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C:\Users\MarinaMiddleton\AppData\Local\Box\Box Edit\Documents\yorGrZmNRUeJSGXfNt5fbw==\"/>
    </mc:Choice>
  </mc:AlternateContent>
  <xr:revisionPtr revIDLastSave="0" documentId="13_ncr:1_{907CA329-A612-4399-8BD4-28CE72439003}" xr6:coauthVersionLast="47" xr6:coauthVersionMax="47" xr10:uidLastSave="{00000000-0000-0000-0000-000000000000}"/>
  <bookViews>
    <workbookView xWindow="-110" yWindow="-110" windowWidth="19420" windowHeight="11620" tabRatio="782" firstSheet="1" activeTab="1" xr2:uid="{00000000-000D-0000-FFFF-FFFF00000000}"/>
  </bookViews>
  <sheets>
    <sheet name="FAQs" sheetId="1" r:id="rId1"/>
    <sheet name="Cumulative Budget" sheetId="2" r:id="rId2"/>
    <sheet name="Year 1" sheetId="3" r:id="rId3"/>
    <sheet name="Year 2" sheetId="6" r:id="rId4"/>
    <sheet name="Year 3" sheetId="7" r:id="rId5"/>
    <sheet name="Year 4" sheetId="8" r:id="rId6"/>
    <sheet name="Year 5" sheetId="9" r:id="rId7"/>
    <sheet name="Year 6" sheetId="21" state="hidden" r:id="rId8"/>
    <sheet name="Year 7" sheetId="22" state="hidden" r:id="rId9"/>
    <sheet name="Subaward 1" sheetId="4" r:id="rId10"/>
    <sheet name="Subaward 2" sheetId="12" state="hidden" r:id="rId11"/>
    <sheet name="Subaward 3" sheetId="13" state="hidden" r:id="rId12"/>
    <sheet name="Subaward 4" sheetId="14" state="hidden" r:id="rId13"/>
    <sheet name="Subaward 5" sheetId="15" state="hidden" r:id="rId14"/>
    <sheet name="Subaward 6" sheetId="16" state="hidden" r:id="rId15"/>
    <sheet name="Subaward 7" sheetId="17" state="hidden" r:id="rId16"/>
    <sheet name="Subaward 8" sheetId="18" state="hidden" r:id="rId17"/>
    <sheet name="Subaward 9" sheetId="19" state="hidden" r:id="rId18"/>
    <sheet name="Subaward 10" sheetId="20" state="hidden" r:id="rId19"/>
    <sheet name="Matching Details" sheetId="5" r:id="rId20"/>
    <sheet name="Match Status" sheetId="10" state="hidden" r:id="rId21"/>
  </sheets>
  <definedNames>
    <definedName name="MatchStatus">'Match Status'!$A$2:$A$4</definedName>
    <definedName name="_xlnm.Print_Area" localSheetId="1">'Cumulative Budget'!$A$1:$AJ$45</definedName>
    <definedName name="_xlnm.Print_Area" localSheetId="19">'Matching Details'!$A$1:$U$43</definedName>
    <definedName name="_xlnm.Print_Area" localSheetId="2">'Year 1'!$A$3:$AU$88</definedName>
    <definedName name="_xlnm.Print_Area" localSheetId="3">'Year 2'!$A$3:$AU$88</definedName>
    <definedName name="_xlnm.Print_Area" localSheetId="4">'Year 3'!$A$3:$AU$88</definedName>
    <definedName name="_xlnm.Print_Area" localSheetId="5">'Year 4'!$A$3:$AU$88</definedName>
    <definedName name="_xlnm.Print_Area" localSheetId="6">'Year 5'!$A$3:$AU$88</definedName>
    <definedName name="_xlnm.Print_Area" localSheetId="7">'Year 6'!$A$1:$AU$88</definedName>
    <definedName name="_xlnm.Print_Area" localSheetId="8">'Year 7'!$A$3:$AU$88</definedName>
    <definedName name="_xlnm.Print_Titles" localSheetId="9">'Subaward 1'!$1:$6</definedName>
    <definedName name="_xlnm.Print_Titles" localSheetId="18">'Subaward 10'!$1:$6</definedName>
    <definedName name="_xlnm.Print_Titles" localSheetId="10">'Subaward 2'!$1:$6</definedName>
    <definedName name="_xlnm.Print_Titles" localSheetId="11">'Subaward 3'!$1:$6</definedName>
    <definedName name="_xlnm.Print_Titles" localSheetId="12">'Subaward 4'!$1:$6</definedName>
    <definedName name="_xlnm.Print_Titles" localSheetId="13">'Subaward 5'!$1:$6</definedName>
    <definedName name="_xlnm.Print_Titles" localSheetId="14">'Subaward 6'!$1:$6</definedName>
    <definedName name="_xlnm.Print_Titles" localSheetId="15">'Subaward 7'!$1:$6</definedName>
    <definedName name="_xlnm.Print_Titles" localSheetId="16">'Subaward 8'!$1:$6</definedName>
    <definedName name="_xlnm.Print_Titles" localSheetId="17">'Subaward 9'!$1:$6</definedName>
    <definedName name="TypeofMatchingFunder">'Match Status'!$D$1:$D$7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20" i="2" l="1"/>
  <c r="J60" i="3"/>
  <c r="AT548" i="20"/>
  <c r="AS541" i="20"/>
  <c r="AR541" i="20"/>
  <c r="AQ541" i="20"/>
  <c r="AC541" i="20"/>
  <c r="AB541" i="20"/>
  <c r="AA541" i="20"/>
  <c r="Z541" i="20"/>
  <c r="L541" i="20"/>
  <c r="K541" i="20"/>
  <c r="J541" i="20"/>
  <c r="AT540" i="20"/>
  <c r="AC540" i="20"/>
  <c r="M540" i="20"/>
  <c r="AD540" i="20" s="1"/>
  <c r="AT539" i="20"/>
  <c r="AD539" i="20"/>
  <c r="AC539" i="20"/>
  <c r="M539" i="20"/>
  <c r="AT538" i="20"/>
  <c r="AC538" i="20"/>
  <c r="M538" i="20"/>
  <c r="AD538" i="20" s="1"/>
  <c r="AT537" i="20"/>
  <c r="AD537" i="20"/>
  <c r="AC537" i="20"/>
  <c r="M537" i="20"/>
  <c r="AT536" i="20"/>
  <c r="AC536" i="20"/>
  <c r="M536" i="20"/>
  <c r="AD536" i="20" s="1"/>
  <c r="AT535" i="20"/>
  <c r="AC535" i="20"/>
  <c r="AD535" i="20" s="1"/>
  <c r="M535" i="20"/>
  <c r="AT534" i="20"/>
  <c r="AD534" i="20"/>
  <c r="AC534" i="20"/>
  <c r="M534" i="20"/>
  <c r="AT533" i="20"/>
  <c r="AC533" i="20"/>
  <c r="M533" i="20"/>
  <c r="AD533" i="20" s="1"/>
  <c r="AT532" i="20"/>
  <c r="AC532" i="20"/>
  <c r="M532" i="20"/>
  <c r="AD532" i="20" s="1"/>
  <c r="AT531" i="20"/>
  <c r="AD531" i="20"/>
  <c r="AC531" i="20"/>
  <c r="M531" i="20"/>
  <c r="AT530" i="20"/>
  <c r="AC530" i="20"/>
  <c r="M530" i="20"/>
  <c r="AD530" i="20" s="1"/>
  <c r="AS527" i="20"/>
  <c r="AR527" i="20"/>
  <c r="AQ527" i="20"/>
  <c r="AB527" i="20"/>
  <c r="AA527" i="20"/>
  <c r="Z527" i="20"/>
  <c r="L527" i="20"/>
  <c r="K527" i="20"/>
  <c r="J527" i="20"/>
  <c r="M527" i="20" s="1"/>
  <c r="AT526" i="20"/>
  <c r="AD526" i="20"/>
  <c r="AC526" i="20"/>
  <c r="M526" i="20"/>
  <c r="AT525" i="20"/>
  <c r="AT527" i="20" s="1"/>
  <c r="AC525" i="20"/>
  <c r="M525" i="20"/>
  <c r="AD525" i="20" s="1"/>
  <c r="AT524" i="20"/>
  <c r="AC524" i="20"/>
  <c r="M524" i="20"/>
  <c r="AS521" i="20"/>
  <c r="AR521" i="20"/>
  <c r="AQ521" i="20"/>
  <c r="AB521" i="20"/>
  <c r="AA521" i="20"/>
  <c r="Z521" i="20"/>
  <c r="M521" i="20"/>
  <c r="L521" i="20"/>
  <c r="K521" i="20"/>
  <c r="J521" i="20"/>
  <c r="AT520" i="20"/>
  <c r="AC520" i="20"/>
  <c r="M520" i="20"/>
  <c r="AD520" i="20" s="1"/>
  <c r="AT519" i="20"/>
  <c r="AC519" i="20"/>
  <c r="M519" i="20"/>
  <c r="AD519" i="20" s="1"/>
  <c r="AT518" i="20"/>
  <c r="AC518" i="20"/>
  <c r="M518" i="20"/>
  <c r="AD518" i="20" s="1"/>
  <c r="AM514" i="20"/>
  <c r="Y514" i="20"/>
  <c r="J514" i="20"/>
  <c r="F514" i="20"/>
  <c r="AS512" i="20"/>
  <c r="AQ512" i="20"/>
  <c r="AQ514" i="20" s="1"/>
  <c r="AP512" i="20"/>
  <c r="AN512" i="20"/>
  <c r="AN514" i="20" s="1"/>
  <c r="AM512" i="20"/>
  <c r="AI512" i="20"/>
  <c r="AB512" i="20"/>
  <c r="Z512" i="20"/>
  <c r="Z514" i="20" s="1"/>
  <c r="Y512" i="20"/>
  <c r="W512" i="20"/>
  <c r="W514" i="20" s="1"/>
  <c r="V512" i="20"/>
  <c r="R512" i="20"/>
  <c r="L512" i="20"/>
  <c r="J512" i="20"/>
  <c r="I512" i="20"/>
  <c r="I514" i="20" s="1"/>
  <c r="G512" i="20"/>
  <c r="G514" i="20" s="1"/>
  <c r="F512" i="20"/>
  <c r="C512" i="20"/>
  <c r="AR511" i="20"/>
  <c r="AO511" i="20"/>
  <c r="AT511" i="20" s="1"/>
  <c r="AC511" i="20"/>
  <c r="AA511" i="20"/>
  <c r="X511" i="20"/>
  <c r="K511" i="20"/>
  <c r="H511" i="20"/>
  <c r="AT510" i="20"/>
  <c r="AR510" i="20"/>
  <c r="AO510" i="20"/>
  <c r="AA510" i="20"/>
  <c r="X510" i="20"/>
  <c r="AC510" i="20" s="1"/>
  <c r="K510" i="20"/>
  <c r="H510" i="20"/>
  <c r="M510" i="20" s="1"/>
  <c r="AR509" i="20"/>
  <c r="AO509" i="20"/>
  <c r="AT509" i="20" s="1"/>
  <c r="AC509" i="20"/>
  <c r="AA509" i="20"/>
  <c r="X509" i="20"/>
  <c r="K509" i="20"/>
  <c r="H509" i="20"/>
  <c r="M509" i="20" s="1"/>
  <c r="AT508" i="20"/>
  <c r="AR508" i="20"/>
  <c r="AO508" i="20"/>
  <c r="AA508" i="20"/>
  <c r="AC508" i="20" s="1"/>
  <c r="AD508" i="20" s="1"/>
  <c r="X508" i="20"/>
  <c r="K508" i="20"/>
  <c r="H508" i="20"/>
  <c r="M508" i="20" s="1"/>
  <c r="AT507" i="20"/>
  <c r="AR507" i="20"/>
  <c r="AR512" i="20" s="1"/>
  <c r="AO507" i="20"/>
  <c r="AO512" i="20" s="1"/>
  <c r="AO514" i="20" s="1"/>
  <c r="AA507" i="20"/>
  <c r="X507" i="20"/>
  <c r="M507" i="20"/>
  <c r="K507" i="20"/>
  <c r="H507" i="20"/>
  <c r="H512" i="20" s="1"/>
  <c r="AS503" i="20"/>
  <c r="AQ503" i="20"/>
  <c r="AP503" i="20"/>
  <c r="AN503" i="20"/>
  <c r="AM503" i="20"/>
  <c r="AI503" i="20"/>
  <c r="AB503" i="20"/>
  <c r="Z503" i="20"/>
  <c r="Y503" i="20"/>
  <c r="W503" i="20"/>
  <c r="V503" i="20"/>
  <c r="R503" i="20"/>
  <c r="L503" i="20"/>
  <c r="J503" i="20"/>
  <c r="I503" i="20"/>
  <c r="H503" i="20"/>
  <c r="G503" i="20"/>
  <c r="F503" i="20"/>
  <c r="C503" i="20"/>
  <c r="AR502" i="20"/>
  <c r="AO502" i="20"/>
  <c r="AT502" i="20" s="1"/>
  <c r="AA502" i="20"/>
  <c r="X502" i="20"/>
  <c r="AC502" i="20" s="1"/>
  <c r="AD502" i="20" s="1"/>
  <c r="K502" i="20"/>
  <c r="H502" i="20"/>
  <c r="M502" i="20" s="1"/>
  <c r="AT501" i="20"/>
  <c r="AR501" i="20"/>
  <c r="AO501" i="20"/>
  <c r="AA501" i="20"/>
  <c r="X501" i="20"/>
  <c r="AC501" i="20" s="1"/>
  <c r="K501" i="20"/>
  <c r="M501" i="20" s="1"/>
  <c r="H501" i="20"/>
  <c r="AT500" i="20"/>
  <c r="AR500" i="20"/>
  <c r="AO500" i="20"/>
  <c r="AC500" i="20"/>
  <c r="AA500" i="20"/>
  <c r="X500" i="20"/>
  <c r="M500" i="20"/>
  <c r="AD500" i="20" s="1"/>
  <c r="K500" i="20"/>
  <c r="H500" i="20"/>
  <c r="AT499" i="20"/>
  <c r="AR499" i="20"/>
  <c r="AO499" i="20"/>
  <c r="AC499" i="20"/>
  <c r="AA499" i="20"/>
  <c r="X499" i="20"/>
  <c r="K499" i="20"/>
  <c r="H499" i="20"/>
  <c r="M499" i="20" s="1"/>
  <c r="AD499" i="20" s="1"/>
  <c r="AR498" i="20"/>
  <c r="AT498" i="20" s="1"/>
  <c r="AO498" i="20"/>
  <c r="AA498" i="20"/>
  <c r="X498" i="20"/>
  <c r="K498" i="20"/>
  <c r="H498" i="20"/>
  <c r="M498" i="20" s="1"/>
  <c r="AR497" i="20"/>
  <c r="AO497" i="20"/>
  <c r="AT497" i="20" s="1"/>
  <c r="AA497" i="20"/>
  <c r="AC497" i="20" s="1"/>
  <c r="X497" i="20"/>
  <c r="K497" i="20"/>
  <c r="M497" i="20" s="1"/>
  <c r="H497" i="20"/>
  <c r="AR496" i="20"/>
  <c r="AO496" i="20"/>
  <c r="AO503" i="20" s="1"/>
  <c r="AA496" i="20"/>
  <c r="X496" i="20"/>
  <c r="M496" i="20"/>
  <c r="K496" i="20"/>
  <c r="H496" i="20"/>
  <c r="AT468" i="20"/>
  <c r="AS461" i="20"/>
  <c r="AR461" i="20"/>
  <c r="AQ461" i="20"/>
  <c r="AB461" i="20"/>
  <c r="AA461" i="20"/>
  <c r="Z461" i="20"/>
  <c r="M461" i="20"/>
  <c r="L461" i="20"/>
  <c r="L464" i="20" s="1"/>
  <c r="K461" i="20"/>
  <c r="J461" i="20"/>
  <c r="AT460" i="20"/>
  <c r="AD460" i="20"/>
  <c r="AC460" i="20"/>
  <c r="M460" i="20"/>
  <c r="AT459" i="20"/>
  <c r="AC459" i="20"/>
  <c r="M459" i="20"/>
  <c r="AT458" i="20"/>
  <c r="AC458" i="20"/>
  <c r="M458" i="20"/>
  <c r="AD458" i="20" s="1"/>
  <c r="AT457" i="20"/>
  <c r="AC457" i="20"/>
  <c r="M457" i="20"/>
  <c r="AD457" i="20" s="1"/>
  <c r="AT456" i="20"/>
  <c r="AC456" i="20"/>
  <c r="M456" i="20"/>
  <c r="AD456" i="20" s="1"/>
  <c r="AT455" i="20"/>
  <c r="AD455" i="20"/>
  <c r="AC455" i="20"/>
  <c r="M455" i="20"/>
  <c r="AT454" i="20"/>
  <c r="AC454" i="20"/>
  <c r="M454" i="20"/>
  <c r="AD454" i="20" s="1"/>
  <c r="AT453" i="20"/>
  <c r="AC453" i="20"/>
  <c r="AD453" i="20" s="1"/>
  <c r="M453" i="20"/>
  <c r="AT452" i="20"/>
  <c r="AC452" i="20"/>
  <c r="M452" i="20"/>
  <c r="AT451" i="20"/>
  <c r="AC451" i="20"/>
  <c r="M451" i="20"/>
  <c r="AD451" i="20" s="1"/>
  <c r="AT450" i="20"/>
  <c r="AC450" i="20"/>
  <c r="M450" i="20"/>
  <c r="AD450" i="20" s="1"/>
  <c r="AS447" i="20"/>
  <c r="AR447" i="20"/>
  <c r="AQ447" i="20"/>
  <c r="AB447" i="20"/>
  <c r="AA447" i="20"/>
  <c r="Z447" i="20"/>
  <c r="L447" i="20"/>
  <c r="K447" i="20"/>
  <c r="J447" i="20"/>
  <c r="M447" i="20" s="1"/>
  <c r="AT446" i="20"/>
  <c r="AD446" i="20"/>
  <c r="AC446" i="20"/>
  <c r="M446" i="20"/>
  <c r="AT445" i="20"/>
  <c r="AC445" i="20"/>
  <c r="AC447" i="20" s="1"/>
  <c r="M445" i="20"/>
  <c r="AT444" i="20"/>
  <c r="AT447" i="20" s="1"/>
  <c r="AD444" i="20"/>
  <c r="AC444" i="20"/>
  <c r="M444" i="20"/>
  <c r="AT441" i="20"/>
  <c r="AS441" i="20"/>
  <c r="AR441" i="20"/>
  <c r="AQ441" i="20"/>
  <c r="AB441" i="20"/>
  <c r="AA441" i="20"/>
  <c r="Z441" i="20"/>
  <c r="M441" i="20"/>
  <c r="L441" i="20"/>
  <c r="K441" i="20"/>
  <c r="J441" i="20"/>
  <c r="AT440" i="20"/>
  <c r="AD440" i="20"/>
  <c r="AC440" i="20"/>
  <c r="M440" i="20"/>
  <c r="AT439" i="20"/>
  <c r="AD439" i="20"/>
  <c r="AC439" i="20"/>
  <c r="M439" i="20"/>
  <c r="AT438" i="20"/>
  <c r="AC438" i="20"/>
  <c r="M438" i="20"/>
  <c r="AQ434" i="20"/>
  <c r="AN434" i="20"/>
  <c r="Z434" i="20"/>
  <c r="L434" i="20"/>
  <c r="J434" i="20"/>
  <c r="AS432" i="20"/>
  <c r="AQ432" i="20"/>
  <c r="AP432" i="20"/>
  <c r="AN432" i="20"/>
  <c r="AM432" i="20"/>
  <c r="AI432" i="20"/>
  <c r="AB432" i="20"/>
  <c r="AB434" i="20" s="1"/>
  <c r="AB470" i="20" s="1"/>
  <c r="S475" i="20" s="1"/>
  <c r="Z432" i="20"/>
  <c r="Y432" i="20"/>
  <c r="W432" i="20"/>
  <c r="V432" i="20"/>
  <c r="R432" i="20"/>
  <c r="L432" i="20"/>
  <c r="K432" i="20"/>
  <c r="J432" i="20"/>
  <c r="I432" i="20"/>
  <c r="G432" i="20"/>
  <c r="G434" i="20" s="1"/>
  <c r="F432" i="20"/>
  <c r="C432" i="20"/>
  <c r="AR431" i="20"/>
  <c r="AT431" i="20" s="1"/>
  <c r="AO431" i="20"/>
  <c r="AC431" i="20"/>
  <c r="AA431" i="20"/>
  <c r="X431" i="20"/>
  <c r="K431" i="20"/>
  <c r="M431" i="20" s="1"/>
  <c r="H431" i="20"/>
  <c r="AT430" i="20"/>
  <c r="AR430" i="20"/>
  <c r="AO430" i="20"/>
  <c r="AA430" i="20"/>
  <c r="AC430" i="20" s="1"/>
  <c r="AD430" i="20" s="1"/>
  <c r="X430" i="20"/>
  <c r="K430" i="20"/>
  <c r="H430" i="20"/>
  <c r="M430" i="20" s="1"/>
  <c r="AT429" i="20"/>
  <c r="AR429" i="20"/>
  <c r="AO429" i="20"/>
  <c r="AA429" i="20"/>
  <c r="X429" i="20"/>
  <c r="AC429" i="20" s="1"/>
  <c r="M429" i="20"/>
  <c r="K429" i="20"/>
  <c r="H429" i="20"/>
  <c r="AR428" i="20"/>
  <c r="AR432" i="20" s="1"/>
  <c r="AO428" i="20"/>
  <c r="AD428" i="20"/>
  <c r="AA428" i="20"/>
  <c r="AC428" i="20" s="1"/>
  <c r="X428" i="20"/>
  <c r="M428" i="20"/>
  <c r="K428" i="20"/>
  <c r="H428" i="20"/>
  <c r="H432" i="20" s="1"/>
  <c r="AR427" i="20"/>
  <c r="AT427" i="20" s="1"/>
  <c r="AO427" i="20"/>
  <c r="AO432" i="20" s="1"/>
  <c r="AA427" i="20"/>
  <c r="X427" i="20"/>
  <c r="M427" i="20"/>
  <c r="K427" i="20"/>
  <c r="H427" i="20"/>
  <c r="AS423" i="20"/>
  <c r="AQ423" i="20"/>
  <c r="AP423" i="20"/>
  <c r="AP434" i="20" s="1"/>
  <c r="AN423" i="20"/>
  <c r="AM423" i="20"/>
  <c r="AI423" i="20"/>
  <c r="AB423" i="20"/>
  <c r="Z423" i="20"/>
  <c r="Y423" i="20"/>
  <c r="Y434" i="20" s="1"/>
  <c r="W423" i="20"/>
  <c r="W434" i="20" s="1"/>
  <c r="V423" i="20"/>
  <c r="R423" i="20"/>
  <c r="L423" i="20"/>
  <c r="K423" i="20"/>
  <c r="J423" i="20"/>
  <c r="I423" i="20"/>
  <c r="G423" i="20"/>
  <c r="F423" i="20"/>
  <c r="C423" i="20"/>
  <c r="AR422" i="20"/>
  <c r="AT422" i="20" s="1"/>
  <c r="AO422" i="20"/>
  <c r="AC422" i="20"/>
  <c r="AA422" i="20"/>
  <c r="X422" i="20"/>
  <c r="K422" i="20"/>
  <c r="M422" i="20" s="1"/>
  <c r="AD422" i="20" s="1"/>
  <c r="H422" i="20"/>
  <c r="AT421" i="20"/>
  <c r="AR421" i="20"/>
  <c r="AO421" i="20"/>
  <c r="AA421" i="20"/>
  <c r="AC421" i="20" s="1"/>
  <c r="X421" i="20"/>
  <c r="K421" i="20"/>
  <c r="H421" i="20"/>
  <c r="M421" i="20" s="1"/>
  <c r="AD421" i="20" s="1"/>
  <c r="AR420" i="20"/>
  <c r="AT420" i="20" s="1"/>
  <c r="AO420" i="20"/>
  <c r="AA420" i="20"/>
  <c r="X420" i="20"/>
  <c r="M420" i="20"/>
  <c r="K420" i="20"/>
  <c r="H420" i="20"/>
  <c r="AR419" i="20"/>
  <c r="AO419" i="20"/>
  <c r="AA419" i="20"/>
  <c r="X419" i="20"/>
  <c r="AC419" i="20" s="1"/>
  <c r="K419" i="20"/>
  <c r="H419" i="20"/>
  <c r="M419" i="20" s="1"/>
  <c r="AR418" i="20"/>
  <c r="AO418" i="20"/>
  <c r="AC418" i="20"/>
  <c r="AA418" i="20"/>
  <c r="X418" i="20"/>
  <c r="M418" i="20"/>
  <c r="AD418" i="20" s="1"/>
  <c r="K418" i="20"/>
  <c r="H418" i="20"/>
  <c r="AR417" i="20"/>
  <c r="AT417" i="20" s="1"/>
  <c r="AO417" i="20"/>
  <c r="AA417" i="20"/>
  <c r="X417" i="20"/>
  <c r="AC417" i="20" s="1"/>
  <c r="K417" i="20"/>
  <c r="M417" i="20" s="1"/>
  <c r="AD417" i="20" s="1"/>
  <c r="H417" i="20"/>
  <c r="AR416" i="20"/>
  <c r="AO416" i="20"/>
  <c r="AA416" i="20"/>
  <c r="X416" i="20"/>
  <c r="K416" i="20"/>
  <c r="H416" i="20"/>
  <c r="M416" i="20" s="1"/>
  <c r="AT388" i="20"/>
  <c r="AS381" i="20"/>
  <c r="AR381" i="20"/>
  <c r="AQ381" i="20"/>
  <c r="AB381" i="20"/>
  <c r="AB390" i="20" s="1"/>
  <c r="S395" i="20" s="1"/>
  <c r="AA381" i="20"/>
  <c r="Z381" i="20"/>
  <c r="L381" i="20"/>
  <c r="K381" i="20"/>
  <c r="J381" i="20"/>
  <c r="AT380" i="20"/>
  <c r="AC380" i="20"/>
  <c r="M380" i="20"/>
  <c r="AD380" i="20" s="1"/>
  <c r="AT379" i="20"/>
  <c r="AD379" i="20"/>
  <c r="AC379" i="20"/>
  <c r="M379" i="20"/>
  <c r="AT378" i="20"/>
  <c r="AC378" i="20"/>
  <c r="M378" i="20"/>
  <c r="AD378" i="20" s="1"/>
  <c r="AT377" i="20"/>
  <c r="AC377" i="20"/>
  <c r="AD377" i="20" s="1"/>
  <c r="M377" i="20"/>
  <c r="AT376" i="20"/>
  <c r="AD376" i="20"/>
  <c r="AC376" i="20"/>
  <c r="M376" i="20"/>
  <c r="AT375" i="20"/>
  <c r="AC375" i="20"/>
  <c r="M375" i="20"/>
  <c r="AD375" i="20" s="1"/>
  <c r="AT374" i="20"/>
  <c r="AC374" i="20"/>
  <c r="M374" i="20"/>
  <c r="AD374" i="20" s="1"/>
  <c r="AT373" i="20"/>
  <c r="AD373" i="20"/>
  <c r="AC373" i="20"/>
  <c r="M373" i="20"/>
  <c r="AT372" i="20"/>
  <c r="AC372" i="20"/>
  <c r="AC381" i="20" s="1"/>
  <c r="M372" i="20"/>
  <c r="AD372" i="20" s="1"/>
  <c r="AT371" i="20"/>
  <c r="AD371" i="20"/>
  <c r="AC371" i="20"/>
  <c r="M371" i="20"/>
  <c r="AT370" i="20"/>
  <c r="AT381" i="20" s="1"/>
  <c r="AC370" i="20"/>
  <c r="M370" i="20"/>
  <c r="AD370" i="20" s="1"/>
  <c r="AS367" i="20"/>
  <c r="AR367" i="20"/>
  <c r="AQ367" i="20"/>
  <c r="AB367" i="20"/>
  <c r="AA367" i="20"/>
  <c r="Z367" i="20"/>
  <c r="M367" i="20"/>
  <c r="L367" i="20"/>
  <c r="K367" i="20"/>
  <c r="J367" i="20"/>
  <c r="AT366" i="20"/>
  <c r="AC366" i="20"/>
  <c r="AD366" i="20" s="1"/>
  <c r="M366" i="20"/>
  <c r="AT365" i="20"/>
  <c r="AD365" i="20"/>
  <c r="AC365" i="20"/>
  <c r="M365" i="20"/>
  <c r="AT364" i="20"/>
  <c r="AT367" i="20" s="1"/>
  <c r="AC364" i="20"/>
  <c r="AC367" i="20" s="1"/>
  <c r="M364" i="20"/>
  <c r="AD364" i="20" s="1"/>
  <c r="AD367" i="20" s="1"/>
  <c r="AS361" i="20"/>
  <c r="AR361" i="20"/>
  <c r="AQ361" i="20"/>
  <c r="AC361" i="20"/>
  <c r="AB361" i="20"/>
  <c r="AA361" i="20"/>
  <c r="Z361" i="20"/>
  <c r="L361" i="20"/>
  <c r="K361" i="20"/>
  <c r="J361" i="20"/>
  <c r="M361" i="20" s="1"/>
  <c r="AT360" i="20"/>
  <c r="AC360" i="20"/>
  <c r="M360" i="20"/>
  <c r="AD360" i="20" s="1"/>
  <c r="AT359" i="20"/>
  <c r="AC359" i="20"/>
  <c r="M359" i="20"/>
  <c r="AD359" i="20" s="1"/>
  <c r="AT358" i="20"/>
  <c r="AT361" i="20" s="1"/>
  <c r="AC358" i="20"/>
  <c r="M358" i="20"/>
  <c r="AD358" i="20" s="1"/>
  <c r="AD361" i="20" s="1"/>
  <c r="AS354" i="20"/>
  <c r="AP354" i="20"/>
  <c r="AM354" i="20"/>
  <c r="V354" i="20"/>
  <c r="L354" i="20"/>
  <c r="I354" i="20"/>
  <c r="AS352" i="20"/>
  <c r="AQ352" i="20"/>
  <c r="AP352" i="20"/>
  <c r="AO352" i="20"/>
  <c r="AN352" i="20"/>
  <c r="AM352" i="20"/>
  <c r="AI352" i="20"/>
  <c r="AB352" i="20"/>
  <c r="AB354" i="20" s="1"/>
  <c r="AA352" i="20"/>
  <c r="Z352" i="20"/>
  <c r="Z354" i="20" s="1"/>
  <c r="Y352" i="20"/>
  <c r="X352" i="20"/>
  <c r="W352" i="20"/>
  <c r="W354" i="20" s="1"/>
  <c r="V352" i="20"/>
  <c r="R352" i="20"/>
  <c r="L352" i="20"/>
  <c r="J352" i="20"/>
  <c r="I352" i="20"/>
  <c r="G352" i="20"/>
  <c r="G354" i="20" s="1"/>
  <c r="F352" i="20"/>
  <c r="F354" i="20" s="1"/>
  <c r="C352" i="20"/>
  <c r="AR351" i="20"/>
  <c r="AO351" i="20"/>
  <c r="AT351" i="20" s="1"/>
  <c r="AD351" i="20"/>
  <c r="AA351" i="20"/>
  <c r="AC351" i="20" s="1"/>
  <c r="X351" i="20"/>
  <c r="M351" i="20"/>
  <c r="K351" i="20"/>
  <c r="H351" i="20"/>
  <c r="AR350" i="20"/>
  <c r="AT350" i="20" s="1"/>
  <c r="AO350" i="20"/>
  <c r="AA350" i="20"/>
  <c r="X350" i="20"/>
  <c r="AC350" i="20" s="1"/>
  <c r="M350" i="20"/>
  <c r="AD350" i="20" s="1"/>
  <c r="K350" i="20"/>
  <c r="H350" i="20"/>
  <c r="AR349" i="20"/>
  <c r="AO349" i="20"/>
  <c r="AT349" i="20" s="1"/>
  <c r="AD349" i="20"/>
  <c r="AA349" i="20"/>
  <c r="X349" i="20"/>
  <c r="AC349" i="20" s="1"/>
  <c r="K349" i="20"/>
  <c r="M349" i="20" s="1"/>
  <c r="H349" i="20"/>
  <c r="AR348" i="20"/>
  <c r="AO348" i="20"/>
  <c r="AT348" i="20" s="1"/>
  <c r="AC348" i="20"/>
  <c r="AA348" i="20"/>
  <c r="X348" i="20"/>
  <c r="K348" i="20"/>
  <c r="M348" i="20" s="1"/>
  <c r="H348" i="20"/>
  <c r="AT347" i="20"/>
  <c r="AT352" i="20" s="1"/>
  <c r="AR347" i="20"/>
  <c r="AR352" i="20" s="1"/>
  <c r="AO347" i="20"/>
  <c r="AC347" i="20"/>
  <c r="AC352" i="20" s="1"/>
  <c r="AA347" i="20"/>
  <c r="X347" i="20"/>
  <c r="K347" i="20"/>
  <c r="H347" i="20"/>
  <c r="H352" i="20" s="1"/>
  <c r="AS343" i="20"/>
  <c r="AQ343" i="20"/>
  <c r="AP343" i="20"/>
  <c r="AN343" i="20"/>
  <c r="AN354" i="20" s="1"/>
  <c r="AM343" i="20"/>
  <c r="AI343" i="20"/>
  <c r="AB343" i="20"/>
  <c r="Z343" i="20"/>
  <c r="Y343" i="20"/>
  <c r="Y354" i="20" s="1"/>
  <c r="W343" i="20"/>
  <c r="V343" i="20"/>
  <c r="R343" i="20"/>
  <c r="L343" i="20"/>
  <c r="J343" i="20"/>
  <c r="I343" i="20"/>
  <c r="G343" i="20"/>
  <c r="F343" i="20"/>
  <c r="C343" i="20"/>
  <c r="AR342" i="20"/>
  <c r="AT342" i="20" s="1"/>
  <c r="AO342" i="20"/>
  <c r="AA342" i="20"/>
  <c r="AC342" i="20" s="1"/>
  <c r="X342" i="20"/>
  <c r="M342" i="20"/>
  <c r="AD342" i="20" s="1"/>
  <c r="K342" i="20"/>
  <c r="H342" i="20"/>
  <c r="AR341" i="20"/>
  <c r="AT341" i="20" s="1"/>
  <c r="AO341" i="20"/>
  <c r="AA341" i="20"/>
  <c r="X341" i="20"/>
  <c r="AC341" i="20" s="1"/>
  <c r="M341" i="20"/>
  <c r="AD341" i="20" s="1"/>
  <c r="K341" i="20"/>
  <c r="H341" i="20"/>
  <c r="AR340" i="20"/>
  <c r="AO340" i="20"/>
  <c r="AT340" i="20" s="1"/>
  <c r="AA340" i="20"/>
  <c r="X340" i="20"/>
  <c r="AC340" i="20" s="1"/>
  <c r="K340" i="20"/>
  <c r="M340" i="20" s="1"/>
  <c r="AD340" i="20" s="1"/>
  <c r="H340" i="20"/>
  <c r="AR339" i="20"/>
  <c r="AO339" i="20"/>
  <c r="AC339" i="20"/>
  <c r="AA339" i="20"/>
  <c r="X339" i="20"/>
  <c r="K339" i="20"/>
  <c r="M339" i="20" s="1"/>
  <c r="AD339" i="20" s="1"/>
  <c r="H339" i="20"/>
  <c r="AR338" i="20"/>
  <c r="AT338" i="20" s="1"/>
  <c r="AO338" i="20"/>
  <c r="AC338" i="20"/>
  <c r="AA338" i="20"/>
  <c r="X338" i="20"/>
  <c r="M338" i="20"/>
  <c r="AD338" i="20" s="1"/>
  <c r="K338" i="20"/>
  <c r="H338" i="20"/>
  <c r="AR337" i="20"/>
  <c r="AT337" i="20" s="1"/>
  <c r="AO337" i="20"/>
  <c r="AA337" i="20"/>
  <c r="AC337" i="20" s="1"/>
  <c r="X337" i="20"/>
  <c r="M337" i="20"/>
  <c r="K337" i="20"/>
  <c r="H337" i="20"/>
  <c r="AR336" i="20"/>
  <c r="AO336" i="20"/>
  <c r="AA336" i="20"/>
  <c r="X336" i="20"/>
  <c r="M336" i="20"/>
  <c r="M343" i="20" s="1"/>
  <c r="K336" i="20"/>
  <c r="H336" i="20"/>
  <c r="L310" i="20"/>
  <c r="AT308" i="20"/>
  <c r="AS301" i="20"/>
  <c r="AR301" i="20"/>
  <c r="AQ301" i="20"/>
  <c r="AB301" i="20"/>
  <c r="AA301" i="20"/>
  <c r="Z301" i="20"/>
  <c r="L301" i="20"/>
  <c r="L304" i="20" s="1"/>
  <c r="K301" i="20"/>
  <c r="J301" i="20"/>
  <c r="M301" i="20" s="1"/>
  <c r="AT300" i="20"/>
  <c r="AD300" i="20"/>
  <c r="AC300" i="20"/>
  <c r="M300" i="20"/>
  <c r="AT299" i="20"/>
  <c r="AC299" i="20"/>
  <c r="M299" i="20"/>
  <c r="AD299" i="20" s="1"/>
  <c r="AT298" i="20"/>
  <c r="AC298" i="20"/>
  <c r="AD298" i="20" s="1"/>
  <c r="M298" i="20"/>
  <c r="AT297" i="20"/>
  <c r="AC297" i="20"/>
  <c r="M297" i="20"/>
  <c r="AD297" i="20" s="1"/>
  <c r="AT296" i="20"/>
  <c r="AC296" i="20"/>
  <c r="M296" i="20"/>
  <c r="AD296" i="20" s="1"/>
  <c r="AT295" i="20"/>
  <c r="AD295" i="20"/>
  <c r="AC295" i="20"/>
  <c r="M295" i="20"/>
  <c r="AT294" i="20"/>
  <c r="AC294" i="20"/>
  <c r="M294" i="20"/>
  <c r="AT293" i="20"/>
  <c r="AC293" i="20"/>
  <c r="M293" i="20"/>
  <c r="AD293" i="20" s="1"/>
  <c r="AT292" i="20"/>
  <c r="AC292" i="20"/>
  <c r="M292" i="20"/>
  <c r="AD292" i="20" s="1"/>
  <c r="AT291" i="20"/>
  <c r="AC291" i="20"/>
  <c r="M291" i="20"/>
  <c r="AT290" i="20"/>
  <c r="AT301" i="20" s="1"/>
  <c r="AC290" i="20"/>
  <c r="M290" i="20"/>
  <c r="AT287" i="20"/>
  <c r="AS287" i="20"/>
  <c r="AR287" i="20"/>
  <c r="AQ287" i="20"/>
  <c r="AB287" i="20"/>
  <c r="AA287" i="20"/>
  <c r="Z287" i="20"/>
  <c r="L287" i="20"/>
  <c r="K287" i="20"/>
  <c r="M287" i="20" s="1"/>
  <c r="J287" i="20"/>
  <c r="AT286" i="20"/>
  <c r="AC286" i="20"/>
  <c r="M286" i="20"/>
  <c r="AD286" i="20" s="1"/>
  <c r="AT285" i="20"/>
  <c r="AC285" i="20"/>
  <c r="M285" i="20"/>
  <c r="AD285" i="20" s="1"/>
  <c r="AT284" i="20"/>
  <c r="AD284" i="20"/>
  <c r="AC284" i="20"/>
  <c r="AC287" i="20" s="1"/>
  <c r="M284" i="20"/>
  <c r="AS281" i="20"/>
  <c r="AR281" i="20"/>
  <c r="AQ281" i="20"/>
  <c r="AD281" i="20"/>
  <c r="AB281" i="20"/>
  <c r="AA281" i="20"/>
  <c r="Z281" i="20"/>
  <c r="M281" i="20"/>
  <c r="L281" i="20"/>
  <c r="K281" i="20"/>
  <c r="J281" i="20"/>
  <c r="AT280" i="20"/>
  <c r="AT281" i="20" s="1"/>
  <c r="AC280" i="20"/>
  <c r="M280" i="20"/>
  <c r="AD280" i="20" s="1"/>
  <c r="AT279" i="20"/>
  <c r="AC279" i="20"/>
  <c r="M279" i="20"/>
  <c r="AD279" i="20" s="1"/>
  <c r="AT278" i="20"/>
  <c r="AD278" i="20"/>
  <c r="AC278" i="20"/>
  <c r="M278" i="20"/>
  <c r="AQ274" i="20"/>
  <c r="AN274" i="20"/>
  <c r="W274" i="20"/>
  <c r="J274" i="20"/>
  <c r="AS272" i="20"/>
  <c r="AS274" i="20" s="1"/>
  <c r="AS310" i="20" s="1"/>
  <c r="AI315" i="20" s="1"/>
  <c r="AQ272" i="20"/>
  <c r="AP272" i="20"/>
  <c r="AP274" i="20" s="1"/>
  <c r="AN272" i="20"/>
  <c r="AM272" i="20"/>
  <c r="AI272" i="20"/>
  <c r="AB272" i="20"/>
  <c r="AB274" i="20" s="1"/>
  <c r="Z272" i="20"/>
  <c r="Y272" i="20"/>
  <c r="Y274" i="20" s="1"/>
  <c r="W272" i="20"/>
  <c r="V272" i="20"/>
  <c r="R272" i="20"/>
  <c r="L272" i="20"/>
  <c r="L274" i="20" s="1"/>
  <c r="K272" i="20"/>
  <c r="J272" i="20"/>
  <c r="I272" i="20"/>
  <c r="I274" i="20" s="1"/>
  <c r="H272" i="20"/>
  <c r="H274" i="20" s="1"/>
  <c r="J308" i="20" s="1"/>
  <c r="G272" i="20"/>
  <c r="G274" i="20" s="1"/>
  <c r="F272" i="20"/>
  <c r="C272" i="20"/>
  <c r="AT271" i="20"/>
  <c r="AR271" i="20"/>
  <c r="AO271" i="20"/>
  <c r="AC271" i="20"/>
  <c r="AA271" i="20"/>
  <c r="X271" i="20"/>
  <c r="K271" i="20"/>
  <c r="H271" i="20"/>
  <c r="M271" i="20" s="1"/>
  <c r="AT270" i="20"/>
  <c r="AR270" i="20"/>
  <c r="AO270" i="20"/>
  <c r="AA270" i="20"/>
  <c r="AC270" i="20" s="1"/>
  <c r="X270" i="20"/>
  <c r="K270" i="20"/>
  <c r="H270" i="20"/>
  <c r="M270" i="20" s="1"/>
  <c r="AD270" i="20" s="1"/>
  <c r="AR269" i="20"/>
  <c r="AT269" i="20" s="1"/>
  <c r="AO269" i="20"/>
  <c r="AA269" i="20"/>
  <c r="X269" i="20"/>
  <c r="AC269" i="20" s="1"/>
  <c r="K269" i="20"/>
  <c r="H269" i="20"/>
  <c r="M269" i="20" s="1"/>
  <c r="AR268" i="20"/>
  <c r="AO268" i="20"/>
  <c r="AT268" i="20" s="1"/>
  <c r="AD268" i="20"/>
  <c r="AA268" i="20"/>
  <c r="AC268" i="20" s="1"/>
  <c r="X268" i="20"/>
  <c r="M268" i="20"/>
  <c r="K268" i="20"/>
  <c r="H268" i="20"/>
  <c r="AR267" i="20"/>
  <c r="AO267" i="20"/>
  <c r="AO272" i="20" s="1"/>
  <c r="AA267" i="20"/>
  <c r="AA272" i="20" s="1"/>
  <c r="AA274" i="20" s="1"/>
  <c r="X267" i="20"/>
  <c r="M267" i="20"/>
  <c r="K267" i="20"/>
  <c r="H267" i="20"/>
  <c r="AS263" i="20"/>
  <c r="AQ263" i="20"/>
  <c r="AP263" i="20"/>
  <c r="AN263" i="20"/>
  <c r="AM263" i="20"/>
  <c r="AI263" i="20"/>
  <c r="AB263" i="20"/>
  <c r="Z263" i="20"/>
  <c r="Z274" i="20" s="1"/>
  <c r="Y263" i="20"/>
  <c r="W263" i="20"/>
  <c r="V263" i="20"/>
  <c r="R263" i="20"/>
  <c r="L263" i="20"/>
  <c r="K263" i="20"/>
  <c r="J263" i="20"/>
  <c r="I263" i="20"/>
  <c r="H263" i="20"/>
  <c r="G263" i="20"/>
  <c r="F263" i="20"/>
  <c r="C263" i="20"/>
  <c r="AT262" i="20"/>
  <c r="AR262" i="20"/>
  <c r="AO262" i="20"/>
  <c r="AC262" i="20"/>
  <c r="AA262" i="20"/>
  <c r="X262" i="20"/>
  <c r="K262" i="20"/>
  <c r="H262" i="20"/>
  <c r="M262" i="20" s="1"/>
  <c r="AD262" i="20" s="1"/>
  <c r="AT261" i="20"/>
  <c r="AR261" i="20"/>
  <c r="AO261" i="20"/>
  <c r="AA261" i="20"/>
  <c r="AC261" i="20" s="1"/>
  <c r="X261" i="20"/>
  <c r="K261" i="20"/>
  <c r="H261" i="20"/>
  <c r="M261" i="20" s="1"/>
  <c r="AR260" i="20"/>
  <c r="AT260" i="20" s="1"/>
  <c r="AO260" i="20"/>
  <c r="AA260" i="20"/>
  <c r="AC260" i="20" s="1"/>
  <c r="X260" i="20"/>
  <c r="K260" i="20"/>
  <c r="H260" i="20"/>
  <c r="M260" i="20" s="1"/>
  <c r="AD260" i="20" s="1"/>
  <c r="AR259" i="20"/>
  <c r="AT259" i="20" s="1"/>
  <c r="AO259" i="20"/>
  <c r="AA259" i="20"/>
  <c r="X259" i="20"/>
  <c r="AC259" i="20" s="1"/>
  <c r="M259" i="20"/>
  <c r="K259" i="20"/>
  <c r="H259" i="20"/>
  <c r="AR258" i="20"/>
  <c r="AO258" i="20"/>
  <c r="AA258" i="20"/>
  <c r="X258" i="20"/>
  <c r="AC258" i="20" s="1"/>
  <c r="M258" i="20"/>
  <c r="AD258" i="20" s="1"/>
  <c r="K258" i="20"/>
  <c r="H258" i="20"/>
  <c r="AR257" i="20"/>
  <c r="AO257" i="20"/>
  <c r="AT257" i="20" s="1"/>
  <c r="AA257" i="20"/>
  <c r="X257" i="20"/>
  <c r="AC257" i="20" s="1"/>
  <c r="AD257" i="20" s="1"/>
  <c r="K257" i="20"/>
  <c r="M257" i="20" s="1"/>
  <c r="H257" i="20"/>
  <c r="AR256" i="20"/>
  <c r="AO256" i="20"/>
  <c r="AA256" i="20"/>
  <c r="AA263" i="20" s="1"/>
  <c r="X256" i="20"/>
  <c r="X263" i="20" s="1"/>
  <c r="K256" i="20"/>
  <c r="M256" i="20" s="1"/>
  <c r="H256" i="20"/>
  <c r="AT228" i="20"/>
  <c r="AS221" i="20"/>
  <c r="AR221" i="20"/>
  <c r="AQ221" i="20"/>
  <c r="AB221" i="20"/>
  <c r="AA221" i="20"/>
  <c r="Z221" i="20"/>
  <c r="L221" i="20"/>
  <c r="K221" i="20"/>
  <c r="J221" i="20"/>
  <c r="AT220" i="20"/>
  <c r="AC220" i="20"/>
  <c r="M220" i="20"/>
  <c r="AD220" i="20" s="1"/>
  <c r="AT219" i="20"/>
  <c r="AC219" i="20"/>
  <c r="M219" i="20"/>
  <c r="AT218" i="20"/>
  <c r="AD218" i="20"/>
  <c r="AC218" i="20"/>
  <c r="M218" i="20"/>
  <c r="AT217" i="20"/>
  <c r="AC217" i="20"/>
  <c r="M217" i="20"/>
  <c r="AD217" i="20" s="1"/>
  <c r="AT216" i="20"/>
  <c r="AC216" i="20"/>
  <c r="M216" i="20"/>
  <c r="AD216" i="20" s="1"/>
  <c r="AT215" i="20"/>
  <c r="AD215" i="20"/>
  <c r="AC215" i="20"/>
  <c r="M215" i="20"/>
  <c r="AT214" i="20"/>
  <c r="AC214" i="20"/>
  <c r="M214" i="20"/>
  <c r="AD214" i="20" s="1"/>
  <c r="AT213" i="20"/>
  <c r="AD213" i="20"/>
  <c r="AC213" i="20"/>
  <c r="M213" i="20"/>
  <c r="AT212" i="20"/>
  <c r="AT221" i="20" s="1"/>
  <c r="AC212" i="20"/>
  <c r="M212" i="20"/>
  <c r="AD212" i="20" s="1"/>
  <c r="AT211" i="20"/>
  <c r="AC211" i="20"/>
  <c r="M211" i="20"/>
  <c r="AT210" i="20"/>
  <c r="AD210" i="20"/>
  <c r="AC210" i="20"/>
  <c r="M210" i="20"/>
  <c r="AT207" i="20"/>
  <c r="AS207" i="20"/>
  <c r="AR207" i="20"/>
  <c r="AQ207" i="20"/>
  <c r="AB207" i="20"/>
  <c r="AA207" i="20"/>
  <c r="Z207" i="20"/>
  <c r="M207" i="20"/>
  <c r="L207" i="20"/>
  <c r="K207" i="20"/>
  <c r="J207" i="20"/>
  <c r="AT206" i="20"/>
  <c r="AC206" i="20"/>
  <c r="M206" i="20"/>
  <c r="AT205" i="20"/>
  <c r="AC205" i="20"/>
  <c r="M205" i="20"/>
  <c r="AD205" i="20" s="1"/>
  <c r="AT204" i="20"/>
  <c r="AC204" i="20"/>
  <c r="M204" i="20"/>
  <c r="AD204" i="20" s="1"/>
  <c r="AS201" i="20"/>
  <c r="AR201" i="20"/>
  <c r="AQ201" i="20"/>
  <c r="AC201" i="20"/>
  <c r="AB201" i="20"/>
  <c r="AA201" i="20"/>
  <c r="Z201" i="20"/>
  <c r="L201" i="20"/>
  <c r="K201" i="20"/>
  <c r="J201" i="20"/>
  <c r="M201" i="20" s="1"/>
  <c r="AT200" i="20"/>
  <c r="AC200" i="20"/>
  <c r="M200" i="20"/>
  <c r="AD200" i="20" s="1"/>
  <c r="AT199" i="20"/>
  <c r="AD199" i="20"/>
  <c r="AC199" i="20"/>
  <c r="M199" i="20"/>
  <c r="AT198" i="20"/>
  <c r="AT201" i="20" s="1"/>
  <c r="AD198" i="20"/>
  <c r="AD201" i="20" s="1"/>
  <c r="AC198" i="20"/>
  <c r="M198" i="20"/>
  <c r="AS194" i="20"/>
  <c r="AQ194" i="20"/>
  <c r="AN194" i="20"/>
  <c r="AB194" i="20"/>
  <c r="AB230" i="20" s="1"/>
  <c r="S235" i="20" s="1"/>
  <c r="Y194" i="20"/>
  <c r="J194" i="20"/>
  <c r="G194" i="20"/>
  <c r="AS192" i="20"/>
  <c r="AQ192" i="20"/>
  <c r="AP192" i="20"/>
  <c r="AP194" i="20" s="1"/>
  <c r="AN192" i="20"/>
  <c r="AM192" i="20"/>
  <c r="AI192" i="20"/>
  <c r="AB192" i="20"/>
  <c r="AA192" i="20"/>
  <c r="Z192" i="20"/>
  <c r="Z194" i="20" s="1"/>
  <c r="Y192" i="20"/>
  <c r="W192" i="20"/>
  <c r="W194" i="20" s="1"/>
  <c r="V192" i="20"/>
  <c r="V194" i="20" s="1"/>
  <c r="R192" i="20"/>
  <c r="L192" i="20"/>
  <c r="L194" i="20" s="1"/>
  <c r="K192" i="20"/>
  <c r="J192" i="20"/>
  <c r="I192" i="20"/>
  <c r="I194" i="20" s="1"/>
  <c r="H192" i="20"/>
  <c r="G192" i="20"/>
  <c r="F192" i="20"/>
  <c r="F194" i="20" s="1"/>
  <c r="C192" i="20"/>
  <c r="AT191" i="20"/>
  <c r="AR191" i="20"/>
  <c r="AO191" i="20"/>
  <c r="AA191" i="20"/>
  <c r="AC191" i="20" s="1"/>
  <c r="X191" i="20"/>
  <c r="K191" i="20"/>
  <c r="H191" i="20"/>
  <c r="M191" i="20" s="1"/>
  <c r="AR190" i="20"/>
  <c r="AT190" i="20" s="1"/>
  <c r="AO190" i="20"/>
  <c r="AA190" i="20"/>
  <c r="AC190" i="20" s="1"/>
  <c r="X190" i="20"/>
  <c r="M190" i="20"/>
  <c r="K190" i="20"/>
  <c r="H190" i="20"/>
  <c r="AR189" i="20"/>
  <c r="AT189" i="20" s="1"/>
  <c r="AO189" i="20"/>
  <c r="AA189" i="20"/>
  <c r="X189" i="20"/>
  <c r="M189" i="20"/>
  <c r="K189" i="20"/>
  <c r="H189" i="20"/>
  <c r="AR188" i="20"/>
  <c r="AT188" i="20" s="1"/>
  <c r="AO188" i="20"/>
  <c r="AA188" i="20"/>
  <c r="X188" i="20"/>
  <c r="AC188" i="20" s="1"/>
  <c r="AD188" i="20" s="1"/>
  <c r="M188" i="20"/>
  <c r="K188" i="20"/>
  <c r="H188" i="20"/>
  <c r="AR187" i="20"/>
  <c r="AO187" i="20"/>
  <c r="AT187" i="20" s="1"/>
  <c r="AA187" i="20"/>
  <c r="X187" i="20"/>
  <c r="K187" i="20"/>
  <c r="M187" i="20" s="1"/>
  <c r="H187" i="20"/>
  <c r="AS183" i="20"/>
  <c r="AR183" i="20"/>
  <c r="AQ183" i="20"/>
  <c r="AP183" i="20"/>
  <c r="AN183" i="20"/>
  <c r="AM183" i="20"/>
  <c r="AI183" i="20"/>
  <c r="AB183" i="20"/>
  <c r="Z183" i="20"/>
  <c r="Y183" i="20"/>
  <c r="W183" i="20"/>
  <c r="V183" i="20"/>
  <c r="R183" i="20"/>
  <c r="L183" i="20"/>
  <c r="J183" i="20"/>
  <c r="I183" i="20"/>
  <c r="G183" i="20"/>
  <c r="F183" i="20"/>
  <c r="C183" i="20"/>
  <c r="AT182" i="20"/>
  <c r="AR182" i="20"/>
  <c r="AO182" i="20"/>
  <c r="AA182" i="20"/>
  <c r="AC182" i="20" s="1"/>
  <c r="X182" i="20"/>
  <c r="K182" i="20"/>
  <c r="H182" i="20"/>
  <c r="M182" i="20" s="1"/>
  <c r="AD182" i="20" s="1"/>
  <c r="AR181" i="20"/>
  <c r="AT181" i="20" s="1"/>
  <c r="AO181" i="20"/>
  <c r="AA181" i="20"/>
  <c r="AC181" i="20" s="1"/>
  <c r="X181" i="20"/>
  <c r="K181" i="20"/>
  <c r="H181" i="20"/>
  <c r="M181" i="20" s="1"/>
  <c r="AD181" i="20" s="1"/>
  <c r="AR180" i="20"/>
  <c r="AT180" i="20" s="1"/>
  <c r="AO180" i="20"/>
  <c r="AA180" i="20"/>
  <c r="AA183" i="20" s="1"/>
  <c r="X180" i="20"/>
  <c r="AC180" i="20" s="1"/>
  <c r="AD180" i="20" s="1"/>
  <c r="M180" i="20"/>
  <c r="K180" i="20"/>
  <c r="H180" i="20"/>
  <c r="AR179" i="20"/>
  <c r="AO179" i="20"/>
  <c r="AD179" i="20"/>
  <c r="AA179" i="20"/>
  <c r="X179" i="20"/>
  <c r="AC179" i="20" s="1"/>
  <c r="M179" i="20"/>
  <c r="K179" i="20"/>
  <c r="H179" i="20"/>
  <c r="AR178" i="20"/>
  <c r="AO178" i="20"/>
  <c r="AT178" i="20" s="1"/>
  <c r="AD178" i="20"/>
  <c r="AA178" i="20"/>
  <c r="X178" i="20"/>
  <c r="AC178" i="20" s="1"/>
  <c r="K178" i="20"/>
  <c r="M178" i="20" s="1"/>
  <c r="H178" i="20"/>
  <c r="AR177" i="20"/>
  <c r="AO177" i="20"/>
  <c r="AT177" i="20" s="1"/>
  <c r="AC177" i="20"/>
  <c r="AA177" i="20"/>
  <c r="X177" i="20"/>
  <c r="K177" i="20"/>
  <c r="M177" i="20" s="1"/>
  <c r="H177" i="20"/>
  <c r="AT176" i="20"/>
  <c r="AR176" i="20"/>
  <c r="AO176" i="20"/>
  <c r="AO183" i="20" s="1"/>
  <c r="AC176" i="20"/>
  <c r="AC183" i="20" s="1"/>
  <c r="AA176" i="20"/>
  <c r="X176" i="20"/>
  <c r="X183" i="20" s="1"/>
  <c r="K176" i="20"/>
  <c r="K183" i="20" s="1"/>
  <c r="H176" i="20"/>
  <c r="M176" i="20" s="1"/>
  <c r="AT148" i="20"/>
  <c r="AS141" i="20"/>
  <c r="AR141" i="20"/>
  <c r="AQ141" i="20"/>
  <c r="AB141" i="20"/>
  <c r="AA141" i="20"/>
  <c r="Z141" i="20"/>
  <c r="M141" i="20"/>
  <c r="L141" i="20"/>
  <c r="K141" i="20"/>
  <c r="J141" i="20"/>
  <c r="AT140" i="20"/>
  <c r="AC140" i="20"/>
  <c r="M140" i="20"/>
  <c r="AT139" i="20"/>
  <c r="AD139" i="20"/>
  <c r="AC139" i="20"/>
  <c r="M139" i="20"/>
  <c r="AT138" i="20"/>
  <c r="AD138" i="20"/>
  <c r="AC138" i="20"/>
  <c r="M138" i="20"/>
  <c r="AT137" i="20"/>
  <c r="AC137" i="20"/>
  <c r="M137" i="20"/>
  <c r="AD137" i="20" s="1"/>
  <c r="AT136" i="20"/>
  <c r="AD136" i="20"/>
  <c r="AC136" i="20"/>
  <c r="M136" i="20"/>
  <c r="AT135" i="20"/>
  <c r="AC135" i="20"/>
  <c r="M135" i="20"/>
  <c r="AT134" i="20"/>
  <c r="AC134" i="20"/>
  <c r="M134" i="20"/>
  <c r="AD134" i="20" s="1"/>
  <c r="AT133" i="20"/>
  <c r="AD133" i="20"/>
  <c r="AC133" i="20"/>
  <c r="M133" i="20"/>
  <c r="AT132" i="20"/>
  <c r="AT141" i="20" s="1"/>
  <c r="AC132" i="20"/>
  <c r="AC141" i="20" s="1"/>
  <c r="M132" i="20"/>
  <c r="AT131" i="20"/>
  <c r="AD131" i="20"/>
  <c r="AC131" i="20"/>
  <c r="M131" i="20"/>
  <c r="AT130" i="20"/>
  <c r="AC130" i="20"/>
  <c r="M130" i="20"/>
  <c r="AD130" i="20" s="1"/>
  <c r="AS127" i="20"/>
  <c r="AR127" i="20"/>
  <c r="AQ127" i="20"/>
  <c r="AC127" i="20"/>
  <c r="AB127" i="20"/>
  <c r="AA127" i="20"/>
  <c r="Z127" i="20"/>
  <c r="L127" i="20"/>
  <c r="K127" i="20"/>
  <c r="J127" i="20"/>
  <c r="M127" i="20" s="1"/>
  <c r="AT126" i="20"/>
  <c r="AC126" i="20"/>
  <c r="AD126" i="20" s="1"/>
  <c r="M126" i="20"/>
  <c r="AT125" i="20"/>
  <c r="AD125" i="20"/>
  <c r="AC125" i="20"/>
  <c r="M125" i="20"/>
  <c r="AT124" i="20"/>
  <c r="AT127" i="20" s="1"/>
  <c r="AC124" i="20"/>
  <c r="M124" i="20"/>
  <c r="AS121" i="20"/>
  <c r="AR121" i="20"/>
  <c r="AQ121" i="20"/>
  <c r="AB121" i="20"/>
  <c r="AA121" i="20"/>
  <c r="Z121" i="20"/>
  <c r="L121" i="20"/>
  <c r="K121" i="20"/>
  <c r="J121" i="20"/>
  <c r="AT120" i="20"/>
  <c r="AC120" i="20"/>
  <c r="M120" i="20"/>
  <c r="AD120" i="20" s="1"/>
  <c r="AT119" i="20"/>
  <c r="AD119" i="20"/>
  <c r="AC119" i="20"/>
  <c r="M119" i="20"/>
  <c r="AT118" i="20"/>
  <c r="AT121" i="20" s="1"/>
  <c r="AC118" i="20"/>
  <c r="AC121" i="20" s="1"/>
  <c r="M118" i="20"/>
  <c r="AM114" i="20"/>
  <c r="L114" i="20"/>
  <c r="AS112" i="20"/>
  <c r="AQ112" i="20"/>
  <c r="AP112" i="20"/>
  <c r="AN112" i="20"/>
  <c r="AN114" i="20" s="1"/>
  <c r="AM112" i="20"/>
  <c r="AI112" i="20"/>
  <c r="AB112" i="20"/>
  <c r="Z112" i="20"/>
  <c r="Y112" i="20"/>
  <c r="W112" i="20"/>
  <c r="V112" i="20"/>
  <c r="R112" i="20"/>
  <c r="L112" i="20"/>
  <c r="J112" i="20"/>
  <c r="J114" i="20" s="1"/>
  <c r="I112" i="20"/>
  <c r="G112" i="20"/>
  <c r="G114" i="20" s="1"/>
  <c r="F112" i="20"/>
  <c r="C112" i="20"/>
  <c r="AR111" i="20"/>
  <c r="AT111" i="20" s="1"/>
  <c r="AO111" i="20"/>
  <c r="AA111" i="20"/>
  <c r="AC111" i="20" s="1"/>
  <c r="X111" i="20"/>
  <c r="M111" i="20"/>
  <c r="AD111" i="20" s="1"/>
  <c r="K111" i="20"/>
  <c r="H111" i="20"/>
  <c r="AR110" i="20"/>
  <c r="AT110" i="20" s="1"/>
  <c r="AO110" i="20"/>
  <c r="AA110" i="20"/>
  <c r="X110" i="20"/>
  <c r="AC110" i="20" s="1"/>
  <c r="K110" i="20"/>
  <c r="M110" i="20" s="1"/>
  <c r="AD110" i="20" s="1"/>
  <c r="H110" i="20"/>
  <c r="AR109" i="20"/>
  <c r="AO109" i="20"/>
  <c r="AT109" i="20" s="1"/>
  <c r="AA109" i="20"/>
  <c r="AC109" i="20" s="1"/>
  <c r="X109" i="20"/>
  <c r="K109" i="20"/>
  <c r="H109" i="20"/>
  <c r="M109" i="20" s="1"/>
  <c r="AD109" i="20" s="1"/>
  <c r="AR108" i="20"/>
  <c r="AT108" i="20" s="1"/>
  <c r="AO108" i="20"/>
  <c r="AO112" i="20" s="1"/>
  <c r="AO114" i="20" s="1"/>
  <c r="AA108" i="20"/>
  <c r="AC108" i="20" s="1"/>
  <c r="X108" i="20"/>
  <c r="M108" i="20"/>
  <c r="AD108" i="20" s="1"/>
  <c r="K108" i="20"/>
  <c r="H108" i="20"/>
  <c r="AR107" i="20"/>
  <c r="AR112" i="20" s="1"/>
  <c r="AO107" i="20"/>
  <c r="AA107" i="20"/>
  <c r="AA112" i="20" s="1"/>
  <c r="AA114" i="20" s="1"/>
  <c r="AA144" i="20" s="1"/>
  <c r="X107" i="20"/>
  <c r="X112" i="20" s="1"/>
  <c r="M107" i="20"/>
  <c r="K107" i="20"/>
  <c r="H107" i="20"/>
  <c r="AS103" i="20"/>
  <c r="AS114" i="20" s="1"/>
  <c r="AQ103" i="20"/>
  <c r="AP103" i="20"/>
  <c r="AP114" i="20" s="1"/>
  <c r="AN103" i="20"/>
  <c r="AM103" i="20"/>
  <c r="AI103" i="20"/>
  <c r="AB103" i="20"/>
  <c r="Z103" i="20"/>
  <c r="Y103" i="20"/>
  <c r="Y114" i="20" s="1"/>
  <c r="W103" i="20"/>
  <c r="V103" i="20"/>
  <c r="V114" i="20" s="1"/>
  <c r="R103" i="20"/>
  <c r="L103" i="20"/>
  <c r="J103" i="20"/>
  <c r="I103" i="20"/>
  <c r="I114" i="20" s="1"/>
  <c r="G103" i="20"/>
  <c r="F103" i="20"/>
  <c r="C103" i="20"/>
  <c r="AT102" i="20"/>
  <c r="AR102" i="20"/>
  <c r="AO102" i="20"/>
  <c r="AC102" i="20"/>
  <c r="AA102" i="20"/>
  <c r="X102" i="20"/>
  <c r="K102" i="20"/>
  <c r="M102" i="20" s="1"/>
  <c r="AD102" i="20" s="1"/>
  <c r="H102" i="20"/>
  <c r="AT101" i="20"/>
  <c r="AR101" i="20"/>
  <c r="AO101" i="20"/>
  <c r="AC101" i="20"/>
  <c r="AA101" i="20"/>
  <c r="X101" i="20"/>
  <c r="K101" i="20"/>
  <c r="H101" i="20"/>
  <c r="M101" i="20" s="1"/>
  <c r="AD101" i="20" s="1"/>
  <c r="AT100" i="20"/>
  <c r="AR100" i="20"/>
  <c r="AO100" i="20"/>
  <c r="AA100" i="20"/>
  <c r="AC100" i="20" s="1"/>
  <c r="X100" i="20"/>
  <c r="K100" i="20"/>
  <c r="H100" i="20"/>
  <c r="M100" i="20" s="1"/>
  <c r="AD100" i="20" s="1"/>
  <c r="AR99" i="20"/>
  <c r="AT99" i="20" s="1"/>
  <c r="AO99" i="20"/>
  <c r="AA99" i="20"/>
  <c r="AC99" i="20" s="1"/>
  <c r="X99" i="20"/>
  <c r="M99" i="20"/>
  <c r="K99" i="20"/>
  <c r="H99" i="20"/>
  <c r="AR98" i="20"/>
  <c r="AT98" i="20" s="1"/>
  <c r="AO98" i="20"/>
  <c r="AA98" i="20"/>
  <c r="AC98" i="20" s="1"/>
  <c r="X98" i="20"/>
  <c r="M98" i="20"/>
  <c r="K98" i="20"/>
  <c r="H98" i="20"/>
  <c r="AR97" i="20"/>
  <c r="AT97" i="20" s="1"/>
  <c r="AO97" i="20"/>
  <c r="AA97" i="20"/>
  <c r="X97" i="20"/>
  <c r="AC97" i="20" s="1"/>
  <c r="AD97" i="20" s="1"/>
  <c r="M97" i="20"/>
  <c r="K97" i="20"/>
  <c r="H97" i="20"/>
  <c r="AR96" i="20"/>
  <c r="AR103" i="20" s="1"/>
  <c r="AO96" i="20"/>
  <c r="AO103" i="20" s="1"/>
  <c r="AA96" i="20"/>
  <c r="AA103" i="20" s="1"/>
  <c r="X96" i="20"/>
  <c r="X103" i="20" s="1"/>
  <c r="K96" i="20"/>
  <c r="M96" i="20" s="1"/>
  <c r="H96" i="20"/>
  <c r="H103" i="20" s="1"/>
  <c r="AT68" i="20"/>
  <c r="AS61" i="20"/>
  <c r="AR61" i="20"/>
  <c r="AQ61" i="20"/>
  <c r="AB61" i="20"/>
  <c r="AA61" i="20"/>
  <c r="Z61" i="20"/>
  <c r="L61" i="20"/>
  <c r="L70" i="20" s="1"/>
  <c r="K61" i="20"/>
  <c r="J61" i="20"/>
  <c r="AT60" i="20"/>
  <c r="AC60" i="20"/>
  <c r="AD60" i="20" s="1"/>
  <c r="M60" i="20"/>
  <c r="AT59" i="20"/>
  <c r="AC59" i="20"/>
  <c r="AD59" i="20" s="1"/>
  <c r="M59" i="20"/>
  <c r="AT58" i="20"/>
  <c r="AC58" i="20"/>
  <c r="AD58" i="20" s="1"/>
  <c r="M58" i="20"/>
  <c r="AT57" i="20"/>
  <c r="AC57" i="20"/>
  <c r="M57" i="20"/>
  <c r="AD57" i="20" s="1"/>
  <c r="AT56" i="20"/>
  <c r="AC56" i="20"/>
  <c r="M56" i="20"/>
  <c r="AD56" i="20" s="1"/>
  <c r="AT55" i="20"/>
  <c r="AD55" i="20"/>
  <c r="AC55" i="20"/>
  <c r="M55" i="20"/>
  <c r="AT54" i="20"/>
  <c r="AD54" i="20"/>
  <c r="AC54" i="20"/>
  <c r="M54" i="20"/>
  <c r="AT53" i="20"/>
  <c r="AD53" i="20"/>
  <c r="AC53" i="20"/>
  <c r="M53" i="20"/>
  <c r="AT52" i="20"/>
  <c r="AC52" i="20"/>
  <c r="AD52" i="20" s="1"/>
  <c r="M52" i="20"/>
  <c r="AT51" i="20"/>
  <c r="AC51" i="20"/>
  <c r="AD51" i="20" s="1"/>
  <c r="M51" i="20"/>
  <c r="AT50" i="20"/>
  <c r="AT61" i="20" s="1"/>
  <c r="AC50" i="20"/>
  <c r="AD50" i="20" s="1"/>
  <c r="M50" i="20"/>
  <c r="AS47" i="20"/>
  <c r="AR47" i="20"/>
  <c r="AQ47" i="20"/>
  <c r="AB47" i="20"/>
  <c r="AA47" i="20"/>
  <c r="Z47" i="20"/>
  <c r="L47" i="20"/>
  <c r="K47" i="20"/>
  <c r="J47" i="20"/>
  <c r="M47" i="20" s="1"/>
  <c r="AT46" i="20"/>
  <c r="AC46" i="20"/>
  <c r="AD46" i="20" s="1"/>
  <c r="M46" i="20"/>
  <c r="AT45" i="20"/>
  <c r="AC45" i="20"/>
  <c r="AD45" i="20" s="1"/>
  <c r="M45" i="20"/>
  <c r="AT44" i="20"/>
  <c r="AT47" i="20" s="1"/>
  <c r="AC44" i="20"/>
  <c r="M44" i="20"/>
  <c r="AD44" i="20" s="1"/>
  <c r="AD47" i="20" s="1"/>
  <c r="AS41" i="20"/>
  <c r="AR41" i="20"/>
  <c r="AQ41" i="20"/>
  <c r="AB41" i="20"/>
  <c r="AA41" i="20"/>
  <c r="Z41" i="20"/>
  <c r="L41" i="20"/>
  <c r="K41" i="20"/>
  <c r="M41" i="20" s="1"/>
  <c r="J41" i="20"/>
  <c r="AT40" i="20"/>
  <c r="AC40" i="20"/>
  <c r="M40" i="20"/>
  <c r="AD40" i="20" s="1"/>
  <c r="AT39" i="20"/>
  <c r="AC39" i="20"/>
  <c r="AC41" i="20" s="1"/>
  <c r="M39" i="20"/>
  <c r="AD39" i="20" s="1"/>
  <c r="AT38" i="20"/>
  <c r="AT41" i="20" s="1"/>
  <c r="AC38" i="20"/>
  <c r="M38" i="20"/>
  <c r="AD38" i="20" s="1"/>
  <c r="AQ34" i="20"/>
  <c r="AN34" i="20"/>
  <c r="AS32" i="20"/>
  <c r="AS34" i="20" s="1"/>
  <c r="AQ32" i="20"/>
  <c r="AP32" i="20"/>
  <c r="AP34" i="20" s="1"/>
  <c r="AN32" i="20"/>
  <c r="AM32" i="20"/>
  <c r="AM34" i="20" s="1"/>
  <c r="AJ32" i="20"/>
  <c r="AB32" i="20"/>
  <c r="AB34" i="20" s="1"/>
  <c r="AA32" i="20"/>
  <c r="Z32" i="20"/>
  <c r="Z34" i="20" s="1"/>
  <c r="Y32" i="20"/>
  <c r="Y34" i="20" s="1"/>
  <c r="W32" i="20"/>
  <c r="W34" i="20" s="1"/>
  <c r="V32" i="20"/>
  <c r="V34" i="20" s="1"/>
  <c r="S32" i="20"/>
  <c r="L32" i="20"/>
  <c r="L34" i="20" s="1"/>
  <c r="J32" i="20"/>
  <c r="J34" i="20" s="1"/>
  <c r="I32" i="20"/>
  <c r="I34" i="20" s="1"/>
  <c r="G32" i="20"/>
  <c r="G34" i="20" s="1"/>
  <c r="F32" i="20"/>
  <c r="C32" i="20"/>
  <c r="AR31" i="20"/>
  <c r="AO31" i="20"/>
  <c r="AT31" i="20" s="1"/>
  <c r="AC31" i="20"/>
  <c r="AA31" i="20"/>
  <c r="X31" i="20"/>
  <c r="M31" i="20"/>
  <c r="AD31" i="20" s="1"/>
  <c r="K31" i="20"/>
  <c r="H31" i="20"/>
  <c r="AR30" i="20"/>
  <c r="AO30" i="20"/>
  <c r="AT30" i="20" s="1"/>
  <c r="AC30" i="20"/>
  <c r="AA30" i="20"/>
  <c r="X30" i="20"/>
  <c r="K30" i="20"/>
  <c r="H30" i="20"/>
  <c r="M30" i="20" s="1"/>
  <c r="AD30" i="20" s="1"/>
  <c r="AR29" i="20"/>
  <c r="AO29" i="20"/>
  <c r="AT29" i="20" s="1"/>
  <c r="AC29" i="20"/>
  <c r="AA29" i="20"/>
  <c r="X29" i="20"/>
  <c r="K29" i="20"/>
  <c r="H29" i="20"/>
  <c r="M29" i="20" s="1"/>
  <c r="AD29" i="20" s="1"/>
  <c r="AR28" i="20"/>
  <c r="AT28" i="20" s="1"/>
  <c r="AO28" i="20"/>
  <c r="AA28" i="20"/>
  <c r="X28" i="20"/>
  <c r="AC28" i="20" s="1"/>
  <c r="K28" i="20"/>
  <c r="H28" i="20"/>
  <c r="M28" i="20" s="1"/>
  <c r="AT27" i="20"/>
  <c r="AR27" i="20"/>
  <c r="AR32" i="20" s="1"/>
  <c r="AO27" i="20"/>
  <c r="AO32" i="20" s="1"/>
  <c r="AO34" i="20" s="1"/>
  <c r="AA27" i="20"/>
  <c r="X27" i="20"/>
  <c r="AC27" i="20" s="1"/>
  <c r="AC32" i="20" s="1"/>
  <c r="K27" i="20"/>
  <c r="K32" i="20" s="1"/>
  <c r="H27" i="20"/>
  <c r="H32" i="20" s="1"/>
  <c r="AD24" i="20"/>
  <c r="AS23" i="20"/>
  <c r="AQ23" i="20"/>
  <c r="AP23" i="20"/>
  <c r="AN23" i="20"/>
  <c r="AM23" i="20"/>
  <c r="AJ23" i="20"/>
  <c r="AB23" i="20"/>
  <c r="Z23" i="20"/>
  <c r="Y23" i="20"/>
  <c r="W23" i="20"/>
  <c r="V23" i="20"/>
  <c r="S23" i="20"/>
  <c r="L23" i="20"/>
  <c r="J23" i="20"/>
  <c r="I23" i="20"/>
  <c r="G23" i="20"/>
  <c r="F23" i="20"/>
  <c r="F34" i="20" s="1"/>
  <c r="C23" i="20"/>
  <c r="AR22" i="20"/>
  <c r="AO22" i="20"/>
  <c r="AT22" i="20" s="1"/>
  <c r="AA22" i="20"/>
  <c r="AC22" i="20" s="1"/>
  <c r="X22" i="20"/>
  <c r="M22" i="20"/>
  <c r="K22" i="20"/>
  <c r="H22" i="20"/>
  <c r="AR21" i="20"/>
  <c r="AO21" i="20"/>
  <c r="AT21" i="20" s="1"/>
  <c r="AC21" i="20"/>
  <c r="AA21" i="20"/>
  <c r="X21" i="20"/>
  <c r="M21" i="20"/>
  <c r="AD21" i="20" s="1"/>
  <c r="K21" i="20"/>
  <c r="H21" i="20"/>
  <c r="AR20" i="20"/>
  <c r="AT20" i="20" s="1"/>
  <c r="AO20" i="20"/>
  <c r="AC20" i="20"/>
  <c r="AA20" i="20"/>
  <c r="X20" i="20"/>
  <c r="K20" i="20"/>
  <c r="H20" i="20"/>
  <c r="M20" i="20" s="1"/>
  <c r="AD20" i="20" s="1"/>
  <c r="AR19" i="20"/>
  <c r="AO19" i="20"/>
  <c r="AT19" i="20" s="1"/>
  <c r="AC19" i="20"/>
  <c r="AA19" i="20"/>
  <c r="X19" i="20"/>
  <c r="K19" i="20"/>
  <c r="H19" i="20"/>
  <c r="M19" i="20" s="1"/>
  <c r="AD19" i="20" s="1"/>
  <c r="AR18" i="20"/>
  <c r="AT18" i="20" s="1"/>
  <c r="AO18" i="20"/>
  <c r="AA18" i="20"/>
  <c r="X18" i="20"/>
  <c r="AC18" i="20" s="1"/>
  <c r="K18" i="20"/>
  <c r="H18" i="20"/>
  <c r="M18" i="20" s="1"/>
  <c r="AD18" i="20" s="1"/>
  <c r="AT17" i="20"/>
  <c r="AR17" i="20"/>
  <c r="AO17" i="20"/>
  <c r="AA17" i="20"/>
  <c r="X17" i="20"/>
  <c r="AC17" i="20" s="1"/>
  <c r="K17" i="20"/>
  <c r="H17" i="20"/>
  <c r="M17" i="20" s="1"/>
  <c r="AT16" i="20"/>
  <c r="AT23" i="20" s="1"/>
  <c r="AR16" i="20"/>
  <c r="AO16" i="20"/>
  <c r="AO23" i="20" s="1"/>
  <c r="AA16" i="20"/>
  <c r="AA23" i="20" s="1"/>
  <c r="X16" i="20"/>
  <c r="AC16" i="20" s="1"/>
  <c r="K16" i="20"/>
  <c r="K23" i="20" s="1"/>
  <c r="H16" i="20"/>
  <c r="H23" i="20" s="1"/>
  <c r="AI5" i="20"/>
  <c r="R5" i="20"/>
  <c r="AI4" i="20"/>
  <c r="R4" i="20"/>
  <c r="AI3" i="20"/>
  <c r="R3" i="20"/>
  <c r="AT548" i="19"/>
  <c r="AS541" i="19"/>
  <c r="AR541" i="19"/>
  <c r="AQ541" i="19"/>
  <c r="AB541" i="19"/>
  <c r="AA541" i="19"/>
  <c r="Z541" i="19"/>
  <c r="M541" i="19"/>
  <c r="L541" i="19"/>
  <c r="K541" i="19"/>
  <c r="J541" i="19"/>
  <c r="AT540" i="19"/>
  <c r="AC540" i="19"/>
  <c r="M540" i="19"/>
  <c r="AD540" i="19" s="1"/>
  <c r="AT539" i="19"/>
  <c r="AD539" i="19"/>
  <c r="AC539" i="19"/>
  <c r="M539" i="19"/>
  <c r="AT538" i="19"/>
  <c r="AD538" i="19"/>
  <c r="AC538" i="19"/>
  <c r="M538" i="19"/>
  <c r="AT537" i="19"/>
  <c r="AD537" i="19"/>
  <c r="AC537" i="19"/>
  <c r="M537" i="19"/>
  <c r="AT536" i="19"/>
  <c r="AC536" i="19"/>
  <c r="M536" i="19"/>
  <c r="AD536" i="19" s="1"/>
  <c r="AT535" i="19"/>
  <c r="AC535" i="19"/>
  <c r="M535" i="19"/>
  <c r="AD535" i="19" s="1"/>
  <c r="AT534" i="19"/>
  <c r="AC534" i="19"/>
  <c r="M534" i="19"/>
  <c r="AD534" i="19" s="1"/>
  <c r="AT533" i="19"/>
  <c r="AD533" i="19"/>
  <c r="AC533" i="19"/>
  <c r="M533" i="19"/>
  <c r="AT532" i="19"/>
  <c r="AC532" i="19"/>
  <c r="M532" i="19"/>
  <c r="AD532" i="19" s="1"/>
  <c r="AT531" i="19"/>
  <c r="AT541" i="19" s="1"/>
  <c r="AD531" i="19"/>
  <c r="AC531" i="19"/>
  <c r="M531" i="19"/>
  <c r="AT530" i="19"/>
  <c r="AD530" i="19"/>
  <c r="AC530" i="19"/>
  <c r="M530" i="19"/>
  <c r="AS527" i="19"/>
  <c r="AR527" i="19"/>
  <c r="AQ527" i="19"/>
  <c r="AB527" i="19"/>
  <c r="AA527" i="19"/>
  <c r="Z527" i="19"/>
  <c r="M527" i="19"/>
  <c r="L527" i="19"/>
  <c r="K527" i="19"/>
  <c r="J527" i="19"/>
  <c r="AT526" i="19"/>
  <c r="AD526" i="19"/>
  <c r="AC526" i="19"/>
  <c r="M526" i="19"/>
  <c r="AT525" i="19"/>
  <c r="AC525" i="19"/>
  <c r="AC527" i="19" s="1"/>
  <c r="M525" i="19"/>
  <c r="AT524" i="19"/>
  <c r="AT527" i="19" s="1"/>
  <c r="AC524" i="19"/>
  <c r="M524" i="19"/>
  <c r="AD524" i="19" s="1"/>
  <c r="AS521" i="19"/>
  <c r="AR521" i="19"/>
  <c r="AQ521" i="19"/>
  <c r="AC521" i="19"/>
  <c r="AB521" i="19"/>
  <c r="AA521" i="19"/>
  <c r="Z521" i="19"/>
  <c r="L521" i="19"/>
  <c r="K521" i="19"/>
  <c r="J521" i="19"/>
  <c r="AT520" i="19"/>
  <c r="AC520" i="19"/>
  <c r="M520" i="19"/>
  <c r="AD520" i="19" s="1"/>
  <c r="AT519" i="19"/>
  <c r="AD519" i="19"/>
  <c r="AC519" i="19"/>
  <c r="M519" i="19"/>
  <c r="AT518" i="19"/>
  <c r="AT521" i="19" s="1"/>
  <c r="AC518" i="19"/>
  <c r="M518" i="19"/>
  <c r="AD518" i="19" s="1"/>
  <c r="AD521" i="19" s="1"/>
  <c r="AS514" i="19"/>
  <c r="W514" i="19"/>
  <c r="V514" i="19"/>
  <c r="G514" i="19"/>
  <c r="AS512" i="19"/>
  <c r="AQ512" i="19"/>
  <c r="AQ514" i="19" s="1"/>
  <c r="AP512" i="19"/>
  <c r="AP514" i="19" s="1"/>
  <c r="AN512" i="19"/>
  <c r="AM512" i="19"/>
  <c r="AM514" i="19" s="1"/>
  <c r="AI512" i="19"/>
  <c r="AB512" i="19"/>
  <c r="AA512" i="19"/>
  <c r="AA514" i="19" s="1"/>
  <c r="Z512" i="19"/>
  <c r="Z514" i="19" s="1"/>
  <c r="Y512" i="19"/>
  <c r="Y514" i="19" s="1"/>
  <c r="W512" i="19"/>
  <c r="V512" i="19"/>
  <c r="R512" i="19"/>
  <c r="L512" i="19"/>
  <c r="J512" i="19"/>
  <c r="J514" i="19" s="1"/>
  <c r="I512" i="19"/>
  <c r="I514" i="19" s="1"/>
  <c r="G512" i="19"/>
  <c r="F512" i="19"/>
  <c r="F514" i="19" s="1"/>
  <c r="C512" i="19"/>
  <c r="AR511" i="19"/>
  <c r="AO511" i="19"/>
  <c r="AT511" i="19" s="1"/>
  <c r="AC511" i="19"/>
  <c r="AA511" i="19"/>
  <c r="X511" i="19"/>
  <c r="M511" i="19"/>
  <c r="K511" i="19"/>
  <c r="H511" i="19"/>
  <c r="AR510" i="19"/>
  <c r="AO510" i="19"/>
  <c r="AT510" i="19" s="1"/>
  <c r="AC510" i="19"/>
  <c r="AA510" i="19"/>
  <c r="X510" i="19"/>
  <c r="M510" i="19"/>
  <c r="AD510" i="19" s="1"/>
  <c r="K510" i="19"/>
  <c r="H510" i="19"/>
  <c r="AT509" i="19"/>
  <c r="AR509" i="19"/>
  <c r="AO509" i="19"/>
  <c r="AC509" i="19"/>
  <c r="AA509" i="19"/>
  <c r="X509" i="19"/>
  <c r="K509" i="19"/>
  <c r="H509" i="19"/>
  <c r="M509" i="19" s="1"/>
  <c r="AD509" i="19" s="1"/>
  <c r="AT508" i="19"/>
  <c r="AR508" i="19"/>
  <c r="AO508" i="19"/>
  <c r="AA508" i="19"/>
  <c r="X508" i="19"/>
  <c r="K508" i="19"/>
  <c r="H508" i="19"/>
  <c r="M508" i="19" s="1"/>
  <c r="AR507" i="19"/>
  <c r="AR512" i="19" s="1"/>
  <c r="AO507" i="19"/>
  <c r="AT507" i="19" s="1"/>
  <c r="AC507" i="19"/>
  <c r="AA507" i="19"/>
  <c r="X507" i="19"/>
  <c r="M507" i="19"/>
  <c r="K507" i="19"/>
  <c r="K512" i="19" s="1"/>
  <c r="H507" i="19"/>
  <c r="AS503" i="19"/>
  <c r="AQ503" i="19"/>
  <c r="AP503" i="19"/>
  <c r="AN503" i="19"/>
  <c r="AM503" i="19"/>
  <c r="AI503" i="19"/>
  <c r="AB503" i="19"/>
  <c r="AA503" i="19"/>
  <c r="Z503" i="19"/>
  <c r="Y503" i="19"/>
  <c r="W503" i="19"/>
  <c r="V503" i="19"/>
  <c r="R503" i="19"/>
  <c r="L503" i="19"/>
  <c r="J503" i="19"/>
  <c r="I503" i="19"/>
  <c r="G503" i="19"/>
  <c r="F503" i="19"/>
  <c r="C503" i="19"/>
  <c r="AR502" i="19"/>
  <c r="AO502" i="19"/>
  <c r="AT502" i="19" s="1"/>
  <c r="AC502" i="19"/>
  <c r="AA502" i="19"/>
  <c r="X502" i="19"/>
  <c r="M502" i="19"/>
  <c r="K502" i="19"/>
  <c r="H502" i="19"/>
  <c r="AR501" i="19"/>
  <c r="AO501" i="19"/>
  <c r="AC501" i="19"/>
  <c r="AA501" i="19"/>
  <c r="X501" i="19"/>
  <c r="M501" i="19"/>
  <c r="AD501" i="19" s="1"/>
  <c r="K501" i="19"/>
  <c r="H501" i="19"/>
  <c r="AT500" i="19"/>
  <c r="AR500" i="19"/>
  <c r="AO500" i="19"/>
  <c r="AD500" i="19"/>
  <c r="AC500" i="19"/>
  <c r="AA500" i="19"/>
  <c r="X500" i="19"/>
  <c r="K500" i="19"/>
  <c r="H500" i="19"/>
  <c r="M500" i="19" s="1"/>
  <c r="AT499" i="19"/>
  <c r="AR499" i="19"/>
  <c r="AO499" i="19"/>
  <c r="AA499" i="19"/>
  <c r="X499" i="19"/>
  <c r="AC499" i="19" s="1"/>
  <c r="K499" i="19"/>
  <c r="H499" i="19"/>
  <c r="M499" i="19" s="1"/>
  <c r="AR498" i="19"/>
  <c r="AO498" i="19"/>
  <c r="AC498" i="19"/>
  <c r="AA498" i="19"/>
  <c r="X498" i="19"/>
  <c r="M498" i="19"/>
  <c r="AD498" i="19" s="1"/>
  <c r="K498" i="19"/>
  <c r="H498" i="19"/>
  <c r="AT497" i="19"/>
  <c r="AR497" i="19"/>
  <c r="AO497" i="19"/>
  <c r="AD497" i="19"/>
  <c r="AC497" i="19"/>
  <c r="AA497" i="19"/>
  <c r="X497" i="19"/>
  <c r="M497" i="19"/>
  <c r="K497" i="19"/>
  <c r="H497" i="19"/>
  <c r="AT496" i="19"/>
  <c r="AR496" i="19"/>
  <c r="AO496" i="19"/>
  <c r="AA496" i="19"/>
  <c r="X496" i="19"/>
  <c r="M496" i="19"/>
  <c r="K496" i="19"/>
  <c r="K503" i="19" s="1"/>
  <c r="H496" i="19"/>
  <c r="H503" i="19" s="1"/>
  <c r="AT468" i="19"/>
  <c r="AS464" i="19"/>
  <c r="AS461" i="19"/>
  <c r="AS470" i="19" s="1"/>
  <c r="AI475" i="19" s="1"/>
  <c r="AR461" i="19"/>
  <c r="AQ461" i="19"/>
  <c r="AB461" i="19"/>
  <c r="AA461" i="19"/>
  <c r="Z461" i="19"/>
  <c r="L461" i="19"/>
  <c r="K461" i="19"/>
  <c r="J461" i="19"/>
  <c r="AT460" i="19"/>
  <c r="AC460" i="19"/>
  <c r="M460" i="19"/>
  <c r="AD460" i="19" s="1"/>
  <c r="AT459" i="19"/>
  <c r="AD459" i="19"/>
  <c r="AC459" i="19"/>
  <c r="M459" i="19"/>
  <c r="AT458" i="19"/>
  <c r="AC458" i="19"/>
  <c r="M458" i="19"/>
  <c r="AT457" i="19"/>
  <c r="AD457" i="19"/>
  <c r="AC457" i="19"/>
  <c r="M457" i="19"/>
  <c r="AT456" i="19"/>
  <c r="AD456" i="19"/>
  <c r="AC456" i="19"/>
  <c r="M456" i="19"/>
  <c r="AT455" i="19"/>
  <c r="AC455" i="19"/>
  <c r="AD455" i="19" s="1"/>
  <c r="M455" i="19"/>
  <c r="AT454" i="19"/>
  <c r="AC454" i="19"/>
  <c r="M454" i="19"/>
  <c r="AT453" i="19"/>
  <c r="AC453" i="19"/>
  <c r="M453" i="19"/>
  <c r="AD453" i="19" s="1"/>
  <c r="AT452" i="19"/>
  <c r="AC452" i="19"/>
  <c r="M452" i="19"/>
  <c r="AD452" i="19" s="1"/>
  <c r="AT451" i="19"/>
  <c r="AD451" i="19"/>
  <c r="AC451" i="19"/>
  <c r="M451" i="19"/>
  <c r="AT450" i="19"/>
  <c r="AC450" i="19"/>
  <c r="M450" i="19"/>
  <c r="AT447" i="19"/>
  <c r="AS447" i="19"/>
  <c r="AR447" i="19"/>
  <c r="AQ447" i="19"/>
  <c r="AB447" i="19"/>
  <c r="AA447" i="19"/>
  <c r="Z447" i="19"/>
  <c r="L447" i="19"/>
  <c r="K447" i="19"/>
  <c r="J447" i="19"/>
  <c r="AT446" i="19"/>
  <c r="AD446" i="19"/>
  <c r="AC446" i="19"/>
  <c r="M446" i="19"/>
  <c r="AT445" i="19"/>
  <c r="AC445" i="19"/>
  <c r="M445" i="19"/>
  <c r="AT444" i="19"/>
  <c r="AD444" i="19"/>
  <c r="AC444" i="19"/>
  <c r="M444" i="19"/>
  <c r="AS441" i="19"/>
  <c r="AR441" i="19"/>
  <c r="AQ441" i="19"/>
  <c r="AD441" i="19"/>
  <c r="AB441" i="19"/>
  <c r="AA441" i="19"/>
  <c r="Z441" i="19"/>
  <c r="M441" i="19"/>
  <c r="L441" i="19"/>
  <c r="K441" i="19"/>
  <c r="J441" i="19"/>
  <c r="AT440" i="19"/>
  <c r="AC440" i="19"/>
  <c r="M440" i="19"/>
  <c r="AD440" i="19" s="1"/>
  <c r="AT439" i="19"/>
  <c r="AT441" i="19" s="1"/>
  <c r="AC439" i="19"/>
  <c r="M439" i="19"/>
  <c r="AD439" i="19" s="1"/>
  <c r="AT438" i="19"/>
  <c r="AC438" i="19"/>
  <c r="AC441" i="19" s="1"/>
  <c r="M438" i="19"/>
  <c r="AD438" i="19" s="1"/>
  <c r="AN434" i="19"/>
  <c r="AM434" i="19"/>
  <c r="Y434" i="19"/>
  <c r="W434" i="19"/>
  <c r="J434" i="19"/>
  <c r="I434" i="19"/>
  <c r="AS432" i="19"/>
  <c r="AS434" i="19" s="1"/>
  <c r="AQ432" i="19"/>
  <c r="AQ434" i="19" s="1"/>
  <c r="AP432" i="19"/>
  <c r="AP434" i="19" s="1"/>
  <c r="AN432" i="19"/>
  <c r="AM432" i="19"/>
  <c r="AI432" i="19"/>
  <c r="AB432" i="19"/>
  <c r="Z432" i="19"/>
  <c r="Y432" i="19"/>
  <c r="W432" i="19"/>
  <c r="V432" i="19"/>
  <c r="R432" i="19"/>
  <c r="L432" i="19"/>
  <c r="J432" i="19"/>
  <c r="I432" i="19"/>
  <c r="G432" i="19"/>
  <c r="G434" i="19" s="1"/>
  <c r="F432" i="19"/>
  <c r="C432" i="19"/>
  <c r="AT431" i="19"/>
  <c r="AR431" i="19"/>
  <c r="AO431" i="19"/>
  <c r="AD431" i="19"/>
  <c r="AA431" i="19"/>
  <c r="X431" i="19"/>
  <c r="AC431" i="19" s="1"/>
  <c r="K431" i="19"/>
  <c r="H431" i="19"/>
  <c r="M431" i="19" s="1"/>
  <c r="AT430" i="19"/>
  <c r="AR430" i="19"/>
  <c r="AO430" i="19"/>
  <c r="AA430" i="19"/>
  <c r="X430" i="19"/>
  <c r="AC430" i="19" s="1"/>
  <c r="K430" i="19"/>
  <c r="H430" i="19"/>
  <c r="M430" i="19" s="1"/>
  <c r="AD430" i="19" s="1"/>
  <c r="AR429" i="19"/>
  <c r="AO429" i="19"/>
  <c r="AT429" i="19" s="1"/>
  <c r="AC429" i="19"/>
  <c r="AA429" i="19"/>
  <c r="X429" i="19"/>
  <c r="K429" i="19"/>
  <c r="H429" i="19"/>
  <c r="AT428" i="19"/>
  <c r="AR428" i="19"/>
  <c r="AO428" i="19"/>
  <c r="AA428" i="19"/>
  <c r="AC428" i="19" s="1"/>
  <c r="AD428" i="19" s="1"/>
  <c r="X428" i="19"/>
  <c r="M428" i="19"/>
  <c r="K428" i="19"/>
  <c r="H428" i="19"/>
  <c r="AR427" i="19"/>
  <c r="AR432" i="19" s="1"/>
  <c r="AO427" i="19"/>
  <c r="AA427" i="19"/>
  <c r="X427" i="19"/>
  <c r="M427" i="19"/>
  <c r="K427" i="19"/>
  <c r="H427" i="19"/>
  <c r="AS423" i="19"/>
  <c r="AQ423" i="19"/>
  <c r="AP423" i="19"/>
  <c r="AN423" i="19"/>
  <c r="AM423" i="19"/>
  <c r="AI423" i="19"/>
  <c r="AB423" i="19"/>
  <c r="Z423" i="19"/>
  <c r="Y423" i="19"/>
  <c r="W423" i="19"/>
  <c r="V423" i="19"/>
  <c r="R423" i="19"/>
  <c r="L423" i="19"/>
  <c r="J423" i="19"/>
  <c r="I423" i="19"/>
  <c r="G423" i="19"/>
  <c r="F423" i="19"/>
  <c r="F434" i="19" s="1"/>
  <c r="C423" i="19"/>
  <c r="AR422" i="19"/>
  <c r="AO422" i="19"/>
  <c r="AT422" i="19" s="1"/>
  <c r="AA422" i="19"/>
  <c r="X422" i="19"/>
  <c r="AC422" i="19" s="1"/>
  <c r="K422" i="19"/>
  <c r="H422" i="19"/>
  <c r="M422" i="19" s="1"/>
  <c r="AD422" i="19" s="1"/>
  <c r="AT421" i="19"/>
  <c r="AR421" i="19"/>
  <c r="AO421" i="19"/>
  <c r="AA421" i="19"/>
  <c r="X421" i="19"/>
  <c r="K421" i="19"/>
  <c r="H421" i="19"/>
  <c r="AR420" i="19"/>
  <c r="AR423" i="19" s="1"/>
  <c r="AO420" i="19"/>
  <c r="AC420" i="19"/>
  <c r="AA420" i="19"/>
  <c r="X420" i="19"/>
  <c r="K420" i="19"/>
  <c r="M420" i="19" s="1"/>
  <c r="AD420" i="19" s="1"/>
  <c r="H420" i="19"/>
  <c r="AT419" i="19"/>
  <c r="AR419" i="19"/>
  <c r="AO419" i="19"/>
  <c r="AA419" i="19"/>
  <c r="AC419" i="19" s="1"/>
  <c r="AD419" i="19" s="1"/>
  <c r="X419" i="19"/>
  <c r="K419" i="19"/>
  <c r="H419" i="19"/>
  <c r="M419" i="19" s="1"/>
  <c r="AT418" i="19"/>
  <c r="AR418" i="19"/>
  <c r="AO418" i="19"/>
  <c r="AA418" i="19"/>
  <c r="X418" i="19"/>
  <c r="AC418" i="19" s="1"/>
  <c r="K418" i="19"/>
  <c r="H418" i="19"/>
  <c r="M418" i="19" s="1"/>
  <c r="AD418" i="19" s="1"/>
  <c r="AR417" i="19"/>
  <c r="AO417" i="19"/>
  <c r="AT417" i="19" s="1"/>
  <c r="AA417" i="19"/>
  <c r="X417" i="19"/>
  <c r="AC417" i="19" s="1"/>
  <c r="K417" i="19"/>
  <c r="H417" i="19"/>
  <c r="AR416" i="19"/>
  <c r="AO416" i="19"/>
  <c r="AO423" i="19" s="1"/>
  <c r="AA416" i="19"/>
  <c r="X416" i="19"/>
  <c r="M416" i="19"/>
  <c r="K416" i="19"/>
  <c r="H416" i="19"/>
  <c r="AS390" i="19"/>
  <c r="AI395" i="19" s="1"/>
  <c r="AT388" i="19"/>
  <c r="AS384" i="19"/>
  <c r="AS381" i="19"/>
  <c r="AR381" i="19"/>
  <c r="AQ381" i="19"/>
  <c r="AC381" i="19"/>
  <c r="AB381" i="19"/>
  <c r="AA381" i="19"/>
  <c r="Z381" i="19"/>
  <c r="L381" i="19"/>
  <c r="K381" i="19"/>
  <c r="J381" i="19"/>
  <c r="AT380" i="19"/>
  <c r="AD380" i="19"/>
  <c r="AC380" i="19"/>
  <c r="M380" i="19"/>
  <c r="AT379" i="19"/>
  <c r="AD379" i="19"/>
  <c r="AC379" i="19"/>
  <c r="M379" i="19"/>
  <c r="AT378" i="19"/>
  <c r="AC378" i="19"/>
  <c r="AD378" i="19" s="1"/>
  <c r="M378" i="19"/>
  <c r="AT377" i="19"/>
  <c r="AC377" i="19"/>
  <c r="M377" i="19"/>
  <c r="AT376" i="19"/>
  <c r="AC376" i="19"/>
  <c r="M376" i="19"/>
  <c r="AD376" i="19" s="1"/>
  <c r="AT375" i="19"/>
  <c r="AD375" i="19"/>
  <c r="AC375" i="19"/>
  <c r="M375" i="19"/>
  <c r="AT374" i="19"/>
  <c r="AC374" i="19"/>
  <c r="M374" i="19"/>
  <c r="AD374" i="19" s="1"/>
  <c r="AT373" i="19"/>
  <c r="AC373" i="19"/>
  <c r="M373" i="19"/>
  <c r="AD373" i="19" s="1"/>
  <c r="AT372" i="19"/>
  <c r="AD372" i="19"/>
  <c r="AC372" i="19"/>
  <c r="M372" i="19"/>
  <c r="AT371" i="19"/>
  <c r="AD371" i="19"/>
  <c r="AC371" i="19"/>
  <c r="M371" i="19"/>
  <c r="AT370" i="19"/>
  <c r="AC370" i="19"/>
  <c r="AD370" i="19" s="1"/>
  <c r="M370" i="19"/>
  <c r="AS367" i="19"/>
  <c r="AR367" i="19"/>
  <c r="AQ367" i="19"/>
  <c r="AB367" i="19"/>
  <c r="AA367" i="19"/>
  <c r="Z367" i="19"/>
  <c r="L367" i="19"/>
  <c r="K367" i="19"/>
  <c r="J367" i="19"/>
  <c r="AT366" i="19"/>
  <c r="AT367" i="19" s="1"/>
  <c r="AC366" i="19"/>
  <c r="M366" i="19"/>
  <c r="AD366" i="19" s="1"/>
  <c r="AT365" i="19"/>
  <c r="AD365" i="19"/>
  <c r="AC365" i="19"/>
  <c r="M365" i="19"/>
  <c r="AT364" i="19"/>
  <c r="AC364" i="19"/>
  <c r="M364" i="19"/>
  <c r="AS361" i="19"/>
  <c r="AR361" i="19"/>
  <c r="AQ361" i="19"/>
  <c r="AB361" i="19"/>
  <c r="AA361" i="19"/>
  <c r="Z361" i="19"/>
  <c r="M361" i="19"/>
  <c r="L361" i="19"/>
  <c r="K361" i="19"/>
  <c r="J361" i="19"/>
  <c r="AT360" i="19"/>
  <c r="AC360" i="19"/>
  <c r="AC361" i="19" s="1"/>
  <c r="M360" i="19"/>
  <c r="AD360" i="19" s="1"/>
  <c r="AT359" i="19"/>
  <c r="AC359" i="19"/>
  <c r="M359" i="19"/>
  <c r="AD359" i="19" s="1"/>
  <c r="AT358" i="19"/>
  <c r="AD358" i="19"/>
  <c r="AD361" i="19" s="1"/>
  <c r="AC358" i="19"/>
  <c r="M358" i="19"/>
  <c r="AS354" i="19"/>
  <c r="AN354" i="19"/>
  <c r="AM354" i="19"/>
  <c r="Y354" i="19"/>
  <c r="W354" i="19"/>
  <c r="J354" i="19"/>
  <c r="I354" i="19"/>
  <c r="F354" i="19"/>
  <c r="AS352" i="19"/>
  <c r="AQ352" i="19"/>
  <c r="AP352" i="19"/>
  <c r="AP354" i="19" s="1"/>
  <c r="AO352" i="19"/>
  <c r="AN352" i="19"/>
  <c r="AM352" i="19"/>
  <c r="AI352" i="19"/>
  <c r="AB352" i="19"/>
  <c r="AB354" i="19" s="1"/>
  <c r="Z352" i="19"/>
  <c r="Z354" i="19" s="1"/>
  <c r="Y352" i="19"/>
  <c r="W352" i="19"/>
  <c r="V352" i="19"/>
  <c r="V354" i="19" s="1"/>
  <c r="R352" i="19"/>
  <c r="L352" i="19"/>
  <c r="L354" i="19" s="1"/>
  <c r="K352" i="19"/>
  <c r="J352" i="19"/>
  <c r="I352" i="19"/>
  <c r="G352" i="19"/>
  <c r="F352" i="19"/>
  <c r="C352" i="19"/>
  <c r="AT351" i="19"/>
  <c r="AR351" i="19"/>
  <c r="AO351" i="19"/>
  <c r="AC351" i="19"/>
  <c r="AA351" i="19"/>
  <c r="X351" i="19"/>
  <c r="K351" i="19"/>
  <c r="H351" i="19"/>
  <c r="AR350" i="19"/>
  <c r="AO350" i="19"/>
  <c r="AT350" i="19" s="1"/>
  <c r="AA350" i="19"/>
  <c r="X350" i="19"/>
  <c r="M350" i="19"/>
  <c r="K350" i="19"/>
  <c r="H350" i="19"/>
  <c r="AR349" i="19"/>
  <c r="AO349" i="19"/>
  <c r="AC349" i="19"/>
  <c r="AA349" i="19"/>
  <c r="X349" i="19"/>
  <c r="M349" i="19"/>
  <c r="AD349" i="19" s="1"/>
  <c r="K349" i="19"/>
  <c r="H349" i="19"/>
  <c r="AR348" i="19"/>
  <c r="AT348" i="19" s="1"/>
  <c r="AO348" i="19"/>
  <c r="AC348" i="19"/>
  <c r="AA348" i="19"/>
  <c r="AA352" i="19" s="1"/>
  <c r="X348" i="19"/>
  <c r="M348" i="19"/>
  <c r="AD348" i="19" s="1"/>
  <c r="K348" i="19"/>
  <c r="H348" i="19"/>
  <c r="AT347" i="19"/>
  <c r="AR347" i="19"/>
  <c r="AR352" i="19" s="1"/>
  <c r="AO347" i="19"/>
  <c r="AA347" i="19"/>
  <c r="X347" i="19"/>
  <c r="M347" i="19"/>
  <c r="K347" i="19"/>
  <c r="H347" i="19"/>
  <c r="AS343" i="19"/>
  <c r="AQ343" i="19"/>
  <c r="AP343" i="19"/>
  <c r="AN343" i="19"/>
  <c r="AM343" i="19"/>
  <c r="AI343" i="19"/>
  <c r="AB343" i="19"/>
  <c r="Z343" i="19"/>
  <c r="Y343" i="19"/>
  <c r="W343" i="19"/>
  <c r="V343" i="19"/>
  <c r="R343" i="19"/>
  <c r="L343" i="19"/>
  <c r="J343" i="19"/>
  <c r="I343" i="19"/>
  <c r="H343" i="19"/>
  <c r="G343" i="19"/>
  <c r="G354" i="19" s="1"/>
  <c r="F343" i="19"/>
  <c r="C343" i="19"/>
  <c r="AT342" i="19"/>
  <c r="AR342" i="19"/>
  <c r="AO342" i="19"/>
  <c r="AC342" i="19"/>
  <c r="AA342" i="19"/>
  <c r="X342" i="19"/>
  <c r="K342" i="19"/>
  <c r="H342" i="19"/>
  <c r="M342" i="19" s="1"/>
  <c r="AR341" i="19"/>
  <c r="AO341" i="19"/>
  <c r="AA341" i="19"/>
  <c r="X341" i="19"/>
  <c r="K341" i="19"/>
  <c r="H341" i="19"/>
  <c r="M341" i="19" s="1"/>
  <c r="AR340" i="19"/>
  <c r="AO340" i="19"/>
  <c r="AA340" i="19"/>
  <c r="AC340" i="19" s="1"/>
  <c r="X340" i="19"/>
  <c r="M340" i="19"/>
  <c r="K340" i="19"/>
  <c r="H340" i="19"/>
  <c r="AT339" i="19"/>
  <c r="AR339" i="19"/>
  <c r="AO339" i="19"/>
  <c r="AC339" i="19"/>
  <c r="AA339" i="19"/>
  <c r="X339" i="19"/>
  <c r="M339" i="19"/>
  <c r="K339" i="19"/>
  <c r="H339" i="19"/>
  <c r="AR338" i="19"/>
  <c r="AT338" i="19" s="1"/>
  <c r="AO338" i="19"/>
  <c r="AA338" i="19"/>
  <c r="X338" i="19"/>
  <c r="AC338" i="19" s="1"/>
  <c r="K338" i="19"/>
  <c r="M338" i="19" s="1"/>
  <c r="AD338" i="19" s="1"/>
  <c r="H338" i="19"/>
  <c r="AR337" i="19"/>
  <c r="AO337" i="19"/>
  <c r="AT337" i="19" s="1"/>
  <c r="AC337" i="19"/>
  <c r="AA337" i="19"/>
  <c r="X337" i="19"/>
  <c r="K337" i="19"/>
  <c r="H337" i="19"/>
  <c r="AR336" i="19"/>
  <c r="AO336" i="19"/>
  <c r="AC336" i="19"/>
  <c r="AA336" i="19"/>
  <c r="X336" i="19"/>
  <c r="K336" i="19"/>
  <c r="H336" i="19"/>
  <c r="AT308" i="19"/>
  <c r="K304" i="19"/>
  <c r="AS301" i="19"/>
  <c r="AR301" i="19"/>
  <c r="AQ301" i="19"/>
  <c r="AB301" i="19"/>
  <c r="AA301" i="19"/>
  <c r="Z301" i="19"/>
  <c r="L301" i="19"/>
  <c r="K301" i="19"/>
  <c r="J301" i="19"/>
  <c r="AT300" i="19"/>
  <c r="AC300" i="19"/>
  <c r="M300" i="19"/>
  <c r="AD300" i="19" s="1"/>
  <c r="AT299" i="19"/>
  <c r="AC299" i="19"/>
  <c r="M299" i="19"/>
  <c r="AD299" i="19" s="1"/>
  <c r="AT298" i="19"/>
  <c r="AD298" i="19"/>
  <c r="AC298" i="19"/>
  <c r="M298" i="19"/>
  <c r="AT297" i="19"/>
  <c r="AC297" i="19"/>
  <c r="M297" i="19"/>
  <c r="AD297" i="19" s="1"/>
  <c r="AT296" i="19"/>
  <c r="AC296" i="19"/>
  <c r="M296" i="19"/>
  <c r="AD296" i="19" s="1"/>
  <c r="AT295" i="19"/>
  <c r="AD295" i="19"/>
  <c r="AC295" i="19"/>
  <c r="M295" i="19"/>
  <c r="AT294" i="19"/>
  <c r="AD294" i="19"/>
  <c r="AC294" i="19"/>
  <c r="M294" i="19"/>
  <c r="AT293" i="19"/>
  <c r="AC293" i="19"/>
  <c r="AD293" i="19" s="1"/>
  <c r="M293" i="19"/>
  <c r="AT292" i="19"/>
  <c r="AC292" i="19"/>
  <c r="M292" i="19"/>
  <c r="AD292" i="19" s="1"/>
  <c r="AT291" i="19"/>
  <c r="AC291" i="19"/>
  <c r="M291" i="19"/>
  <c r="AT290" i="19"/>
  <c r="AC290" i="19"/>
  <c r="M290" i="19"/>
  <c r="AS287" i="19"/>
  <c r="AR287" i="19"/>
  <c r="AQ287" i="19"/>
  <c r="AB287" i="19"/>
  <c r="AA287" i="19"/>
  <c r="Z287" i="19"/>
  <c r="L287" i="19"/>
  <c r="K287" i="19"/>
  <c r="M287" i="19" s="1"/>
  <c r="J287" i="19"/>
  <c r="AT286" i="19"/>
  <c r="AC286" i="19"/>
  <c r="M286" i="19"/>
  <c r="AD286" i="19" s="1"/>
  <c r="AT285" i="19"/>
  <c r="AT287" i="19" s="1"/>
  <c r="AC285" i="19"/>
  <c r="M285" i="19"/>
  <c r="AD285" i="19" s="1"/>
  <c r="AT284" i="19"/>
  <c r="AD284" i="19"/>
  <c r="AD287" i="19" s="1"/>
  <c r="AC284" i="19"/>
  <c r="AC287" i="19" s="1"/>
  <c r="M284" i="19"/>
  <c r="AT281" i="19"/>
  <c r="AS281" i="19"/>
  <c r="AR281" i="19"/>
  <c r="AQ281" i="19"/>
  <c r="AB281" i="19"/>
  <c r="AA281" i="19"/>
  <c r="Z281" i="19"/>
  <c r="M281" i="19"/>
  <c r="L281" i="19"/>
  <c r="K281" i="19"/>
  <c r="J281" i="19"/>
  <c r="AT280" i="19"/>
  <c r="AC280" i="19"/>
  <c r="AD280" i="19" s="1"/>
  <c r="M280" i="19"/>
  <c r="AT279" i="19"/>
  <c r="AC279" i="19"/>
  <c r="M279" i="19"/>
  <c r="AD279" i="19" s="1"/>
  <c r="AT278" i="19"/>
  <c r="AD278" i="19"/>
  <c r="AC278" i="19"/>
  <c r="M278" i="19"/>
  <c r="AQ274" i="19"/>
  <c r="Z274" i="19"/>
  <c r="Y274" i="19"/>
  <c r="J274" i="19"/>
  <c r="G274" i="19"/>
  <c r="AS272" i="19"/>
  <c r="AQ272" i="19"/>
  <c r="AP272" i="19"/>
  <c r="AN272" i="19"/>
  <c r="AM272" i="19"/>
  <c r="AI272" i="19"/>
  <c r="AB272" i="19"/>
  <c r="Z272" i="19"/>
  <c r="Y272" i="19"/>
  <c r="W272" i="19"/>
  <c r="V272" i="19"/>
  <c r="R272" i="19"/>
  <c r="L272" i="19"/>
  <c r="K272" i="19"/>
  <c r="K274" i="19" s="1"/>
  <c r="J272" i="19"/>
  <c r="I272" i="19"/>
  <c r="I274" i="19" s="1"/>
  <c r="G272" i="19"/>
  <c r="F272" i="19"/>
  <c r="C272" i="19"/>
  <c r="AR271" i="19"/>
  <c r="AO271" i="19"/>
  <c r="AT271" i="19" s="1"/>
  <c r="AA271" i="19"/>
  <c r="X271" i="19"/>
  <c r="AC271" i="19" s="1"/>
  <c r="K271" i="19"/>
  <c r="H271" i="19"/>
  <c r="M271" i="19" s="1"/>
  <c r="AD271" i="19" s="1"/>
  <c r="AR270" i="19"/>
  <c r="AO270" i="19"/>
  <c r="AT270" i="19" s="1"/>
  <c r="AA270" i="19"/>
  <c r="AC270" i="19" s="1"/>
  <c r="X270" i="19"/>
  <c r="K270" i="19"/>
  <c r="H270" i="19"/>
  <c r="M270" i="19" s="1"/>
  <c r="AD270" i="19" s="1"/>
  <c r="AT269" i="19"/>
  <c r="AR269" i="19"/>
  <c r="AR272" i="19" s="1"/>
  <c r="AO269" i="19"/>
  <c r="AA269" i="19"/>
  <c r="AC269" i="19" s="1"/>
  <c r="X269" i="19"/>
  <c r="M269" i="19"/>
  <c r="AD269" i="19" s="1"/>
  <c r="K269" i="19"/>
  <c r="H269" i="19"/>
  <c r="AR268" i="19"/>
  <c r="AT268" i="19" s="1"/>
  <c r="AO268" i="19"/>
  <c r="AA268" i="19"/>
  <c r="X268" i="19"/>
  <c r="AC268" i="19" s="1"/>
  <c r="K268" i="19"/>
  <c r="H268" i="19"/>
  <c r="M268" i="19" s="1"/>
  <c r="AD268" i="19" s="1"/>
  <c r="AR267" i="19"/>
  <c r="AO267" i="19"/>
  <c r="AA267" i="19"/>
  <c r="X267" i="19"/>
  <c r="K267" i="19"/>
  <c r="H267" i="19"/>
  <c r="AS263" i="19"/>
  <c r="AR263" i="19"/>
  <c r="AQ263" i="19"/>
  <c r="AP263" i="19"/>
  <c r="AN263" i="19"/>
  <c r="AN274" i="19" s="1"/>
  <c r="AM263" i="19"/>
  <c r="AI263" i="19"/>
  <c r="AB263" i="19"/>
  <c r="AB274" i="19" s="1"/>
  <c r="Z263" i="19"/>
  <c r="Y263" i="19"/>
  <c r="W263" i="19"/>
  <c r="V263" i="19"/>
  <c r="R263" i="19"/>
  <c r="L263" i="19"/>
  <c r="J263" i="19"/>
  <c r="I263" i="19"/>
  <c r="G263" i="19"/>
  <c r="F263" i="19"/>
  <c r="F274" i="19" s="1"/>
  <c r="C263" i="19"/>
  <c r="AR262" i="19"/>
  <c r="AO262" i="19"/>
  <c r="AT262" i="19" s="1"/>
  <c r="AA262" i="19"/>
  <c r="X262" i="19"/>
  <c r="AC262" i="19" s="1"/>
  <c r="K262" i="19"/>
  <c r="H262" i="19"/>
  <c r="M262" i="19" s="1"/>
  <c r="AR261" i="19"/>
  <c r="AO261" i="19"/>
  <c r="AT261" i="19" s="1"/>
  <c r="AA261" i="19"/>
  <c r="AC261" i="19" s="1"/>
  <c r="X261" i="19"/>
  <c r="K261" i="19"/>
  <c r="H261" i="19"/>
  <c r="M261" i="19" s="1"/>
  <c r="AT260" i="19"/>
  <c r="AR260" i="19"/>
  <c r="AO260" i="19"/>
  <c r="AA260" i="19"/>
  <c r="AC260" i="19" s="1"/>
  <c r="X260" i="19"/>
  <c r="M260" i="19"/>
  <c r="K260" i="19"/>
  <c r="H260" i="19"/>
  <c r="AR259" i="19"/>
  <c r="AT259" i="19" s="1"/>
  <c r="AO259" i="19"/>
  <c r="AA259" i="19"/>
  <c r="X259" i="19"/>
  <c r="K259" i="19"/>
  <c r="H259" i="19"/>
  <c r="M259" i="19" s="1"/>
  <c r="AR258" i="19"/>
  <c r="AO258" i="19"/>
  <c r="AA258" i="19"/>
  <c r="X258" i="19"/>
  <c r="AC258" i="19" s="1"/>
  <c r="K258" i="19"/>
  <c r="H258" i="19"/>
  <c r="AR257" i="19"/>
  <c r="AO257" i="19"/>
  <c r="AT257" i="19" s="1"/>
  <c r="AA257" i="19"/>
  <c r="X257" i="19"/>
  <c r="AC257" i="19" s="1"/>
  <c r="M257" i="19"/>
  <c r="K257" i="19"/>
  <c r="H257" i="19"/>
  <c r="AR256" i="19"/>
  <c r="AO256" i="19"/>
  <c r="AC256" i="19"/>
  <c r="AA256" i="19"/>
  <c r="X256" i="19"/>
  <c r="K256" i="19"/>
  <c r="K263" i="19" s="1"/>
  <c r="H256" i="19"/>
  <c r="AT228" i="19"/>
  <c r="AT221" i="19"/>
  <c r="AS221" i="19"/>
  <c r="AR221" i="19"/>
  <c r="AQ221" i="19"/>
  <c r="AB221" i="19"/>
  <c r="AA221" i="19"/>
  <c r="Z221" i="19"/>
  <c r="L221" i="19"/>
  <c r="K221" i="19"/>
  <c r="J221" i="19"/>
  <c r="M221" i="19" s="1"/>
  <c r="AT220" i="19"/>
  <c r="AC220" i="19"/>
  <c r="AD220" i="19" s="1"/>
  <c r="M220" i="19"/>
  <c r="AT219" i="19"/>
  <c r="AC219" i="19"/>
  <c r="M219" i="19"/>
  <c r="AD219" i="19" s="1"/>
  <c r="AT218" i="19"/>
  <c r="AC218" i="19"/>
  <c r="M218" i="19"/>
  <c r="AD218" i="19" s="1"/>
  <c r="AT217" i="19"/>
  <c r="AC217" i="19"/>
  <c r="M217" i="19"/>
  <c r="AD217" i="19" s="1"/>
  <c r="AT216" i="19"/>
  <c r="AD216" i="19"/>
  <c r="AC216" i="19"/>
  <c r="M216" i="19"/>
  <c r="AT215" i="19"/>
  <c r="AC215" i="19"/>
  <c r="M215" i="19"/>
  <c r="AT214" i="19"/>
  <c r="AC214" i="19"/>
  <c r="M214" i="19"/>
  <c r="AT213" i="19"/>
  <c r="AC213" i="19"/>
  <c r="M213" i="19"/>
  <c r="AD213" i="19" s="1"/>
  <c r="AT212" i="19"/>
  <c r="AD212" i="19"/>
  <c r="AC212" i="19"/>
  <c r="M212" i="19"/>
  <c r="AT211" i="19"/>
  <c r="AC211" i="19"/>
  <c r="M211" i="19"/>
  <c r="AD211" i="19" s="1"/>
  <c r="AT210" i="19"/>
  <c r="AC210" i="19"/>
  <c r="M210" i="19"/>
  <c r="AD210" i="19" s="1"/>
  <c r="AT207" i="19"/>
  <c r="AS207" i="19"/>
  <c r="AR207" i="19"/>
  <c r="AQ207" i="19"/>
  <c r="AB207" i="19"/>
  <c r="AA207" i="19"/>
  <c r="Z207" i="19"/>
  <c r="L207" i="19"/>
  <c r="K207" i="19"/>
  <c r="J207" i="19"/>
  <c r="M207" i="19" s="1"/>
  <c r="AT206" i="19"/>
  <c r="AD206" i="19"/>
  <c r="AC206" i="19"/>
  <c r="M206" i="19"/>
  <c r="AT205" i="19"/>
  <c r="AC205" i="19"/>
  <c r="AD205" i="19" s="1"/>
  <c r="M205" i="19"/>
  <c r="AT204" i="19"/>
  <c r="AC204" i="19"/>
  <c r="M204" i="19"/>
  <c r="AD204" i="19" s="1"/>
  <c r="AT201" i="19"/>
  <c r="AS201" i="19"/>
  <c r="AR201" i="19"/>
  <c r="AQ201" i="19"/>
  <c r="AB201" i="19"/>
  <c r="AA201" i="19"/>
  <c r="Z201" i="19"/>
  <c r="L201" i="19"/>
  <c r="K201" i="19"/>
  <c r="J201" i="19"/>
  <c r="M201" i="19" s="1"/>
  <c r="AT200" i="19"/>
  <c r="AC200" i="19"/>
  <c r="M200" i="19"/>
  <c r="AT199" i="19"/>
  <c r="AC199" i="19"/>
  <c r="M199" i="19"/>
  <c r="AD199" i="19" s="1"/>
  <c r="AT198" i="19"/>
  <c r="AD198" i="19"/>
  <c r="AC198" i="19"/>
  <c r="M198" i="19"/>
  <c r="AS194" i="19"/>
  <c r="AN194" i="19"/>
  <c r="W194" i="19"/>
  <c r="L194" i="19"/>
  <c r="J194" i="19"/>
  <c r="I194" i="19"/>
  <c r="AS192" i="19"/>
  <c r="AR192" i="19"/>
  <c r="AQ192" i="19"/>
  <c r="AP192" i="19"/>
  <c r="AN192" i="19"/>
  <c r="AM192" i="19"/>
  <c r="AM194" i="19" s="1"/>
  <c r="AI192" i="19"/>
  <c r="AB192" i="19"/>
  <c r="AB194" i="19" s="1"/>
  <c r="AB224" i="19" s="1"/>
  <c r="Z192" i="19"/>
  <c r="Z194" i="19" s="1"/>
  <c r="Y192" i="19"/>
  <c r="Y194" i="19" s="1"/>
  <c r="W192" i="19"/>
  <c r="V192" i="19"/>
  <c r="V194" i="19" s="1"/>
  <c r="R192" i="19"/>
  <c r="L192" i="19"/>
  <c r="J192" i="19"/>
  <c r="I192" i="19"/>
  <c r="H192" i="19"/>
  <c r="G192" i="19"/>
  <c r="F192" i="19"/>
  <c r="F194" i="19" s="1"/>
  <c r="C192" i="19"/>
  <c r="AR191" i="19"/>
  <c r="AT191" i="19" s="1"/>
  <c r="AO191" i="19"/>
  <c r="AD191" i="19"/>
  <c r="AC191" i="19"/>
  <c r="AA191" i="19"/>
  <c r="X191" i="19"/>
  <c r="M191" i="19"/>
  <c r="K191" i="19"/>
  <c r="H191" i="19"/>
  <c r="AT190" i="19"/>
  <c r="AR190" i="19"/>
  <c r="AO190" i="19"/>
  <c r="AA190" i="19"/>
  <c r="X190" i="19"/>
  <c r="M190" i="19"/>
  <c r="K190" i="19"/>
  <c r="H190" i="19"/>
  <c r="AR189" i="19"/>
  <c r="AO189" i="19"/>
  <c r="AA189" i="19"/>
  <c r="X189" i="19"/>
  <c r="K189" i="19"/>
  <c r="H189" i="19"/>
  <c r="M189" i="19" s="1"/>
  <c r="AR188" i="19"/>
  <c r="AO188" i="19"/>
  <c r="AT188" i="19" s="1"/>
  <c r="AC188" i="19"/>
  <c r="AD188" i="19" s="1"/>
  <c r="AA188" i="19"/>
  <c r="AA192" i="19" s="1"/>
  <c r="X188" i="19"/>
  <c r="M188" i="19"/>
  <c r="K188" i="19"/>
  <c r="H188" i="19"/>
  <c r="AR187" i="19"/>
  <c r="AT187" i="19" s="1"/>
  <c r="AO187" i="19"/>
  <c r="AO192" i="19" s="1"/>
  <c r="AC187" i="19"/>
  <c r="AA187" i="19"/>
  <c r="X187" i="19"/>
  <c r="M187" i="19"/>
  <c r="K187" i="19"/>
  <c r="K192" i="19" s="1"/>
  <c r="H187" i="19"/>
  <c r="AS183" i="19"/>
  <c r="AQ183" i="19"/>
  <c r="AP183" i="19"/>
  <c r="AO183" i="19"/>
  <c r="AN183" i="19"/>
  <c r="AM183" i="19"/>
  <c r="AI183" i="19"/>
  <c r="AB183" i="19"/>
  <c r="Z183" i="19"/>
  <c r="Y183" i="19"/>
  <c r="W183" i="19"/>
  <c r="V183" i="19"/>
  <c r="R183" i="19"/>
  <c r="L183" i="19"/>
  <c r="J183" i="19"/>
  <c r="I183" i="19"/>
  <c r="G183" i="19"/>
  <c r="F183" i="19"/>
  <c r="C183" i="19"/>
  <c r="AR182" i="19"/>
  <c r="AT182" i="19" s="1"/>
  <c r="AO182" i="19"/>
  <c r="AA182" i="19"/>
  <c r="AC182" i="19" s="1"/>
  <c r="X182" i="19"/>
  <c r="K182" i="19"/>
  <c r="H182" i="19"/>
  <c r="M182" i="19" s="1"/>
  <c r="AR181" i="19"/>
  <c r="AT181" i="19" s="1"/>
  <c r="AO181" i="19"/>
  <c r="AA181" i="19"/>
  <c r="X181" i="19"/>
  <c r="M181" i="19"/>
  <c r="K181" i="19"/>
  <c r="H181" i="19"/>
  <c r="AR180" i="19"/>
  <c r="AO180" i="19"/>
  <c r="AT180" i="19" s="1"/>
  <c r="AA180" i="19"/>
  <c r="X180" i="19"/>
  <c r="M180" i="19"/>
  <c r="K180" i="19"/>
  <c r="H180" i="19"/>
  <c r="AR179" i="19"/>
  <c r="AO179" i="19"/>
  <c r="AC179" i="19"/>
  <c r="AA179" i="19"/>
  <c r="X179" i="19"/>
  <c r="K179" i="19"/>
  <c r="M179" i="19" s="1"/>
  <c r="AD179" i="19" s="1"/>
  <c r="H179" i="19"/>
  <c r="AR178" i="19"/>
  <c r="AO178" i="19"/>
  <c r="AT178" i="19" s="1"/>
  <c r="AA178" i="19"/>
  <c r="X178" i="19"/>
  <c r="AC178" i="19" s="1"/>
  <c r="K178" i="19"/>
  <c r="M178" i="19" s="1"/>
  <c r="AD178" i="19" s="1"/>
  <c r="H178" i="19"/>
  <c r="AR177" i="19"/>
  <c r="AO177" i="19"/>
  <c r="AT177" i="19" s="1"/>
  <c r="AC177" i="19"/>
  <c r="AA177" i="19"/>
  <c r="X177" i="19"/>
  <c r="K177" i="19"/>
  <c r="H177" i="19"/>
  <c r="AR176" i="19"/>
  <c r="AO176" i="19"/>
  <c r="AT176" i="19" s="1"/>
  <c r="AA176" i="19"/>
  <c r="X176" i="19"/>
  <c r="K176" i="19"/>
  <c r="H176" i="19"/>
  <c r="AT148" i="19"/>
  <c r="AS141" i="19"/>
  <c r="AR141" i="19"/>
  <c r="AQ141" i="19"/>
  <c r="AB141" i="19"/>
  <c r="AB144" i="19" s="1"/>
  <c r="AA141" i="19"/>
  <c r="Z141" i="19"/>
  <c r="L141" i="19"/>
  <c r="K141" i="19"/>
  <c r="J141" i="19"/>
  <c r="AT140" i="19"/>
  <c r="AC140" i="19"/>
  <c r="AC141" i="19" s="1"/>
  <c r="M140" i="19"/>
  <c r="AT139" i="19"/>
  <c r="AD139" i="19"/>
  <c r="AC139" i="19"/>
  <c r="M139" i="19"/>
  <c r="AT138" i="19"/>
  <c r="AC138" i="19"/>
  <c r="M138" i="19"/>
  <c r="AD138" i="19" s="1"/>
  <c r="AT137" i="19"/>
  <c r="AC137" i="19"/>
  <c r="M137" i="19"/>
  <c r="AT136" i="19"/>
  <c r="AC136" i="19"/>
  <c r="M136" i="19"/>
  <c r="AD136" i="19" s="1"/>
  <c r="AT135" i="19"/>
  <c r="AC135" i="19"/>
  <c r="M135" i="19"/>
  <c r="AD135" i="19" s="1"/>
  <c r="AT134" i="19"/>
  <c r="AD134" i="19"/>
  <c r="AC134" i="19"/>
  <c r="M134" i="19"/>
  <c r="AT133" i="19"/>
  <c r="AD133" i="19"/>
  <c r="AC133" i="19"/>
  <c r="M133" i="19"/>
  <c r="AT132" i="19"/>
  <c r="AC132" i="19"/>
  <c r="M132" i="19"/>
  <c r="AD132" i="19" s="1"/>
  <c r="AT131" i="19"/>
  <c r="AD131" i="19"/>
  <c r="AC131" i="19"/>
  <c r="M131" i="19"/>
  <c r="AT130" i="19"/>
  <c r="AT141" i="19" s="1"/>
  <c r="AC130" i="19"/>
  <c r="M130" i="19"/>
  <c r="AD130" i="19" s="1"/>
  <c r="AS127" i="19"/>
  <c r="AR127" i="19"/>
  <c r="AQ127" i="19"/>
  <c r="AB127" i="19"/>
  <c r="AA127" i="19"/>
  <c r="Z127" i="19"/>
  <c r="L127" i="19"/>
  <c r="K127" i="19"/>
  <c r="J127" i="19"/>
  <c r="AT126" i="19"/>
  <c r="AC126" i="19"/>
  <c r="M126" i="19"/>
  <c r="AD126" i="19" s="1"/>
  <c r="AT125" i="19"/>
  <c r="AD125" i="19"/>
  <c r="AC125" i="19"/>
  <c r="M125" i="19"/>
  <c r="AT124" i="19"/>
  <c r="AT127" i="19" s="1"/>
  <c r="AC124" i="19"/>
  <c r="M124" i="19"/>
  <c r="AD124" i="19" s="1"/>
  <c r="AD127" i="19" s="1"/>
  <c r="AS121" i="19"/>
  <c r="AR121" i="19"/>
  <c r="AQ121" i="19"/>
  <c r="AB121" i="19"/>
  <c r="AA121" i="19"/>
  <c r="Z121" i="19"/>
  <c r="L121" i="19"/>
  <c r="K121" i="19"/>
  <c r="J121" i="19"/>
  <c r="AT120" i="19"/>
  <c r="AD120" i="19"/>
  <c r="AC120" i="19"/>
  <c r="M120" i="19"/>
  <c r="AT119" i="19"/>
  <c r="AC119" i="19"/>
  <c r="AD119" i="19" s="1"/>
  <c r="M119" i="19"/>
  <c r="AT118" i="19"/>
  <c r="AT121" i="19" s="1"/>
  <c r="AC118" i="19"/>
  <c r="AC121" i="19" s="1"/>
  <c r="M118" i="19"/>
  <c r="AP114" i="19"/>
  <c r="AN114" i="19"/>
  <c r="AM114" i="19"/>
  <c r="Y114" i="19"/>
  <c r="V114" i="19"/>
  <c r="L114" i="19"/>
  <c r="G114" i="19"/>
  <c r="F114" i="19"/>
  <c r="AS112" i="19"/>
  <c r="AS114" i="19" s="1"/>
  <c r="AQ112" i="19"/>
  <c r="AP112" i="19"/>
  <c r="AN112" i="19"/>
  <c r="AM112" i="19"/>
  <c r="AI112" i="19"/>
  <c r="AB112" i="19"/>
  <c r="AB114" i="19" s="1"/>
  <c r="AB150" i="19" s="1"/>
  <c r="S155" i="19" s="1"/>
  <c r="Z112" i="19"/>
  <c r="Y112" i="19"/>
  <c r="W112" i="19"/>
  <c r="V112" i="19"/>
  <c r="R112" i="19"/>
  <c r="L112" i="19"/>
  <c r="J112" i="19"/>
  <c r="J114" i="19" s="1"/>
  <c r="I112" i="19"/>
  <c r="G112" i="19"/>
  <c r="F112" i="19"/>
  <c r="C112" i="19"/>
  <c r="AR111" i="19"/>
  <c r="AR112" i="19" s="1"/>
  <c r="AO111" i="19"/>
  <c r="AA111" i="19"/>
  <c r="X111" i="19"/>
  <c r="K111" i="19"/>
  <c r="H111" i="19"/>
  <c r="M111" i="19" s="1"/>
  <c r="AR110" i="19"/>
  <c r="AO110" i="19"/>
  <c r="AC110" i="19"/>
  <c r="AA110" i="19"/>
  <c r="X110" i="19"/>
  <c r="K110" i="19"/>
  <c r="M110" i="19" s="1"/>
  <c r="AD110" i="19" s="1"/>
  <c r="H110" i="19"/>
  <c r="AT109" i="19"/>
  <c r="AR109" i="19"/>
  <c r="AO109" i="19"/>
  <c r="AC109" i="19"/>
  <c r="AA109" i="19"/>
  <c r="X109" i="19"/>
  <c r="K109" i="19"/>
  <c r="M109" i="19" s="1"/>
  <c r="AD109" i="19" s="1"/>
  <c r="H109" i="19"/>
  <c r="AR108" i="19"/>
  <c r="AO108" i="19"/>
  <c r="AT108" i="19" s="1"/>
  <c r="AC108" i="19"/>
  <c r="AA108" i="19"/>
  <c r="X108" i="19"/>
  <c r="K108" i="19"/>
  <c r="H108" i="19"/>
  <c r="AR107" i="19"/>
  <c r="AO107" i="19"/>
  <c r="AA107" i="19"/>
  <c r="AA112" i="19" s="1"/>
  <c r="X107" i="19"/>
  <c r="K107" i="19"/>
  <c r="H107" i="19"/>
  <c r="AS103" i="19"/>
  <c r="AQ103" i="19"/>
  <c r="AP103" i="19"/>
  <c r="AN103" i="19"/>
  <c r="AM103" i="19"/>
  <c r="AI103" i="19"/>
  <c r="AB103" i="19"/>
  <c r="AA103" i="19"/>
  <c r="Z103" i="19"/>
  <c r="Y103" i="19"/>
  <c r="W103" i="19"/>
  <c r="V103" i="19"/>
  <c r="R103" i="19"/>
  <c r="L103" i="19"/>
  <c r="J103" i="19"/>
  <c r="I103" i="19"/>
  <c r="G103" i="19"/>
  <c r="F103" i="19"/>
  <c r="C103" i="19"/>
  <c r="AR102" i="19"/>
  <c r="AO102" i="19"/>
  <c r="AA102" i="19"/>
  <c r="X102" i="19"/>
  <c r="AC102" i="19" s="1"/>
  <c r="M102" i="19"/>
  <c r="AD102" i="19" s="1"/>
  <c r="K102" i="19"/>
  <c r="H102" i="19"/>
  <c r="AR101" i="19"/>
  <c r="AO101" i="19"/>
  <c r="AC101" i="19"/>
  <c r="AA101" i="19"/>
  <c r="X101" i="19"/>
  <c r="M101" i="19"/>
  <c r="K101" i="19"/>
  <c r="H101" i="19"/>
  <c r="AR100" i="19"/>
  <c r="AO100" i="19"/>
  <c r="AT100" i="19" s="1"/>
  <c r="AD100" i="19"/>
  <c r="AA100" i="19"/>
  <c r="X100" i="19"/>
  <c r="AC100" i="19" s="1"/>
  <c r="K100" i="19"/>
  <c r="M100" i="19" s="1"/>
  <c r="H100" i="19"/>
  <c r="AR99" i="19"/>
  <c r="AO99" i="19"/>
  <c r="AT99" i="19" s="1"/>
  <c r="AC99" i="19"/>
  <c r="AC103" i="19" s="1"/>
  <c r="AA99" i="19"/>
  <c r="X99" i="19"/>
  <c r="K99" i="19"/>
  <c r="H99" i="19"/>
  <c r="M99" i="19" s="1"/>
  <c r="AR98" i="19"/>
  <c r="AO98" i="19"/>
  <c r="AT98" i="19" s="1"/>
  <c r="AA98" i="19"/>
  <c r="X98" i="19"/>
  <c r="AC98" i="19" s="1"/>
  <c r="K98" i="19"/>
  <c r="H98" i="19"/>
  <c r="AR97" i="19"/>
  <c r="AT97" i="19" s="1"/>
  <c r="AO97" i="19"/>
  <c r="AC97" i="19"/>
  <c r="AA97" i="19"/>
  <c r="X97" i="19"/>
  <c r="M97" i="19"/>
  <c r="AD97" i="19" s="1"/>
  <c r="K97" i="19"/>
  <c r="H97" i="19"/>
  <c r="AR96" i="19"/>
  <c r="AT96" i="19" s="1"/>
  <c r="AO96" i="19"/>
  <c r="AD96" i="19"/>
  <c r="AC96" i="19"/>
  <c r="AA96" i="19"/>
  <c r="X96" i="19"/>
  <c r="M96" i="19"/>
  <c r="K96" i="19"/>
  <c r="H96" i="19"/>
  <c r="AT68" i="19"/>
  <c r="AS61" i="19"/>
  <c r="AR61" i="19"/>
  <c r="AQ61" i="19"/>
  <c r="AB61" i="19"/>
  <c r="AA61" i="19"/>
  <c r="Z61" i="19"/>
  <c r="M61" i="19"/>
  <c r="L61" i="19"/>
  <c r="K61" i="19"/>
  <c r="J61" i="19"/>
  <c r="AT60" i="19"/>
  <c r="AC60" i="19"/>
  <c r="M60" i="19"/>
  <c r="AT59" i="19"/>
  <c r="AC59" i="19"/>
  <c r="M59" i="19"/>
  <c r="AD59" i="19" s="1"/>
  <c r="AT58" i="19"/>
  <c r="AC58" i="19"/>
  <c r="AD58" i="19" s="1"/>
  <c r="M58" i="19"/>
  <c r="AT57" i="19"/>
  <c r="AC57" i="19"/>
  <c r="M57" i="19"/>
  <c r="AD57" i="19" s="1"/>
  <c r="AT56" i="19"/>
  <c r="AC56" i="19"/>
  <c r="M56" i="19"/>
  <c r="AD56" i="19" s="1"/>
  <c r="AT55" i="19"/>
  <c r="AC55" i="19"/>
  <c r="M55" i="19"/>
  <c r="AD55" i="19" s="1"/>
  <c r="AT54" i="19"/>
  <c r="AD54" i="19"/>
  <c r="AC54" i="19"/>
  <c r="M54" i="19"/>
  <c r="AT53" i="19"/>
  <c r="AD53" i="19"/>
  <c r="AC53" i="19"/>
  <c r="M53" i="19"/>
  <c r="AT52" i="19"/>
  <c r="AC52" i="19"/>
  <c r="M52" i="19"/>
  <c r="AD52" i="19" s="1"/>
  <c r="AT51" i="19"/>
  <c r="AC51" i="19"/>
  <c r="M51" i="19"/>
  <c r="AD51" i="19" s="1"/>
  <c r="AT50" i="19"/>
  <c r="AT61" i="19" s="1"/>
  <c r="AD50" i="19"/>
  <c r="AC50" i="19"/>
  <c r="M50" i="19"/>
  <c r="AS47" i="19"/>
  <c r="AR47" i="19"/>
  <c r="AQ47" i="19"/>
  <c r="AC47" i="19"/>
  <c r="AB47" i="19"/>
  <c r="AA47" i="19"/>
  <c r="Z47" i="19"/>
  <c r="L47" i="19"/>
  <c r="K47" i="19"/>
  <c r="J47" i="19"/>
  <c r="M47" i="19" s="1"/>
  <c r="AT46" i="19"/>
  <c r="AC46" i="19"/>
  <c r="M46" i="19"/>
  <c r="AD46" i="19" s="1"/>
  <c r="AT45" i="19"/>
  <c r="AC45" i="19"/>
  <c r="AD45" i="19" s="1"/>
  <c r="AD47" i="19" s="1"/>
  <c r="M45" i="19"/>
  <c r="AT44" i="19"/>
  <c r="AT47" i="19" s="1"/>
  <c r="AC44" i="19"/>
  <c r="M44" i="19"/>
  <c r="AD44" i="19" s="1"/>
  <c r="AS41" i="19"/>
  <c r="AR41" i="19"/>
  <c r="AQ41" i="19"/>
  <c r="AB41" i="19"/>
  <c r="AA41" i="19"/>
  <c r="Z41" i="19"/>
  <c r="L41" i="19"/>
  <c r="K41" i="19"/>
  <c r="J41" i="19"/>
  <c r="M41" i="19" s="1"/>
  <c r="AT40" i="19"/>
  <c r="AC40" i="19"/>
  <c r="AD40" i="19" s="1"/>
  <c r="M40" i="19"/>
  <c r="AT39" i="19"/>
  <c r="AC39" i="19"/>
  <c r="M39" i="19"/>
  <c r="AD39" i="19" s="1"/>
  <c r="AT38" i="19"/>
  <c r="AT41" i="19" s="1"/>
  <c r="AC38" i="19"/>
  <c r="M38" i="19"/>
  <c r="AD38" i="19" s="1"/>
  <c r="AS34" i="19"/>
  <c r="AS64" i="19" s="1"/>
  <c r="AN34" i="19"/>
  <c r="L34" i="19"/>
  <c r="L64" i="19" s="1"/>
  <c r="J34" i="19"/>
  <c r="AS32" i="19"/>
  <c r="AQ32" i="19"/>
  <c r="AP32" i="19"/>
  <c r="AN32" i="19"/>
  <c r="AM32" i="19"/>
  <c r="AM34" i="19" s="1"/>
  <c r="AJ32" i="19"/>
  <c r="AB32" i="19"/>
  <c r="Z32" i="19"/>
  <c r="Z34" i="19" s="1"/>
  <c r="Y32" i="19"/>
  <c r="Y34" i="19" s="1"/>
  <c r="W32" i="19"/>
  <c r="W34" i="19" s="1"/>
  <c r="V32" i="19"/>
  <c r="V34" i="19" s="1"/>
  <c r="S32" i="19"/>
  <c r="L32" i="19"/>
  <c r="J32" i="19"/>
  <c r="I32" i="19"/>
  <c r="I34" i="19" s="1"/>
  <c r="H32" i="19"/>
  <c r="G32" i="19"/>
  <c r="G34" i="19" s="1"/>
  <c r="F32" i="19"/>
  <c r="F34" i="19" s="1"/>
  <c r="C32" i="19"/>
  <c r="AR31" i="19"/>
  <c r="AO31" i="19"/>
  <c r="AT31" i="19" s="1"/>
  <c r="AC31" i="19"/>
  <c r="AD31" i="19" s="1"/>
  <c r="AA31" i="19"/>
  <c r="X31" i="19"/>
  <c r="M31" i="19"/>
  <c r="K31" i="19"/>
  <c r="H31" i="19"/>
  <c r="AR30" i="19"/>
  <c r="AT30" i="19" s="1"/>
  <c r="AO30" i="19"/>
  <c r="AC30" i="19"/>
  <c r="AA30" i="19"/>
  <c r="X30" i="19"/>
  <c r="K30" i="19"/>
  <c r="M30" i="19" s="1"/>
  <c r="AD30" i="19" s="1"/>
  <c r="H30" i="19"/>
  <c r="AR29" i="19"/>
  <c r="AO29" i="19"/>
  <c r="AT29" i="19" s="1"/>
  <c r="AA29" i="19"/>
  <c r="AA32" i="19" s="1"/>
  <c r="X29" i="19"/>
  <c r="K29" i="19"/>
  <c r="H29" i="19"/>
  <c r="M29" i="19" s="1"/>
  <c r="AR28" i="19"/>
  <c r="AO28" i="19"/>
  <c r="AA28" i="19"/>
  <c r="X28" i="19"/>
  <c r="AC28" i="19" s="1"/>
  <c r="AD28" i="19" s="1"/>
  <c r="K28" i="19"/>
  <c r="H28" i="19"/>
  <c r="M28" i="19" s="1"/>
  <c r="AT27" i="19"/>
  <c r="AR27" i="19"/>
  <c r="AR32" i="19" s="1"/>
  <c r="AO27" i="19"/>
  <c r="AA27" i="19"/>
  <c r="X27" i="19"/>
  <c r="AC27" i="19" s="1"/>
  <c r="M27" i="19"/>
  <c r="K27" i="19"/>
  <c r="H27" i="19"/>
  <c r="AD24" i="19"/>
  <c r="AS23" i="19"/>
  <c r="AQ23" i="19"/>
  <c r="AQ34" i="19" s="1"/>
  <c r="AP23" i="19"/>
  <c r="AN23" i="19"/>
  <c r="AM23" i="19"/>
  <c r="AJ23" i="19"/>
  <c r="AB23" i="19"/>
  <c r="AB34" i="19" s="1"/>
  <c r="Z23" i="19"/>
  <c r="Y23" i="19"/>
  <c r="W23" i="19"/>
  <c r="V23" i="19"/>
  <c r="S23" i="19"/>
  <c r="L23" i="19"/>
  <c r="J23" i="19"/>
  <c r="I23" i="19"/>
  <c r="G23" i="19"/>
  <c r="F23" i="19"/>
  <c r="C23" i="19"/>
  <c r="AR22" i="19"/>
  <c r="AO22" i="19"/>
  <c r="AT22" i="19" s="1"/>
  <c r="AA22" i="19"/>
  <c r="AA23" i="19" s="1"/>
  <c r="X22" i="19"/>
  <c r="AC22" i="19" s="1"/>
  <c r="M22" i="19"/>
  <c r="AD22" i="19" s="1"/>
  <c r="K22" i="19"/>
  <c r="H22" i="19"/>
  <c r="AR21" i="19"/>
  <c r="AO21" i="19"/>
  <c r="AT21" i="19" s="1"/>
  <c r="AC21" i="19"/>
  <c r="AD21" i="19" s="1"/>
  <c r="AA21" i="19"/>
  <c r="X21" i="19"/>
  <c r="M21" i="19"/>
  <c r="K21" i="19"/>
  <c r="H21" i="19"/>
  <c r="AR20" i="19"/>
  <c r="AT20" i="19" s="1"/>
  <c r="AO20" i="19"/>
  <c r="AC20" i="19"/>
  <c r="AA20" i="19"/>
  <c r="X20" i="19"/>
  <c r="K20" i="19"/>
  <c r="H20" i="19"/>
  <c r="M20" i="19" s="1"/>
  <c r="AD20" i="19" s="1"/>
  <c r="AR19" i="19"/>
  <c r="AO19" i="19"/>
  <c r="AT19" i="19" s="1"/>
  <c r="AC19" i="19"/>
  <c r="AA19" i="19"/>
  <c r="X19" i="19"/>
  <c r="K19" i="19"/>
  <c r="H19" i="19"/>
  <c r="M19" i="19" s="1"/>
  <c r="AR18" i="19"/>
  <c r="AO18" i="19"/>
  <c r="AD18" i="19"/>
  <c r="AA18" i="19"/>
  <c r="X18" i="19"/>
  <c r="AC18" i="19" s="1"/>
  <c r="K18" i="19"/>
  <c r="H18" i="19"/>
  <c r="M18" i="19" s="1"/>
  <c r="AT17" i="19"/>
  <c r="AR17" i="19"/>
  <c r="AO17" i="19"/>
  <c r="AA17" i="19"/>
  <c r="X17" i="19"/>
  <c r="K17" i="19"/>
  <c r="M17" i="19" s="1"/>
  <c r="H17" i="19"/>
  <c r="AT16" i="19"/>
  <c r="AR16" i="19"/>
  <c r="AO16" i="19"/>
  <c r="AD16" i="19"/>
  <c r="AC16" i="19"/>
  <c r="AA16" i="19"/>
  <c r="X16" i="19"/>
  <c r="K16" i="19"/>
  <c r="H16" i="19"/>
  <c r="M16" i="19" s="1"/>
  <c r="AI5" i="19"/>
  <c r="R5" i="19"/>
  <c r="AI4" i="19"/>
  <c r="R4" i="19"/>
  <c r="AI3" i="19"/>
  <c r="R3" i="19"/>
  <c r="AT548" i="18"/>
  <c r="AS541" i="18"/>
  <c r="AR541" i="18"/>
  <c r="AQ541" i="18"/>
  <c r="AB541" i="18"/>
  <c r="AA541" i="18"/>
  <c r="Z541" i="18"/>
  <c r="L541" i="18"/>
  <c r="K541" i="18"/>
  <c r="J541" i="18"/>
  <c r="M541" i="18" s="1"/>
  <c r="AT540" i="18"/>
  <c r="AC540" i="18"/>
  <c r="M540" i="18"/>
  <c r="AD540" i="18" s="1"/>
  <c r="AT539" i="18"/>
  <c r="AD539" i="18"/>
  <c r="AC539" i="18"/>
  <c r="M539" i="18"/>
  <c r="AT538" i="18"/>
  <c r="AC538" i="18"/>
  <c r="AD538" i="18" s="1"/>
  <c r="M538" i="18"/>
  <c r="AT537" i="18"/>
  <c r="AD537" i="18"/>
  <c r="AC537" i="18"/>
  <c r="M537" i="18"/>
  <c r="AT536" i="18"/>
  <c r="AC536" i="18"/>
  <c r="M536" i="18"/>
  <c r="AD536" i="18" s="1"/>
  <c r="AT535" i="18"/>
  <c r="AD535" i="18"/>
  <c r="AC535" i="18"/>
  <c r="M535" i="18"/>
  <c r="AT534" i="18"/>
  <c r="AC534" i="18"/>
  <c r="M534" i="18"/>
  <c r="AD534" i="18" s="1"/>
  <c r="AT533" i="18"/>
  <c r="AC533" i="18"/>
  <c r="M533" i="18"/>
  <c r="AD533" i="18" s="1"/>
  <c r="AT532" i="18"/>
  <c r="AC532" i="18"/>
  <c r="M532" i="18"/>
  <c r="AD532" i="18" s="1"/>
  <c r="AT531" i="18"/>
  <c r="AD531" i="18"/>
  <c r="AC531" i="18"/>
  <c r="M531" i="18"/>
  <c r="AT530" i="18"/>
  <c r="AC530" i="18"/>
  <c r="M530" i="18"/>
  <c r="AS527" i="18"/>
  <c r="AR527" i="18"/>
  <c r="AQ527" i="18"/>
  <c r="AB527" i="18"/>
  <c r="AA527" i="18"/>
  <c r="Z527" i="18"/>
  <c r="L527" i="18"/>
  <c r="M527" i="18" s="1"/>
  <c r="K527" i="18"/>
  <c r="J527" i="18"/>
  <c r="AT526" i="18"/>
  <c r="AT527" i="18" s="1"/>
  <c r="AD526" i="18"/>
  <c r="AC526" i="18"/>
  <c r="M526" i="18"/>
  <c r="AT525" i="18"/>
  <c r="AC525" i="18"/>
  <c r="M525" i="18"/>
  <c r="AD525" i="18" s="1"/>
  <c r="AT524" i="18"/>
  <c r="AD524" i="18"/>
  <c r="AD527" i="18" s="1"/>
  <c r="AC524" i="18"/>
  <c r="AC527" i="18" s="1"/>
  <c r="M524" i="18"/>
  <c r="AS521" i="18"/>
  <c r="AR521" i="18"/>
  <c r="AQ521" i="18"/>
  <c r="AB521" i="18"/>
  <c r="AA521" i="18"/>
  <c r="Z521" i="18"/>
  <c r="L521" i="18"/>
  <c r="K521" i="18"/>
  <c r="M521" i="18" s="1"/>
  <c r="J521" i="18"/>
  <c r="AT520" i="18"/>
  <c r="AC520" i="18"/>
  <c r="M520" i="18"/>
  <c r="AD520" i="18" s="1"/>
  <c r="AT519" i="18"/>
  <c r="AC519" i="18"/>
  <c r="M519" i="18"/>
  <c r="AD519" i="18" s="1"/>
  <c r="AT518" i="18"/>
  <c r="AT521" i="18" s="1"/>
  <c r="AC518" i="18"/>
  <c r="AC521" i="18" s="1"/>
  <c r="M518" i="18"/>
  <c r="AD518" i="18" s="1"/>
  <c r="Y514" i="18"/>
  <c r="W514" i="18"/>
  <c r="J514" i="18"/>
  <c r="F514" i="18"/>
  <c r="AS512" i="18"/>
  <c r="AS514" i="18" s="1"/>
  <c r="AQ512" i="18"/>
  <c r="AQ514" i="18" s="1"/>
  <c r="AP512" i="18"/>
  <c r="AP514" i="18" s="1"/>
  <c r="AN512" i="18"/>
  <c r="AM512" i="18"/>
  <c r="AM514" i="18" s="1"/>
  <c r="AI512" i="18"/>
  <c r="AB512" i="18"/>
  <c r="AB514" i="18" s="1"/>
  <c r="Z512" i="18"/>
  <c r="Y512" i="18"/>
  <c r="W512" i="18"/>
  <c r="V512" i="18"/>
  <c r="V514" i="18" s="1"/>
  <c r="R512" i="18"/>
  <c r="L512" i="18"/>
  <c r="L514" i="18" s="1"/>
  <c r="J512" i="18"/>
  <c r="I512" i="18"/>
  <c r="I514" i="18" s="1"/>
  <c r="G512" i="18"/>
  <c r="G514" i="18" s="1"/>
  <c r="F512" i="18"/>
  <c r="C512" i="18"/>
  <c r="AR511" i="18"/>
  <c r="AT511" i="18" s="1"/>
  <c r="AO511" i="18"/>
  <c r="AA511" i="18"/>
  <c r="X511" i="18"/>
  <c r="AC511" i="18" s="1"/>
  <c r="K511" i="18"/>
  <c r="H511" i="18"/>
  <c r="M511" i="18" s="1"/>
  <c r="AD511" i="18" s="1"/>
  <c r="AR510" i="18"/>
  <c r="AO510" i="18"/>
  <c r="AT510" i="18" s="1"/>
  <c r="AA510" i="18"/>
  <c r="X510" i="18"/>
  <c r="AC510" i="18" s="1"/>
  <c r="K510" i="18"/>
  <c r="H510" i="18"/>
  <c r="M510" i="18" s="1"/>
  <c r="AD510" i="18" s="1"/>
  <c r="AR509" i="18"/>
  <c r="AO509" i="18"/>
  <c r="AT509" i="18" s="1"/>
  <c r="AC509" i="18"/>
  <c r="AA509" i="18"/>
  <c r="X509" i="18"/>
  <c r="K509" i="18"/>
  <c r="H509" i="18"/>
  <c r="M509" i="18" s="1"/>
  <c r="AT508" i="18"/>
  <c r="AR508" i="18"/>
  <c r="AO508" i="18"/>
  <c r="AA508" i="18"/>
  <c r="X508" i="18"/>
  <c r="AC508" i="18" s="1"/>
  <c r="AD508" i="18" s="1"/>
  <c r="M508" i="18"/>
  <c r="K508" i="18"/>
  <c r="H508" i="18"/>
  <c r="AR507" i="18"/>
  <c r="AR512" i="18" s="1"/>
  <c r="AO507" i="18"/>
  <c r="AT507" i="18" s="1"/>
  <c r="AT512" i="18" s="1"/>
  <c r="AA507" i="18"/>
  <c r="AA512" i="18" s="1"/>
  <c r="X507" i="18"/>
  <c r="X512" i="18" s="1"/>
  <c r="K507" i="18"/>
  <c r="K512" i="18" s="1"/>
  <c r="H507" i="18"/>
  <c r="AS503" i="18"/>
  <c r="AQ503" i="18"/>
  <c r="AP503" i="18"/>
  <c r="AN503" i="18"/>
  <c r="AM503" i="18"/>
  <c r="AI503" i="18"/>
  <c r="AB503" i="18"/>
  <c r="Z503" i="18"/>
  <c r="Y503" i="18"/>
  <c r="W503" i="18"/>
  <c r="V503" i="18"/>
  <c r="R503" i="18"/>
  <c r="L503" i="18"/>
  <c r="J503" i="18"/>
  <c r="I503" i="18"/>
  <c r="G503" i="18"/>
  <c r="F503" i="18"/>
  <c r="C503" i="18"/>
  <c r="AR502" i="18"/>
  <c r="AO502" i="18"/>
  <c r="AT502" i="18" s="1"/>
  <c r="AA502" i="18"/>
  <c r="X502" i="18"/>
  <c r="AC502" i="18" s="1"/>
  <c r="K502" i="18"/>
  <c r="H502" i="18"/>
  <c r="M502" i="18" s="1"/>
  <c r="AD502" i="18" s="1"/>
  <c r="AR501" i="18"/>
  <c r="AO501" i="18"/>
  <c r="AT501" i="18" s="1"/>
  <c r="AA501" i="18"/>
  <c r="AC501" i="18" s="1"/>
  <c r="X501" i="18"/>
  <c r="K501" i="18"/>
  <c r="M501" i="18" s="1"/>
  <c r="H501" i="18"/>
  <c r="AR500" i="18"/>
  <c r="AT500" i="18" s="1"/>
  <c r="AO500" i="18"/>
  <c r="AC500" i="18"/>
  <c r="AA500" i="18"/>
  <c r="X500" i="18"/>
  <c r="K500" i="18"/>
  <c r="H500" i="18"/>
  <c r="M500" i="18" s="1"/>
  <c r="AD500" i="18" s="1"/>
  <c r="AT499" i="18"/>
  <c r="AR499" i="18"/>
  <c r="AO499" i="18"/>
  <c r="AA499" i="18"/>
  <c r="X499" i="18"/>
  <c r="AC499" i="18" s="1"/>
  <c r="K499" i="18"/>
  <c r="H499" i="18"/>
  <c r="M499" i="18" s="1"/>
  <c r="AR498" i="18"/>
  <c r="AO498" i="18"/>
  <c r="AT498" i="18" s="1"/>
  <c r="AA498" i="18"/>
  <c r="X498" i="18"/>
  <c r="AC498" i="18" s="1"/>
  <c r="K498" i="18"/>
  <c r="H498" i="18"/>
  <c r="AR497" i="18"/>
  <c r="AO497" i="18"/>
  <c r="AT497" i="18" s="1"/>
  <c r="AA497" i="18"/>
  <c r="AC497" i="18" s="1"/>
  <c r="X497" i="18"/>
  <c r="K497" i="18"/>
  <c r="M497" i="18" s="1"/>
  <c r="H497" i="18"/>
  <c r="AR496" i="18"/>
  <c r="AO496" i="18"/>
  <c r="AA496" i="18"/>
  <c r="AA503" i="18" s="1"/>
  <c r="X496" i="18"/>
  <c r="X503" i="18" s="1"/>
  <c r="M496" i="18"/>
  <c r="K496" i="18"/>
  <c r="K503" i="18" s="1"/>
  <c r="H496" i="18"/>
  <c r="AT468" i="18"/>
  <c r="AS461" i="18"/>
  <c r="AR461" i="18"/>
  <c r="AQ461" i="18"/>
  <c r="AB461" i="18"/>
  <c r="AA461" i="18"/>
  <c r="Z461" i="18"/>
  <c r="L461" i="18"/>
  <c r="L470" i="18" s="1"/>
  <c r="K461" i="18"/>
  <c r="M461" i="18" s="1"/>
  <c r="J461" i="18"/>
  <c r="AT460" i="18"/>
  <c r="AC460" i="18"/>
  <c r="M460" i="18"/>
  <c r="AD460" i="18" s="1"/>
  <c r="AT459" i="18"/>
  <c r="AC459" i="18"/>
  <c r="M459" i="18"/>
  <c r="AD459" i="18" s="1"/>
  <c r="AT458" i="18"/>
  <c r="AC458" i="18"/>
  <c r="M458" i="18"/>
  <c r="AD458" i="18" s="1"/>
  <c r="AT457" i="18"/>
  <c r="AD457" i="18"/>
  <c r="AC457" i="18"/>
  <c r="M457" i="18"/>
  <c r="AT456" i="18"/>
  <c r="AC456" i="18"/>
  <c r="AD456" i="18" s="1"/>
  <c r="M456" i="18"/>
  <c r="AT455" i="18"/>
  <c r="AD455" i="18"/>
  <c r="AC455" i="18"/>
  <c r="M455" i="18"/>
  <c r="AT454" i="18"/>
  <c r="AC454" i="18"/>
  <c r="M454" i="18"/>
  <c r="AD454" i="18" s="1"/>
  <c r="AT453" i="18"/>
  <c r="AD453" i="18"/>
  <c r="AC453" i="18"/>
  <c r="M453" i="18"/>
  <c r="AT452" i="18"/>
  <c r="AC452" i="18"/>
  <c r="M452" i="18"/>
  <c r="AD452" i="18" s="1"/>
  <c r="AT451" i="18"/>
  <c r="AC451" i="18"/>
  <c r="M451" i="18"/>
  <c r="AD451" i="18" s="1"/>
  <c r="AT450" i="18"/>
  <c r="AC450" i="18"/>
  <c r="AC461" i="18" s="1"/>
  <c r="M450" i="18"/>
  <c r="AD450" i="18" s="1"/>
  <c r="AS447" i="18"/>
  <c r="AR447" i="18"/>
  <c r="AQ447" i="18"/>
  <c r="AB447" i="18"/>
  <c r="AA447" i="18"/>
  <c r="Z447" i="18"/>
  <c r="L447" i="18"/>
  <c r="K447" i="18"/>
  <c r="J447" i="18"/>
  <c r="M447" i="18" s="1"/>
  <c r="AT446" i="18"/>
  <c r="AD446" i="18"/>
  <c r="AC446" i="18"/>
  <c r="M446" i="18"/>
  <c r="AT445" i="18"/>
  <c r="AC445" i="18"/>
  <c r="AC447" i="18" s="1"/>
  <c r="M445" i="18"/>
  <c r="AT444" i="18"/>
  <c r="AT447" i="18" s="1"/>
  <c r="AD444" i="18"/>
  <c r="AC444" i="18"/>
  <c r="M444" i="18"/>
  <c r="AS441" i="18"/>
  <c r="AR441" i="18"/>
  <c r="AQ441" i="18"/>
  <c r="AB441" i="18"/>
  <c r="AA441" i="18"/>
  <c r="Z441" i="18"/>
  <c r="L441" i="18"/>
  <c r="K441" i="18"/>
  <c r="M441" i="18" s="1"/>
  <c r="J441" i="18"/>
  <c r="AT440" i="18"/>
  <c r="AC440" i="18"/>
  <c r="M440" i="18"/>
  <c r="AD440" i="18" s="1"/>
  <c r="AT439" i="18"/>
  <c r="AD439" i="18"/>
  <c r="AC439" i="18"/>
  <c r="M439" i="18"/>
  <c r="AT438" i="18"/>
  <c r="AT441" i="18" s="1"/>
  <c r="AC438" i="18"/>
  <c r="AC441" i="18" s="1"/>
  <c r="M438" i="18"/>
  <c r="AD438" i="18" s="1"/>
  <c r="AD441" i="18" s="1"/>
  <c r="AN434" i="18"/>
  <c r="Y434" i="18"/>
  <c r="W434" i="18"/>
  <c r="L434" i="18"/>
  <c r="AS432" i="18"/>
  <c r="AS434" i="18" s="1"/>
  <c r="AS470" i="18" s="1"/>
  <c r="AI475" i="18" s="1"/>
  <c r="AQ432" i="18"/>
  <c r="AQ434" i="18" s="1"/>
  <c r="AP432" i="18"/>
  <c r="AN432" i="18"/>
  <c r="AM432" i="18"/>
  <c r="AM434" i="18" s="1"/>
  <c r="AI432" i="18"/>
  <c r="AB432" i="18"/>
  <c r="Z432" i="18"/>
  <c r="Z434" i="18" s="1"/>
  <c r="Y432" i="18"/>
  <c r="W432" i="18"/>
  <c r="V432" i="18"/>
  <c r="V434" i="18" s="1"/>
  <c r="R432" i="18"/>
  <c r="L432" i="18"/>
  <c r="J432" i="18"/>
  <c r="J434" i="18" s="1"/>
  <c r="I432" i="18"/>
  <c r="I434" i="18" s="1"/>
  <c r="G432" i="18"/>
  <c r="G434" i="18" s="1"/>
  <c r="F432" i="18"/>
  <c r="F434" i="18" s="1"/>
  <c r="C432" i="18"/>
  <c r="AR431" i="18"/>
  <c r="AO431" i="18"/>
  <c r="AT431" i="18" s="1"/>
  <c r="AC431" i="18"/>
  <c r="AA431" i="18"/>
  <c r="X431" i="18"/>
  <c r="K431" i="18"/>
  <c r="H431" i="18"/>
  <c r="M431" i="18" s="1"/>
  <c r="AD431" i="18" s="1"/>
  <c r="AT430" i="18"/>
  <c r="AR430" i="18"/>
  <c r="AO430" i="18"/>
  <c r="AA430" i="18"/>
  <c r="AC430" i="18" s="1"/>
  <c r="X430" i="18"/>
  <c r="K430" i="18"/>
  <c r="H430" i="18"/>
  <c r="M430" i="18" s="1"/>
  <c r="AD430" i="18" s="1"/>
  <c r="AR429" i="18"/>
  <c r="AT429" i="18" s="1"/>
  <c r="AO429" i="18"/>
  <c r="AA429" i="18"/>
  <c r="X429" i="18"/>
  <c r="AC429" i="18" s="1"/>
  <c r="K429" i="18"/>
  <c r="H429" i="18"/>
  <c r="AR428" i="18"/>
  <c r="AO428" i="18"/>
  <c r="AT428" i="18" s="1"/>
  <c r="AA428" i="18"/>
  <c r="AC428" i="18" s="1"/>
  <c r="X428" i="18"/>
  <c r="K428" i="18"/>
  <c r="H428" i="18"/>
  <c r="M428" i="18" s="1"/>
  <c r="AD428" i="18" s="1"/>
  <c r="AR427" i="18"/>
  <c r="AO427" i="18"/>
  <c r="AO432" i="18" s="1"/>
  <c r="AA427" i="18"/>
  <c r="AA432" i="18" s="1"/>
  <c r="X427" i="18"/>
  <c r="X432" i="18" s="1"/>
  <c r="X434" i="18" s="1"/>
  <c r="M427" i="18"/>
  <c r="K427" i="18"/>
  <c r="K432" i="18" s="1"/>
  <c r="H427" i="18"/>
  <c r="AS423" i="18"/>
  <c r="AQ423" i="18"/>
  <c r="AP423" i="18"/>
  <c r="AN423" i="18"/>
  <c r="AM423" i="18"/>
  <c r="AI423" i="18"/>
  <c r="AB423" i="18"/>
  <c r="Z423" i="18"/>
  <c r="Y423" i="18"/>
  <c r="W423" i="18"/>
  <c r="V423" i="18"/>
  <c r="R423" i="18"/>
  <c r="L423" i="18"/>
  <c r="J423" i="18"/>
  <c r="I423" i="18"/>
  <c r="G423" i="18"/>
  <c r="F423" i="18"/>
  <c r="C423" i="18"/>
  <c r="AR422" i="18"/>
  <c r="AO422" i="18"/>
  <c r="AC422" i="18"/>
  <c r="AA422" i="18"/>
  <c r="X422" i="18"/>
  <c r="K422" i="18"/>
  <c r="H422" i="18"/>
  <c r="M422" i="18" s="1"/>
  <c r="AD422" i="18" s="1"/>
  <c r="AT421" i="18"/>
  <c r="AR421" i="18"/>
  <c r="AO421" i="18"/>
  <c r="AA421" i="18"/>
  <c r="AC421" i="18" s="1"/>
  <c r="X421" i="18"/>
  <c r="K421" i="18"/>
  <c r="H421" i="18"/>
  <c r="M421" i="18" s="1"/>
  <c r="AD421" i="18" s="1"/>
  <c r="AR420" i="18"/>
  <c r="AT420" i="18" s="1"/>
  <c r="AO420" i="18"/>
  <c r="AA420" i="18"/>
  <c r="X420" i="18"/>
  <c r="AC420" i="18" s="1"/>
  <c r="M420" i="18"/>
  <c r="AD420" i="18" s="1"/>
  <c r="K420" i="18"/>
  <c r="H420" i="18"/>
  <c r="AR419" i="18"/>
  <c r="AO419" i="18"/>
  <c r="AT419" i="18" s="1"/>
  <c r="AA419" i="18"/>
  <c r="AC419" i="18" s="1"/>
  <c r="X419" i="18"/>
  <c r="K419" i="18"/>
  <c r="H419" i="18"/>
  <c r="AR418" i="18"/>
  <c r="AO418" i="18"/>
  <c r="AC418" i="18"/>
  <c r="AA418" i="18"/>
  <c r="X418" i="18"/>
  <c r="M418" i="18"/>
  <c r="AD418" i="18" s="1"/>
  <c r="K418" i="18"/>
  <c r="H418" i="18"/>
  <c r="AR417" i="18"/>
  <c r="AO417" i="18"/>
  <c r="AT417" i="18" s="1"/>
  <c r="AA417" i="18"/>
  <c r="X417" i="18"/>
  <c r="AC417" i="18" s="1"/>
  <c r="AD417" i="18" s="1"/>
  <c r="K417" i="18"/>
  <c r="M417" i="18" s="1"/>
  <c r="H417" i="18"/>
  <c r="AR416" i="18"/>
  <c r="AO416" i="18"/>
  <c r="AC416" i="18"/>
  <c r="AC423" i="18" s="1"/>
  <c r="AA416" i="18"/>
  <c r="AA423" i="18" s="1"/>
  <c r="X416" i="18"/>
  <c r="X423" i="18" s="1"/>
  <c r="K416" i="18"/>
  <c r="H416" i="18"/>
  <c r="M416" i="18" s="1"/>
  <c r="AB390" i="18"/>
  <c r="S395" i="18" s="1"/>
  <c r="L390" i="18"/>
  <c r="AT388" i="18"/>
  <c r="L384" i="18"/>
  <c r="AS381" i="18"/>
  <c r="AR381" i="18"/>
  <c r="AQ381" i="18"/>
  <c r="AB381" i="18"/>
  <c r="AA381" i="18"/>
  <c r="Z381" i="18"/>
  <c r="M381" i="18"/>
  <c r="L381" i="18"/>
  <c r="K381" i="18"/>
  <c r="J381" i="18"/>
  <c r="AT380" i="18"/>
  <c r="AC380" i="18"/>
  <c r="AD380" i="18" s="1"/>
  <c r="M380" i="18"/>
  <c r="AT379" i="18"/>
  <c r="AC379" i="18"/>
  <c r="M379" i="18"/>
  <c r="AD379" i="18" s="1"/>
  <c r="AT378" i="18"/>
  <c r="AD378" i="18"/>
  <c r="AC378" i="18"/>
  <c r="M378" i="18"/>
  <c r="AT377" i="18"/>
  <c r="AC377" i="18"/>
  <c r="M377" i="18"/>
  <c r="AD377" i="18" s="1"/>
  <c r="AT376" i="18"/>
  <c r="AC376" i="18"/>
  <c r="M376" i="18"/>
  <c r="AT375" i="18"/>
  <c r="AC375" i="18"/>
  <c r="M375" i="18"/>
  <c r="AD375" i="18" s="1"/>
  <c r="AT374" i="18"/>
  <c r="AD374" i="18"/>
  <c r="AC374" i="18"/>
  <c r="M374" i="18"/>
  <c r="AT373" i="18"/>
  <c r="AD373" i="18"/>
  <c r="AC373" i="18"/>
  <c r="M373" i="18"/>
  <c r="AT372" i="18"/>
  <c r="AD372" i="18"/>
  <c r="AC372" i="18"/>
  <c r="M372" i="18"/>
  <c r="AT371" i="18"/>
  <c r="AC371" i="18"/>
  <c r="M371" i="18"/>
  <c r="AD371" i="18" s="1"/>
  <c r="AT370" i="18"/>
  <c r="AC370" i="18"/>
  <c r="AC381" i="18" s="1"/>
  <c r="M370" i="18"/>
  <c r="AD370" i="18" s="1"/>
  <c r="AS367" i="18"/>
  <c r="AR367" i="18"/>
  <c r="AQ367" i="18"/>
  <c r="AB367" i="18"/>
  <c r="AA367" i="18"/>
  <c r="Z367" i="18"/>
  <c r="L367" i="18"/>
  <c r="K367" i="18"/>
  <c r="M367" i="18" s="1"/>
  <c r="J367" i="18"/>
  <c r="AT366" i="18"/>
  <c r="AD366" i="18"/>
  <c r="AC366" i="18"/>
  <c r="M366" i="18"/>
  <c r="AT365" i="18"/>
  <c r="AT367" i="18" s="1"/>
  <c r="AC365" i="18"/>
  <c r="AC367" i="18" s="1"/>
  <c r="M365" i="18"/>
  <c r="AD365" i="18" s="1"/>
  <c r="AT364" i="18"/>
  <c r="AD364" i="18"/>
  <c r="AD367" i="18" s="1"/>
  <c r="AC364" i="18"/>
  <c r="M364" i="18"/>
  <c r="AT361" i="18"/>
  <c r="AS361" i="18"/>
  <c r="AS390" i="18" s="1"/>
  <c r="AI395" i="18" s="1"/>
  <c r="AR361" i="18"/>
  <c r="AQ361" i="18"/>
  <c r="AB361" i="18"/>
  <c r="AA361" i="18"/>
  <c r="Z361" i="18"/>
  <c r="L361" i="18"/>
  <c r="K361" i="18"/>
  <c r="M361" i="18" s="1"/>
  <c r="J361" i="18"/>
  <c r="AT360" i="18"/>
  <c r="AD360" i="18"/>
  <c r="AC360" i="18"/>
  <c r="M360" i="18"/>
  <c r="AT359" i="18"/>
  <c r="AC359" i="18"/>
  <c r="AD359" i="18" s="1"/>
  <c r="M359" i="18"/>
  <c r="AT358" i="18"/>
  <c r="AD358" i="18"/>
  <c r="AD361" i="18" s="1"/>
  <c r="AC358" i="18"/>
  <c r="AC361" i="18" s="1"/>
  <c r="M358" i="18"/>
  <c r="AS354" i="18"/>
  <c r="AQ354" i="18"/>
  <c r="AP354" i="18"/>
  <c r="AN354" i="18"/>
  <c r="AB354" i="18"/>
  <c r="Z354" i="18"/>
  <c r="W354" i="18"/>
  <c r="L354" i="18"/>
  <c r="G354" i="18"/>
  <c r="AS352" i="18"/>
  <c r="AQ352" i="18"/>
  <c r="AP352" i="18"/>
  <c r="AN352" i="18"/>
  <c r="AM352" i="18"/>
  <c r="AI352" i="18"/>
  <c r="AB352" i="18"/>
  <c r="Z352" i="18"/>
  <c r="Y352" i="18"/>
  <c r="W352" i="18"/>
  <c r="V352" i="18"/>
  <c r="V354" i="18" s="1"/>
  <c r="R352" i="18"/>
  <c r="L352" i="18"/>
  <c r="J352" i="18"/>
  <c r="J354" i="18" s="1"/>
  <c r="I352" i="18"/>
  <c r="G352" i="18"/>
  <c r="F352" i="18"/>
  <c r="F354" i="18" s="1"/>
  <c r="C352" i="18"/>
  <c r="AR351" i="18"/>
  <c r="AO351" i="18"/>
  <c r="AT351" i="18" s="1"/>
  <c r="AA351" i="18"/>
  <c r="AC351" i="18" s="1"/>
  <c r="X351" i="18"/>
  <c r="M351" i="18"/>
  <c r="AD351" i="18" s="1"/>
  <c r="K351" i="18"/>
  <c r="H351" i="18"/>
  <c r="AT350" i="18"/>
  <c r="AR350" i="18"/>
  <c r="AO350" i="18"/>
  <c r="AD350" i="18"/>
  <c r="AC350" i="18"/>
  <c r="AA350" i="18"/>
  <c r="X350" i="18"/>
  <c r="K350" i="18"/>
  <c r="H350" i="18"/>
  <c r="M350" i="18" s="1"/>
  <c r="AT349" i="18"/>
  <c r="AR349" i="18"/>
  <c r="AO349" i="18"/>
  <c r="AA349" i="18"/>
  <c r="X349" i="18"/>
  <c r="AC349" i="18" s="1"/>
  <c r="K349" i="18"/>
  <c r="H349" i="18"/>
  <c r="M349" i="18" s="1"/>
  <c r="AD349" i="18" s="1"/>
  <c r="AR348" i="18"/>
  <c r="AO348" i="18"/>
  <c r="AT348" i="18" s="1"/>
  <c r="AA348" i="18"/>
  <c r="X348" i="18"/>
  <c r="K348" i="18"/>
  <c r="M348" i="18" s="1"/>
  <c r="H348" i="18"/>
  <c r="AR347" i="18"/>
  <c r="AR352" i="18" s="1"/>
  <c r="AO347" i="18"/>
  <c r="AA347" i="18"/>
  <c r="AA352" i="18" s="1"/>
  <c r="AA354" i="18" s="1"/>
  <c r="X347" i="18"/>
  <c r="K347" i="18"/>
  <c r="H347" i="18"/>
  <c r="AS343" i="18"/>
  <c r="AQ343" i="18"/>
  <c r="AP343" i="18"/>
  <c r="AN343" i="18"/>
  <c r="AM343" i="18"/>
  <c r="AI343" i="18"/>
  <c r="AB343" i="18"/>
  <c r="Z343" i="18"/>
  <c r="Y343" i="18"/>
  <c r="Y354" i="18" s="1"/>
  <c r="W343" i="18"/>
  <c r="V343" i="18"/>
  <c r="R343" i="18"/>
  <c r="L343" i="18"/>
  <c r="J343" i="18"/>
  <c r="I343" i="18"/>
  <c r="H343" i="18"/>
  <c r="G343" i="18"/>
  <c r="F343" i="18"/>
  <c r="C343" i="18"/>
  <c r="AR342" i="18"/>
  <c r="AO342" i="18"/>
  <c r="AC342" i="18"/>
  <c r="AA342" i="18"/>
  <c r="X342" i="18"/>
  <c r="K342" i="18"/>
  <c r="H342" i="18"/>
  <c r="M342" i="18" s="1"/>
  <c r="AD342" i="18" s="1"/>
  <c r="AR341" i="18"/>
  <c r="AT341" i="18" s="1"/>
  <c r="AO341" i="18"/>
  <c r="AD341" i="18"/>
  <c r="AA341" i="18"/>
  <c r="AC341" i="18" s="1"/>
  <c r="X341" i="18"/>
  <c r="M341" i="18"/>
  <c r="K341" i="18"/>
  <c r="H341" i="18"/>
  <c r="AR340" i="18"/>
  <c r="AT340" i="18" s="1"/>
  <c r="AO340" i="18"/>
  <c r="AD340" i="18"/>
  <c r="AA340" i="18"/>
  <c r="X340" i="18"/>
  <c r="AC340" i="18" s="1"/>
  <c r="K340" i="18"/>
  <c r="H340" i="18"/>
  <c r="M340" i="18" s="1"/>
  <c r="AR339" i="18"/>
  <c r="AO339" i="18"/>
  <c r="AD339" i="18"/>
  <c r="AA339" i="18"/>
  <c r="X339" i="18"/>
  <c r="AC339" i="18" s="1"/>
  <c r="M339" i="18"/>
  <c r="K339" i="18"/>
  <c r="H339" i="18"/>
  <c r="AR338" i="18"/>
  <c r="AO338" i="18"/>
  <c r="AC338" i="18"/>
  <c r="AA338" i="18"/>
  <c r="AA343" i="18" s="1"/>
  <c r="X338" i="18"/>
  <c r="M338" i="18"/>
  <c r="K338" i="18"/>
  <c r="H338" i="18"/>
  <c r="AR337" i="18"/>
  <c r="AO337" i="18"/>
  <c r="AT337" i="18" s="1"/>
  <c r="AC337" i="18"/>
  <c r="AA337" i="18"/>
  <c r="X337" i="18"/>
  <c r="K337" i="18"/>
  <c r="H337" i="18"/>
  <c r="AR336" i="18"/>
  <c r="AO336" i="18"/>
  <c r="AA336" i="18"/>
  <c r="X336" i="18"/>
  <c r="AC336" i="18" s="1"/>
  <c r="K336" i="18"/>
  <c r="H336" i="18"/>
  <c r="M336" i="18" s="1"/>
  <c r="AT308" i="18"/>
  <c r="AS304" i="18"/>
  <c r="AS301" i="18"/>
  <c r="AR301" i="18"/>
  <c r="AQ301" i="18"/>
  <c r="AB301" i="18"/>
  <c r="AA301" i="18"/>
  <c r="Z301" i="18"/>
  <c r="L301" i="18"/>
  <c r="K301" i="18"/>
  <c r="J301" i="18"/>
  <c r="AT300" i="18"/>
  <c r="AD300" i="18"/>
  <c r="AC300" i="18"/>
  <c r="M300" i="18"/>
  <c r="AT299" i="18"/>
  <c r="AC299" i="18"/>
  <c r="AD299" i="18" s="1"/>
  <c r="M299" i="18"/>
  <c r="AT298" i="18"/>
  <c r="AC298" i="18"/>
  <c r="M298" i="18"/>
  <c r="AD298" i="18" s="1"/>
  <c r="AT297" i="18"/>
  <c r="AT301" i="18" s="1"/>
  <c r="AC297" i="18"/>
  <c r="M297" i="18"/>
  <c r="AD297" i="18" s="1"/>
  <c r="AT296" i="18"/>
  <c r="AC296" i="18"/>
  <c r="M296" i="18"/>
  <c r="AD296" i="18" s="1"/>
  <c r="AT295" i="18"/>
  <c r="AC295" i="18"/>
  <c r="M295" i="18"/>
  <c r="AD295" i="18" s="1"/>
  <c r="AT294" i="18"/>
  <c r="AC294" i="18"/>
  <c r="AD294" i="18" s="1"/>
  <c r="M294" i="18"/>
  <c r="AT293" i="18"/>
  <c r="AD293" i="18"/>
  <c r="AC293" i="18"/>
  <c r="M293" i="18"/>
  <c r="AT292" i="18"/>
  <c r="AC292" i="18"/>
  <c r="M292" i="18"/>
  <c r="AD292" i="18" s="1"/>
  <c r="AT291" i="18"/>
  <c r="AC291" i="18"/>
  <c r="AD291" i="18" s="1"/>
  <c r="M291" i="18"/>
  <c r="AT290" i="18"/>
  <c r="AC290" i="18"/>
  <c r="AD290" i="18" s="1"/>
  <c r="AD301" i="18" s="1"/>
  <c r="M290" i="18"/>
  <c r="AS287" i="18"/>
  <c r="AR287" i="18"/>
  <c r="AQ287" i="18"/>
  <c r="AB287" i="18"/>
  <c r="AA287" i="18"/>
  <c r="Z287" i="18"/>
  <c r="L287" i="18"/>
  <c r="K287" i="18"/>
  <c r="J287" i="18"/>
  <c r="AT286" i="18"/>
  <c r="AC286" i="18"/>
  <c r="M286" i="18"/>
  <c r="AD286" i="18" s="1"/>
  <c r="AT285" i="18"/>
  <c r="AC285" i="18"/>
  <c r="M285" i="18"/>
  <c r="AD285" i="18" s="1"/>
  <c r="AT284" i="18"/>
  <c r="AT287" i="18" s="1"/>
  <c r="AD284" i="18"/>
  <c r="AC284" i="18"/>
  <c r="M284" i="18"/>
  <c r="AS281" i="18"/>
  <c r="AR281" i="18"/>
  <c r="AQ281" i="18"/>
  <c r="AB281" i="18"/>
  <c r="AA281" i="18"/>
  <c r="Z281" i="18"/>
  <c r="L281" i="18"/>
  <c r="L310" i="18" s="1"/>
  <c r="D315" i="18" s="1"/>
  <c r="K281" i="18"/>
  <c r="J281" i="18"/>
  <c r="AT280" i="18"/>
  <c r="AC280" i="18"/>
  <c r="AD280" i="18" s="1"/>
  <c r="M280" i="18"/>
  <c r="AT279" i="18"/>
  <c r="AC279" i="18"/>
  <c r="M279" i="18"/>
  <c r="AD279" i="18" s="1"/>
  <c r="AT278" i="18"/>
  <c r="AT281" i="18" s="1"/>
  <c r="AD278" i="18"/>
  <c r="AD281" i="18" s="1"/>
  <c r="AC278" i="18"/>
  <c r="AC281" i="18" s="1"/>
  <c r="M278" i="18"/>
  <c r="AS274" i="18"/>
  <c r="AP274" i="18"/>
  <c r="AM274" i="18"/>
  <c r="AB274" i="18"/>
  <c r="AB310" i="18" s="1"/>
  <c r="S315" i="18" s="1"/>
  <c r="Y274" i="18"/>
  <c r="J274" i="18"/>
  <c r="I274" i="18"/>
  <c r="F274" i="18"/>
  <c r="AS272" i="18"/>
  <c r="AQ272" i="18"/>
  <c r="AQ274" i="18" s="1"/>
  <c r="AP272" i="18"/>
  <c r="AN272" i="18"/>
  <c r="AM272" i="18"/>
  <c r="AI272" i="18"/>
  <c r="AB272" i="18"/>
  <c r="AA272" i="18"/>
  <c r="Z272" i="18"/>
  <c r="Z274" i="18" s="1"/>
  <c r="Y272" i="18"/>
  <c r="W272" i="18"/>
  <c r="W274" i="18" s="1"/>
  <c r="V272" i="18"/>
  <c r="V274" i="18" s="1"/>
  <c r="R272" i="18"/>
  <c r="L272" i="18"/>
  <c r="L274" i="18" s="1"/>
  <c r="J272" i="18"/>
  <c r="I272" i="18"/>
  <c r="G272" i="18"/>
  <c r="G274" i="18" s="1"/>
  <c r="F272" i="18"/>
  <c r="C272" i="18"/>
  <c r="AR271" i="18"/>
  <c r="AT271" i="18" s="1"/>
  <c r="AO271" i="18"/>
  <c r="AA271" i="18"/>
  <c r="X271" i="18"/>
  <c r="AC271" i="18" s="1"/>
  <c r="AD271" i="18" s="1"/>
  <c r="M271" i="18"/>
  <c r="K271" i="18"/>
  <c r="H271" i="18"/>
  <c r="AR270" i="18"/>
  <c r="AO270" i="18"/>
  <c r="AA270" i="18"/>
  <c r="X270" i="18"/>
  <c r="AC270" i="18" s="1"/>
  <c r="K270" i="18"/>
  <c r="H270" i="18"/>
  <c r="AR269" i="18"/>
  <c r="AO269" i="18"/>
  <c r="AD269" i="18"/>
  <c r="AC269" i="18"/>
  <c r="AA269" i="18"/>
  <c r="X269" i="18"/>
  <c r="M269" i="18"/>
  <c r="K269" i="18"/>
  <c r="H269" i="18"/>
  <c r="AR268" i="18"/>
  <c r="AO268" i="18"/>
  <c r="AC268" i="18"/>
  <c r="AA268" i="18"/>
  <c r="X268" i="18"/>
  <c r="K268" i="18"/>
  <c r="K272" i="18" s="1"/>
  <c r="H268" i="18"/>
  <c r="AT267" i="18"/>
  <c r="AR267" i="18"/>
  <c r="AO267" i="18"/>
  <c r="AO272" i="18" s="1"/>
  <c r="AC267" i="18"/>
  <c r="AC272" i="18" s="1"/>
  <c r="AA267" i="18"/>
  <c r="X267" i="18"/>
  <c r="X272" i="18" s="1"/>
  <c r="K267" i="18"/>
  <c r="H267" i="18"/>
  <c r="AS263" i="18"/>
  <c r="AQ263" i="18"/>
  <c r="AP263" i="18"/>
  <c r="AN263" i="18"/>
  <c r="AM263" i="18"/>
  <c r="AI263" i="18"/>
  <c r="AB263" i="18"/>
  <c r="Z263" i="18"/>
  <c r="Y263" i="18"/>
  <c r="X263" i="18"/>
  <c r="W263" i="18"/>
  <c r="V263" i="18"/>
  <c r="R263" i="18"/>
  <c r="L263" i="18"/>
  <c r="J263" i="18"/>
  <c r="I263" i="18"/>
  <c r="G263" i="18"/>
  <c r="F263" i="18"/>
  <c r="C263" i="18"/>
  <c r="AT262" i="18"/>
  <c r="AR262" i="18"/>
  <c r="AO262" i="18"/>
  <c r="AA262" i="18"/>
  <c r="X262" i="18"/>
  <c r="M262" i="18"/>
  <c r="K262" i="18"/>
  <c r="H262" i="18"/>
  <c r="AR261" i="18"/>
  <c r="AO261" i="18"/>
  <c r="AT261" i="18" s="1"/>
  <c r="AA261" i="18"/>
  <c r="X261" i="18"/>
  <c r="K261" i="18"/>
  <c r="H261" i="18"/>
  <c r="AR260" i="18"/>
  <c r="AT260" i="18" s="1"/>
  <c r="AO260" i="18"/>
  <c r="AA260" i="18"/>
  <c r="AC260" i="18" s="1"/>
  <c r="X260" i="18"/>
  <c r="K260" i="18"/>
  <c r="M260" i="18" s="1"/>
  <c r="AD260" i="18" s="1"/>
  <c r="H260" i="18"/>
  <c r="AT259" i="18"/>
  <c r="AR259" i="18"/>
  <c r="AO259" i="18"/>
  <c r="AA259" i="18"/>
  <c r="AC259" i="18" s="1"/>
  <c r="X259" i="18"/>
  <c r="K259" i="18"/>
  <c r="H259" i="18"/>
  <c r="M259" i="18" s="1"/>
  <c r="AD259" i="18" s="1"/>
  <c r="AR258" i="18"/>
  <c r="AT258" i="18" s="1"/>
  <c r="AO258" i="18"/>
  <c r="AA258" i="18"/>
  <c r="X258" i="18"/>
  <c r="AC258" i="18" s="1"/>
  <c r="M258" i="18"/>
  <c r="K258" i="18"/>
  <c r="H258" i="18"/>
  <c r="AR257" i="18"/>
  <c r="AO257" i="18"/>
  <c r="AT257" i="18" s="1"/>
  <c r="AA257" i="18"/>
  <c r="X257" i="18"/>
  <c r="AC257" i="18" s="1"/>
  <c r="K257" i="18"/>
  <c r="M257" i="18" s="1"/>
  <c r="H257" i="18"/>
  <c r="AR256" i="18"/>
  <c r="AR263" i="18" s="1"/>
  <c r="AO256" i="18"/>
  <c r="AA256" i="18"/>
  <c r="X256" i="18"/>
  <c r="AC256" i="18" s="1"/>
  <c r="K256" i="18"/>
  <c r="H256" i="18"/>
  <c r="H263" i="18" s="1"/>
  <c r="AS230" i="18"/>
  <c r="AI235" i="18" s="1"/>
  <c r="AT228" i="18"/>
  <c r="AS221" i="18"/>
  <c r="AR221" i="18"/>
  <c r="AQ221" i="18"/>
  <c r="AB221" i="18"/>
  <c r="AA221" i="18"/>
  <c r="Z221" i="18"/>
  <c r="L221" i="18"/>
  <c r="K221" i="18"/>
  <c r="J221" i="18"/>
  <c r="AT220" i="18"/>
  <c r="AD220" i="18"/>
  <c r="AC220" i="18"/>
  <c r="M220" i="18"/>
  <c r="AT219" i="18"/>
  <c r="AC219" i="18"/>
  <c r="M219" i="18"/>
  <c r="AD219" i="18" s="1"/>
  <c r="AT218" i="18"/>
  <c r="AD218" i="18"/>
  <c r="AC218" i="18"/>
  <c r="M218" i="18"/>
  <c r="AT217" i="18"/>
  <c r="AD217" i="18"/>
  <c r="AC217" i="18"/>
  <c r="M217" i="18"/>
  <c r="AT216" i="18"/>
  <c r="AC216" i="18"/>
  <c r="M216" i="18"/>
  <c r="AT215" i="18"/>
  <c r="AC215" i="18"/>
  <c r="M215" i="18"/>
  <c r="AD215" i="18" s="1"/>
  <c r="AT214" i="18"/>
  <c r="AD214" i="18"/>
  <c r="AC214" i="18"/>
  <c r="M214" i="18"/>
  <c r="AT213" i="18"/>
  <c r="AD213" i="18"/>
  <c r="AC213" i="18"/>
  <c r="M213" i="18"/>
  <c r="AT212" i="18"/>
  <c r="AD212" i="18"/>
  <c r="AC212" i="18"/>
  <c r="M212" i="18"/>
  <c r="AT211" i="18"/>
  <c r="AT221" i="18" s="1"/>
  <c r="AC211" i="18"/>
  <c r="M211" i="18"/>
  <c r="AD211" i="18" s="1"/>
  <c r="AT210" i="18"/>
  <c r="AD210" i="18"/>
  <c r="AC210" i="18"/>
  <c r="AC221" i="18" s="1"/>
  <c r="M210" i="18"/>
  <c r="AS207" i="18"/>
  <c r="AR207" i="18"/>
  <c r="AQ207" i="18"/>
  <c r="AB207" i="18"/>
  <c r="AB230" i="18" s="1"/>
  <c r="S235" i="18" s="1"/>
  <c r="AA207" i="18"/>
  <c r="Z207" i="18"/>
  <c r="L207" i="18"/>
  <c r="K207" i="18"/>
  <c r="M207" i="18" s="1"/>
  <c r="J207" i="18"/>
  <c r="AT206" i="18"/>
  <c r="AC206" i="18"/>
  <c r="AD206" i="18" s="1"/>
  <c r="M206" i="18"/>
  <c r="AT205" i="18"/>
  <c r="AT207" i="18" s="1"/>
  <c r="AC205" i="18"/>
  <c r="M205" i="18"/>
  <c r="AD205" i="18" s="1"/>
  <c r="AT204" i="18"/>
  <c r="AC204" i="18"/>
  <c r="M204" i="18"/>
  <c r="AD204" i="18" s="1"/>
  <c r="AD207" i="18" s="1"/>
  <c r="AS201" i="18"/>
  <c r="AR201" i="18"/>
  <c r="AQ201" i="18"/>
  <c r="AD201" i="18"/>
  <c r="AB201" i="18"/>
  <c r="AA201" i="18"/>
  <c r="Z201" i="18"/>
  <c r="L201" i="18"/>
  <c r="K201" i="18"/>
  <c r="M201" i="18" s="1"/>
  <c r="J201" i="18"/>
  <c r="AT200" i="18"/>
  <c r="AC200" i="18"/>
  <c r="AD200" i="18" s="1"/>
  <c r="M200" i="18"/>
  <c r="AT199" i="18"/>
  <c r="AC199" i="18"/>
  <c r="AD199" i="18" s="1"/>
  <c r="M199" i="18"/>
  <c r="AT198" i="18"/>
  <c r="AT201" i="18" s="1"/>
  <c r="AD198" i="18"/>
  <c r="AC198" i="18"/>
  <c r="M198" i="18"/>
  <c r="AS194" i="18"/>
  <c r="AP194" i="18"/>
  <c r="Y194" i="18"/>
  <c r="W194" i="18"/>
  <c r="L194" i="18"/>
  <c r="L224" i="18" s="1"/>
  <c r="AS192" i="18"/>
  <c r="AR192" i="18"/>
  <c r="AQ192" i="18"/>
  <c r="AP192" i="18"/>
  <c r="AN192" i="18"/>
  <c r="AM192" i="18"/>
  <c r="AM194" i="18" s="1"/>
  <c r="AI192" i="18"/>
  <c r="AB192" i="18"/>
  <c r="AB194" i="18" s="1"/>
  <c r="AA192" i="18"/>
  <c r="AA194" i="18" s="1"/>
  <c r="Z192" i="18"/>
  <c r="Y192" i="18"/>
  <c r="W192" i="18"/>
  <c r="V192" i="18"/>
  <c r="R192" i="18"/>
  <c r="L192" i="18"/>
  <c r="J192" i="18"/>
  <c r="J194" i="18" s="1"/>
  <c r="I192" i="18"/>
  <c r="I194" i="18" s="1"/>
  <c r="G192" i="18"/>
  <c r="F192" i="18"/>
  <c r="F194" i="18" s="1"/>
  <c r="C192" i="18"/>
  <c r="AT191" i="18"/>
  <c r="AR191" i="18"/>
  <c r="AO191" i="18"/>
  <c r="AA191" i="18"/>
  <c r="AC191" i="18" s="1"/>
  <c r="X191" i="18"/>
  <c r="M191" i="18"/>
  <c r="K191" i="18"/>
  <c r="H191" i="18"/>
  <c r="AR190" i="18"/>
  <c r="AO190" i="18"/>
  <c r="AT190" i="18" s="1"/>
  <c r="AA190" i="18"/>
  <c r="X190" i="18"/>
  <c r="AC190" i="18" s="1"/>
  <c r="K190" i="18"/>
  <c r="H190" i="18"/>
  <c r="AR189" i="18"/>
  <c r="AO189" i="18"/>
  <c r="AT189" i="18" s="1"/>
  <c r="AC189" i="18"/>
  <c r="AA189" i="18"/>
  <c r="X189" i="18"/>
  <c r="M189" i="18"/>
  <c r="K189" i="18"/>
  <c r="H189" i="18"/>
  <c r="AR188" i="18"/>
  <c r="AO188" i="18"/>
  <c r="AT188" i="18" s="1"/>
  <c r="AC188" i="18"/>
  <c r="AD188" i="18" s="1"/>
  <c r="AA188" i="18"/>
  <c r="X188" i="18"/>
  <c r="K188" i="18"/>
  <c r="M188" i="18" s="1"/>
  <c r="H188" i="18"/>
  <c r="AT187" i="18"/>
  <c r="AR187" i="18"/>
  <c r="AO187" i="18"/>
  <c r="AA187" i="18"/>
  <c r="X187" i="18"/>
  <c r="K187" i="18"/>
  <c r="H187" i="18"/>
  <c r="AS183" i="18"/>
  <c r="AQ183" i="18"/>
  <c r="AQ194" i="18" s="1"/>
  <c r="AP183" i="18"/>
  <c r="AN183" i="18"/>
  <c r="AN194" i="18" s="1"/>
  <c r="AM183" i="18"/>
  <c r="AI183" i="18"/>
  <c r="AB183" i="18"/>
  <c r="Z183" i="18"/>
  <c r="Z194" i="18" s="1"/>
  <c r="Y183" i="18"/>
  <c r="W183" i="18"/>
  <c r="V183" i="18"/>
  <c r="R183" i="18"/>
  <c r="L183" i="18"/>
  <c r="J183" i="18"/>
  <c r="I183" i="18"/>
  <c r="G183" i="18"/>
  <c r="G194" i="18" s="1"/>
  <c r="F183" i="18"/>
  <c r="C183" i="18"/>
  <c r="AR182" i="18"/>
  <c r="AT182" i="18" s="1"/>
  <c r="AO182" i="18"/>
  <c r="AA182" i="18"/>
  <c r="X182" i="18"/>
  <c r="AC182" i="18" s="1"/>
  <c r="M182" i="18"/>
  <c r="AD182" i="18" s="1"/>
  <c r="K182" i="18"/>
  <c r="H182" i="18"/>
  <c r="AR181" i="18"/>
  <c r="AO181" i="18"/>
  <c r="AT181" i="18" s="1"/>
  <c r="AA181" i="18"/>
  <c r="X181" i="18"/>
  <c r="K181" i="18"/>
  <c r="M181" i="18" s="1"/>
  <c r="H181" i="18"/>
  <c r="AR180" i="18"/>
  <c r="AR183" i="18" s="1"/>
  <c r="AO180" i="18"/>
  <c r="AC180" i="18"/>
  <c r="AA180" i="18"/>
  <c r="X180" i="18"/>
  <c r="M180" i="18"/>
  <c r="K180" i="18"/>
  <c r="H180" i="18"/>
  <c r="AT179" i="18"/>
  <c r="AR179" i="18"/>
  <c r="AO179" i="18"/>
  <c r="AC179" i="18"/>
  <c r="AA179" i="18"/>
  <c r="X179" i="18"/>
  <c r="K179" i="18"/>
  <c r="M179" i="18" s="1"/>
  <c r="AD179" i="18" s="1"/>
  <c r="H179" i="18"/>
  <c r="AT178" i="18"/>
  <c r="AR178" i="18"/>
  <c r="AO178" i="18"/>
  <c r="AC178" i="18"/>
  <c r="AA178" i="18"/>
  <c r="X178" i="18"/>
  <c r="X183" i="18" s="1"/>
  <c r="K178" i="18"/>
  <c r="H178" i="18"/>
  <c r="M178" i="18" s="1"/>
  <c r="AR177" i="18"/>
  <c r="AO177" i="18"/>
  <c r="AT177" i="18" s="1"/>
  <c r="AA177" i="18"/>
  <c r="AC177" i="18" s="1"/>
  <c r="X177" i="18"/>
  <c r="K177" i="18"/>
  <c r="H177" i="18"/>
  <c r="AR176" i="18"/>
  <c r="AT176" i="18" s="1"/>
  <c r="AO176" i="18"/>
  <c r="AA176" i="18"/>
  <c r="AA183" i="18" s="1"/>
  <c r="X176" i="18"/>
  <c r="M176" i="18"/>
  <c r="K176" i="18"/>
  <c r="H176" i="18"/>
  <c r="H183" i="18" s="1"/>
  <c r="AT148" i="18"/>
  <c r="AS141" i="18"/>
  <c r="AR141" i="18"/>
  <c r="AQ141" i="18"/>
  <c r="AB141" i="18"/>
  <c r="AA141" i="18"/>
  <c r="Z141" i="18"/>
  <c r="L141" i="18"/>
  <c r="K141" i="18"/>
  <c r="J141" i="18"/>
  <c r="AT140" i="18"/>
  <c r="AC140" i="18"/>
  <c r="M140" i="18"/>
  <c r="AD140" i="18" s="1"/>
  <c r="AT139" i="18"/>
  <c r="AC139" i="18"/>
  <c r="M139" i="18"/>
  <c r="AD139" i="18" s="1"/>
  <c r="AT138" i="18"/>
  <c r="AD138" i="18"/>
  <c r="AC138" i="18"/>
  <c r="M138" i="18"/>
  <c r="AT137" i="18"/>
  <c r="AD137" i="18"/>
  <c r="AC137" i="18"/>
  <c r="M137" i="18"/>
  <c r="AT136" i="18"/>
  <c r="AC136" i="18"/>
  <c r="AD136" i="18" s="1"/>
  <c r="M136" i="18"/>
  <c r="AT135" i="18"/>
  <c r="AC135" i="18"/>
  <c r="M135" i="18"/>
  <c r="AD135" i="18" s="1"/>
  <c r="AT134" i="18"/>
  <c r="AD134" i="18"/>
  <c r="AC134" i="18"/>
  <c r="M134" i="18"/>
  <c r="AT133" i="18"/>
  <c r="AC133" i="18"/>
  <c r="M133" i="18"/>
  <c r="AD133" i="18" s="1"/>
  <c r="AT132" i="18"/>
  <c r="AC132" i="18"/>
  <c r="M132" i="18"/>
  <c r="AD132" i="18" s="1"/>
  <c r="AT131" i="18"/>
  <c r="AC131" i="18"/>
  <c r="M131" i="18"/>
  <c r="AD131" i="18" s="1"/>
  <c r="AT130" i="18"/>
  <c r="AC130" i="18"/>
  <c r="AD130" i="18" s="1"/>
  <c r="AD141" i="18" s="1"/>
  <c r="M130" i="18"/>
  <c r="AS127" i="18"/>
  <c r="AR127" i="18"/>
  <c r="AQ127" i="18"/>
  <c r="AB127" i="18"/>
  <c r="AA127" i="18"/>
  <c r="Z127" i="18"/>
  <c r="L127" i="18"/>
  <c r="K127" i="18"/>
  <c r="J127" i="18"/>
  <c r="M127" i="18" s="1"/>
  <c r="AT126" i="18"/>
  <c r="AC126" i="18"/>
  <c r="AD126" i="18" s="1"/>
  <c r="M126" i="18"/>
  <c r="AT125" i="18"/>
  <c r="AC125" i="18"/>
  <c r="M125" i="18"/>
  <c r="AD125" i="18" s="1"/>
  <c r="AT124" i="18"/>
  <c r="AC124" i="18"/>
  <c r="AC127" i="18" s="1"/>
  <c r="M124" i="18"/>
  <c r="AS121" i="18"/>
  <c r="AR121" i="18"/>
  <c r="AQ121" i="18"/>
  <c r="AB121" i="18"/>
  <c r="AA121" i="18"/>
  <c r="Z121" i="18"/>
  <c r="L121" i="18"/>
  <c r="K121" i="18"/>
  <c r="J121" i="18"/>
  <c r="M121" i="18" s="1"/>
  <c r="AT120" i="18"/>
  <c r="AD120" i="18"/>
  <c r="AC120" i="18"/>
  <c r="M120" i="18"/>
  <c r="AT119" i="18"/>
  <c r="AC119" i="18"/>
  <c r="M119" i="18"/>
  <c r="AD119" i="18" s="1"/>
  <c r="AT118" i="18"/>
  <c r="AC118" i="18"/>
  <c r="AC121" i="18" s="1"/>
  <c r="M118" i="18"/>
  <c r="AM114" i="18"/>
  <c r="V114" i="18"/>
  <c r="AS112" i="18"/>
  <c r="AQ112" i="18"/>
  <c r="AP112" i="18"/>
  <c r="AP114" i="18" s="1"/>
  <c r="AN112" i="18"/>
  <c r="AM112" i="18"/>
  <c r="AI112" i="18"/>
  <c r="AB112" i="18"/>
  <c r="Z112" i="18"/>
  <c r="Z114" i="18" s="1"/>
  <c r="Y112" i="18"/>
  <c r="Y114" i="18" s="1"/>
  <c r="W112" i="18"/>
  <c r="W114" i="18" s="1"/>
  <c r="V112" i="18"/>
  <c r="R112" i="18"/>
  <c r="L112" i="18"/>
  <c r="L114" i="18" s="1"/>
  <c r="L144" i="18" s="1"/>
  <c r="J112" i="18"/>
  <c r="I112" i="18"/>
  <c r="G112" i="18"/>
  <c r="G114" i="18" s="1"/>
  <c r="F112" i="18"/>
  <c r="F114" i="18" s="1"/>
  <c r="C112" i="18"/>
  <c r="AR111" i="18"/>
  <c r="AO111" i="18"/>
  <c r="AT111" i="18" s="1"/>
  <c r="AA111" i="18"/>
  <c r="X111" i="18"/>
  <c r="K111" i="18"/>
  <c r="M111" i="18" s="1"/>
  <c r="H111" i="18"/>
  <c r="AR110" i="18"/>
  <c r="AO110" i="18"/>
  <c r="AT110" i="18" s="1"/>
  <c r="AA110" i="18"/>
  <c r="X110" i="18"/>
  <c r="AC110" i="18" s="1"/>
  <c r="AD110" i="18" s="1"/>
  <c r="M110" i="18"/>
  <c r="K110" i="18"/>
  <c r="H110" i="18"/>
  <c r="AR109" i="18"/>
  <c r="AO109" i="18"/>
  <c r="AT109" i="18" s="1"/>
  <c r="AA109" i="18"/>
  <c r="X109" i="18"/>
  <c r="AC109" i="18" s="1"/>
  <c r="AD109" i="18" s="1"/>
  <c r="K109" i="18"/>
  <c r="H109" i="18"/>
  <c r="M109" i="18" s="1"/>
  <c r="AR108" i="18"/>
  <c r="AO108" i="18"/>
  <c r="AA108" i="18"/>
  <c r="X108" i="18"/>
  <c r="AC108" i="18" s="1"/>
  <c r="K108" i="18"/>
  <c r="H108" i="18"/>
  <c r="AT107" i="18"/>
  <c r="AR107" i="18"/>
  <c r="AR112" i="18" s="1"/>
  <c r="AO107" i="18"/>
  <c r="AC107" i="18"/>
  <c r="AA107" i="18"/>
  <c r="X107" i="18"/>
  <c r="M107" i="18"/>
  <c r="K107" i="18"/>
  <c r="K112" i="18" s="1"/>
  <c r="H107" i="18"/>
  <c r="AS103" i="18"/>
  <c r="AS114" i="18" s="1"/>
  <c r="AS144" i="18" s="1"/>
  <c r="AQ103" i="18"/>
  <c r="AP103" i="18"/>
  <c r="AN103" i="18"/>
  <c r="AM103" i="18"/>
  <c r="AI103" i="18"/>
  <c r="AB103" i="18"/>
  <c r="Z103" i="18"/>
  <c r="Y103" i="18"/>
  <c r="X103" i="18"/>
  <c r="W103" i="18"/>
  <c r="V103" i="18"/>
  <c r="R103" i="18"/>
  <c r="L103" i="18"/>
  <c r="J103" i="18"/>
  <c r="I103" i="18"/>
  <c r="I114" i="18" s="1"/>
  <c r="G103" i="18"/>
  <c r="F103" i="18"/>
  <c r="C103" i="18"/>
  <c r="AR102" i="18"/>
  <c r="AO102" i="18"/>
  <c r="AD102" i="18"/>
  <c r="AC102" i="18"/>
  <c r="AA102" i="18"/>
  <c r="X102" i="18"/>
  <c r="M102" i="18"/>
  <c r="K102" i="18"/>
  <c r="H102" i="18"/>
  <c r="AR101" i="18"/>
  <c r="AT101" i="18" s="1"/>
  <c r="AO101" i="18"/>
  <c r="AC101" i="18"/>
  <c r="AA101" i="18"/>
  <c r="X101" i="18"/>
  <c r="M101" i="18"/>
  <c r="AD101" i="18" s="1"/>
  <c r="K101" i="18"/>
  <c r="H101" i="18"/>
  <c r="AT100" i="18"/>
  <c r="AR100" i="18"/>
  <c r="AO100" i="18"/>
  <c r="AD100" i="18"/>
  <c r="AA100" i="18"/>
  <c r="X100" i="18"/>
  <c r="AC100" i="18" s="1"/>
  <c r="K100" i="18"/>
  <c r="H100" i="18"/>
  <c r="M100" i="18" s="1"/>
  <c r="AR99" i="18"/>
  <c r="AO99" i="18"/>
  <c r="AT99" i="18" s="1"/>
  <c r="AA99" i="18"/>
  <c r="X99" i="18"/>
  <c r="K99" i="18"/>
  <c r="H99" i="18"/>
  <c r="M99" i="18" s="1"/>
  <c r="AR98" i="18"/>
  <c r="AO98" i="18"/>
  <c r="AT98" i="18" s="1"/>
  <c r="AC98" i="18"/>
  <c r="AA98" i="18"/>
  <c r="X98" i="18"/>
  <c r="K98" i="18"/>
  <c r="M98" i="18" s="1"/>
  <c r="AD98" i="18" s="1"/>
  <c r="H98" i="18"/>
  <c r="AT97" i="18"/>
  <c r="AR97" i="18"/>
  <c r="AO97" i="18"/>
  <c r="AC97" i="18"/>
  <c r="AD97" i="18" s="1"/>
  <c r="AA97" i="18"/>
  <c r="X97" i="18"/>
  <c r="M97" i="18"/>
  <c r="K97" i="18"/>
  <c r="H97" i="18"/>
  <c r="AT96" i="18"/>
  <c r="AR96" i="18"/>
  <c r="AO96" i="18"/>
  <c r="AA96" i="18"/>
  <c r="X96" i="18"/>
  <c r="AC96" i="18" s="1"/>
  <c r="K96" i="18"/>
  <c r="H96" i="18"/>
  <c r="AT68" i="18"/>
  <c r="AS61" i="18"/>
  <c r="AR61" i="18"/>
  <c r="AQ61" i="18"/>
  <c r="AB61" i="18"/>
  <c r="AA61" i="18"/>
  <c r="Z61" i="18"/>
  <c r="L61" i="18"/>
  <c r="K61" i="18"/>
  <c r="J61" i="18"/>
  <c r="AT60" i="18"/>
  <c r="AC60" i="18"/>
  <c r="M60" i="18"/>
  <c r="AD60" i="18" s="1"/>
  <c r="AT59" i="18"/>
  <c r="AC59" i="18"/>
  <c r="M59" i="18"/>
  <c r="AD59" i="18" s="1"/>
  <c r="AT58" i="18"/>
  <c r="AC58" i="18"/>
  <c r="M58" i="18"/>
  <c r="AD58" i="18" s="1"/>
  <c r="AT57" i="18"/>
  <c r="AC57" i="18"/>
  <c r="M57" i="18"/>
  <c r="AD57" i="18" s="1"/>
  <c r="AT56" i="18"/>
  <c r="AC56" i="18"/>
  <c r="M56" i="18"/>
  <c r="AD56" i="18" s="1"/>
  <c r="AT55" i="18"/>
  <c r="AC55" i="18"/>
  <c r="AC61" i="18" s="1"/>
  <c r="M55" i="18"/>
  <c r="AT54" i="18"/>
  <c r="AC54" i="18"/>
  <c r="AD54" i="18" s="1"/>
  <c r="M54" i="18"/>
  <c r="AT53" i="18"/>
  <c r="AC53" i="18"/>
  <c r="AD53" i="18" s="1"/>
  <c r="M53" i="18"/>
  <c r="AT52" i="18"/>
  <c r="AC52" i="18"/>
  <c r="M52" i="18"/>
  <c r="AD52" i="18" s="1"/>
  <c r="AT51" i="18"/>
  <c r="AC51" i="18"/>
  <c r="M51" i="18"/>
  <c r="AD51" i="18" s="1"/>
  <c r="AT50" i="18"/>
  <c r="AT61" i="18" s="1"/>
  <c r="AC50" i="18"/>
  <c r="M50" i="18"/>
  <c r="AD50" i="18" s="1"/>
  <c r="AT47" i="18"/>
  <c r="AS47" i="18"/>
  <c r="AR47" i="18"/>
  <c r="AQ47" i="18"/>
  <c r="AB47" i="18"/>
  <c r="AA47" i="18"/>
  <c r="Z47" i="18"/>
  <c r="L47" i="18"/>
  <c r="K47" i="18"/>
  <c r="J47" i="18"/>
  <c r="AT46" i="18"/>
  <c r="AC46" i="18"/>
  <c r="M46" i="18"/>
  <c r="AD46" i="18" s="1"/>
  <c r="AT45" i="18"/>
  <c r="AC45" i="18"/>
  <c r="AC47" i="18" s="1"/>
  <c r="M45" i="18"/>
  <c r="AD45" i="18" s="1"/>
  <c r="AT44" i="18"/>
  <c r="AC44" i="18"/>
  <c r="M44" i="18"/>
  <c r="AD44" i="18" s="1"/>
  <c r="AS41" i="18"/>
  <c r="AR41" i="18"/>
  <c r="AQ41" i="18"/>
  <c r="AB41" i="18"/>
  <c r="AA41" i="18"/>
  <c r="Z41" i="18"/>
  <c r="L41" i="18"/>
  <c r="K41" i="18"/>
  <c r="J41" i="18"/>
  <c r="M41" i="18" s="1"/>
  <c r="AT40" i="18"/>
  <c r="AC40" i="18"/>
  <c r="AD40" i="18" s="1"/>
  <c r="M40" i="18"/>
  <c r="AT39" i="18"/>
  <c r="AD39" i="18"/>
  <c r="AC39" i="18"/>
  <c r="M39" i="18"/>
  <c r="AT38" i="18"/>
  <c r="AT41" i="18" s="1"/>
  <c r="AD38" i="18"/>
  <c r="AD41" i="18" s="1"/>
  <c r="AC38" i="18"/>
  <c r="M38" i="18"/>
  <c r="AP34" i="18"/>
  <c r="AN34" i="18"/>
  <c r="AB34" i="18"/>
  <c r="J34" i="18"/>
  <c r="AS32" i="18"/>
  <c r="AS34" i="18" s="1"/>
  <c r="AQ32" i="18"/>
  <c r="AP32" i="18"/>
  <c r="AN32" i="18"/>
  <c r="AM32" i="18"/>
  <c r="AM34" i="18" s="1"/>
  <c r="AJ32" i="18"/>
  <c r="AB32" i="18"/>
  <c r="Z32" i="18"/>
  <c r="Z34" i="18" s="1"/>
  <c r="Y32" i="18"/>
  <c r="Y34" i="18" s="1"/>
  <c r="W32" i="18"/>
  <c r="W34" i="18" s="1"/>
  <c r="V32" i="18"/>
  <c r="V34" i="18" s="1"/>
  <c r="S32" i="18"/>
  <c r="L32" i="18"/>
  <c r="L34" i="18" s="1"/>
  <c r="J32" i="18"/>
  <c r="I32" i="18"/>
  <c r="G32" i="18"/>
  <c r="G34" i="18" s="1"/>
  <c r="F32" i="18"/>
  <c r="C32" i="18"/>
  <c r="AT31" i="18"/>
  <c r="AR31" i="18"/>
  <c r="AO31" i="18"/>
  <c r="AA31" i="18"/>
  <c r="AC31" i="18" s="1"/>
  <c r="X31" i="18"/>
  <c r="K31" i="18"/>
  <c r="M31" i="18" s="1"/>
  <c r="H31" i="18"/>
  <c r="AR30" i="18"/>
  <c r="AO30" i="18"/>
  <c r="AT30" i="18" s="1"/>
  <c r="AA30" i="18"/>
  <c r="AC30" i="18" s="1"/>
  <c r="X30" i="18"/>
  <c r="K30" i="18"/>
  <c r="M30" i="18" s="1"/>
  <c r="AD30" i="18" s="1"/>
  <c r="H30" i="18"/>
  <c r="AR29" i="18"/>
  <c r="AO29" i="18"/>
  <c r="AA29" i="18"/>
  <c r="AA32" i="18" s="1"/>
  <c r="X29" i="18"/>
  <c r="AC29" i="18" s="1"/>
  <c r="K29" i="18"/>
  <c r="H29" i="18"/>
  <c r="M29" i="18" s="1"/>
  <c r="AD29" i="18" s="1"/>
  <c r="AR28" i="18"/>
  <c r="AO28" i="18"/>
  <c r="AT28" i="18" s="1"/>
  <c r="AC28" i="18"/>
  <c r="AA28" i="18"/>
  <c r="X28" i="18"/>
  <c r="M28" i="18"/>
  <c r="AD28" i="18" s="1"/>
  <c r="K28" i="18"/>
  <c r="H28" i="18"/>
  <c r="AT27" i="18"/>
  <c r="AR27" i="18"/>
  <c r="AR32" i="18" s="1"/>
  <c r="AR34" i="18" s="1"/>
  <c r="AO27" i="18"/>
  <c r="AC27" i="18"/>
  <c r="AA27" i="18"/>
  <c r="X27" i="18"/>
  <c r="X32" i="18" s="1"/>
  <c r="K27" i="18"/>
  <c r="M27" i="18" s="1"/>
  <c r="H27" i="18"/>
  <c r="H32" i="18" s="1"/>
  <c r="AD24" i="18"/>
  <c r="AS23" i="18"/>
  <c r="AQ23" i="18"/>
  <c r="AQ34" i="18" s="1"/>
  <c r="AP23" i="18"/>
  <c r="AN23" i="18"/>
  <c r="AM23" i="18"/>
  <c r="AJ23" i="18"/>
  <c r="AB23" i="18"/>
  <c r="Z23" i="18"/>
  <c r="Y23" i="18"/>
  <c r="W23" i="18"/>
  <c r="V23" i="18"/>
  <c r="S23" i="18"/>
  <c r="L23" i="18"/>
  <c r="J23" i="18"/>
  <c r="I23" i="18"/>
  <c r="G23" i="18"/>
  <c r="F23" i="18"/>
  <c r="C23" i="18"/>
  <c r="AT22" i="18"/>
  <c r="AR22" i="18"/>
  <c r="AO22" i="18"/>
  <c r="AA22" i="18"/>
  <c r="X22" i="18"/>
  <c r="AC22" i="18" s="1"/>
  <c r="K22" i="18"/>
  <c r="M22" i="18" s="1"/>
  <c r="AD22" i="18" s="1"/>
  <c r="H22" i="18"/>
  <c r="AR21" i="18"/>
  <c r="AO21" i="18"/>
  <c r="AT21" i="18" s="1"/>
  <c r="AA21" i="18"/>
  <c r="AC21" i="18" s="1"/>
  <c r="X21" i="18"/>
  <c r="K21" i="18"/>
  <c r="M21" i="18" s="1"/>
  <c r="AD21" i="18" s="1"/>
  <c r="H21" i="18"/>
  <c r="AT20" i="18"/>
  <c r="AR20" i="18"/>
  <c r="AO20" i="18"/>
  <c r="AC20" i="18"/>
  <c r="AA20" i="18"/>
  <c r="X20" i="18"/>
  <c r="K20" i="18"/>
  <c r="H20" i="18"/>
  <c r="M20" i="18" s="1"/>
  <c r="AD20" i="18" s="1"/>
  <c r="AR19" i="18"/>
  <c r="AO19" i="18"/>
  <c r="AT19" i="18" s="1"/>
  <c r="AA19" i="18"/>
  <c r="AC19" i="18" s="1"/>
  <c r="X19" i="18"/>
  <c r="M19" i="18"/>
  <c r="K19" i="18"/>
  <c r="H19" i="18"/>
  <c r="AR18" i="18"/>
  <c r="AO18" i="18"/>
  <c r="AA18" i="18"/>
  <c r="X18" i="18"/>
  <c r="AC18" i="18" s="1"/>
  <c r="K18" i="18"/>
  <c r="H18" i="18"/>
  <c r="M18" i="18" s="1"/>
  <c r="AD18" i="18" s="1"/>
  <c r="AT17" i="18"/>
  <c r="AR17" i="18"/>
  <c r="AO17" i="18"/>
  <c r="AA17" i="18"/>
  <c r="X17" i="18"/>
  <c r="AC17" i="18" s="1"/>
  <c r="AC23" i="18" s="1"/>
  <c r="K17" i="18"/>
  <c r="K23" i="18" s="1"/>
  <c r="H17" i="18"/>
  <c r="AR16" i="18"/>
  <c r="AR23" i="18" s="1"/>
  <c r="AO16" i="18"/>
  <c r="AC16" i="18"/>
  <c r="AA16" i="18"/>
  <c r="AA23" i="18" s="1"/>
  <c r="X16" i="18"/>
  <c r="X23" i="18" s="1"/>
  <c r="K16" i="18"/>
  <c r="H16" i="18"/>
  <c r="M16" i="18" s="1"/>
  <c r="AI5" i="18"/>
  <c r="R5" i="18"/>
  <c r="AI4" i="18"/>
  <c r="R4" i="18"/>
  <c r="AI3" i="18"/>
  <c r="R3" i="18"/>
  <c r="AT548" i="17"/>
  <c r="AS541" i="17"/>
  <c r="AR541" i="17"/>
  <c r="AQ541" i="17"/>
  <c r="AB541" i="17"/>
  <c r="AA541" i="17"/>
  <c r="Z541" i="17"/>
  <c r="L541" i="17"/>
  <c r="K541" i="17"/>
  <c r="J541" i="17"/>
  <c r="AT540" i="17"/>
  <c r="AC540" i="17"/>
  <c r="AD540" i="17" s="1"/>
  <c r="M540" i="17"/>
  <c r="AT539" i="17"/>
  <c r="AD539" i="17"/>
  <c r="AC539" i="17"/>
  <c r="M539" i="17"/>
  <c r="AT538" i="17"/>
  <c r="AC538" i="17"/>
  <c r="M538" i="17"/>
  <c r="AD538" i="17" s="1"/>
  <c r="AT537" i="17"/>
  <c r="AC537" i="17"/>
  <c r="AD537" i="17" s="1"/>
  <c r="M537" i="17"/>
  <c r="AT536" i="17"/>
  <c r="AC536" i="17"/>
  <c r="M536" i="17"/>
  <c r="AD536" i="17" s="1"/>
  <c r="AT535" i="17"/>
  <c r="AC535" i="17"/>
  <c r="M535" i="17"/>
  <c r="AD535" i="17" s="1"/>
  <c r="AT534" i="17"/>
  <c r="AD534" i="17"/>
  <c r="AC534" i="17"/>
  <c r="M534" i="17"/>
  <c r="AT533" i="17"/>
  <c r="AC533" i="17"/>
  <c r="AD533" i="17" s="1"/>
  <c r="M533" i="17"/>
  <c r="AT532" i="17"/>
  <c r="AC532" i="17"/>
  <c r="M532" i="17"/>
  <c r="AT531" i="17"/>
  <c r="AD531" i="17"/>
  <c r="AC531" i="17"/>
  <c r="M531" i="17"/>
  <c r="AT530" i="17"/>
  <c r="AC530" i="17"/>
  <c r="M530" i="17"/>
  <c r="AD530" i="17" s="1"/>
  <c r="AS527" i="17"/>
  <c r="AR527" i="17"/>
  <c r="AQ527" i="17"/>
  <c r="AB527" i="17"/>
  <c r="AA527" i="17"/>
  <c r="Z527" i="17"/>
  <c r="M527" i="17"/>
  <c r="L527" i="17"/>
  <c r="K527" i="17"/>
  <c r="J527" i="17"/>
  <c r="AT526" i="17"/>
  <c r="AC526" i="17"/>
  <c r="M526" i="17"/>
  <c r="AT525" i="17"/>
  <c r="AC525" i="17"/>
  <c r="M525" i="17"/>
  <c r="AD525" i="17" s="1"/>
  <c r="AT524" i="17"/>
  <c r="AT527" i="17" s="1"/>
  <c r="AC524" i="17"/>
  <c r="M524" i="17"/>
  <c r="AD524" i="17" s="1"/>
  <c r="AS521" i="17"/>
  <c r="AR521" i="17"/>
  <c r="AQ521" i="17"/>
  <c r="AB521" i="17"/>
  <c r="AA521" i="17"/>
  <c r="Z521" i="17"/>
  <c r="L521" i="17"/>
  <c r="K521" i="17"/>
  <c r="J521" i="17"/>
  <c r="M521" i="17" s="1"/>
  <c r="AT520" i="17"/>
  <c r="AD520" i="17"/>
  <c r="AC520" i="17"/>
  <c r="M520" i="17"/>
  <c r="AT519" i="17"/>
  <c r="AD519" i="17"/>
  <c r="AC519" i="17"/>
  <c r="AC521" i="17" s="1"/>
  <c r="M519" i="17"/>
  <c r="AT518" i="17"/>
  <c r="AC518" i="17"/>
  <c r="M518" i="17"/>
  <c r="AD518" i="17" s="1"/>
  <c r="AS514" i="17"/>
  <c r="AP514" i="17"/>
  <c r="V514" i="17"/>
  <c r="G514" i="17"/>
  <c r="F514" i="17"/>
  <c r="AS512" i="17"/>
  <c r="AQ512" i="17"/>
  <c r="AQ514" i="17" s="1"/>
  <c r="AP512" i="17"/>
  <c r="AO512" i="17"/>
  <c r="AO514" i="17" s="1"/>
  <c r="AQ544" i="17" s="1"/>
  <c r="AN512" i="17"/>
  <c r="AM512" i="17"/>
  <c r="AM514" i="17" s="1"/>
  <c r="AI512" i="17"/>
  <c r="AB512" i="17"/>
  <c r="AB514" i="17" s="1"/>
  <c r="Z512" i="17"/>
  <c r="Z514" i="17" s="1"/>
  <c r="Y512" i="17"/>
  <c r="Y514" i="17" s="1"/>
  <c r="W512" i="17"/>
  <c r="V512" i="17"/>
  <c r="R512" i="17"/>
  <c r="L512" i="17"/>
  <c r="L514" i="17" s="1"/>
  <c r="J512" i="17"/>
  <c r="J514" i="17" s="1"/>
  <c r="I512" i="17"/>
  <c r="I514" i="17" s="1"/>
  <c r="G512" i="17"/>
  <c r="F512" i="17"/>
  <c r="C512" i="17"/>
  <c r="AR511" i="17"/>
  <c r="AO511" i="17"/>
  <c r="AT511" i="17" s="1"/>
  <c r="AA511" i="17"/>
  <c r="X511" i="17"/>
  <c r="AC511" i="17" s="1"/>
  <c r="K511" i="17"/>
  <c r="M511" i="17" s="1"/>
  <c r="H511" i="17"/>
  <c r="AR510" i="17"/>
  <c r="AO510" i="17"/>
  <c r="AT510" i="17" s="1"/>
  <c r="AC510" i="17"/>
  <c r="AD510" i="17" s="1"/>
  <c r="AA510" i="17"/>
  <c r="X510" i="17"/>
  <c r="M510" i="17"/>
  <c r="K510" i="17"/>
  <c r="H510" i="17"/>
  <c r="AT509" i="17"/>
  <c r="AR509" i="17"/>
  <c r="AO509" i="17"/>
  <c r="AC509" i="17"/>
  <c r="AA509" i="17"/>
  <c r="X509" i="17"/>
  <c r="K509" i="17"/>
  <c r="H509" i="17"/>
  <c r="M509" i="17" s="1"/>
  <c r="AD509" i="17" s="1"/>
  <c r="AR508" i="17"/>
  <c r="AO508" i="17"/>
  <c r="AT508" i="17" s="1"/>
  <c r="AA508" i="17"/>
  <c r="X508" i="17"/>
  <c r="K508" i="17"/>
  <c r="H508" i="17"/>
  <c r="AR507" i="17"/>
  <c r="AR512" i="17" s="1"/>
  <c r="AO507" i="17"/>
  <c r="AT507" i="17" s="1"/>
  <c r="AA507" i="17"/>
  <c r="X507" i="17"/>
  <c r="K507" i="17"/>
  <c r="K512" i="17" s="1"/>
  <c r="H507" i="17"/>
  <c r="AS503" i="17"/>
  <c r="AQ503" i="17"/>
  <c r="AP503" i="17"/>
  <c r="AO503" i="17"/>
  <c r="AN503" i="17"/>
  <c r="AM503" i="17"/>
  <c r="AI503" i="17"/>
  <c r="AB503" i="17"/>
  <c r="Z503" i="17"/>
  <c r="Y503" i="17"/>
  <c r="X503" i="17"/>
  <c r="W503" i="17"/>
  <c r="V503" i="17"/>
  <c r="R503" i="17"/>
  <c r="L503" i="17"/>
  <c r="J503" i="17"/>
  <c r="I503" i="17"/>
  <c r="G503" i="17"/>
  <c r="F503" i="17"/>
  <c r="C503" i="17"/>
  <c r="AR502" i="17"/>
  <c r="AO502" i="17"/>
  <c r="AA502" i="17"/>
  <c r="X502" i="17"/>
  <c r="AC502" i="17" s="1"/>
  <c r="K502" i="17"/>
  <c r="M502" i="17" s="1"/>
  <c r="AD502" i="17" s="1"/>
  <c r="H502" i="17"/>
  <c r="AR501" i="17"/>
  <c r="AO501" i="17"/>
  <c r="AC501" i="17"/>
  <c r="AA501" i="17"/>
  <c r="X501" i="17"/>
  <c r="M501" i="17"/>
  <c r="AD501" i="17" s="1"/>
  <c r="K501" i="17"/>
  <c r="H501" i="17"/>
  <c r="AT500" i="17"/>
  <c r="AR500" i="17"/>
  <c r="AO500" i="17"/>
  <c r="AD500" i="17"/>
  <c r="AC500" i="17"/>
  <c r="AA500" i="17"/>
  <c r="X500" i="17"/>
  <c r="K500" i="17"/>
  <c r="H500" i="17"/>
  <c r="M500" i="17" s="1"/>
  <c r="AT499" i="17"/>
  <c r="AR499" i="17"/>
  <c r="AO499" i="17"/>
  <c r="AA499" i="17"/>
  <c r="X499" i="17"/>
  <c r="AC499" i="17" s="1"/>
  <c r="K499" i="17"/>
  <c r="H499" i="17"/>
  <c r="AR498" i="17"/>
  <c r="AO498" i="17"/>
  <c r="AT498" i="17" s="1"/>
  <c r="AC498" i="17"/>
  <c r="AA498" i="17"/>
  <c r="X498" i="17"/>
  <c r="K498" i="17"/>
  <c r="H498" i="17"/>
  <c r="AT497" i="17"/>
  <c r="AR497" i="17"/>
  <c r="AO497" i="17"/>
  <c r="AC497" i="17"/>
  <c r="AA497" i="17"/>
  <c r="AA503" i="17" s="1"/>
  <c r="X497" i="17"/>
  <c r="M497" i="17"/>
  <c r="AD497" i="17" s="1"/>
  <c r="K497" i="17"/>
  <c r="H497" i="17"/>
  <c r="AT496" i="17"/>
  <c r="AR496" i="17"/>
  <c r="AO496" i="17"/>
  <c r="AA496" i="17"/>
  <c r="X496" i="17"/>
  <c r="AC496" i="17" s="1"/>
  <c r="M496" i="17"/>
  <c r="K496" i="17"/>
  <c r="H496" i="17"/>
  <c r="AI475" i="17"/>
  <c r="AS470" i="17"/>
  <c r="AT468" i="17"/>
  <c r="AS464" i="17"/>
  <c r="AS461" i="17"/>
  <c r="AR461" i="17"/>
  <c r="AQ461" i="17"/>
  <c r="AB461" i="17"/>
  <c r="AA461" i="17"/>
  <c r="Z461" i="17"/>
  <c r="L461" i="17"/>
  <c r="K461" i="17"/>
  <c r="J461" i="17"/>
  <c r="AT460" i="17"/>
  <c r="AD460" i="17"/>
  <c r="AC460" i="17"/>
  <c r="M460" i="17"/>
  <c r="AT459" i="17"/>
  <c r="AD459" i="17"/>
  <c r="AC459" i="17"/>
  <c r="M459" i="17"/>
  <c r="AT458" i="17"/>
  <c r="AC458" i="17"/>
  <c r="M458" i="17"/>
  <c r="AD458" i="17" s="1"/>
  <c r="AT457" i="17"/>
  <c r="AC457" i="17"/>
  <c r="M457" i="17"/>
  <c r="AD457" i="17" s="1"/>
  <c r="AT456" i="17"/>
  <c r="AD456" i="17"/>
  <c r="AC456" i="17"/>
  <c r="M456" i="17"/>
  <c r="AT455" i="17"/>
  <c r="AC455" i="17"/>
  <c r="AD455" i="17" s="1"/>
  <c r="M455" i="17"/>
  <c r="AT454" i="17"/>
  <c r="AC454" i="17"/>
  <c r="M454" i="17"/>
  <c r="AD454" i="17" s="1"/>
  <c r="AT453" i="17"/>
  <c r="AC453" i="17"/>
  <c r="M453" i="17"/>
  <c r="AD453" i="17" s="1"/>
  <c r="AT452" i="17"/>
  <c r="AD452" i="17"/>
  <c r="AC452" i="17"/>
  <c r="M452" i="17"/>
  <c r="AT451" i="17"/>
  <c r="AD451" i="17"/>
  <c r="AC451" i="17"/>
  <c r="M451" i="17"/>
  <c r="AT450" i="17"/>
  <c r="AC450" i="17"/>
  <c r="M450" i="17"/>
  <c r="AD450" i="17" s="1"/>
  <c r="AD461" i="17" s="1"/>
  <c r="AS447" i="17"/>
  <c r="AR447" i="17"/>
  <c r="AQ447" i="17"/>
  <c r="AB447" i="17"/>
  <c r="AA447" i="17"/>
  <c r="Z447" i="17"/>
  <c r="L447" i="17"/>
  <c r="K447" i="17"/>
  <c r="J447" i="17"/>
  <c r="M447" i="17" s="1"/>
  <c r="AT446" i="17"/>
  <c r="AT447" i="17" s="1"/>
  <c r="AD446" i="17"/>
  <c r="AC446" i="17"/>
  <c r="M446" i="17"/>
  <c r="AT445" i="17"/>
  <c r="AD445" i="17"/>
  <c r="AC445" i="17"/>
  <c r="M445" i="17"/>
  <c r="AT444" i="17"/>
  <c r="AC444" i="17"/>
  <c r="M444" i="17"/>
  <c r="AT441" i="17"/>
  <c r="AS441" i="17"/>
  <c r="AR441" i="17"/>
  <c r="AQ441" i="17"/>
  <c r="AB441" i="17"/>
  <c r="AA441" i="17"/>
  <c r="Z441" i="17"/>
  <c r="L441" i="17"/>
  <c r="K441" i="17"/>
  <c r="J441" i="17"/>
  <c r="AT440" i="17"/>
  <c r="AC440" i="17"/>
  <c r="M440" i="17"/>
  <c r="AD440" i="17" s="1"/>
  <c r="AT439" i="17"/>
  <c r="AC439" i="17"/>
  <c r="M439" i="17"/>
  <c r="AD439" i="17" s="1"/>
  <c r="AT438" i="17"/>
  <c r="AD438" i="17"/>
  <c r="AC438" i="17"/>
  <c r="AC441" i="17" s="1"/>
  <c r="M438" i="17"/>
  <c r="W434" i="17"/>
  <c r="J434" i="17"/>
  <c r="I434" i="17"/>
  <c r="AS432" i="17"/>
  <c r="AS434" i="17" s="1"/>
  <c r="AQ432" i="17"/>
  <c r="AP432" i="17"/>
  <c r="AN432" i="17"/>
  <c r="AN434" i="17" s="1"/>
  <c r="AM432" i="17"/>
  <c r="AM434" i="17" s="1"/>
  <c r="AI432" i="17"/>
  <c r="AB432" i="17"/>
  <c r="Z432" i="17"/>
  <c r="Y432" i="17"/>
  <c r="W432" i="17"/>
  <c r="V432" i="17"/>
  <c r="R432" i="17"/>
  <c r="L432" i="17"/>
  <c r="K432" i="17"/>
  <c r="J432" i="17"/>
  <c r="I432" i="17"/>
  <c r="G432" i="17"/>
  <c r="F432" i="17"/>
  <c r="F434" i="17" s="1"/>
  <c r="C432" i="17"/>
  <c r="AT431" i="17"/>
  <c r="AR431" i="17"/>
  <c r="AO431" i="17"/>
  <c r="AA431" i="17"/>
  <c r="X431" i="17"/>
  <c r="AC431" i="17" s="1"/>
  <c r="K431" i="17"/>
  <c r="H431" i="17"/>
  <c r="M431" i="17" s="1"/>
  <c r="AD431" i="17" s="1"/>
  <c r="AR430" i="17"/>
  <c r="AO430" i="17"/>
  <c r="AT430" i="17" s="1"/>
  <c r="AA430" i="17"/>
  <c r="X430" i="17"/>
  <c r="AC430" i="17" s="1"/>
  <c r="K430" i="17"/>
  <c r="H430" i="17"/>
  <c r="AR429" i="17"/>
  <c r="AO429" i="17"/>
  <c r="AT429" i="17" s="1"/>
  <c r="AC429" i="17"/>
  <c r="AA429" i="17"/>
  <c r="X429" i="17"/>
  <c r="K429" i="17"/>
  <c r="H429" i="17"/>
  <c r="AR428" i="17"/>
  <c r="AT428" i="17" s="1"/>
  <c r="AO428" i="17"/>
  <c r="AA428" i="17"/>
  <c r="AC428" i="17" s="1"/>
  <c r="AD428" i="17" s="1"/>
  <c r="X428" i="17"/>
  <c r="M428" i="17"/>
  <c r="K428" i="17"/>
  <c r="H428" i="17"/>
  <c r="AR427" i="17"/>
  <c r="AO427" i="17"/>
  <c r="AA427" i="17"/>
  <c r="X427" i="17"/>
  <c r="K427" i="17"/>
  <c r="H427" i="17"/>
  <c r="H432" i="17" s="1"/>
  <c r="AS423" i="17"/>
  <c r="AR423" i="17"/>
  <c r="AQ423" i="17"/>
  <c r="AQ434" i="17" s="1"/>
  <c r="AP423" i="17"/>
  <c r="AN423" i="17"/>
  <c r="AM423" i="17"/>
  <c r="AI423" i="17"/>
  <c r="AB423" i="17"/>
  <c r="Z423" i="17"/>
  <c r="Y423" i="17"/>
  <c r="W423" i="17"/>
  <c r="V423" i="17"/>
  <c r="R423" i="17"/>
  <c r="L423" i="17"/>
  <c r="J423" i="17"/>
  <c r="I423" i="17"/>
  <c r="G423" i="17"/>
  <c r="F423" i="17"/>
  <c r="C423" i="17"/>
  <c r="AT422" i="17"/>
  <c r="AR422" i="17"/>
  <c r="AO422" i="17"/>
  <c r="AA422" i="17"/>
  <c r="X422" i="17"/>
  <c r="AC422" i="17" s="1"/>
  <c r="K422" i="17"/>
  <c r="H422" i="17"/>
  <c r="M422" i="17" s="1"/>
  <c r="AD422" i="17" s="1"/>
  <c r="AT421" i="17"/>
  <c r="AR421" i="17"/>
  <c r="AO421" i="17"/>
  <c r="AA421" i="17"/>
  <c r="X421" i="17"/>
  <c r="K421" i="17"/>
  <c r="H421" i="17"/>
  <c r="M421" i="17" s="1"/>
  <c r="AR420" i="17"/>
  <c r="AO420" i="17"/>
  <c r="AC420" i="17"/>
  <c r="AA420" i="17"/>
  <c r="X420" i="17"/>
  <c r="K420" i="17"/>
  <c r="H420" i="17"/>
  <c r="M420" i="17" s="1"/>
  <c r="AD420" i="17" s="1"/>
  <c r="AR419" i="17"/>
  <c r="AT419" i="17" s="1"/>
  <c r="AO419" i="17"/>
  <c r="AC419" i="17"/>
  <c r="AD419" i="17" s="1"/>
  <c r="AA419" i="17"/>
  <c r="X419" i="17"/>
  <c r="M419" i="17"/>
  <c r="K419" i="17"/>
  <c r="H419" i="17"/>
  <c r="AT418" i="17"/>
  <c r="AR418" i="17"/>
  <c r="AO418" i="17"/>
  <c r="AA418" i="17"/>
  <c r="X418" i="17"/>
  <c r="AC418" i="17" s="1"/>
  <c r="M418" i="17"/>
  <c r="AD418" i="17" s="1"/>
  <c r="K418" i="17"/>
  <c r="H418" i="17"/>
  <c r="AR417" i="17"/>
  <c r="AO417" i="17"/>
  <c r="AT417" i="17" s="1"/>
  <c r="AA417" i="17"/>
  <c r="X417" i="17"/>
  <c r="K417" i="17"/>
  <c r="K423" i="17" s="1"/>
  <c r="H417" i="17"/>
  <c r="AR416" i="17"/>
  <c r="AO416" i="17"/>
  <c r="AA416" i="17"/>
  <c r="X416" i="17"/>
  <c r="M416" i="17"/>
  <c r="K416" i="17"/>
  <c r="H416" i="17"/>
  <c r="AT388" i="17"/>
  <c r="AS381" i="17"/>
  <c r="AS384" i="17" s="1"/>
  <c r="AR381" i="17"/>
  <c r="AQ381" i="17"/>
  <c r="AB381" i="17"/>
  <c r="AB390" i="17" s="1"/>
  <c r="S395" i="17" s="1"/>
  <c r="AA381" i="17"/>
  <c r="Z381" i="17"/>
  <c r="M381" i="17"/>
  <c r="L381" i="17"/>
  <c r="K381" i="17"/>
  <c r="J381" i="17"/>
  <c r="AT380" i="17"/>
  <c r="AC380" i="17"/>
  <c r="M380" i="17"/>
  <c r="AD380" i="17" s="1"/>
  <c r="AT379" i="17"/>
  <c r="AC379" i="17"/>
  <c r="M379" i="17"/>
  <c r="AD379" i="17" s="1"/>
  <c r="AT378" i="17"/>
  <c r="AC378" i="17"/>
  <c r="M378" i="17"/>
  <c r="AD378" i="17" s="1"/>
  <c r="AT377" i="17"/>
  <c r="AD377" i="17"/>
  <c r="AC377" i="17"/>
  <c r="M377" i="17"/>
  <c r="AT376" i="17"/>
  <c r="AC376" i="17"/>
  <c r="M376" i="17"/>
  <c r="AT375" i="17"/>
  <c r="AD375" i="17"/>
  <c r="AC375" i="17"/>
  <c r="M375" i="17"/>
  <c r="AT374" i="17"/>
  <c r="AD374" i="17"/>
  <c r="AC374" i="17"/>
  <c r="M374" i="17"/>
  <c r="AT373" i="17"/>
  <c r="AC373" i="17"/>
  <c r="AD373" i="17" s="1"/>
  <c r="M373" i="17"/>
  <c r="AT372" i="17"/>
  <c r="AC372" i="17"/>
  <c r="M372" i="17"/>
  <c r="AD372" i="17" s="1"/>
  <c r="AT371" i="17"/>
  <c r="AT381" i="17" s="1"/>
  <c r="AC371" i="17"/>
  <c r="M371" i="17"/>
  <c r="AT370" i="17"/>
  <c r="AC370" i="17"/>
  <c r="M370" i="17"/>
  <c r="AD370" i="17" s="1"/>
  <c r="AS367" i="17"/>
  <c r="AR367" i="17"/>
  <c r="AQ367" i="17"/>
  <c r="AB367" i="17"/>
  <c r="AA367" i="17"/>
  <c r="Z367" i="17"/>
  <c r="L367" i="17"/>
  <c r="K367" i="17"/>
  <c r="J367" i="17"/>
  <c r="M367" i="17" s="1"/>
  <c r="AT366" i="17"/>
  <c r="AC366" i="17"/>
  <c r="M366" i="17"/>
  <c r="AD366" i="17" s="1"/>
  <c r="AT365" i="17"/>
  <c r="AC365" i="17"/>
  <c r="AC367" i="17" s="1"/>
  <c r="M365" i="17"/>
  <c r="AT364" i="17"/>
  <c r="AT367" i="17" s="1"/>
  <c r="AD364" i="17"/>
  <c r="AC364" i="17"/>
  <c r="M364" i="17"/>
  <c r="AT361" i="17"/>
  <c r="AS361" i="17"/>
  <c r="AS390" i="17" s="1"/>
  <c r="AI395" i="17" s="1"/>
  <c r="AR361" i="17"/>
  <c r="AQ361" i="17"/>
  <c r="AB361" i="17"/>
  <c r="AA361" i="17"/>
  <c r="Z361" i="17"/>
  <c r="L361" i="17"/>
  <c r="K361" i="17"/>
  <c r="J361" i="17"/>
  <c r="M361" i="17" s="1"/>
  <c r="AT360" i="17"/>
  <c r="AD360" i="17"/>
  <c r="AC360" i="17"/>
  <c r="M360" i="17"/>
  <c r="AT359" i="17"/>
  <c r="AC359" i="17"/>
  <c r="AD359" i="17" s="1"/>
  <c r="M359" i="17"/>
  <c r="AT358" i="17"/>
  <c r="AD358" i="17"/>
  <c r="AC358" i="17"/>
  <c r="M358" i="17"/>
  <c r="AS354" i="17"/>
  <c r="AQ354" i="17"/>
  <c r="AN354" i="17"/>
  <c r="Z354" i="17"/>
  <c r="V354" i="17"/>
  <c r="L354" i="17"/>
  <c r="L384" i="17" s="1"/>
  <c r="J354" i="17"/>
  <c r="G354" i="17"/>
  <c r="AS352" i="17"/>
  <c r="AQ352" i="17"/>
  <c r="AP352" i="17"/>
  <c r="AP354" i="17" s="1"/>
  <c r="AN352" i="17"/>
  <c r="AM352" i="17"/>
  <c r="AI352" i="17"/>
  <c r="AB352" i="17"/>
  <c r="AA352" i="17"/>
  <c r="AA354" i="17" s="1"/>
  <c r="Z352" i="17"/>
  <c r="Y352" i="17"/>
  <c r="Y354" i="17" s="1"/>
  <c r="X352" i="17"/>
  <c r="W352" i="17"/>
  <c r="W354" i="17" s="1"/>
  <c r="V352" i="17"/>
  <c r="R352" i="17"/>
  <c r="L352" i="17"/>
  <c r="J352" i="17"/>
  <c r="I352" i="17"/>
  <c r="I354" i="17" s="1"/>
  <c r="G352" i="17"/>
  <c r="F352" i="17"/>
  <c r="F354" i="17" s="1"/>
  <c r="C352" i="17"/>
  <c r="AT351" i="17"/>
  <c r="AR351" i="17"/>
  <c r="AO351" i="17"/>
  <c r="AC351" i="17"/>
  <c r="AA351" i="17"/>
  <c r="X351" i="17"/>
  <c r="M351" i="17"/>
  <c r="K351" i="17"/>
  <c r="H351" i="17"/>
  <c r="AT350" i="17"/>
  <c r="AR350" i="17"/>
  <c r="AO350" i="17"/>
  <c r="AC350" i="17"/>
  <c r="AA350" i="17"/>
  <c r="X350" i="17"/>
  <c r="M350" i="17"/>
  <c r="AD350" i="17" s="1"/>
  <c r="K350" i="17"/>
  <c r="H350" i="17"/>
  <c r="AT349" i="17"/>
  <c r="AR349" i="17"/>
  <c r="AO349" i="17"/>
  <c r="AD349" i="17"/>
  <c r="AA349" i="17"/>
  <c r="X349" i="17"/>
  <c r="AC349" i="17" s="1"/>
  <c r="M349" i="17"/>
  <c r="K349" i="17"/>
  <c r="H349" i="17"/>
  <c r="AR348" i="17"/>
  <c r="AO348" i="17"/>
  <c r="AA348" i="17"/>
  <c r="X348" i="17"/>
  <c r="K348" i="17"/>
  <c r="K352" i="17" s="1"/>
  <c r="K354" i="17" s="1"/>
  <c r="H348" i="17"/>
  <c r="AR347" i="17"/>
  <c r="AO347" i="17"/>
  <c r="AA347" i="17"/>
  <c r="X347" i="17"/>
  <c r="AC347" i="17" s="1"/>
  <c r="M347" i="17"/>
  <c r="K347" i="17"/>
  <c r="H347" i="17"/>
  <c r="AS343" i="17"/>
  <c r="AQ343" i="17"/>
  <c r="AP343" i="17"/>
  <c r="AN343" i="17"/>
  <c r="AM343" i="17"/>
  <c r="AI343" i="17"/>
  <c r="AB343" i="17"/>
  <c r="AB354" i="17" s="1"/>
  <c r="AB384" i="17" s="1"/>
  <c r="Z343" i="17"/>
  <c r="Y343" i="17"/>
  <c r="W343" i="17"/>
  <c r="V343" i="17"/>
  <c r="R343" i="17"/>
  <c r="L343" i="17"/>
  <c r="J343" i="17"/>
  <c r="I343" i="17"/>
  <c r="H343" i="17"/>
  <c r="G343" i="17"/>
  <c r="F343" i="17"/>
  <c r="C343" i="17"/>
  <c r="AT342" i="17"/>
  <c r="AR342" i="17"/>
  <c r="AO342" i="17"/>
  <c r="AC342" i="17"/>
  <c r="AA342" i="17"/>
  <c r="X342" i="17"/>
  <c r="M342" i="17"/>
  <c r="K342" i="17"/>
  <c r="H342" i="17"/>
  <c r="AR341" i="17"/>
  <c r="AT341" i="17" s="1"/>
  <c r="AO341" i="17"/>
  <c r="AC341" i="17"/>
  <c r="AD341" i="17" s="1"/>
  <c r="AA341" i="17"/>
  <c r="X341" i="17"/>
  <c r="M341" i="17"/>
  <c r="K341" i="17"/>
  <c r="H341" i="17"/>
  <c r="AT340" i="17"/>
  <c r="AR340" i="17"/>
  <c r="AO340" i="17"/>
  <c r="AA340" i="17"/>
  <c r="X340" i="17"/>
  <c r="M340" i="17"/>
  <c r="K340" i="17"/>
  <c r="H340" i="17"/>
  <c r="AR339" i="17"/>
  <c r="AO339" i="17"/>
  <c r="AA339" i="17"/>
  <c r="X339" i="17"/>
  <c r="M339" i="17"/>
  <c r="K339" i="17"/>
  <c r="H339" i="17"/>
  <c r="AR338" i="17"/>
  <c r="AO338" i="17"/>
  <c r="AT338" i="17" s="1"/>
  <c r="AA338" i="17"/>
  <c r="AA343" i="17" s="1"/>
  <c r="X338" i="17"/>
  <c r="AC338" i="17" s="1"/>
  <c r="AD338" i="17" s="1"/>
  <c r="M338" i="17"/>
  <c r="K338" i="17"/>
  <c r="H338" i="17"/>
  <c r="AT337" i="17"/>
  <c r="AR337" i="17"/>
  <c r="AO337" i="17"/>
  <c r="AO343" i="17" s="1"/>
  <c r="AC337" i="17"/>
  <c r="AA337" i="17"/>
  <c r="X337" i="17"/>
  <c r="M337" i="17"/>
  <c r="AD337" i="17" s="1"/>
  <c r="K337" i="17"/>
  <c r="H337" i="17"/>
  <c r="AT336" i="17"/>
  <c r="AR336" i="17"/>
  <c r="AO336" i="17"/>
  <c r="AA336" i="17"/>
  <c r="X336" i="17"/>
  <c r="AC336" i="17" s="1"/>
  <c r="K336" i="17"/>
  <c r="K343" i="17" s="1"/>
  <c r="H336" i="17"/>
  <c r="AT308" i="17"/>
  <c r="L304" i="17"/>
  <c r="AS301" i="17"/>
  <c r="AR301" i="17"/>
  <c r="AQ301" i="17"/>
  <c r="AB301" i="17"/>
  <c r="AA301" i="17"/>
  <c r="Z301" i="17"/>
  <c r="L301" i="17"/>
  <c r="K301" i="17"/>
  <c r="J301" i="17"/>
  <c r="M301" i="17" s="1"/>
  <c r="AT300" i="17"/>
  <c r="AC300" i="17"/>
  <c r="M300" i="17"/>
  <c r="AT299" i="17"/>
  <c r="AC299" i="17"/>
  <c r="M299" i="17"/>
  <c r="AD299" i="17" s="1"/>
  <c r="AT298" i="17"/>
  <c r="AC298" i="17"/>
  <c r="M298" i="17"/>
  <c r="AD298" i="17" s="1"/>
  <c r="AT297" i="17"/>
  <c r="AD297" i="17"/>
  <c r="AC297" i="17"/>
  <c r="M297" i="17"/>
  <c r="AT296" i="17"/>
  <c r="AC296" i="17"/>
  <c r="M296" i="17"/>
  <c r="AT295" i="17"/>
  <c r="AC295" i="17"/>
  <c r="M295" i="17"/>
  <c r="AD295" i="17" s="1"/>
  <c r="AT294" i="17"/>
  <c r="AD294" i="17"/>
  <c r="AC294" i="17"/>
  <c r="M294" i="17"/>
  <c r="AT293" i="17"/>
  <c r="AC293" i="17"/>
  <c r="M293" i="17"/>
  <c r="AD293" i="17" s="1"/>
  <c r="AT292" i="17"/>
  <c r="AC292" i="17"/>
  <c r="M292" i="17"/>
  <c r="AD292" i="17" s="1"/>
  <c r="AT291" i="17"/>
  <c r="AT301" i="17" s="1"/>
  <c r="AC291" i="17"/>
  <c r="M291" i="17"/>
  <c r="AD291" i="17" s="1"/>
  <c r="AT290" i="17"/>
  <c r="AD290" i="17"/>
  <c r="AC290" i="17"/>
  <c r="M290" i="17"/>
  <c r="AS287" i="17"/>
  <c r="AR287" i="17"/>
  <c r="AQ287" i="17"/>
  <c r="AB287" i="17"/>
  <c r="AA287" i="17"/>
  <c r="Z287" i="17"/>
  <c r="L287" i="17"/>
  <c r="K287" i="17"/>
  <c r="J287" i="17"/>
  <c r="AT286" i="17"/>
  <c r="AC286" i="17"/>
  <c r="AD286" i="17" s="1"/>
  <c r="M286" i="17"/>
  <c r="AT285" i="17"/>
  <c r="AD285" i="17"/>
  <c r="AC285" i="17"/>
  <c r="M285" i="17"/>
  <c r="AT284" i="17"/>
  <c r="AC284" i="17"/>
  <c r="AC287" i="17" s="1"/>
  <c r="M284" i="17"/>
  <c r="AS281" i="17"/>
  <c r="AR281" i="17"/>
  <c r="AQ281" i="17"/>
  <c r="AB281" i="17"/>
  <c r="AA281" i="17"/>
  <c r="Z281" i="17"/>
  <c r="L281" i="17"/>
  <c r="K281" i="17"/>
  <c r="J281" i="17"/>
  <c r="AT280" i="17"/>
  <c r="AD280" i="17"/>
  <c r="AC280" i="17"/>
  <c r="M280" i="17"/>
  <c r="AT279" i="17"/>
  <c r="AC279" i="17"/>
  <c r="AC281" i="17" s="1"/>
  <c r="M279" i="17"/>
  <c r="AD279" i="17" s="1"/>
  <c r="AD281" i="17" s="1"/>
  <c r="AT278" i="17"/>
  <c r="AT281" i="17" s="1"/>
  <c r="AC278" i="17"/>
  <c r="AD278" i="17" s="1"/>
  <c r="M278" i="17"/>
  <c r="AP274" i="17"/>
  <c r="AM274" i="17"/>
  <c r="Z274" i="17"/>
  <c r="V274" i="17"/>
  <c r="AS272" i="17"/>
  <c r="AS274" i="17" s="1"/>
  <c r="AQ272" i="17"/>
  <c r="AQ274" i="17" s="1"/>
  <c r="AP272" i="17"/>
  <c r="AN272" i="17"/>
  <c r="AM272" i="17"/>
  <c r="AI272" i="17"/>
  <c r="AB272" i="17"/>
  <c r="AB274" i="17" s="1"/>
  <c r="Z272" i="17"/>
  <c r="Y272" i="17"/>
  <c r="Y274" i="17" s="1"/>
  <c r="W272" i="17"/>
  <c r="W274" i="17" s="1"/>
  <c r="V272" i="17"/>
  <c r="R272" i="17"/>
  <c r="L272" i="17"/>
  <c r="J272" i="17"/>
  <c r="I272" i="17"/>
  <c r="G272" i="17"/>
  <c r="F272" i="17"/>
  <c r="C272" i="17"/>
  <c r="AR271" i="17"/>
  <c r="AO271" i="17"/>
  <c r="AA271" i="17"/>
  <c r="AC271" i="17" s="1"/>
  <c r="X271" i="17"/>
  <c r="M271" i="17"/>
  <c r="K271" i="17"/>
  <c r="H271" i="17"/>
  <c r="AT270" i="17"/>
  <c r="AR270" i="17"/>
  <c r="AO270" i="17"/>
  <c r="AC270" i="17"/>
  <c r="AD270" i="17" s="1"/>
  <c r="AA270" i="17"/>
  <c r="X270" i="17"/>
  <c r="M270" i="17"/>
  <c r="K270" i="17"/>
  <c r="H270" i="17"/>
  <c r="AT269" i="17"/>
  <c r="AR269" i="17"/>
  <c r="AO269" i="17"/>
  <c r="AA269" i="17"/>
  <c r="X269" i="17"/>
  <c r="AC269" i="17" s="1"/>
  <c r="K269" i="17"/>
  <c r="H269" i="17"/>
  <c r="AR268" i="17"/>
  <c r="AO268" i="17"/>
  <c r="AT268" i="17" s="1"/>
  <c r="AA268" i="17"/>
  <c r="X268" i="17"/>
  <c r="K268" i="17"/>
  <c r="H268" i="17"/>
  <c r="M268" i="17" s="1"/>
  <c r="AR267" i="17"/>
  <c r="AO267" i="17"/>
  <c r="AC267" i="17"/>
  <c r="AA267" i="17"/>
  <c r="AA272" i="17" s="1"/>
  <c r="X267" i="17"/>
  <c r="K267" i="17"/>
  <c r="H267" i="17"/>
  <c r="AS263" i="17"/>
  <c r="AQ263" i="17"/>
  <c r="AP263" i="17"/>
  <c r="AN263" i="17"/>
  <c r="AM263" i="17"/>
  <c r="AI263" i="17"/>
  <c r="AB263" i="17"/>
  <c r="Z263" i="17"/>
  <c r="Y263" i="17"/>
  <c r="W263" i="17"/>
  <c r="V263" i="17"/>
  <c r="R263" i="17"/>
  <c r="L263" i="17"/>
  <c r="L274" i="17" s="1"/>
  <c r="J263" i="17"/>
  <c r="I263" i="17"/>
  <c r="G263" i="17"/>
  <c r="G274" i="17" s="1"/>
  <c r="F263" i="17"/>
  <c r="C263" i="17"/>
  <c r="AR262" i="17"/>
  <c r="AO262" i="17"/>
  <c r="AT262" i="17" s="1"/>
  <c r="AA262" i="17"/>
  <c r="X262" i="17"/>
  <c r="AC262" i="17" s="1"/>
  <c r="M262" i="17"/>
  <c r="K262" i="17"/>
  <c r="H262" i="17"/>
  <c r="AR261" i="17"/>
  <c r="AO261" i="17"/>
  <c r="AC261" i="17"/>
  <c r="AA261" i="17"/>
  <c r="X261" i="17"/>
  <c r="K261" i="17"/>
  <c r="M261" i="17" s="1"/>
  <c r="AD261" i="17" s="1"/>
  <c r="H261" i="17"/>
  <c r="AT260" i="17"/>
  <c r="AR260" i="17"/>
  <c r="AO260" i="17"/>
  <c r="AC260" i="17"/>
  <c r="AA260" i="17"/>
  <c r="X260" i="17"/>
  <c r="K260" i="17"/>
  <c r="H260" i="17"/>
  <c r="AR259" i="17"/>
  <c r="AO259" i="17"/>
  <c r="AT259" i="17" s="1"/>
  <c r="AC259" i="17"/>
  <c r="AA259" i="17"/>
  <c r="X259" i="17"/>
  <c r="K259" i="17"/>
  <c r="H259" i="17"/>
  <c r="M259" i="17" s="1"/>
  <c r="AR258" i="17"/>
  <c r="AO258" i="17"/>
  <c r="AA258" i="17"/>
  <c r="AC258" i="17" s="1"/>
  <c r="X258" i="17"/>
  <c r="K258" i="17"/>
  <c r="H258" i="17"/>
  <c r="M258" i="17" s="1"/>
  <c r="AD258" i="17" s="1"/>
  <c r="AT257" i="17"/>
  <c r="AR257" i="17"/>
  <c r="AO257" i="17"/>
  <c r="AA257" i="17"/>
  <c r="AC257" i="17" s="1"/>
  <c r="AD257" i="17" s="1"/>
  <c r="X257" i="17"/>
  <c r="K257" i="17"/>
  <c r="H257" i="17"/>
  <c r="M257" i="17" s="1"/>
  <c r="AT256" i="17"/>
  <c r="AR256" i="17"/>
  <c r="AO256" i="17"/>
  <c r="AA256" i="17"/>
  <c r="X256" i="17"/>
  <c r="M256" i="17"/>
  <c r="K256" i="17"/>
  <c r="K263" i="17" s="1"/>
  <c r="H256" i="17"/>
  <c r="AT228" i="17"/>
  <c r="AS221" i="17"/>
  <c r="AR221" i="17"/>
  <c r="AQ221" i="17"/>
  <c r="AB221" i="17"/>
  <c r="AA221" i="17"/>
  <c r="Z221" i="17"/>
  <c r="L221" i="17"/>
  <c r="K221" i="17"/>
  <c r="J221" i="17"/>
  <c r="AT220" i="17"/>
  <c r="AD220" i="17"/>
  <c r="AC220" i="17"/>
  <c r="M220" i="17"/>
  <c r="AT219" i="17"/>
  <c r="AD219" i="17"/>
  <c r="AC219" i="17"/>
  <c r="M219" i="17"/>
  <c r="AT218" i="17"/>
  <c r="AD218" i="17"/>
  <c r="AC218" i="17"/>
  <c r="M218" i="17"/>
  <c r="AT217" i="17"/>
  <c r="AC217" i="17"/>
  <c r="AD217" i="17" s="1"/>
  <c r="M217" i="17"/>
  <c r="AT216" i="17"/>
  <c r="AC216" i="17"/>
  <c r="M216" i="17"/>
  <c r="AD216" i="17" s="1"/>
  <c r="AT215" i="17"/>
  <c r="AC215" i="17"/>
  <c r="M215" i="17"/>
  <c r="AT214" i="17"/>
  <c r="AC214" i="17"/>
  <c r="M214" i="17"/>
  <c r="AD214" i="17" s="1"/>
  <c r="AT213" i="17"/>
  <c r="AC213" i="17"/>
  <c r="M213" i="17"/>
  <c r="AD213" i="17" s="1"/>
  <c r="AT212" i="17"/>
  <c r="AD212" i="17"/>
  <c r="AC212" i="17"/>
  <c r="M212" i="17"/>
  <c r="AT211" i="17"/>
  <c r="AD211" i="17"/>
  <c r="AC211" i="17"/>
  <c r="M211" i="17"/>
  <c r="AT210" i="17"/>
  <c r="AD210" i="17"/>
  <c r="AC210" i="17"/>
  <c r="M210" i="17"/>
  <c r="AS207" i="17"/>
  <c r="AS224" i="17" s="1"/>
  <c r="AR207" i="17"/>
  <c r="AQ207" i="17"/>
  <c r="AB207" i="17"/>
  <c r="AA207" i="17"/>
  <c r="Z207" i="17"/>
  <c r="L207" i="17"/>
  <c r="K207" i="17"/>
  <c r="J207" i="17"/>
  <c r="AT206" i="17"/>
  <c r="AC206" i="17"/>
  <c r="M206" i="17"/>
  <c r="AD206" i="17" s="1"/>
  <c r="AT205" i="17"/>
  <c r="AT207" i="17" s="1"/>
  <c r="AC205" i="17"/>
  <c r="AD205" i="17" s="1"/>
  <c r="M205" i="17"/>
  <c r="AT204" i="17"/>
  <c r="AC204" i="17"/>
  <c r="M204" i="17"/>
  <c r="AD204" i="17" s="1"/>
  <c r="AS201" i="17"/>
  <c r="AR201" i="17"/>
  <c r="AQ201" i="17"/>
  <c r="AC201" i="17"/>
  <c r="AB201" i="17"/>
  <c r="AA201" i="17"/>
  <c r="Z201" i="17"/>
  <c r="L201" i="17"/>
  <c r="K201" i="17"/>
  <c r="J201" i="17"/>
  <c r="AT200" i="17"/>
  <c r="AC200" i="17"/>
  <c r="M200" i="17"/>
  <c r="AD200" i="17" s="1"/>
  <c r="AT199" i="17"/>
  <c r="AC199" i="17"/>
  <c r="M199" i="17"/>
  <c r="AT198" i="17"/>
  <c r="AT201" i="17" s="1"/>
  <c r="AD198" i="17"/>
  <c r="AC198" i="17"/>
  <c r="M198" i="17"/>
  <c r="AS194" i="17"/>
  <c r="AM194" i="17"/>
  <c r="AB194" i="17"/>
  <c r="AB224" i="17" s="1"/>
  <c r="Z194" i="17"/>
  <c r="V194" i="17"/>
  <c r="I194" i="17"/>
  <c r="AS192" i="17"/>
  <c r="AQ192" i="17"/>
  <c r="AP192" i="17"/>
  <c r="AN192" i="17"/>
  <c r="AN194" i="17" s="1"/>
  <c r="AM192" i="17"/>
  <c r="AI192" i="17"/>
  <c r="AB192" i="17"/>
  <c r="Z192" i="17"/>
  <c r="Y192" i="17"/>
  <c r="Y194" i="17" s="1"/>
  <c r="W192" i="17"/>
  <c r="W194" i="17" s="1"/>
  <c r="V192" i="17"/>
  <c r="R192" i="17"/>
  <c r="L192" i="17"/>
  <c r="J192" i="17"/>
  <c r="J194" i="17" s="1"/>
  <c r="I192" i="17"/>
  <c r="G192" i="17"/>
  <c r="F192" i="17"/>
  <c r="F194" i="17" s="1"/>
  <c r="C192" i="17"/>
  <c r="AR191" i="17"/>
  <c r="AO191" i="17"/>
  <c r="AT191" i="17" s="1"/>
  <c r="AA191" i="17"/>
  <c r="X191" i="17"/>
  <c r="AC191" i="17" s="1"/>
  <c r="K191" i="17"/>
  <c r="H191" i="17"/>
  <c r="AT190" i="17"/>
  <c r="AR190" i="17"/>
  <c r="AO190" i="17"/>
  <c r="AC190" i="17"/>
  <c r="AA190" i="17"/>
  <c r="X190" i="17"/>
  <c r="M190" i="17"/>
  <c r="AD190" i="17" s="1"/>
  <c r="K190" i="17"/>
  <c r="H190" i="17"/>
  <c r="AT189" i="17"/>
  <c r="AR189" i="17"/>
  <c r="AO189" i="17"/>
  <c r="AD189" i="17"/>
  <c r="AC189" i="17"/>
  <c r="AA189" i="17"/>
  <c r="X189" i="17"/>
  <c r="K189" i="17"/>
  <c r="H189" i="17"/>
  <c r="M189" i="17" s="1"/>
  <c r="AR188" i="17"/>
  <c r="AT188" i="17" s="1"/>
  <c r="AO188" i="17"/>
  <c r="AC188" i="17"/>
  <c r="AA188" i="17"/>
  <c r="X188" i="17"/>
  <c r="M188" i="17"/>
  <c r="K188" i="17"/>
  <c r="H188" i="17"/>
  <c r="AR187" i="17"/>
  <c r="AO187" i="17"/>
  <c r="AA187" i="17"/>
  <c r="AA192" i="17" s="1"/>
  <c r="X187" i="17"/>
  <c r="X192" i="17" s="1"/>
  <c r="K187" i="17"/>
  <c r="H187" i="17"/>
  <c r="AS183" i="17"/>
  <c r="AQ183" i="17"/>
  <c r="AQ194" i="17" s="1"/>
  <c r="AP183" i="17"/>
  <c r="AN183" i="17"/>
  <c r="AM183" i="17"/>
  <c r="AI183" i="17"/>
  <c r="AB183" i="17"/>
  <c r="Z183" i="17"/>
  <c r="Y183" i="17"/>
  <c r="W183" i="17"/>
  <c r="V183" i="17"/>
  <c r="R183" i="17"/>
  <c r="L183" i="17"/>
  <c r="J183" i="17"/>
  <c r="I183" i="17"/>
  <c r="G183" i="17"/>
  <c r="F183" i="17"/>
  <c r="C183" i="17"/>
  <c r="AT182" i="17"/>
  <c r="AR182" i="17"/>
  <c r="AO182" i="17"/>
  <c r="AC182" i="17"/>
  <c r="AA182" i="17"/>
  <c r="X182" i="17"/>
  <c r="K182" i="17"/>
  <c r="M182" i="17" s="1"/>
  <c r="AD182" i="17" s="1"/>
  <c r="H182" i="17"/>
  <c r="AR181" i="17"/>
  <c r="AT181" i="17" s="1"/>
  <c r="AO181" i="17"/>
  <c r="AC181" i="17"/>
  <c r="AA181" i="17"/>
  <c r="X181" i="17"/>
  <c r="M181" i="17"/>
  <c r="AD181" i="17" s="1"/>
  <c r="K181" i="17"/>
  <c r="H181" i="17"/>
  <c r="AR180" i="17"/>
  <c r="AT180" i="17" s="1"/>
  <c r="AO180" i="17"/>
  <c r="AA180" i="17"/>
  <c r="AC180" i="17" s="1"/>
  <c r="X180" i="17"/>
  <c r="M180" i="17"/>
  <c r="AD180" i="17" s="1"/>
  <c r="K180" i="17"/>
  <c r="H180" i="17"/>
  <c r="AT179" i="17"/>
  <c r="AR179" i="17"/>
  <c r="AO179" i="17"/>
  <c r="AA179" i="17"/>
  <c r="X179" i="17"/>
  <c r="AC179" i="17" s="1"/>
  <c r="AD179" i="17" s="1"/>
  <c r="K179" i="17"/>
  <c r="H179" i="17"/>
  <c r="M179" i="17" s="1"/>
  <c r="AR178" i="17"/>
  <c r="AO178" i="17"/>
  <c r="AT178" i="17" s="1"/>
  <c r="AA178" i="17"/>
  <c r="AA183" i="17" s="1"/>
  <c r="X178" i="17"/>
  <c r="K178" i="17"/>
  <c r="M178" i="17" s="1"/>
  <c r="H178" i="17"/>
  <c r="AR177" i="17"/>
  <c r="AO177" i="17"/>
  <c r="AC177" i="17"/>
  <c r="AA177" i="17"/>
  <c r="X177" i="17"/>
  <c r="K177" i="17"/>
  <c r="K183" i="17" s="1"/>
  <c r="H177" i="17"/>
  <c r="AT176" i="17"/>
  <c r="AR176" i="17"/>
  <c r="AO176" i="17"/>
  <c r="AD176" i="17"/>
  <c r="AC176" i="17"/>
  <c r="AA176" i="17"/>
  <c r="X176" i="17"/>
  <c r="M176" i="17"/>
  <c r="K176" i="17"/>
  <c r="H176" i="17"/>
  <c r="AT148" i="17"/>
  <c r="AS141" i="17"/>
  <c r="AR141" i="17"/>
  <c r="AQ141" i="17"/>
  <c r="AB141" i="17"/>
  <c r="AA141" i="17"/>
  <c r="Z141" i="17"/>
  <c r="L141" i="17"/>
  <c r="L144" i="17" s="1"/>
  <c r="K141" i="17"/>
  <c r="J141" i="17"/>
  <c r="AT140" i="17"/>
  <c r="AC140" i="17"/>
  <c r="AD140" i="17" s="1"/>
  <c r="M140" i="17"/>
  <c r="AT139" i="17"/>
  <c r="AC139" i="17"/>
  <c r="M139" i="17"/>
  <c r="AT138" i="17"/>
  <c r="AC138" i="17"/>
  <c r="M138" i="17"/>
  <c r="AD138" i="17" s="1"/>
  <c r="AT137" i="17"/>
  <c r="AC137" i="17"/>
  <c r="M137" i="17"/>
  <c r="AD137" i="17" s="1"/>
  <c r="AT136" i="17"/>
  <c r="AD136" i="17"/>
  <c r="AC136" i="17"/>
  <c r="M136" i="17"/>
  <c r="AT135" i="17"/>
  <c r="AC135" i="17"/>
  <c r="M135" i="17"/>
  <c r="AD135" i="17" s="1"/>
  <c r="AT134" i="17"/>
  <c r="AD134" i="17"/>
  <c r="AC134" i="17"/>
  <c r="M134" i="17"/>
  <c r="AT133" i="17"/>
  <c r="AD133" i="17"/>
  <c r="AC133" i="17"/>
  <c r="M133" i="17"/>
  <c r="AT132" i="17"/>
  <c r="AC132" i="17"/>
  <c r="AD132" i="17" s="1"/>
  <c r="M132" i="17"/>
  <c r="AT131" i="17"/>
  <c r="AC131" i="17"/>
  <c r="AC141" i="17" s="1"/>
  <c r="M131" i="17"/>
  <c r="AT130" i="17"/>
  <c r="AC130" i="17"/>
  <c r="M130" i="17"/>
  <c r="AD130" i="17" s="1"/>
  <c r="AS127" i="17"/>
  <c r="AR127" i="17"/>
  <c r="AQ127" i="17"/>
  <c r="AB127" i="17"/>
  <c r="AA127" i="17"/>
  <c r="Z127" i="17"/>
  <c r="L127" i="17"/>
  <c r="K127" i="17"/>
  <c r="J127" i="17"/>
  <c r="AT126" i="17"/>
  <c r="AC126" i="17"/>
  <c r="M126" i="17"/>
  <c r="AD126" i="17" s="1"/>
  <c r="AT125" i="17"/>
  <c r="AD125" i="17"/>
  <c r="AC125" i="17"/>
  <c r="M125" i="17"/>
  <c r="AT124" i="17"/>
  <c r="AC124" i="17"/>
  <c r="AC127" i="17" s="1"/>
  <c r="M124" i="17"/>
  <c r="AD124" i="17" s="1"/>
  <c r="AD127" i="17" s="1"/>
  <c r="AS121" i="17"/>
  <c r="AR121" i="17"/>
  <c r="AQ121" i="17"/>
  <c r="AB121" i="17"/>
  <c r="AA121" i="17"/>
  <c r="Z121" i="17"/>
  <c r="L121" i="17"/>
  <c r="K121" i="17"/>
  <c r="J121" i="17"/>
  <c r="M121" i="17" s="1"/>
  <c r="AT120" i="17"/>
  <c r="AT121" i="17" s="1"/>
  <c r="AD120" i="17"/>
  <c r="AC120" i="17"/>
  <c r="M120" i="17"/>
  <c r="AT119" i="17"/>
  <c r="AD119" i="17"/>
  <c r="AC119" i="17"/>
  <c r="M119" i="17"/>
  <c r="AT118" i="17"/>
  <c r="AC118" i="17"/>
  <c r="M118" i="17"/>
  <c r="AQ114" i="17"/>
  <c r="G114" i="17"/>
  <c r="F114" i="17"/>
  <c r="AS112" i="17"/>
  <c r="AQ112" i="17"/>
  <c r="AP112" i="17"/>
  <c r="AN112" i="17"/>
  <c r="AM112" i="17"/>
  <c r="AM114" i="17" s="1"/>
  <c r="AI112" i="17"/>
  <c r="AB112" i="17"/>
  <c r="Z112" i="17"/>
  <c r="Z114" i="17" s="1"/>
  <c r="Y112" i="17"/>
  <c r="W112" i="17"/>
  <c r="V112" i="17"/>
  <c r="R112" i="17"/>
  <c r="L112" i="17"/>
  <c r="L114" i="17" s="1"/>
  <c r="J112" i="17"/>
  <c r="J114" i="17" s="1"/>
  <c r="I112" i="17"/>
  <c r="I114" i="17" s="1"/>
  <c r="G112" i="17"/>
  <c r="F112" i="17"/>
  <c r="C112" i="17"/>
  <c r="AR111" i="17"/>
  <c r="AO111" i="17"/>
  <c r="AT111" i="17" s="1"/>
  <c r="AA111" i="17"/>
  <c r="X111" i="17"/>
  <c r="AC111" i="17" s="1"/>
  <c r="K111" i="17"/>
  <c r="M111" i="17" s="1"/>
  <c r="AD111" i="17" s="1"/>
  <c r="H111" i="17"/>
  <c r="AR110" i="17"/>
  <c r="AO110" i="17"/>
  <c r="AT110" i="17" s="1"/>
  <c r="AC110" i="17"/>
  <c r="AA110" i="17"/>
  <c r="X110" i="17"/>
  <c r="K110" i="17"/>
  <c r="M110" i="17" s="1"/>
  <c r="AD110" i="17" s="1"/>
  <c r="H110" i="17"/>
  <c r="AT109" i="17"/>
  <c r="AR109" i="17"/>
  <c r="AO109" i="17"/>
  <c r="AC109" i="17"/>
  <c r="AA109" i="17"/>
  <c r="X109" i="17"/>
  <c r="K109" i="17"/>
  <c r="M109" i="17" s="1"/>
  <c r="AD109" i="17" s="1"/>
  <c r="H109" i="17"/>
  <c r="AT108" i="17"/>
  <c r="AR108" i="17"/>
  <c r="AO108" i="17"/>
  <c r="AA108" i="17"/>
  <c r="X108" i="17"/>
  <c r="AC108" i="17" s="1"/>
  <c r="K108" i="17"/>
  <c r="H108" i="17"/>
  <c r="M108" i="17" s="1"/>
  <c r="AR107" i="17"/>
  <c r="AR112" i="17" s="1"/>
  <c r="AO107" i="17"/>
  <c r="AT107" i="17" s="1"/>
  <c r="AA107" i="17"/>
  <c r="AA112" i="17" s="1"/>
  <c r="AA114" i="17" s="1"/>
  <c r="X107" i="17"/>
  <c r="X112" i="17" s="1"/>
  <c r="K107" i="17"/>
  <c r="K112" i="17" s="1"/>
  <c r="H107" i="17"/>
  <c r="H112" i="17" s="1"/>
  <c r="H114" i="17" s="1"/>
  <c r="AS103" i="17"/>
  <c r="AQ103" i="17"/>
  <c r="AP103" i="17"/>
  <c r="AP114" i="17" s="1"/>
  <c r="AN103" i="17"/>
  <c r="AM103" i="17"/>
  <c r="AI103" i="17"/>
  <c r="AB103" i="17"/>
  <c r="AB114" i="17" s="1"/>
  <c r="Z103" i="17"/>
  <c r="Y103" i="17"/>
  <c r="W103" i="17"/>
  <c r="V103" i="17"/>
  <c r="R103" i="17"/>
  <c r="L103" i="17"/>
  <c r="J103" i="17"/>
  <c r="I103" i="17"/>
  <c r="G103" i="17"/>
  <c r="F103" i="17"/>
  <c r="C103" i="17"/>
  <c r="AR102" i="17"/>
  <c r="AO102" i="17"/>
  <c r="AT102" i="17" s="1"/>
  <c r="AA102" i="17"/>
  <c r="X102" i="17"/>
  <c r="AC102" i="17" s="1"/>
  <c r="K102" i="17"/>
  <c r="M102" i="17" s="1"/>
  <c r="H102" i="17"/>
  <c r="AR101" i="17"/>
  <c r="AO101" i="17"/>
  <c r="AT101" i="17" s="1"/>
  <c r="AC101" i="17"/>
  <c r="AA101" i="17"/>
  <c r="X101" i="17"/>
  <c r="K101" i="17"/>
  <c r="M101" i="17" s="1"/>
  <c r="AD101" i="17" s="1"/>
  <c r="H101" i="17"/>
  <c r="AT100" i="17"/>
  <c r="AR100" i="17"/>
  <c r="AO100" i="17"/>
  <c r="AC100" i="17"/>
  <c r="AA100" i="17"/>
  <c r="X100" i="17"/>
  <c r="K100" i="17"/>
  <c r="H100" i="17"/>
  <c r="M100" i="17" s="1"/>
  <c r="AD100" i="17" s="1"/>
  <c r="AT99" i="17"/>
  <c r="AR99" i="17"/>
  <c r="AO99" i="17"/>
  <c r="AA99" i="17"/>
  <c r="X99" i="17"/>
  <c r="AC99" i="17" s="1"/>
  <c r="K99" i="17"/>
  <c r="H99" i="17"/>
  <c r="M99" i="17" s="1"/>
  <c r="AR98" i="17"/>
  <c r="AO98" i="17"/>
  <c r="AT98" i="17" s="1"/>
  <c r="AA98" i="17"/>
  <c r="AC98" i="17" s="1"/>
  <c r="X98" i="17"/>
  <c r="K98" i="17"/>
  <c r="H98" i="17"/>
  <c r="M98" i="17" s="1"/>
  <c r="AD98" i="17" s="1"/>
  <c r="AR97" i="17"/>
  <c r="AT97" i="17" s="1"/>
  <c r="AO97" i="17"/>
  <c r="AA97" i="17"/>
  <c r="AA103" i="17" s="1"/>
  <c r="X97" i="17"/>
  <c r="M97" i="17"/>
  <c r="K97" i="17"/>
  <c r="H97" i="17"/>
  <c r="AR96" i="17"/>
  <c r="AR103" i="17" s="1"/>
  <c r="AO96" i="17"/>
  <c r="AA96" i="17"/>
  <c r="X96" i="17"/>
  <c r="AC96" i="17" s="1"/>
  <c r="M96" i="17"/>
  <c r="M103" i="17" s="1"/>
  <c r="K96" i="17"/>
  <c r="K103" i="17" s="1"/>
  <c r="H96" i="17"/>
  <c r="H103" i="17" s="1"/>
  <c r="AT68" i="17"/>
  <c r="AS61" i="17"/>
  <c r="AR61" i="17"/>
  <c r="AQ61" i="17"/>
  <c r="AB61" i="17"/>
  <c r="AA61" i="17"/>
  <c r="Z61" i="17"/>
  <c r="L61" i="17"/>
  <c r="K61" i="17"/>
  <c r="J61" i="17"/>
  <c r="AT60" i="17"/>
  <c r="AD60" i="17"/>
  <c r="AC60" i="17"/>
  <c r="M60" i="17"/>
  <c r="AT59" i="17"/>
  <c r="AC59" i="17"/>
  <c r="M59" i="17"/>
  <c r="AD59" i="17" s="1"/>
  <c r="AT58" i="17"/>
  <c r="AC58" i="17"/>
  <c r="M58" i="17"/>
  <c r="AD58" i="17" s="1"/>
  <c r="AT57" i="17"/>
  <c r="AC57" i="17"/>
  <c r="AD57" i="17" s="1"/>
  <c r="M57" i="17"/>
  <c r="AT56" i="17"/>
  <c r="AC56" i="17"/>
  <c r="M56" i="17"/>
  <c r="AD56" i="17" s="1"/>
  <c r="AT55" i="17"/>
  <c r="AC55" i="17"/>
  <c r="M55" i="17"/>
  <c r="AD55" i="17" s="1"/>
  <c r="AT54" i="17"/>
  <c r="AC54" i="17"/>
  <c r="M54" i="17"/>
  <c r="AD54" i="17" s="1"/>
  <c r="AT53" i="17"/>
  <c r="AD53" i="17"/>
  <c r="AC53" i="17"/>
  <c r="M53" i="17"/>
  <c r="AT52" i="17"/>
  <c r="AD52" i="17"/>
  <c r="AC52" i="17"/>
  <c r="M52" i="17"/>
  <c r="AT51" i="17"/>
  <c r="AC51" i="17"/>
  <c r="M51" i="17"/>
  <c r="AD51" i="17" s="1"/>
  <c r="AT50" i="17"/>
  <c r="AT61" i="17" s="1"/>
  <c r="AC50" i="17"/>
  <c r="AC61" i="17" s="1"/>
  <c r="M50" i="17"/>
  <c r="AD50" i="17" s="1"/>
  <c r="AD61" i="17" s="1"/>
  <c r="AS47" i="17"/>
  <c r="AR47" i="17"/>
  <c r="AQ47" i="17"/>
  <c r="AB47" i="17"/>
  <c r="AA47" i="17"/>
  <c r="Z47" i="17"/>
  <c r="L47" i="17"/>
  <c r="M47" i="17" s="1"/>
  <c r="K47" i="17"/>
  <c r="J47" i="17"/>
  <c r="AT46" i="17"/>
  <c r="AC46" i="17"/>
  <c r="M46" i="17"/>
  <c r="AD46" i="17" s="1"/>
  <c r="AT45" i="17"/>
  <c r="AC45" i="17"/>
  <c r="AC47" i="17" s="1"/>
  <c r="M45" i="17"/>
  <c r="AD45" i="17" s="1"/>
  <c r="AT44" i="17"/>
  <c r="AT47" i="17" s="1"/>
  <c r="AC44" i="17"/>
  <c r="AD44" i="17" s="1"/>
  <c r="M44" i="17"/>
  <c r="AS41" i="17"/>
  <c r="AR41" i="17"/>
  <c r="AQ41" i="17"/>
  <c r="AB41" i="17"/>
  <c r="AA41" i="17"/>
  <c r="Z41" i="17"/>
  <c r="L41" i="17"/>
  <c r="K41" i="17"/>
  <c r="J41" i="17"/>
  <c r="M41" i="17" s="1"/>
  <c r="AT40" i="17"/>
  <c r="AC40" i="17"/>
  <c r="AD40" i="17" s="1"/>
  <c r="M40" i="17"/>
  <c r="AT39" i="17"/>
  <c r="AC39" i="17"/>
  <c r="AD39" i="17" s="1"/>
  <c r="M39" i="17"/>
  <c r="AT38" i="17"/>
  <c r="AT41" i="17" s="1"/>
  <c r="AC38" i="17"/>
  <c r="M38" i="17"/>
  <c r="AD38" i="17" s="1"/>
  <c r="AQ34" i="17"/>
  <c r="AM34" i="17"/>
  <c r="F34" i="17"/>
  <c r="AS32" i="17"/>
  <c r="AS34" i="17" s="1"/>
  <c r="AQ32" i="17"/>
  <c r="AP32" i="17"/>
  <c r="AP34" i="17" s="1"/>
  <c r="AN32" i="17"/>
  <c r="AN34" i="17" s="1"/>
  <c r="AM32" i="17"/>
  <c r="AJ32" i="17"/>
  <c r="AB32" i="17"/>
  <c r="AB34" i="17" s="1"/>
  <c r="Z32" i="17"/>
  <c r="Z34" i="17" s="1"/>
  <c r="Y32" i="17"/>
  <c r="Y34" i="17" s="1"/>
  <c r="W32" i="17"/>
  <c r="V32" i="17"/>
  <c r="V34" i="17" s="1"/>
  <c r="S32" i="17"/>
  <c r="L32" i="17"/>
  <c r="L34" i="17" s="1"/>
  <c r="J32" i="17"/>
  <c r="J34" i="17" s="1"/>
  <c r="I32" i="17"/>
  <c r="I34" i="17" s="1"/>
  <c r="G32" i="17"/>
  <c r="G34" i="17" s="1"/>
  <c r="F32" i="17"/>
  <c r="C32" i="17"/>
  <c r="AR31" i="17"/>
  <c r="AT31" i="17" s="1"/>
  <c r="AO31" i="17"/>
  <c r="AC31" i="17"/>
  <c r="AA31" i="17"/>
  <c r="X31" i="17"/>
  <c r="K31" i="17"/>
  <c r="H31" i="17"/>
  <c r="M31" i="17" s="1"/>
  <c r="AD31" i="17" s="1"/>
  <c r="AR30" i="17"/>
  <c r="AO30" i="17"/>
  <c r="AT30" i="17" s="1"/>
  <c r="AA30" i="17"/>
  <c r="X30" i="17"/>
  <c r="AC30" i="17" s="1"/>
  <c r="K30" i="17"/>
  <c r="H30" i="17"/>
  <c r="M30" i="17" s="1"/>
  <c r="AR29" i="17"/>
  <c r="AO29" i="17"/>
  <c r="AT29" i="17" s="1"/>
  <c r="AA29" i="17"/>
  <c r="X29" i="17"/>
  <c r="AC29" i="17" s="1"/>
  <c r="K29" i="17"/>
  <c r="H29" i="17"/>
  <c r="M29" i="17" s="1"/>
  <c r="AD29" i="17" s="1"/>
  <c r="AT28" i="17"/>
  <c r="AR28" i="17"/>
  <c r="AO28" i="17"/>
  <c r="AA28" i="17"/>
  <c r="X28" i="17"/>
  <c r="AC28" i="17" s="1"/>
  <c r="K28" i="17"/>
  <c r="M28" i="17" s="1"/>
  <c r="H28" i="17"/>
  <c r="AT27" i="17"/>
  <c r="AR27" i="17"/>
  <c r="AR32" i="17" s="1"/>
  <c r="AR34" i="17" s="1"/>
  <c r="AO27" i="17"/>
  <c r="AA27" i="17"/>
  <c r="AA32" i="17" s="1"/>
  <c r="X27" i="17"/>
  <c r="X32" i="17" s="1"/>
  <c r="X34" i="17" s="1"/>
  <c r="K27" i="17"/>
  <c r="K32" i="17" s="1"/>
  <c r="H27" i="17"/>
  <c r="H32" i="17" s="1"/>
  <c r="AD24" i="17"/>
  <c r="AS23" i="17"/>
  <c r="AQ23" i="17"/>
  <c r="AP23" i="17"/>
  <c r="AN23" i="17"/>
  <c r="AM23" i="17"/>
  <c r="AJ23" i="17"/>
  <c r="AB23" i="17"/>
  <c r="Z23" i="17"/>
  <c r="Y23" i="17"/>
  <c r="W23" i="17"/>
  <c r="W34" i="17" s="1"/>
  <c r="V23" i="17"/>
  <c r="S23" i="17"/>
  <c r="L23" i="17"/>
  <c r="J23" i="17"/>
  <c r="I23" i="17"/>
  <c r="G23" i="17"/>
  <c r="F23" i="17"/>
  <c r="C23" i="17"/>
  <c r="AR22" i="17"/>
  <c r="AT22" i="17" s="1"/>
  <c r="AO22" i="17"/>
  <c r="AC22" i="17"/>
  <c r="AA22" i="17"/>
  <c r="X22" i="17"/>
  <c r="M22" i="17"/>
  <c r="AD22" i="17" s="1"/>
  <c r="K22" i="17"/>
  <c r="H22" i="17"/>
  <c r="AR21" i="17"/>
  <c r="AT21" i="17" s="1"/>
  <c r="AO21" i="17"/>
  <c r="AC21" i="17"/>
  <c r="AA21" i="17"/>
  <c r="X21" i="17"/>
  <c r="K21" i="17"/>
  <c r="H21" i="17"/>
  <c r="M21" i="17" s="1"/>
  <c r="AD21" i="17" s="1"/>
  <c r="AR20" i="17"/>
  <c r="AO20" i="17"/>
  <c r="AT20" i="17" s="1"/>
  <c r="AA20" i="17"/>
  <c r="X20" i="17"/>
  <c r="AC20" i="17" s="1"/>
  <c r="K20" i="17"/>
  <c r="H20" i="17"/>
  <c r="M20" i="17" s="1"/>
  <c r="AR19" i="17"/>
  <c r="AO19" i="17"/>
  <c r="AT19" i="17" s="1"/>
  <c r="AA19" i="17"/>
  <c r="X19" i="17"/>
  <c r="AC19" i="17" s="1"/>
  <c r="AD19" i="17" s="1"/>
  <c r="M19" i="17"/>
  <c r="K19" i="17"/>
  <c r="H19" i="17"/>
  <c r="AT18" i="17"/>
  <c r="AR18" i="17"/>
  <c r="AO18" i="17"/>
  <c r="AC18" i="17"/>
  <c r="AA18" i="17"/>
  <c r="X18" i="17"/>
  <c r="K18" i="17"/>
  <c r="M18" i="17" s="1"/>
  <c r="AD18" i="17" s="1"/>
  <c r="H18" i="17"/>
  <c r="AT17" i="17"/>
  <c r="AR17" i="17"/>
  <c r="AO17" i="17"/>
  <c r="AA17" i="17"/>
  <c r="AC17" i="17" s="1"/>
  <c r="X17" i="17"/>
  <c r="K17" i="17"/>
  <c r="H17" i="17"/>
  <c r="M17" i="17" s="1"/>
  <c r="AD17" i="17" s="1"/>
  <c r="AR16" i="17"/>
  <c r="AR23" i="17" s="1"/>
  <c r="AO16" i="17"/>
  <c r="AO23" i="17" s="1"/>
  <c r="AA16" i="17"/>
  <c r="AA23" i="17" s="1"/>
  <c r="X16" i="17"/>
  <c r="X23" i="17" s="1"/>
  <c r="K16" i="17"/>
  <c r="K23" i="17" s="1"/>
  <c r="H16" i="17"/>
  <c r="M16" i="17" s="1"/>
  <c r="AI5" i="17"/>
  <c r="R5" i="17"/>
  <c r="AI4" i="17"/>
  <c r="R4" i="17"/>
  <c r="AI3" i="17"/>
  <c r="R3" i="17"/>
  <c r="AT548" i="16"/>
  <c r="AS544" i="16"/>
  <c r="L544" i="16"/>
  <c r="AS541" i="16"/>
  <c r="AR541" i="16"/>
  <c r="AQ541" i="16"/>
  <c r="AC541" i="16"/>
  <c r="AB541" i="16"/>
  <c r="AA541" i="16"/>
  <c r="Z541" i="16"/>
  <c r="L541" i="16"/>
  <c r="K541" i="16"/>
  <c r="J541" i="16"/>
  <c r="AT540" i="16"/>
  <c r="AC540" i="16"/>
  <c r="M540" i="16"/>
  <c r="AD540" i="16" s="1"/>
  <c r="AT539" i="16"/>
  <c r="AD539" i="16"/>
  <c r="AC539" i="16"/>
  <c r="M539" i="16"/>
  <c r="AT538" i="16"/>
  <c r="AC538" i="16"/>
  <c r="M538" i="16"/>
  <c r="AT537" i="16"/>
  <c r="AD537" i="16"/>
  <c r="AC537" i="16"/>
  <c r="M537" i="16"/>
  <c r="AT536" i="16"/>
  <c r="AC536" i="16"/>
  <c r="M536" i="16"/>
  <c r="AD536" i="16" s="1"/>
  <c r="AT535" i="16"/>
  <c r="AD535" i="16"/>
  <c r="AC535" i="16"/>
  <c r="M535" i="16"/>
  <c r="AT534" i="16"/>
  <c r="AC534" i="16"/>
  <c r="AD534" i="16" s="1"/>
  <c r="M534" i="16"/>
  <c r="AT533" i="16"/>
  <c r="AC533" i="16"/>
  <c r="M533" i="16"/>
  <c r="AT532" i="16"/>
  <c r="AC532" i="16"/>
  <c r="M532" i="16"/>
  <c r="AD532" i="16" s="1"/>
  <c r="AT531" i="16"/>
  <c r="AC531" i="16"/>
  <c r="M531" i="16"/>
  <c r="AD531" i="16" s="1"/>
  <c r="AT530" i="16"/>
  <c r="AC530" i="16"/>
  <c r="M530" i="16"/>
  <c r="AS527" i="16"/>
  <c r="AR527" i="16"/>
  <c r="AQ527" i="16"/>
  <c r="AB527" i="16"/>
  <c r="AA527" i="16"/>
  <c r="Z527" i="16"/>
  <c r="L527" i="16"/>
  <c r="K527" i="16"/>
  <c r="J527" i="16"/>
  <c r="M527" i="16" s="1"/>
  <c r="AT526" i="16"/>
  <c r="AD526" i="16"/>
  <c r="AC526" i="16"/>
  <c r="M526" i="16"/>
  <c r="AT525" i="16"/>
  <c r="AC525" i="16"/>
  <c r="AD525" i="16" s="1"/>
  <c r="M525" i="16"/>
  <c r="AT524" i="16"/>
  <c r="AC524" i="16"/>
  <c r="M524" i="16"/>
  <c r="AS521" i="16"/>
  <c r="AR521" i="16"/>
  <c r="AQ521" i="16"/>
  <c r="AB521" i="16"/>
  <c r="AA521" i="16"/>
  <c r="Z521" i="16"/>
  <c r="M521" i="16"/>
  <c r="L521" i="16"/>
  <c r="K521" i="16"/>
  <c r="J521" i="16"/>
  <c r="AT520" i="16"/>
  <c r="AD520" i="16"/>
  <c r="AC520" i="16"/>
  <c r="M520" i="16"/>
  <c r="AT519" i="16"/>
  <c r="AC519" i="16"/>
  <c r="M519" i="16"/>
  <c r="AD519" i="16" s="1"/>
  <c r="AT518" i="16"/>
  <c r="AT521" i="16" s="1"/>
  <c r="AC518" i="16"/>
  <c r="M518" i="16"/>
  <c r="AD518" i="16" s="1"/>
  <c r="AD521" i="16" s="1"/>
  <c r="AM514" i="16"/>
  <c r="Y514" i="16"/>
  <c r="J514" i="16"/>
  <c r="F514" i="16"/>
  <c r="AS512" i="16"/>
  <c r="AS514" i="16" s="1"/>
  <c r="AS550" i="16" s="1"/>
  <c r="AI555" i="16" s="1"/>
  <c r="AQ512" i="16"/>
  <c r="AQ514" i="16" s="1"/>
  <c r="AP512" i="16"/>
  <c r="AN512" i="16"/>
  <c r="AM512" i="16"/>
  <c r="AI512" i="16"/>
  <c r="AB512" i="16"/>
  <c r="Z512" i="16"/>
  <c r="Z514" i="16" s="1"/>
  <c r="Y512" i="16"/>
  <c r="W512" i="16"/>
  <c r="V512" i="16"/>
  <c r="V514" i="16" s="1"/>
  <c r="R512" i="16"/>
  <c r="L512" i="16"/>
  <c r="L514" i="16" s="1"/>
  <c r="J512" i="16"/>
  <c r="I512" i="16"/>
  <c r="I514" i="16" s="1"/>
  <c r="G512" i="16"/>
  <c r="F512" i="16"/>
  <c r="C512" i="16"/>
  <c r="AR511" i="16"/>
  <c r="AO511" i="16"/>
  <c r="AT511" i="16" s="1"/>
  <c r="AA511" i="16"/>
  <c r="X511" i="16"/>
  <c r="AC511" i="16" s="1"/>
  <c r="K511" i="16"/>
  <c r="H511" i="16"/>
  <c r="M511" i="16" s="1"/>
  <c r="AD511" i="16" s="1"/>
  <c r="AT510" i="16"/>
  <c r="AR510" i="16"/>
  <c r="AO510" i="16"/>
  <c r="AA510" i="16"/>
  <c r="X510" i="16"/>
  <c r="K510" i="16"/>
  <c r="H510" i="16"/>
  <c r="M510" i="16" s="1"/>
  <c r="AR509" i="16"/>
  <c r="AO509" i="16"/>
  <c r="AT509" i="16" s="1"/>
  <c r="AC509" i="16"/>
  <c r="AA509" i="16"/>
  <c r="X509" i="16"/>
  <c r="K509" i="16"/>
  <c r="H509" i="16"/>
  <c r="M509" i="16" s="1"/>
  <c r="AT508" i="16"/>
  <c r="AR508" i="16"/>
  <c r="AO508" i="16"/>
  <c r="AD508" i="16"/>
  <c r="AC508" i="16"/>
  <c r="AA508" i="16"/>
  <c r="X508" i="16"/>
  <c r="K508" i="16"/>
  <c r="H508" i="16"/>
  <c r="M508" i="16" s="1"/>
  <c r="AT507" i="16"/>
  <c r="AT512" i="16" s="1"/>
  <c r="AR507" i="16"/>
  <c r="AR512" i="16" s="1"/>
  <c r="AO507" i="16"/>
  <c r="AA507" i="16"/>
  <c r="X507" i="16"/>
  <c r="K507" i="16"/>
  <c r="K512" i="16" s="1"/>
  <c r="H507" i="16"/>
  <c r="H512" i="16" s="1"/>
  <c r="AS503" i="16"/>
  <c r="AQ503" i="16"/>
  <c r="AP503" i="16"/>
  <c r="AN503" i="16"/>
  <c r="AN514" i="16" s="1"/>
  <c r="AM503" i="16"/>
  <c r="AI503" i="16"/>
  <c r="AB503" i="16"/>
  <c r="Z503" i="16"/>
  <c r="Y503" i="16"/>
  <c r="W503" i="16"/>
  <c r="W514" i="16" s="1"/>
  <c r="V503" i="16"/>
  <c r="R503" i="16"/>
  <c r="L503" i="16"/>
  <c r="J503" i="16"/>
  <c r="I503" i="16"/>
  <c r="G503" i="16"/>
  <c r="F503" i="16"/>
  <c r="C503" i="16"/>
  <c r="AR502" i="16"/>
  <c r="AO502" i="16"/>
  <c r="AT502" i="16" s="1"/>
  <c r="AA502" i="16"/>
  <c r="X502" i="16"/>
  <c r="AC502" i="16" s="1"/>
  <c r="K502" i="16"/>
  <c r="H502" i="16"/>
  <c r="AT501" i="16"/>
  <c r="AR501" i="16"/>
  <c r="AO501" i="16"/>
  <c r="AA501" i="16"/>
  <c r="X501" i="16"/>
  <c r="K501" i="16"/>
  <c r="M501" i="16" s="1"/>
  <c r="H501" i="16"/>
  <c r="AR500" i="16"/>
  <c r="AT500" i="16" s="1"/>
  <c r="AO500" i="16"/>
  <c r="AC500" i="16"/>
  <c r="AA500" i="16"/>
  <c r="X500" i="16"/>
  <c r="K500" i="16"/>
  <c r="M500" i="16" s="1"/>
  <c r="AD500" i="16" s="1"/>
  <c r="H500" i="16"/>
  <c r="AT499" i="16"/>
  <c r="AR499" i="16"/>
  <c r="AO499" i="16"/>
  <c r="AA499" i="16"/>
  <c r="AC499" i="16" s="1"/>
  <c r="AD499" i="16" s="1"/>
  <c r="X499" i="16"/>
  <c r="K499" i="16"/>
  <c r="H499" i="16"/>
  <c r="M499" i="16" s="1"/>
  <c r="AT498" i="16"/>
  <c r="AR498" i="16"/>
  <c r="AO498" i="16"/>
  <c r="AA498" i="16"/>
  <c r="X498" i="16"/>
  <c r="M498" i="16"/>
  <c r="K498" i="16"/>
  <c r="H498" i="16"/>
  <c r="AR497" i="16"/>
  <c r="AO497" i="16"/>
  <c r="AA497" i="16"/>
  <c r="AC497" i="16" s="1"/>
  <c r="X497" i="16"/>
  <c r="M497" i="16"/>
  <c r="AD497" i="16" s="1"/>
  <c r="K497" i="16"/>
  <c r="H497" i="16"/>
  <c r="H503" i="16" s="1"/>
  <c r="AR496" i="16"/>
  <c r="AO496" i="16"/>
  <c r="AC496" i="16"/>
  <c r="AA496" i="16"/>
  <c r="X496" i="16"/>
  <c r="M496" i="16"/>
  <c r="K496" i="16"/>
  <c r="H496" i="16"/>
  <c r="AT468" i="16"/>
  <c r="AS461" i="16"/>
  <c r="AR461" i="16"/>
  <c r="AQ461" i="16"/>
  <c r="AB461" i="16"/>
  <c r="AA461" i="16"/>
  <c r="Z461" i="16"/>
  <c r="L461" i="16"/>
  <c r="L470" i="16" s="1"/>
  <c r="D475" i="16" s="1"/>
  <c r="K461" i="16"/>
  <c r="J461" i="16"/>
  <c r="AT460" i="16"/>
  <c r="AC460" i="16"/>
  <c r="M460" i="16"/>
  <c r="AD460" i="16" s="1"/>
  <c r="AT459" i="16"/>
  <c r="AC459" i="16"/>
  <c r="M459" i="16"/>
  <c r="AT458" i="16"/>
  <c r="AC458" i="16"/>
  <c r="M458" i="16"/>
  <c r="AD458" i="16" s="1"/>
  <c r="AT457" i="16"/>
  <c r="AD457" i="16"/>
  <c r="AC457" i="16"/>
  <c r="M457" i="16"/>
  <c r="AT456" i="16"/>
  <c r="AC456" i="16"/>
  <c r="M456" i="16"/>
  <c r="AT455" i="16"/>
  <c r="AD455" i="16"/>
  <c r="AC455" i="16"/>
  <c r="M455" i="16"/>
  <c r="AT454" i="16"/>
  <c r="AC454" i="16"/>
  <c r="M454" i="16"/>
  <c r="AD454" i="16" s="1"/>
  <c r="AT453" i="16"/>
  <c r="AD453" i="16"/>
  <c r="AC453" i="16"/>
  <c r="M453" i="16"/>
  <c r="AT452" i="16"/>
  <c r="AD452" i="16"/>
  <c r="AC452" i="16"/>
  <c r="M452" i="16"/>
  <c r="AT451" i="16"/>
  <c r="AC451" i="16"/>
  <c r="M451" i="16"/>
  <c r="AD451" i="16" s="1"/>
  <c r="AT450" i="16"/>
  <c r="AT461" i="16" s="1"/>
  <c r="AC450" i="16"/>
  <c r="M450" i="16"/>
  <c r="AD450" i="16" s="1"/>
  <c r="AS447" i="16"/>
  <c r="AR447" i="16"/>
  <c r="AQ447" i="16"/>
  <c r="AC447" i="16"/>
  <c r="AB447" i="16"/>
  <c r="AA447" i="16"/>
  <c r="Z447" i="16"/>
  <c r="L447" i="16"/>
  <c r="K447" i="16"/>
  <c r="J447" i="16"/>
  <c r="AT446" i="16"/>
  <c r="AC446" i="16"/>
  <c r="M446" i="16"/>
  <c r="AD446" i="16" s="1"/>
  <c r="AT445" i="16"/>
  <c r="AC445" i="16"/>
  <c r="M445" i="16"/>
  <c r="AT444" i="16"/>
  <c r="AD444" i="16"/>
  <c r="AC444" i="16"/>
  <c r="M444" i="16"/>
  <c r="AS441" i="16"/>
  <c r="AR441" i="16"/>
  <c r="AQ441" i="16"/>
  <c r="AB441" i="16"/>
  <c r="AA441" i="16"/>
  <c r="Z441" i="16"/>
  <c r="L441" i="16"/>
  <c r="K441" i="16"/>
  <c r="M441" i="16" s="1"/>
  <c r="J441" i="16"/>
  <c r="AT440" i="16"/>
  <c r="AT441" i="16" s="1"/>
  <c r="AD440" i="16"/>
  <c r="AC440" i="16"/>
  <c r="M440" i="16"/>
  <c r="AT439" i="16"/>
  <c r="AD439" i="16"/>
  <c r="AC439" i="16"/>
  <c r="M439" i="16"/>
  <c r="AT438" i="16"/>
  <c r="AC438" i="16"/>
  <c r="M438" i="16"/>
  <c r="AQ434" i="16"/>
  <c r="AN434" i="16"/>
  <c r="Z434" i="16"/>
  <c r="Y434" i="16"/>
  <c r="L434" i="16"/>
  <c r="AS432" i="16"/>
  <c r="AS434" i="16" s="1"/>
  <c r="AS470" i="16" s="1"/>
  <c r="AI475" i="16" s="1"/>
  <c r="AQ432" i="16"/>
  <c r="AP432" i="16"/>
  <c r="AP434" i="16" s="1"/>
  <c r="AN432" i="16"/>
  <c r="AM432" i="16"/>
  <c r="AI432" i="16"/>
  <c r="AB432" i="16"/>
  <c r="Z432" i="16"/>
  <c r="Y432" i="16"/>
  <c r="X432" i="16"/>
  <c r="W432" i="16"/>
  <c r="W434" i="16" s="1"/>
  <c r="V432" i="16"/>
  <c r="R432" i="16"/>
  <c r="L432" i="16"/>
  <c r="J432" i="16"/>
  <c r="J434" i="16" s="1"/>
  <c r="I432" i="16"/>
  <c r="I434" i="16" s="1"/>
  <c r="G432" i="16"/>
  <c r="G434" i="16" s="1"/>
  <c r="F432" i="16"/>
  <c r="C432" i="16"/>
  <c r="AR431" i="16"/>
  <c r="AO431" i="16"/>
  <c r="AT431" i="16" s="1"/>
  <c r="AC431" i="16"/>
  <c r="AA431" i="16"/>
  <c r="X431" i="16"/>
  <c r="K431" i="16"/>
  <c r="H431" i="16"/>
  <c r="M431" i="16" s="1"/>
  <c r="AT430" i="16"/>
  <c r="AR430" i="16"/>
  <c r="AO430" i="16"/>
  <c r="AC430" i="16"/>
  <c r="AA430" i="16"/>
  <c r="X430" i="16"/>
  <c r="K430" i="16"/>
  <c r="H430" i="16"/>
  <c r="AT429" i="16"/>
  <c r="AR429" i="16"/>
  <c r="AO429" i="16"/>
  <c r="AA429" i="16"/>
  <c r="X429" i="16"/>
  <c r="AC429" i="16" s="1"/>
  <c r="K429" i="16"/>
  <c r="H429" i="16"/>
  <c r="M429" i="16" s="1"/>
  <c r="AD429" i="16" s="1"/>
  <c r="AR428" i="16"/>
  <c r="AO428" i="16"/>
  <c r="AT428" i="16" s="1"/>
  <c r="AA428" i="16"/>
  <c r="X428" i="16"/>
  <c r="M428" i="16"/>
  <c r="K428" i="16"/>
  <c r="K432" i="16" s="1"/>
  <c r="H428" i="16"/>
  <c r="AR427" i="16"/>
  <c r="AR432" i="16" s="1"/>
  <c r="AO427" i="16"/>
  <c r="AA427" i="16"/>
  <c r="X427" i="16"/>
  <c r="M427" i="16"/>
  <c r="K427" i="16"/>
  <c r="H427" i="16"/>
  <c r="AS423" i="16"/>
  <c r="AR423" i="16"/>
  <c r="AQ423" i="16"/>
  <c r="AP423" i="16"/>
  <c r="AN423" i="16"/>
  <c r="AM423" i="16"/>
  <c r="AI423" i="16"/>
  <c r="AB423" i="16"/>
  <c r="AB434" i="16" s="1"/>
  <c r="AB464" i="16" s="1"/>
  <c r="Z423" i="16"/>
  <c r="Y423" i="16"/>
  <c r="W423" i="16"/>
  <c r="V423" i="16"/>
  <c r="R423" i="16"/>
  <c r="L423" i="16"/>
  <c r="J423" i="16"/>
  <c r="I423" i="16"/>
  <c r="H423" i="16"/>
  <c r="G423" i="16"/>
  <c r="F423" i="16"/>
  <c r="C423" i="16"/>
  <c r="AR422" i="16"/>
  <c r="AO422" i="16"/>
  <c r="AT422" i="16" s="1"/>
  <c r="AC422" i="16"/>
  <c r="AA422" i="16"/>
  <c r="X422" i="16"/>
  <c r="K422" i="16"/>
  <c r="H422" i="16"/>
  <c r="AT421" i="16"/>
  <c r="AR421" i="16"/>
  <c r="AO421" i="16"/>
  <c r="AD421" i="16"/>
  <c r="AA421" i="16"/>
  <c r="AC421" i="16" s="1"/>
  <c r="X421" i="16"/>
  <c r="K421" i="16"/>
  <c r="H421" i="16"/>
  <c r="M421" i="16" s="1"/>
  <c r="AT420" i="16"/>
  <c r="AR420" i="16"/>
  <c r="AO420" i="16"/>
  <c r="AA420" i="16"/>
  <c r="X420" i="16"/>
  <c r="AC420" i="16" s="1"/>
  <c r="M420" i="16"/>
  <c r="K420" i="16"/>
  <c r="H420" i="16"/>
  <c r="AR419" i="16"/>
  <c r="AO419" i="16"/>
  <c r="AA419" i="16"/>
  <c r="X419" i="16"/>
  <c r="K419" i="16"/>
  <c r="H419" i="16"/>
  <c r="M419" i="16" s="1"/>
  <c r="AR418" i="16"/>
  <c r="AO418" i="16"/>
  <c r="AT418" i="16" s="1"/>
  <c r="AC418" i="16"/>
  <c r="AA418" i="16"/>
  <c r="X418" i="16"/>
  <c r="M418" i="16"/>
  <c r="AD418" i="16" s="1"/>
  <c r="K418" i="16"/>
  <c r="H418" i="16"/>
  <c r="AR417" i="16"/>
  <c r="AO417" i="16"/>
  <c r="AT417" i="16" s="1"/>
  <c r="AA417" i="16"/>
  <c r="X417" i="16"/>
  <c r="AC417" i="16" s="1"/>
  <c r="M417" i="16"/>
  <c r="AD417" i="16" s="1"/>
  <c r="K417" i="16"/>
  <c r="K423" i="16" s="1"/>
  <c r="H417" i="16"/>
  <c r="AR416" i="16"/>
  <c r="AO416" i="16"/>
  <c r="AA416" i="16"/>
  <c r="X416" i="16"/>
  <c r="AC416" i="16" s="1"/>
  <c r="K416" i="16"/>
  <c r="H416" i="16"/>
  <c r="M416" i="16" s="1"/>
  <c r="AT388" i="16"/>
  <c r="AS384" i="16"/>
  <c r="AS381" i="16"/>
  <c r="AR381" i="16"/>
  <c r="AQ381" i="16"/>
  <c r="AB381" i="16"/>
  <c r="AA381" i="16"/>
  <c r="Z381" i="16"/>
  <c r="L381" i="16"/>
  <c r="K381" i="16"/>
  <c r="J381" i="16"/>
  <c r="AT380" i="16"/>
  <c r="AD380" i="16"/>
  <c r="AC380" i="16"/>
  <c r="M380" i="16"/>
  <c r="AT379" i="16"/>
  <c r="AC379" i="16"/>
  <c r="M379" i="16"/>
  <c r="AD379" i="16" s="1"/>
  <c r="AT378" i="16"/>
  <c r="AD378" i="16"/>
  <c r="AC378" i="16"/>
  <c r="M378" i="16"/>
  <c r="AT377" i="16"/>
  <c r="AC377" i="16"/>
  <c r="AD377" i="16" s="1"/>
  <c r="M377" i="16"/>
  <c r="AT376" i="16"/>
  <c r="AC376" i="16"/>
  <c r="M376" i="16"/>
  <c r="AD376" i="16" s="1"/>
  <c r="AT375" i="16"/>
  <c r="AC375" i="16"/>
  <c r="M375" i="16"/>
  <c r="AD375" i="16" s="1"/>
  <c r="AT374" i="16"/>
  <c r="AC374" i="16"/>
  <c r="M374" i="16"/>
  <c r="AD374" i="16" s="1"/>
  <c r="AT373" i="16"/>
  <c r="AC373" i="16"/>
  <c r="AD373" i="16" s="1"/>
  <c r="M373" i="16"/>
  <c r="AT372" i="16"/>
  <c r="AD372" i="16"/>
  <c r="AC372" i="16"/>
  <c r="M372" i="16"/>
  <c r="AT371" i="16"/>
  <c r="AT381" i="16" s="1"/>
  <c r="AD371" i="16"/>
  <c r="AC371" i="16"/>
  <c r="M371" i="16"/>
  <c r="AT370" i="16"/>
  <c r="AC370" i="16"/>
  <c r="M370" i="16"/>
  <c r="AS367" i="16"/>
  <c r="AR367" i="16"/>
  <c r="AQ367" i="16"/>
  <c r="AB367" i="16"/>
  <c r="AA367" i="16"/>
  <c r="Z367" i="16"/>
  <c r="L367" i="16"/>
  <c r="K367" i="16"/>
  <c r="M367" i="16" s="1"/>
  <c r="J367" i="16"/>
  <c r="AT366" i="16"/>
  <c r="AC366" i="16"/>
  <c r="M366" i="16"/>
  <c r="AD366" i="16" s="1"/>
  <c r="AT365" i="16"/>
  <c r="AT367" i="16" s="1"/>
  <c r="AC365" i="16"/>
  <c r="M365" i="16"/>
  <c r="AT364" i="16"/>
  <c r="AC364" i="16"/>
  <c r="M364" i="16"/>
  <c r="AD364" i="16" s="1"/>
  <c r="AS361" i="16"/>
  <c r="AR361" i="16"/>
  <c r="AQ361" i="16"/>
  <c r="AB361" i="16"/>
  <c r="AA361" i="16"/>
  <c r="Z361" i="16"/>
  <c r="L361" i="16"/>
  <c r="K361" i="16"/>
  <c r="J361" i="16"/>
  <c r="AT360" i="16"/>
  <c r="AC360" i="16"/>
  <c r="M360" i="16"/>
  <c r="AD360" i="16" s="1"/>
  <c r="AT359" i="16"/>
  <c r="AC359" i="16"/>
  <c r="AC361" i="16" s="1"/>
  <c r="M359" i="16"/>
  <c r="AT358" i="16"/>
  <c r="AT361" i="16" s="1"/>
  <c r="AD358" i="16"/>
  <c r="AC358" i="16"/>
  <c r="M358" i="16"/>
  <c r="AQ354" i="16"/>
  <c r="AB354" i="16"/>
  <c r="V354" i="16"/>
  <c r="J354" i="16"/>
  <c r="G354" i="16"/>
  <c r="F354" i="16"/>
  <c r="AS352" i="16"/>
  <c r="AS354" i="16" s="1"/>
  <c r="AQ352" i="16"/>
  <c r="AP352" i="16"/>
  <c r="AN352" i="16"/>
  <c r="AN354" i="16" s="1"/>
  <c r="AM352" i="16"/>
  <c r="AI352" i="16"/>
  <c r="AB352" i="16"/>
  <c r="Z352" i="16"/>
  <c r="Z354" i="16" s="1"/>
  <c r="Y352" i="16"/>
  <c r="W352" i="16"/>
  <c r="W354" i="16" s="1"/>
  <c r="V352" i="16"/>
  <c r="R352" i="16"/>
  <c r="L352" i="16"/>
  <c r="L354" i="16" s="1"/>
  <c r="J352" i="16"/>
  <c r="I352" i="16"/>
  <c r="I354" i="16" s="1"/>
  <c r="G352" i="16"/>
  <c r="F352" i="16"/>
  <c r="C352" i="16"/>
  <c r="AR351" i="16"/>
  <c r="AO351" i="16"/>
  <c r="AT351" i="16" s="1"/>
  <c r="AA351" i="16"/>
  <c r="AC351" i="16" s="1"/>
  <c r="X351" i="16"/>
  <c r="K351" i="16"/>
  <c r="H351" i="16"/>
  <c r="AR350" i="16"/>
  <c r="AO350" i="16"/>
  <c r="AT350" i="16" s="1"/>
  <c r="AA350" i="16"/>
  <c r="AC350" i="16" s="1"/>
  <c r="X350" i="16"/>
  <c r="M350" i="16"/>
  <c r="AD350" i="16" s="1"/>
  <c r="K350" i="16"/>
  <c r="H350" i="16"/>
  <c r="AT349" i="16"/>
  <c r="AR349" i="16"/>
  <c r="AO349" i="16"/>
  <c r="AC349" i="16"/>
  <c r="AA349" i="16"/>
  <c r="X349" i="16"/>
  <c r="K349" i="16"/>
  <c r="H349" i="16"/>
  <c r="M349" i="16" s="1"/>
  <c r="AD349" i="16" s="1"/>
  <c r="AR348" i="16"/>
  <c r="AT348" i="16" s="1"/>
  <c r="AO348" i="16"/>
  <c r="AA348" i="16"/>
  <c r="X348" i="16"/>
  <c r="K348" i="16"/>
  <c r="H348" i="16"/>
  <c r="M348" i="16" s="1"/>
  <c r="AR347" i="16"/>
  <c r="AO347" i="16"/>
  <c r="AT347" i="16" s="1"/>
  <c r="AA347" i="16"/>
  <c r="AA352" i="16" s="1"/>
  <c r="AA354" i="16" s="1"/>
  <c r="X347" i="16"/>
  <c r="K347" i="16"/>
  <c r="K352" i="16" s="1"/>
  <c r="H347" i="16"/>
  <c r="AS343" i="16"/>
  <c r="AQ343" i="16"/>
  <c r="AP343" i="16"/>
  <c r="AN343" i="16"/>
  <c r="AM343" i="16"/>
  <c r="AI343" i="16"/>
  <c r="AB343" i="16"/>
  <c r="Z343" i="16"/>
  <c r="Y343" i="16"/>
  <c r="W343" i="16"/>
  <c r="V343" i="16"/>
  <c r="R343" i="16"/>
  <c r="L343" i="16"/>
  <c r="J343" i="16"/>
  <c r="I343" i="16"/>
  <c r="H343" i="16"/>
  <c r="G343" i="16"/>
  <c r="F343" i="16"/>
  <c r="C343" i="16"/>
  <c r="AT342" i="16"/>
  <c r="AR342" i="16"/>
  <c r="AO342" i="16"/>
  <c r="AA342" i="16"/>
  <c r="X342" i="16"/>
  <c r="K342" i="16"/>
  <c r="H342" i="16"/>
  <c r="M342" i="16" s="1"/>
  <c r="AR341" i="16"/>
  <c r="AT341" i="16" s="1"/>
  <c r="AO341" i="16"/>
  <c r="AC341" i="16"/>
  <c r="AA341" i="16"/>
  <c r="X341" i="16"/>
  <c r="K341" i="16"/>
  <c r="M341" i="16" s="1"/>
  <c r="AD341" i="16" s="1"/>
  <c r="H341" i="16"/>
  <c r="AT340" i="16"/>
  <c r="AR340" i="16"/>
  <c r="AO340" i="16"/>
  <c r="AA340" i="16"/>
  <c r="AC340" i="16" s="1"/>
  <c r="AD340" i="16" s="1"/>
  <c r="X340" i="16"/>
  <c r="K340" i="16"/>
  <c r="H340" i="16"/>
  <c r="M340" i="16" s="1"/>
  <c r="AT339" i="16"/>
  <c r="AR339" i="16"/>
  <c r="AO339" i="16"/>
  <c r="AA339" i="16"/>
  <c r="X339" i="16"/>
  <c r="AC339" i="16" s="1"/>
  <c r="M339" i="16"/>
  <c r="K339" i="16"/>
  <c r="H339" i="16"/>
  <c r="AR338" i="16"/>
  <c r="AO338" i="16"/>
  <c r="AT338" i="16" s="1"/>
  <c r="AA338" i="16"/>
  <c r="X338" i="16"/>
  <c r="AC338" i="16" s="1"/>
  <c r="K338" i="16"/>
  <c r="K343" i="16" s="1"/>
  <c r="H338" i="16"/>
  <c r="AT337" i="16"/>
  <c r="AR337" i="16"/>
  <c r="AO337" i="16"/>
  <c r="AC337" i="16"/>
  <c r="AA337" i="16"/>
  <c r="AA343" i="16" s="1"/>
  <c r="X337" i="16"/>
  <c r="K337" i="16"/>
  <c r="H337" i="16"/>
  <c r="M337" i="16" s="1"/>
  <c r="AD337" i="16" s="1"/>
  <c r="AR336" i="16"/>
  <c r="AO336" i="16"/>
  <c r="AO343" i="16" s="1"/>
  <c r="AC336" i="16"/>
  <c r="AA336" i="16"/>
  <c r="X336" i="16"/>
  <c r="K336" i="16"/>
  <c r="H336" i="16"/>
  <c r="M336" i="16" s="1"/>
  <c r="AT308" i="16"/>
  <c r="AS301" i="16"/>
  <c r="AS310" i="16" s="1"/>
  <c r="AI315" i="16" s="1"/>
  <c r="AR301" i="16"/>
  <c r="AQ301" i="16"/>
  <c r="AB301" i="16"/>
  <c r="AA301" i="16"/>
  <c r="Z301" i="16"/>
  <c r="L301" i="16"/>
  <c r="K301" i="16"/>
  <c r="J301" i="16"/>
  <c r="AT300" i="16"/>
  <c r="AC300" i="16"/>
  <c r="AD300" i="16" s="1"/>
  <c r="M300" i="16"/>
  <c r="AT299" i="16"/>
  <c r="AD299" i="16"/>
  <c r="AC299" i="16"/>
  <c r="M299" i="16"/>
  <c r="AT298" i="16"/>
  <c r="AD298" i="16"/>
  <c r="AC298" i="16"/>
  <c r="M298" i="16"/>
  <c r="AT297" i="16"/>
  <c r="AD297" i="16"/>
  <c r="AC297" i="16"/>
  <c r="M297" i="16"/>
  <c r="AT296" i="16"/>
  <c r="AD296" i="16"/>
  <c r="AC296" i="16"/>
  <c r="M296" i="16"/>
  <c r="AT295" i="16"/>
  <c r="AC295" i="16"/>
  <c r="M295" i="16"/>
  <c r="AT294" i="16"/>
  <c r="AC294" i="16"/>
  <c r="M294" i="16"/>
  <c r="AD294" i="16" s="1"/>
  <c r="AT293" i="16"/>
  <c r="AC293" i="16"/>
  <c r="M293" i="16"/>
  <c r="AD293" i="16" s="1"/>
  <c r="AT292" i="16"/>
  <c r="AC292" i="16"/>
  <c r="M292" i="16"/>
  <c r="AD292" i="16" s="1"/>
  <c r="AT291" i="16"/>
  <c r="AD291" i="16"/>
  <c r="AC291" i="16"/>
  <c r="M291" i="16"/>
  <c r="AT290" i="16"/>
  <c r="AT301" i="16" s="1"/>
  <c r="AC290" i="16"/>
  <c r="M290" i="16"/>
  <c r="AS287" i="16"/>
  <c r="AR287" i="16"/>
  <c r="AQ287" i="16"/>
  <c r="AB287" i="16"/>
  <c r="AA287" i="16"/>
  <c r="Z287" i="16"/>
  <c r="M287" i="16"/>
  <c r="L287" i="16"/>
  <c r="K287" i="16"/>
  <c r="J287" i="16"/>
  <c r="AT286" i="16"/>
  <c r="AC286" i="16"/>
  <c r="AD286" i="16" s="1"/>
  <c r="M286" i="16"/>
  <c r="AT285" i="16"/>
  <c r="AC285" i="16"/>
  <c r="M285" i="16"/>
  <c r="AD285" i="16" s="1"/>
  <c r="AT284" i="16"/>
  <c r="AT287" i="16" s="1"/>
  <c r="AC284" i="16"/>
  <c r="M284" i="16"/>
  <c r="AS281" i="16"/>
  <c r="AS304" i="16" s="1"/>
  <c r="AR281" i="16"/>
  <c r="AQ281" i="16"/>
  <c r="AC281" i="16"/>
  <c r="AB281" i="16"/>
  <c r="AA281" i="16"/>
  <c r="Z281" i="16"/>
  <c r="L281" i="16"/>
  <c r="K281" i="16"/>
  <c r="J281" i="16"/>
  <c r="M281" i="16" s="1"/>
  <c r="AT280" i="16"/>
  <c r="AC280" i="16"/>
  <c r="M280" i="16"/>
  <c r="AD280" i="16" s="1"/>
  <c r="AT279" i="16"/>
  <c r="AD279" i="16"/>
  <c r="AC279" i="16"/>
  <c r="M279" i="16"/>
  <c r="AT278" i="16"/>
  <c r="AT281" i="16" s="1"/>
  <c r="AC278" i="16"/>
  <c r="M278" i="16"/>
  <c r="AD278" i="16" s="1"/>
  <c r="AD281" i="16" s="1"/>
  <c r="AS274" i="16"/>
  <c r="AP274" i="16"/>
  <c r="AM274" i="16"/>
  <c r="V274" i="16"/>
  <c r="I274" i="16"/>
  <c r="AS272" i="16"/>
  <c r="AQ272" i="16"/>
  <c r="AP272" i="16"/>
  <c r="AN272" i="16"/>
  <c r="AM272" i="16"/>
  <c r="AI272" i="16"/>
  <c r="AB272" i="16"/>
  <c r="Z272" i="16"/>
  <c r="Z274" i="16" s="1"/>
  <c r="Y272" i="16"/>
  <c r="Y274" i="16" s="1"/>
  <c r="W272" i="16"/>
  <c r="V272" i="16"/>
  <c r="R272" i="16"/>
  <c r="L272" i="16"/>
  <c r="L274" i="16" s="1"/>
  <c r="J272" i="16"/>
  <c r="I272" i="16"/>
  <c r="G272" i="16"/>
  <c r="F272" i="16"/>
  <c r="C272" i="16"/>
  <c r="AR271" i="16"/>
  <c r="AO271" i="16"/>
  <c r="AT271" i="16" s="1"/>
  <c r="AC271" i="16"/>
  <c r="AA271" i="16"/>
  <c r="X271" i="16"/>
  <c r="M271" i="16"/>
  <c r="AD271" i="16" s="1"/>
  <c r="K271" i="16"/>
  <c r="H271" i="16"/>
  <c r="AR270" i="16"/>
  <c r="AT270" i="16" s="1"/>
  <c r="AO270" i="16"/>
  <c r="AA270" i="16"/>
  <c r="X270" i="16"/>
  <c r="AC270" i="16" s="1"/>
  <c r="M270" i="16"/>
  <c r="AD270" i="16" s="1"/>
  <c r="K270" i="16"/>
  <c r="H270" i="16"/>
  <c r="AR269" i="16"/>
  <c r="AO269" i="16"/>
  <c r="AT269" i="16" s="1"/>
  <c r="AC269" i="16"/>
  <c r="AA269" i="16"/>
  <c r="X269" i="16"/>
  <c r="X272" i="16" s="1"/>
  <c r="K269" i="16"/>
  <c r="H269" i="16"/>
  <c r="AR268" i="16"/>
  <c r="AO268" i="16"/>
  <c r="AT268" i="16" s="1"/>
  <c r="AC268" i="16"/>
  <c r="AA268" i="16"/>
  <c r="X268" i="16"/>
  <c r="K268" i="16"/>
  <c r="H268" i="16"/>
  <c r="M268" i="16" s="1"/>
  <c r="AT267" i="16"/>
  <c r="AT272" i="16" s="1"/>
  <c r="AR267" i="16"/>
  <c r="AO267" i="16"/>
  <c r="AA267" i="16"/>
  <c r="X267" i="16"/>
  <c r="M267" i="16"/>
  <c r="K267" i="16"/>
  <c r="K272" i="16" s="1"/>
  <c r="H267" i="16"/>
  <c r="H272" i="16" s="1"/>
  <c r="AS263" i="16"/>
  <c r="AQ263" i="16"/>
  <c r="AP263" i="16"/>
  <c r="AN263" i="16"/>
  <c r="AM263" i="16"/>
  <c r="AI263" i="16"/>
  <c r="AB263" i="16"/>
  <c r="Z263" i="16"/>
  <c r="Y263" i="16"/>
  <c r="W263" i="16"/>
  <c r="W274" i="16" s="1"/>
  <c r="V263" i="16"/>
  <c r="R263" i="16"/>
  <c r="L263" i="16"/>
  <c r="J263" i="16"/>
  <c r="I263" i="16"/>
  <c r="G263" i="16"/>
  <c r="G274" i="16" s="1"/>
  <c r="F263" i="16"/>
  <c r="F274" i="16" s="1"/>
  <c r="C263" i="16"/>
  <c r="AR262" i="16"/>
  <c r="AO262" i="16"/>
  <c r="AT262" i="16" s="1"/>
  <c r="AA262" i="16"/>
  <c r="AC262" i="16" s="1"/>
  <c r="X262" i="16"/>
  <c r="K262" i="16"/>
  <c r="M262" i="16" s="1"/>
  <c r="H262" i="16"/>
  <c r="AT261" i="16"/>
  <c r="AR261" i="16"/>
  <c r="AO261" i="16"/>
  <c r="AA261" i="16"/>
  <c r="X261" i="16"/>
  <c r="AC261" i="16" s="1"/>
  <c r="M261" i="16"/>
  <c r="K261" i="16"/>
  <c r="H261" i="16"/>
  <c r="AR260" i="16"/>
  <c r="AO260" i="16"/>
  <c r="AT260" i="16" s="1"/>
  <c r="AC260" i="16"/>
  <c r="AA260" i="16"/>
  <c r="X260" i="16"/>
  <c r="K260" i="16"/>
  <c r="H260" i="16"/>
  <c r="AT259" i="16"/>
  <c r="AR259" i="16"/>
  <c r="AO259" i="16"/>
  <c r="AA259" i="16"/>
  <c r="X259" i="16"/>
  <c r="K259" i="16"/>
  <c r="H259" i="16"/>
  <c r="AT258" i="16"/>
  <c r="AR258" i="16"/>
  <c r="AO258" i="16"/>
  <c r="AO263" i="16" s="1"/>
  <c r="AA258" i="16"/>
  <c r="AC258" i="16" s="1"/>
  <c r="X258" i="16"/>
  <c r="M258" i="16"/>
  <c r="K258" i="16"/>
  <c r="H258" i="16"/>
  <c r="AT257" i="16"/>
  <c r="AR257" i="16"/>
  <c r="AO257" i="16"/>
  <c r="AC257" i="16"/>
  <c r="AA257" i="16"/>
  <c r="X257" i="16"/>
  <c r="K257" i="16"/>
  <c r="H257" i="16"/>
  <c r="M257" i="16" s="1"/>
  <c r="AD257" i="16" s="1"/>
  <c r="AT256" i="16"/>
  <c r="AR256" i="16"/>
  <c r="AR263" i="16" s="1"/>
  <c r="AO256" i="16"/>
  <c r="AA256" i="16"/>
  <c r="AA263" i="16" s="1"/>
  <c r="X256" i="16"/>
  <c r="AC256" i="16" s="1"/>
  <c r="M256" i="16"/>
  <c r="K256" i="16"/>
  <c r="H256" i="16"/>
  <c r="AT228" i="16"/>
  <c r="AS221" i="16"/>
  <c r="AR221" i="16"/>
  <c r="AQ221" i="16"/>
  <c r="AB221" i="16"/>
  <c r="AA221" i="16"/>
  <c r="Z221" i="16"/>
  <c r="M221" i="16"/>
  <c r="L221" i="16"/>
  <c r="L230" i="16" s="1"/>
  <c r="K221" i="16"/>
  <c r="J221" i="16"/>
  <c r="AT220" i="16"/>
  <c r="AC220" i="16"/>
  <c r="M220" i="16"/>
  <c r="AT219" i="16"/>
  <c r="AC219" i="16"/>
  <c r="M219" i="16"/>
  <c r="AD219" i="16" s="1"/>
  <c r="AT218" i="16"/>
  <c r="AD218" i="16"/>
  <c r="AC218" i="16"/>
  <c r="M218" i="16"/>
  <c r="AT217" i="16"/>
  <c r="AC217" i="16"/>
  <c r="M217" i="16"/>
  <c r="AT216" i="16"/>
  <c r="AD216" i="16"/>
  <c r="AC216" i="16"/>
  <c r="M216" i="16"/>
  <c r="AT215" i="16"/>
  <c r="AC215" i="16"/>
  <c r="M215" i="16"/>
  <c r="AD215" i="16" s="1"/>
  <c r="AT214" i="16"/>
  <c r="AC214" i="16"/>
  <c r="AD214" i="16" s="1"/>
  <c r="M214" i="16"/>
  <c r="AT213" i="16"/>
  <c r="AD213" i="16"/>
  <c r="AC213" i="16"/>
  <c r="M213" i="16"/>
  <c r="AT212" i="16"/>
  <c r="AC212" i="16"/>
  <c r="M212" i="16"/>
  <c r="AT211" i="16"/>
  <c r="AC211" i="16"/>
  <c r="M211" i="16"/>
  <c r="AD211" i="16" s="1"/>
  <c r="AT210" i="16"/>
  <c r="AC210" i="16"/>
  <c r="M210" i="16"/>
  <c r="AD210" i="16" s="1"/>
  <c r="AS207" i="16"/>
  <c r="AR207" i="16"/>
  <c r="AQ207" i="16"/>
  <c r="AB207" i="16"/>
  <c r="AA207" i="16"/>
  <c r="Z207" i="16"/>
  <c r="M207" i="16"/>
  <c r="L207" i="16"/>
  <c r="K207" i="16"/>
  <c r="J207" i="16"/>
  <c r="AT206" i="16"/>
  <c r="AC206" i="16"/>
  <c r="AC207" i="16" s="1"/>
  <c r="M206" i="16"/>
  <c r="AT205" i="16"/>
  <c r="AD205" i="16"/>
  <c r="AC205" i="16"/>
  <c r="M205" i="16"/>
  <c r="AT204" i="16"/>
  <c r="AT207" i="16" s="1"/>
  <c r="AC204" i="16"/>
  <c r="M204" i="16"/>
  <c r="AD204" i="16" s="1"/>
  <c r="AS201" i="16"/>
  <c r="AR201" i="16"/>
  <c r="AQ201" i="16"/>
  <c r="AB201" i="16"/>
  <c r="AA201" i="16"/>
  <c r="Z201" i="16"/>
  <c r="M201" i="16"/>
  <c r="L201" i="16"/>
  <c r="K201" i="16"/>
  <c r="J201" i="16"/>
  <c r="AT200" i="16"/>
  <c r="AC200" i="16"/>
  <c r="AD200" i="16" s="1"/>
  <c r="M200" i="16"/>
  <c r="AT199" i="16"/>
  <c r="AD199" i="16"/>
  <c r="AC199" i="16"/>
  <c r="M199" i="16"/>
  <c r="AT198" i="16"/>
  <c r="AT201" i="16" s="1"/>
  <c r="AC198" i="16"/>
  <c r="M198" i="16"/>
  <c r="AD198" i="16" s="1"/>
  <c r="AD201" i="16" s="1"/>
  <c r="AP194" i="16"/>
  <c r="AN194" i="16"/>
  <c r="AM194" i="16"/>
  <c r="Z194" i="16"/>
  <c r="Y194" i="16"/>
  <c r="L194" i="16"/>
  <c r="L224" i="16" s="1"/>
  <c r="AS192" i="16"/>
  <c r="AQ192" i="16"/>
  <c r="AQ194" i="16" s="1"/>
  <c r="AP192" i="16"/>
  <c r="AN192" i="16"/>
  <c r="AM192" i="16"/>
  <c r="AI192" i="16"/>
  <c r="AB192" i="16"/>
  <c r="AB194" i="16" s="1"/>
  <c r="AB230" i="16" s="1"/>
  <c r="S235" i="16" s="1"/>
  <c r="Z192" i="16"/>
  <c r="Y192" i="16"/>
  <c r="W192" i="16"/>
  <c r="V192" i="16"/>
  <c r="V194" i="16" s="1"/>
  <c r="R192" i="16"/>
  <c r="L192" i="16"/>
  <c r="J192" i="16"/>
  <c r="I192" i="16"/>
  <c r="I194" i="16" s="1"/>
  <c r="H192" i="16"/>
  <c r="G192" i="16"/>
  <c r="F192" i="16"/>
  <c r="F194" i="16" s="1"/>
  <c r="C192" i="16"/>
  <c r="AR191" i="16"/>
  <c r="AO191" i="16"/>
  <c r="AA191" i="16"/>
  <c r="AC191" i="16" s="1"/>
  <c r="X191" i="16"/>
  <c r="M191" i="16"/>
  <c r="K191" i="16"/>
  <c r="H191" i="16"/>
  <c r="AR190" i="16"/>
  <c r="AT190" i="16" s="1"/>
  <c r="AO190" i="16"/>
  <c r="AA190" i="16"/>
  <c r="AA192" i="16" s="1"/>
  <c r="X190" i="16"/>
  <c r="M190" i="16"/>
  <c r="K190" i="16"/>
  <c r="H190" i="16"/>
  <c r="AR189" i="16"/>
  <c r="AR192" i="16" s="1"/>
  <c r="AO189" i="16"/>
  <c r="AD189" i="16"/>
  <c r="AA189" i="16"/>
  <c r="X189" i="16"/>
  <c r="AC189" i="16" s="1"/>
  <c r="M189" i="16"/>
  <c r="K189" i="16"/>
  <c r="H189" i="16"/>
  <c r="AR188" i="16"/>
  <c r="AO188" i="16"/>
  <c r="AT188" i="16" s="1"/>
  <c r="AC188" i="16"/>
  <c r="AA188" i="16"/>
  <c r="X188" i="16"/>
  <c r="K188" i="16"/>
  <c r="H188" i="16"/>
  <c r="AT187" i="16"/>
  <c r="AR187" i="16"/>
  <c r="AO187" i="16"/>
  <c r="AO192" i="16" s="1"/>
  <c r="AA187" i="16"/>
  <c r="X187" i="16"/>
  <c r="X192" i="16" s="1"/>
  <c r="X194" i="16" s="1"/>
  <c r="K187" i="16"/>
  <c r="H187" i="16"/>
  <c r="AS183" i="16"/>
  <c r="AS194" i="16" s="1"/>
  <c r="AQ183" i="16"/>
  <c r="AP183" i="16"/>
  <c r="AN183" i="16"/>
  <c r="AM183" i="16"/>
  <c r="AI183" i="16"/>
  <c r="AB183" i="16"/>
  <c r="Z183" i="16"/>
  <c r="Y183" i="16"/>
  <c r="W183" i="16"/>
  <c r="V183" i="16"/>
  <c r="R183" i="16"/>
  <c r="L183" i="16"/>
  <c r="J183" i="16"/>
  <c r="J194" i="16" s="1"/>
  <c r="I183" i="16"/>
  <c r="G183" i="16"/>
  <c r="G194" i="16" s="1"/>
  <c r="F183" i="16"/>
  <c r="C183" i="16"/>
  <c r="AR182" i="16"/>
  <c r="AO182" i="16"/>
  <c r="AA182" i="16"/>
  <c r="AC182" i="16" s="1"/>
  <c r="X182" i="16"/>
  <c r="K182" i="16"/>
  <c r="H182" i="16"/>
  <c r="M182" i="16" s="1"/>
  <c r="AD182" i="16" s="1"/>
  <c r="AR181" i="16"/>
  <c r="AT181" i="16" s="1"/>
  <c r="AO181" i="16"/>
  <c r="AA181" i="16"/>
  <c r="X181" i="16"/>
  <c r="AC181" i="16" s="1"/>
  <c r="AD181" i="16" s="1"/>
  <c r="M181" i="16"/>
  <c r="K181" i="16"/>
  <c r="H181" i="16"/>
  <c r="AT180" i="16"/>
  <c r="AR180" i="16"/>
  <c r="AO180" i="16"/>
  <c r="AA180" i="16"/>
  <c r="X180" i="16"/>
  <c r="AC180" i="16" s="1"/>
  <c r="K180" i="16"/>
  <c r="M180" i="16" s="1"/>
  <c r="AD180" i="16" s="1"/>
  <c r="H180" i="16"/>
  <c r="AR179" i="16"/>
  <c r="AO179" i="16"/>
  <c r="AT179" i="16" s="1"/>
  <c r="AA179" i="16"/>
  <c r="X179" i="16"/>
  <c r="X183" i="16" s="1"/>
  <c r="K179" i="16"/>
  <c r="H179" i="16"/>
  <c r="M179" i="16" s="1"/>
  <c r="AR178" i="16"/>
  <c r="AO178" i="16"/>
  <c r="AT178" i="16" s="1"/>
  <c r="AC178" i="16"/>
  <c r="AA178" i="16"/>
  <c r="X178" i="16"/>
  <c r="K178" i="16"/>
  <c r="M178" i="16" s="1"/>
  <c r="H178" i="16"/>
  <c r="AR177" i="16"/>
  <c r="AR183" i="16" s="1"/>
  <c r="AO177" i="16"/>
  <c r="AO183" i="16" s="1"/>
  <c r="AC177" i="16"/>
  <c r="AA177" i="16"/>
  <c r="X177" i="16"/>
  <c r="K177" i="16"/>
  <c r="H177" i="16"/>
  <c r="M177" i="16" s="1"/>
  <c r="AD177" i="16" s="1"/>
  <c r="AT176" i="16"/>
  <c r="AR176" i="16"/>
  <c r="AO176" i="16"/>
  <c r="AC176" i="16"/>
  <c r="AA176" i="16"/>
  <c r="AA183" i="16" s="1"/>
  <c r="X176" i="16"/>
  <c r="K176" i="16"/>
  <c r="H176" i="16"/>
  <c r="M176" i="16" s="1"/>
  <c r="AT148" i="16"/>
  <c r="AS141" i="16"/>
  <c r="AR141" i="16"/>
  <c r="AQ141" i="16"/>
  <c r="AB141" i="16"/>
  <c r="AA141" i="16"/>
  <c r="Z141" i="16"/>
  <c r="M141" i="16"/>
  <c r="L141" i="16"/>
  <c r="K141" i="16"/>
  <c r="J141" i="16"/>
  <c r="AT140" i="16"/>
  <c r="AD140" i="16"/>
  <c r="AC140" i="16"/>
  <c r="M140" i="16"/>
  <c r="AT139" i="16"/>
  <c r="AC139" i="16"/>
  <c r="AD139" i="16" s="1"/>
  <c r="M139" i="16"/>
  <c r="AT138" i="16"/>
  <c r="AC138" i="16"/>
  <c r="M138" i="16"/>
  <c r="AD138" i="16" s="1"/>
  <c r="AT137" i="16"/>
  <c r="AC137" i="16"/>
  <c r="M137" i="16"/>
  <c r="AD137" i="16" s="1"/>
  <c r="AT136" i="16"/>
  <c r="AD136" i="16"/>
  <c r="AC136" i="16"/>
  <c r="M136" i="16"/>
  <c r="AT135" i="16"/>
  <c r="AC135" i="16"/>
  <c r="AD135" i="16" s="1"/>
  <c r="M135" i="16"/>
  <c r="AT134" i="16"/>
  <c r="AD134" i="16"/>
  <c r="AC134" i="16"/>
  <c r="M134" i="16"/>
  <c r="AT133" i="16"/>
  <c r="AD133" i="16"/>
  <c r="AC133" i="16"/>
  <c r="M133" i="16"/>
  <c r="AT132" i="16"/>
  <c r="AC132" i="16"/>
  <c r="AD132" i="16" s="1"/>
  <c r="M132" i="16"/>
  <c r="AT131" i="16"/>
  <c r="AD131" i="16"/>
  <c r="AC131" i="16"/>
  <c r="M131" i="16"/>
  <c r="AT130" i="16"/>
  <c r="AC130" i="16"/>
  <c r="AC141" i="16" s="1"/>
  <c r="M130" i="16"/>
  <c r="AS127" i="16"/>
  <c r="AR127" i="16"/>
  <c r="AQ127" i="16"/>
  <c r="AB127" i="16"/>
  <c r="AA127" i="16"/>
  <c r="Z127" i="16"/>
  <c r="L127" i="16"/>
  <c r="K127" i="16"/>
  <c r="J127" i="16"/>
  <c r="AT126" i="16"/>
  <c r="AC126" i="16"/>
  <c r="M126" i="16"/>
  <c r="AD126" i="16" s="1"/>
  <c r="AT125" i="16"/>
  <c r="AD125" i="16"/>
  <c r="AC125" i="16"/>
  <c r="M125" i="16"/>
  <c r="AT124" i="16"/>
  <c r="AC124" i="16"/>
  <c r="AD124" i="16" s="1"/>
  <c r="AD127" i="16" s="1"/>
  <c r="M124" i="16"/>
  <c r="AS121" i="16"/>
  <c r="AR121" i="16"/>
  <c r="AQ121" i="16"/>
  <c r="AB121" i="16"/>
  <c r="AA121" i="16"/>
  <c r="Z121" i="16"/>
  <c r="L121" i="16"/>
  <c r="M121" i="16" s="1"/>
  <c r="K121" i="16"/>
  <c r="J121" i="16"/>
  <c r="AT120" i="16"/>
  <c r="AT121" i="16" s="1"/>
  <c r="AD120" i="16"/>
  <c r="AC120" i="16"/>
  <c r="M120" i="16"/>
  <c r="AT119" i="16"/>
  <c r="AC119" i="16"/>
  <c r="M119" i="16"/>
  <c r="AD119" i="16" s="1"/>
  <c r="AT118" i="16"/>
  <c r="AD118" i="16"/>
  <c r="AC118" i="16"/>
  <c r="M118" i="16"/>
  <c r="AP114" i="16"/>
  <c r="AB114" i="16"/>
  <c r="F114" i="16"/>
  <c r="AS112" i="16"/>
  <c r="AQ112" i="16"/>
  <c r="AQ114" i="16" s="1"/>
  <c r="AP112" i="16"/>
  <c r="AN112" i="16"/>
  <c r="AM112" i="16"/>
  <c r="AM114" i="16" s="1"/>
  <c r="AI112" i="16"/>
  <c r="AB112" i="16"/>
  <c r="Z112" i="16"/>
  <c r="Z114" i="16" s="1"/>
  <c r="Y112" i="16"/>
  <c r="Y114" i="16" s="1"/>
  <c r="W112" i="16"/>
  <c r="W114" i="16" s="1"/>
  <c r="V112" i="16"/>
  <c r="V114" i="16" s="1"/>
  <c r="R112" i="16"/>
  <c r="L112" i="16"/>
  <c r="K112" i="16"/>
  <c r="J112" i="16"/>
  <c r="J114" i="16" s="1"/>
  <c r="I112" i="16"/>
  <c r="G112" i="16"/>
  <c r="G114" i="16" s="1"/>
  <c r="F112" i="16"/>
  <c r="C112" i="16"/>
  <c r="AR111" i="16"/>
  <c r="AO111" i="16"/>
  <c r="AT111" i="16" s="1"/>
  <c r="AA111" i="16"/>
  <c r="X111" i="16"/>
  <c r="AC111" i="16" s="1"/>
  <c r="M111" i="16"/>
  <c r="AD111" i="16" s="1"/>
  <c r="K111" i="16"/>
  <c r="H111" i="16"/>
  <c r="AR110" i="16"/>
  <c r="AO110" i="16"/>
  <c r="AT110" i="16" s="1"/>
  <c r="AA110" i="16"/>
  <c r="X110" i="16"/>
  <c r="AC110" i="16" s="1"/>
  <c r="K110" i="16"/>
  <c r="H110" i="16"/>
  <c r="AT109" i="16"/>
  <c r="AR109" i="16"/>
  <c r="AO109" i="16"/>
  <c r="AA109" i="16"/>
  <c r="X109" i="16"/>
  <c r="X112" i="16" s="1"/>
  <c r="X114" i="16" s="1"/>
  <c r="K109" i="16"/>
  <c r="M109" i="16" s="1"/>
  <c r="H109" i="16"/>
  <c r="AT108" i="16"/>
  <c r="AR108" i="16"/>
  <c r="AO108" i="16"/>
  <c r="AC108" i="16"/>
  <c r="AA108" i="16"/>
  <c r="X108" i="16"/>
  <c r="M108" i="16"/>
  <c r="AD108" i="16" s="1"/>
  <c r="K108" i="16"/>
  <c r="H108" i="16"/>
  <c r="AT107" i="16"/>
  <c r="AT112" i="16" s="1"/>
  <c r="AR107" i="16"/>
  <c r="AO107" i="16"/>
  <c r="AC107" i="16"/>
  <c r="AA107" i="16"/>
  <c r="X107" i="16"/>
  <c r="K107" i="16"/>
  <c r="H107" i="16"/>
  <c r="AS103" i="16"/>
  <c r="AQ103" i="16"/>
  <c r="AP103" i="16"/>
  <c r="AN103" i="16"/>
  <c r="AM103" i="16"/>
  <c r="AI103" i="16"/>
  <c r="AB103" i="16"/>
  <c r="Z103" i="16"/>
  <c r="Y103" i="16"/>
  <c r="X103" i="16"/>
  <c r="W103" i="16"/>
  <c r="V103" i="16"/>
  <c r="R103" i="16"/>
  <c r="L103" i="16"/>
  <c r="L114" i="16" s="1"/>
  <c r="L144" i="16" s="1"/>
  <c r="J103" i="16"/>
  <c r="I103" i="16"/>
  <c r="I114" i="16" s="1"/>
  <c r="G103" i="16"/>
  <c r="F103" i="16"/>
  <c r="C103" i="16"/>
  <c r="AT102" i="16"/>
  <c r="AR102" i="16"/>
  <c r="AO102" i="16"/>
  <c r="AA102" i="16"/>
  <c r="X102" i="16"/>
  <c r="AC102" i="16" s="1"/>
  <c r="K102" i="16"/>
  <c r="M102" i="16" s="1"/>
  <c r="AD102" i="16" s="1"/>
  <c r="H102" i="16"/>
  <c r="AR101" i="16"/>
  <c r="AO101" i="16"/>
  <c r="AT101" i="16" s="1"/>
  <c r="AC101" i="16"/>
  <c r="AA101" i="16"/>
  <c r="X101" i="16"/>
  <c r="K101" i="16"/>
  <c r="H101" i="16"/>
  <c r="M101" i="16" s="1"/>
  <c r="AD101" i="16" s="1"/>
  <c r="AR100" i="16"/>
  <c r="AO100" i="16"/>
  <c r="AT100" i="16" s="1"/>
  <c r="AC100" i="16"/>
  <c r="AA100" i="16"/>
  <c r="X100" i="16"/>
  <c r="K100" i="16"/>
  <c r="H100" i="16"/>
  <c r="AR99" i="16"/>
  <c r="AO99" i="16"/>
  <c r="AT99" i="16" s="1"/>
  <c r="AC99" i="16"/>
  <c r="AA99" i="16"/>
  <c r="X99" i="16"/>
  <c r="K99" i="16"/>
  <c r="H99" i="16"/>
  <c r="M99" i="16" s="1"/>
  <c r="AD99" i="16" s="1"/>
  <c r="AT98" i="16"/>
  <c r="AR98" i="16"/>
  <c r="AO98" i="16"/>
  <c r="AC98" i="16"/>
  <c r="AA98" i="16"/>
  <c r="X98" i="16"/>
  <c r="K98" i="16"/>
  <c r="H98" i="16"/>
  <c r="M98" i="16" s="1"/>
  <c r="AD98" i="16" s="1"/>
  <c r="AR97" i="16"/>
  <c r="AT97" i="16" s="1"/>
  <c r="AO97" i="16"/>
  <c r="AA97" i="16"/>
  <c r="X97" i="16"/>
  <c r="K97" i="16"/>
  <c r="H97" i="16"/>
  <c r="M97" i="16" s="1"/>
  <c r="AR96" i="16"/>
  <c r="AO96" i="16"/>
  <c r="AA96" i="16"/>
  <c r="AA103" i="16" s="1"/>
  <c r="X96" i="16"/>
  <c r="K96" i="16"/>
  <c r="K103" i="16" s="1"/>
  <c r="H96" i="16"/>
  <c r="AT68" i="16"/>
  <c r="AS61" i="16"/>
  <c r="AR61" i="16"/>
  <c r="AQ61" i="16"/>
  <c r="AB61" i="16"/>
  <c r="AA61" i="16"/>
  <c r="Z61" i="16"/>
  <c r="L61" i="16"/>
  <c r="L70" i="16" s="1"/>
  <c r="K61" i="16"/>
  <c r="J61" i="16"/>
  <c r="AT60" i="16"/>
  <c r="AC60" i="16"/>
  <c r="M60" i="16"/>
  <c r="AD60" i="16" s="1"/>
  <c r="AT59" i="16"/>
  <c r="AD59" i="16"/>
  <c r="AC59" i="16"/>
  <c r="M59" i="16"/>
  <c r="AT58" i="16"/>
  <c r="AC58" i="16"/>
  <c r="AD58" i="16" s="1"/>
  <c r="M58" i="16"/>
  <c r="AT57" i="16"/>
  <c r="AC57" i="16"/>
  <c r="M57" i="16"/>
  <c r="AT56" i="16"/>
  <c r="AC56" i="16"/>
  <c r="AD56" i="16" s="1"/>
  <c r="M56" i="16"/>
  <c r="AT55" i="16"/>
  <c r="AD55" i="16"/>
  <c r="AC55" i="16"/>
  <c r="M55" i="16"/>
  <c r="AT54" i="16"/>
  <c r="AC54" i="16"/>
  <c r="M54" i="16"/>
  <c r="AD54" i="16" s="1"/>
  <c r="AT53" i="16"/>
  <c r="AD53" i="16"/>
  <c r="AC53" i="16"/>
  <c r="M53" i="16"/>
  <c r="AT52" i="16"/>
  <c r="AC52" i="16"/>
  <c r="AD52" i="16" s="1"/>
  <c r="M52" i="16"/>
  <c r="AT51" i="16"/>
  <c r="AD51" i="16"/>
  <c r="AC51" i="16"/>
  <c r="M51" i="16"/>
  <c r="AT50" i="16"/>
  <c r="AT61" i="16" s="1"/>
  <c r="AD50" i="16"/>
  <c r="AC50" i="16"/>
  <c r="M50" i="16"/>
  <c r="AS47" i="16"/>
  <c r="AR47" i="16"/>
  <c r="AQ47" i="16"/>
  <c r="AB47" i="16"/>
  <c r="AA47" i="16"/>
  <c r="Z47" i="16"/>
  <c r="L47" i="16"/>
  <c r="K47" i="16"/>
  <c r="J47" i="16"/>
  <c r="AT46" i="16"/>
  <c r="AD46" i="16"/>
  <c r="AC46" i="16"/>
  <c r="M46" i="16"/>
  <c r="AT45" i="16"/>
  <c r="AC45" i="16"/>
  <c r="AD45" i="16" s="1"/>
  <c r="M45" i="16"/>
  <c r="AT44" i="16"/>
  <c r="AT47" i="16" s="1"/>
  <c r="AC44" i="16"/>
  <c r="M44" i="16"/>
  <c r="AS41" i="16"/>
  <c r="AR41" i="16"/>
  <c r="AQ41" i="16"/>
  <c r="AC41" i="16"/>
  <c r="AB41" i="16"/>
  <c r="AB70" i="16" s="1"/>
  <c r="S75" i="16" s="1"/>
  <c r="AA41" i="16"/>
  <c r="Z41" i="16"/>
  <c r="L41" i="16"/>
  <c r="M41" i="16" s="1"/>
  <c r="K41" i="16"/>
  <c r="J41" i="16"/>
  <c r="AT40" i="16"/>
  <c r="AT41" i="16" s="1"/>
  <c r="AD40" i="16"/>
  <c r="AC40" i="16"/>
  <c r="M40" i="16"/>
  <c r="AT39" i="16"/>
  <c r="AC39" i="16"/>
  <c r="M39" i="16"/>
  <c r="AT38" i="16"/>
  <c r="AC38" i="16"/>
  <c r="AD38" i="16" s="1"/>
  <c r="M38" i="16"/>
  <c r="AS34" i="16"/>
  <c r="AS70" i="16" s="1"/>
  <c r="AJ75" i="16" s="1"/>
  <c r="Y34" i="16"/>
  <c r="V34" i="16"/>
  <c r="L34" i="16"/>
  <c r="L64" i="16" s="1"/>
  <c r="AS32" i="16"/>
  <c r="AQ32" i="16"/>
  <c r="AQ34" i="16" s="1"/>
  <c r="AP32" i="16"/>
  <c r="AP34" i="16" s="1"/>
  <c r="AN32" i="16"/>
  <c r="AN34" i="16" s="1"/>
  <c r="AM32" i="16"/>
  <c r="AJ32" i="16"/>
  <c r="AB32" i="16"/>
  <c r="AB34" i="16" s="1"/>
  <c r="AB64" i="16" s="1"/>
  <c r="Z32" i="16"/>
  <c r="Y32" i="16"/>
  <c r="W32" i="16"/>
  <c r="V32" i="16"/>
  <c r="S32" i="16"/>
  <c r="L32" i="16"/>
  <c r="J32" i="16"/>
  <c r="J34" i="16" s="1"/>
  <c r="I32" i="16"/>
  <c r="I34" i="16" s="1"/>
  <c r="G32" i="16"/>
  <c r="G34" i="16" s="1"/>
  <c r="F32" i="16"/>
  <c r="C32" i="16"/>
  <c r="AR31" i="16"/>
  <c r="AO31" i="16"/>
  <c r="AT31" i="16" s="1"/>
  <c r="AA31" i="16"/>
  <c r="X31" i="16"/>
  <c r="AC31" i="16" s="1"/>
  <c r="K31" i="16"/>
  <c r="H31" i="16"/>
  <c r="M31" i="16" s="1"/>
  <c r="AD31" i="16" s="1"/>
  <c r="AT30" i="16"/>
  <c r="AR30" i="16"/>
  <c r="AO30" i="16"/>
  <c r="AA30" i="16"/>
  <c r="X30" i="16"/>
  <c r="AC30" i="16" s="1"/>
  <c r="K30" i="16"/>
  <c r="H30" i="16"/>
  <c r="M30" i="16" s="1"/>
  <c r="AD30" i="16" s="1"/>
  <c r="AR29" i="16"/>
  <c r="AT29" i="16" s="1"/>
  <c r="AO29" i="16"/>
  <c r="AC29" i="16"/>
  <c r="AA29" i="16"/>
  <c r="X29" i="16"/>
  <c r="K29" i="16"/>
  <c r="H29" i="16"/>
  <c r="H32" i="16" s="1"/>
  <c r="AR28" i="16"/>
  <c r="AO28" i="16"/>
  <c r="AT28" i="16" s="1"/>
  <c r="AA28" i="16"/>
  <c r="X28" i="16"/>
  <c r="X32" i="16" s="1"/>
  <c r="K28" i="16"/>
  <c r="H28" i="16"/>
  <c r="M28" i="16" s="1"/>
  <c r="AT27" i="16"/>
  <c r="AT32" i="16" s="1"/>
  <c r="AR27" i="16"/>
  <c r="AO27" i="16"/>
  <c r="AA27" i="16"/>
  <c r="X27" i="16"/>
  <c r="AC27" i="16" s="1"/>
  <c r="K27" i="16"/>
  <c r="K32" i="16" s="1"/>
  <c r="H27" i="16"/>
  <c r="M27" i="16" s="1"/>
  <c r="AD24" i="16"/>
  <c r="AS23" i="16"/>
  <c r="AQ23" i="16"/>
  <c r="AP23" i="16"/>
  <c r="AN23" i="16"/>
  <c r="AM23" i="16"/>
  <c r="AJ23" i="16"/>
  <c r="AB23" i="16"/>
  <c r="Z23" i="16"/>
  <c r="Y23" i="16"/>
  <c r="W23" i="16"/>
  <c r="V23" i="16"/>
  <c r="S23" i="16"/>
  <c r="L23" i="16"/>
  <c r="J23" i="16"/>
  <c r="I23" i="16"/>
  <c r="G23" i="16"/>
  <c r="F23" i="16"/>
  <c r="F34" i="16" s="1"/>
  <c r="C23" i="16"/>
  <c r="AR22" i="16"/>
  <c r="AO22" i="16"/>
  <c r="AT22" i="16" s="1"/>
  <c r="AA22" i="16"/>
  <c r="X22" i="16"/>
  <c r="AC22" i="16" s="1"/>
  <c r="M22" i="16"/>
  <c r="AD22" i="16" s="1"/>
  <c r="K22" i="16"/>
  <c r="H22" i="16"/>
  <c r="AR21" i="16"/>
  <c r="AO21" i="16"/>
  <c r="AT21" i="16" s="1"/>
  <c r="AC21" i="16"/>
  <c r="AA21" i="16"/>
  <c r="X21" i="16"/>
  <c r="M21" i="16"/>
  <c r="AD21" i="16" s="1"/>
  <c r="K21" i="16"/>
  <c r="H21" i="16"/>
  <c r="AR20" i="16"/>
  <c r="AO20" i="16"/>
  <c r="AT20" i="16" s="1"/>
  <c r="AC20" i="16"/>
  <c r="AA20" i="16"/>
  <c r="X20" i="16"/>
  <c r="K20" i="16"/>
  <c r="H20" i="16"/>
  <c r="M20" i="16" s="1"/>
  <c r="AD20" i="16" s="1"/>
  <c r="AR19" i="16"/>
  <c r="AO19" i="16"/>
  <c r="AT19" i="16" s="1"/>
  <c r="AA19" i="16"/>
  <c r="X19" i="16"/>
  <c r="AC19" i="16" s="1"/>
  <c r="K19" i="16"/>
  <c r="H19" i="16"/>
  <c r="M19" i="16" s="1"/>
  <c r="AD19" i="16" s="1"/>
  <c r="AR18" i="16"/>
  <c r="AR23" i="16" s="1"/>
  <c r="AO18" i="16"/>
  <c r="AT18" i="16" s="1"/>
  <c r="AA18" i="16"/>
  <c r="X18" i="16"/>
  <c r="AC18" i="16" s="1"/>
  <c r="K18" i="16"/>
  <c r="H18" i="16"/>
  <c r="M18" i="16" s="1"/>
  <c r="AD18" i="16" s="1"/>
  <c r="AT17" i="16"/>
  <c r="AR17" i="16"/>
  <c r="AO17" i="16"/>
  <c r="AA17" i="16"/>
  <c r="X17" i="16"/>
  <c r="AC17" i="16" s="1"/>
  <c r="K17" i="16"/>
  <c r="H17" i="16"/>
  <c r="M17" i="16" s="1"/>
  <c r="AT16" i="16"/>
  <c r="AR16" i="16"/>
  <c r="AO16" i="16"/>
  <c r="AA16" i="16"/>
  <c r="AA23" i="16" s="1"/>
  <c r="X16" i="16"/>
  <c r="AC16" i="16" s="1"/>
  <c r="K16" i="16"/>
  <c r="K23" i="16" s="1"/>
  <c r="H16" i="16"/>
  <c r="H23" i="16" s="1"/>
  <c r="AI5" i="16"/>
  <c r="R5" i="16"/>
  <c r="AI4" i="16"/>
  <c r="R4" i="16"/>
  <c r="AI3" i="16"/>
  <c r="R3" i="16"/>
  <c r="AT548" i="15"/>
  <c r="AS541" i="15"/>
  <c r="AR541" i="15"/>
  <c r="AQ541" i="15"/>
  <c r="AB541" i="15"/>
  <c r="AA541" i="15"/>
  <c r="Z541" i="15"/>
  <c r="L541" i="15"/>
  <c r="K541" i="15"/>
  <c r="J541" i="15"/>
  <c r="M541" i="15" s="1"/>
  <c r="AT540" i="15"/>
  <c r="AC540" i="15"/>
  <c r="AD540" i="15" s="1"/>
  <c r="M540" i="15"/>
  <c r="AT539" i="15"/>
  <c r="AD539" i="15"/>
  <c r="AC539" i="15"/>
  <c r="M539" i="15"/>
  <c r="AT538" i="15"/>
  <c r="AC538" i="15"/>
  <c r="M538" i="15"/>
  <c r="AT537" i="15"/>
  <c r="AD537" i="15"/>
  <c r="AC537" i="15"/>
  <c r="M537" i="15"/>
  <c r="AT536" i="15"/>
  <c r="AC536" i="15"/>
  <c r="M536" i="15"/>
  <c r="AD536" i="15" s="1"/>
  <c r="AT535" i="15"/>
  <c r="AC535" i="15"/>
  <c r="AD535" i="15" s="1"/>
  <c r="M535" i="15"/>
  <c r="AT534" i="15"/>
  <c r="AC534" i="15"/>
  <c r="M534" i="15"/>
  <c r="AD534" i="15" s="1"/>
  <c r="AT533" i="15"/>
  <c r="AC533" i="15"/>
  <c r="M533" i="15"/>
  <c r="AD533" i="15" s="1"/>
  <c r="AT532" i="15"/>
  <c r="AC532" i="15"/>
  <c r="AD532" i="15" s="1"/>
  <c r="M532" i="15"/>
  <c r="AT531" i="15"/>
  <c r="AD531" i="15"/>
  <c r="AC531" i="15"/>
  <c r="M531" i="15"/>
  <c r="AT530" i="15"/>
  <c r="AC530" i="15"/>
  <c r="AC541" i="15" s="1"/>
  <c r="M530" i="15"/>
  <c r="AS527" i="15"/>
  <c r="AR527" i="15"/>
  <c r="AQ527" i="15"/>
  <c r="AB527" i="15"/>
  <c r="AA527" i="15"/>
  <c r="Z527" i="15"/>
  <c r="L527" i="15"/>
  <c r="K527" i="15"/>
  <c r="J527" i="15"/>
  <c r="AT526" i="15"/>
  <c r="AD526" i="15"/>
  <c r="AC526" i="15"/>
  <c r="M526" i="15"/>
  <c r="AT525" i="15"/>
  <c r="AC525" i="15"/>
  <c r="M525" i="15"/>
  <c r="AD525" i="15" s="1"/>
  <c r="AT524" i="15"/>
  <c r="AT527" i="15" s="1"/>
  <c r="AC524" i="15"/>
  <c r="AC527" i="15" s="1"/>
  <c r="M524" i="15"/>
  <c r="AD524" i="15" s="1"/>
  <c r="AS521" i="15"/>
  <c r="AR521" i="15"/>
  <c r="AQ521" i="15"/>
  <c r="AB521" i="15"/>
  <c r="AA521" i="15"/>
  <c r="Z521" i="15"/>
  <c r="L521" i="15"/>
  <c r="K521" i="15"/>
  <c r="J521" i="15"/>
  <c r="M521" i="15" s="1"/>
  <c r="AT520" i="15"/>
  <c r="AC520" i="15"/>
  <c r="M520" i="15"/>
  <c r="AD520" i="15" s="1"/>
  <c r="AT519" i="15"/>
  <c r="AC519" i="15"/>
  <c r="M519" i="15"/>
  <c r="AD519" i="15" s="1"/>
  <c r="AT518" i="15"/>
  <c r="AC518" i="15"/>
  <c r="AC521" i="15" s="1"/>
  <c r="M518" i="15"/>
  <c r="AD518" i="15" s="1"/>
  <c r="AD521" i="15" s="1"/>
  <c r="F514" i="15"/>
  <c r="AS512" i="15"/>
  <c r="AS514" i="15" s="1"/>
  <c r="AQ512" i="15"/>
  <c r="AQ514" i="15" s="1"/>
  <c r="AP512" i="15"/>
  <c r="AP514" i="15" s="1"/>
  <c r="AN512" i="15"/>
  <c r="AM512" i="15"/>
  <c r="AI512" i="15"/>
  <c r="AB512" i="15"/>
  <c r="AB514" i="15" s="1"/>
  <c r="Z512" i="15"/>
  <c r="Y512" i="15"/>
  <c r="Y514" i="15" s="1"/>
  <c r="W512" i="15"/>
  <c r="V512" i="15"/>
  <c r="V514" i="15" s="1"/>
  <c r="R512" i="15"/>
  <c r="L512" i="15"/>
  <c r="J512" i="15"/>
  <c r="J514" i="15" s="1"/>
  <c r="I512" i="15"/>
  <c r="G512" i="15"/>
  <c r="G514" i="15" s="1"/>
  <c r="F512" i="15"/>
  <c r="C512" i="15"/>
  <c r="AR511" i="15"/>
  <c r="AO511" i="15"/>
  <c r="AT511" i="15" s="1"/>
  <c r="AA511" i="15"/>
  <c r="X511" i="15"/>
  <c r="AC511" i="15" s="1"/>
  <c r="AD511" i="15" s="1"/>
  <c r="M511" i="15"/>
  <c r="K511" i="15"/>
  <c r="H511" i="15"/>
  <c r="AR510" i="15"/>
  <c r="AO510" i="15"/>
  <c r="AT510" i="15" s="1"/>
  <c r="AA510" i="15"/>
  <c r="X510" i="15"/>
  <c r="AC510" i="15" s="1"/>
  <c r="K510" i="15"/>
  <c r="H510" i="15"/>
  <c r="AR509" i="15"/>
  <c r="AO509" i="15"/>
  <c r="AT509" i="15" s="1"/>
  <c r="AC509" i="15"/>
  <c r="AA509" i="15"/>
  <c r="X509" i="15"/>
  <c r="K509" i="15"/>
  <c r="H509" i="15"/>
  <c r="M509" i="15" s="1"/>
  <c r="AT508" i="15"/>
  <c r="AR508" i="15"/>
  <c r="AO508" i="15"/>
  <c r="AA508" i="15"/>
  <c r="AC508" i="15" s="1"/>
  <c r="X508" i="15"/>
  <c r="K508" i="15"/>
  <c r="H508" i="15"/>
  <c r="M508" i="15" s="1"/>
  <c r="AT507" i="15"/>
  <c r="AR507" i="15"/>
  <c r="AR512" i="15" s="1"/>
  <c r="AO507" i="15"/>
  <c r="AC507" i="15"/>
  <c r="AA507" i="15"/>
  <c r="AA512" i="15" s="1"/>
  <c r="X507" i="15"/>
  <c r="X512" i="15" s="1"/>
  <c r="X514" i="15" s="1"/>
  <c r="Z544" i="15" s="1"/>
  <c r="K507" i="15"/>
  <c r="K512" i="15" s="1"/>
  <c r="H507" i="15"/>
  <c r="AS503" i="15"/>
  <c r="AQ503" i="15"/>
  <c r="AP503" i="15"/>
  <c r="AN503" i="15"/>
  <c r="AM503" i="15"/>
  <c r="AM514" i="15" s="1"/>
  <c r="AI503" i="15"/>
  <c r="AB503" i="15"/>
  <c r="Z503" i="15"/>
  <c r="Y503" i="15"/>
  <c r="W503" i="15"/>
  <c r="W514" i="15" s="1"/>
  <c r="V503" i="15"/>
  <c r="R503" i="15"/>
  <c r="L503" i="15"/>
  <c r="J503" i="15"/>
  <c r="I503" i="15"/>
  <c r="I514" i="15" s="1"/>
  <c r="G503" i="15"/>
  <c r="F503" i="15"/>
  <c r="C503" i="15"/>
  <c r="AR502" i="15"/>
  <c r="AO502" i="15"/>
  <c r="AT502" i="15" s="1"/>
  <c r="AA502" i="15"/>
  <c r="X502" i="15"/>
  <c r="AC502" i="15" s="1"/>
  <c r="K502" i="15"/>
  <c r="M502" i="15" s="1"/>
  <c r="H502" i="15"/>
  <c r="AR501" i="15"/>
  <c r="AO501" i="15"/>
  <c r="AT501" i="15" s="1"/>
  <c r="AA501" i="15"/>
  <c r="X501" i="15"/>
  <c r="AC501" i="15" s="1"/>
  <c r="K501" i="15"/>
  <c r="M501" i="15" s="1"/>
  <c r="AD501" i="15" s="1"/>
  <c r="H501" i="15"/>
  <c r="AR500" i="15"/>
  <c r="AO500" i="15"/>
  <c r="AT500" i="15" s="1"/>
  <c r="AC500" i="15"/>
  <c r="AA500" i="15"/>
  <c r="X500" i="15"/>
  <c r="K500" i="15"/>
  <c r="H500" i="15"/>
  <c r="M500" i="15" s="1"/>
  <c r="AD500" i="15" s="1"/>
  <c r="AT499" i="15"/>
  <c r="AR499" i="15"/>
  <c r="AO499" i="15"/>
  <c r="AA499" i="15"/>
  <c r="AC499" i="15" s="1"/>
  <c r="X499" i="15"/>
  <c r="K499" i="15"/>
  <c r="H499" i="15"/>
  <c r="M499" i="15" s="1"/>
  <c r="AD499" i="15" s="1"/>
  <c r="AR498" i="15"/>
  <c r="AT498" i="15" s="1"/>
  <c r="AO498" i="15"/>
  <c r="AA498" i="15"/>
  <c r="AC498" i="15" s="1"/>
  <c r="X498" i="15"/>
  <c r="K498" i="15"/>
  <c r="H498" i="15"/>
  <c r="M498" i="15" s="1"/>
  <c r="AR497" i="15"/>
  <c r="AT497" i="15" s="1"/>
  <c r="AO497" i="15"/>
  <c r="AA497" i="15"/>
  <c r="X497" i="15"/>
  <c r="AC497" i="15" s="1"/>
  <c r="K497" i="15"/>
  <c r="H497" i="15"/>
  <c r="M497" i="15" s="1"/>
  <c r="AD497" i="15" s="1"/>
  <c r="AR496" i="15"/>
  <c r="AO496" i="15"/>
  <c r="AA496" i="15"/>
  <c r="AA503" i="15" s="1"/>
  <c r="X496" i="15"/>
  <c r="X503" i="15" s="1"/>
  <c r="M496" i="15"/>
  <c r="K496" i="15"/>
  <c r="H496" i="15"/>
  <c r="H503" i="15" s="1"/>
  <c r="AT468" i="15"/>
  <c r="AS461" i="15"/>
  <c r="AR461" i="15"/>
  <c r="AQ461" i="15"/>
  <c r="AB461" i="15"/>
  <c r="AA461" i="15"/>
  <c r="Z461" i="15"/>
  <c r="L461" i="15"/>
  <c r="K461" i="15"/>
  <c r="K464" i="15" s="1"/>
  <c r="J461" i="15"/>
  <c r="M461" i="15" s="1"/>
  <c r="AT460" i="15"/>
  <c r="AC460" i="15"/>
  <c r="M460" i="15"/>
  <c r="AD460" i="15" s="1"/>
  <c r="AT459" i="15"/>
  <c r="AC459" i="15"/>
  <c r="M459" i="15"/>
  <c r="AD459" i="15" s="1"/>
  <c r="AT458" i="15"/>
  <c r="AC458" i="15"/>
  <c r="M458" i="15"/>
  <c r="AD458" i="15" s="1"/>
  <c r="AT457" i="15"/>
  <c r="AD457" i="15"/>
  <c r="AC457" i="15"/>
  <c r="M457" i="15"/>
  <c r="AT456" i="15"/>
  <c r="AC456" i="15"/>
  <c r="M456" i="15"/>
  <c r="AD456" i="15" s="1"/>
  <c r="AT455" i="15"/>
  <c r="AD455" i="15"/>
  <c r="AC455" i="15"/>
  <c r="M455" i="15"/>
  <c r="AT454" i="15"/>
  <c r="AC454" i="15"/>
  <c r="M454" i="15"/>
  <c r="AD454" i="15" s="1"/>
  <c r="AT453" i="15"/>
  <c r="AC453" i="15"/>
  <c r="M453" i="15"/>
  <c r="AD453" i="15" s="1"/>
  <c r="AT452" i="15"/>
  <c r="AC452" i="15"/>
  <c r="M452" i="15"/>
  <c r="AD452" i="15" s="1"/>
  <c r="AT451" i="15"/>
  <c r="AC451" i="15"/>
  <c r="M451" i="15"/>
  <c r="AD451" i="15" s="1"/>
  <c r="AT450" i="15"/>
  <c r="AT461" i="15" s="1"/>
  <c r="AC450" i="15"/>
  <c r="AD450" i="15" s="1"/>
  <c r="M450" i="15"/>
  <c r="AS447" i="15"/>
  <c r="AR447" i="15"/>
  <c r="AQ447" i="15"/>
  <c r="AB447" i="15"/>
  <c r="AA447" i="15"/>
  <c r="Z447" i="15"/>
  <c r="L447" i="15"/>
  <c r="K447" i="15"/>
  <c r="J447" i="15"/>
  <c r="M447" i="15" s="1"/>
  <c r="AT446" i="15"/>
  <c r="AD446" i="15"/>
  <c r="AC446" i="15"/>
  <c r="M446" i="15"/>
  <c r="AT445" i="15"/>
  <c r="AT447" i="15" s="1"/>
  <c r="AC445" i="15"/>
  <c r="M445" i="15"/>
  <c r="AT444" i="15"/>
  <c r="AD444" i="15"/>
  <c r="AC444" i="15"/>
  <c r="AC447" i="15" s="1"/>
  <c r="M444" i="15"/>
  <c r="AS441" i="15"/>
  <c r="AR441" i="15"/>
  <c r="AQ441" i="15"/>
  <c r="AB441" i="15"/>
  <c r="AA441" i="15"/>
  <c r="Z441" i="15"/>
  <c r="L441" i="15"/>
  <c r="K441" i="15"/>
  <c r="M441" i="15" s="1"/>
  <c r="J441" i="15"/>
  <c r="AT440" i="15"/>
  <c r="AC440" i="15"/>
  <c r="M440" i="15"/>
  <c r="AD440" i="15" s="1"/>
  <c r="AT439" i="15"/>
  <c r="AC439" i="15"/>
  <c r="AD439" i="15" s="1"/>
  <c r="M439" i="15"/>
  <c r="AT438" i="15"/>
  <c r="AT441" i="15" s="1"/>
  <c r="AC438" i="15"/>
  <c r="AC441" i="15" s="1"/>
  <c r="M438" i="15"/>
  <c r="AD438" i="15" s="1"/>
  <c r="AD441" i="15" s="1"/>
  <c r="W434" i="15"/>
  <c r="AS432" i="15"/>
  <c r="AS434" i="15" s="1"/>
  <c r="AS470" i="15" s="1"/>
  <c r="AI475" i="15" s="1"/>
  <c r="AQ432" i="15"/>
  <c r="AQ434" i="15" s="1"/>
  <c r="AP432" i="15"/>
  <c r="AN432" i="15"/>
  <c r="AN434" i="15" s="1"/>
  <c r="AM432" i="15"/>
  <c r="AM434" i="15" s="1"/>
  <c r="AI432" i="15"/>
  <c r="AB432" i="15"/>
  <c r="Z432" i="15"/>
  <c r="Z434" i="15" s="1"/>
  <c r="Y432" i="15"/>
  <c r="Y434" i="15" s="1"/>
  <c r="W432" i="15"/>
  <c r="V432" i="15"/>
  <c r="V434" i="15" s="1"/>
  <c r="R432" i="15"/>
  <c r="L432" i="15"/>
  <c r="L434" i="15" s="1"/>
  <c r="J432" i="15"/>
  <c r="J434" i="15" s="1"/>
  <c r="I432" i="15"/>
  <c r="I434" i="15" s="1"/>
  <c r="G432" i="15"/>
  <c r="G434" i="15" s="1"/>
  <c r="F432" i="15"/>
  <c r="F434" i="15" s="1"/>
  <c r="C432" i="15"/>
  <c r="AR431" i="15"/>
  <c r="AO431" i="15"/>
  <c r="AT431" i="15" s="1"/>
  <c r="AC431" i="15"/>
  <c r="AA431" i="15"/>
  <c r="X431" i="15"/>
  <c r="K431" i="15"/>
  <c r="H431" i="15"/>
  <c r="M431" i="15" s="1"/>
  <c r="AD431" i="15" s="1"/>
  <c r="AT430" i="15"/>
  <c r="AR430" i="15"/>
  <c r="AO430" i="15"/>
  <c r="AC430" i="15"/>
  <c r="AA430" i="15"/>
  <c r="X430" i="15"/>
  <c r="M430" i="15"/>
  <c r="AD430" i="15" s="1"/>
  <c r="K430" i="15"/>
  <c r="H430" i="15"/>
  <c r="AT429" i="15"/>
  <c r="AR429" i="15"/>
  <c r="AO429" i="15"/>
  <c r="AA429" i="15"/>
  <c r="X429" i="15"/>
  <c r="AC429" i="15" s="1"/>
  <c r="K429" i="15"/>
  <c r="H429" i="15"/>
  <c r="M429" i="15" s="1"/>
  <c r="AR428" i="15"/>
  <c r="AO428" i="15"/>
  <c r="AT428" i="15" s="1"/>
  <c r="AA428" i="15"/>
  <c r="X428" i="15"/>
  <c r="AC428" i="15" s="1"/>
  <c r="K428" i="15"/>
  <c r="H428" i="15"/>
  <c r="M428" i="15" s="1"/>
  <c r="AD428" i="15" s="1"/>
  <c r="AR427" i="15"/>
  <c r="AR432" i="15" s="1"/>
  <c r="AO427" i="15"/>
  <c r="AO432" i="15" s="1"/>
  <c r="AA427" i="15"/>
  <c r="AA432" i="15" s="1"/>
  <c r="X427" i="15"/>
  <c r="X432" i="15" s="1"/>
  <c r="M427" i="15"/>
  <c r="K427" i="15"/>
  <c r="K432" i="15" s="1"/>
  <c r="K434" i="15" s="1"/>
  <c r="H427" i="15"/>
  <c r="H432" i="15" s="1"/>
  <c r="AS423" i="15"/>
  <c r="AQ423" i="15"/>
  <c r="AP423" i="15"/>
  <c r="AN423" i="15"/>
  <c r="AM423" i="15"/>
  <c r="AI423" i="15"/>
  <c r="AB423" i="15"/>
  <c r="Z423" i="15"/>
  <c r="Y423" i="15"/>
  <c r="W423" i="15"/>
  <c r="V423" i="15"/>
  <c r="R423" i="15"/>
  <c r="L423" i="15"/>
  <c r="J423" i="15"/>
  <c r="I423" i="15"/>
  <c r="G423" i="15"/>
  <c r="F423" i="15"/>
  <c r="C423" i="15"/>
  <c r="AR422" i="15"/>
  <c r="AO422" i="15"/>
  <c r="AT422" i="15" s="1"/>
  <c r="AC422" i="15"/>
  <c r="AA422" i="15"/>
  <c r="X422" i="15"/>
  <c r="K422" i="15"/>
  <c r="H422" i="15"/>
  <c r="M422" i="15" s="1"/>
  <c r="AD422" i="15" s="1"/>
  <c r="AT421" i="15"/>
  <c r="AR421" i="15"/>
  <c r="AO421" i="15"/>
  <c r="AC421" i="15"/>
  <c r="AA421" i="15"/>
  <c r="X421" i="15"/>
  <c r="M421" i="15"/>
  <c r="AD421" i="15" s="1"/>
  <c r="K421" i="15"/>
  <c r="H421" i="15"/>
  <c r="AT420" i="15"/>
  <c r="AR420" i="15"/>
  <c r="AO420" i="15"/>
  <c r="AA420" i="15"/>
  <c r="X420" i="15"/>
  <c r="AC420" i="15" s="1"/>
  <c r="K420" i="15"/>
  <c r="H420" i="15"/>
  <c r="M420" i="15" s="1"/>
  <c r="AR419" i="15"/>
  <c r="AO419" i="15"/>
  <c r="AT419" i="15" s="1"/>
  <c r="AA419" i="15"/>
  <c r="X419" i="15"/>
  <c r="AC419" i="15" s="1"/>
  <c r="K419" i="15"/>
  <c r="H419" i="15"/>
  <c r="M419" i="15" s="1"/>
  <c r="AD419" i="15" s="1"/>
  <c r="AR418" i="15"/>
  <c r="AO418" i="15"/>
  <c r="AT418" i="15" s="1"/>
  <c r="AA418" i="15"/>
  <c r="X418" i="15"/>
  <c r="AC418" i="15" s="1"/>
  <c r="M418" i="15"/>
  <c r="K418" i="15"/>
  <c r="H418" i="15"/>
  <c r="AR417" i="15"/>
  <c r="AO417" i="15"/>
  <c r="AT417" i="15" s="1"/>
  <c r="AD417" i="15"/>
  <c r="AC417" i="15"/>
  <c r="AA417" i="15"/>
  <c r="X417" i="15"/>
  <c r="M417" i="15"/>
  <c r="K417" i="15"/>
  <c r="H417" i="15"/>
  <c r="AT416" i="15"/>
  <c r="AR416" i="15"/>
  <c r="AR423" i="15" s="1"/>
  <c r="AO416" i="15"/>
  <c r="AO423" i="15" s="1"/>
  <c r="AA416" i="15"/>
  <c r="AA423" i="15" s="1"/>
  <c r="X416" i="15"/>
  <c r="K416" i="15"/>
  <c r="K423" i="15" s="1"/>
  <c r="H416" i="15"/>
  <c r="AT388" i="15"/>
  <c r="AS381" i="15"/>
  <c r="AR381" i="15"/>
  <c r="AQ381" i="15"/>
  <c r="AB381" i="15"/>
  <c r="AA381" i="15"/>
  <c r="Z381" i="15"/>
  <c r="L381" i="15"/>
  <c r="M381" i="15" s="1"/>
  <c r="K381" i="15"/>
  <c r="J381" i="15"/>
  <c r="AT380" i="15"/>
  <c r="AD380" i="15"/>
  <c r="AC380" i="15"/>
  <c r="M380" i="15"/>
  <c r="AT379" i="15"/>
  <c r="AC379" i="15"/>
  <c r="M379" i="15"/>
  <c r="AT378" i="15"/>
  <c r="AD378" i="15"/>
  <c r="AC378" i="15"/>
  <c r="M378" i="15"/>
  <c r="AT377" i="15"/>
  <c r="AC377" i="15"/>
  <c r="M377" i="15"/>
  <c r="AD377" i="15" s="1"/>
  <c r="AT376" i="15"/>
  <c r="AC376" i="15"/>
  <c r="M376" i="15"/>
  <c r="AD376" i="15" s="1"/>
  <c r="AT375" i="15"/>
  <c r="AC375" i="15"/>
  <c r="M375" i="15"/>
  <c r="AD375" i="15" s="1"/>
  <c r="AT374" i="15"/>
  <c r="AC374" i="15"/>
  <c r="M374" i="15"/>
  <c r="AD374" i="15" s="1"/>
  <c r="AT373" i="15"/>
  <c r="AC373" i="15"/>
  <c r="AD373" i="15" s="1"/>
  <c r="M373" i="15"/>
  <c r="AT372" i="15"/>
  <c r="AD372" i="15"/>
  <c r="AC372" i="15"/>
  <c r="M372" i="15"/>
  <c r="AT371" i="15"/>
  <c r="AT381" i="15" s="1"/>
  <c r="AC371" i="15"/>
  <c r="M371" i="15"/>
  <c r="AD371" i="15" s="1"/>
  <c r="AT370" i="15"/>
  <c r="AD370" i="15"/>
  <c r="AC370" i="15"/>
  <c r="M370" i="15"/>
  <c r="AS367" i="15"/>
  <c r="AR367" i="15"/>
  <c r="AQ367" i="15"/>
  <c r="AB367" i="15"/>
  <c r="AA367" i="15"/>
  <c r="Z367" i="15"/>
  <c r="L367" i="15"/>
  <c r="K367" i="15"/>
  <c r="M367" i="15" s="1"/>
  <c r="J367" i="15"/>
  <c r="AT366" i="15"/>
  <c r="AD366" i="15"/>
  <c r="AC366" i="15"/>
  <c r="M366" i="15"/>
  <c r="AT365" i="15"/>
  <c r="AC365" i="15"/>
  <c r="M365" i="15"/>
  <c r="AD365" i="15" s="1"/>
  <c r="AT364" i="15"/>
  <c r="AC364" i="15"/>
  <c r="M364" i="15"/>
  <c r="AD364" i="15" s="1"/>
  <c r="AD367" i="15" s="1"/>
  <c r="AS361" i="15"/>
  <c r="AR361" i="15"/>
  <c r="AQ361" i="15"/>
  <c r="AB361" i="15"/>
  <c r="AA361" i="15"/>
  <c r="Z361" i="15"/>
  <c r="L361" i="15"/>
  <c r="K361" i="15"/>
  <c r="J361" i="15"/>
  <c r="AT360" i="15"/>
  <c r="AC360" i="15"/>
  <c r="M360" i="15"/>
  <c r="AD360" i="15" s="1"/>
  <c r="AT359" i="15"/>
  <c r="AC359" i="15"/>
  <c r="AD359" i="15" s="1"/>
  <c r="M359" i="15"/>
  <c r="AT358" i="15"/>
  <c r="AT361" i="15" s="1"/>
  <c r="AD358" i="15"/>
  <c r="AD361" i="15" s="1"/>
  <c r="AC358" i="15"/>
  <c r="M358" i="15"/>
  <c r="AQ354" i="15"/>
  <c r="W354" i="15"/>
  <c r="V354" i="15"/>
  <c r="G354" i="15"/>
  <c r="AS352" i="15"/>
  <c r="AS354" i="15" s="1"/>
  <c r="AS390" i="15" s="1"/>
  <c r="AI395" i="15" s="1"/>
  <c r="AQ352" i="15"/>
  <c r="AP352" i="15"/>
  <c r="AP354" i="15" s="1"/>
  <c r="AN352" i="15"/>
  <c r="AM352" i="15"/>
  <c r="AI352" i="15"/>
  <c r="AB352" i="15"/>
  <c r="Z352" i="15"/>
  <c r="Z354" i="15" s="1"/>
  <c r="Y352" i="15"/>
  <c r="Y354" i="15" s="1"/>
  <c r="W352" i="15"/>
  <c r="V352" i="15"/>
  <c r="R352" i="15"/>
  <c r="L352" i="15"/>
  <c r="J352" i="15"/>
  <c r="J354" i="15" s="1"/>
  <c r="I352" i="15"/>
  <c r="I354" i="15" s="1"/>
  <c r="G352" i="15"/>
  <c r="F352" i="15"/>
  <c r="F354" i="15" s="1"/>
  <c r="C352" i="15"/>
  <c r="AT351" i="15"/>
  <c r="AR351" i="15"/>
  <c r="AO351" i="15"/>
  <c r="AC351" i="15"/>
  <c r="AA351" i="15"/>
  <c r="X351" i="15"/>
  <c r="K351" i="15"/>
  <c r="M351" i="15" s="1"/>
  <c r="H351" i="15"/>
  <c r="AR350" i="15"/>
  <c r="AT350" i="15" s="1"/>
  <c r="AO350" i="15"/>
  <c r="AC350" i="15"/>
  <c r="AA350" i="15"/>
  <c r="X350" i="15"/>
  <c r="K350" i="15"/>
  <c r="H350" i="15"/>
  <c r="M350" i="15" s="1"/>
  <c r="AD350" i="15" s="1"/>
  <c r="AT349" i="15"/>
  <c r="AR349" i="15"/>
  <c r="AO349" i="15"/>
  <c r="AA349" i="15"/>
  <c r="X349" i="15"/>
  <c r="K349" i="15"/>
  <c r="H349" i="15"/>
  <c r="M349" i="15" s="1"/>
  <c r="AR348" i="15"/>
  <c r="AO348" i="15"/>
  <c r="AT348" i="15" s="1"/>
  <c r="AA348" i="15"/>
  <c r="X348" i="15"/>
  <c r="M348" i="15"/>
  <c r="K348" i="15"/>
  <c r="H348" i="15"/>
  <c r="AR347" i="15"/>
  <c r="AR352" i="15" s="1"/>
  <c r="AO347" i="15"/>
  <c r="AO352" i="15" s="1"/>
  <c r="AA347" i="15"/>
  <c r="AC347" i="15" s="1"/>
  <c r="AD347" i="15" s="1"/>
  <c r="X347" i="15"/>
  <c r="K347" i="15"/>
  <c r="K352" i="15" s="1"/>
  <c r="H347" i="15"/>
  <c r="M347" i="15" s="1"/>
  <c r="AS343" i="15"/>
  <c r="AQ343" i="15"/>
  <c r="AP343" i="15"/>
  <c r="AN343" i="15"/>
  <c r="AM343" i="15"/>
  <c r="AI343" i="15"/>
  <c r="AB343" i="15"/>
  <c r="Z343" i="15"/>
  <c r="Y343" i="15"/>
  <c r="W343" i="15"/>
  <c r="V343" i="15"/>
  <c r="R343" i="15"/>
  <c r="L343" i="15"/>
  <c r="J343" i="15"/>
  <c r="I343" i="15"/>
  <c r="G343" i="15"/>
  <c r="F343" i="15"/>
  <c r="C343" i="15"/>
  <c r="AR342" i="15"/>
  <c r="AT342" i="15" s="1"/>
  <c r="AO342" i="15"/>
  <c r="AC342" i="15"/>
  <c r="AA342" i="15"/>
  <c r="X342" i="15"/>
  <c r="K342" i="15"/>
  <c r="M342" i="15" s="1"/>
  <c r="AD342" i="15" s="1"/>
  <c r="H342" i="15"/>
  <c r="AR341" i="15"/>
  <c r="AO341" i="15"/>
  <c r="AC341" i="15"/>
  <c r="AA341" i="15"/>
  <c r="X341" i="15"/>
  <c r="M341" i="15"/>
  <c r="AD341" i="15" s="1"/>
  <c r="K341" i="15"/>
  <c r="H341" i="15"/>
  <c r="AT340" i="15"/>
  <c r="AR340" i="15"/>
  <c r="AO340" i="15"/>
  <c r="AA340" i="15"/>
  <c r="X340" i="15"/>
  <c r="AC340" i="15" s="1"/>
  <c r="AD340" i="15" s="1"/>
  <c r="K340" i="15"/>
  <c r="H340" i="15"/>
  <c r="M340" i="15" s="1"/>
  <c r="AT339" i="15"/>
  <c r="AR339" i="15"/>
  <c r="AO339" i="15"/>
  <c r="AA339" i="15"/>
  <c r="AA343" i="15" s="1"/>
  <c r="X339" i="15"/>
  <c r="K339" i="15"/>
  <c r="H339" i="15"/>
  <c r="M339" i="15" s="1"/>
  <c r="AR338" i="15"/>
  <c r="AO338" i="15"/>
  <c r="AT338" i="15" s="1"/>
  <c r="AC338" i="15"/>
  <c r="AD338" i="15" s="1"/>
  <c r="AA338" i="15"/>
  <c r="X338" i="15"/>
  <c r="K338" i="15"/>
  <c r="H338" i="15"/>
  <c r="M338" i="15" s="1"/>
  <c r="AT337" i="15"/>
  <c r="AR337" i="15"/>
  <c r="AO337" i="15"/>
  <c r="AA337" i="15"/>
  <c r="X337" i="15"/>
  <c r="M337" i="15"/>
  <c r="K337" i="15"/>
  <c r="H337" i="15"/>
  <c r="AR336" i="15"/>
  <c r="AO336" i="15"/>
  <c r="AA336" i="15"/>
  <c r="X336" i="15"/>
  <c r="AC336" i="15" s="1"/>
  <c r="K336" i="15"/>
  <c r="H336" i="15"/>
  <c r="AT308" i="15"/>
  <c r="AS301" i="15"/>
  <c r="AR301" i="15"/>
  <c r="AQ301" i="15"/>
  <c r="AB301" i="15"/>
  <c r="AA301" i="15"/>
  <c r="Z301" i="15"/>
  <c r="L301" i="15"/>
  <c r="K301" i="15"/>
  <c r="J301" i="15"/>
  <c r="AT300" i="15"/>
  <c r="AC300" i="15"/>
  <c r="M300" i="15"/>
  <c r="AD300" i="15" s="1"/>
  <c r="AT299" i="15"/>
  <c r="AC299" i="15"/>
  <c r="AD299" i="15" s="1"/>
  <c r="M299" i="15"/>
  <c r="AT298" i="15"/>
  <c r="AD298" i="15"/>
  <c r="AC298" i="15"/>
  <c r="M298" i="15"/>
  <c r="AT297" i="15"/>
  <c r="AD297" i="15"/>
  <c r="AC297" i="15"/>
  <c r="M297" i="15"/>
  <c r="AT296" i="15"/>
  <c r="AC296" i="15"/>
  <c r="AD296" i="15" s="1"/>
  <c r="M296" i="15"/>
  <c r="AT295" i="15"/>
  <c r="AC295" i="15"/>
  <c r="M295" i="15"/>
  <c r="AD295" i="15" s="1"/>
  <c r="AT294" i="15"/>
  <c r="AC294" i="15"/>
  <c r="M294" i="15"/>
  <c r="AT293" i="15"/>
  <c r="AC293" i="15"/>
  <c r="M293" i="15"/>
  <c r="AD293" i="15" s="1"/>
  <c r="AT292" i="15"/>
  <c r="AD292" i="15"/>
  <c r="AC292" i="15"/>
  <c r="M292" i="15"/>
  <c r="AT291" i="15"/>
  <c r="AC291" i="15"/>
  <c r="AD291" i="15" s="1"/>
  <c r="M291" i="15"/>
  <c r="AT290" i="15"/>
  <c r="AT301" i="15" s="1"/>
  <c r="AD290" i="15"/>
  <c r="AC290" i="15"/>
  <c r="AC301" i="15" s="1"/>
  <c r="M290" i="15"/>
  <c r="AT287" i="15"/>
  <c r="AS287" i="15"/>
  <c r="AR287" i="15"/>
  <c r="AQ287" i="15"/>
  <c r="AB287" i="15"/>
  <c r="AA287" i="15"/>
  <c r="Z287" i="15"/>
  <c r="L287" i="15"/>
  <c r="L310" i="15" s="1"/>
  <c r="K287" i="15"/>
  <c r="J287" i="15"/>
  <c r="AT286" i="15"/>
  <c r="AD286" i="15"/>
  <c r="AC286" i="15"/>
  <c r="M286" i="15"/>
  <c r="AT285" i="15"/>
  <c r="AC285" i="15"/>
  <c r="M285" i="15"/>
  <c r="AD285" i="15" s="1"/>
  <c r="AT284" i="15"/>
  <c r="AC284" i="15"/>
  <c r="M284" i="15"/>
  <c r="AD284" i="15" s="1"/>
  <c r="AT281" i="15"/>
  <c r="AS281" i="15"/>
  <c r="AR281" i="15"/>
  <c r="AQ281" i="15"/>
  <c r="AB281" i="15"/>
  <c r="AA281" i="15"/>
  <c r="Z281" i="15"/>
  <c r="M281" i="15"/>
  <c r="L281" i="15"/>
  <c r="K281" i="15"/>
  <c r="J281" i="15"/>
  <c r="AT280" i="15"/>
  <c r="AC280" i="15"/>
  <c r="AC281" i="15" s="1"/>
  <c r="M280" i="15"/>
  <c r="AT279" i="15"/>
  <c r="AC279" i="15"/>
  <c r="M279" i="15"/>
  <c r="AD279" i="15" s="1"/>
  <c r="AT278" i="15"/>
  <c r="AC278" i="15"/>
  <c r="M278" i="15"/>
  <c r="AD278" i="15" s="1"/>
  <c r="AB274" i="15"/>
  <c r="J274" i="15"/>
  <c r="AS272" i="15"/>
  <c r="AQ272" i="15"/>
  <c r="AP272" i="15"/>
  <c r="AO272" i="15"/>
  <c r="AN272" i="15"/>
  <c r="AN274" i="15" s="1"/>
  <c r="AM272" i="15"/>
  <c r="AI272" i="15"/>
  <c r="AB272" i="15"/>
  <c r="Z272" i="15"/>
  <c r="Z274" i="15" s="1"/>
  <c r="Y272" i="15"/>
  <c r="Y274" i="15" s="1"/>
  <c r="W272" i="15"/>
  <c r="V272" i="15"/>
  <c r="R272" i="15"/>
  <c r="L272" i="15"/>
  <c r="L274" i="15" s="1"/>
  <c r="K272" i="15"/>
  <c r="J272" i="15"/>
  <c r="I272" i="15"/>
  <c r="G272" i="15"/>
  <c r="G274" i="15" s="1"/>
  <c r="F272" i="15"/>
  <c r="C272" i="15"/>
  <c r="AT271" i="15"/>
  <c r="AR271" i="15"/>
  <c r="AO271" i="15"/>
  <c r="AC271" i="15"/>
  <c r="AD271" i="15" s="1"/>
  <c r="AA271" i="15"/>
  <c r="X271" i="15"/>
  <c r="K271" i="15"/>
  <c r="H271" i="15"/>
  <c r="M271" i="15" s="1"/>
  <c r="AR270" i="15"/>
  <c r="AO270" i="15"/>
  <c r="AT270" i="15" s="1"/>
  <c r="AA270" i="15"/>
  <c r="X270" i="15"/>
  <c r="AC270" i="15" s="1"/>
  <c r="K270" i="15"/>
  <c r="H270" i="15"/>
  <c r="M270" i="15" s="1"/>
  <c r="AD270" i="15" s="1"/>
  <c r="AR269" i="15"/>
  <c r="AR272" i="15" s="1"/>
  <c r="AO269" i="15"/>
  <c r="AT269" i="15" s="1"/>
  <c r="AA269" i="15"/>
  <c r="X269" i="15"/>
  <c r="K269" i="15"/>
  <c r="H269" i="15"/>
  <c r="M269" i="15" s="1"/>
  <c r="AR268" i="15"/>
  <c r="AO268" i="15"/>
  <c r="AD268" i="15"/>
  <c r="AA268" i="15"/>
  <c r="AC268" i="15" s="1"/>
  <c r="X268" i="15"/>
  <c r="K268" i="15"/>
  <c r="M268" i="15" s="1"/>
  <c r="H268" i="15"/>
  <c r="AT267" i="15"/>
  <c r="AR267" i="15"/>
  <c r="AO267" i="15"/>
  <c r="AA267" i="15"/>
  <c r="X267" i="15"/>
  <c r="M267" i="15"/>
  <c r="K267" i="15"/>
  <c r="H267" i="15"/>
  <c r="AS263" i="15"/>
  <c r="AS274" i="15" s="1"/>
  <c r="AQ263" i="15"/>
  <c r="AP263" i="15"/>
  <c r="AN263" i="15"/>
  <c r="AM263" i="15"/>
  <c r="AI263" i="15"/>
  <c r="AB263" i="15"/>
  <c r="Z263" i="15"/>
  <c r="Y263" i="15"/>
  <c r="W263" i="15"/>
  <c r="W274" i="15" s="1"/>
  <c r="V263" i="15"/>
  <c r="R263" i="15"/>
  <c r="L263" i="15"/>
  <c r="J263" i="15"/>
  <c r="I263" i="15"/>
  <c r="I274" i="15" s="1"/>
  <c r="G263" i="15"/>
  <c r="F263" i="15"/>
  <c r="C263" i="15"/>
  <c r="AT262" i="15"/>
  <c r="AR262" i="15"/>
  <c r="AO262" i="15"/>
  <c r="AC262" i="15"/>
  <c r="AA262" i="15"/>
  <c r="X262" i="15"/>
  <c r="K262" i="15"/>
  <c r="H262" i="15"/>
  <c r="M262" i="15" s="1"/>
  <c r="AD262" i="15" s="1"/>
  <c r="AT261" i="15"/>
  <c r="AR261" i="15"/>
  <c r="AO261" i="15"/>
  <c r="AA261" i="15"/>
  <c r="X261" i="15"/>
  <c r="AC261" i="15" s="1"/>
  <c r="AD261" i="15" s="1"/>
  <c r="K261" i="15"/>
  <c r="H261" i="15"/>
  <c r="M261" i="15" s="1"/>
  <c r="AT260" i="15"/>
  <c r="AR260" i="15"/>
  <c r="AO260" i="15"/>
  <c r="AA260" i="15"/>
  <c r="X260" i="15"/>
  <c r="M260" i="15"/>
  <c r="K260" i="15"/>
  <c r="H260" i="15"/>
  <c r="AR259" i="15"/>
  <c r="AO259" i="15"/>
  <c r="AD259" i="15"/>
  <c r="AA259" i="15"/>
  <c r="AC259" i="15" s="1"/>
  <c r="X259" i="15"/>
  <c r="K259" i="15"/>
  <c r="H259" i="15"/>
  <c r="M259" i="15" s="1"/>
  <c r="AT258" i="15"/>
  <c r="AR258" i="15"/>
  <c r="AO258" i="15"/>
  <c r="AA258" i="15"/>
  <c r="X258" i="15"/>
  <c r="M258" i="15"/>
  <c r="K258" i="15"/>
  <c r="H258" i="15"/>
  <c r="AR257" i="15"/>
  <c r="AO257" i="15"/>
  <c r="AT257" i="15" s="1"/>
  <c r="AA257" i="15"/>
  <c r="X257" i="15"/>
  <c r="AC257" i="15" s="1"/>
  <c r="K257" i="15"/>
  <c r="K263" i="15" s="1"/>
  <c r="H257" i="15"/>
  <c r="AR256" i="15"/>
  <c r="AO256" i="15"/>
  <c r="AA256" i="15"/>
  <c r="X256" i="15"/>
  <c r="AC256" i="15" s="1"/>
  <c r="AD256" i="15" s="1"/>
  <c r="K256" i="15"/>
  <c r="H256" i="15"/>
  <c r="M256" i="15" s="1"/>
  <c r="AT228" i="15"/>
  <c r="AS221" i="15"/>
  <c r="AS230" i="15" s="1"/>
  <c r="AI235" i="15" s="1"/>
  <c r="AR221" i="15"/>
  <c r="AQ221" i="15"/>
  <c r="AB221" i="15"/>
  <c r="AA221" i="15"/>
  <c r="Z221" i="15"/>
  <c r="L221" i="15"/>
  <c r="L224" i="15" s="1"/>
  <c r="K221" i="15"/>
  <c r="J221" i="15"/>
  <c r="AT220" i="15"/>
  <c r="AC220" i="15"/>
  <c r="M220" i="15"/>
  <c r="AD220" i="15" s="1"/>
  <c r="AT219" i="15"/>
  <c r="AD219" i="15"/>
  <c r="AC219" i="15"/>
  <c r="M219" i="15"/>
  <c r="AT218" i="15"/>
  <c r="AC218" i="15"/>
  <c r="AD218" i="15" s="1"/>
  <c r="M218" i="15"/>
  <c r="AT217" i="15"/>
  <c r="AC217" i="15"/>
  <c r="M217" i="15"/>
  <c r="AD217" i="15" s="1"/>
  <c r="AT216" i="15"/>
  <c r="AC216" i="15"/>
  <c r="M216" i="15"/>
  <c r="AD216" i="15" s="1"/>
  <c r="AT215" i="15"/>
  <c r="AC215" i="15"/>
  <c r="M215" i="15"/>
  <c r="AD215" i="15" s="1"/>
  <c r="AT214" i="15"/>
  <c r="AC214" i="15"/>
  <c r="AD214" i="15" s="1"/>
  <c r="M214" i="15"/>
  <c r="AT213" i="15"/>
  <c r="AT221" i="15" s="1"/>
  <c r="AC213" i="15"/>
  <c r="AD213" i="15" s="1"/>
  <c r="M213" i="15"/>
  <c r="AT212" i="15"/>
  <c r="AC212" i="15"/>
  <c r="M212" i="15"/>
  <c r="AD212" i="15" s="1"/>
  <c r="AT211" i="15"/>
  <c r="AC211" i="15"/>
  <c r="M211" i="15"/>
  <c r="AD211" i="15" s="1"/>
  <c r="AT210" i="15"/>
  <c r="AC210" i="15"/>
  <c r="M210" i="15"/>
  <c r="AS207" i="15"/>
  <c r="AR207" i="15"/>
  <c r="AQ207" i="15"/>
  <c r="AB207" i="15"/>
  <c r="AA207" i="15"/>
  <c r="Z207" i="15"/>
  <c r="L207" i="15"/>
  <c r="K207" i="15"/>
  <c r="M207" i="15" s="1"/>
  <c r="J207" i="15"/>
  <c r="AT206" i="15"/>
  <c r="AC206" i="15"/>
  <c r="AC207" i="15" s="1"/>
  <c r="M206" i="15"/>
  <c r="AD206" i="15" s="1"/>
  <c r="AT205" i="15"/>
  <c r="AT207" i="15" s="1"/>
  <c r="AC205" i="15"/>
  <c r="M205" i="15"/>
  <c r="AD205" i="15" s="1"/>
  <c r="AD207" i="15" s="1"/>
  <c r="AT204" i="15"/>
  <c r="AD204" i="15"/>
  <c r="AC204" i="15"/>
  <c r="M204" i="15"/>
  <c r="AS201" i="15"/>
  <c r="AR201" i="15"/>
  <c r="AQ201" i="15"/>
  <c r="AB201" i="15"/>
  <c r="AB230" i="15" s="1"/>
  <c r="S235" i="15" s="1"/>
  <c r="AA201" i="15"/>
  <c r="Z201" i="15"/>
  <c r="L201" i="15"/>
  <c r="K201" i="15"/>
  <c r="J201" i="15"/>
  <c r="M201" i="15" s="1"/>
  <c r="AT200" i="15"/>
  <c r="AD200" i="15"/>
  <c r="AC200" i="15"/>
  <c r="M200" i="15"/>
  <c r="AT199" i="15"/>
  <c r="AC199" i="15"/>
  <c r="AD199" i="15" s="1"/>
  <c r="M199" i="15"/>
  <c r="AT198" i="15"/>
  <c r="AT201" i="15" s="1"/>
  <c r="AC198" i="15"/>
  <c r="M198" i="15"/>
  <c r="AD198" i="15" s="1"/>
  <c r="AS194" i="15"/>
  <c r="AQ194" i="15"/>
  <c r="V194" i="15"/>
  <c r="L194" i="15"/>
  <c r="AS192" i="15"/>
  <c r="AQ192" i="15"/>
  <c r="AP192" i="15"/>
  <c r="AN192" i="15"/>
  <c r="AM192" i="15"/>
  <c r="AI192" i="15"/>
  <c r="AB192" i="15"/>
  <c r="Z192" i="15"/>
  <c r="Z194" i="15" s="1"/>
  <c r="Y192" i="15"/>
  <c r="W192" i="15"/>
  <c r="V192" i="15"/>
  <c r="R192" i="15"/>
  <c r="L192" i="15"/>
  <c r="J192" i="15"/>
  <c r="I192" i="15"/>
  <c r="G192" i="15"/>
  <c r="F192" i="15"/>
  <c r="C192" i="15"/>
  <c r="AR191" i="15"/>
  <c r="AT191" i="15" s="1"/>
  <c r="AO191" i="15"/>
  <c r="AA191" i="15"/>
  <c r="X191" i="15"/>
  <c r="AC191" i="15" s="1"/>
  <c r="M191" i="15"/>
  <c r="AD191" i="15" s="1"/>
  <c r="K191" i="15"/>
  <c r="H191" i="15"/>
  <c r="AR190" i="15"/>
  <c r="AO190" i="15"/>
  <c r="AT190" i="15" s="1"/>
  <c r="AC190" i="15"/>
  <c r="AA190" i="15"/>
  <c r="X190" i="15"/>
  <c r="K190" i="15"/>
  <c r="H190" i="15"/>
  <c r="M190" i="15" s="1"/>
  <c r="AD190" i="15" s="1"/>
  <c r="AT189" i="15"/>
  <c r="AR189" i="15"/>
  <c r="AO189" i="15"/>
  <c r="AA189" i="15"/>
  <c r="X189" i="15"/>
  <c r="K189" i="15"/>
  <c r="K192" i="15" s="1"/>
  <c r="K194" i="15" s="1"/>
  <c r="H189" i="15"/>
  <c r="AR188" i="15"/>
  <c r="AO188" i="15"/>
  <c r="AO192" i="15" s="1"/>
  <c r="AC188" i="15"/>
  <c r="AA188" i="15"/>
  <c r="X188" i="15"/>
  <c r="K188" i="15"/>
  <c r="H188" i="15"/>
  <c r="M188" i="15" s="1"/>
  <c r="AT187" i="15"/>
  <c r="AR187" i="15"/>
  <c r="AO187" i="15"/>
  <c r="AA187" i="15"/>
  <c r="X187" i="15"/>
  <c r="K187" i="15"/>
  <c r="H187" i="15"/>
  <c r="H192" i="15" s="1"/>
  <c r="AS183" i="15"/>
  <c r="AQ183" i="15"/>
  <c r="AP183" i="15"/>
  <c r="AP194" i="15" s="1"/>
  <c r="AN183" i="15"/>
  <c r="AN194" i="15" s="1"/>
  <c r="AM183" i="15"/>
  <c r="AI183" i="15"/>
  <c r="AB183" i="15"/>
  <c r="AB194" i="15" s="1"/>
  <c r="Z183" i="15"/>
  <c r="Y183" i="15"/>
  <c r="Y194" i="15" s="1"/>
  <c r="W183" i="15"/>
  <c r="V183" i="15"/>
  <c r="R183" i="15"/>
  <c r="L183" i="15"/>
  <c r="J183" i="15"/>
  <c r="I183" i="15"/>
  <c r="G183" i="15"/>
  <c r="F183" i="15"/>
  <c r="C183" i="15"/>
  <c r="AR182" i="15"/>
  <c r="AO182" i="15"/>
  <c r="AT182" i="15" s="1"/>
  <c r="AA182" i="15"/>
  <c r="X182" i="15"/>
  <c r="AC182" i="15" s="1"/>
  <c r="AD182" i="15" s="1"/>
  <c r="M182" i="15"/>
  <c r="K182" i="15"/>
  <c r="H182" i="15"/>
  <c r="AR181" i="15"/>
  <c r="AO181" i="15"/>
  <c r="AT181" i="15" s="1"/>
  <c r="AA181" i="15"/>
  <c r="X181" i="15"/>
  <c r="AC181" i="15" s="1"/>
  <c r="K181" i="15"/>
  <c r="H181" i="15"/>
  <c r="M181" i="15" s="1"/>
  <c r="AD181" i="15" s="1"/>
  <c r="AR180" i="15"/>
  <c r="AO180" i="15"/>
  <c r="AT180" i="15" s="1"/>
  <c r="AA180" i="15"/>
  <c r="X180" i="15"/>
  <c r="AC180" i="15" s="1"/>
  <c r="K180" i="15"/>
  <c r="H180" i="15"/>
  <c r="AR179" i="15"/>
  <c r="AO179" i="15"/>
  <c r="AT179" i="15" s="1"/>
  <c r="AC179" i="15"/>
  <c r="AA179" i="15"/>
  <c r="X179" i="15"/>
  <c r="M179" i="15"/>
  <c r="AD179" i="15" s="1"/>
  <c r="K179" i="15"/>
  <c r="H179" i="15"/>
  <c r="AT178" i="15"/>
  <c r="AR178" i="15"/>
  <c r="AO178" i="15"/>
  <c r="AC178" i="15"/>
  <c r="AA178" i="15"/>
  <c r="X178" i="15"/>
  <c r="M178" i="15"/>
  <c r="K178" i="15"/>
  <c r="H178" i="15"/>
  <c r="AT177" i="15"/>
  <c r="AR177" i="15"/>
  <c r="AO177" i="15"/>
  <c r="AA177" i="15"/>
  <c r="X177" i="15"/>
  <c r="AC177" i="15" s="1"/>
  <c r="K177" i="15"/>
  <c r="H177" i="15"/>
  <c r="M177" i="15" s="1"/>
  <c r="AD177" i="15" s="1"/>
  <c r="AR176" i="15"/>
  <c r="AR183" i="15" s="1"/>
  <c r="AO176" i="15"/>
  <c r="AA176" i="15"/>
  <c r="X176" i="15"/>
  <c r="AC176" i="15" s="1"/>
  <c r="K176" i="15"/>
  <c r="K183" i="15" s="1"/>
  <c r="H176" i="15"/>
  <c r="AT148" i="15"/>
  <c r="AS144" i="15"/>
  <c r="AS141" i="15"/>
  <c r="AR141" i="15"/>
  <c r="AQ141" i="15"/>
  <c r="AB141" i="15"/>
  <c r="AA141" i="15"/>
  <c r="Z141" i="15"/>
  <c r="L141" i="15"/>
  <c r="K141" i="15"/>
  <c r="J141" i="15"/>
  <c r="AT140" i="15"/>
  <c r="AC140" i="15"/>
  <c r="M140" i="15"/>
  <c r="AD140" i="15" s="1"/>
  <c r="AT139" i="15"/>
  <c r="AD139" i="15"/>
  <c r="AC139" i="15"/>
  <c r="M139" i="15"/>
  <c r="AT138" i="15"/>
  <c r="AD138" i="15"/>
  <c r="AC138" i="15"/>
  <c r="M138" i="15"/>
  <c r="AT137" i="15"/>
  <c r="AD137" i="15"/>
  <c r="AC137" i="15"/>
  <c r="M137" i="15"/>
  <c r="AT136" i="15"/>
  <c r="AC136" i="15"/>
  <c r="M136" i="15"/>
  <c r="AD136" i="15" s="1"/>
  <c r="AT135" i="15"/>
  <c r="AD135" i="15"/>
  <c r="AC135" i="15"/>
  <c r="M135" i="15"/>
  <c r="AT134" i="15"/>
  <c r="AC134" i="15"/>
  <c r="M134" i="15"/>
  <c r="AD134" i="15" s="1"/>
  <c r="AT133" i="15"/>
  <c r="AD133" i="15"/>
  <c r="AC133" i="15"/>
  <c r="M133" i="15"/>
  <c r="AT132" i="15"/>
  <c r="AC132" i="15"/>
  <c r="M132" i="15"/>
  <c r="AD132" i="15" s="1"/>
  <c r="AT131" i="15"/>
  <c r="AC131" i="15"/>
  <c r="M131" i="15"/>
  <c r="AD131" i="15" s="1"/>
  <c r="AT130" i="15"/>
  <c r="AC130" i="15"/>
  <c r="M130" i="15"/>
  <c r="AD130" i="15" s="1"/>
  <c r="AS127" i="15"/>
  <c r="AS150" i="15" s="1"/>
  <c r="AI155" i="15" s="1"/>
  <c r="AR127" i="15"/>
  <c r="AQ127" i="15"/>
  <c r="AB127" i="15"/>
  <c r="AA127" i="15"/>
  <c r="Z127" i="15"/>
  <c r="L127" i="15"/>
  <c r="L150" i="15" s="1"/>
  <c r="K127" i="15"/>
  <c r="J127" i="15"/>
  <c r="AT126" i="15"/>
  <c r="AD126" i="15"/>
  <c r="AC126" i="15"/>
  <c r="M126" i="15"/>
  <c r="AT125" i="15"/>
  <c r="AD125" i="15"/>
  <c r="AC125" i="15"/>
  <c r="M125" i="15"/>
  <c r="AT124" i="15"/>
  <c r="AT127" i="15" s="1"/>
  <c r="AD124" i="15"/>
  <c r="AC124" i="15"/>
  <c r="AC127" i="15" s="1"/>
  <c r="M124" i="15"/>
  <c r="AS121" i="15"/>
  <c r="AR121" i="15"/>
  <c r="AQ121" i="15"/>
  <c r="AB121" i="15"/>
  <c r="AA121" i="15"/>
  <c r="Z121" i="15"/>
  <c r="M121" i="15"/>
  <c r="L121" i="15"/>
  <c r="K121" i="15"/>
  <c r="J121" i="15"/>
  <c r="AT120" i="15"/>
  <c r="AC120" i="15"/>
  <c r="M120" i="15"/>
  <c r="AD120" i="15" s="1"/>
  <c r="AT119" i="15"/>
  <c r="AT121" i="15" s="1"/>
  <c r="AC119" i="15"/>
  <c r="AD119" i="15" s="1"/>
  <c r="M119" i="15"/>
  <c r="AT118" i="15"/>
  <c r="AC118" i="15"/>
  <c r="M118" i="15"/>
  <c r="AD118" i="15" s="1"/>
  <c r="AM114" i="15"/>
  <c r="Y114" i="15"/>
  <c r="L114" i="15"/>
  <c r="AS112" i="15"/>
  <c r="AS114" i="15" s="1"/>
  <c r="AR112" i="15"/>
  <c r="AR114" i="15" s="1"/>
  <c r="AQ112" i="15"/>
  <c r="AP112" i="15"/>
  <c r="AN112" i="15"/>
  <c r="AN114" i="15" s="1"/>
  <c r="AM112" i="15"/>
  <c r="AI112" i="15"/>
  <c r="AB112" i="15"/>
  <c r="Z112" i="15"/>
  <c r="Y112" i="15"/>
  <c r="W112" i="15"/>
  <c r="V112" i="15"/>
  <c r="V114" i="15" s="1"/>
  <c r="R112" i="15"/>
  <c r="L112" i="15"/>
  <c r="J112" i="15"/>
  <c r="J114" i="15" s="1"/>
  <c r="I112" i="15"/>
  <c r="I114" i="15" s="1"/>
  <c r="G112" i="15"/>
  <c r="F112" i="15"/>
  <c r="F114" i="15" s="1"/>
  <c r="C112" i="15"/>
  <c r="AR111" i="15"/>
  <c r="AO111" i="15"/>
  <c r="AC111" i="15"/>
  <c r="AA111" i="15"/>
  <c r="X111" i="15"/>
  <c r="M111" i="15"/>
  <c r="AD111" i="15" s="1"/>
  <c r="K111" i="15"/>
  <c r="H111" i="15"/>
  <c r="AR110" i="15"/>
  <c r="AO110" i="15"/>
  <c r="AT110" i="15" s="1"/>
  <c r="AC110" i="15"/>
  <c r="AA110" i="15"/>
  <c r="X110" i="15"/>
  <c r="K110" i="15"/>
  <c r="H110" i="15"/>
  <c r="M110" i="15" s="1"/>
  <c r="AD110" i="15" s="1"/>
  <c r="AR109" i="15"/>
  <c r="AT109" i="15" s="1"/>
  <c r="AO109" i="15"/>
  <c r="AA109" i="15"/>
  <c r="X109" i="15"/>
  <c r="AC109" i="15" s="1"/>
  <c r="K109" i="15"/>
  <c r="M109" i="15" s="1"/>
  <c r="AD109" i="15" s="1"/>
  <c r="H109" i="15"/>
  <c r="AR108" i="15"/>
  <c r="AO108" i="15"/>
  <c r="AT108" i="15" s="1"/>
  <c r="AA108" i="15"/>
  <c r="AC108" i="15" s="1"/>
  <c r="X108" i="15"/>
  <c r="K108" i="15"/>
  <c r="H108" i="15"/>
  <c r="AT107" i="15"/>
  <c r="AR107" i="15"/>
  <c r="AO107" i="15"/>
  <c r="AO112" i="15" s="1"/>
  <c r="AA107" i="15"/>
  <c r="X107" i="15"/>
  <c r="AC107" i="15" s="1"/>
  <c r="AC112" i="15" s="1"/>
  <c r="K107" i="15"/>
  <c r="H107" i="15"/>
  <c r="AS103" i="15"/>
  <c r="AQ103" i="15"/>
  <c r="AP103" i="15"/>
  <c r="AP114" i="15" s="1"/>
  <c r="AN103" i="15"/>
  <c r="AM103" i="15"/>
  <c r="AI103" i="15"/>
  <c r="AB103" i="15"/>
  <c r="Z103" i="15"/>
  <c r="Z114" i="15" s="1"/>
  <c r="Y103" i="15"/>
  <c r="W103" i="15"/>
  <c r="V103" i="15"/>
  <c r="R103" i="15"/>
  <c r="L103" i="15"/>
  <c r="J103" i="15"/>
  <c r="I103" i="15"/>
  <c r="G103" i="15"/>
  <c r="F103" i="15"/>
  <c r="C103" i="15"/>
  <c r="AR102" i="15"/>
  <c r="AO102" i="15"/>
  <c r="AT102" i="15" s="1"/>
  <c r="AC102" i="15"/>
  <c r="AA102" i="15"/>
  <c r="X102" i="15"/>
  <c r="K102" i="15"/>
  <c r="H102" i="15"/>
  <c r="M102" i="15" s="1"/>
  <c r="AT101" i="15"/>
  <c r="AR101" i="15"/>
  <c r="AO101" i="15"/>
  <c r="AC101" i="15"/>
  <c r="AA101" i="15"/>
  <c r="X101" i="15"/>
  <c r="K101" i="15"/>
  <c r="H101" i="15"/>
  <c r="M101" i="15" s="1"/>
  <c r="AD101" i="15" s="1"/>
  <c r="AR100" i="15"/>
  <c r="AO100" i="15"/>
  <c r="AT100" i="15" s="1"/>
  <c r="AA100" i="15"/>
  <c r="X100" i="15"/>
  <c r="AC100" i="15" s="1"/>
  <c r="K100" i="15"/>
  <c r="H100" i="15"/>
  <c r="M100" i="15" s="1"/>
  <c r="AT99" i="15"/>
  <c r="AR99" i="15"/>
  <c r="AO99" i="15"/>
  <c r="AA99" i="15"/>
  <c r="AC99" i="15" s="1"/>
  <c r="X99" i="15"/>
  <c r="K99" i="15"/>
  <c r="H99" i="15"/>
  <c r="AR98" i="15"/>
  <c r="AT98" i="15" s="1"/>
  <c r="AO98" i="15"/>
  <c r="AC98" i="15"/>
  <c r="AA98" i="15"/>
  <c r="X98" i="15"/>
  <c r="K98" i="15"/>
  <c r="H98" i="15"/>
  <c r="M98" i="15" s="1"/>
  <c r="AD98" i="15" s="1"/>
  <c r="AR97" i="15"/>
  <c r="AO97" i="15"/>
  <c r="AT97" i="15" s="1"/>
  <c r="AA97" i="15"/>
  <c r="X97" i="15"/>
  <c r="K97" i="15"/>
  <c r="H97" i="15"/>
  <c r="M97" i="15" s="1"/>
  <c r="AR96" i="15"/>
  <c r="AR103" i="15" s="1"/>
  <c r="AO96" i="15"/>
  <c r="AA96" i="15"/>
  <c r="AA103" i="15" s="1"/>
  <c r="X96" i="15"/>
  <c r="AC96" i="15" s="1"/>
  <c r="M96" i="15"/>
  <c r="K96" i="15"/>
  <c r="K103" i="15" s="1"/>
  <c r="H96" i="15"/>
  <c r="AT68" i="15"/>
  <c r="AS61" i="15"/>
  <c r="AR61" i="15"/>
  <c r="AQ61" i="15"/>
  <c r="AB61" i="15"/>
  <c r="AA61" i="15"/>
  <c r="Z61" i="15"/>
  <c r="M61" i="15"/>
  <c r="L61" i="15"/>
  <c r="K61" i="15"/>
  <c r="J61" i="15"/>
  <c r="AT60" i="15"/>
  <c r="AC60" i="15"/>
  <c r="M60" i="15"/>
  <c r="AD60" i="15" s="1"/>
  <c r="AT59" i="15"/>
  <c r="AC59" i="15"/>
  <c r="M59" i="15"/>
  <c r="AD59" i="15" s="1"/>
  <c r="AT58" i="15"/>
  <c r="AD58" i="15"/>
  <c r="AC58" i="15"/>
  <c r="M58" i="15"/>
  <c r="AT57" i="15"/>
  <c r="AD57" i="15"/>
  <c r="AC57" i="15"/>
  <c r="M57" i="15"/>
  <c r="AT56" i="15"/>
  <c r="AC56" i="15"/>
  <c r="M56" i="15"/>
  <c r="AD56" i="15" s="1"/>
  <c r="AT55" i="15"/>
  <c r="AC55" i="15"/>
  <c r="AD55" i="15" s="1"/>
  <c r="M55" i="15"/>
  <c r="AT54" i="15"/>
  <c r="AC54" i="15"/>
  <c r="M54" i="15"/>
  <c r="AD54" i="15" s="1"/>
  <c r="AT53" i="15"/>
  <c r="AC53" i="15"/>
  <c r="M53" i="15"/>
  <c r="AD53" i="15" s="1"/>
  <c r="AT52" i="15"/>
  <c r="AC52" i="15"/>
  <c r="M52" i="15"/>
  <c r="AD52" i="15" s="1"/>
  <c r="AT51" i="15"/>
  <c r="AC51" i="15"/>
  <c r="AC61" i="15" s="1"/>
  <c r="M51" i="15"/>
  <c r="AD51" i="15" s="1"/>
  <c r="AT50" i="15"/>
  <c r="AT61" i="15" s="1"/>
  <c r="AD50" i="15"/>
  <c r="AC50" i="15"/>
  <c r="M50" i="15"/>
  <c r="AS47" i="15"/>
  <c r="AR47" i="15"/>
  <c r="AQ47" i="15"/>
  <c r="AB47" i="15"/>
  <c r="AA47" i="15"/>
  <c r="Z47" i="15"/>
  <c r="L47" i="15"/>
  <c r="K47" i="15"/>
  <c r="J47" i="15"/>
  <c r="M47" i="15" s="1"/>
  <c r="AT46" i="15"/>
  <c r="AC46" i="15"/>
  <c r="M46" i="15"/>
  <c r="AD46" i="15" s="1"/>
  <c r="AT45" i="15"/>
  <c r="AD45" i="15"/>
  <c r="AD47" i="15" s="1"/>
  <c r="AC45" i="15"/>
  <c r="M45" i="15"/>
  <c r="AT44" i="15"/>
  <c r="AT47" i="15" s="1"/>
  <c r="AD44" i="15"/>
  <c r="AC44" i="15"/>
  <c r="AC47" i="15" s="1"/>
  <c r="M44" i="15"/>
  <c r="AS41" i="15"/>
  <c r="AR41" i="15"/>
  <c r="AQ41" i="15"/>
  <c r="AB41" i="15"/>
  <c r="AA41" i="15"/>
  <c r="Z41" i="15"/>
  <c r="L41" i="15"/>
  <c r="K41" i="15"/>
  <c r="J41" i="15"/>
  <c r="M41" i="15" s="1"/>
  <c r="AT40" i="15"/>
  <c r="AD40" i="15"/>
  <c r="AC40" i="15"/>
  <c r="M40" i="15"/>
  <c r="AT39" i="15"/>
  <c r="AD39" i="15"/>
  <c r="AC39" i="15"/>
  <c r="M39" i="15"/>
  <c r="AT38" i="15"/>
  <c r="AT41" i="15" s="1"/>
  <c r="AC38" i="15"/>
  <c r="AC41" i="15" s="1"/>
  <c r="M38" i="15"/>
  <c r="AD38" i="15" s="1"/>
  <c r="AD41" i="15" s="1"/>
  <c r="L34" i="15"/>
  <c r="F34" i="15"/>
  <c r="AT32" i="15"/>
  <c r="AS32" i="15"/>
  <c r="AQ32" i="15"/>
  <c r="AP32" i="15"/>
  <c r="AP34" i="15" s="1"/>
  <c r="AN32" i="15"/>
  <c r="AN34" i="15" s="1"/>
  <c r="AM32" i="15"/>
  <c r="AJ32" i="15"/>
  <c r="AB32" i="15"/>
  <c r="Z32" i="15"/>
  <c r="Z34" i="15" s="1"/>
  <c r="Y32" i="15"/>
  <c r="Y34" i="15" s="1"/>
  <c r="W32" i="15"/>
  <c r="W34" i="15" s="1"/>
  <c r="V32" i="15"/>
  <c r="S32" i="15"/>
  <c r="L32" i="15"/>
  <c r="J32" i="15"/>
  <c r="J34" i="15" s="1"/>
  <c r="I32" i="15"/>
  <c r="H32" i="15"/>
  <c r="G32" i="15"/>
  <c r="F32" i="15"/>
  <c r="C32" i="15"/>
  <c r="AT31" i="15"/>
  <c r="AR31" i="15"/>
  <c r="AO31" i="15"/>
  <c r="AA31" i="15"/>
  <c r="X31" i="15"/>
  <c r="AC31" i="15" s="1"/>
  <c r="K31" i="15"/>
  <c r="H31" i="15"/>
  <c r="M31" i="15" s="1"/>
  <c r="AD31" i="15" s="1"/>
  <c r="AT30" i="15"/>
  <c r="AR30" i="15"/>
  <c r="AO30" i="15"/>
  <c r="AA30" i="15"/>
  <c r="X30" i="15"/>
  <c r="AC30" i="15" s="1"/>
  <c r="K30" i="15"/>
  <c r="M30" i="15" s="1"/>
  <c r="H30" i="15"/>
  <c r="AR29" i="15"/>
  <c r="AO29" i="15"/>
  <c r="AT29" i="15" s="1"/>
  <c r="AA29" i="15"/>
  <c r="AC29" i="15" s="1"/>
  <c r="X29" i="15"/>
  <c r="K29" i="15"/>
  <c r="H29" i="15"/>
  <c r="M29" i="15" s="1"/>
  <c r="AD29" i="15" s="1"/>
  <c r="AR28" i="15"/>
  <c r="AO28" i="15"/>
  <c r="AT28" i="15" s="1"/>
  <c r="AA28" i="15"/>
  <c r="X28" i="15"/>
  <c r="AC28" i="15" s="1"/>
  <c r="M28" i="15"/>
  <c r="AD28" i="15" s="1"/>
  <c r="K28" i="15"/>
  <c r="K32" i="15" s="1"/>
  <c r="H28" i="15"/>
  <c r="AR27" i="15"/>
  <c r="AR32" i="15" s="1"/>
  <c r="AR34" i="15" s="1"/>
  <c r="AO27" i="15"/>
  <c r="AT27" i="15" s="1"/>
  <c r="AC27" i="15"/>
  <c r="AC32" i="15" s="1"/>
  <c r="AA27" i="15"/>
  <c r="X27" i="15"/>
  <c r="X32" i="15" s="1"/>
  <c r="M27" i="15"/>
  <c r="K27" i="15"/>
  <c r="H27" i="15"/>
  <c r="AD24" i="15"/>
  <c r="AS23" i="15"/>
  <c r="AS34" i="15" s="1"/>
  <c r="AQ23" i="15"/>
  <c r="AP23" i="15"/>
  <c r="AN23" i="15"/>
  <c r="AM23" i="15"/>
  <c r="AM34" i="15" s="1"/>
  <c r="AJ23" i="15"/>
  <c r="AB23" i="15"/>
  <c r="AB34" i="15" s="1"/>
  <c r="Z23" i="15"/>
  <c r="Y23" i="15"/>
  <c r="W23" i="15"/>
  <c r="V23" i="15"/>
  <c r="V34" i="15" s="1"/>
  <c r="S23" i="15"/>
  <c r="L23" i="15"/>
  <c r="J23" i="15"/>
  <c r="I23" i="15"/>
  <c r="I34" i="15" s="1"/>
  <c r="G23" i="15"/>
  <c r="G34" i="15" s="1"/>
  <c r="F23" i="15"/>
  <c r="C23" i="15"/>
  <c r="AR22" i="15"/>
  <c r="AO22" i="15"/>
  <c r="AT22" i="15" s="1"/>
  <c r="AA22" i="15"/>
  <c r="X22" i="15"/>
  <c r="AC22" i="15" s="1"/>
  <c r="K22" i="15"/>
  <c r="H22" i="15"/>
  <c r="M22" i="15" s="1"/>
  <c r="AT21" i="15"/>
  <c r="AR21" i="15"/>
  <c r="AO21" i="15"/>
  <c r="AD21" i="15"/>
  <c r="AA21" i="15"/>
  <c r="X21" i="15"/>
  <c r="AC21" i="15" s="1"/>
  <c r="K21" i="15"/>
  <c r="H21" i="15"/>
  <c r="M21" i="15" s="1"/>
  <c r="AT20" i="15"/>
  <c r="AR20" i="15"/>
  <c r="AO20" i="15"/>
  <c r="AA20" i="15"/>
  <c r="X20" i="15"/>
  <c r="AC20" i="15" s="1"/>
  <c r="K20" i="15"/>
  <c r="M20" i="15" s="1"/>
  <c r="AD20" i="15" s="1"/>
  <c r="H20" i="15"/>
  <c r="AR19" i="15"/>
  <c r="AO19" i="15"/>
  <c r="AT19" i="15" s="1"/>
  <c r="AA19" i="15"/>
  <c r="AC19" i="15" s="1"/>
  <c r="X19" i="15"/>
  <c r="K19" i="15"/>
  <c r="H19" i="15"/>
  <c r="M19" i="15" s="1"/>
  <c r="AD19" i="15" s="1"/>
  <c r="AR18" i="15"/>
  <c r="AO18" i="15"/>
  <c r="AT18" i="15" s="1"/>
  <c r="AA18" i="15"/>
  <c r="X18" i="15"/>
  <c r="AC18" i="15" s="1"/>
  <c r="M18" i="15"/>
  <c r="K18" i="15"/>
  <c r="H18" i="15"/>
  <c r="AR17" i="15"/>
  <c r="AO17" i="15"/>
  <c r="AT17" i="15" s="1"/>
  <c r="AC17" i="15"/>
  <c r="AA17" i="15"/>
  <c r="X17" i="15"/>
  <c r="M17" i="15"/>
  <c r="AD17" i="15" s="1"/>
  <c r="K17" i="15"/>
  <c r="H17" i="15"/>
  <c r="AR16" i="15"/>
  <c r="AR23" i="15" s="1"/>
  <c r="AO16" i="15"/>
  <c r="AO23" i="15" s="1"/>
  <c r="AC16" i="15"/>
  <c r="AA16" i="15"/>
  <c r="AA23" i="15" s="1"/>
  <c r="X16" i="15"/>
  <c r="K16" i="15"/>
  <c r="H16" i="15"/>
  <c r="M16" i="15" s="1"/>
  <c r="AD16" i="15" s="1"/>
  <c r="AI5" i="15"/>
  <c r="R5" i="15"/>
  <c r="AI4" i="15"/>
  <c r="R4" i="15"/>
  <c r="AI3" i="15"/>
  <c r="R3" i="15"/>
  <c r="AT548" i="14"/>
  <c r="AS541" i="14"/>
  <c r="AS550" i="14" s="1"/>
  <c r="AI555" i="14" s="1"/>
  <c r="AR541" i="14"/>
  <c r="AQ541" i="14"/>
  <c r="AB541" i="14"/>
  <c r="AA541" i="14"/>
  <c r="Z541" i="14"/>
  <c r="M541" i="14"/>
  <c r="L541" i="14"/>
  <c r="K541" i="14"/>
  <c r="J541" i="14"/>
  <c r="AT540" i="14"/>
  <c r="AC540" i="14"/>
  <c r="M540" i="14"/>
  <c r="AD540" i="14" s="1"/>
  <c r="AT539" i="14"/>
  <c r="AD539" i="14"/>
  <c r="AC539" i="14"/>
  <c r="M539" i="14"/>
  <c r="AT538" i="14"/>
  <c r="AC538" i="14"/>
  <c r="M538" i="14"/>
  <c r="AD538" i="14" s="1"/>
  <c r="AT537" i="14"/>
  <c r="AC537" i="14"/>
  <c r="AD537" i="14" s="1"/>
  <c r="M537" i="14"/>
  <c r="AT536" i="14"/>
  <c r="AC536" i="14"/>
  <c r="M536" i="14"/>
  <c r="AD536" i="14" s="1"/>
  <c r="AT535" i="14"/>
  <c r="AD535" i="14"/>
  <c r="AC535" i="14"/>
  <c r="M535" i="14"/>
  <c r="AT534" i="14"/>
  <c r="AC534" i="14"/>
  <c r="M534" i="14"/>
  <c r="AD534" i="14" s="1"/>
  <c r="AT533" i="14"/>
  <c r="AD533" i="14"/>
  <c r="AC533" i="14"/>
  <c r="M533" i="14"/>
  <c r="AT532" i="14"/>
  <c r="AC532" i="14"/>
  <c r="M532" i="14"/>
  <c r="AD532" i="14" s="1"/>
  <c r="AT531" i="14"/>
  <c r="AT541" i="14" s="1"/>
  <c r="AD531" i="14"/>
  <c r="AC531" i="14"/>
  <c r="M531" i="14"/>
  <c r="AT530" i="14"/>
  <c r="AC530" i="14"/>
  <c r="AC541" i="14" s="1"/>
  <c r="M530" i="14"/>
  <c r="AD530" i="14" s="1"/>
  <c r="AS527" i="14"/>
  <c r="AR527" i="14"/>
  <c r="AQ527" i="14"/>
  <c r="AC527" i="14"/>
  <c r="AB527" i="14"/>
  <c r="AA527" i="14"/>
  <c r="Z527" i="14"/>
  <c r="L527" i="14"/>
  <c r="K527" i="14"/>
  <c r="J527" i="14"/>
  <c r="AT526" i="14"/>
  <c r="AC526" i="14"/>
  <c r="AD526" i="14" s="1"/>
  <c r="M526" i="14"/>
  <c r="AT525" i="14"/>
  <c r="AC525" i="14"/>
  <c r="M525" i="14"/>
  <c r="AD525" i="14" s="1"/>
  <c r="AT524" i="14"/>
  <c r="AT527" i="14" s="1"/>
  <c r="AD524" i="14"/>
  <c r="AC524" i="14"/>
  <c r="M524" i="14"/>
  <c r="AS521" i="14"/>
  <c r="AR521" i="14"/>
  <c r="AQ521" i="14"/>
  <c r="AB521" i="14"/>
  <c r="AA521" i="14"/>
  <c r="Z521" i="14"/>
  <c r="M521" i="14"/>
  <c r="L521" i="14"/>
  <c r="K521" i="14"/>
  <c r="J521" i="14"/>
  <c r="AT520" i="14"/>
  <c r="AC520" i="14"/>
  <c r="M520" i="14"/>
  <c r="AD520" i="14" s="1"/>
  <c r="AT519" i="14"/>
  <c r="AD519" i="14"/>
  <c r="AC519" i="14"/>
  <c r="M519" i="14"/>
  <c r="AT518" i="14"/>
  <c r="AT521" i="14" s="1"/>
  <c r="AC518" i="14"/>
  <c r="AC521" i="14" s="1"/>
  <c r="M518" i="14"/>
  <c r="AD518" i="14" s="1"/>
  <c r="AD521" i="14" s="1"/>
  <c r="AS514" i="14"/>
  <c r="AP514" i="14"/>
  <c r="Y514" i="14"/>
  <c r="W514" i="14"/>
  <c r="L514" i="14"/>
  <c r="G514" i="14"/>
  <c r="F514" i="14"/>
  <c r="AS512" i="14"/>
  <c r="AQ512" i="14"/>
  <c r="AQ514" i="14" s="1"/>
  <c r="AP512" i="14"/>
  <c r="AN512" i="14"/>
  <c r="AM512" i="14"/>
  <c r="AM514" i="14" s="1"/>
  <c r="AI512" i="14"/>
  <c r="AB512" i="14"/>
  <c r="AB514" i="14" s="1"/>
  <c r="Z512" i="14"/>
  <c r="Y512" i="14"/>
  <c r="W512" i="14"/>
  <c r="V512" i="14"/>
  <c r="V514" i="14" s="1"/>
  <c r="R512" i="14"/>
  <c r="L512" i="14"/>
  <c r="J512" i="14"/>
  <c r="I512" i="14"/>
  <c r="I514" i="14" s="1"/>
  <c r="H512" i="14"/>
  <c r="G512" i="14"/>
  <c r="F512" i="14"/>
  <c r="C512" i="14"/>
  <c r="AR511" i="14"/>
  <c r="AO511" i="14"/>
  <c r="AA511" i="14"/>
  <c r="X511" i="14"/>
  <c r="AC511" i="14" s="1"/>
  <c r="K511" i="14"/>
  <c r="H511" i="14"/>
  <c r="M511" i="14" s="1"/>
  <c r="AD511" i="14" s="1"/>
  <c r="AR510" i="14"/>
  <c r="AO510" i="14"/>
  <c r="AT510" i="14" s="1"/>
  <c r="AA510" i="14"/>
  <c r="AC510" i="14" s="1"/>
  <c r="X510" i="14"/>
  <c r="K510" i="14"/>
  <c r="M510" i="14" s="1"/>
  <c r="AD510" i="14" s="1"/>
  <c r="H510" i="14"/>
  <c r="AR509" i="14"/>
  <c r="AT509" i="14" s="1"/>
  <c r="AO509" i="14"/>
  <c r="AA509" i="14"/>
  <c r="X509" i="14"/>
  <c r="AC509" i="14" s="1"/>
  <c r="M509" i="14"/>
  <c r="AD509" i="14" s="1"/>
  <c r="K509" i="14"/>
  <c r="H509" i="14"/>
  <c r="AR508" i="14"/>
  <c r="AO508" i="14"/>
  <c r="AT508" i="14" s="1"/>
  <c r="AA508" i="14"/>
  <c r="X508" i="14"/>
  <c r="AC508" i="14" s="1"/>
  <c r="K508" i="14"/>
  <c r="H508" i="14"/>
  <c r="AR507" i="14"/>
  <c r="AO507" i="14"/>
  <c r="AT507" i="14" s="1"/>
  <c r="AA507" i="14"/>
  <c r="X507" i="14"/>
  <c r="K507" i="14"/>
  <c r="H507" i="14"/>
  <c r="M507" i="14" s="1"/>
  <c r="AS503" i="14"/>
  <c r="AQ503" i="14"/>
  <c r="AP503" i="14"/>
  <c r="AN503" i="14"/>
  <c r="AM503" i="14"/>
  <c r="AI503" i="14"/>
  <c r="AB503" i="14"/>
  <c r="Z503" i="14"/>
  <c r="Y503" i="14"/>
  <c r="W503" i="14"/>
  <c r="V503" i="14"/>
  <c r="R503" i="14"/>
  <c r="L503" i="14"/>
  <c r="J503" i="14"/>
  <c r="J514" i="14" s="1"/>
  <c r="I503" i="14"/>
  <c r="G503" i="14"/>
  <c r="F503" i="14"/>
  <c r="C503" i="14"/>
  <c r="AR502" i="14"/>
  <c r="AO502" i="14"/>
  <c r="AA502" i="14"/>
  <c r="X502" i="14"/>
  <c r="K502" i="14"/>
  <c r="H502" i="14"/>
  <c r="M502" i="14" s="1"/>
  <c r="AR501" i="14"/>
  <c r="AO501" i="14"/>
  <c r="AT501" i="14" s="1"/>
  <c r="AD501" i="14"/>
  <c r="AA501" i="14"/>
  <c r="AC501" i="14" s="1"/>
  <c r="X501" i="14"/>
  <c r="K501" i="14"/>
  <c r="M501" i="14" s="1"/>
  <c r="H501" i="14"/>
  <c r="AR500" i="14"/>
  <c r="AT500" i="14" s="1"/>
  <c r="AO500" i="14"/>
  <c r="AC500" i="14"/>
  <c r="AA500" i="14"/>
  <c r="X500" i="14"/>
  <c r="M500" i="14"/>
  <c r="K500" i="14"/>
  <c r="H500" i="14"/>
  <c r="AR499" i="14"/>
  <c r="AO499" i="14"/>
  <c r="AT499" i="14" s="1"/>
  <c r="AA499" i="14"/>
  <c r="X499" i="14"/>
  <c r="AC499" i="14" s="1"/>
  <c r="K499" i="14"/>
  <c r="H499" i="14"/>
  <c r="M499" i="14" s="1"/>
  <c r="AD499" i="14" s="1"/>
  <c r="AR498" i="14"/>
  <c r="AO498" i="14"/>
  <c r="AT498" i="14" s="1"/>
  <c r="AC498" i="14"/>
  <c r="AA498" i="14"/>
  <c r="X498" i="14"/>
  <c r="K498" i="14"/>
  <c r="H498" i="14"/>
  <c r="M498" i="14" s="1"/>
  <c r="AD498" i="14" s="1"/>
  <c r="AR497" i="14"/>
  <c r="AO497" i="14"/>
  <c r="AA497" i="14"/>
  <c r="X497" i="14"/>
  <c r="K497" i="14"/>
  <c r="M497" i="14" s="1"/>
  <c r="H497" i="14"/>
  <c r="AR496" i="14"/>
  <c r="AO496" i="14"/>
  <c r="AC496" i="14"/>
  <c r="AA496" i="14"/>
  <c r="X496" i="14"/>
  <c r="K496" i="14"/>
  <c r="H496" i="14"/>
  <c r="AS470" i="14"/>
  <c r="AI475" i="14" s="1"/>
  <c r="AT468" i="14"/>
  <c r="AS461" i="14"/>
  <c r="AR461" i="14"/>
  <c r="AQ461" i="14"/>
  <c r="AB461" i="14"/>
  <c r="AA461" i="14"/>
  <c r="Z461" i="14"/>
  <c r="L461" i="14"/>
  <c r="L464" i="14" s="1"/>
  <c r="K461" i="14"/>
  <c r="J461" i="14"/>
  <c r="AT460" i="14"/>
  <c r="AC460" i="14"/>
  <c r="M460" i="14"/>
  <c r="AD460" i="14" s="1"/>
  <c r="AT459" i="14"/>
  <c r="AD459" i="14"/>
  <c r="AC459" i="14"/>
  <c r="M459" i="14"/>
  <c r="AT458" i="14"/>
  <c r="AC458" i="14"/>
  <c r="M458" i="14"/>
  <c r="AD458" i="14" s="1"/>
  <c r="AT457" i="14"/>
  <c r="AD457" i="14"/>
  <c r="AC457" i="14"/>
  <c r="M457" i="14"/>
  <c r="AT456" i="14"/>
  <c r="AD456" i="14"/>
  <c r="AC456" i="14"/>
  <c r="M456" i="14"/>
  <c r="AT455" i="14"/>
  <c r="AD455" i="14"/>
  <c r="AC455" i="14"/>
  <c r="M455" i="14"/>
  <c r="AT454" i="14"/>
  <c r="AC454" i="14"/>
  <c r="M454" i="14"/>
  <c r="AD454" i="14" s="1"/>
  <c r="AT453" i="14"/>
  <c r="AD453" i="14"/>
  <c r="AC453" i="14"/>
  <c r="M453" i="14"/>
  <c r="AT452" i="14"/>
  <c r="AC452" i="14"/>
  <c r="M452" i="14"/>
  <c r="AT451" i="14"/>
  <c r="AD451" i="14"/>
  <c r="AC451" i="14"/>
  <c r="M451" i="14"/>
  <c r="AT450" i="14"/>
  <c r="AC450" i="14"/>
  <c r="M450" i="14"/>
  <c r="AS447" i="14"/>
  <c r="AS464" i="14" s="1"/>
  <c r="AR447" i="14"/>
  <c r="AQ447" i="14"/>
  <c r="AC447" i="14"/>
  <c r="AB447" i="14"/>
  <c r="AA447" i="14"/>
  <c r="Z447" i="14"/>
  <c r="L447" i="14"/>
  <c r="K447" i="14"/>
  <c r="J447" i="14"/>
  <c r="AT446" i="14"/>
  <c r="AD446" i="14"/>
  <c r="AC446" i="14"/>
  <c r="M446" i="14"/>
  <c r="AT445" i="14"/>
  <c r="AD445" i="14"/>
  <c r="AC445" i="14"/>
  <c r="M445" i="14"/>
  <c r="AT444" i="14"/>
  <c r="AC444" i="14"/>
  <c r="AD444" i="14" s="1"/>
  <c r="AD447" i="14" s="1"/>
  <c r="M444" i="14"/>
  <c r="AS441" i="14"/>
  <c r="AR441" i="14"/>
  <c r="AQ441" i="14"/>
  <c r="AB441" i="14"/>
  <c r="AA441" i="14"/>
  <c r="Z441" i="14"/>
  <c r="L441" i="14"/>
  <c r="K441" i="14"/>
  <c r="M441" i="14" s="1"/>
  <c r="J441" i="14"/>
  <c r="AT440" i="14"/>
  <c r="AC440" i="14"/>
  <c r="M440" i="14"/>
  <c r="AT439" i="14"/>
  <c r="AT441" i="14" s="1"/>
  <c r="AC439" i="14"/>
  <c r="M439" i="14"/>
  <c r="AD439" i="14" s="1"/>
  <c r="AT438" i="14"/>
  <c r="AC438" i="14"/>
  <c r="AC441" i="14" s="1"/>
  <c r="M438" i="14"/>
  <c r="AM434" i="14"/>
  <c r="Y434" i="14"/>
  <c r="W434" i="14"/>
  <c r="J434" i="14"/>
  <c r="I434" i="14"/>
  <c r="AS432" i="14"/>
  <c r="AS434" i="14" s="1"/>
  <c r="AQ432" i="14"/>
  <c r="AQ434" i="14" s="1"/>
  <c r="AP432" i="14"/>
  <c r="AP434" i="14" s="1"/>
  <c r="AN432" i="14"/>
  <c r="AM432" i="14"/>
  <c r="AI432" i="14"/>
  <c r="AB432" i="14"/>
  <c r="AB434" i="14" s="1"/>
  <c r="Z432" i="14"/>
  <c r="Z434" i="14" s="1"/>
  <c r="Y432" i="14"/>
  <c r="X432" i="14"/>
  <c r="W432" i="14"/>
  <c r="V432" i="14"/>
  <c r="V434" i="14" s="1"/>
  <c r="R432" i="14"/>
  <c r="L432" i="14"/>
  <c r="L434" i="14" s="1"/>
  <c r="J432" i="14"/>
  <c r="I432" i="14"/>
  <c r="G432" i="14"/>
  <c r="F432" i="14"/>
  <c r="F434" i="14" s="1"/>
  <c r="C432" i="14"/>
  <c r="AR431" i="14"/>
  <c r="AT431" i="14" s="1"/>
  <c r="AO431" i="14"/>
  <c r="AA431" i="14"/>
  <c r="X431" i="14"/>
  <c r="AC431" i="14" s="1"/>
  <c r="K431" i="14"/>
  <c r="H431" i="14"/>
  <c r="M431" i="14" s="1"/>
  <c r="AD431" i="14" s="1"/>
  <c r="AR430" i="14"/>
  <c r="AO430" i="14"/>
  <c r="AT430" i="14" s="1"/>
  <c r="AA430" i="14"/>
  <c r="X430" i="14"/>
  <c r="AC430" i="14" s="1"/>
  <c r="K430" i="14"/>
  <c r="H430" i="14"/>
  <c r="M430" i="14" s="1"/>
  <c r="AD430" i="14" s="1"/>
  <c r="AR429" i="14"/>
  <c r="AO429" i="14"/>
  <c r="AA429" i="14"/>
  <c r="X429" i="14"/>
  <c r="AC429" i="14" s="1"/>
  <c r="K429" i="14"/>
  <c r="H429" i="14"/>
  <c r="AT428" i="14"/>
  <c r="AR428" i="14"/>
  <c r="AO428" i="14"/>
  <c r="AA428" i="14"/>
  <c r="AC428" i="14" s="1"/>
  <c r="X428" i="14"/>
  <c r="K428" i="14"/>
  <c r="H428" i="14"/>
  <c r="AT427" i="14"/>
  <c r="AR427" i="14"/>
  <c r="AR432" i="14" s="1"/>
  <c r="AO427" i="14"/>
  <c r="AC427" i="14"/>
  <c r="AA427" i="14"/>
  <c r="X427" i="14"/>
  <c r="M427" i="14"/>
  <c r="K427" i="14"/>
  <c r="H427" i="14"/>
  <c r="AS423" i="14"/>
  <c r="AQ423" i="14"/>
  <c r="AP423" i="14"/>
  <c r="AN423" i="14"/>
  <c r="AM423" i="14"/>
  <c r="AI423" i="14"/>
  <c r="AB423" i="14"/>
  <c r="Z423" i="14"/>
  <c r="Y423" i="14"/>
  <c r="W423" i="14"/>
  <c r="V423" i="14"/>
  <c r="R423" i="14"/>
  <c r="L423" i="14"/>
  <c r="J423" i="14"/>
  <c r="I423" i="14"/>
  <c r="G423" i="14"/>
  <c r="F423" i="14"/>
  <c r="C423" i="14"/>
  <c r="AR422" i="14"/>
  <c r="AT422" i="14" s="1"/>
  <c r="AO422" i="14"/>
  <c r="AC422" i="14"/>
  <c r="AD422" i="14" s="1"/>
  <c r="AA422" i="14"/>
  <c r="X422" i="14"/>
  <c r="M422" i="14"/>
  <c r="K422" i="14"/>
  <c r="H422" i="14"/>
  <c r="AT421" i="14"/>
  <c r="AR421" i="14"/>
  <c r="AO421" i="14"/>
  <c r="AA421" i="14"/>
  <c r="X421" i="14"/>
  <c r="AC421" i="14" s="1"/>
  <c r="K421" i="14"/>
  <c r="H421" i="14"/>
  <c r="M421" i="14" s="1"/>
  <c r="AD421" i="14" s="1"/>
  <c r="AR420" i="14"/>
  <c r="AO420" i="14"/>
  <c r="AA420" i="14"/>
  <c r="X420" i="14"/>
  <c r="AC420" i="14" s="1"/>
  <c r="K420" i="14"/>
  <c r="H420" i="14"/>
  <c r="M420" i="14" s="1"/>
  <c r="AD420" i="14" s="1"/>
  <c r="AT419" i="14"/>
  <c r="AR419" i="14"/>
  <c r="AO419" i="14"/>
  <c r="AA419" i="14"/>
  <c r="AC419" i="14" s="1"/>
  <c r="AD419" i="14" s="1"/>
  <c r="X419" i="14"/>
  <c r="M419" i="14"/>
  <c r="K419" i="14"/>
  <c r="H419" i="14"/>
  <c r="AR418" i="14"/>
  <c r="AT418" i="14" s="1"/>
  <c r="AO418" i="14"/>
  <c r="AA418" i="14"/>
  <c r="X418" i="14"/>
  <c r="AC418" i="14" s="1"/>
  <c r="K418" i="14"/>
  <c r="H418" i="14"/>
  <c r="M418" i="14" s="1"/>
  <c r="AD418" i="14" s="1"/>
  <c r="AR417" i="14"/>
  <c r="AO417" i="14"/>
  <c r="AT417" i="14" s="1"/>
  <c r="AA417" i="14"/>
  <c r="X417" i="14"/>
  <c r="K417" i="14"/>
  <c r="H417" i="14"/>
  <c r="M417" i="14" s="1"/>
  <c r="AR416" i="14"/>
  <c r="AO416" i="14"/>
  <c r="AC416" i="14"/>
  <c r="AA416" i="14"/>
  <c r="X416" i="14"/>
  <c r="K416" i="14"/>
  <c r="K423" i="14" s="1"/>
  <c r="H416" i="14"/>
  <c r="M416" i="14" s="1"/>
  <c r="AT388" i="14"/>
  <c r="AS381" i="14"/>
  <c r="AR381" i="14"/>
  <c r="AQ381" i="14"/>
  <c r="AB381" i="14"/>
  <c r="AA381" i="14"/>
  <c r="Z381" i="14"/>
  <c r="L381" i="14"/>
  <c r="K381" i="14"/>
  <c r="J381" i="14"/>
  <c r="AT380" i="14"/>
  <c r="AD380" i="14"/>
  <c r="AC380" i="14"/>
  <c r="M380" i="14"/>
  <c r="AT379" i="14"/>
  <c r="AC379" i="14"/>
  <c r="M379" i="14"/>
  <c r="AD379" i="14" s="1"/>
  <c r="AT378" i="14"/>
  <c r="AD378" i="14"/>
  <c r="AC378" i="14"/>
  <c r="M378" i="14"/>
  <c r="AT377" i="14"/>
  <c r="AC377" i="14"/>
  <c r="M377" i="14"/>
  <c r="AT376" i="14"/>
  <c r="AD376" i="14"/>
  <c r="AC376" i="14"/>
  <c r="M376" i="14"/>
  <c r="AT375" i="14"/>
  <c r="AC375" i="14"/>
  <c r="M375" i="14"/>
  <c r="AD375" i="14" s="1"/>
  <c r="AT374" i="14"/>
  <c r="AD374" i="14"/>
  <c r="AC374" i="14"/>
  <c r="M374" i="14"/>
  <c r="AT373" i="14"/>
  <c r="AC373" i="14"/>
  <c r="M373" i="14"/>
  <c r="AT372" i="14"/>
  <c r="AD372" i="14"/>
  <c r="AC372" i="14"/>
  <c r="M372" i="14"/>
  <c r="AT371" i="14"/>
  <c r="AC371" i="14"/>
  <c r="AC381" i="14" s="1"/>
  <c r="M371" i="14"/>
  <c r="AD371" i="14" s="1"/>
  <c r="AT370" i="14"/>
  <c r="AT381" i="14" s="1"/>
  <c r="AD370" i="14"/>
  <c r="AC370" i="14"/>
  <c r="M370" i="14"/>
  <c r="AS367" i="14"/>
  <c r="AR367" i="14"/>
  <c r="AQ367" i="14"/>
  <c r="AB367" i="14"/>
  <c r="AA367" i="14"/>
  <c r="Z367" i="14"/>
  <c r="M367" i="14"/>
  <c r="L367" i="14"/>
  <c r="K367" i="14"/>
  <c r="J367" i="14"/>
  <c r="AT366" i="14"/>
  <c r="AC366" i="14"/>
  <c r="M366" i="14"/>
  <c r="AT365" i="14"/>
  <c r="AD365" i="14"/>
  <c r="AC365" i="14"/>
  <c r="M365" i="14"/>
  <c r="AT364" i="14"/>
  <c r="AT367" i="14" s="1"/>
  <c r="AC364" i="14"/>
  <c r="M364" i="14"/>
  <c r="AD364" i="14" s="1"/>
  <c r="AS361" i="14"/>
  <c r="AR361" i="14"/>
  <c r="AQ361" i="14"/>
  <c r="AC361" i="14"/>
  <c r="AB361" i="14"/>
  <c r="AA361" i="14"/>
  <c r="Z361" i="14"/>
  <c r="L361" i="14"/>
  <c r="K361" i="14"/>
  <c r="J361" i="14"/>
  <c r="M361" i="14" s="1"/>
  <c r="AT360" i="14"/>
  <c r="AT361" i="14" s="1"/>
  <c r="AD360" i="14"/>
  <c r="AC360" i="14"/>
  <c r="M360" i="14"/>
  <c r="AT359" i="14"/>
  <c r="AC359" i="14"/>
  <c r="M359" i="14"/>
  <c r="AT358" i="14"/>
  <c r="AD358" i="14"/>
  <c r="AC358" i="14"/>
  <c r="M358" i="14"/>
  <c r="AM354" i="14"/>
  <c r="AB354" i="14"/>
  <c r="Z354" i="14"/>
  <c r="V354" i="14"/>
  <c r="F354" i="14"/>
  <c r="AS352" i="14"/>
  <c r="AS354" i="14" s="1"/>
  <c r="AQ352" i="14"/>
  <c r="AP352" i="14"/>
  <c r="AP354" i="14" s="1"/>
  <c r="AN352" i="14"/>
  <c r="AN354" i="14" s="1"/>
  <c r="AM352" i="14"/>
  <c r="AI352" i="14"/>
  <c r="AB352" i="14"/>
  <c r="Z352" i="14"/>
  <c r="Y352" i="14"/>
  <c r="W352" i="14"/>
  <c r="W354" i="14" s="1"/>
  <c r="V352" i="14"/>
  <c r="R352" i="14"/>
  <c r="L352" i="14"/>
  <c r="L354" i="14" s="1"/>
  <c r="J352" i="14"/>
  <c r="J354" i="14" s="1"/>
  <c r="I352" i="14"/>
  <c r="I354" i="14" s="1"/>
  <c r="G352" i="14"/>
  <c r="G354" i="14" s="1"/>
  <c r="F352" i="14"/>
  <c r="C352" i="14"/>
  <c r="AT351" i="14"/>
  <c r="AR351" i="14"/>
  <c r="AO351" i="14"/>
  <c r="AA351" i="14"/>
  <c r="AA352" i="14" s="1"/>
  <c r="AA354" i="14" s="1"/>
  <c r="X351" i="14"/>
  <c r="K351" i="14"/>
  <c r="H351" i="14"/>
  <c r="M351" i="14" s="1"/>
  <c r="AR350" i="14"/>
  <c r="AO350" i="14"/>
  <c r="AT350" i="14" s="1"/>
  <c r="AA350" i="14"/>
  <c r="X350" i="14"/>
  <c r="AC350" i="14" s="1"/>
  <c r="M350" i="14"/>
  <c r="K350" i="14"/>
  <c r="H350" i="14"/>
  <c r="AT349" i="14"/>
  <c r="AR349" i="14"/>
  <c r="AO349" i="14"/>
  <c r="AA349" i="14"/>
  <c r="AC349" i="14" s="1"/>
  <c r="X349" i="14"/>
  <c r="K349" i="14"/>
  <c r="H349" i="14"/>
  <c r="M349" i="14" s="1"/>
  <c r="AD349" i="14" s="1"/>
  <c r="AR348" i="14"/>
  <c r="AT348" i="14" s="1"/>
  <c r="AO348" i="14"/>
  <c r="AC348" i="14"/>
  <c r="AA348" i="14"/>
  <c r="X348" i="14"/>
  <c r="M348" i="14"/>
  <c r="K348" i="14"/>
  <c r="H348" i="14"/>
  <c r="AR347" i="14"/>
  <c r="AR352" i="14" s="1"/>
  <c r="AO347" i="14"/>
  <c r="AA347" i="14"/>
  <c r="AC347" i="14" s="1"/>
  <c r="X347" i="14"/>
  <c r="X352" i="14" s="1"/>
  <c r="K347" i="14"/>
  <c r="K352" i="14" s="1"/>
  <c r="H347" i="14"/>
  <c r="H352" i="14" s="1"/>
  <c r="AS343" i="14"/>
  <c r="AQ343" i="14"/>
  <c r="AP343" i="14"/>
  <c r="AN343" i="14"/>
  <c r="AM343" i="14"/>
  <c r="AI343" i="14"/>
  <c r="AB343" i="14"/>
  <c r="Z343" i="14"/>
  <c r="Y343" i="14"/>
  <c r="W343" i="14"/>
  <c r="V343" i="14"/>
  <c r="R343" i="14"/>
  <c r="L343" i="14"/>
  <c r="J343" i="14"/>
  <c r="I343" i="14"/>
  <c r="G343" i="14"/>
  <c r="F343" i="14"/>
  <c r="C343" i="14"/>
  <c r="AT342" i="14"/>
  <c r="AR342" i="14"/>
  <c r="AO342" i="14"/>
  <c r="AA342" i="14"/>
  <c r="X342" i="14"/>
  <c r="K342" i="14"/>
  <c r="M342" i="14" s="1"/>
  <c r="H342" i="14"/>
  <c r="AR341" i="14"/>
  <c r="AO341" i="14"/>
  <c r="AT341" i="14" s="1"/>
  <c r="AA341" i="14"/>
  <c r="X341" i="14"/>
  <c r="AC341" i="14" s="1"/>
  <c r="M341" i="14"/>
  <c r="AD341" i="14" s="1"/>
  <c r="K341" i="14"/>
  <c r="H341" i="14"/>
  <c r="AT340" i="14"/>
  <c r="AR340" i="14"/>
  <c r="AO340" i="14"/>
  <c r="AA340" i="14"/>
  <c r="AC340" i="14" s="1"/>
  <c r="X340" i="14"/>
  <c r="K340" i="14"/>
  <c r="H340" i="14"/>
  <c r="M340" i="14" s="1"/>
  <c r="AD340" i="14" s="1"/>
  <c r="AR339" i="14"/>
  <c r="AT339" i="14" s="1"/>
  <c r="AO339" i="14"/>
  <c r="AA339" i="14"/>
  <c r="X339" i="14"/>
  <c r="AC339" i="14" s="1"/>
  <c r="K339" i="14"/>
  <c r="H339" i="14"/>
  <c r="M339" i="14" s="1"/>
  <c r="AD339" i="14" s="1"/>
  <c r="AT338" i="14"/>
  <c r="AR338" i="14"/>
  <c r="AO338" i="14"/>
  <c r="AA338" i="14"/>
  <c r="AC338" i="14" s="1"/>
  <c r="X338" i="14"/>
  <c r="K338" i="14"/>
  <c r="H338" i="14"/>
  <c r="AR337" i="14"/>
  <c r="AT337" i="14" s="1"/>
  <c r="AO337" i="14"/>
  <c r="AA337" i="14"/>
  <c r="AA343" i="14" s="1"/>
  <c r="X337" i="14"/>
  <c r="K337" i="14"/>
  <c r="H337" i="14"/>
  <c r="M337" i="14" s="1"/>
  <c r="AR336" i="14"/>
  <c r="AO336" i="14"/>
  <c r="AO343" i="14" s="1"/>
  <c r="AA336" i="14"/>
  <c r="X336" i="14"/>
  <c r="M336" i="14"/>
  <c r="K336" i="14"/>
  <c r="H336" i="14"/>
  <c r="AT308" i="14"/>
  <c r="AS301" i="14"/>
  <c r="AR301" i="14"/>
  <c r="AQ301" i="14"/>
  <c r="AB301" i="14"/>
  <c r="AA301" i="14"/>
  <c r="Z301" i="14"/>
  <c r="L301" i="14"/>
  <c r="K301" i="14"/>
  <c r="J301" i="14"/>
  <c r="AT300" i="14"/>
  <c r="AD300" i="14"/>
  <c r="AC300" i="14"/>
  <c r="M300" i="14"/>
  <c r="AT299" i="14"/>
  <c r="AC299" i="14"/>
  <c r="M299" i="14"/>
  <c r="AD299" i="14" s="1"/>
  <c r="AT298" i="14"/>
  <c r="AC298" i="14"/>
  <c r="AD298" i="14" s="1"/>
  <c r="M298" i="14"/>
  <c r="AT297" i="14"/>
  <c r="AC297" i="14"/>
  <c r="M297" i="14"/>
  <c r="AD297" i="14" s="1"/>
  <c r="AT296" i="14"/>
  <c r="AC296" i="14"/>
  <c r="AD296" i="14" s="1"/>
  <c r="M296" i="14"/>
  <c r="AT295" i="14"/>
  <c r="AC295" i="14"/>
  <c r="M295" i="14"/>
  <c r="AD295" i="14" s="1"/>
  <c r="AT294" i="14"/>
  <c r="AD294" i="14"/>
  <c r="AC294" i="14"/>
  <c r="M294" i="14"/>
  <c r="AT293" i="14"/>
  <c r="AC293" i="14"/>
  <c r="M293" i="14"/>
  <c r="AD293" i="14" s="1"/>
  <c r="AT292" i="14"/>
  <c r="AD292" i="14"/>
  <c r="AC292" i="14"/>
  <c r="M292" i="14"/>
  <c r="AT291" i="14"/>
  <c r="AC291" i="14"/>
  <c r="AD291" i="14" s="1"/>
  <c r="M291" i="14"/>
  <c r="AT290" i="14"/>
  <c r="AT301" i="14" s="1"/>
  <c r="AC290" i="14"/>
  <c r="AC301" i="14" s="1"/>
  <c r="M290" i="14"/>
  <c r="AD290" i="14" s="1"/>
  <c r="AD301" i="14" s="1"/>
  <c r="AS287" i="14"/>
  <c r="AR287" i="14"/>
  <c r="AQ287" i="14"/>
  <c r="AB287" i="14"/>
  <c r="AA287" i="14"/>
  <c r="Z287" i="14"/>
  <c r="L287" i="14"/>
  <c r="K287" i="14"/>
  <c r="J287" i="14"/>
  <c r="AT286" i="14"/>
  <c r="AD286" i="14"/>
  <c r="AC286" i="14"/>
  <c r="M286" i="14"/>
  <c r="AT285" i="14"/>
  <c r="AT287" i="14" s="1"/>
  <c r="AD285" i="14"/>
  <c r="AC285" i="14"/>
  <c r="M285" i="14"/>
  <c r="AT284" i="14"/>
  <c r="AC284" i="14"/>
  <c r="M284" i="14"/>
  <c r="AS281" i="14"/>
  <c r="AR281" i="14"/>
  <c r="AQ281" i="14"/>
  <c r="AB281" i="14"/>
  <c r="AA281" i="14"/>
  <c r="Z281" i="14"/>
  <c r="L281" i="14"/>
  <c r="K281" i="14"/>
  <c r="J281" i="14"/>
  <c r="AT280" i="14"/>
  <c r="AT281" i="14" s="1"/>
  <c r="AC280" i="14"/>
  <c r="M280" i="14"/>
  <c r="AD280" i="14" s="1"/>
  <c r="AT279" i="14"/>
  <c r="AC279" i="14"/>
  <c r="M279" i="14"/>
  <c r="AD279" i="14" s="1"/>
  <c r="AT278" i="14"/>
  <c r="AD278" i="14"/>
  <c r="AD281" i="14" s="1"/>
  <c r="AC278" i="14"/>
  <c r="AC281" i="14" s="1"/>
  <c r="M278" i="14"/>
  <c r="J274" i="14"/>
  <c r="AS272" i="14"/>
  <c r="AS274" i="14" s="1"/>
  <c r="AQ272" i="14"/>
  <c r="AP272" i="14"/>
  <c r="AN272" i="14"/>
  <c r="AM272" i="14"/>
  <c r="AM274" i="14" s="1"/>
  <c r="AI272" i="14"/>
  <c r="AB272" i="14"/>
  <c r="Z272" i="14"/>
  <c r="Z274" i="14" s="1"/>
  <c r="Y272" i="14"/>
  <c r="W272" i="14"/>
  <c r="V272" i="14"/>
  <c r="R272" i="14"/>
  <c r="L272" i="14"/>
  <c r="L274" i="14" s="1"/>
  <c r="J272" i="14"/>
  <c r="I272" i="14"/>
  <c r="G272" i="14"/>
  <c r="F272" i="14"/>
  <c r="C272" i="14"/>
  <c r="AT271" i="14"/>
  <c r="AR271" i="14"/>
  <c r="AO271" i="14"/>
  <c r="AC271" i="14"/>
  <c r="AA271" i="14"/>
  <c r="X271" i="14"/>
  <c r="K271" i="14"/>
  <c r="H271" i="14"/>
  <c r="M271" i="14" s="1"/>
  <c r="AD271" i="14" s="1"/>
  <c r="AT270" i="14"/>
  <c r="AR270" i="14"/>
  <c r="AO270" i="14"/>
  <c r="AA270" i="14"/>
  <c r="X270" i="14"/>
  <c r="AC270" i="14" s="1"/>
  <c r="K270" i="14"/>
  <c r="H270" i="14"/>
  <c r="M270" i="14" s="1"/>
  <c r="AD270" i="14" s="1"/>
  <c r="AR269" i="14"/>
  <c r="AO269" i="14"/>
  <c r="AT269" i="14" s="1"/>
  <c r="AC269" i="14"/>
  <c r="AA269" i="14"/>
  <c r="X269" i="14"/>
  <c r="K269" i="14"/>
  <c r="K272" i="14" s="1"/>
  <c r="H269" i="14"/>
  <c r="M269" i="14" s="1"/>
  <c r="AD269" i="14" s="1"/>
  <c r="AR268" i="14"/>
  <c r="AT268" i="14" s="1"/>
  <c r="AO268" i="14"/>
  <c r="AC268" i="14"/>
  <c r="AA268" i="14"/>
  <c r="X268" i="14"/>
  <c r="M268" i="14"/>
  <c r="AD268" i="14" s="1"/>
  <c r="K268" i="14"/>
  <c r="H268" i="14"/>
  <c r="AR267" i="14"/>
  <c r="AO267" i="14"/>
  <c r="AO272" i="14" s="1"/>
  <c r="AA267" i="14"/>
  <c r="AA272" i="14" s="1"/>
  <c r="X267" i="14"/>
  <c r="K267" i="14"/>
  <c r="H267" i="14"/>
  <c r="AS263" i="14"/>
  <c r="AQ263" i="14"/>
  <c r="AQ274" i="14" s="1"/>
  <c r="AP263" i="14"/>
  <c r="AN263" i="14"/>
  <c r="AM263" i="14"/>
  <c r="AI263" i="14"/>
  <c r="AB263" i="14"/>
  <c r="AB274" i="14" s="1"/>
  <c r="Z263" i="14"/>
  <c r="Y263" i="14"/>
  <c r="W263" i="14"/>
  <c r="W274" i="14" s="1"/>
  <c r="V263" i="14"/>
  <c r="R263" i="14"/>
  <c r="L263" i="14"/>
  <c r="K263" i="14"/>
  <c r="J263" i="14"/>
  <c r="I263" i="14"/>
  <c r="I274" i="14" s="1"/>
  <c r="G263" i="14"/>
  <c r="F263" i="14"/>
  <c r="C263" i="14"/>
  <c r="AR262" i="14"/>
  <c r="AO262" i="14"/>
  <c r="AT262" i="14" s="1"/>
  <c r="AA262" i="14"/>
  <c r="X262" i="14"/>
  <c r="AC262" i="14" s="1"/>
  <c r="K262" i="14"/>
  <c r="H262" i="14"/>
  <c r="M262" i="14" s="1"/>
  <c r="AR261" i="14"/>
  <c r="AO261" i="14"/>
  <c r="AT261" i="14" s="1"/>
  <c r="AC261" i="14"/>
  <c r="AA261" i="14"/>
  <c r="X261" i="14"/>
  <c r="K261" i="14"/>
  <c r="H261" i="14"/>
  <c r="AT260" i="14"/>
  <c r="AR260" i="14"/>
  <c r="AO260" i="14"/>
  <c r="AC260" i="14"/>
  <c r="AA260" i="14"/>
  <c r="X260" i="14"/>
  <c r="M260" i="14"/>
  <c r="K260" i="14"/>
  <c r="H260" i="14"/>
  <c r="AR259" i="14"/>
  <c r="AT259" i="14" s="1"/>
  <c r="AO259" i="14"/>
  <c r="AC259" i="14"/>
  <c r="AA259" i="14"/>
  <c r="X259" i="14"/>
  <c r="M259" i="14"/>
  <c r="K259" i="14"/>
  <c r="H259" i="14"/>
  <c r="AT258" i="14"/>
  <c r="AR258" i="14"/>
  <c r="AO258" i="14"/>
  <c r="AA258" i="14"/>
  <c r="X258" i="14"/>
  <c r="AC258" i="14" s="1"/>
  <c r="M258" i="14"/>
  <c r="AD258" i="14" s="1"/>
  <c r="K258" i="14"/>
  <c r="H258" i="14"/>
  <c r="AR257" i="14"/>
  <c r="AO257" i="14"/>
  <c r="AA257" i="14"/>
  <c r="X257" i="14"/>
  <c r="M257" i="14"/>
  <c r="K257" i="14"/>
  <c r="H257" i="14"/>
  <c r="AR256" i="14"/>
  <c r="AO256" i="14"/>
  <c r="AA256" i="14"/>
  <c r="X256" i="14"/>
  <c r="M256" i="14"/>
  <c r="K256" i="14"/>
  <c r="H256" i="14"/>
  <c r="AT228" i="14"/>
  <c r="AT221" i="14"/>
  <c r="AS221" i="14"/>
  <c r="AR221" i="14"/>
  <c r="AQ221" i="14"/>
  <c r="AC221" i="14"/>
  <c r="AB221" i="14"/>
  <c r="AA221" i="14"/>
  <c r="Z221" i="14"/>
  <c r="L221" i="14"/>
  <c r="K221" i="14"/>
  <c r="J221" i="14"/>
  <c r="AT220" i="14"/>
  <c r="AD220" i="14"/>
  <c r="AC220" i="14"/>
  <c r="M220" i="14"/>
  <c r="AT219" i="14"/>
  <c r="AC219" i="14"/>
  <c r="M219" i="14"/>
  <c r="AD219" i="14" s="1"/>
  <c r="AT218" i="14"/>
  <c r="AD218" i="14"/>
  <c r="AC218" i="14"/>
  <c r="M218" i="14"/>
  <c r="AT217" i="14"/>
  <c r="AC217" i="14"/>
  <c r="M217" i="14"/>
  <c r="AT216" i="14"/>
  <c r="AD216" i="14"/>
  <c r="AC216" i="14"/>
  <c r="M216" i="14"/>
  <c r="AT215" i="14"/>
  <c r="AC215" i="14"/>
  <c r="M215" i="14"/>
  <c r="AD215" i="14" s="1"/>
  <c r="AT214" i="14"/>
  <c r="AC214" i="14"/>
  <c r="M214" i="14"/>
  <c r="AD214" i="14" s="1"/>
  <c r="AT213" i="14"/>
  <c r="AC213" i="14"/>
  <c r="M213" i="14"/>
  <c r="AD213" i="14" s="1"/>
  <c r="AT212" i="14"/>
  <c r="AD212" i="14"/>
  <c r="AC212" i="14"/>
  <c r="M212" i="14"/>
  <c r="AT211" i="14"/>
  <c r="AC211" i="14"/>
  <c r="M211" i="14"/>
  <c r="AD211" i="14" s="1"/>
  <c r="AT210" i="14"/>
  <c r="AD210" i="14"/>
  <c r="AC210" i="14"/>
  <c r="M210" i="14"/>
  <c r="AS207" i="14"/>
  <c r="AR207" i="14"/>
  <c r="AQ207" i="14"/>
  <c r="AB207" i="14"/>
  <c r="AA207" i="14"/>
  <c r="Z207" i="14"/>
  <c r="L207" i="14"/>
  <c r="K207" i="14"/>
  <c r="M207" i="14" s="1"/>
  <c r="J207" i="14"/>
  <c r="AT206" i="14"/>
  <c r="AC206" i="14"/>
  <c r="M206" i="14"/>
  <c r="AD206" i="14" s="1"/>
  <c r="AT205" i="14"/>
  <c r="AD205" i="14"/>
  <c r="AC205" i="14"/>
  <c r="M205" i="14"/>
  <c r="AT204" i="14"/>
  <c r="AT207" i="14" s="1"/>
  <c r="AC204" i="14"/>
  <c r="AC207" i="14" s="1"/>
  <c r="M204" i="14"/>
  <c r="AS201" i="14"/>
  <c r="AR201" i="14"/>
  <c r="AQ201" i="14"/>
  <c r="AC201" i="14"/>
  <c r="AB201" i="14"/>
  <c r="AA201" i="14"/>
  <c r="Z201" i="14"/>
  <c r="L201" i="14"/>
  <c r="K201" i="14"/>
  <c r="J201" i="14"/>
  <c r="M201" i="14" s="1"/>
  <c r="AT200" i="14"/>
  <c r="AC200" i="14"/>
  <c r="M200" i="14"/>
  <c r="AD200" i="14" s="1"/>
  <c r="AT199" i="14"/>
  <c r="AC199" i="14"/>
  <c r="M199" i="14"/>
  <c r="AD199" i="14" s="1"/>
  <c r="AT198" i="14"/>
  <c r="AT201" i="14" s="1"/>
  <c r="AD198" i="14"/>
  <c r="AD201" i="14" s="1"/>
  <c r="AC198" i="14"/>
  <c r="M198" i="14"/>
  <c r="AS194" i="14"/>
  <c r="AM194" i="14"/>
  <c r="AB194" i="14"/>
  <c r="AB224" i="14" s="1"/>
  <c r="W194" i="14"/>
  <c r="V194" i="14"/>
  <c r="I194" i="14"/>
  <c r="AS192" i="14"/>
  <c r="AQ192" i="14"/>
  <c r="AP192" i="14"/>
  <c r="AN192" i="14"/>
  <c r="AN194" i="14" s="1"/>
  <c r="AM192" i="14"/>
  <c r="AI192" i="14"/>
  <c r="AB192" i="14"/>
  <c r="Z192" i="14"/>
  <c r="Y192" i="14"/>
  <c r="W192" i="14"/>
  <c r="V192" i="14"/>
  <c r="R192" i="14"/>
  <c r="L192" i="14"/>
  <c r="J192" i="14"/>
  <c r="J194" i="14" s="1"/>
  <c r="I192" i="14"/>
  <c r="G192" i="14"/>
  <c r="F192" i="14"/>
  <c r="F194" i="14" s="1"/>
  <c r="C192" i="14"/>
  <c r="AT191" i="14"/>
  <c r="AR191" i="14"/>
  <c r="AO191" i="14"/>
  <c r="AA191" i="14"/>
  <c r="AC191" i="14" s="1"/>
  <c r="AD191" i="14" s="1"/>
  <c r="X191" i="14"/>
  <c r="M191" i="14"/>
  <c r="K191" i="14"/>
  <c r="H191" i="14"/>
  <c r="AR190" i="14"/>
  <c r="AT190" i="14" s="1"/>
  <c r="AO190" i="14"/>
  <c r="AA190" i="14"/>
  <c r="X190" i="14"/>
  <c r="AC190" i="14" s="1"/>
  <c r="M190" i="14"/>
  <c r="AD190" i="14" s="1"/>
  <c r="K190" i="14"/>
  <c r="H190" i="14"/>
  <c r="AR189" i="14"/>
  <c r="AO189" i="14"/>
  <c r="AT189" i="14" s="1"/>
  <c r="AA189" i="14"/>
  <c r="X189" i="14"/>
  <c r="AC189" i="14" s="1"/>
  <c r="AD189" i="14" s="1"/>
  <c r="K189" i="14"/>
  <c r="H189" i="14"/>
  <c r="M189" i="14" s="1"/>
  <c r="AR188" i="14"/>
  <c r="AO188" i="14"/>
  <c r="AC188" i="14"/>
  <c r="AA188" i="14"/>
  <c r="AA192" i="14" s="1"/>
  <c r="X188" i="14"/>
  <c r="M188" i="14"/>
  <c r="K188" i="14"/>
  <c r="H188" i="14"/>
  <c r="AR187" i="14"/>
  <c r="AO187" i="14"/>
  <c r="AA187" i="14"/>
  <c r="AC187" i="14" s="1"/>
  <c r="X187" i="14"/>
  <c r="K187" i="14"/>
  <c r="H187" i="14"/>
  <c r="H192" i="14" s="1"/>
  <c r="AS183" i="14"/>
  <c r="AQ183" i="14"/>
  <c r="AQ194" i="14" s="1"/>
  <c r="AP183" i="14"/>
  <c r="AN183" i="14"/>
  <c r="AM183" i="14"/>
  <c r="AI183" i="14"/>
  <c r="AB183" i="14"/>
  <c r="Z183" i="14"/>
  <c r="Z194" i="14" s="1"/>
  <c r="Y183" i="14"/>
  <c r="W183" i="14"/>
  <c r="V183" i="14"/>
  <c r="R183" i="14"/>
  <c r="L183" i="14"/>
  <c r="L194" i="14" s="1"/>
  <c r="J183" i="14"/>
  <c r="I183" i="14"/>
  <c r="G183" i="14"/>
  <c r="G194" i="14" s="1"/>
  <c r="F183" i="14"/>
  <c r="C183" i="14"/>
  <c r="AT182" i="14"/>
  <c r="AR182" i="14"/>
  <c r="AO182" i="14"/>
  <c r="AA182" i="14"/>
  <c r="AC182" i="14" s="1"/>
  <c r="AD182" i="14" s="1"/>
  <c r="X182" i="14"/>
  <c r="M182" i="14"/>
  <c r="K182" i="14"/>
  <c r="H182" i="14"/>
  <c r="AR181" i="14"/>
  <c r="AT181" i="14" s="1"/>
  <c r="AO181" i="14"/>
  <c r="AA181" i="14"/>
  <c r="X181" i="14"/>
  <c r="AC181" i="14" s="1"/>
  <c r="K181" i="14"/>
  <c r="H181" i="14"/>
  <c r="M181" i="14" s="1"/>
  <c r="AR180" i="14"/>
  <c r="AO180" i="14"/>
  <c r="AT180" i="14" s="1"/>
  <c r="AA180" i="14"/>
  <c r="X180" i="14"/>
  <c r="AC180" i="14" s="1"/>
  <c r="K180" i="14"/>
  <c r="H180" i="14"/>
  <c r="M180" i="14" s="1"/>
  <c r="AD180" i="14" s="1"/>
  <c r="AR179" i="14"/>
  <c r="AO179" i="14"/>
  <c r="AC179" i="14"/>
  <c r="AA179" i="14"/>
  <c r="X179" i="14"/>
  <c r="M179" i="14"/>
  <c r="K179" i="14"/>
  <c r="H179" i="14"/>
  <c r="AR178" i="14"/>
  <c r="AO178" i="14"/>
  <c r="AT178" i="14" s="1"/>
  <c r="AA178" i="14"/>
  <c r="AC178" i="14" s="1"/>
  <c r="X178" i="14"/>
  <c r="K178" i="14"/>
  <c r="M178" i="14" s="1"/>
  <c r="AD178" i="14" s="1"/>
  <c r="H178" i="14"/>
  <c r="AR177" i="14"/>
  <c r="AT177" i="14" s="1"/>
  <c r="AO177" i="14"/>
  <c r="AD177" i="14"/>
  <c r="AC177" i="14"/>
  <c r="AA177" i="14"/>
  <c r="X177" i="14"/>
  <c r="K177" i="14"/>
  <c r="H177" i="14"/>
  <c r="M177" i="14" s="1"/>
  <c r="AR176" i="14"/>
  <c r="AO176" i="14"/>
  <c r="AO183" i="14" s="1"/>
  <c r="AA176" i="14"/>
  <c r="AA183" i="14" s="1"/>
  <c r="X176" i="14"/>
  <c r="K176" i="14"/>
  <c r="K183" i="14" s="1"/>
  <c r="H176" i="14"/>
  <c r="AT148" i="14"/>
  <c r="AS141" i="14"/>
  <c r="AR141" i="14"/>
  <c r="AQ141" i="14"/>
  <c r="AB141" i="14"/>
  <c r="AA141" i="14"/>
  <c r="Z141" i="14"/>
  <c r="L141" i="14"/>
  <c r="K141" i="14"/>
  <c r="J141" i="14"/>
  <c r="AT140" i="14"/>
  <c r="AC140" i="14"/>
  <c r="M140" i="14"/>
  <c r="AD140" i="14" s="1"/>
  <c r="AT139" i="14"/>
  <c r="AC139" i="14"/>
  <c r="M139" i="14"/>
  <c r="AD139" i="14" s="1"/>
  <c r="AT138" i="14"/>
  <c r="AC138" i="14"/>
  <c r="M138" i="14"/>
  <c r="AD138" i="14" s="1"/>
  <c r="AT137" i="14"/>
  <c r="AD137" i="14"/>
  <c r="AC137" i="14"/>
  <c r="M137" i="14"/>
  <c r="AT136" i="14"/>
  <c r="AC136" i="14"/>
  <c r="M136" i="14"/>
  <c r="AD136" i="14" s="1"/>
  <c r="AT135" i="14"/>
  <c r="AD135" i="14"/>
  <c r="AC135" i="14"/>
  <c r="M135" i="14"/>
  <c r="AT134" i="14"/>
  <c r="AC134" i="14"/>
  <c r="M134" i="14"/>
  <c r="AD134" i="14" s="1"/>
  <c r="AT133" i="14"/>
  <c r="AD133" i="14"/>
  <c r="AC133" i="14"/>
  <c r="M133" i="14"/>
  <c r="AT132" i="14"/>
  <c r="AC132" i="14"/>
  <c r="M132" i="14"/>
  <c r="AT131" i="14"/>
  <c r="AC131" i="14"/>
  <c r="M131" i="14"/>
  <c r="AD131" i="14" s="1"/>
  <c r="AT130" i="14"/>
  <c r="AC130" i="14"/>
  <c r="M130" i="14"/>
  <c r="AD130" i="14" s="1"/>
  <c r="AS127" i="14"/>
  <c r="AR127" i="14"/>
  <c r="AQ127" i="14"/>
  <c r="AC127" i="14"/>
  <c r="AB127" i="14"/>
  <c r="AA127" i="14"/>
  <c r="Z127" i="14"/>
  <c r="L127" i="14"/>
  <c r="K127" i="14"/>
  <c r="J127" i="14"/>
  <c r="M127" i="14" s="1"/>
  <c r="AT126" i="14"/>
  <c r="AD126" i="14"/>
  <c r="AC126" i="14"/>
  <c r="M126" i="14"/>
  <c r="AT125" i="14"/>
  <c r="AC125" i="14"/>
  <c r="M125" i="14"/>
  <c r="AD125" i="14" s="1"/>
  <c r="AT124" i="14"/>
  <c r="AT127" i="14" s="1"/>
  <c r="AD124" i="14"/>
  <c r="AC124" i="14"/>
  <c r="M124" i="14"/>
  <c r="AS121" i="14"/>
  <c r="AR121" i="14"/>
  <c r="AQ121" i="14"/>
  <c r="AD121" i="14"/>
  <c r="AB121" i="14"/>
  <c r="AA121" i="14"/>
  <c r="Z121" i="14"/>
  <c r="M121" i="14"/>
  <c r="L121" i="14"/>
  <c r="K121" i="14"/>
  <c r="J121" i="14"/>
  <c r="AT120" i="14"/>
  <c r="AC120" i="14"/>
  <c r="M120" i="14"/>
  <c r="AD120" i="14" s="1"/>
  <c r="AT119" i="14"/>
  <c r="AD119" i="14"/>
  <c r="AC119" i="14"/>
  <c r="M119" i="14"/>
  <c r="AT118" i="14"/>
  <c r="AT121" i="14" s="1"/>
  <c r="AC118" i="14"/>
  <c r="AC121" i="14" s="1"/>
  <c r="M118" i="14"/>
  <c r="AD118" i="14" s="1"/>
  <c r="Y114" i="14"/>
  <c r="W114" i="14"/>
  <c r="L114" i="14"/>
  <c r="J114" i="14"/>
  <c r="F114" i="14"/>
  <c r="AS112" i="14"/>
  <c r="AS114" i="14" s="1"/>
  <c r="AQ112" i="14"/>
  <c r="AQ114" i="14" s="1"/>
  <c r="AP112" i="14"/>
  <c r="AP114" i="14" s="1"/>
  <c r="AN112" i="14"/>
  <c r="AN114" i="14" s="1"/>
  <c r="AM112" i="14"/>
  <c r="AM114" i="14" s="1"/>
  <c r="AI112" i="14"/>
  <c r="AB112" i="14"/>
  <c r="Z112" i="14"/>
  <c r="Y112" i="14"/>
  <c r="W112" i="14"/>
  <c r="V112" i="14"/>
  <c r="R112" i="14"/>
  <c r="L112" i="14"/>
  <c r="J112" i="14"/>
  <c r="I112" i="14"/>
  <c r="I114" i="14" s="1"/>
  <c r="G112" i="14"/>
  <c r="G114" i="14" s="1"/>
  <c r="F112" i="14"/>
  <c r="C112" i="14"/>
  <c r="AR111" i="14"/>
  <c r="AO111" i="14"/>
  <c r="AC111" i="14"/>
  <c r="AA111" i="14"/>
  <c r="X111" i="14"/>
  <c r="M111" i="14"/>
  <c r="K111" i="14"/>
  <c r="H111" i="14"/>
  <c r="AR110" i="14"/>
  <c r="AO110" i="14"/>
  <c r="AT110" i="14" s="1"/>
  <c r="AA110" i="14"/>
  <c r="AC110" i="14" s="1"/>
  <c r="X110" i="14"/>
  <c r="K110" i="14"/>
  <c r="H110" i="14"/>
  <c r="AR109" i="14"/>
  <c r="AT109" i="14" s="1"/>
  <c r="AO109" i="14"/>
  <c r="AC109" i="14"/>
  <c r="AA109" i="14"/>
  <c r="X109" i="14"/>
  <c r="K109" i="14"/>
  <c r="H109" i="14"/>
  <c r="M109" i="14" s="1"/>
  <c r="AD109" i="14" s="1"/>
  <c r="AR108" i="14"/>
  <c r="AO108" i="14"/>
  <c r="AT108" i="14" s="1"/>
  <c r="AA108" i="14"/>
  <c r="AC108" i="14" s="1"/>
  <c r="X108" i="14"/>
  <c r="K108" i="14"/>
  <c r="H108" i="14"/>
  <c r="AR107" i="14"/>
  <c r="AT107" i="14" s="1"/>
  <c r="AO107" i="14"/>
  <c r="AA107" i="14"/>
  <c r="AA112" i="14" s="1"/>
  <c r="X107" i="14"/>
  <c r="K107" i="14"/>
  <c r="H107" i="14"/>
  <c r="M107" i="14" s="1"/>
  <c r="AS103" i="14"/>
  <c r="AQ103" i="14"/>
  <c r="AP103" i="14"/>
  <c r="AN103" i="14"/>
  <c r="AM103" i="14"/>
  <c r="AI103" i="14"/>
  <c r="AB103" i="14"/>
  <c r="Z103" i="14"/>
  <c r="Y103" i="14"/>
  <c r="W103" i="14"/>
  <c r="V103" i="14"/>
  <c r="R103" i="14"/>
  <c r="L103" i="14"/>
  <c r="J103" i="14"/>
  <c r="I103" i="14"/>
  <c r="G103" i="14"/>
  <c r="F103" i="14"/>
  <c r="C103" i="14"/>
  <c r="AR102" i="14"/>
  <c r="AO102" i="14"/>
  <c r="AC102" i="14"/>
  <c r="AA102" i="14"/>
  <c r="X102" i="14"/>
  <c r="M102" i="14"/>
  <c r="K102" i="14"/>
  <c r="H102" i="14"/>
  <c r="AR101" i="14"/>
  <c r="AO101" i="14"/>
  <c r="AT101" i="14" s="1"/>
  <c r="AA101" i="14"/>
  <c r="AC101" i="14" s="1"/>
  <c r="X101" i="14"/>
  <c r="K101" i="14"/>
  <c r="H101" i="14"/>
  <c r="AR100" i="14"/>
  <c r="AT100" i="14" s="1"/>
  <c r="AO100" i="14"/>
  <c r="AC100" i="14"/>
  <c r="AA100" i="14"/>
  <c r="X100" i="14"/>
  <c r="K100" i="14"/>
  <c r="H100" i="14"/>
  <c r="M100" i="14" s="1"/>
  <c r="AD100" i="14" s="1"/>
  <c r="AR99" i="14"/>
  <c r="AO99" i="14"/>
  <c r="AT99" i="14" s="1"/>
  <c r="AA99" i="14"/>
  <c r="AC99" i="14" s="1"/>
  <c r="X99" i="14"/>
  <c r="K99" i="14"/>
  <c r="H99" i="14"/>
  <c r="AR98" i="14"/>
  <c r="AT98" i="14" s="1"/>
  <c r="AO98" i="14"/>
  <c r="AA98" i="14"/>
  <c r="X98" i="14"/>
  <c r="AC98" i="14" s="1"/>
  <c r="K98" i="14"/>
  <c r="H98" i="14"/>
  <c r="M98" i="14" s="1"/>
  <c r="AD98" i="14" s="1"/>
  <c r="AT97" i="14"/>
  <c r="AR97" i="14"/>
  <c r="AO97" i="14"/>
  <c r="AA97" i="14"/>
  <c r="X97" i="14"/>
  <c r="K97" i="14"/>
  <c r="M97" i="14" s="1"/>
  <c r="H97" i="14"/>
  <c r="AR96" i="14"/>
  <c r="AT96" i="14" s="1"/>
  <c r="AO96" i="14"/>
  <c r="AA96" i="14"/>
  <c r="X96" i="14"/>
  <c r="M96" i="14"/>
  <c r="K96" i="14"/>
  <c r="H96" i="14"/>
  <c r="AT68" i="14"/>
  <c r="AS61" i="14"/>
  <c r="AR61" i="14"/>
  <c r="AQ61" i="14"/>
  <c r="AB61" i="14"/>
  <c r="AA61" i="14"/>
  <c r="Z61" i="14"/>
  <c r="L61" i="14"/>
  <c r="K61" i="14"/>
  <c r="J61" i="14"/>
  <c r="AT60" i="14"/>
  <c r="AD60" i="14"/>
  <c r="AC60" i="14"/>
  <c r="M60" i="14"/>
  <c r="AT59" i="14"/>
  <c r="AC59" i="14"/>
  <c r="AD59" i="14" s="1"/>
  <c r="M59" i="14"/>
  <c r="AT58" i="14"/>
  <c r="AD58" i="14"/>
  <c r="AC58" i="14"/>
  <c r="M58" i="14"/>
  <c r="AT57" i="14"/>
  <c r="AC57" i="14"/>
  <c r="M57" i="14"/>
  <c r="AT56" i="14"/>
  <c r="AD56" i="14"/>
  <c r="AC56" i="14"/>
  <c r="M56" i="14"/>
  <c r="AT55" i="14"/>
  <c r="AC55" i="14"/>
  <c r="M55" i="14"/>
  <c r="AT54" i="14"/>
  <c r="AD54" i="14"/>
  <c r="AC54" i="14"/>
  <c r="M54" i="14"/>
  <c r="AT53" i="14"/>
  <c r="AC53" i="14"/>
  <c r="AD53" i="14" s="1"/>
  <c r="M53" i="14"/>
  <c r="AT52" i="14"/>
  <c r="AD52" i="14"/>
  <c r="AC52" i="14"/>
  <c r="M52" i="14"/>
  <c r="AT51" i="14"/>
  <c r="AC51" i="14"/>
  <c r="M51" i="14"/>
  <c r="AT50" i="14"/>
  <c r="AD50" i="14"/>
  <c r="AC50" i="14"/>
  <c r="M50" i="14"/>
  <c r="AT47" i="14"/>
  <c r="AS47" i="14"/>
  <c r="AR47" i="14"/>
  <c r="AQ47" i="14"/>
  <c r="AB47" i="14"/>
  <c r="AA47" i="14"/>
  <c r="Z47" i="14"/>
  <c r="L47" i="14"/>
  <c r="K47" i="14"/>
  <c r="J47" i="14"/>
  <c r="AT46" i="14"/>
  <c r="AC46" i="14"/>
  <c r="AD46" i="14" s="1"/>
  <c r="M46" i="14"/>
  <c r="AT45" i="14"/>
  <c r="AD45" i="14"/>
  <c r="AC45" i="14"/>
  <c r="M45" i="14"/>
  <c r="AT44" i="14"/>
  <c r="AC44" i="14"/>
  <c r="AC47" i="14" s="1"/>
  <c r="M44" i="14"/>
  <c r="AS41" i="14"/>
  <c r="AR41" i="14"/>
  <c r="AQ41" i="14"/>
  <c r="AB41" i="14"/>
  <c r="AA41" i="14"/>
  <c r="Z41" i="14"/>
  <c r="L41" i="14"/>
  <c r="K41" i="14"/>
  <c r="M41" i="14" s="1"/>
  <c r="J41" i="14"/>
  <c r="AT40" i="14"/>
  <c r="AD40" i="14"/>
  <c r="AC40" i="14"/>
  <c r="M40" i="14"/>
  <c r="AT39" i="14"/>
  <c r="AC39" i="14"/>
  <c r="AC41" i="14" s="1"/>
  <c r="M39" i="14"/>
  <c r="AD39" i="14" s="1"/>
  <c r="AT38" i="14"/>
  <c r="AD38" i="14"/>
  <c r="AC38" i="14"/>
  <c r="M38" i="14"/>
  <c r="AP34" i="14"/>
  <c r="L34" i="14"/>
  <c r="J34" i="14"/>
  <c r="AT32" i="14"/>
  <c r="AS32" i="14"/>
  <c r="AQ32" i="14"/>
  <c r="AP32" i="14"/>
  <c r="AN32" i="14"/>
  <c r="AN34" i="14" s="1"/>
  <c r="AM32" i="14"/>
  <c r="AJ32" i="14"/>
  <c r="AB32" i="14"/>
  <c r="Z32" i="14"/>
  <c r="Y32" i="14"/>
  <c r="Y34" i="14" s="1"/>
  <c r="W32" i="14"/>
  <c r="W34" i="14" s="1"/>
  <c r="V32" i="14"/>
  <c r="S32" i="14"/>
  <c r="L32" i="14"/>
  <c r="J32" i="14"/>
  <c r="I32" i="14"/>
  <c r="I34" i="14" s="1"/>
  <c r="G32" i="14"/>
  <c r="G34" i="14" s="1"/>
  <c r="F32" i="14"/>
  <c r="F34" i="14" s="1"/>
  <c r="C32" i="14"/>
  <c r="AR31" i="14"/>
  <c r="AT31" i="14" s="1"/>
  <c r="AO31" i="14"/>
  <c r="AA31" i="14"/>
  <c r="AC31" i="14" s="1"/>
  <c r="X31" i="14"/>
  <c r="M31" i="14"/>
  <c r="AD31" i="14" s="1"/>
  <c r="K31" i="14"/>
  <c r="H31" i="14"/>
  <c r="AT30" i="14"/>
  <c r="AR30" i="14"/>
  <c r="AO30" i="14"/>
  <c r="AA30" i="14"/>
  <c r="X30" i="14"/>
  <c r="AC30" i="14" s="1"/>
  <c r="K30" i="14"/>
  <c r="H30" i="14"/>
  <c r="AR29" i="14"/>
  <c r="AO29" i="14"/>
  <c r="AT29" i="14" s="1"/>
  <c r="AA29" i="14"/>
  <c r="X29" i="14"/>
  <c r="AC29" i="14" s="1"/>
  <c r="K29" i="14"/>
  <c r="H29" i="14"/>
  <c r="M29" i="14" s="1"/>
  <c r="AD29" i="14" s="1"/>
  <c r="AT28" i="14"/>
  <c r="AR28" i="14"/>
  <c r="AO28" i="14"/>
  <c r="AC28" i="14"/>
  <c r="AA28" i="14"/>
  <c r="X28" i="14"/>
  <c r="K28" i="14"/>
  <c r="H28" i="14"/>
  <c r="M28" i="14" s="1"/>
  <c r="AR27" i="14"/>
  <c r="AT27" i="14" s="1"/>
  <c r="AO27" i="14"/>
  <c r="AA27" i="14"/>
  <c r="AA32" i="14" s="1"/>
  <c r="X27" i="14"/>
  <c r="K27" i="14"/>
  <c r="K32" i="14" s="1"/>
  <c r="H27" i="14"/>
  <c r="M27" i="14" s="1"/>
  <c r="AD24" i="14"/>
  <c r="AS23" i="14"/>
  <c r="AQ23" i="14"/>
  <c r="AQ34" i="14" s="1"/>
  <c r="AP23" i="14"/>
  <c r="AN23" i="14"/>
  <c r="AM23" i="14"/>
  <c r="AJ23" i="14"/>
  <c r="AB23" i="14"/>
  <c r="AB34" i="14" s="1"/>
  <c r="Z23" i="14"/>
  <c r="Z34" i="14" s="1"/>
  <c r="Y23" i="14"/>
  <c r="W23" i="14"/>
  <c r="V23" i="14"/>
  <c r="V34" i="14" s="1"/>
  <c r="S23" i="14"/>
  <c r="L23" i="14"/>
  <c r="J23" i="14"/>
  <c r="I23" i="14"/>
  <c r="G23" i="14"/>
  <c r="F23" i="14"/>
  <c r="C23" i="14"/>
  <c r="AR22" i="14"/>
  <c r="AO22" i="14"/>
  <c r="AT22" i="14" s="1"/>
  <c r="AA22" i="14"/>
  <c r="X22" i="14"/>
  <c r="AC22" i="14" s="1"/>
  <c r="K22" i="14"/>
  <c r="M22" i="14" s="1"/>
  <c r="H22" i="14"/>
  <c r="AR21" i="14"/>
  <c r="AT21" i="14" s="1"/>
  <c r="AO21" i="14"/>
  <c r="AC21" i="14"/>
  <c r="AA21" i="14"/>
  <c r="X21" i="14"/>
  <c r="K21" i="14"/>
  <c r="H21" i="14"/>
  <c r="M21" i="14" s="1"/>
  <c r="AD21" i="14" s="1"/>
  <c r="AR20" i="14"/>
  <c r="AO20" i="14"/>
  <c r="AT20" i="14" s="1"/>
  <c r="AC20" i="14"/>
  <c r="AA20" i="14"/>
  <c r="X20" i="14"/>
  <c r="K20" i="14"/>
  <c r="K23" i="14" s="1"/>
  <c r="H20" i="14"/>
  <c r="M20" i="14" s="1"/>
  <c r="AD20" i="14" s="1"/>
  <c r="AR19" i="14"/>
  <c r="AT19" i="14" s="1"/>
  <c r="AO19" i="14"/>
  <c r="AA19" i="14"/>
  <c r="X19" i="14"/>
  <c r="M19" i="14"/>
  <c r="K19" i="14"/>
  <c r="H19" i="14"/>
  <c r="AR18" i="14"/>
  <c r="AO18" i="14"/>
  <c r="AT18" i="14" s="1"/>
  <c r="AA18" i="14"/>
  <c r="X18" i="14"/>
  <c r="AC18" i="14" s="1"/>
  <c r="K18" i="14"/>
  <c r="H18" i="14"/>
  <c r="AR17" i="14"/>
  <c r="AT17" i="14" s="1"/>
  <c r="AO17" i="14"/>
  <c r="AA17" i="14"/>
  <c r="X17" i="14"/>
  <c r="K17" i="14"/>
  <c r="H17" i="14"/>
  <c r="M17" i="14" s="1"/>
  <c r="AR16" i="14"/>
  <c r="AO16" i="14"/>
  <c r="AC16" i="14"/>
  <c r="AA16" i="14"/>
  <c r="X16" i="14"/>
  <c r="K16" i="14"/>
  <c r="M16" i="14" s="1"/>
  <c r="H16" i="14"/>
  <c r="AI5" i="14"/>
  <c r="R5" i="14"/>
  <c r="AI4" i="14"/>
  <c r="R4" i="14"/>
  <c r="AI3" i="14"/>
  <c r="R3" i="14"/>
  <c r="AT548" i="13"/>
  <c r="AS541" i="13"/>
  <c r="AR541" i="13"/>
  <c r="AQ541" i="13"/>
  <c r="AC541" i="13"/>
  <c r="AB541" i="13"/>
  <c r="AA541" i="13"/>
  <c r="Z541" i="13"/>
  <c r="L541" i="13"/>
  <c r="K541" i="13"/>
  <c r="J541" i="13"/>
  <c r="AT540" i="13"/>
  <c r="AD540" i="13"/>
  <c r="AC540" i="13"/>
  <c r="M540" i="13"/>
  <c r="AT539" i="13"/>
  <c r="AD539" i="13"/>
  <c r="AC539" i="13"/>
  <c r="M539" i="13"/>
  <c r="AT538" i="13"/>
  <c r="AC538" i="13"/>
  <c r="AD538" i="13" s="1"/>
  <c r="M538" i="13"/>
  <c r="AT537" i="13"/>
  <c r="AC537" i="13"/>
  <c r="M537" i="13"/>
  <c r="AD537" i="13" s="1"/>
  <c r="AT536" i="13"/>
  <c r="AD536" i="13"/>
  <c r="AC536" i="13"/>
  <c r="M536" i="13"/>
  <c r="AT535" i="13"/>
  <c r="AC535" i="13"/>
  <c r="M535" i="13"/>
  <c r="AD535" i="13" s="1"/>
  <c r="AT534" i="13"/>
  <c r="AD534" i="13"/>
  <c r="AC534" i="13"/>
  <c r="M534" i="13"/>
  <c r="AT533" i="13"/>
  <c r="AC533" i="13"/>
  <c r="M533" i="13"/>
  <c r="AD533" i="13" s="1"/>
  <c r="AT532" i="13"/>
  <c r="AC532" i="13"/>
  <c r="M532" i="13"/>
  <c r="AD532" i="13" s="1"/>
  <c r="AT531" i="13"/>
  <c r="AD531" i="13"/>
  <c r="AC531" i="13"/>
  <c r="M531" i="13"/>
  <c r="AT530" i="13"/>
  <c r="AC530" i="13"/>
  <c r="AD530" i="13" s="1"/>
  <c r="AD541" i="13" s="1"/>
  <c r="M530" i="13"/>
  <c r="AS527" i="13"/>
  <c r="AQ545" i="13" s="1"/>
  <c r="AR527" i="13"/>
  <c r="AQ527" i="13"/>
  <c r="AB527" i="13"/>
  <c r="AA527" i="13"/>
  <c r="Z527" i="13"/>
  <c r="L527" i="13"/>
  <c r="M527" i="13" s="1"/>
  <c r="K527" i="13"/>
  <c r="J527" i="13"/>
  <c r="AT526" i="13"/>
  <c r="AC526" i="13"/>
  <c r="AD526" i="13" s="1"/>
  <c r="M526" i="13"/>
  <c r="AT525" i="13"/>
  <c r="AC525" i="13"/>
  <c r="M525" i="13"/>
  <c r="AD525" i="13" s="1"/>
  <c r="AT524" i="13"/>
  <c r="AT527" i="13" s="1"/>
  <c r="AC524" i="13"/>
  <c r="AC527" i="13" s="1"/>
  <c r="M524" i="13"/>
  <c r="AS521" i="13"/>
  <c r="AR521" i="13"/>
  <c r="AQ521" i="13"/>
  <c r="AB521" i="13"/>
  <c r="AA521" i="13"/>
  <c r="Z521" i="13"/>
  <c r="L521" i="13"/>
  <c r="K521" i="13"/>
  <c r="J521" i="13"/>
  <c r="M521" i="13" s="1"/>
  <c r="AT520" i="13"/>
  <c r="AD520" i="13"/>
  <c r="AC520" i="13"/>
  <c r="M520" i="13"/>
  <c r="AT519" i="13"/>
  <c r="AC519" i="13"/>
  <c r="AC521" i="13" s="1"/>
  <c r="M519" i="13"/>
  <c r="AT518" i="13"/>
  <c r="AC518" i="13"/>
  <c r="M518" i="13"/>
  <c r="AD518" i="13" s="1"/>
  <c r="AS514" i="13"/>
  <c r="AR514" i="13"/>
  <c r="AR550" i="13" s="1"/>
  <c r="AM514" i="13"/>
  <c r="V514" i="13"/>
  <c r="F514" i="13"/>
  <c r="AS512" i="13"/>
  <c r="AQ512" i="13"/>
  <c r="AP512" i="13"/>
  <c r="AP514" i="13" s="1"/>
  <c r="AN512" i="13"/>
  <c r="AM512" i="13"/>
  <c r="AI512" i="13"/>
  <c r="AB512" i="13"/>
  <c r="AB514" i="13" s="1"/>
  <c r="Z512" i="13"/>
  <c r="Z514" i="13" s="1"/>
  <c r="Y512" i="13"/>
  <c r="Y514" i="13" s="1"/>
  <c r="W512" i="13"/>
  <c r="V512" i="13"/>
  <c r="R512" i="13"/>
  <c r="L512" i="13"/>
  <c r="J512" i="13"/>
  <c r="J514" i="13" s="1"/>
  <c r="I512" i="13"/>
  <c r="I514" i="13" s="1"/>
  <c r="G512" i="13"/>
  <c r="F512" i="13"/>
  <c r="C512" i="13"/>
  <c r="AR511" i="13"/>
  <c r="AO511" i="13"/>
  <c r="AT511" i="13" s="1"/>
  <c r="AA511" i="13"/>
  <c r="X511" i="13"/>
  <c r="K511" i="13"/>
  <c r="M511" i="13" s="1"/>
  <c r="H511" i="13"/>
  <c r="AR510" i="13"/>
  <c r="AO510" i="13"/>
  <c r="AC510" i="13"/>
  <c r="AA510" i="13"/>
  <c r="X510" i="13"/>
  <c r="K510" i="13"/>
  <c r="M510" i="13" s="1"/>
  <c r="H510" i="13"/>
  <c r="AR509" i="13"/>
  <c r="AO509" i="13"/>
  <c r="AT509" i="13" s="1"/>
  <c r="AD509" i="13"/>
  <c r="AC509" i="13"/>
  <c r="AA509" i="13"/>
  <c r="X509" i="13"/>
  <c r="K509" i="13"/>
  <c r="M509" i="13" s="1"/>
  <c r="H509" i="13"/>
  <c r="AT508" i="13"/>
  <c r="AR508" i="13"/>
  <c r="AO508" i="13"/>
  <c r="AA508" i="13"/>
  <c r="X508" i="13"/>
  <c r="AC508" i="13" s="1"/>
  <c r="K508" i="13"/>
  <c r="H508" i="13"/>
  <c r="M508" i="13" s="1"/>
  <c r="AR507" i="13"/>
  <c r="AR512" i="13" s="1"/>
  <c r="AO507" i="13"/>
  <c r="AT507" i="13" s="1"/>
  <c r="AA507" i="13"/>
  <c r="AC507" i="13" s="1"/>
  <c r="X507" i="13"/>
  <c r="X512" i="13" s="1"/>
  <c r="K507" i="13"/>
  <c r="H507" i="13"/>
  <c r="AS503" i="13"/>
  <c r="AQ503" i="13"/>
  <c r="AP503" i="13"/>
  <c r="AN503" i="13"/>
  <c r="AM503" i="13"/>
  <c r="AI503" i="13"/>
  <c r="AB503" i="13"/>
  <c r="Z503" i="13"/>
  <c r="Y503" i="13"/>
  <c r="W503" i="13"/>
  <c r="V503" i="13"/>
  <c r="R503" i="13"/>
  <c r="L503" i="13"/>
  <c r="J503" i="13"/>
  <c r="I503" i="13"/>
  <c r="G503" i="13"/>
  <c r="G514" i="13" s="1"/>
  <c r="F503" i="13"/>
  <c r="C503" i="13"/>
  <c r="AR502" i="13"/>
  <c r="AO502" i="13"/>
  <c r="AT502" i="13" s="1"/>
  <c r="AA502" i="13"/>
  <c r="X502" i="13"/>
  <c r="AC502" i="13" s="1"/>
  <c r="K502" i="13"/>
  <c r="M502" i="13" s="1"/>
  <c r="AD502" i="13" s="1"/>
  <c r="H502" i="13"/>
  <c r="AR501" i="13"/>
  <c r="AO501" i="13"/>
  <c r="AA501" i="13"/>
  <c r="X501" i="13"/>
  <c r="AC501" i="13" s="1"/>
  <c r="M501" i="13"/>
  <c r="K501" i="13"/>
  <c r="H501" i="13"/>
  <c r="AR500" i="13"/>
  <c r="AO500" i="13"/>
  <c r="AT500" i="13" s="1"/>
  <c r="AC500" i="13"/>
  <c r="AA500" i="13"/>
  <c r="X500" i="13"/>
  <c r="K500" i="13"/>
  <c r="H500" i="13"/>
  <c r="AT499" i="13"/>
  <c r="AR499" i="13"/>
  <c r="AO499" i="13"/>
  <c r="AA499" i="13"/>
  <c r="X499" i="13"/>
  <c r="AC499" i="13" s="1"/>
  <c r="K499" i="13"/>
  <c r="H499" i="13"/>
  <c r="M499" i="13" s="1"/>
  <c r="AD499" i="13" s="1"/>
  <c r="AT498" i="13"/>
  <c r="AR498" i="13"/>
  <c r="AO498" i="13"/>
  <c r="AA498" i="13"/>
  <c r="AC498" i="13" s="1"/>
  <c r="X498" i="13"/>
  <c r="K498" i="13"/>
  <c r="H498" i="13"/>
  <c r="M498" i="13" s="1"/>
  <c r="AD498" i="13" s="1"/>
  <c r="AR497" i="13"/>
  <c r="AT497" i="13" s="1"/>
  <c r="AO497" i="13"/>
  <c r="AA497" i="13"/>
  <c r="AC497" i="13" s="1"/>
  <c r="X497" i="13"/>
  <c r="M497" i="13"/>
  <c r="K497" i="13"/>
  <c r="H497" i="13"/>
  <c r="AR496" i="13"/>
  <c r="AR503" i="13" s="1"/>
  <c r="AO496" i="13"/>
  <c r="AA496" i="13"/>
  <c r="AA503" i="13" s="1"/>
  <c r="X496" i="13"/>
  <c r="M496" i="13"/>
  <c r="K496" i="13"/>
  <c r="H496" i="13"/>
  <c r="AS470" i="13"/>
  <c r="AI475" i="13" s="1"/>
  <c r="AT468" i="13"/>
  <c r="AS461" i="13"/>
  <c r="AS464" i="13" s="1"/>
  <c r="AR461" i="13"/>
  <c r="AQ461" i="13"/>
  <c r="AB461" i="13"/>
  <c r="AA461" i="13"/>
  <c r="Z461" i="13"/>
  <c r="L461" i="13"/>
  <c r="K461" i="13"/>
  <c r="J461" i="13"/>
  <c r="AT460" i="13"/>
  <c r="AD460" i="13"/>
  <c r="AC460" i="13"/>
  <c r="M460" i="13"/>
  <c r="AT459" i="13"/>
  <c r="AC459" i="13"/>
  <c r="M459" i="13"/>
  <c r="AD459" i="13" s="1"/>
  <c r="AT458" i="13"/>
  <c r="AC458" i="13"/>
  <c r="M458" i="13"/>
  <c r="AD458" i="13" s="1"/>
  <c r="AT457" i="13"/>
  <c r="AC457" i="13"/>
  <c r="M457" i="13"/>
  <c r="AD457" i="13" s="1"/>
  <c r="AT456" i="13"/>
  <c r="AC456" i="13"/>
  <c r="AD456" i="13" s="1"/>
  <c r="M456" i="13"/>
  <c r="AT455" i="13"/>
  <c r="AC455" i="13"/>
  <c r="M455" i="13"/>
  <c r="AT454" i="13"/>
  <c r="AC454" i="13"/>
  <c r="M454" i="13"/>
  <c r="AD454" i="13" s="1"/>
  <c r="AT453" i="13"/>
  <c r="AC453" i="13"/>
  <c r="M453" i="13"/>
  <c r="AD453" i="13" s="1"/>
  <c r="AT452" i="13"/>
  <c r="AD452" i="13"/>
  <c r="AC452" i="13"/>
  <c r="M452" i="13"/>
  <c r="AT451" i="13"/>
  <c r="AC451" i="13"/>
  <c r="M451" i="13"/>
  <c r="AD451" i="13" s="1"/>
  <c r="AT450" i="13"/>
  <c r="AC450" i="13"/>
  <c r="M450" i="13"/>
  <c r="AD450" i="13" s="1"/>
  <c r="AS447" i="13"/>
  <c r="AR447" i="13"/>
  <c r="AQ447" i="13"/>
  <c r="AB447" i="13"/>
  <c r="AA447" i="13"/>
  <c r="Z447" i="13"/>
  <c r="L447" i="13"/>
  <c r="K447" i="13"/>
  <c r="J447" i="13"/>
  <c r="AT446" i="13"/>
  <c r="AD446" i="13"/>
  <c r="AC446" i="13"/>
  <c r="M446" i="13"/>
  <c r="AT445" i="13"/>
  <c r="AC445" i="13"/>
  <c r="AD445" i="13" s="1"/>
  <c r="M445" i="13"/>
  <c r="AT444" i="13"/>
  <c r="AC444" i="13"/>
  <c r="M444" i="13"/>
  <c r="AT441" i="13"/>
  <c r="AS441" i="13"/>
  <c r="AR441" i="13"/>
  <c r="AQ441" i="13"/>
  <c r="AB441" i="13"/>
  <c r="AA441" i="13"/>
  <c r="Z441" i="13"/>
  <c r="L441" i="13"/>
  <c r="L470" i="13" s="1"/>
  <c r="K441" i="13"/>
  <c r="J441" i="13"/>
  <c r="M441" i="13" s="1"/>
  <c r="AT440" i="13"/>
  <c r="AC440" i="13"/>
  <c r="M440" i="13"/>
  <c r="AD440" i="13" s="1"/>
  <c r="AT439" i="13"/>
  <c r="AC439" i="13"/>
  <c r="M439" i="13"/>
  <c r="AT438" i="13"/>
  <c r="AD438" i="13"/>
  <c r="AC438" i="13"/>
  <c r="AC441" i="13" s="1"/>
  <c r="M438" i="13"/>
  <c r="AM434" i="13"/>
  <c r="Z434" i="13"/>
  <c r="AS432" i="13"/>
  <c r="AS434" i="13" s="1"/>
  <c r="AQ432" i="13"/>
  <c r="AQ434" i="13" s="1"/>
  <c r="AP432" i="13"/>
  <c r="AN432" i="13"/>
  <c r="AN434" i="13" s="1"/>
  <c r="AM432" i="13"/>
  <c r="AI432" i="13"/>
  <c r="AB432" i="13"/>
  <c r="AB434" i="13" s="1"/>
  <c r="Z432" i="13"/>
  <c r="Y432" i="13"/>
  <c r="Y434" i="13" s="1"/>
  <c r="W432" i="13"/>
  <c r="W434" i="13" s="1"/>
  <c r="V432" i="13"/>
  <c r="V434" i="13" s="1"/>
  <c r="R432" i="13"/>
  <c r="L432" i="13"/>
  <c r="L434" i="13" s="1"/>
  <c r="L464" i="13" s="1"/>
  <c r="J432" i="13"/>
  <c r="J434" i="13" s="1"/>
  <c r="I432" i="13"/>
  <c r="I434" i="13" s="1"/>
  <c r="G432" i="13"/>
  <c r="F432" i="13"/>
  <c r="F434" i="13" s="1"/>
  <c r="C432" i="13"/>
  <c r="AT431" i="13"/>
  <c r="AR431" i="13"/>
  <c r="AO431" i="13"/>
  <c r="AC431" i="13"/>
  <c r="AA431" i="13"/>
  <c r="X431" i="13"/>
  <c r="K431" i="13"/>
  <c r="M431" i="13" s="1"/>
  <c r="AD431" i="13" s="1"/>
  <c r="H431" i="13"/>
  <c r="AT430" i="13"/>
  <c r="AR430" i="13"/>
  <c r="AO430" i="13"/>
  <c r="AA430" i="13"/>
  <c r="X430" i="13"/>
  <c r="AC430" i="13" s="1"/>
  <c r="K430" i="13"/>
  <c r="H430" i="13"/>
  <c r="M430" i="13" s="1"/>
  <c r="AD430" i="13" s="1"/>
  <c r="AT429" i="13"/>
  <c r="AR429" i="13"/>
  <c r="AO429" i="13"/>
  <c r="AA429" i="13"/>
  <c r="AC429" i="13" s="1"/>
  <c r="X429" i="13"/>
  <c r="K429" i="13"/>
  <c r="H429" i="13"/>
  <c r="AR428" i="13"/>
  <c r="AT428" i="13" s="1"/>
  <c r="AO428" i="13"/>
  <c r="AC428" i="13"/>
  <c r="AA428" i="13"/>
  <c r="X428" i="13"/>
  <c r="M428" i="13"/>
  <c r="AD428" i="13" s="1"/>
  <c r="K428" i="13"/>
  <c r="H428" i="13"/>
  <c r="AR427" i="13"/>
  <c r="AO427" i="13"/>
  <c r="AO432" i="13" s="1"/>
  <c r="AA427" i="13"/>
  <c r="X427" i="13"/>
  <c r="X432" i="13" s="1"/>
  <c r="M427" i="13"/>
  <c r="K427" i="13"/>
  <c r="H427" i="13"/>
  <c r="AS423" i="13"/>
  <c r="AQ423" i="13"/>
  <c r="AP423" i="13"/>
  <c r="AN423" i="13"/>
  <c r="AM423" i="13"/>
  <c r="AI423" i="13"/>
  <c r="AB423" i="13"/>
  <c r="Z423" i="13"/>
  <c r="Y423" i="13"/>
  <c r="W423" i="13"/>
  <c r="V423" i="13"/>
  <c r="R423" i="13"/>
  <c r="L423" i="13"/>
  <c r="J423" i="13"/>
  <c r="I423" i="13"/>
  <c r="G423" i="13"/>
  <c r="F423" i="13"/>
  <c r="C423" i="13"/>
  <c r="AR422" i="13"/>
  <c r="AO422" i="13"/>
  <c r="AT422" i="13" s="1"/>
  <c r="AC422" i="13"/>
  <c r="AA422" i="13"/>
  <c r="X422" i="13"/>
  <c r="K422" i="13"/>
  <c r="M422" i="13" s="1"/>
  <c r="AD422" i="13" s="1"/>
  <c r="H422" i="13"/>
  <c r="AT421" i="13"/>
  <c r="AR421" i="13"/>
  <c r="AO421" i="13"/>
  <c r="AA421" i="13"/>
  <c r="X421" i="13"/>
  <c r="AC421" i="13" s="1"/>
  <c r="K421" i="13"/>
  <c r="H421" i="13"/>
  <c r="M421" i="13" s="1"/>
  <c r="AR420" i="13"/>
  <c r="AO420" i="13"/>
  <c r="AT420" i="13" s="1"/>
  <c r="AA420" i="13"/>
  <c r="AC420" i="13" s="1"/>
  <c r="X420" i="13"/>
  <c r="K420" i="13"/>
  <c r="H420" i="13"/>
  <c r="M420" i="13" s="1"/>
  <c r="AD420" i="13" s="1"/>
  <c r="AR419" i="13"/>
  <c r="AT419" i="13" s="1"/>
  <c r="AO419" i="13"/>
  <c r="AA419" i="13"/>
  <c r="AC419" i="13" s="1"/>
  <c r="X419" i="13"/>
  <c r="M419" i="13"/>
  <c r="K419" i="13"/>
  <c r="H419" i="13"/>
  <c r="AT418" i="13"/>
  <c r="AR418" i="13"/>
  <c r="AO418" i="13"/>
  <c r="AD418" i="13"/>
  <c r="AA418" i="13"/>
  <c r="AC418" i="13" s="1"/>
  <c r="X418" i="13"/>
  <c r="M418" i="13"/>
  <c r="K418" i="13"/>
  <c r="H418" i="13"/>
  <c r="AR417" i="13"/>
  <c r="AT417" i="13" s="1"/>
  <c r="AO417" i="13"/>
  <c r="AD417" i="13"/>
  <c r="AA417" i="13"/>
  <c r="X417" i="13"/>
  <c r="AC417" i="13" s="1"/>
  <c r="K417" i="13"/>
  <c r="H417" i="13"/>
  <c r="M417" i="13" s="1"/>
  <c r="AR416" i="13"/>
  <c r="AO416" i="13"/>
  <c r="AA416" i="13"/>
  <c r="X416" i="13"/>
  <c r="K416" i="13"/>
  <c r="M416" i="13" s="1"/>
  <c r="H416" i="13"/>
  <c r="AT388" i="13"/>
  <c r="AS381" i="13"/>
  <c r="AR381" i="13"/>
  <c r="AQ381" i="13"/>
  <c r="AB381" i="13"/>
  <c r="AA381" i="13"/>
  <c r="Z381" i="13"/>
  <c r="L381" i="13"/>
  <c r="K381" i="13"/>
  <c r="J381" i="13"/>
  <c r="AT380" i="13"/>
  <c r="AC380" i="13"/>
  <c r="M380" i="13"/>
  <c r="AD380" i="13" s="1"/>
  <c r="AT379" i="13"/>
  <c r="AC379" i="13"/>
  <c r="M379" i="13"/>
  <c r="AD379" i="13" s="1"/>
  <c r="AT378" i="13"/>
  <c r="AC378" i="13"/>
  <c r="AD378" i="13" s="1"/>
  <c r="M378" i="13"/>
  <c r="AT377" i="13"/>
  <c r="AC377" i="13"/>
  <c r="AD377" i="13" s="1"/>
  <c r="M377" i="13"/>
  <c r="AT376" i="13"/>
  <c r="AC376" i="13"/>
  <c r="M376" i="13"/>
  <c r="AD376" i="13" s="1"/>
  <c r="AT375" i="13"/>
  <c r="AC375" i="13"/>
  <c r="M375" i="13"/>
  <c r="AD375" i="13" s="1"/>
  <c r="AT374" i="13"/>
  <c r="AD374" i="13"/>
  <c r="AC374" i="13"/>
  <c r="M374" i="13"/>
  <c r="AT373" i="13"/>
  <c r="AC373" i="13"/>
  <c r="M373" i="13"/>
  <c r="AD373" i="13" s="1"/>
  <c r="AT372" i="13"/>
  <c r="AC372" i="13"/>
  <c r="M372" i="13"/>
  <c r="AD372" i="13" s="1"/>
  <c r="AT371" i="13"/>
  <c r="AC371" i="13"/>
  <c r="M371" i="13"/>
  <c r="AD371" i="13" s="1"/>
  <c r="AT370" i="13"/>
  <c r="AC370" i="13"/>
  <c r="AD370" i="13" s="1"/>
  <c r="M370" i="13"/>
  <c r="AS367" i="13"/>
  <c r="AR367" i="13"/>
  <c r="AQ367" i="13"/>
  <c r="AB367" i="13"/>
  <c r="AA367" i="13"/>
  <c r="Z367" i="13"/>
  <c r="M367" i="13"/>
  <c r="L367" i="13"/>
  <c r="K367" i="13"/>
  <c r="J367" i="13"/>
  <c r="AT366" i="13"/>
  <c r="AC366" i="13"/>
  <c r="AD366" i="13" s="1"/>
  <c r="M366" i="13"/>
  <c r="AT365" i="13"/>
  <c r="AC365" i="13"/>
  <c r="M365" i="13"/>
  <c r="AD365" i="13" s="1"/>
  <c r="AT364" i="13"/>
  <c r="AC364" i="13"/>
  <c r="M364" i="13"/>
  <c r="AD364" i="13" s="1"/>
  <c r="AS361" i="13"/>
  <c r="AR361" i="13"/>
  <c r="AQ361" i="13"/>
  <c r="AB361" i="13"/>
  <c r="AA361" i="13"/>
  <c r="Z361" i="13"/>
  <c r="L361" i="13"/>
  <c r="K361" i="13"/>
  <c r="J361" i="13"/>
  <c r="M361" i="13" s="1"/>
  <c r="AT360" i="13"/>
  <c r="AD360" i="13"/>
  <c r="AC360" i="13"/>
  <c r="M360" i="13"/>
  <c r="AT359" i="13"/>
  <c r="AC359" i="13"/>
  <c r="AC361" i="13" s="1"/>
  <c r="M359" i="13"/>
  <c r="AT358" i="13"/>
  <c r="AT361" i="13" s="1"/>
  <c r="AC358" i="13"/>
  <c r="M358" i="13"/>
  <c r="AD358" i="13" s="1"/>
  <c r="AM354" i="13"/>
  <c r="Z354" i="13"/>
  <c r="V354" i="13"/>
  <c r="I354" i="13"/>
  <c r="F354" i="13"/>
  <c r="AS352" i="13"/>
  <c r="AS354" i="13" s="1"/>
  <c r="AQ352" i="13"/>
  <c r="AP352" i="13"/>
  <c r="AN352" i="13"/>
  <c r="AM352" i="13"/>
  <c r="AI352" i="13"/>
  <c r="AB352" i="13"/>
  <c r="AB354" i="13" s="1"/>
  <c r="AB390" i="13" s="1"/>
  <c r="S395" i="13" s="1"/>
  <c r="Z352" i="13"/>
  <c r="Y352" i="13"/>
  <c r="W352" i="13"/>
  <c r="V352" i="13"/>
  <c r="R352" i="13"/>
  <c r="L352" i="13"/>
  <c r="J352" i="13"/>
  <c r="J354" i="13" s="1"/>
  <c r="I352" i="13"/>
  <c r="G352" i="13"/>
  <c r="G354" i="13" s="1"/>
  <c r="F352" i="13"/>
  <c r="C352" i="13"/>
  <c r="AR351" i="13"/>
  <c r="AO351" i="13"/>
  <c r="AT351" i="13" s="1"/>
  <c r="AA351" i="13"/>
  <c r="X351" i="13"/>
  <c r="AC351" i="13" s="1"/>
  <c r="K351" i="13"/>
  <c r="M351" i="13" s="1"/>
  <c r="AD351" i="13" s="1"/>
  <c r="H351" i="13"/>
  <c r="AR350" i="13"/>
  <c r="AO350" i="13"/>
  <c r="AA350" i="13"/>
  <c r="X350" i="13"/>
  <c r="AC350" i="13" s="1"/>
  <c r="M350" i="13"/>
  <c r="K350" i="13"/>
  <c r="H350" i="13"/>
  <c r="AT349" i="13"/>
  <c r="AR349" i="13"/>
  <c r="AO349" i="13"/>
  <c r="AC349" i="13"/>
  <c r="AA349" i="13"/>
  <c r="X349" i="13"/>
  <c r="K349" i="13"/>
  <c r="M349" i="13" s="1"/>
  <c r="AD349" i="13" s="1"/>
  <c r="H349" i="13"/>
  <c r="AT348" i="13"/>
  <c r="AR348" i="13"/>
  <c r="AO348" i="13"/>
  <c r="AA348" i="13"/>
  <c r="X348" i="13"/>
  <c r="AC348" i="13" s="1"/>
  <c r="K348" i="13"/>
  <c r="H348" i="13"/>
  <c r="M348" i="13" s="1"/>
  <c r="AD348" i="13" s="1"/>
  <c r="AT347" i="13"/>
  <c r="AR347" i="13"/>
  <c r="AO347" i="13"/>
  <c r="AO352" i="13" s="1"/>
  <c r="AA347" i="13"/>
  <c r="AC347" i="13" s="1"/>
  <c r="X347" i="13"/>
  <c r="X352" i="13" s="1"/>
  <c r="X354" i="13" s="1"/>
  <c r="Z384" i="13" s="1"/>
  <c r="K347" i="13"/>
  <c r="H347" i="13"/>
  <c r="AS343" i="13"/>
  <c r="AQ343" i="13"/>
  <c r="AP343" i="13"/>
  <c r="AP354" i="13" s="1"/>
  <c r="AN343" i="13"/>
  <c r="AM343" i="13"/>
  <c r="AI343" i="13"/>
  <c r="AB343" i="13"/>
  <c r="Z343" i="13"/>
  <c r="Y343" i="13"/>
  <c r="Y354" i="13" s="1"/>
  <c r="W343" i="13"/>
  <c r="V343" i="13"/>
  <c r="R343" i="13"/>
  <c r="L343" i="13"/>
  <c r="J343" i="13"/>
  <c r="I343" i="13"/>
  <c r="G343" i="13"/>
  <c r="F343" i="13"/>
  <c r="C343" i="13"/>
  <c r="AR342" i="13"/>
  <c r="AO342" i="13"/>
  <c r="AT342" i="13" s="1"/>
  <c r="AD342" i="13"/>
  <c r="AA342" i="13"/>
  <c r="X342" i="13"/>
  <c r="AC342" i="13" s="1"/>
  <c r="K342" i="13"/>
  <c r="M342" i="13" s="1"/>
  <c r="H342" i="13"/>
  <c r="AR341" i="13"/>
  <c r="AO341" i="13"/>
  <c r="AT341" i="13" s="1"/>
  <c r="AC341" i="13"/>
  <c r="AA341" i="13"/>
  <c r="X341" i="13"/>
  <c r="K341" i="13"/>
  <c r="M341" i="13" s="1"/>
  <c r="H341" i="13"/>
  <c r="AR340" i="13"/>
  <c r="AO340" i="13"/>
  <c r="AT340" i="13" s="1"/>
  <c r="AC340" i="13"/>
  <c r="AD340" i="13" s="1"/>
  <c r="AA340" i="13"/>
  <c r="X340" i="13"/>
  <c r="K340" i="13"/>
  <c r="M340" i="13" s="1"/>
  <c r="H340" i="13"/>
  <c r="AT339" i="13"/>
  <c r="AR339" i="13"/>
  <c r="AO339" i="13"/>
  <c r="AC339" i="13"/>
  <c r="AA339" i="13"/>
  <c r="X339" i="13"/>
  <c r="K339" i="13"/>
  <c r="H339" i="13"/>
  <c r="M339" i="13" s="1"/>
  <c r="AD339" i="13" s="1"/>
  <c r="AR338" i="13"/>
  <c r="AO338" i="13"/>
  <c r="AA338" i="13"/>
  <c r="AC338" i="13" s="1"/>
  <c r="X338" i="13"/>
  <c r="K338" i="13"/>
  <c r="H338" i="13"/>
  <c r="AR337" i="13"/>
  <c r="AT337" i="13" s="1"/>
  <c r="AO337" i="13"/>
  <c r="AA337" i="13"/>
  <c r="AC337" i="13" s="1"/>
  <c r="AC343" i="13" s="1"/>
  <c r="X337" i="13"/>
  <c r="K337" i="13"/>
  <c r="H337" i="13"/>
  <c r="M337" i="13" s="1"/>
  <c r="AT336" i="13"/>
  <c r="AR336" i="13"/>
  <c r="AO336" i="13"/>
  <c r="AD336" i="13"/>
  <c r="AA336" i="13"/>
  <c r="AC336" i="13" s="1"/>
  <c r="X336" i="13"/>
  <c r="X343" i="13" s="1"/>
  <c r="M336" i="13"/>
  <c r="K336" i="13"/>
  <c r="H336" i="13"/>
  <c r="AT308" i="13"/>
  <c r="AS301" i="13"/>
  <c r="AR301" i="13"/>
  <c r="AQ301" i="13"/>
  <c r="AB301" i="13"/>
  <c r="AA301" i="13"/>
  <c r="Z301" i="13"/>
  <c r="L301" i="13"/>
  <c r="K301" i="13"/>
  <c r="J301" i="13"/>
  <c r="AT300" i="13"/>
  <c r="AC300" i="13"/>
  <c r="M300" i="13"/>
  <c r="AT299" i="13"/>
  <c r="AD299" i="13"/>
  <c r="AC299" i="13"/>
  <c r="M299" i="13"/>
  <c r="AT298" i="13"/>
  <c r="AC298" i="13"/>
  <c r="M298" i="13"/>
  <c r="AT297" i="13"/>
  <c r="AC297" i="13"/>
  <c r="M297" i="13"/>
  <c r="AD297" i="13" s="1"/>
  <c r="AT296" i="13"/>
  <c r="AD296" i="13"/>
  <c r="AC296" i="13"/>
  <c r="M296" i="13"/>
  <c r="AT295" i="13"/>
  <c r="AD295" i="13"/>
  <c r="AC295" i="13"/>
  <c r="M295" i="13"/>
  <c r="AT294" i="13"/>
  <c r="AC294" i="13"/>
  <c r="M294" i="13"/>
  <c r="AD294" i="13" s="1"/>
  <c r="AT293" i="13"/>
  <c r="AC293" i="13"/>
  <c r="M293" i="13"/>
  <c r="AD293" i="13" s="1"/>
  <c r="AT292" i="13"/>
  <c r="AC292" i="13"/>
  <c r="M292" i="13"/>
  <c r="AT291" i="13"/>
  <c r="AD291" i="13"/>
  <c r="AC291" i="13"/>
  <c r="M291" i="13"/>
  <c r="AT290" i="13"/>
  <c r="AC290" i="13"/>
  <c r="M290" i="13"/>
  <c r="AS287" i="13"/>
  <c r="AR287" i="13"/>
  <c r="AQ287" i="13"/>
  <c r="AB287" i="13"/>
  <c r="AA287" i="13"/>
  <c r="Z287" i="13"/>
  <c r="L287" i="13"/>
  <c r="K287" i="13"/>
  <c r="J287" i="13"/>
  <c r="AT286" i="13"/>
  <c r="AT287" i="13" s="1"/>
  <c r="AC286" i="13"/>
  <c r="M286" i="13"/>
  <c r="AD286" i="13" s="1"/>
  <c r="AT285" i="13"/>
  <c r="AD285" i="13"/>
  <c r="AC285" i="13"/>
  <c r="M285" i="13"/>
  <c r="AT284" i="13"/>
  <c r="AD284" i="13"/>
  <c r="AD287" i="13" s="1"/>
  <c r="AC284" i="13"/>
  <c r="AC287" i="13" s="1"/>
  <c r="M284" i="13"/>
  <c r="AS281" i="13"/>
  <c r="AR281" i="13"/>
  <c r="AQ281" i="13"/>
  <c r="AB281" i="13"/>
  <c r="AB304" i="13" s="1"/>
  <c r="AA281" i="13"/>
  <c r="Z281" i="13"/>
  <c r="L281" i="13"/>
  <c r="M281" i="13" s="1"/>
  <c r="K281" i="13"/>
  <c r="J281" i="13"/>
  <c r="AT280" i="13"/>
  <c r="AC280" i="13"/>
  <c r="M280" i="13"/>
  <c r="AD280" i="13" s="1"/>
  <c r="AT279" i="13"/>
  <c r="AC279" i="13"/>
  <c r="M279" i="13"/>
  <c r="AD279" i="13" s="1"/>
  <c r="AT278" i="13"/>
  <c r="AC278" i="13"/>
  <c r="AC281" i="13" s="1"/>
  <c r="M278" i="13"/>
  <c r="AS274" i="13"/>
  <c r="AP274" i="13"/>
  <c r="AM274" i="13"/>
  <c r="AB274" i="13"/>
  <c r="Y274" i="13"/>
  <c r="I274" i="13"/>
  <c r="F274" i="13"/>
  <c r="AS272" i="13"/>
  <c r="AR272" i="13"/>
  <c r="AQ272" i="13"/>
  <c r="AQ274" i="13" s="1"/>
  <c r="AP272" i="13"/>
  <c r="AN272" i="13"/>
  <c r="AN274" i="13" s="1"/>
  <c r="AM272" i="13"/>
  <c r="AI272" i="13"/>
  <c r="AB272" i="13"/>
  <c r="Z272" i="13"/>
  <c r="Y272" i="13"/>
  <c r="W272" i="13"/>
  <c r="W274" i="13" s="1"/>
  <c r="V272" i="13"/>
  <c r="R272" i="13"/>
  <c r="L272" i="13"/>
  <c r="L274" i="13" s="1"/>
  <c r="J272" i="13"/>
  <c r="I272" i="13"/>
  <c r="H272" i="13"/>
  <c r="G272" i="13"/>
  <c r="F272" i="13"/>
  <c r="C272" i="13"/>
  <c r="AR271" i="13"/>
  <c r="AT271" i="13" s="1"/>
  <c r="AO271" i="13"/>
  <c r="AD271" i="13"/>
  <c r="AA271" i="13"/>
  <c r="X271" i="13"/>
  <c r="AC271" i="13" s="1"/>
  <c r="K271" i="13"/>
  <c r="H271" i="13"/>
  <c r="M271" i="13" s="1"/>
  <c r="AR270" i="13"/>
  <c r="AO270" i="13"/>
  <c r="AT270" i="13" s="1"/>
  <c r="AT272" i="13" s="1"/>
  <c r="AA270" i="13"/>
  <c r="X270" i="13"/>
  <c r="K270" i="13"/>
  <c r="H270" i="13"/>
  <c r="AR269" i="13"/>
  <c r="AO269" i="13"/>
  <c r="AT269" i="13" s="1"/>
  <c r="AC269" i="13"/>
  <c r="AA269" i="13"/>
  <c r="AA272" i="13" s="1"/>
  <c r="X269" i="13"/>
  <c r="K269" i="13"/>
  <c r="M269" i="13" s="1"/>
  <c r="AD269" i="13" s="1"/>
  <c r="H269" i="13"/>
  <c r="AR268" i="13"/>
  <c r="AO268" i="13"/>
  <c r="AT268" i="13" s="1"/>
  <c r="AD268" i="13"/>
  <c r="AC268" i="13"/>
  <c r="AA268" i="13"/>
  <c r="X268" i="13"/>
  <c r="K268" i="13"/>
  <c r="M268" i="13" s="1"/>
  <c r="H268" i="13"/>
  <c r="AT267" i="13"/>
  <c r="AR267" i="13"/>
  <c r="AO267" i="13"/>
  <c r="AA267" i="13"/>
  <c r="X267" i="13"/>
  <c r="AC267" i="13" s="1"/>
  <c r="K267" i="13"/>
  <c r="K272" i="13" s="1"/>
  <c r="H267" i="13"/>
  <c r="M267" i="13" s="1"/>
  <c r="AS263" i="13"/>
  <c r="AQ263" i="13"/>
  <c r="AP263" i="13"/>
  <c r="AN263" i="13"/>
  <c r="AM263" i="13"/>
  <c r="AI263" i="13"/>
  <c r="AB263" i="13"/>
  <c r="Z263" i="13"/>
  <c r="Y263" i="13"/>
  <c r="W263" i="13"/>
  <c r="V263" i="13"/>
  <c r="R263" i="13"/>
  <c r="L263" i="13"/>
  <c r="J263" i="13"/>
  <c r="J274" i="13" s="1"/>
  <c r="I263" i="13"/>
  <c r="G263" i="13"/>
  <c r="F263" i="13"/>
  <c r="C263" i="13"/>
  <c r="AR262" i="13"/>
  <c r="AT262" i="13" s="1"/>
  <c r="AO262" i="13"/>
  <c r="AA262" i="13"/>
  <c r="X262" i="13"/>
  <c r="AC262" i="13" s="1"/>
  <c r="AD262" i="13" s="1"/>
  <c r="M262" i="13"/>
  <c r="K262" i="13"/>
  <c r="H262" i="13"/>
  <c r="AR261" i="13"/>
  <c r="AO261" i="13"/>
  <c r="AT261" i="13" s="1"/>
  <c r="AA261" i="13"/>
  <c r="X261" i="13"/>
  <c r="AC261" i="13" s="1"/>
  <c r="AD261" i="13" s="1"/>
  <c r="K261" i="13"/>
  <c r="M261" i="13" s="1"/>
  <c r="H261" i="13"/>
  <c r="AR260" i="13"/>
  <c r="AO260" i="13"/>
  <c r="AT260" i="13" s="1"/>
  <c r="AA260" i="13"/>
  <c r="X260" i="13"/>
  <c r="AC260" i="13" s="1"/>
  <c r="K260" i="13"/>
  <c r="M260" i="13" s="1"/>
  <c r="AD260" i="13" s="1"/>
  <c r="H260" i="13"/>
  <c r="AT259" i="13"/>
  <c r="AR259" i="13"/>
  <c r="AO259" i="13"/>
  <c r="AC259" i="13"/>
  <c r="AD259" i="13" s="1"/>
  <c r="AA259" i="13"/>
  <c r="X259" i="13"/>
  <c r="K259" i="13"/>
  <c r="M259" i="13" s="1"/>
  <c r="H259" i="13"/>
  <c r="AT258" i="13"/>
  <c r="AR258" i="13"/>
  <c r="AO258" i="13"/>
  <c r="AC258" i="13"/>
  <c r="AA258" i="13"/>
  <c r="X258" i="13"/>
  <c r="K258" i="13"/>
  <c r="H258" i="13"/>
  <c r="M258" i="13" s="1"/>
  <c r="AD258" i="13" s="1"/>
  <c r="AR257" i="13"/>
  <c r="AO257" i="13"/>
  <c r="AT257" i="13" s="1"/>
  <c r="AT263" i="13" s="1"/>
  <c r="AA257" i="13"/>
  <c r="AC257" i="13" s="1"/>
  <c r="X257" i="13"/>
  <c r="K257" i="13"/>
  <c r="H257" i="13"/>
  <c r="AR256" i="13"/>
  <c r="AT256" i="13" s="1"/>
  <c r="AO256" i="13"/>
  <c r="AC256" i="13"/>
  <c r="AA256" i="13"/>
  <c r="X256" i="13"/>
  <c r="M256" i="13"/>
  <c r="K256" i="13"/>
  <c r="H256" i="13"/>
  <c r="AT228" i="13"/>
  <c r="AS224" i="13"/>
  <c r="AS221" i="13"/>
  <c r="AS230" i="13" s="1"/>
  <c r="AI235" i="13" s="1"/>
  <c r="AR221" i="13"/>
  <c r="AQ221" i="13"/>
  <c r="AB221" i="13"/>
  <c r="AA221" i="13"/>
  <c r="Z221" i="13"/>
  <c r="M221" i="13"/>
  <c r="L221" i="13"/>
  <c r="K221" i="13"/>
  <c r="J221" i="13"/>
  <c r="AT220" i="13"/>
  <c r="AC220" i="13"/>
  <c r="AD220" i="13" s="1"/>
  <c r="M220" i="13"/>
  <c r="AT219" i="13"/>
  <c r="AC219" i="13"/>
  <c r="M219" i="13"/>
  <c r="AD219" i="13" s="1"/>
  <c r="AT218" i="13"/>
  <c r="AC218" i="13"/>
  <c r="M218" i="13"/>
  <c r="AD218" i="13" s="1"/>
  <c r="AT217" i="13"/>
  <c r="AD217" i="13"/>
  <c r="AC217" i="13"/>
  <c r="M217" i="13"/>
  <c r="AT216" i="13"/>
  <c r="AC216" i="13"/>
  <c r="AD216" i="13" s="1"/>
  <c r="M216" i="13"/>
  <c r="AT215" i="13"/>
  <c r="AC215" i="13"/>
  <c r="M215" i="13"/>
  <c r="AT214" i="13"/>
  <c r="AC214" i="13"/>
  <c r="M214" i="13"/>
  <c r="AD214" i="13" s="1"/>
  <c r="AT213" i="13"/>
  <c r="AD213" i="13"/>
  <c r="AC213" i="13"/>
  <c r="M213" i="13"/>
  <c r="AT212" i="13"/>
  <c r="AC212" i="13"/>
  <c r="M212" i="13"/>
  <c r="AD212" i="13" s="1"/>
  <c r="AT211" i="13"/>
  <c r="AC211" i="13"/>
  <c r="M211" i="13"/>
  <c r="AD211" i="13" s="1"/>
  <c r="AT210" i="13"/>
  <c r="AT221" i="13" s="1"/>
  <c r="AC210" i="13"/>
  <c r="AC221" i="13" s="1"/>
  <c r="M210" i="13"/>
  <c r="AS207" i="13"/>
  <c r="AR207" i="13"/>
  <c r="AQ207" i="13"/>
  <c r="AB207" i="13"/>
  <c r="AA207" i="13"/>
  <c r="Z207" i="13"/>
  <c r="L207" i="13"/>
  <c r="M207" i="13" s="1"/>
  <c r="K207" i="13"/>
  <c r="J207" i="13"/>
  <c r="AT206" i="13"/>
  <c r="AC206" i="13"/>
  <c r="AD206" i="13" s="1"/>
  <c r="M206" i="13"/>
  <c r="AT205" i="13"/>
  <c r="AC205" i="13"/>
  <c r="M205" i="13"/>
  <c r="AD205" i="13" s="1"/>
  <c r="AT204" i="13"/>
  <c r="AC204" i="13"/>
  <c r="M204" i="13"/>
  <c r="AS201" i="13"/>
  <c r="AR201" i="13"/>
  <c r="AQ201" i="13"/>
  <c r="AB201" i="13"/>
  <c r="AA201" i="13"/>
  <c r="Z201" i="13"/>
  <c r="L201" i="13"/>
  <c r="K201" i="13"/>
  <c r="J201" i="13"/>
  <c r="AT200" i="13"/>
  <c r="AC200" i="13"/>
  <c r="AD200" i="13" s="1"/>
  <c r="M200" i="13"/>
  <c r="AT199" i="13"/>
  <c r="AC199" i="13"/>
  <c r="M199" i="13"/>
  <c r="AD199" i="13" s="1"/>
  <c r="AT198" i="13"/>
  <c r="AC198" i="13"/>
  <c r="AC201" i="13" s="1"/>
  <c r="M198" i="13"/>
  <c r="AS194" i="13"/>
  <c r="AP194" i="13"/>
  <c r="AM194" i="13"/>
  <c r="AB194" i="13"/>
  <c r="Y194" i="13"/>
  <c r="I194" i="13"/>
  <c r="F194" i="13"/>
  <c r="AS192" i="13"/>
  <c r="AQ192" i="13"/>
  <c r="AQ194" i="13" s="1"/>
  <c r="AP192" i="13"/>
  <c r="AN192" i="13"/>
  <c r="AN194" i="13" s="1"/>
  <c r="AM192" i="13"/>
  <c r="AI192" i="13"/>
  <c r="AB192" i="13"/>
  <c r="Z192" i="13"/>
  <c r="Y192" i="13"/>
  <c r="W192" i="13"/>
  <c r="W194" i="13" s="1"/>
  <c r="V192" i="13"/>
  <c r="R192" i="13"/>
  <c r="L192" i="13"/>
  <c r="L194" i="13" s="1"/>
  <c r="L224" i="13" s="1"/>
  <c r="J192" i="13"/>
  <c r="I192" i="13"/>
  <c r="G192" i="13"/>
  <c r="G194" i="13" s="1"/>
  <c r="F192" i="13"/>
  <c r="C192" i="13"/>
  <c r="AR191" i="13"/>
  <c r="AT191" i="13" s="1"/>
  <c r="AO191" i="13"/>
  <c r="AA191" i="13"/>
  <c r="X191" i="13"/>
  <c r="AC191" i="13" s="1"/>
  <c r="K191" i="13"/>
  <c r="H191" i="13"/>
  <c r="H192" i="13" s="1"/>
  <c r="AR190" i="13"/>
  <c r="AO190" i="13"/>
  <c r="AT190" i="13" s="1"/>
  <c r="AA190" i="13"/>
  <c r="X190" i="13"/>
  <c r="K190" i="13"/>
  <c r="M190" i="13" s="1"/>
  <c r="H190" i="13"/>
  <c r="AR189" i="13"/>
  <c r="AO189" i="13"/>
  <c r="AT189" i="13" s="1"/>
  <c r="AC189" i="13"/>
  <c r="AA189" i="13"/>
  <c r="AA192" i="13" s="1"/>
  <c r="X189" i="13"/>
  <c r="K189" i="13"/>
  <c r="M189" i="13" s="1"/>
  <c r="AD189" i="13" s="1"/>
  <c r="H189" i="13"/>
  <c r="AR188" i="13"/>
  <c r="AO188" i="13"/>
  <c r="AT188" i="13" s="1"/>
  <c r="AD188" i="13"/>
  <c r="AC188" i="13"/>
  <c r="AA188" i="13"/>
  <c r="X188" i="13"/>
  <c r="K188" i="13"/>
  <c r="M188" i="13" s="1"/>
  <c r="H188" i="13"/>
  <c r="AT187" i="13"/>
  <c r="AT192" i="13" s="1"/>
  <c r="AR187" i="13"/>
  <c r="AO187" i="13"/>
  <c r="AO192" i="13" s="1"/>
  <c r="AA187" i="13"/>
  <c r="X187" i="13"/>
  <c r="AC187" i="13" s="1"/>
  <c r="K187" i="13"/>
  <c r="H187" i="13"/>
  <c r="M187" i="13" s="1"/>
  <c r="AS183" i="13"/>
  <c r="AQ183" i="13"/>
  <c r="AP183" i="13"/>
  <c r="AN183" i="13"/>
  <c r="AM183" i="13"/>
  <c r="AI183" i="13"/>
  <c r="AB183" i="13"/>
  <c r="Z183" i="13"/>
  <c r="Y183" i="13"/>
  <c r="W183" i="13"/>
  <c r="V183" i="13"/>
  <c r="R183" i="13"/>
  <c r="L183" i="13"/>
  <c r="J183" i="13"/>
  <c r="J194" i="13" s="1"/>
  <c r="I183" i="13"/>
  <c r="G183" i="13"/>
  <c r="F183" i="13"/>
  <c r="C183" i="13"/>
  <c r="AR182" i="13"/>
  <c r="AT182" i="13" s="1"/>
  <c r="AO182" i="13"/>
  <c r="AA182" i="13"/>
  <c r="X182" i="13"/>
  <c r="AC182" i="13" s="1"/>
  <c r="M182" i="13"/>
  <c r="AD182" i="13" s="1"/>
  <c r="K182" i="13"/>
  <c r="H182" i="13"/>
  <c r="AR181" i="13"/>
  <c r="AO181" i="13"/>
  <c r="AT181" i="13" s="1"/>
  <c r="AA181" i="13"/>
  <c r="X181" i="13"/>
  <c r="AC181" i="13" s="1"/>
  <c r="K181" i="13"/>
  <c r="H181" i="13"/>
  <c r="M181" i="13" s="1"/>
  <c r="AD181" i="13" s="1"/>
  <c r="AR180" i="13"/>
  <c r="AO180" i="13"/>
  <c r="AT180" i="13" s="1"/>
  <c r="AA180" i="13"/>
  <c r="X180" i="13"/>
  <c r="AC180" i="13" s="1"/>
  <c r="K180" i="13"/>
  <c r="M180" i="13" s="1"/>
  <c r="H180" i="13"/>
  <c r="AT179" i="13"/>
  <c r="AR179" i="13"/>
  <c r="AO179" i="13"/>
  <c r="AC179" i="13"/>
  <c r="AD179" i="13" s="1"/>
  <c r="AA179" i="13"/>
  <c r="X179" i="13"/>
  <c r="K179" i="13"/>
  <c r="M179" i="13" s="1"/>
  <c r="H179" i="13"/>
  <c r="AT178" i="13"/>
  <c r="AR178" i="13"/>
  <c r="AO178" i="13"/>
  <c r="AA178" i="13"/>
  <c r="X178" i="13"/>
  <c r="AC178" i="13" s="1"/>
  <c r="K178" i="13"/>
  <c r="H178" i="13"/>
  <c r="M178" i="13" s="1"/>
  <c r="AR177" i="13"/>
  <c r="AO177" i="13"/>
  <c r="AT177" i="13" s="1"/>
  <c r="AA177" i="13"/>
  <c r="X177" i="13"/>
  <c r="K177" i="13"/>
  <c r="H177" i="13"/>
  <c r="AR176" i="13"/>
  <c r="AR183" i="13" s="1"/>
  <c r="AO176" i="13"/>
  <c r="AC176" i="13"/>
  <c r="AA176" i="13"/>
  <c r="X176" i="13"/>
  <c r="M176" i="13"/>
  <c r="K176" i="13"/>
  <c r="H176" i="13"/>
  <c r="AT148" i="13"/>
  <c r="AS141" i="13"/>
  <c r="AR141" i="13"/>
  <c r="AQ141" i="13"/>
  <c r="AB141" i="13"/>
  <c r="AA141" i="13"/>
  <c r="Z141" i="13"/>
  <c r="L141" i="13"/>
  <c r="L144" i="13" s="1"/>
  <c r="K141" i="13"/>
  <c r="J141" i="13"/>
  <c r="AT140" i="13"/>
  <c r="AC140" i="13"/>
  <c r="AD140" i="13" s="1"/>
  <c r="M140" i="13"/>
  <c r="AT139" i="13"/>
  <c r="AC139" i="13"/>
  <c r="M139" i="13"/>
  <c r="AD139" i="13" s="1"/>
  <c r="AT138" i="13"/>
  <c r="AC138" i="13"/>
  <c r="M138" i="13"/>
  <c r="AD138" i="13" s="1"/>
  <c r="AT137" i="13"/>
  <c r="AD137" i="13"/>
  <c r="AC137" i="13"/>
  <c r="M137" i="13"/>
  <c r="AT136" i="13"/>
  <c r="AC136" i="13"/>
  <c r="M136" i="13"/>
  <c r="AD136" i="13" s="1"/>
  <c r="AT135" i="13"/>
  <c r="AC135" i="13"/>
  <c r="M135" i="13"/>
  <c r="AD135" i="13" s="1"/>
  <c r="AT134" i="13"/>
  <c r="AC134" i="13"/>
  <c r="M134" i="13"/>
  <c r="AD134" i="13" s="1"/>
  <c r="AT133" i="13"/>
  <c r="AC133" i="13"/>
  <c r="AD133" i="13" s="1"/>
  <c r="M133" i="13"/>
  <c r="AT132" i="13"/>
  <c r="AC132" i="13"/>
  <c r="M132" i="13"/>
  <c r="AD132" i="13" s="1"/>
  <c r="AT131" i="13"/>
  <c r="AC131" i="13"/>
  <c r="M131" i="13"/>
  <c r="AD131" i="13" s="1"/>
  <c r="AT130" i="13"/>
  <c r="AC130" i="13"/>
  <c r="AC141" i="13" s="1"/>
  <c r="M130" i="13"/>
  <c r="AS127" i="13"/>
  <c r="AR127" i="13"/>
  <c r="AQ127" i="13"/>
  <c r="AB127" i="13"/>
  <c r="AA127" i="13"/>
  <c r="Z127" i="13"/>
  <c r="L127" i="13"/>
  <c r="K127" i="13"/>
  <c r="J127" i="13"/>
  <c r="AT126" i="13"/>
  <c r="AD126" i="13"/>
  <c r="AC126" i="13"/>
  <c r="M126" i="13"/>
  <c r="AT125" i="13"/>
  <c r="AC125" i="13"/>
  <c r="M125" i="13"/>
  <c r="AD125" i="13" s="1"/>
  <c r="AT124" i="13"/>
  <c r="AC124" i="13"/>
  <c r="AC127" i="13" s="1"/>
  <c r="M124" i="13"/>
  <c r="AS121" i="13"/>
  <c r="AR121" i="13"/>
  <c r="AQ121" i="13"/>
  <c r="AC121" i="13"/>
  <c r="AB121" i="13"/>
  <c r="AA121" i="13"/>
  <c r="Z121" i="13"/>
  <c r="L121" i="13"/>
  <c r="K121" i="13"/>
  <c r="J121" i="13"/>
  <c r="M121" i="13" s="1"/>
  <c r="AT120" i="13"/>
  <c r="AD120" i="13"/>
  <c r="AC120" i="13"/>
  <c r="M120" i="13"/>
  <c r="AT119" i="13"/>
  <c r="AC119" i="13"/>
  <c r="M119" i="13"/>
  <c r="AD119" i="13" s="1"/>
  <c r="AT118" i="13"/>
  <c r="AC118" i="13"/>
  <c r="M118" i="13"/>
  <c r="AM114" i="13"/>
  <c r="Z114" i="13"/>
  <c r="W114" i="13"/>
  <c r="V114" i="13"/>
  <c r="L114" i="13"/>
  <c r="J114" i="13"/>
  <c r="G114" i="13"/>
  <c r="AS112" i="13"/>
  <c r="AS114" i="13" s="1"/>
  <c r="AQ112" i="13"/>
  <c r="AP112" i="13"/>
  <c r="AP114" i="13" s="1"/>
  <c r="AN112" i="13"/>
  <c r="AM112" i="13"/>
  <c r="AI112" i="13"/>
  <c r="AB112" i="13"/>
  <c r="Z112" i="13"/>
  <c r="Y112" i="13"/>
  <c r="W112" i="13"/>
  <c r="V112" i="13"/>
  <c r="R112" i="13"/>
  <c r="L112" i="13"/>
  <c r="J112" i="13"/>
  <c r="I112" i="13"/>
  <c r="I114" i="13" s="1"/>
  <c r="G112" i="13"/>
  <c r="F112" i="13"/>
  <c r="F114" i="13" s="1"/>
  <c r="C112" i="13"/>
  <c r="AR111" i="13"/>
  <c r="AO111" i="13"/>
  <c r="AT111" i="13" s="1"/>
  <c r="AA111" i="13"/>
  <c r="AC111" i="13" s="1"/>
  <c r="X111" i="13"/>
  <c r="K111" i="13"/>
  <c r="H111" i="13"/>
  <c r="M111" i="13" s="1"/>
  <c r="AR110" i="13"/>
  <c r="AT110" i="13" s="1"/>
  <c r="AO110" i="13"/>
  <c r="AA110" i="13"/>
  <c r="AC110" i="13" s="1"/>
  <c r="X110" i="13"/>
  <c r="M110" i="13"/>
  <c r="AD110" i="13" s="1"/>
  <c r="K110" i="13"/>
  <c r="H110" i="13"/>
  <c r="AR109" i="13"/>
  <c r="AT109" i="13" s="1"/>
  <c r="AO109" i="13"/>
  <c r="AA109" i="13"/>
  <c r="X109" i="13"/>
  <c r="AC109" i="13" s="1"/>
  <c r="K109" i="13"/>
  <c r="H109" i="13"/>
  <c r="H112" i="13" s="1"/>
  <c r="AR108" i="13"/>
  <c r="AO108" i="13"/>
  <c r="AT108" i="13" s="1"/>
  <c r="AA108" i="13"/>
  <c r="X108" i="13"/>
  <c r="AC108" i="13" s="1"/>
  <c r="K108" i="13"/>
  <c r="H108" i="13"/>
  <c r="M108" i="13" s="1"/>
  <c r="AD108" i="13" s="1"/>
  <c r="AR107" i="13"/>
  <c r="AR112" i="13" s="1"/>
  <c r="AR114" i="13" s="1"/>
  <c r="AO107" i="13"/>
  <c r="AO112" i="13" s="1"/>
  <c r="AA107" i="13"/>
  <c r="X107" i="13"/>
  <c r="X112" i="13" s="1"/>
  <c r="K107" i="13"/>
  <c r="K112" i="13" s="1"/>
  <c r="H107" i="13"/>
  <c r="AS103" i="13"/>
  <c r="AQ103" i="13"/>
  <c r="AP103" i="13"/>
  <c r="AN103" i="13"/>
  <c r="AM103" i="13"/>
  <c r="AI103" i="13"/>
  <c r="AB103" i="13"/>
  <c r="Z103" i="13"/>
  <c r="Y103" i="13"/>
  <c r="W103" i="13"/>
  <c r="V103" i="13"/>
  <c r="R103" i="13"/>
  <c r="L103" i="13"/>
  <c r="J103" i="13"/>
  <c r="I103" i="13"/>
  <c r="G103" i="13"/>
  <c r="F103" i="13"/>
  <c r="C103" i="13"/>
  <c r="AR102" i="13"/>
  <c r="AO102" i="13"/>
  <c r="AT102" i="13" s="1"/>
  <c r="AA102" i="13"/>
  <c r="AC102" i="13" s="1"/>
  <c r="X102" i="13"/>
  <c r="K102" i="13"/>
  <c r="H102" i="13"/>
  <c r="M102" i="13" s="1"/>
  <c r="AR101" i="13"/>
  <c r="AT101" i="13" s="1"/>
  <c r="AO101" i="13"/>
  <c r="AA101" i="13"/>
  <c r="AC101" i="13" s="1"/>
  <c r="X101" i="13"/>
  <c r="M101" i="13"/>
  <c r="AD101" i="13" s="1"/>
  <c r="K101" i="13"/>
  <c r="H101" i="13"/>
  <c r="AR100" i="13"/>
  <c r="AT100" i="13" s="1"/>
  <c r="AO100" i="13"/>
  <c r="AA100" i="13"/>
  <c r="X100" i="13"/>
  <c r="AC100" i="13" s="1"/>
  <c r="K100" i="13"/>
  <c r="H100" i="13"/>
  <c r="H103" i="13" s="1"/>
  <c r="AR99" i="13"/>
  <c r="AO99" i="13"/>
  <c r="AT99" i="13" s="1"/>
  <c r="AA99" i="13"/>
  <c r="X99" i="13"/>
  <c r="AC99" i="13" s="1"/>
  <c r="K99" i="13"/>
  <c r="H99" i="13"/>
  <c r="M99" i="13" s="1"/>
  <c r="AR98" i="13"/>
  <c r="AR103" i="13" s="1"/>
  <c r="AO98" i="13"/>
  <c r="AO103" i="13" s="1"/>
  <c r="AA98" i="13"/>
  <c r="X98" i="13"/>
  <c r="AC98" i="13" s="1"/>
  <c r="K98" i="13"/>
  <c r="M98" i="13" s="1"/>
  <c r="AD98" i="13" s="1"/>
  <c r="H98" i="13"/>
  <c r="AR97" i="13"/>
  <c r="AO97" i="13"/>
  <c r="AT97" i="13" s="1"/>
  <c r="AC97" i="13"/>
  <c r="AA97" i="13"/>
  <c r="X97" i="13"/>
  <c r="K97" i="13"/>
  <c r="M97" i="13" s="1"/>
  <c r="AD97" i="13" s="1"/>
  <c r="H97" i="13"/>
  <c r="AT96" i="13"/>
  <c r="AR96" i="13"/>
  <c r="AO96" i="13"/>
  <c r="AA96" i="13"/>
  <c r="X96" i="13"/>
  <c r="X103" i="13" s="1"/>
  <c r="K96" i="13"/>
  <c r="K103" i="13" s="1"/>
  <c r="H96" i="13"/>
  <c r="M96" i="13" s="1"/>
  <c r="AT68" i="13"/>
  <c r="AS61" i="13"/>
  <c r="AS70" i="13" s="1"/>
  <c r="AJ75" i="13" s="1"/>
  <c r="AR61" i="13"/>
  <c r="AQ61" i="13"/>
  <c r="AB61" i="13"/>
  <c r="AA61" i="13"/>
  <c r="Z61" i="13"/>
  <c r="L61" i="13"/>
  <c r="K61" i="13"/>
  <c r="J61" i="13"/>
  <c r="AT60" i="13"/>
  <c r="AC60" i="13"/>
  <c r="M60" i="13"/>
  <c r="AD60" i="13" s="1"/>
  <c r="AT59" i="13"/>
  <c r="AC59" i="13"/>
  <c r="M59" i="13"/>
  <c r="AD59" i="13" s="1"/>
  <c r="AT58" i="13"/>
  <c r="AC58" i="13"/>
  <c r="M58" i="13"/>
  <c r="AD58" i="13" s="1"/>
  <c r="AT57" i="13"/>
  <c r="AD57" i="13"/>
  <c r="AC57" i="13"/>
  <c r="M57" i="13"/>
  <c r="AT56" i="13"/>
  <c r="AC56" i="13"/>
  <c r="M56" i="13"/>
  <c r="AD56" i="13" s="1"/>
  <c r="AT55" i="13"/>
  <c r="AC55" i="13"/>
  <c r="M55" i="13"/>
  <c r="AD55" i="13" s="1"/>
  <c r="AT54" i="13"/>
  <c r="AC54" i="13"/>
  <c r="AD54" i="13" s="1"/>
  <c r="M54" i="13"/>
  <c r="AT53" i="13"/>
  <c r="AC53" i="13"/>
  <c r="AD53" i="13" s="1"/>
  <c r="M53" i="13"/>
  <c r="AT52" i="13"/>
  <c r="AC52" i="13"/>
  <c r="M52" i="13"/>
  <c r="AD52" i="13" s="1"/>
  <c r="AT51" i="13"/>
  <c r="AC51" i="13"/>
  <c r="AC61" i="13" s="1"/>
  <c r="M51" i="13"/>
  <c r="AD51" i="13" s="1"/>
  <c r="AT50" i="13"/>
  <c r="AT61" i="13" s="1"/>
  <c r="AC50" i="13"/>
  <c r="M50" i="13"/>
  <c r="AD50" i="13" s="1"/>
  <c r="AS47" i="13"/>
  <c r="AS64" i="13" s="1"/>
  <c r="AR47" i="13"/>
  <c r="AQ47" i="13"/>
  <c r="AB47" i="13"/>
  <c r="AA47" i="13"/>
  <c r="Z47" i="13"/>
  <c r="M47" i="13"/>
  <c r="L47" i="13"/>
  <c r="K47" i="13"/>
  <c r="J47" i="13"/>
  <c r="AT46" i="13"/>
  <c r="AC46" i="13"/>
  <c r="M46" i="13"/>
  <c r="AD46" i="13" s="1"/>
  <c r="AT45" i="13"/>
  <c r="AC45" i="13"/>
  <c r="AC47" i="13" s="1"/>
  <c r="M45" i="13"/>
  <c r="AD45" i="13" s="1"/>
  <c r="AT44" i="13"/>
  <c r="AT47" i="13" s="1"/>
  <c r="AD44" i="13"/>
  <c r="AD47" i="13" s="1"/>
  <c r="AC44" i="13"/>
  <c r="M44" i="13"/>
  <c r="AS41" i="13"/>
  <c r="AR41" i="13"/>
  <c r="AQ41" i="13"/>
  <c r="AB41" i="13"/>
  <c r="AA41" i="13"/>
  <c r="Z41" i="13"/>
  <c r="L41" i="13"/>
  <c r="K41" i="13"/>
  <c r="J41" i="13"/>
  <c r="AT40" i="13"/>
  <c r="AC40" i="13"/>
  <c r="M40" i="13"/>
  <c r="AD40" i="13" s="1"/>
  <c r="AT39" i="13"/>
  <c r="AD39" i="13"/>
  <c r="AC39" i="13"/>
  <c r="M39" i="13"/>
  <c r="AT38" i="13"/>
  <c r="AT41" i="13" s="1"/>
  <c r="AC38" i="13"/>
  <c r="AC41" i="13" s="1"/>
  <c r="M38" i="13"/>
  <c r="AD38" i="13" s="1"/>
  <c r="AN34" i="13"/>
  <c r="AM34" i="13"/>
  <c r="J34" i="13"/>
  <c r="G34" i="13"/>
  <c r="AS32" i="13"/>
  <c r="AS34" i="13" s="1"/>
  <c r="AQ32" i="13"/>
  <c r="AP32" i="13"/>
  <c r="AP34" i="13" s="1"/>
  <c r="AN32" i="13"/>
  <c r="AM32" i="13"/>
  <c r="AJ32" i="13"/>
  <c r="AB32" i="13"/>
  <c r="Z32" i="13"/>
  <c r="Z34" i="13" s="1"/>
  <c r="Y32" i="13"/>
  <c r="Y34" i="13" s="1"/>
  <c r="W32" i="13"/>
  <c r="V32" i="13"/>
  <c r="V34" i="13" s="1"/>
  <c r="S32" i="13"/>
  <c r="L32" i="13"/>
  <c r="L34" i="13" s="1"/>
  <c r="J32" i="13"/>
  <c r="I32" i="13"/>
  <c r="I34" i="13" s="1"/>
  <c r="G32" i="13"/>
  <c r="F32" i="13"/>
  <c r="F34" i="13" s="1"/>
  <c r="C32" i="13"/>
  <c r="AT31" i="13"/>
  <c r="AR31" i="13"/>
  <c r="AO31" i="13"/>
  <c r="AA31" i="13"/>
  <c r="AC31" i="13" s="1"/>
  <c r="X31" i="13"/>
  <c r="K31" i="13"/>
  <c r="K32" i="13" s="1"/>
  <c r="K34" i="13" s="1"/>
  <c r="H31" i="13"/>
  <c r="AR30" i="13"/>
  <c r="AO30" i="13"/>
  <c r="AT30" i="13" s="1"/>
  <c r="AA30" i="13"/>
  <c r="AA32" i="13" s="1"/>
  <c r="X30" i="13"/>
  <c r="K30" i="13"/>
  <c r="H30" i="13"/>
  <c r="M30" i="13" s="1"/>
  <c r="AR29" i="13"/>
  <c r="AO29" i="13"/>
  <c r="AO32" i="13" s="1"/>
  <c r="AA29" i="13"/>
  <c r="X29" i="13"/>
  <c r="AC29" i="13" s="1"/>
  <c r="K29" i="13"/>
  <c r="H29" i="13"/>
  <c r="M29" i="13" s="1"/>
  <c r="AR28" i="13"/>
  <c r="AO28" i="13"/>
  <c r="AT28" i="13" s="1"/>
  <c r="AA28" i="13"/>
  <c r="X28" i="13"/>
  <c r="AC28" i="13" s="1"/>
  <c r="M28" i="13"/>
  <c r="K28" i="13"/>
  <c r="H28" i="13"/>
  <c r="AR27" i="13"/>
  <c r="AT27" i="13" s="1"/>
  <c r="AO27" i="13"/>
  <c r="AC27" i="13"/>
  <c r="AA27" i="13"/>
  <c r="X27" i="13"/>
  <c r="X32" i="13" s="1"/>
  <c r="K27" i="13"/>
  <c r="H27" i="13"/>
  <c r="H32" i="13" s="1"/>
  <c r="AD24" i="13"/>
  <c r="AS23" i="13"/>
  <c r="AQ23" i="13"/>
  <c r="AQ34" i="13" s="1"/>
  <c r="AP23" i="13"/>
  <c r="AN23" i="13"/>
  <c r="AM23" i="13"/>
  <c r="AJ23" i="13"/>
  <c r="AB23" i="13"/>
  <c r="AB34" i="13" s="1"/>
  <c r="Z23" i="13"/>
  <c r="Y23" i="13"/>
  <c r="W23" i="13"/>
  <c r="W34" i="13" s="1"/>
  <c r="V23" i="13"/>
  <c r="S23" i="13"/>
  <c r="L23" i="13"/>
  <c r="J23" i="13"/>
  <c r="I23" i="13"/>
  <c r="G23" i="13"/>
  <c r="F23" i="13"/>
  <c r="C23" i="13"/>
  <c r="AR22" i="13"/>
  <c r="AO22" i="13"/>
  <c r="AT22" i="13" s="1"/>
  <c r="AA22" i="13"/>
  <c r="X22" i="13"/>
  <c r="AC22" i="13" s="1"/>
  <c r="K22" i="13"/>
  <c r="M22" i="13" s="1"/>
  <c r="AD22" i="13" s="1"/>
  <c r="H22" i="13"/>
  <c r="AT21" i="13"/>
  <c r="AR21" i="13"/>
  <c r="AO21" i="13"/>
  <c r="AA21" i="13"/>
  <c r="AC21" i="13" s="1"/>
  <c r="X21" i="13"/>
  <c r="K21" i="13"/>
  <c r="M21" i="13" s="1"/>
  <c r="H21" i="13"/>
  <c r="AR20" i="13"/>
  <c r="AO20" i="13"/>
  <c r="AT20" i="13" s="1"/>
  <c r="AA20" i="13"/>
  <c r="AC20" i="13" s="1"/>
  <c r="X20" i="13"/>
  <c r="K20" i="13"/>
  <c r="H20" i="13"/>
  <c r="M20" i="13" s="1"/>
  <c r="AR19" i="13"/>
  <c r="AO19" i="13"/>
  <c r="AO23" i="13" s="1"/>
  <c r="AA19" i="13"/>
  <c r="X19" i="13"/>
  <c r="AC19" i="13" s="1"/>
  <c r="K19" i="13"/>
  <c r="H19" i="13"/>
  <c r="M19" i="13" s="1"/>
  <c r="AD19" i="13" s="1"/>
  <c r="AR18" i="13"/>
  <c r="AO18" i="13"/>
  <c r="AT18" i="13" s="1"/>
  <c r="AA18" i="13"/>
  <c r="X18" i="13"/>
  <c r="X23" i="13" s="1"/>
  <c r="M18" i="13"/>
  <c r="K18" i="13"/>
  <c r="H18" i="13"/>
  <c r="AR17" i="13"/>
  <c r="AT17" i="13" s="1"/>
  <c r="AO17" i="13"/>
  <c r="AC17" i="13"/>
  <c r="AA17" i="13"/>
  <c r="X17" i="13"/>
  <c r="K17" i="13"/>
  <c r="H17" i="13"/>
  <c r="M17" i="13" s="1"/>
  <c r="AD17" i="13" s="1"/>
  <c r="AR16" i="13"/>
  <c r="AR23" i="13" s="1"/>
  <c r="AO16" i="13"/>
  <c r="AA16" i="13"/>
  <c r="AA23" i="13" s="1"/>
  <c r="X16" i="13"/>
  <c r="AC16" i="13" s="1"/>
  <c r="K16" i="13"/>
  <c r="K23" i="13" s="1"/>
  <c r="H16" i="13"/>
  <c r="H23" i="13" s="1"/>
  <c r="AI5" i="13"/>
  <c r="R5" i="13"/>
  <c r="AI4" i="13"/>
  <c r="R4" i="13"/>
  <c r="AI3" i="13"/>
  <c r="R3" i="13"/>
  <c r="AT548" i="12"/>
  <c r="AS541" i="12"/>
  <c r="AR541" i="12"/>
  <c r="AQ541" i="12"/>
  <c r="AB541" i="12"/>
  <c r="AA541" i="12"/>
  <c r="Z541" i="12"/>
  <c r="L541" i="12"/>
  <c r="K541" i="12"/>
  <c r="J541" i="12"/>
  <c r="AT540" i="12"/>
  <c r="AD540" i="12"/>
  <c r="AC540" i="12"/>
  <c r="M540" i="12"/>
  <c r="AT539" i="12"/>
  <c r="AD539" i="12"/>
  <c r="AC539" i="12"/>
  <c r="M539" i="12"/>
  <c r="AT538" i="12"/>
  <c r="AD538" i="12"/>
  <c r="AC538" i="12"/>
  <c r="M538" i="12"/>
  <c r="AT537" i="12"/>
  <c r="AC537" i="12"/>
  <c r="M537" i="12"/>
  <c r="AT536" i="12"/>
  <c r="AC536" i="12"/>
  <c r="M536" i="12"/>
  <c r="AD536" i="12" s="1"/>
  <c r="AT535" i="12"/>
  <c r="AC535" i="12"/>
  <c r="M535" i="12"/>
  <c r="AD535" i="12" s="1"/>
  <c r="AT534" i="12"/>
  <c r="AD534" i="12"/>
  <c r="AC534" i="12"/>
  <c r="M534" i="12"/>
  <c r="AT533" i="12"/>
  <c r="AC533" i="12"/>
  <c r="AD533" i="12" s="1"/>
  <c r="M533" i="12"/>
  <c r="AT532" i="12"/>
  <c r="AD532" i="12"/>
  <c r="AC532" i="12"/>
  <c r="M532" i="12"/>
  <c r="AT531" i="12"/>
  <c r="AD531" i="12"/>
  <c r="AC531" i="12"/>
  <c r="M531" i="12"/>
  <c r="AT530" i="12"/>
  <c r="AD530" i="12"/>
  <c r="AC530" i="12"/>
  <c r="M530" i="12"/>
  <c r="AS527" i="12"/>
  <c r="AR527" i="12"/>
  <c r="AQ527" i="12"/>
  <c r="AB527" i="12"/>
  <c r="AA527" i="12"/>
  <c r="Z527" i="12"/>
  <c r="L527" i="12"/>
  <c r="M527" i="12" s="1"/>
  <c r="K527" i="12"/>
  <c r="J527" i="12"/>
  <c r="AT526" i="12"/>
  <c r="AC526" i="12"/>
  <c r="M526" i="12"/>
  <c r="AT525" i="12"/>
  <c r="AC525" i="12"/>
  <c r="M525" i="12"/>
  <c r="AD525" i="12" s="1"/>
  <c r="AT524" i="12"/>
  <c r="AT527" i="12" s="1"/>
  <c r="AC524" i="12"/>
  <c r="AC527" i="12" s="1"/>
  <c r="M524" i="12"/>
  <c r="AD524" i="12" s="1"/>
  <c r="AS521" i="12"/>
  <c r="AR521" i="12"/>
  <c r="AQ521" i="12"/>
  <c r="AC521" i="12"/>
  <c r="AB521" i="12"/>
  <c r="AA521" i="12"/>
  <c r="Z521" i="12"/>
  <c r="L521" i="12"/>
  <c r="K521" i="12"/>
  <c r="J521" i="12"/>
  <c r="M521" i="12" s="1"/>
  <c r="AT520" i="12"/>
  <c r="AD520" i="12"/>
  <c r="AC520" i="12"/>
  <c r="M520" i="12"/>
  <c r="AT519" i="12"/>
  <c r="AC519" i="12"/>
  <c r="AD519" i="12" s="1"/>
  <c r="M519" i="12"/>
  <c r="AT518" i="12"/>
  <c r="AD518" i="12"/>
  <c r="AC518" i="12"/>
  <c r="M518" i="12"/>
  <c r="AS514" i="12"/>
  <c r="AQ514" i="12"/>
  <c r="AB514" i="12"/>
  <c r="V514" i="12"/>
  <c r="G514" i="12"/>
  <c r="F514" i="12"/>
  <c r="AS512" i="12"/>
  <c r="AQ512" i="12"/>
  <c r="AP512" i="12"/>
  <c r="AP514" i="12" s="1"/>
  <c r="AN512" i="12"/>
  <c r="AM512" i="12"/>
  <c r="AM514" i="12" s="1"/>
  <c r="AI512" i="12"/>
  <c r="AB512" i="12"/>
  <c r="Z512" i="12"/>
  <c r="Y512" i="12"/>
  <c r="Y514" i="12" s="1"/>
  <c r="W512" i="12"/>
  <c r="W514" i="12" s="1"/>
  <c r="V512" i="12"/>
  <c r="R512" i="12"/>
  <c r="L512" i="12"/>
  <c r="L514" i="12" s="1"/>
  <c r="J512" i="12"/>
  <c r="J514" i="12" s="1"/>
  <c r="I512" i="12"/>
  <c r="I514" i="12" s="1"/>
  <c r="G512" i="12"/>
  <c r="F512" i="12"/>
  <c r="C512" i="12"/>
  <c r="AT511" i="12"/>
  <c r="AR511" i="12"/>
  <c r="AO511" i="12"/>
  <c r="AA511" i="12"/>
  <c r="AA512" i="12" s="1"/>
  <c r="X511" i="12"/>
  <c r="AC511" i="12" s="1"/>
  <c r="K511" i="12"/>
  <c r="M511" i="12" s="1"/>
  <c r="H511" i="12"/>
  <c r="AR510" i="12"/>
  <c r="AO510" i="12"/>
  <c r="AC510" i="12"/>
  <c r="AA510" i="12"/>
  <c r="X510" i="12"/>
  <c r="M510" i="12"/>
  <c r="AD510" i="12" s="1"/>
  <c r="K510" i="12"/>
  <c r="H510" i="12"/>
  <c r="AT509" i="12"/>
  <c r="AR509" i="12"/>
  <c r="AO509" i="12"/>
  <c r="AC509" i="12"/>
  <c r="AA509" i="12"/>
  <c r="X509" i="12"/>
  <c r="K509" i="12"/>
  <c r="H509" i="12"/>
  <c r="M509" i="12" s="1"/>
  <c r="AD509" i="12" s="1"/>
  <c r="AT508" i="12"/>
  <c r="AR508" i="12"/>
  <c r="AO508" i="12"/>
  <c r="AA508" i="12"/>
  <c r="X508" i="12"/>
  <c r="AC508" i="12" s="1"/>
  <c r="K508" i="12"/>
  <c r="H508" i="12"/>
  <c r="M508" i="12" s="1"/>
  <c r="AD508" i="12" s="1"/>
  <c r="AR507" i="12"/>
  <c r="AR512" i="12" s="1"/>
  <c r="AO507" i="12"/>
  <c r="AT507" i="12" s="1"/>
  <c r="AA507" i="12"/>
  <c r="AC507" i="12" s="1"/>
  <c r="AC512" i="12" s="1"/>
  <c r="X507" i="12"/>
  <c r="K507" i="12"/>
  <c r="K512" i="12" s="1"/>
  <c r="H507" i="12"/>
  <c r="AS503" i="12"/>
  <c r="AQ503" i="12"/>
  <c r="AP503" i="12"/>
  <c r="AN503" i="12"/>
  <c r="AM503" i="12"/>
  <c r="AI503" i="12"/>
  <c r="AB503" i="12"/>
  <c r="AA503" i="12"/>
  <c r="Z503" i="12"/>
  <c r="Y503" i="12"/>
  <c r="W503" i="12"/>
  <c r="V503" i="12"/>
  <c r="R503" i="12"/>
  <c r="L503" i="12"/>
  <c r="J503" i="12"/>
  <c r="I503" i="12"/>
  <c r="G503" i="12"/>
  <c r="F503" i="12"/>
  <c r="C503" i="12"/>
  <c r="AR502" i="12"/>
  <c r="AO502" i="12"/>
  <c r="AT502" i="12" s="1"/>
  <c r="AA502" i="12"/>
  <c r="X502" i="12"/>
  <c r="AC502" i="12" s="1"/>
  <c r="K502" i="12"/>
  <c r="M502" i="12" s="1"/>
  <c r="H502" i="12"/>
  <c r="AR501" i="12"/>
  <c r="AO501" i="12"/>
  <c r="AC501" i="12"/>
  <c r="AA501" i="12"/>
  <c r="X501" i="12"/>
  <c r="M501" i="12"/>
  <c r="AD501" i="12" s="1"/>
  <c r="K501" i="12"/>
  <c r="H501" i="12"/>
  <c r="AT500" i="12"/>
  <c r="AR500" i="12"/>
  <c r="AO500" i="12"/>
  <c r="AA500" i="12"/>
  <c r="AC500" i="12" s="1"/>
  <c r="X500" i="12"/>
  <c r="K500" i="12"/>
  <c r="H500" i="12"/>
  <c r="M500" i="12" s="1"/>
  <c r="AD500" i="12" s="1"/>
  <c r="AR499" i="12"/>
  <c r="AT499" i="12" s="1"/>
  <c r="AO499" i="12"/>
  <c r="AA499" i="12"/>
  <c r="X499" i="12"/>
  <c r="AC499" i="12" s="1"/>
  <c r="K499" i="12"/>
  <c r="H499" i="12"/>
  <c r="M499" i="12" s="1"/>
  <c r="AD499" i="12" s="1"/>
  <c r="AR498" i="12"/>
  <c r="AO498" i="12"/>
  <c r="AT498" i="12" s="1"/>
  <c r="AA498" i="12"/>
  <c r="AC498" i="12" s="1"/>
  <c r="X498" i="12"/>
  <c r="K498" i="12"/>
  <c r="H498" i="12"/>
  <c r="M498" i="12" s="1"/>
  <c r="AD498" i="12" s="1"/>
  <c r="AR497" i="12"/>
  <c r="AT497" i="12" s="1"/>
  <c r="AO497" i="12"/>
  <c r="AC497" i="12"/>
  <c r="AA497" i="12"/>
  <c r="X497" i="12"/>
  <c r="M497" i="12"/>
  <c r="K497" i="12"/>
  <c r="H497" i="12"/>
  <c r="AR496" i="12"/>
  <c r="AO496" i="12"/>
  <c r="AT496" i="12" s="1"/>
  <c r="AA496" i="12"/>
  <c r="X496" i="12"/>
  <c r="M496" i="12"/>
  <c r="K496" i="12"/>
  <c r="H496" i="12"/>
  <c r="D475" i="12"/>
  <c r="AS470" i="12"/>
  <c r="AI475" i="12" s="1"/>
  <c r="AT468" i="12"/>
  <c r="AS461" i="12"/>
  <c r="AS464" i="12" s="1"/>
  <c r="AR461" i="12"/>
  <c r="AQ461" i="12"/>
  <c r="AB461" i="12"/>
  <c r="AA461" i="12"/>
  <c r="Z461" i="12"/>
  <c r="L461" i="12"/>
  <c r="L464" i="12" s="1"/>
  <c r="K461" i="12"/>
  <c r="J461" i="12"/>
  <c r="M461" i="12" s="1"/>
  <c r="AT460" i="12"/>
  <c r="AD460" i="12"/>
  <c r="AC460" i="12"/>
  <c r="M460" i="12"/>
  <c r="AT459" i="12"/>
  <c r="AC459" i="12"/>
  <c r="M459" i="12"/>
  <c r="AD459" i="12" s="1"/>
  <c r="AT458" i="12"/>
  <c r="AD458" i="12"/>
  <c r="AC458" i="12"/>
  <c r="M458" i="12"/>
  <c r="AT457" i="12"/>
  <c r="AC457" i="12"/>
  <c r="AD457" i="12" s="1"/>
  <c r="M457" i="12"/>
  <c r="AT456" i="12"/>
  <c r="AD456" i="12"/>
  <c r="AC456" i="12"/>
  <c r="M456" i="12"/>
  <c r="AT455" i="12"/>
  <c r="AC455" i="12"/>
  <c r="M455" i="12"/>
  <c r="AD455" i="12" s="1"/>
  <c r="AT454" i="12"/>
  <c r="AC454" i="12"/>
  <c r="M454" i="12"/>
  <c r="AD454" i="12" s="1"/>
  <c r="AT453" i="12"/>
  <c r="AC453" i="12"/>
  <c r="M453" i="12"/>
  <c r="AD453" i="12" s="1"/>
  <c r="AT452" i="12"/>
  <c r="AD452" i="12"/>
  <c r="AC452" i="12"/>
  <c r="M452" i="12"/>
  <c r="AT451" i="12"/>
  <c r="AC451" i="12"/>
  <c r="AC461" i="12" s="1"/>
  <c r="M451" i="12"/>
  <c r="AD451" i="12" s="1"/>
  <c r="AT450" i="12"/>
  <c r="AD450" i="12"/>
  <c r="AC450" i="12"/>
  <c r="M450" i="12"/>
  <c r="AS447" i="12"/>
  <c r="AR447" i="12"/>
  <c r="AQ447" i="12"/>
  <c r="AB447" i="12"/>
  <c r="AA447" i="12"/>
  <c r="Z447" i="12"/>
  <c r="L447" i="12"/>
  <c r="K447" i="12"/>
  <c r="M447" i="12" s="1"/>
  <c r="J447" i="12"/>
  <c r="AT446" i="12"/>
  <c r="AD446" i="12"/>
  <c r="AC446" i="12"/>
  <c r="M446" i="12"/>
  <c r="AT445" i="12"/>
  <c r="AC445" i="12"/>
  <c r="AD445" i="12" s="1"/>
  <c r="AD447" i="12" s="1"/>
  <c r="M445" i="12"/>
  <c r="AT444" i="12"/>
  <c r="AT447" i="12" s="1"/>
  <c r="AC444" i="12"/>
  <c r="M444" i="12"/>
  <c r="AD444" i="12" s="1"/>
  <c r="AT441" i="12"/>
  <c r="AS441" i="12"/>
  <c r="AR441" i="12"/>
  <c r="AQ441" i="12"/>
  <c r="AC441" i="12"/>
  <c r="AB441" i="12"/>
  <c r="AA441" i="12"/>
  <c r="Z441" i="12"/>
  <c r="L441" i="12"/>
  <c r="L470" i="12" s="1"/>
  <c r="K441" i="12"/>
  <c r="J441" i="12"/>
  <c r="AT440" i="12"/>
  <c r="AC440" i="12"/>
  <c r="M440" i="12"/>
  <c r="AD440" i="12" s="1"/>
  <c r="AT439" i="12"/>
  <c r="AC439" i="12"/>
  <c r="M439" i="12"/>
  <c r="AD439" i="12" s="1"/>
  <c r="AT438" i="12"/>
  <c r="AD438" i="12"/>
  <c r="AD441" i="12" s="1"/>
  <c r="AC438" i="12"/>
  <c r="M438" i="12"/>
  <c r="AS434" i="12"/>
  <c r="AQ434" i="12"/>
  <c r="AB434" i="12"/>
  <c r="W434" i="12"/>
  <c r="V434" i="12"/>
  <c r="I434" i="12"/>
  <c r="AS432" i="12"/>
  <c r="AQ432" i="12"/>
  <c r="AP432" i="12"/>
  <c r="AN432" i="12"/>
  <c r="AN434" i="12" s="1"/>
  <c r="AM432" i="12"/>
  <c r="AM434" i="12" s="1"/>
  <c r="AI432" i="12"/>
  <c r="AB432" i="12"/>
  <c r="Z432" i="12"/>
  <c r="Z434" i="12" s="1"/>
  <c r="Y432" i="12"/>
  <c r="Y434" i="12" s="1"/>
  <c r="W432" i="12"/>
  <c r="V432" i="12"/>
  <c r="R432" i="12"/>
  <c r="L432" i="12"/>
  <c r="L434" i="12" s="1"/>
  <c r="J432" i="12"/>
  <c r="J434" i="12" s="1"/>
  <c r="I432" i="12"/>
  <c r="G432" i="12"/>
  <c r="G434" i="12" s="1"/>
  <c r="F432" i="12"/>
  <c r="C432" i="12"/>
  <c r="AT431" i="12"/>
  <c r="AR431" i="12"/>
  <c r="AO431" i="12"/>
  <c r="AD431" i="12"/>
  <c r="AA431" i="12"/>
  <c r="AC431" i="12" s="1"/>
  <c r="X431" i="12"/>
  <c r="K431" i="12"/>
  <c r="H431" i="12"/>
  <c r="M431" i="12" s="1"/>
  <c r="AT430" i="12"/>
  <c r="AR430" i="12"/>
  <c r="AO430" i="12"/>
  <c r="AA430" i="12"/>
  <c r="X430" i="12"/>
  <c r="AC430" i="12" s="1"/>
  <c r="K430" i="12"/>
  <c r="H430" i="12"/>
  <c r="M430" i="12" s="1"/>
  <c r="AD430" i="12" s="1"/>
  <c r="AR429" i="12"/>
  <c r="AO429" i="12"/>
  <c r="AT429" i="12" s="1"/>
  <c r="AA429" i="12"/>
  <c r="X429" i="12"/>
  <c r="K429" i="12"/>
  <c r="H429" i="12"/>
  <c r="AR428" i="12"/>
  <c r="AO428" i="12"/>
  <c r="AT428" i="12" s="1"/>
  <c r="AC428" i="12"/>
  <c r="AA428" i="12"/>
  <c r="AA432" i="12" s="1"/>
  <c r="AA434" i="12" s="1"/>
  <c r="AA468" i="12" s="1"/>
  <c r="AA470" i="12" s="1"/>
  <c r="S474" i="12" s="1"/>
  <c r="X428" i="12"/>
  <c r="M428" i="12"/>
  <c r="K428" i="12"/>
  <c r="H428" i="12"/>
  <c r="AR427" i="12"/>
  <c r="AR432" i="12" s="1"/>
  <c r="AO427" i="12"/>
  <c r="AA427" i="12"/>
  <c r="X427" i="12"/>
  <c r="X432" i="12" s="1"/>
  <c r="M427" i="12"/>
  <c r="K427" i="12"/>
  <c r="K432" i="12" s="1"/>
  <c r="H427" i="12"/>
  <c r="H432" i="12" s="1"/>
  <c r="AS423" i="12"/>
  <c r="AQ423" i="12"/>
  <c r="AP423" i="12"/>
  <c r="AN423" i="12"/>
  <c r="AM423" i="12"/>
  <c r="AI423" i="12"/>
  <c r="AB423" i="12"/>
  <c r="Z423" i="12"/>
  <c r="Y423" i="12"/>
  <c r="W423" i="12"/>
  <c r="V423" i="12"/>
  <c r="R423" i="12"/>
  <c r="L423" i="12"/>
  <c r="J423" i="12"/>
  <c r="I423" i="12"/>
  <c r="G423" i="12"/>
  <c r="F423" i="12"/>
  <c r="C423" i="12"/>
  <c r="AT422" i="12"/>
  <c r="AR422" i="12"/>
  <c r="AO422" i="12"/>
  <c r="AC422" i="12"/>
  <c r="AD422" i="12" s="1"/>
  <c r="AA422" i="12"/>
  <c r="X422" i="12"/>
  <c r="K422" i="12"/>
  <c r="H422" i="12"/>
  <c r="M422" i="12" s="1"/>
  <c r="AR421" i="12"/>
  <c r="AT421" i="12" s="1"/>
  <c r="AO421" i="12"/>
  <c r="AA421" i="12"/>
  <c r="X421" i="12"/>
  <c r="AC421" i="12" s="1"/>
  <c r="M421" i="12"/>
  <c r="AD421" i="12" s="1"/>
  <c r="K421" i="12"/>
  <c r="H421" i="12"/>
  <c r="AR420" i="12"/>
  <c r="AO420" i="12"/>
  <c r="AA420" i="12"/>
  <c r="AC420" i="12" s="1"/>
  <c r="X420" i="12"/>
  <c r="K420" i="12"/>
  <c r="H420" i="12"/>
  <c r="M420" i="12" s="1"/>
  <c r="AD420" i="12" s="1"/>
  <c r="AR419" i="12"/>
  <c r="AT419" i="12" s="1"/>
  <c r="AO419" i="12"/>
  <c r="AA419" i="12"/>
  <c r="X419" i="12"/>
  <c r="AC419" i="12" s="1"/>
  <c r="M419" i="12"/>
  <c r="K419" i="12"/>
  <c r="H419" i="12"/>
  <c r="AT418" i="12"/>
  <c r="AR418" i="12"/>
  <c r="AO418" i="12"/>
  <c r="AA418" i="12"/>
  <c r="X418" i="12"/>
  <c r="AC418" i="12" s="1"/>
  <c r="K418" i="12"/>
  <c r="M418" i="12" s="1"/>
  <c r="AD418" i="12" s="1"/>
  <c r="H418" i="12"/>
  <c r="AR417" i="12"/>
  <c r="AO417" i="12"/>
  <c r="AT417" i="12" s="1"/>
  <c r="AA417" i="12"/>
  <c r="X417" i="12"/>
  <c r="AC417" i="12" s="1"/>
  <c r="AD417" i="12" s="1"/>
  <c r="K417" i="12"/>
  <c r="H417" i="12"/>
  <c r="M417" i="12" s="1"/>
  <c r="AT416" i="12"/>
  <c r="AR416" i="12"/>
  <c r="AO416" i="12"/>
  <c r="AA416" i="12"/>
  <c r="AA423" i="12" s="1"/>
  <c r="X416" i="12"/>
  <c r="K416" i="12"/>
  <c r="H416" i="12"/>
  <c r="M416" i="12" s="1"/>
  <c r="AT388" i="12"/>
  <c r="AS381" i="12"/>
  <c r="AR381" i="12"/>
  <c r="AQ381" i="12"/>
  <c r="AB381" i="12"/>
  <c r="AA381" i="12"/>
  <c r="Z381" i="12"/>
  <c r="L381" i="12"/>
  <c r="K381" i="12"/>
  <c r="J381" i="12"/>
  <c r="M381" i="12" s="1"/>
  <c r="AT380" i="12"/>
  <c r="AC380" i="12"/>
  <c r="M380" i="12"/>
  <c r="AD380" i="12" s="1"/>
  <c r="AT379" i="12"/>
  <c r="AC379" i="12"/>
  <c r="AD379" i="12" s="1"/>
  <c r="M379" i="12"/>
  <c r="AT378" i="12"/>
  <c r="AC378" i="12"/>
  <c r="M378" i="12"/>
  <c r="AD378" i="12" s="1"/>
  <c r="AT377" i="12"/>
  <c r="AD377" i="12"/>
  <c r="AC377" i="12"/>
  <c r="M377" i="12"/>
  <c r="AT376" i="12"/>
  <c r="AC376" i="12"/>
  <c r="M376" i="12"/>
  <c r="AD376" i="12" s="1"/>
  <c r="AT375" i="12"/>
  <c r="AD375" i="12"/>
  <c r="AC375" i="12"/>
  <c r="M375" i="12"/>
  <c r="AT374" i="12"/>
  <c r="AC374" i="12"/>
  <c r="M374" i="12"/>
  <c r="AT373" i="12"/>
  <c r="AC373" i="12"/>
  <c r="M373" i="12"/>
  <c r="AD373" i="12" s="1"/>
  <c r="AT372" i="12"/>
  <c r="AC372" i="12"/>
  <c r="M372" i="12"/>
  <c r="AD372" i="12" s="1"/>
  <c r="AT371" i="12"/>
  <c r="AC371" i="12"/>
  <c r="AD371" i="12" s="1"/>
  <c r="M371" i="12"/>
  <c r="AT370" i="12"/>
  <c r="AC370" i="12"/>
  <c r="M370" i="12"/>
  <c r="AD370" i="12" s="1"/>
  <c r="AT367" i="12"/>
  <c r="AS367" i="12"/>
  <c r="AR367" i="12"/>
  <c r="AQ367" i="12"/>
  <c r="AB367" i="12"/>
  <c r="AA367" i="12"/>
  <c r="Z367" i="12"/>
  <c r="L367" i="12"/>
  <c r="K367" i="12"/>
  <c r="J367" i="12"/>
  <c r="AT366" i="12"/>
  <c r="AC366" i="12"/>
  <c r="M366" i="12"/>
  <c r="AD366" i="12" s="1"/>
  <c r="AT365" i="12"/>
  <c r="AC365" i="12"/>
  <c r="M365" i="12"/>
  <c r="AT364" i="12"/>
  <c r="AD364" i="12"/>
  <c r="AC364" i="12"/>
  <c r="AC367" i="12" s="1"/>
  <c r="M364" i="12"/>
  <c r="AS361" i="12"/>
  <c r="AR361" i="12"/>
  <c r="AQ361" i="12"/>
  <c r="AD361" i="12"/>
  <c r="AB361" i="12"/>
  <c r="AA361" i="12"/>
  <c r="Z361" i="12"/>
  <c r="L361" i="12"/>
  <c r="K361" i="12"/>
  <c r="M361" i="12" s="1"/>
  <c r="J361" i="12"/>
  <c r="AT360" i="12"/>
  <c r="AC360" i="12"/>
  <c r="M360" i="12"/>
  <c r="AD360" i="12" s="1"/>
  <c r="AT359" i="12"/>
  <c r="AC359" i="12"/>
  <c r="M359" i="12"/>
  <c r="AD359" i="12" s="1"/>
  <c r="AT358" i="12"/>
  <c r="AC358" i="12"/>
  <c r="AC361" i="12" s="1"/>
  <c r="M358" i="12"/>
  <c r="AD358" i="12" s="1"/>
  <c r="AQ354" i="12"/>
  <c r="W354" i="12"/>
  <c r="J354" i="12"/>
  <c r="I354" i="12"/>
  <c r="AS352" i="12"/>
  <c r="AS354" i="12" s="1"/>
  <c r="AQ352" i="12"/>
  <c r="AP352" i="12"/>
  <c r="AN352" i="12"/>
  <c r="AN354" i="12" s="1"/>
  <c r="AM352" i="12"/>
  <c r="AI352" i="12"/>
  <c r="AB352" i="12"/>
  <c r="Z352" i="12"/>
  <c r="Y352" i="12"/>
  <c r="W352" i="12"/>
  <c r="V352" i="12"/>
  <c r="V354" i="12" s="1"/>
  <c r="R352" i="12"/>
  <c r="L352" i="12"/>
  <c r="J352" i="12"/>
  <c r="I352" i="12"/>
  <c r="G352" i="12"/>
  <c r="G354" i="12" s="1"/>
  <c r="F352" i="12"/>
  <c r="C352" i="12"/>
  <c r="AT351" i="12"/>
  <c r="AR351" i="12"/>
  <c r="AO351" i="12"/>
  <c r="AA351" i="12"/>
  <c r="X351" i="12"/>
  <c r="AC351" i="12" s="1"/>
  <c r="K351" i="12"/>
  <c r="H351" i="12"/>
  <c r="M351" i="12" s="1"/>
  <c r="AD351" i="12" s="1"/>
  <c r="AT350" i="12"/>
  <c r="AR350" i="12"/>
  <c r="AO350" i="12"/>
  <c r="AA350" i="12"/>
  <c r="X350" i="12"/>
  <c r="AC350" i="12" s="1"/>
  <c r="K350" i="12"/>
  <c r="K352" i="12" s="1"/>
  <c r="H350" i="12"/>
  <c r="M350" i="12" s="1"/>
  <c r="AD350" i="12" s="1"/>
  <c r="AR349" i="12"/>
  <c r="AO349" i="12"/>
  <c r="AA349" i="12"/>
  <c r="AC349" i="12" s="1"/>
  <c r="X349" i="12"/>
  <c r="K349" i="12"/>
  <c r="H349" i="12"/>
  <c r="AR348" i="12"/>
  <c r="AO348" i="12"/>
  <c r="AA348" i="12"/>
  <c r="AC348" i="12" s="1"/>
  <c r="X348" i="12"/>
  <c r="M348" i="12"/>
  <c r="AD348" i="12" s="1"/>
  <c r="K348" i="12"/>
  <c r="H348" i="12"/>
  <c r="AR347" i="12"/>
  <c r="AT347" i="12" s="1"/>
  <c r="AO347" i="12"/>
  <c r="AO352" i="12" s="1"/>
  <c r="AA347" i="12"/>
  <c r="AA352" i="12" s="1"/>
  <c r="X347" i="12"/>
  <c r="M347" i="12"/>
  <c r="K347" i="12"/>
  <c r="H347" i="12"/>
  <c r="AS343" i="12"/>
  <c r="AQ343" i="12"/>
  <c r="AP343" i="12"/>
  <c r="AN343" i="12"/>
  <c r="AM343" i="12"/>
  <c r="AI343" i="12"/>
  <c r="AB343" i="12"/>
  <c r="Z343" i="12"/>
  <c r="Y343" i="12"/>
  <c r="W343" i="12"/>
  <c r="V343" i="12"/>
  <c r="R343" i="12"/>
  <c r="L343" i="12"/>
  <c r="J343" i="12"/>
  <c r="I343" i="12"/>
  <c r="H343" i="12"/>
  <c r="G343" i="12"/>
  <c r="F343" i="12"/>
  <c r="C343" i="12"/>
  <c r="AT342" i="12"/>
  <c r="AR342" i="12"/>
  <c r="AO342" i="12"/>
  <c r="AA342" i="12"/>
  <c r="X342" i="12"/>
  <c r="AC342" i="12" s="1"/>
  <c r="K342" i="12"/>
  <c r="H342" i="12"/>
  <c r="M342" i="12" s="1"/>
  <c r="AR341" i="12"/>
  <c r="AO341" i="12"/>
  <c r="AT341" i="12" s="1"/>
  <c r="AA341" i="12"/>
  <c r="X341" i="12"/>
  <c r="AC341" i="12" s="1"/>
  <c r="K341" i="12"/>
  <c r="H341" i="12"/>
  <c r="M341" i="12" s="1"/>
  <c r="AD341" i="12" s="1"/>
  <c r="AR340" i="12"/>
  <c r="AO340" i="12"/>
  <c r="AT340" i="12" s="1"/>
  <c r="AA340" i="12"/>
  <c r="AC340" i="12" s="1"/>
  <c r="X340" i="12"/>
  <c r="M340" i="12"/>
  <c r="K340" i="12"/>
  <c r="H340" i="12"/>
  <c r="AT339" i="12"/>
  <c r="AR339" i="12"/>
  <c r="AO339" i="12"/>
  <c r="AA339" i="12"/>
  <c r="AC339" i="12" s="1"/>
  <c r="X339" i="12"/>
  <c r="M339" i="12"/>
  <c r="K339" i="12"/>
  <c r="H339" i="12"/>
  <c r="AR338" i="12"/>
  <c r="AO338" i="12"/>
  <c r="AD338" i="12"/>
  <c r="AA338" i="12"/>
  <c r="X338" i="12"/>
  <c r="AC338" i="12" s="1"/>
  <c r="K338" i="12"/>
  <c r="H338" i="12"/>
  <c r="M338" i="12" s="1"/>
  <c r="AR337" i="12"/>
  <c r="AO337" i="12"/>
  <c r="AT337" i="12" s="1"/>
  <c r="AA337" i="12"/>
  <c r="X337" i="12"/>
  <c r="AC337" i="12" s="1"/>
  <c r="K337" i="12"/>
  <c r="K343" i="12" s="1"/>
  <c r="H337" i="12"/>
  <c r="AR336" i="12"/>
  <c r="AO336" i="12"/>
  <c r="AA336" i="12"/>
  <c r="X336" i="12"/>
  <c r="M336" i="12"/>
  <c r="K336" i="12"/>
  <c r="H336" i="12"/>
  <c r="AS310" i="12"/>
  <c r="AI315" i="12" s="1"/>
  <c r="AB310" i="12"/>
  <c r="S315" i="12" s="1"/>
  <c r="AT308" i="12"/>
  <c r="AT301" i="12"/>
  <c r="AS301" i="12"/>
  <c r="AR301" i="12"/>
  <c r="AQ301" i="12"/>
  <c r="AB301" i="12"/>
  <c r="AA301" i="12"/>
  <c r="Z301" i="12"/>
  <c r="L301" i="12"/>
  <c r="K301" i="12"/>
  <c r="J301" i="12"/>
  <c r="AT300" i="12"/>
  <c r="AD300" i="12"/>
  <c r="AC300" i="12"/>
  <c r="M300" i="12"/>
  <c r="AT299" i="12"/>
  <c r="AC299" i="12"/>
  <c r="M299" i="12"/>
  <c r="AT298" i="12"/>
  <c r="AD298" i="12"/>
  <c r="AC298" i="12"/>
  <c r="M298" i="12"/>
  <c r="AT297" i="12"/>
  <c r="AD297" i="12"/>
  <c r="AC297" i="12"/>
  <c r="M297" i="12"/>
  <c r="AT296" i="12"/>
  <c r="AD296" i="12"/>
  <c r="AC296" i="12"/>
  <c r="M296" i="12"/>
  <c r="AT295" i="12"/>
  <c r="AC295" i="12"/>
  <c r="M295" i="12"/>
  <c r="AT294" i="12"/>
  <c r="AC294" i="12"/>
  <c r="M294" i="12"/>
  <c r="AD294" i="12" s="1"/>
  <c r="AT293" i="12"/>
  <c r="AC293" i="12"/>
  <c r="M293" i="12"/>
  <c r="AD293" i="12" s="1"/>
  <c r="AT292" i="12"/>
  <c r="AD292" i="12"/>
  <c r="AC292" i="12"/>
  <c r="M292" i="12"/>
  <c r="AT291" i="12"/>
  <c r="AC291" i="12"/>
  <c r="M291" i="12"/>
  <c r="AT290" i="12"/>
  <c r="AD290" i="12"/>
  <c r="AC290" i="12"/>
  <c r="M290" i="12"/>
  <c r="AS287" i="12"/>
  <c r="AR287" i="12"/>
  <c r="AQ287" i="12"/>
  <c r="AB287" i="12"/>
  <c r="AA287" i="12"/>
  <c r="AA304" i="12" s="1"/>
  <c r="Z287" i="12"/>
  <c r="L287" i="12"/>
  <c r="K287" i="12"/>
  <c r="M287" i="12" s="1"/>
  <c r="J287" i="12"/>
  <c r="AT286" i="12"/>
  <c r="AT287" i="12" s="1"/>
  <c r="AC286" i="12"/>
  <c r="M286" i="12"/>
  <c r="AD286" i="12" s="1"/>
  <c r="AT285" i="12"/>
  <c r="AD285" i="12"/>
  <c r="AC285" i="12"/>
  <c r="M285" i="12"/>
  <c r="AT284" i="12"/>
  <c r="AC284" i="12"/>
  <c r="M284" i="12"/>
  <c r="AD284" i="12" s="1"/>
  <c r="AT281" i="12"/>
  <c r="AS281" i="12"/>
  <c r="AR281" i="12"/>
  <c r="AQ281" i="12"/>
  <c r="AC281" i="12"/>
  <c r="AB281" i="12"/>
  <c r="AA281" i="12"/>
  <c r="Z281" i="12"/>
  <c r="L281" i="12"/>
  <c r="L304" i="12" s="1"/>
  <c r="K281" i="12"/>
  <c r="J281" i="12"/>
  <c r="AT280" i="12"/>
  <c r="AC280" i="12"/>
  <c r="M280" i="12"/>
  <c r="AD280" i="12" s="1"/>
  <c r="AT279" i="12"/>
  <c r="AC279" i="12"/>
  <c r="M279" i="12"/>
  <c r="AD279" i="12" s="1"/>
  <c r="AT278" i="12"/>
  <c r="AD278" i="12"/>
  <c r="AC278" i="12"/>
  <c r="M278" i="12"/>
  <c r="AS274" i="12"/>
  <c r="AM274" i="12"/>
  <c r="AB274" i="12"/>
  <c r="W274" i="12"/>
  <c r="V274" i="12"/>
  <c r="I274" i="12"/>
  <c r="G274" i="12"/>
  <c r="AS272" i="12"/>
  <c r="AQ272" i="12"/>
  <c r="AP272" i="12"/>
  <c r="AP274" i="12" s="1"/>
  <c r="AN272" i="12"/>
  <c r="AM272" i="12"/>
  <c r="AI272" i="12"/>
  <c r="AB272" i="12"/>
  <c r="Z272" i="12"/>
  <c r="Z274" i="12" s="1"/>
  <c r="Y272" i="12"/>
  <c r="W272" i="12"/>
  <c r="V272" i="12"/>
  <c r="R272" i="12"/>
  <c r="L272" i="12"/>
  <c r="L274" i="12" s="1"/>
  <c r="J272" i="12"/>
  <c r="I272" i="12"/>
  <c r="G272" i="12"/>
  <c r="F272" i="12"/>
  <c r="F274" i="12" s="1"/>
  <c r="C272" i="12"/>
  <c r="AT271" i="12"/>
  <c r="AR271" i="12"/>
  <c r="AO271" i="12"/>
  <c r="AC271" i="12"/>
  <c r="AD271" i="12" s="1"/>
  <c r="AA271" i="12"/>
  <c r="X271" i="12"/>
  <c r="K271" i="12"/>
  <c r="H271" i="12"/>
  <c r="M271" i="12" s="1"/>
  <c r="AR270" i="12"/>
  <c r="AT270" i="12" s="1"/>
  <c r="AO270" i="12"/>
  <c r="AA270" i="12"/>
  <c r="X270" i="12"/>
  <c r="AC270" i="12" s="1"/>
  <c r="K270" i="12"/>
  <c r="H270" i="12"/>
  <c r="M270" i="12" s="1"/>
  <c r="AD270" i="12" s="1"/>
  <c r="AR269" i="12"/>
  <c r="AO269" i="12"/>
  <c r="AT269" i="12" s="1"/>
  <c r="AA269" i="12"/>
  <c r="X269" i="12"/>
  <c r="AC269" i="12" s="1"/>
  <c r="K269" i="12"/>
  <c r="H269" i="12"/>
  <c r="M269" i="12" s="1"/>
  <c r="AD269" i="12" s="1"/>
  <c r="AR268" i="12"/>
  <c r="AO268" i="12"/>
  <c r="AC268" i="12"/>
  <c r="AA268" i="12"/>
  <c r="AA272" i="12" s="1"/>
  <c r="AA274" i="12" s="1"/>
  <c r="X268" i="12"/>
  <c r="M268" i="12"/>
  <c r="K268" i="12"/>
  <c r="H268" i="12"/>
  <c r="AR267" i="12"/>
  <c r="AO267" i="12"/>
  <c r="AO272" i="12" s="1"/>
  <c r="AA267" i="12"/>
  <c r="X267" i="12"/>
  <c r="K267" i="12"/>
  <c r="K272" i="12" s="1"/>
  <c r="H267" i="12"/>
  <c r="H272" i="12" s="1"/>
  <c r="AS263" i="12"/>
  <c r="AQ263" i="12"/>
  <c r="AQ274" i="12" s="1"/>
  <c r="AP263" i="12"/>
  <c r="AN263" i="12"/>
  <c r="AN274" i="12" s="1"/>
  <c r="AM263" i="12"/>
  <c r="AI263" i="12"/>
  <c r="AB263" i="12"/>
  <c r="Z263" i="12"/>
  <c r="Y263" i="12"/>
  <c r="W263" i="12"/>
  <c r="V263" i="12"/>
  <c r="R263" i="12"/>
  <c r="L263" i="12"/>
  <c r="J263" i="12"/>
  <c r="J274" i="12" s="1"/>
  <c r="I263" i="12"/>
  <c r="G263" i="12"/>
  <c r="F263" i="12"/>
  <c r="C263" i="12"/>
  <c r="AT262" i="12"/>
  <c r="AR262" i="12"/>
  <c r="AO262" i="12"/>
  <c r="AC262" i="12"/>
  <c r="AD262" i="12" s="1"/>
  <c r="AA262" i="12"/>
  <c r="X262" i="12"/>
  <c r="K262" i="12"/>
  <c r="H262" i="12"/>
  <c r="M262" i="12" s="1"/>
  <c r="AR261" i="12"/>
  <c r="AT261" i="12" s="1"/>
  <c r="AO261" i="12"/>
  <c r="AA261" i="12"/>
  <c r="X261" i="12"/>
  <c r="AC261" i="12" s="1"/>
  <c r="K261" i="12"/>
  <c r="H261" i="12"/>
  <c r="M261" i="12" s="1"/>
  <c r="AD261" i="12" s="1"/>
  <c r="AR260" i="12"/>
  <c r="AO260" i="12"/>
  <c r="AA260" i="12"/>
  <c r="X260" i="12"/>
  <c r="K260" i="12"/>
  <c r="H260" i="12"/>
  <c r="AR259" i="12"/>
  <c r="AO259" i="12"/>
  <c r="AT259" i="12" s="1"/>
  <c r="AA259" i="12"/>
  <c r="X259" i="12"/>
  <c r="AC259" i="12" s="1"/>
  <c r="M259" i="12"/>
  <c r="AD259" i="12" s="1"/>
  <c r="K259" i="12"/>
  <c r="H259" i="12"/>
  <c r="AR258" i="12"/>
  <c r="AT258" i="12" s="1"/>
  <c r="AO258" i="12"/>
  <c r="AA258" i="12"/>
  <c r="X258" i="12"/>
  <c r="AC258" i="12" s="1"/>
  <c r="M258" i="12"/>
  <c r="AD258" i="12" s="1"/>
  <c r="K258" i="12"/>
  <c r="H258" i="12"/>
  <c r="AR257" i="12"/>
  <c r="AO257" i="12"/>
  <c r="AT257" i="12" s="1"/>
  <c r="AA257" i="12"/>
  <c r="X257" i="12"/>
  <c r="AC257" i="12" s="1"/>
  <c r="AD257" i="12" s="1"/>
  <c r="K257" i="12"/>
  <c r="H257" i="12"/>
  <c r="M257" i="12" s="1"/>
  <c r="AT256" i="12"/>
  <c r="AR256" i="12"/>
  <c r="AO256" i="12"/>
  <c r="AA256" i="12"/>
  <c r="AA263" i="12" s="1"/>
  <c r="X256" i="12"/>
  <c r="K256" i="12"/>
  <c r="K263" i="12" s="1"/>
  <c r="H256" i="12"/>
  <c r="AT228" i="12"/>
  <c r="L224" i="12"/>
  <c r="AS221" i="12"/>
  <c r="AR221" i="12"/>
  <c r="AQ221" i="12"/>
  <c r="AB221" i="12"/>
  <c r="AA221" i="12"/>
  <c r="Z221" i="12"/>
  <c r="L221" i="12"/>
  <c r="K221" i="12"/>
  <c r="J221" i="12"/>
  <c r="AT220" i="12"/>
  <c r="AC220" i="12"/>
  <c r="M220" i="12"/>
  <c r="AD220" i="12" s="1"/>
  <c r="AT219" i="12"/>
  <c r="AC219" i="12"/>
  <c r="M219" i="12"/>
  <c r="AD219" i="12" s="1"/>
  <c r="AT218" i="12"/>
  <c r="AD218" i="12"/>
  <c r="AC218" i="12"/>
  <c r="M218" i="12"/>
  <c r="AT217" i="12"/>
  <c r="AC217" i="12"/>
  <c r="M217" i="12"/>
  <c r="AT216" i="12"/>
  <c r="AD216" i="12"/>
  <c r="AC216" i="12"/>
  <c r="M216" i="12"/>
  <c r="AT215" i="12"/>
  <c r="AD215" i="12"/>
  <c r="AC215" i="12"/>
  <c r="M215" i="12"/>
  <c r="AT214" i="12"/>
  <c r="AC214" i="12"/>
  <c r="AD214" i="12" s="1"/>
  <c r="M214" i="12"/>
  <c r="AT213" i="12"/>
  <c r="AC213" i="12"/>
  <c r="M213" i="12"/>
  <c r="AD213" i="12" s="1"/>
  <c r="AT212" i="12"/>
  <c r="AC212" i="12"/>
  <c r="AD212" i="12" s="1"/>
  <c r="M212" i="12"/>
  <c r="AT211" i="12"/>
  <c r="AC211" i="12"/>
  <c r="AD211" i="12" s="1"/>
  <c r="M211" i="12"/>
  <c r="AT210" i="12"/>
  <c r="AC210" i="12"/>
  <c r="AD210" i="12" s="1"/>
  <c r="M210" i="12"/>
  <c r="AS207" i="12"/>
  <c r="AR207" i="12"/>
  <c r="AQ207" i="12"/>
  <c r="AC207" i="12"/>
  <c r="AB207" i="12"/>
  <c r="AA207" i="12"/>
  <c r="Z207" i="12"/>
  <c r="M207" i="12"/>
  <c r="L207" i="12"/>
  <c r="K207" i="12"/>
  <c r="J207" i="12"/>
  <c r="AT206" i="12"/>
  <c r="AC206" i="12"/>
  <c r="M206" i="12"/>
  <c r="AD206" i="12" s="1"/>
  <c r="AT205" i="12"/>
  <c r="AC205" i="12"/>
  <c r="M205" i="12"/>
  <c r="AT204" i="12"/>
  <c r="AT207" i="12" s="1"/>
  <c r="AC204" i="12"/>
  <c r="M204" i="12"/>
  <c r="AD204" i="12" s="1"/>
  <c r="AS201" i="12"/>
  <c r="AR201" i="12"/>
  <c r="AQ201" i="12"/>
  <c r="AD201" i="12"/>
  <c r="AC201" i="12"/>
  <c r="AB201" i="12"/>
  <c r="AA201" i="12"/>
  <c r="Z201" i="12"/>
  <c r="L201" i="12"/>
  <c r="K201" i="12"/>
  <c r="J201" i="12"/>
  <c r="AT200" i="12"/>
  <c r="AC200" i="12"/>
  <c r="M200" i="12"/>
  <c r="AD200" i="12" s="1"/>
  <c r="AT199" i="12"/>
  <c r="AD199" i="12"/>
  <c r="AC199" i="12"/>
  <c r="M199" i="12"/>
  <c r="AT198" i="12"/>
  <c r="AT201" i="12" s="1"/>
  <c r="AD198" i="12"/>
  <c r="AC198" i="12"/>
  <c r="M198" i="12"/>
  <c r="AS194" i="12"/>
  <c r="AQ194" i="12"/>
  <c r="W194" i="12"/>
  <c r="V194" i="12"/>
  <c r="G194" i="12"/>
  <c r="F194" i="12"/>
  <c r="AS192" i="12"/>
  <c r="AQ192" i="12"/>
  <c r="AP192" i="12"/>
  <c r="AP194" i="12" s="1"/>
  <c r="AN192" i="12"/>
  <c r="AN194" i="12" s="1"/>
  <c r="AM192" i="12"/>
  <c r="AI192" i="12"/>
  <c r="AB192" i="12"/>
  <c r="Z192" i="12"/>
  <c r="Z194" i="12" s="1"/>
  <c r="Y192" i="12"/>
  <c r="Y194" i="12" s="1"/>
  <c r="W192" i="12"/>
  <c r="V192" i="12"/>
  <c r="R192" i="12"/>
  <c r="L192" i="12"/>
  <c r="L194" i="12" s="1"/>
  <c r="J192" i="12"/>
  <c r="J194" i="12" s="1"/>
  <c r="I192" i="12"/>
  <c r="G192" i="12"/>
  <c r="F192" i="12"/>
  <c r="C192" i="12"/>
  <c r="AT191" i="12"/>
  <c r="AR191" i="12"/>
  <c r="AO191" i="12"/>
  <c r="AA191" i="12"/>
  <c r="X191" i="12"/>
  <c r="AC191" i="12" s="1"/>
  <c r="M191" i="12"/>
  <c r="K191" i="12"/>
  <c r="H191" i="12"/>
  <c r="AR190" i="12"/>
  <c r="AO190" i="12"/>
  <c r="AT190" i="12" s="1"/>
  <c r="AA190" i="12"/>
  <c r="X190" i="12"/>
  <c r="AC190" i="12" s="1"/>
  <c r="K190" i="12"/>
  <c r="H190" i="12"/>
  <c r="M190" i="12" s="1"/>
  <c r="AD190" i="12" s="1"/>
  <c r="AR189" i="12"/>
  <c r="AO189" i="12"/>
  <c r="AT189" i="12" s="1"/>
  <c r="AC189" i="12"/>
  <c r="AD189" i="12" s="1"/>
  <c r="AA189" i="12"/>
  <c r="X189" i="12"/>
  <c r="K189" i="12"/>
  <c r="H189" i="12"/>
  <c r="M189" i="12" s="1"/>
  <c r="AR188" i="12"/>
  <c r="AO188" i="12"/>
  <c r="AT188" i="12" s="1"/>
  <c r="AA188" i="12"/>
  <c r="AA192" i="12" s="1"/>
  <c r="AA194" i="12" s="1"/>
  <c r="X188" i="12"/>
  <c r="AC188" i="12" s="1"/>
  <c r="K188" i="12"/>
  <c r="M188" i="12" s="1"/>
  <c r="H188" i="12"/>
  <c r="AR187" i="12"/>
  <c r="AO187" i="12"/>
  <c r="AT187" i="12" s="1"/>
  <c r="AC187" i="12"/>
  <c r="AA187" i="12"/>
  <c r="X187" i="12"/>
  <c r="K187" i="12"/>
  <c r="K192" i="12" s="1"/>
  <c r="H187" i="12"/>
  <c r="AS183" i="12"/>
  <c r="AQ183" i="12"/>
  <c r="AP183" i="12"/>
  <c r="AN183" i="12"/>
  <c r="AM183" i="12"/>
  <c r="AI183" i="12"/>
  <c r="AB183" i="12"/>
  <c r="AB194" i="12" s="1"/>
  <c r="Z183" i="12"/>
  <c r="Y183" i="12"/>
  <c r="W183" i="12"/>
  <c r="V183" i="12"/>
  <c r="R183" i="12"/>
  <c r="L183" i="12"/>
  <c r="J183" i="12"/>
  <c r="I183" i="12"/>
  <c r="I194" i="12" s="1"/>
  <c r="G183" i="12"/>
  <c r="F183" i="12"/>
  <c r="C183" i="12"/>
  <c r="AR182" i="12"/>
  <c r="AT182" i="12" s="1"/>
  <c r="AO182" i="12"/>
  <c r="AA182" i="12"/>
  <c r="X182" i="12"/>
  <c r="AC182" i="12" s="1"/>
  <c r="M182" i="12"/>
  <c r="K182" i="12"/>
  <c r="H182" i="12"/>
  <c r="AR181" i="12"/>
  <c r="AO181" i="12"/>
  <c r="AT181" i="12" s="1"/>
  <c r="AD181" i="12"/>
  <c r="AA181" i="12"/>
  <c r="X181" i="12"/>
  <c r="AC181" i="12" s="1"/>
  <c r="K181" i="12"/>
  <c r="H181" i="12"/>
  <c r="M181" i="12" s="1"/>
  <c r="AR180" i="12"/>
  <c r="AO180" i="12"/>
  <c r="AT180" i="12" s="1"/>
  <c r="AT183" i="12" s="1"/>
  <c r="AA180" i="12"/>
  <c r="X180" i="12"/>
  <c r="AC180" i="12" s="1"/>
  <c r="K180" i="12"/>
  <c r="H180" i="12"/>
  <c r="M180" i="12" s="1"/>
  <c r="AR179" i="12"/>
  <c r="AO179" i="12"/>
  <c r="AT179" i="12" s="1"/>
  <c r="AA179" i="12"/>
  <c r="X179" i="12"/>
  <c r="AC179" i="12" s="1"/>
  <c r="M179" i="12"/>
  <c r="K179" i="12"/>
  <c r="H179" i="12"/>
  <c r="AR178" i="12"/>
  <c r="AO178" i="12"/>
  <c r="AT178" i="12" s="1"/>
  <c r="AC178" i="12"/>
  <c r="AD178" i="12" s="1"/>
  <c r="AA178" i="12"/>
  <c r="X178" i="12"/>
  <c r="K178" i="12"/>
  <c r="H178" i="12"/>
  <c r="M178" i="12" s="1"/>
  <c r="AT177" i="12"/>
  <c r="AR177" i="12"/>
  <c r="AO177" i="12"/>
  <c r="AD177" i="12"/>
  <c r="AA177" i="12"/>
  <c r="AA183" i="12" s="1"/>
  <c r="X177" i="12"/>
  <c r="AC177" i="12" s="1"/>
  <c r="K177" i="12"/>
  <c r="H177" i="12"/>
  <c r="M177" i="12" s="1"/>
  <c r="AT176" i="12"/>
  <c r="AR176" i="12"/>
  <c r="AO176" i="12"/>
  <c r="AA176" i="12"/>
  <c r="X176" i="12"/>
  <c r="K176" i="12"/>
  <c r="K183" i="12" s="1"/>
  <c r="H176" i="12"/>
  <c r="AT148" i="12"/>
  <c r="AS144" i="12"/>
  <c r="AS141" i="12"/>
  <c r="AR141" i="12"/>
  <c r="AQ141" i="12"/>
  <c r="AB141" i="12"/>
  <c r="AA141" i="12"/>
  <c r="Z141" i="12"/>
  <c r="L141" i="12"/>
  <c r="L150" i="12" s="1"/>
  <c r="K141" i="12"/>
  <c r="J141" i="12"/>
  <c r="M141" i="12" s="1"/>
  <c r="AT140" i="12"/>
  <c r="AC140" i="12"/>
  <c r="M140" i="12"/>
  <c r="AD140" i="12" s="1"/>
  <c r="AT139" i="12"/>
  <c r="AD139" i="12"/>
  <c r="AC139" i="12"/>
  <c r="M139" i="12"/>
  <c r="AT138" i="12"/>
  <c r="AC138" i="12"/>
  <c r="AD138" i="12" s="1"/>
  <c r="M138" i="12"/>
  <c r="AT137" i="12"/>
  <c r="AC137" i="12"/>
  <c r="AD137" i="12" s="1"/>
  <c r="M137" i="12"/>
  <c r="AT136" i="12"/>
  <c r="AC136" i="12"/>
  <c r="M136" i="12"/>
  <c r="AT135" i="12"/>
  <c r="AC135" i="12"/>
  <c r="M135" i="12"/>
  <c r="AD135" i="12" s="1"/>
  <c r="AT134" i="12"/>
  <c r="AC134" i="12"/>
  <c r="M134" i="12"/>
  <c r="AT133" i="12"/>
  <c r="AC133" i="12"/>
  <c r="M133" i="12"/>
  <c r="AD133" i="12" s="1"/>
  <c r="AT132" i="12"/>
  <c r="AC132" i="12"/>
  <c r="M132" i="12"/>
  <c r="AD132" i="12" s="1"/>
  <c r="AT131" i="12"/>
  <c r="AT141" i="12" s="1"/>
  <c r="AD131" i="12"/>
  <c r="AC131" i="12"/>
  <c r="M131" i="12"/>
  <c r="AT130" i="12"/>
  <c r="AD130" i="12"/>
  <c r="AC130" i="12"/>
  <c r="M130" i="12"/>
  <c r="AS127" i="12"/>
  <c r="AR127" i="12"/>
  <c r="AQ127" i="12"/>
  <c r="AB127" i="12"/>
  <c r="AA127" i="12"/>
  <c r="Z127" i="12"/>
  <c r="L127" i="12"/>
  <c r="M127" i="12" s="1"/>
  <c r="K127" i="12"/>
  <c r="J127" i="12"/>
  <c r="AT126" i="12"/>
  <c r="AT127" i="12" s="1"/>
  <c r="AD126" i="12"/>
  <c r="AC126" i="12"/>
  <c r="M126" i="12"/>
  <c r="AT125" i="12"/>
  <c r="AC125" i="12"/>
  <c r="M125" i="12"/>
  <c r="AD125" i="12" s="1"/>
  <c r="AT124" i="12"/>
  <c r="AC124" i="12"/>
  <c r="M124" i="12"/>
  <c r="AD124" i="12" s="1"/>
  <c r="AS121" i="12"/>
  <c r="AR121" i="12"/>
  <c r="AQ121" i="12"/>
  <c r="AB121" i="12"/>
  <c r="AA121" i="12"/>
  <c r="Z121" i="12"/>
  <c r="M121" i="12"/>
  <c r="L121" i="12"/>
  <c r="K121" i="12"/>
  <c r="J121" i="12"/>
  <c r="AT120" i="12"/>
  <c r="AC120" i="12"/>
  <c r="AC121" i="12" s="1"/>
  <c r="M120" i="12"/>
  <c r="AT119" i="12"/>
  <c r="AC119" i="12"/>
  <c r="M119" i="12"/>
  <c r="AD119" i="12" s="1"/>
  <c r="AT118" i="12"/>
  <c r="AT121" i="12" s="1"/>
  <c r="AC118" i="12"/>
  <c r="M118" i="12"/>
  <c r="AD118" i="12" s="1"/>
  <c r="AS114" i="12"/>
  <c r="AS150" i="12" s="1"/>
  <c r="AI155" i="12" s="1"/>
  <c r="AN114" i="12"/>
  <c r="AM114" i="12"/>
  <c r="F114" i="12"/>
  <c r="AS112" i="12"/>
  <c r="AQ112" i="12"/>
  <c r="AQ114" i="12" s="1"/>
  <c r="AP112" i="12"/>
  <c r="AN112" i="12"/>
  <c r="AM112" i="12"/>
  <c r="AI112" i="12"/>
  <c r="AB112" i="12"/>
  <c r="AB114" i="12" s="1"/>
  <c r="Z112" i="12"/>
  <c r="Z114" i="12" s="1"/>
  <c r="Y112" i="12"/>
  <c r="W112" i="12"/>
  <c r="W114" i="12" s="1"/>
  <c r="V112" i="12"/>
  <c r="V114" i="12" s="1"/>
  <c r="R112" i="12"/>
  <c r="L112" i="12"/>
  <c r="L114" i="12" s="1"/>
  <c r="J112" i="12"/>
  <c r="J114" i="12" s="1"/>
  <c r="I112" i="12"/>
  <c r="I114" i="12" s="1"/>
  <c r="H112" i="12"/>
  <c r="G112" i="12"/>
  <c r="G114" i="12" s="1"/>
  <c r="F112" i="12"/>
  <c r="C112" i="12"/>
  <c r="AR111" i="12"/>
  <c r="AO111" i="12"/>
  <c r="AT111" i="12" s="1"/>
  <c r="AA111" i="12"/>
  <c r="AC111" i="12" s="1"/>
  <c r="AD111" i="12" s="1"/>
  <c r="X111" i="12"/>
  <c r="K111" i="12"/>
  <c r="H111" i="12"/>
  <c r="M111" i="12" s="1"/>
  <c r="AR110" i="12"/>
  <c r="AT110" i="12" s="1"/>
  <c r="AO110" i="12"/>
  <c r="AA110" i="12"/>
  <c r="X110" i="12"/>
  <c r="M110" i="12"/>
  <c r="K110" i="12"/>
  <c r="H110" i="12"/>
  <c r="AR109" i="12"/>
  <c r="AR112" i="12" s="1"/>
  <c r="AO109" i="12"/>
  <c r="AT109" i="12" s="1"/>
  <c r="AA109" i="12"/>
  <c r="X109" i="12"/>
  <c r="AC109" i="12" s="1"/>
  <c r="K109" i="12"/>
  <c r="H109" i="12"/>
  <c r="M109" i="12" s="1"/>
  <c r="AD109" i="12" s="1"/>
  <c r="AR108" i="12"/>
  <c r="AO108" i="12"/>
  <c r="AT108" i="12" s="1"/>
  <c r="AA108" i="12"/>
  <c r="X108" i="12"/>
  <c r="AC108" i="12" s="1"/>
  <c r="K108" i="12"/>
  <c r="H108" i="12"/>
  <c r="M108" i="12" s="1"/>
  <c r="AR107" i="12"/>
  <c r="AO107" i="12"/>
  <c r="AA107" i="12"/>
  <c r="X107" i="12"/>
  <c r="K107" i="12"/>
  <c r="K112" i="12" s="1"/>
  <c r="H107" i="12"/>
  <c r="AS103" i="12"/>
  <c r="AQ103" i="12"/>
  <c r="AP103" i="12"/>
  <c r="AN103" i="12"/>
  <c r="AM103" i="12"/>
  <c r="AI103" i="12"/>
  <c r="AB103" i="12"/>
  <c r="Z103" i="12"/>
  <c r="Y103" i="12"/>
  <c r="Y114" i="12" s="1"/>
  <c r="W103" i="12"/>
  <c r="V103" i="12"/>
  <c r="R103" i="12"/>
  <c r="L103" i="12"/>
  <c r="J103" i="12"/>
  <c r="I103" i="12"/>
  <c r="H103" i="12"/>
  <c r="G103" i="12"/>
  <c r="F103" i="12"/>
  <c r="C103" i="12"/>
  <c r="AR102" i="12"/>
  <c r="AO102" i="12"/>
  <c r="AT102" i="12" s="1"/>
  <c r="AC102" i="12"/>
  <c r="AD102" i="12" s="1"/>
  <c r="AA102" i="12"/>
  <c r="X102" i="12"/>
  <c r="K102" i="12"/>
  <c r="H102" i="12"/>
  <c r="M102" i="12" s="1"/>
  <c r="AR101" i="12"/>
  <c r="AT101" i="12" s="1"/>
  <c r="AO101" i="12"/>
  <c r="AA101" i="12"/>
  <c r="X101" i="12"/>
  <c r="M101" i="12"/>
  <c r="K101" i="12"/>
  <c r="H101" i="12"/>
  <c r="AR100" i="12"/>
  <c r="AO100" i="12"/>
  <c r="AT100" i="12" s="1"/>
  <c r="AA100" i="12"/>
  <c r="X100" i="12"/>
  <c r="AC100" i="12" s="1"/>
  <c r="K100" i="12"/>
  <c r="H100" i="12"/>
  <c r="M100" i="12" s="1"/>
  <c r="AD100" i="12" s="1"/>
  <c r="AR99" i="12"/>
  <c r="AO99" i="12"/>
  <c r="AT99" i="12" s="1"/>
  <c r="AA99" i="12"/>
  <c r="AA103" i="12" s="1"/>
  <c r="X99" i="12"/>
  <c r="AC99" i="12" s="1"/>
  <c r="K99" i="12"/>
  <c r="H99" i="12"/>
  <c r="M99" i="12" s="1"/>
  <c r="AD99" i="12" s="1"/>
  <c r="AR98" i="12"/>
  <c r="AR103" i="12" s="1"/>
  <c r="AO98" i="12"/>
  <c r="AT98" i="12" s="1"/>
  <c r="AA98" i="12"/>
  <c r="X98" i="12"/>
  <c r="AC98" i="12" s="1"/>
  <c r="M98" i="12"/>
  <c r="AD98" i="12" s="1"/>
  <c r="K98" i="12"/>
  <c r="H98" i="12"/>
  <c r="AR97" i="12"/>
  <c r="AO97" i="12"/>
  <c r="AT97" i="12" s="1"/>
  <c r="AC97" i="12"/>
  <c r="AD97" i="12" s="1"/>
  <c r="AA97" i="12"/>
  <c r="X97" i="12"/>
  <c r="K97" i="12"/>
  <c r="H97" i="12"/>
  <c r="M97" i="12" s="1"/>
  <c r="AT96" i="12"/>
  <c r="AR96" i="12"/>
  <c r="AO96" i="12"/>
  <c r="AC96" i="12"/>
  <c r="AA96" i="12"/>
  <c r="X96" i="12"/>
  <c r="K96" i="12"/>
  <c r="H96" i="12"/>
  <c r="M96" i="12" s="1"/>
  <c r="AT68" i="12"/>
  <c r="AS61" i="12"/>
  <c r="AR61" i="12"/>
  <c r="AQ61" i="12"/>
  <c r="AB61" i="12"/>
  <c r="AA61" i="12"/>
  <c r="Z61" i="12"/>
  <c r="L61" i="12"/>
  <c r="K61" i="12"/>
  <c r="J61" i="12"/>
  <c r="AT60" i="12"/>
  <c r="AC60" i="12"/>
  <c r="M60" i="12"/>
  <c r="AD60" i="12" s="1"/>
  <c r="AT59" i="12"/>
  <c r="AC59" i="12"/>
  <c r="M59" i="12"/>
  <c r="AD59" i="12" s="1"/>
  <c r="AT58" i="12"/>
  <c r="AC58" i="12"/>
  <c r="M58" i="12"/>
  <c r="AD58" i="12" s="1"/>
  <c r="AT57" i="12"/>
  <c r="AD57" i="12"/>
  <c r="AC57" i="12"/>
  <c r="M57" i="12"/>
  <c r="AT56" i="12"/>
  <c r="AC56" i="12"/>
  <c r="M56" i="12"/>
  <c r="AD56" i="12" s="1"/>
  <c r="AT55" i="12"/>
  <c r="AC55" i="12"/>
  <c r="M55" i="12"/>
  <c r="AD55" i="12" s="1"/>
  <c r="AT54" i="12"/>
  <c r="AC54" i="12"/>
  <c r="AD54" i="12" s="1"/>
  <c r="M54" i="12"/>
  <c r="AT53" i="12"/>
  <c r="AC53" i="12"/>
  <c r="M53" i="12"/>
  <c r="AD53" i="12" s="1"/>
  <c r="AT52" i="12"/>
  <c r="AC52" i="12"/>
  <c r="M52" i="12"/>
  <c r="AD52" i="12" s="1"/>
  <c r="AT51" i="12"/>
  <c r="AC51" i="12"/>
  <c r="AC61" i="12" s="1"/>
  <c r="M51" i="12"/>
  <c r="AD51" i="12" s="1"/>
  <c r="AT50" i="12"/>
  <c r="AC50" i="12"/>
  <c r="M50" i="12"/>
  <c r="AD50" i="12" s="1"/>
  <c r="AT47" i="12"/>
  <c r="AS47" i="12"/>
  <c r="AR47" i="12"/>
  <c r="AQ47" i="12"/>
  <c r="AB47" i="12"/>
  <c r="AA47" i="12"/>
  <c r="Z47" i="12"/>
  <c r="M47" i="12"/>
  <c r="L47" i="12"/>
  <c r="K47" i="12"/>
  <c r="J47" i="12"/>
  <c r="AT46" i="12"/>
  <c r="AC46" i="12"/>
  <c r="M46" i="12"/>
  <c r="AD46" i="12" s="1"/>
  <c r="AT45" i="12"/>
  <c r="AD45" i="12"/>
  <c r="AC45" i="12"/>
  <c r="AC47" i="12" s="1"/>
  <c r="M45" i="12"/>
  <c r="AT44" i="12"/>
  <c r="AD44" i="12"/>
  <c r="AC44" i="12"/>
  <c r="M44" i="12"/>
  <c r="AS41" i="12"/>
  <c r="AR41" i="12"/>
  <c r="AQ41" i="12"/>
  <c r="AB41" i="12"/>
  <c r="AA41" i="12"/>
  <c r="Z41" i="12"/>
  <c r="L41" i="12"/>
  <c r="K41" i="12"/>
  <c r="J41" i="12"/>
  <c r="AT40" i="12"/>
  <c r="AC40" i="12"/>
  <c r="M40" i="12"/>
  <c r="AD40" i="12" s="1"/>
  <c r="AT39" i="12"/>
  <c r="AD39" i="12"/>
  <c r="AC39" i="12"/>
  <c r="M39" i="12"/>
  <c r="AT38" i="12"/>
  <c r="AC38" i="12"/>
  <c r="AC41" i="12" s="1"/>
  <c r="M38" i="12"/>
  <c r="AD38" i="12" s="1"/>
  <c r="AN34" i="12"/>
  <c r="AM34" i="12"/>
  <c r="AB34" i="12"/>
  <c r="Z34" i="12"/>
  <c r="I34" i="12"/>
  <c r="G34" i="12"/>
  <c r="AS32" i="12"/>
  <c r="AS34" i="12" s="1"/>
  <c r="AQ32" i="12"/>
  <c r="AP32" i="12"/>
  <c r="AP34" i="12" s="1"/>
  <c r="AN32" i="12"/>
  <c r="AM32" i="12"/>
  <c r="AJ32" i="12"/>
  <c r="AB32" i="12"/>
  <c r="Z32" i="12"/>
  <c r="Y32" i="12"/>
  <c r="W32" i="12"/>
  <c r="W34" i="12" s="1"/>
  <c r="V32" i="12"/>
  <c r="V34" i="12" s="1"/>
  <c r="S32" i="12"/>
  <c r="L32" i="12"/>
  <c r="J32" i="12"/>
  <c r="I32" i="12"/>
  <c r="H32" i="12"/>
  <c r="H34" i="12" s="1"/>
  <c r="G32" i="12"/>
  <c r="F32" i="12"/>
  <c r="C32" i="12"/>
  <c r="AT31" i="12"/>
  <c r="AR31" i="12"/>
  <c r="AO31" i="12"/>
  <c r="AA31" i="12"/>
  <c r="AA32" i="12" s="1"/>
  <c r="X31" i="12"/>
  <c r="K31" i="12"/>
  <c r="M31" i="12" s="1"/>
  <c r="H31" i="12"/>
  <c r="AR30" i="12"/>
  <c r="AO30" i="12"/>
  <c r="AT30" i="12" s="1"/>
  <c r="AD30" i="12"/>
  <c r="AC30" i="12"/>
  <c r="AA30" i="12"/>
  <c r="X30" i="12"/>
  <c r="K30" i="12"/>
  <c r="H30" i="12"/>
  <c r="M30" i="12" s="1"/>
  <c r="AR29" i="12"/>
  <c r="AO29" i="12"/>
  <c r="AA29" i="12"/>
  <c r="AC29" i="12" s="1"/>
  <c r="X29" i="12"/>
  <c r="K29" i="12"/>
  <c r="K32" i="12" s="1"/>
  <c r="K34" i="12" s="1"/>
  <c r="H29" i="12"/>
  <c r="M29" i="12" s="1"/>
  <c r="AD29" i="12" s="1"/>
  <c r="AR28" i="12"/>
  <c r="AO28" i="12"/>
  <c r="AT28" i="12" s="1"/>
  <c r="AA28" i="12"/>
  <c r="X28" i="12"/>
  <c r="AC28" i="12" s="1"/>
  <c r="M28" i="12"/>
  <c r="K28" i="12"/>
  <c r="H28" i="12"/>
  <c r="AR27" i="12"/>
  <c r="AO27" i="12"/>
  <c r="AC27" i="12"/>
  <c r="AA27" i="12"/>
  <c r="X27" i="12"/>
  <c r="X32" i="12" s="1"/>
  <c r="M27" i="12"/>
  <c r="K27" i="12"/>
  <c r="H27" i="12"/>
  <c r="AD24" i="12"/>
  <c r="AS23" i="12"/>
  <c r="AQ23" i="12"/>
  <c r="AP23" i="12"/>
  <c r="AO23" i="12"/>
  <c r="AN23" i="12"/>
  <c r="AM23" i="12"/>
  <c r="AJ23" i="12"/>
  <c r="AB23" i="12"/>
  <c r="Z23" i="12"/>
  <c r="Y23" i="12"/>
  <c r="Y34" i="12" s="1"/>
  <c r="W23" i="12"/>
  <c r="V23" i="12"/>
  <c r="S23" i="12"/>
  <c r="L23" i="12"/>
  <c r="L34" i="12" s="1"/>
  <c r="K23" i="12"/>
  <c r="J23" i="12"/>
  <c r="J34" i="12" s="1"/>
  <c r="I23" i="12"/>
  <c r="G23" i="12"/>
  <c r="F23" i="12"/>
  <c r="C23" i="12"/>
  <c r="AR22" i="12"/>
  <c r="AT22" i="12" s="1"/>
  <c r="AO22" i="12"/>
  <c r="AA22" i="12"/>
  <c r="X22" i="12"/>
  <c r="AC22" i="12" s="1"/>
  <c r="K22" i="12"/>
  <c r="H22" i="12"/>
  <c r="M22" i="12" s="1"/>
  <c r="AD22" i="12" s="1"/>
  <c r="AR21" i="12"/>
  <c r="AO21" i="12"/>
  <c r="AT21" i="12" s="1"/>
  <c r="AA21" i="12"/>
  <c r="AA23" i="12" s="1"/>
  <c r="X21" i="12"/>
  <c r="AC21" i="12" s="1"/>
  <c r="M21" i="12"/>
  <c r="AD21" i="12" s="1"/>
  <c r="K21" i="12"/>
  <c r="H21" i="12"/>
  <c r="AR20" i="12"/>
  <c r="AO20" i="12"/>
  <c r="AT20" i="12" s="1"/>
  <c r="AC20" i="12"/>
  <c r="AA20" i="12"/>
  <c r="X20" i="12"/>
  <c r="K20" i="12"/>
  <c r="H20" i="12"/>
  <c r="M20" i="12" s="1"/>
  <c r="AD20" i="12" s="1"/>
  <c r="AR19" i="12"/>
  <c r="AT19" i="12" s="1"/>
  <c r="AO19" i="12"/>
  <c r="AA19" i="12"/>
  <c r="X19" i="12"/>
  <c r="AC19" i="12" s="1"/>
  <c r="K19" i="12"/>
  <c r="H19" i="12"/>
  <c r="M19" i="12" s="1"/>
  <c r="AD19" i="12" s="1"/>
  <c r="AR18" i="12"/>
  <c r="AO18" i="12"/>
  <c r="AT18" i="12" s="1"/>
  <c r="AA18" i="12"/>
  <c r="X18" i="12"/>
  <c r="AC18" i="12" s="1"/>
  <c r="M18" i="12"/>
  <c r="AD18" i="12" s="1"/>
  <c r="K18" i="12"/>
  <c r="H18" i="12"/>
  <c r="AR17" i="12"/>
  <c r="AO17" i="12"/>
  <c r="AT17" i="12" s="1"/>
  <c r="AC17" i="12"/>
  <c r="AA17" i="12"/>
  <c r="X17" i="12"/>
  <c r="K17" i="12"/>
  <c r="H17" i="12"/>
  <c r="M17" i="12" s="1"/>
  <c r="AD17" i="12" s="1"/>
  <c r="AR16" i="12"/>
  <c r="AT16" i="12" s="1"/>
  <c r="AO16" i="12"/>
  <c r="AA16" i="12"/>
  <c r="X16" i="12"/>
  <c r="X23" i="12" s="1"/>
  <c r="K16" i="12"/>
  <c r="H16" i="12"/>
  <c r="H23" i="12" s="1"/>
  <c r="AI5" i="12"/>
  <c r="R5" i="12"/>
  <c r="AI4" i="12"/>
  <c r="R4" i="12"/>
  <c r="AI3" i="12"/>
  <c r="R3" i="12"/>
  <c r="AI5" i="4"/>
  <c r="AI4" i="4"/>
  <c r="AI3" i="4"/>
  <c r="R5" i="4"/>
  <c r="R4" i="4"/>
  <c r="R3" i="4"/>
  <c r="AD22" i="20" l="1"/>
  <c r="H34" i="20"/>
  <c r="AD41" i="20"/>
  <c r="AB70" i="20"/>
  <c r="S75" i="20" s="1"/>
  <c r="J64" i="20"/>
  <c r="AS70" i="20"/>
  <c r="AJ75" i="20" s="1"/>
  <c r="AD99" i="20"/>
  <c r="M112" i="20"/>
  <c r="K34" i="20"/>
  <c r="AD98" i="20"/>
  <c r="X114" i="20"/>
  <c r="AD187" i="20"/>
  <c r="AC34" i="20"/>
  <c r="D75" i="20"/>
  <c r="V75" i="20" s="1"/>
  <c r="AD17" i="20"/>
  <c r="M103" i="20"/>
  <c r="Z148" i="20"/>
  <c r="AD61" i="20"/>
  <c r="AC23" i="20"/>
  <c r="AT32" i="20"/>
  <c r="AT34" i="20" s="1"/>
  <c r="AA34" i="20"/>
  <c r="AA68" i="20" s="1"/>
  <c r="AA70" i="20" s="1"/>
  <c r="S74" i="20" s="1"/>
  <c r="S76" i="20" s="1"/>
  <c r="AB64" i="20"/>
  <c r="AQ70" i="20"/>
  <c r="AD28" i="20"/>
  <c r="AQ64" i="20"/>
  <c r="AD189" i="20"/>
  <c r="X23" i="20"/>
  <c r="AC61" i="20"/>
  <c r="K64" i="20"/>
  <c r="AR114" i="20"/>
  <c r="AR150" i="20" s="1"/>
  <c r="F114" i="20"/>
  <c r="K194" i="20"/>
  <c r="K228" i="20" s="1"/>
  <c r="K230" i="20" s="1"/>
  <c r="AA194" i="20"/>
  <c r="J310" i="20"/>
  <c r="H514" i="20"/>
  <c r="J544" i="20" s="1"/>
  <c r="M16" i="20"/>
  <c r="L64" i="20"/>
  <c r="AT107" i="20"/>
  <c r="AT112" i="20" s="1"/>
  <c r="W114" i="20"/>
  <c r="M121" i="20"/>
  <c r="L144" i="20"/>
  <c r="AS150" i="20"/>
  <c r="AI155" i="20" s="1"/>
  <c r="H183" i="20"/>
  <c r="AD191" i="20"/>
  <c r="AR192" i="20"/>
  <c r="AR194" i="20" s="1"/>
  <c r="Z225" i="20"/>
  <c r="AD225" i="20" s="1"/>
  <c r="AA224" i="20"/>
  <c r="AA228" i="20"/>
  <c r="AA230" i="20" s="1"/>
  <c r="S234" i="20" s="1"/>
  <c r="S236" i="20" s="1"/>
  <c r="AB310" i="20"/>
  <c r="S315" i="20" s="1"/>
  <c r="AS64" i="20"/>
  <c r="J68" i="20"/>
  <c r="AC96" i="20"/>
  <c r="AC103" i="20" s="1"/>
  <c r="AT179" i="20"/>
  <c r="AT183" i="20" s="1"/>
  <c r="X192" i="20"/>
  <c r="X194" i="20" s="1"/>
  <c r="Z224" i="20" s="1"/>
  <c r="AC224" i="20" s="1"/>
  <c r="AC187" i="20"/>
  <c r="M192" i="20"/>
  <c r="AD206" i="20"/>
  <c r="AD207" i="20" s="1"/>
  <c r="AC256" i="20"/>
  <c r="AC263" i="20" s="1"/>
  <c r="AC47" i="20"/>
  <c r="Z64" i="20"/>
  <c r="AC64" i="20" s="1"/>
  <c r="K68" i="20"/>
  <c r="K70" i="20" s="1"/>
  <c r="Z144" i="20"/>
  <c r="AD176" i="20"/>
  <c r="AD190" i="20"/>
  <c r="AA432" i="20"/>
  <c r="AA434" i="20" s="1"/>
  <c r="AA464" i="20" s="1"/>
  <c r="AC427" i="20"/>
  <c r="AC432" i="20" s="1"/>
  <c r="M27" i="20"/>
  <c r="M61" i="20"/>
  <c r="AA64" i="20"/>
  <c r="AC107" i="20"/>
  <c r="AC112" i="20" s="1"/>
  <c r="Z114" i="20"/>
  <c r="AD118" i="20"/>
  <c r="AD121" i="20" s="1"/>
  <c r="AD124" i="20"/>
  <c r="AD127" i="20" s="1"/>
  <c r="AD135" i="20"/>
  <c r="AD140" i="20"/>
  <c r="AC189" i="20"/>
  <c r="AM194" i="20"/>
  <c r="AD219" i="20"/>
  <c r="AT258" i="20"/>
  <c r="AR263" i="20"/>
  <c r="AM274" i="20"/>
  <c r="AS304" i="20"/>
  <c r="AD337" i="20"/>
  <c r="AR23" i="20"/>
  <c r="AR34" i="20" s="1"/>
  <c r="X32" i="20"/>
  <c r="X34" i="20" s="1"/>
  <c r="Z68" i="20" s="1"/>
  <c r="J65" i="20"/>
  <c r="AD65" i="20" s="1"/>
  <c r="K103" i="20"/>
  <c r="AD107" i="20"/>
  <c r="AD112" i="20" s="1"/>
  <c r="AD177" i="20"/>
  <c r="AT192" i="20"/>
  <c r="H194" i="20"/>
  <c r="J224" i="20" s="1"/>
  <c r="J225" i="20"/>
  <c r="M221" i="20"/>
  <c r="Z65" i="20"/>
  <c r="H112" i="20"/>
  <c r="H114" i="20" s="1"/>
  <c r="J144" i="20" s="1"/>
  <c r="AB114" i="20"/>
  <c r="Z145" i="20" s="1"/>
  <c r="AD145" i="20" s="1"/>
  <c r="AQ114" i="20"/>
  <c r="M183" i="20"/>
  <c r="AO192" i="20"/>
  <c r="AO194" i="20" s="1"/>
  <c r="AQ230" i="20" s="1"/>
  <c r="AT267" i="20"/>
  <c r="AT272" i="20" s="1"/>
  <c r="AR272" i="20"/>
  <c r="AR274" i="20" s="1"/>
  <c r="AR304" i="20" s="1"/>
  <c r="AT96" i="20"/>
  <c r="AT103" i="20" s="1"/>
  <c r="K112" i="20"/>
  <c r="AD132" i="20"/>
  <c r="AD141" i="20" s="1"/>
  <c r="J148" i="20"/>
  <c r="AQ150" i="20"/>
  <c r="AQ144" i="20"/>
  <c r="AC207" i="20"/>
  <c r="AD211" i="20"/>
  <c r="AD221" i="20" s="1"/>
  <c r="AD259" i="20"/>
  <c r="AD269" i="20"/>
  <c r="AD287" i="20"/>
  <c r="D315" i="20"/>
  <c r="V315" i="20" s="1"/>
  <c r="AR144" i="20"/>
  <c r="L150" i="20"/>
  <c r="L230" i="20"/>
  <c r="L224" i="20"/>
  <c r="AQ225" i="20"/>
  <c r="F274" i="20"/>
  <c r="V274" i="20"/>
  <c r="AO343" i="20"/>
  <c r="AS144" i="20"/>
  <c r="AS224" i="20"/>
  <c r="AR224" i="20"/>
  <c r="AR230" i="20"/>
  <c r="AD256" i="20"/>
  <c r="AD263" i="20" s="1"/>
  <c r="M263" i="20"/>
  <c r="AD261" i="20"/>
  <c r="AC281" i="20"/>
  <c r="AD291" i="20"/>
  <c r="Z308" i="20"/>
  <c r="K304" i="20"/>
  <c r="AR343" i="20"/>
  <c r="AR354" i="20" s="1"/>
  <c r="AT336" i="20"/>
  <c r="AA304" i="20"/>
  <c r="AD381" i="20"/>
  <c r="AB144" i="20"/>
  <c r="AC221" i="20"/>
  <c r="Z305" i="20"/>
  <c r="AD305" i="20" s="1"/>
  <c r="AB304" i="20"/>
  <c r="AA308" i="20"/>
  <c r="AA310" i="20" s="1"/>
  <c r="S314" i="20" s="1"/>
  <c r="S316" i="20" s="1"/>
  <c r="J388" i="20"/>
  <c r="M381" i="20"/>
  <c r="AB224" i="20"/>
  <c r="AO263" i="20"/>
  <c r="AO274" i="20" s="1"/>
  <c r="AT256" i="20"/>
  <c r="AT263" i="20" s="1"/>
  <c r="M272" i="20"/>
  <c r="M274" i="20" s="1"/>
  <c r="AD271" i="20"/>
  <c r="K274" i="20"/>
  <c r="AC301" i="20"/>
  <c r="X343" i="20"/>
  <c r="X354" i="20" s="1"/>
  <c r="AC336" i="20"/>
  <c r="AO354" i="20"/>
  <c r="AQ384" i="20" s="1"/>
  <c r="X272" i="20"/>
  <c r="X274" i="20" s="1"/>
  <c r="AC267" i="20"/>
  <c r="AC272" i="20" s="1"/>
  <c r="AC274" i="20" s="1"/>
  <c r="AD294" i="20"/>
  <c r="K308" i="20"/>
  <c r="K310" i="20" s="1"/>
  <c r="J305" i="20"/>
  <c r="AR310" i="20"/>
  <c r="AQ305" i="20"/>
  <c r="AA343" i="20"/>
  <c r="AA354" i="20" s="1"/>
  <c r="AD348" i="20"/>
  <c r="J228" i="20"/>
  <c r="AS230" i="20"/>
  <c r="AI235" i="20" s="1"/>
  <c r="Z304" i="20"/>
  <c r="AC304" i="20" s="1"/>
  <c r="H343" i="20"/>
  <c r="AR423" i="20"/>
  <c r="AR434" i="20" s="1"/>
  <c r="K434" i="20"/>
  <c r="K468" i="20" s="1"/>
  <c r="K470" i="20" s="1"/>
  <c r="Z464" i="20"/>
  <c r="X503" i="20"/>
  <c r="AC496" i="20"/>
  <c r="AD290" i="20"/>
  <c r="AD301" i="20" s="1"/>
  <c r="K343" i="20"/>
  <c r="L384" i="20"/>
  <c r="AS390" i="20"/>
  <c r="AI395" i="20" s="1"/>
  <c r="X423" i="20"/>
  <c r="AC416" i="20"/>
  <c r="Z468" i="20"/>
  <c r="X512" i="20"/>
  <c r="AC507" i="20"/>
  <c r="AC512" i="20" s="1"/>
  <c r="J304" i="20"/>
  <c r="M304" i="20" s="1"/>
  <c r="J354" i="20"/>
  <c r="AD431" i="20"/>
  <c r="AD452" i="20"/>
  <c r="AO423" i="20"/>
  <c r="AO434" i="20" s="1"/>
  <c r="AT416" i="20"/>
  <c r="Z465" i="20"/>
  <c r="AD465" i="20" s="1"/>
  <c r="AT496" i="20"/>
  <c r="AT503" i="20" s="1"/>
  <c r="AR503" i="20"/>
  <c r="AD521" i="20"/>
  <c r="AQ550" i="20"/>
  <c r="H354" i="20"/>
  <c r="J384" i="20" s="1"/>
  <c r="AD419" i="20"/>
  <c r="M432" i="20"/>
  <c r="AD427" i="20"/>
  <c r="X432" i="20"/>
  <c r="X434" i="20" s="1"/>
  <c r="AB464" i="20"/>
  <c r="AR514" i="20"/>
  <c r="AQ545" i="20" s="1"/>
  <c r="AT339" i="20"/>
  <c r="K352" i="20"/>
  <c r="K354" i="20" s="1"/>
  <c r="K388" i="20" s="1"/>
  <c r="K390" i="20" s="1"/>
  <c r="AQ354" i="20"/>
  <c r="AT461" i="20"/>
  <c r="AA468" i="20"/>
  <c r="AA470" i="20" s="1"/>
  <c r="S474" i="20" s="1"/>
  <c r="S476" i="20" s="1"/>
  <c r="AD497" i="20"/>
  <c r="AD509" i="20"/>
  <c r="L390" i="20"/>
  <c r="AA423" i="20"/>
  <c r="I434" i="20"/>
  <c r="AC441" i="20"/>
  <c r="J465" i="20"/>
  <c r="AA503" i="20"/>
  <c r="AA512" i="20"/>
  <c r="AS384" i="20"/>
  <c r="AT418" i="20"/>
  <c r="AC420" i="20"/>
  <c r="AD420" i="20" s="1"/>
  <c r="H423" i="20"/>
  <c r="H434" i="20" s="1"/>
  <c r="AT428" i="20"/>
  <c r="AT432" i="20" s="1"/>
  <c r="AD438" i="20"/>
  <c r="AD441" i="20" s="1"/>
  <c r="AD501" i="20"/>
  <c r="V514" i="20"/>
  <c r="AC527" i="20"/>
  <c r="AD524" i="20"/>
  <c r="AD527" i="20" s="1"/>
  <c r="AB550" i="20"/>
  <c r="S555" i="20" s="1"/>
  <c r="AD541" i="20"/>
  <c r="M347" i="20"/>
  <c r="AB384" i="20"/>
  <c r="AT419" i="20"/>
  <c r="AS434" i="20"/>
  <c r="AS470" i="20" s="1"/>
  <c r="AI475" i="20" s="1"/>
  <c r="AD445" i="20"/>
  <c r="AD447" i="20" s="1"/>
  <c r="AS464" i="20"/>
  <c r="AC498" i="20"/>
  <c r="AD498" i="20" s="1"/>
  <c r="AP514" i="20"/>
  <c r="AC521" i="20"/>
  <c r="K512" i="20"/>
  <c r="AT512" i="20"/>
  <c r="AT514" i="20" s="1"/>
  <c r="AD510" i="20"/>
  <c r="AT541" i="20"/>
  <c r="M541" i="20"/>
  <c r="J548" i="20"/>
  <c r="AQ544" i="20"/>
  <c r="M423" i="20"/>
  <c r="AD429" i="20"/>
  <c r="F434" i="20"/>
  <c r="V434" i="20"/>
  <c r="AC461" i="20"/>
  <c r="AD459" i="20"/>
  <c r="L470" i="20"/>
  <c r="K503" i="20"/>
  <c r="AD507" i="20"/>
  <c r="M512" i="20"/>
  <c r="M514" i="20" s="1"/>
  <c r="AB514" i="20"/>
  <c r="AB544" i="20" s="1"/>
  <c r="AT521" i="20"/>
  <c r="AM434" i="20"/>
  <c r="M503" i="20"/>
  <c r="M511" i="20"/>
  <c r="AD511" i="20" s="1"/>
  <c r="L514" i="20"/>
  <c r="L544" i="20" s="1"/>
  <c r="AS514" i="20"/>
  <c r="AS544" i="20" s="1"/>
  <c r="AS550" i="20"/>
  <c r="AI555" i="20" s="1"/>
  <c r="AA68" i="19"/>
  <c r="AA70" i="19" s="1"/>
  <c r="S74" i="19" s="1"/>
  <c r="AB70" i="19"/>
  <c r="S75" i="19" s="1"/>
  <c r="M23" i="19"/>
  <c r="AA34" i="19"/>
  <c r="AD41" i="19"/>
  <c r="AB390" i="19"/>
  <c r="S395" i="19" s="1"/>
  <c r="AB384" i="19"/>
  <c r="AO23" i="19"/>
  <c r="AT18" i="19"/>
  <c r="AR23" i="19"/>
  <c r="AR34" i="19" s="1"/>
  <c r="AC41" i="19"/>
  <c r="AT103" i="19"/>
  <c r="M108" i="19"/>
  <c r="AD108" i="19" s="1"/>
  <c r="H112" i="19"/>
  <c r="M351" i="19"/>
  <c r="AD351" i="19" s="1"/>
  <c r="H352" i="19"/>
  <c r="H354" i="19" s="1"/>
  <c r="M429" i="19"/>
  <c r="AD429" i="19" s="1"/>
  <c r="H432" i="19"/>
  <c r="AT23" i="19"/>
  <c r="AO32" i="19"/>
  <c r="AO34" i="19" s="1"/>
  <c r="AQ70" i="19" s="1"/>
  <c r="AT28" i="19"/>
  <c r="AT32" i="19" s="1"/>
  <c r="AT34" i="19" s="1"/>
  <c r="AA144" i="19"/>
  <c r="AD181" i="19"/>
  <c r="AC29" i="19"/>
  <c r="X32" i="19"/>
  <c r="AP34" i="19"/>
  <c r="K23" i="19"/>
  <c r="AD19" i="19"/>
  <c r="AD60" i="19"/>
  <c r="AD61" i="19" s="1"/>
  <c r="AA64" i="19"/>
  <c r="Z65" i="19"/>
  <c r="AD99" i="19"/>
  <c r="AQ114" i="19"/>
  <c r="M176" i="19"/>
  <c r="H183" i="19"/>
  <c r="AC221" i="19"/>
  <c r="AD29" i="19"/>
  <c r="M98" i="19"/>
  <c r="H103" i="19"/>
  <c r="AD101" i="19"/>
  <c r="X112" i="19"/>
  <c r="AC107" i="19"/>
  <c r="K183" i="19"/>
  <c r="AS230" i="19"/>
  <c r="AI235" i="19" s="1"/>
  <c r="AB230" i="19"/>
  <c r="S235" i="19" s="1"/>
  <c r="AC32" i="19"/>
  <c r="AS70" i="19"/>
  <c r="AJ75" i="19" s="1"/>
  <c r="AT267" i="19"/>
  <c r="AT272" i="19" s="1"/>
  <c r="AT274" i="19" s="1"/>
  <c r="AO272" i="19"/>
  <c r="K32" i="19"/>
  <c r="AC61" i="19"/>
  <c r="AO103" i="19"/>
  <c r="AA114" i="19"/>
  <c r="AA148" i="19" s="1"/>
  <c r="AA150" i="19" s="1"/>
  <c r="S154" i="19" s="1"/>
  <c r="M121" i="19"/>
  <c r="AT192" i="19"/>
  <c r="AT258" i="19"/>
  <c r="AR274" i="19"/>
  <c r="AR304" i="19" s="1"/>
  <c r="M367" i="19"/>
  <c r="L390" i="19"/>
  <c r="X23" i="19"/>
  <c r="AC17" i="19"/>
  <c r="AC23" i="19" s="1"/>
  <c r="M32" i="19"/>
  <c r="M34" i="19" s="1"/>
  <c r="AD27" i="19"/>
  <c r="AT111" i="19"/>
  <c r="AD141" i="19"/>
  <c r="AA183" i="19"/>
  <c r="AA194" i="19" s="1"/>
  <c r="AS224" i="19"/>
  <c r="AA263" i="19"/>
  <c r="AB64" i="19"/>
  <c r="AR103" i="19"/>
  <c r="AR114" i="19" s="1"/>
  <c r="AS144" i="19"/>
  <c r="AC176" i="19"/>
  <c r="AC180" i="19"/>
  <c r="AD180" i="19" s="1"/>
  <c r="X183" i="19"/>
  <c r="AC189" i="19"/>
  <c r="X192" i="19"/>
  <c r="X194" i="19" s="1"/>
  <c r="Z228" i="19" s="1"/>
  <c r="AD221" i="19"/>
  <c r="AO263" i="19"/>
  <c r="H272" i="19"/>
  <c r="AS274" i="19"/>
  <c r="AS310" i="19" s="1"/>
  <c r="AI315" i="19" s="1"/>
  <c r="AD291" i="19"/>
  <c r="AO343" i="19"/>
  <c r="AT336" i="19"/>
  <c r="H23" i="19"/>
  <c r="H34" i="19" s="1"/>
  <c r="K103" i="19"/>
  <c r="AT101" i="19"/>
  <c r="AC111" i="19"/>
  <c r="AD111" i="19" s="1"/>
  <c r="W114" i="19"/>
  <c r="AQ150" i="19"/>
  <c r="AO194" i="19"/>
  <c r="AQ224" i="19" s="1"/>
  <c r="L230" i="19"/>
  <c r="AD207" i="19"/>
  <c r="Z224" i="19"/>
  <c r="AR343" i="19"/>
  <c r="AR354" i="19" s="1"/>
  <c r="AR384" i="19" s="1"/>
  <c r="AD377" i="19"/>
  <c r="AQ64" i="19"/>
  <c r="X103" i="19"/>
  <c r="AO112" i="19"/>
  <c r="AO114" i="19" s="1"/>
  <c r="L150" i="19"/>
  <c r="L144" i="19"/>
  <c r="G194" i="19"/>
  <c r="AC207" i="19"/>
  <c r="H263" i="19"/>
  <c r="M258" i="19"/>
  <c r="AD258" i="19" s="1"/>
  <c r="AD261" i="19"/>
  <c r="AT301" i="19"/>
  <c r="AB310" i="19"/>
  <c r="S315" i="19" s="1"/>
  <c r="AD350" i="19"/>
  <c r="AT102" i="19"/>
  <c r="M107" i="19"/>
  <c r="AT110" i="19"/>
  <c r="I114" i="19"/>
  <c r="AD118" i="19"/>
  <c r="AD121" i="19" s="1"/>
  <c r="AC127" i="19"/>
  <c r="M127" i="19"/>
  <c r="M141" i="19"/>
  <c r="AQ144" i="19"/>
  <c r="AR183" i="19"/>
  <c r="AR194" i="19" s="1"/>
  <c r="K194" i="19"/>
  <c r="K224" i="19" s="1"/>
  <c r="H194" i="19"/>
  <c r="AP194" i="19"/>
  <c r="AC201" i="19"/>
  <c r="AD260" i="19"/>
  <c r="AD281" i="19"/>
  <c r="L70" i="19"/>
  <c r="K112" i="19"/>
  <c r="AT107" i="19"/>
  <c r="AT112" i="19" s="1"/>
  <c r="AT114" i="19" s="1"/>
  <c r="Z114" i="19"/>
  <c r="AD137" i="19"/>
  <c r="AD140" i="19"/>
  <c r="AD182" i="19"/>
  <c r="M192" i="19"/>
  <c r="AD187" i="19"/>
  <c r="AQ194" i="19"/>
  <c r="AD215" i="19"/>
  <c r="AD257" i="19"/>
  <c r="AT341" i="19"/>
  <c r="AR434" i="19"/>
  <c r="AT179" i="19"/>
  <c r="AT183" i="19" s="1"/>
  <c r="AC190" i="19"/>
  <c r="AD190" i="19" s="1"/>
  <c r="AD214" i="19"/>
  <c r="J224" i="19"/>
  <c r="L274" i="19"/>
  <c r="L304" i="19" s="1"/>
  <c r="AB304" i="19"/>
  <c r="AD381" i="19"/>
  <c r="AQ385" i="19"/>
  <c r="M432" i="19"/>
  <c r="AD427" i="19"/>
  <c r="AD432" i="19" s="1"/>
  <c r="M177" i="19"/>
  <c r="AD177" i="19" s="1"/>
  <c r="AC181" i="19"/>
  <c r="AT189" i="19"/>
  <c r="J228" i="19"/>
  <c r="AM274" i="19"/>
  <c r="AD342" i="19"/>
  <c r="AO354" i="19"/>
  <c r="AQ390" i="19" s="1"/>
  <c r="Z434" i="19"/>
  <c r="AB464" i="19"/>
  <c r="K228" i="19"/>
  <c r="K230" i="19" s="1"/>
  <c r="M256" i="19"/>
  <c r="AT256" i="19"/>
  <c r="AT263" i="19" s="1"/>
  <c r="M267" i="19"/>
  <c r="V274" i="19"/>
  <c r="AC301" i="19"/>
  <c r="K343" i="19"/>
  <c r="K354" i="19" s="1"/>
  <c r="M336" i="19"/>
  <c r="AC367" i="19"/>
  <c r="AD364" i="19"/>
  <c r="AD367" i="19" s="1"/>
  <c r="L224" i="19"/>
  <c r="AQ230" i="19"/>
  <c r="AD262" i="19"/>
  <c r="X272" i="19"/>
  <c r="AC267" i="19"/>
  <c r="AC272" i="19" s="1"/>
  <c r="W274" i="19"/>
  <c r="AP274" i="19"/>
  <c r="AC281" i="19"/>
  <c r="J305" i="19"/>
  <c r="K308" i="19"/>
  <c r="K310" i="19" s="1"/>
  <c r="M301" i="19"/>
  <c r="AD339" i="19"/>
  <c r="M352" i="19"/>
  <c r="AQ354" i="19"/>
  <c r="AD507" i="19"/>
  <c r="M512" i="19"/>
  <c r="AS150" i="19"/>
  <c r="AI155" i="19" s="1"/>
  <c r="AD200" i="19"/>
  <c r="AD201" i="19" s="1"/>
  <c r="X263" i="19"/>
  <c r="AC259" i="19"/>
  <c r="AD259" i="19" s="1"/>
  <c r="AA272" i="19"/>
  <c r="AA274" i="19" s="1"/>
  <c r="Z305" i="19" s="1"/>
  <c r="AD305" i="19" s="1"/>
  <c r="L310" i="19"/>
  <c r="AR310" i="19"/>
  <c r="AA343" i="19"/>
  <c r="AA354" i="19" s="1"/>
  <c r="AD340" i="19"/>
  <c r="X352" i="19"/>
  <c r="X354" i="19" s="1"/>
  <c r="Z384" i="19" s="1"/>
  <c r="AC347" i="19"/>
  <c r="AT361" i="19"/>
  <c r="AT381" i="19"/>
  <c r="AT501" i="19"/>
  <c r="Z548" i="19"/>
  <c r="AD347" i="19"/>
  <c r="AC350" i="19"/>
  <c r="M381" i="19"/>
  <c r="AR390" i="19"/>
  <c r="AC421" i="19"/>
  <c r="AA432" i="19"/>
  <c r="AD445" i="19"/>
  <c r="AD447" i="19" s="1"/>
  <c r="AT349" i="19"/>
  <c r="L384" i="19"/>
  <c r="M417" i="19"/>
  <c r="AD417" i="19" s="1"/>
  <c r="H423" i="19"/>
  <c r="AO432" i="19"/>
  <c r="AO434" i="19" s="1"/>
  <c r="AQ470" i="19" s="1"/>
  <c r="L434" i="19"/>
  <c r="L470" i="19" s="1"/>
  <c r="M461" i="19"/>
  <c r="AD527" i="19"/>
  <c r="AD290" i="19"/>
  <c r="AD301" i="19" s="1"/>
  <c r="AA308" i="19"/>
  <c r="AA310" i="19" s="1"/>
  <c r="S314" i="19" s="1"/>
  <c r="S316" i="19" s="1"/>
  <c r="AA304" i="19"/>
  <c r="M337" i="19"/>
  <c r="AD337" i="19" s="1"/>
  <c r="AC341" i="19"/>
  <c r="AC343" i="19" s="1"/>
  <c r="K423" i="19"/>
  <c r="AQ465" i="19"/>
  <c r="X343" i="19"/>
  <c r="AT352" i="19"/>
  <c r="AT427" i="19"/>
  <c r="AT432" i="19" s="1"/>
  <c r="M503" i="19"/>
  <c r="AT498" i="19"/>
  <c r="AT503" i="19" s="1"/>
  <c r="AO503" i="19"/>
  <c r="AT340" i="19"/>
  <c r="X423" i="19"/>
  <c r="AC416" i="19"/>
  <c r="AC423" i="19" s="1"/>
  <c r="M421" i="19"/>
  <c r="AD421" i="19" s="1"/>
  <c r="K432" i="19"/>
  <c r="K434" i="19" s="1"/>
  <c r="J465" i="19" s="1"/>
  <c r="AC447" i="19"/>
  <c r="AC461" i="19"/>
  <c r="X503" i="19"/>
  <c r="AC496" i="19"/>
  <c r="AC503" i="19" s="1"/>
  <c r="AA423" i="19"/>
  <c r="AT461" i="19"/>
  <c r="AD454" i="19"/>
  <c r="AD502" i="19"/>
  <c r="X512" i="19"/>
  <c r="X514" i="19" s="1"/>
  <c r="Z544" i="19" s="1"/>
  <c r="AC508" i="19"/>
  <c r="L514" i="19"/>
  <c r="L544" i="19" s="1"/>
  <c r="AB514" i="19"/>
  <c r="AA548" i="19" s="1"/>
  <c r="AA550" i="19" s="1"/>
  <c r="S554" i="19" s="1"/>
  <c r="AC541" i="19"/>
  <c r="AA544" i="19"/>
  <c r="AT420" i="19"/>
  <c r="X432" i="19"/>
  <c r="AC427" i="19"/>
  <c r="AC432" i="19" s="1"/>
  <c r="AC434" i="19" s="1"/>
  <c r="V434" i="19"/>
  <c r="M447" i="19"/>
  <c r="AD499" i="19"/>
  <c r="AC512" i="19"/>
  <c r="AC514" i="19" s="1"/>
  <c r="AD541" i="19"/>
  <c r="AS550" i="19"/>
  <c r="AI555" i="19" s="1"/>
  <c r="AR503" i="19"/>
  <c r="AR514" i="19" s="1"/>
  <c r="M521" i="19"/>
  <c r="AD525" i="19"/>
  <c r="AS544" i="19"/>
  <c r="AT512" i="19"/>
  <c r="AN514" i="19"/>
  <c r="J544" i="19"/>
  <c r="H512" i="19"/>
  <c r="H514" i="19" s="1"/>
  <c r="J548" i="19" s="1"/>
  <c r="AD511" i="19"/>
  <c r="AO512" i="19"/>
  <c r="AO514" i="19" s="1"/>
  <c r="AQ550" i="19" s="1"/>
  <c r="AB434" i="19"/>
  <c r="AB470" i="19" s="1"/>
  <c r="S475" i="19" s="1"/>
  <c r="AD450" i="19"/>
  <c r="AD458" i="19"/>
  <c r="AR470" i="19"/>
  <c r="K514" i="19"/>
  <c r="K544" i="19" s="1"/>
  <c r="AD508" i="19"/>
  <c r="AR464" i="19"/>
  <c r="AT416" i="19"/>
  <c r="AD31" i="18"/>
  <c r="AD47" i="18"/>
  <c r="K64" i="18"/>
  <c r="AD61" i="18"/>
  <c r="M32" i="18"/>
  <c r="AD27" i="18"/>
  <c r="AD32" i="18" s="1"/>
  <c r="X34" i="18"/>
  <c r="AA34" i="18"/>
  <c r="AC32" i="18"/>
  <c r="AC34" i="18" s="1"/>
  <c r="AC141" i="18"/>
  <c r="AT16" i="18"/>
  <c r="AD19" i="18"/>
  <c r="AD55" i="18"/>
  <c r="AA103" i="18"/>
  <c r="AO112" i="18"/>
  <c r="AO114" i="18" s="1"/>
  <c r="AQ150" i="18" s="1"/>
  <c r="AT108" i="18"/>
  <c r="AT112" i="18" s="1"/>
  <c r="AT114" i="18" s="1"/>
  <c r="V315" i="18"/>
  <c r="AD381" i="18"/>
  <c r="H23" i="18"/>
  <c r="H34" i="18" s="1"/>
  <c r="J65" i="18"/>
  <c r="AD65" i="18" s="1"/>
  <c r="K68" i="18"/>
  <c r="K70" i="18" s="1"/>
  <c r="AR70" i="18"/>
  <c r="AR64" i="18"/>
  <c r="AQ65" i="18"/>
  <c r="AT141" i="18"/>
  <c r="M141" i="18"/>
  <c r="AR194" i="18"/>
  <c r="AR224" i="18" s="1"/>
  <c r="AT336" i="18"/>
  <c r="AO343" i="18"/>
  <c r="AS384" i="18"/>
  <c r="I34" i="18"/>
  <c r="L70" i="18"/>
  <c r="L64" i="18"/>
  <c r="AS70" i="18"/>
  <c r="AJ75" i="18" s="1"/>
  <c r="AS64" i="18"/>
  <c r="X192" i="18"/>
  <c r="X194" i="18" s="1"/>
  <c r="Z228" i="18" s="1"/>
  <c r="AC187" i="18"/>
  <c r="AC192" i="18" s="1"/>
  <c r="AC194" i="18" s="1"/>
  <c r="M287" i="18"/>
  <c r="M17" i="18"/>
  <c r="AD17" i="18" s="1"/>
  <c r="AT18" i="18"/>
  <c r="AO23" i="18"/>
  <c r="AO32" i="18"/>
  <c r="M61" i="18"/>
  <c r="AC111" i="18"/>
  <c r="AD111" i="18" s="1"/>
  <c r="AO183" i="18"/>
  <c r="AD221" i="18"/>
  <c r="X274" i="18"/>
  <c r="Z308" i="18" s="1"/>
  <c r="M268" i="18"/>
  <c r="AD268" i="18" s="1"/>
  <c r="K32" i="18"/>
  <c r="K34" i="18" s="1"/>
  <c r="Z68" i="18"/>
  <c r="Z64" i="18"/>
  <c r="AC64" i="18" s="1"/>
  <c r="AC103" i="18"/>
  <c r="AD99" i="18"/>
  <c r="AD107" i="18"/>
  <c r="AA224" i="18"/>
  <c r="AD258" i="18"/>
  <c r="AD16" i="18"/>
  <c r="AD23" i="18" s="1"/>
  <c r="AA68" i="18"/>
  <c r="AA70" i="18" s="1"/>
  <c r="S74" i="18" s="1"/>
  <c r="J225" i="18"/>
  <c r="K224" i="18"/>
  <c r="M221" i="18"/>
  <c r="F34" i="18"/>
  <c r="AA64" i="18"/>
  <c r="AC112" i="18"/>
  <c r="AT29" i="18"/>
  <c r="AT32" i="18" s="1"/>
  <c r="AC41" i="18"/>
  <c r="M47" i="18"/>
  <c r="AB64" i="18"/>
  <c r="AB70" i="18"/>
  <c r="S75" i="18" s="1"/>
  <c r="AO103" i="18"/>
  <c r="AC99" i="18"/>
  <c r="AA112" i="18"/>
  <c r="AO274" i="18"/>
  <c r="AQ304" i="18" s="1"/>
  <c r="AT304" i="18" s="1"/>
  <c r="AT102" i="18"/>
  <c r="AT103" i="18" s="1"/>
  <c r="M108" i="18"/>
  <c r="AD108" i="18" s="1"/>
  <c r="X112" i="18"/>
  <c r="X114" i="18" s="1"/>
  <c r="Z144" i="18" s="1"/>
  <c r="AS150" i="18"/>
  <c r="AI155" i="18" s="1"/>
  <c r="AD216" i="18"/>
  <c r="AQ225" i="18"/>
  <c r="AR230" i="18"/>
  <c r="M281" i="18"/>
  <c r="AR343" i="18"/>
  <c r="AR354" i="18" s="1"/>
  <c r="J114" i="18"/>
  <c r="AN114" i="18"/>
  <c r="AT121" i="18"/>
  <c r="AT127" i="18"/>
  <c r="L150" i="18"/>
  <c r="K183" i="18"/>
  <c r="M177" i="18"/>
  <c r="AD177" i="18" s="1"/>
  <c r="AD180" i="18"/>
  <c r="AA384" i="18"/>
  <c r="AA388" i="18"/>
  <c r="AA390" i="18" s="1"/>
  <c r="S394" i="18" s="1"/>
  <c r="S396" i="18" s="1"/>
  <c r="AD178" i="18"/>
  <c r="AC181" i="18"/>
  <c r="AD181" i="18" s="1"/>
  <c r="M190" i="18"/>
  <c r="AD190" i="18" s="1"/>
  <c r="V194" i="18"/>
  <c r="Z224" i="18"/>
  <c r="L230" i="18"/>
  <c r="AD336" i="18"/>
  <c r="AB384" i="18"/>
  <c r="Z385" i="18"/>
  <c r="AD385" i="18" s="1"/>
  <c r="H103" i="18"/>
  <c r="AO192" i="18"/>
  <c r="AO194" i="18" s="1"/>
  <c r="AQ224" i="18" s="1"/>
  <c r="AT224" i="18" s="1"/>
  <c r="AD189" i="18"/>
  <c r="AC207" i="18"/>
  <c r="AA228" i="18"/>
  <c r="AA230" i="18" s="1"/>
  <c r="S234" i="18" s="1"/>
  <c r="S236" i="18" s="1"/>
  <c r="M267" i="18"/>
  <c r="H272" i="18"/>
  <c r="H274" i="18" s="1"/>
  <c r="J308" i="18" s="1"/>
  <c r="AN274" i="18"/>
  <c r="M337" i="18"/>
  <c r="AD337" i="18" s="1"/>
  <c r="K343" i="18"/>
  <c r="K103" i="18"/>
  <c r="K114" i="18" s="1"/>
  <c r="AB114" i="18"/>
  <c r="AB144" i="18" s="1"/>
  <c r="AQ114" i="18"/>
  <c r="H192" i="18"/>
  <c r="H194" i="18" s="1"/>
  <c r="J228" i="18" s="1"/>
  <c r="M187" i="18"/>
  <c r="AD191" i="18"/>
  <c r="AR272" i="18"/>
  <c r="AR274" i="18" s="1"/>
  <c r="AD338" i="18"/>
  <c r="M347" i="18"/>
  <c r="K352" i="18"/>
  <c r="K354" i="18" s="1"/>
  <c r="K388" i="18" s="1"/>
  <c r="K390" i="18" s="1"/>
  <c r="AM354" i="18"/>
  <c r="AT381" i="18"/>
  <c r="Z65" i="18"/>
  <c r="M96" i="18"/>
  <c r="AR103" i="18"/>
  <c r="AR114" i="18" s="1"/>
  <c r="H112" i="18"/>
  <c r="H114" i="18" s="1"/>
  <c r="J148" i="18" s="1"/>
  <c r="AD118" i="18"/>
  <c r="AD121" i="18" s="1"/>
  <c r="AD124" i="18"/>
  <c r="AD127" i="18" s="1"/>
  <c r="AB150" i="18"/>
  <c r="S155" i="18" s="1"/>
  <c r="AC176" i="18"/>
  <c r="AC183" i="18" s="1"/>
  <c r="AT180" i="18"/>
  <c r="AT183" i="18" s="1"/>
  <c r="K192" i="18"/>
  <c r="K194" i="18" s="1"/>
  <c r="K228" i="18" s="1"/>
  <c r="K230" i="18" s="1"/>
  <c r="AT192" i="18"/>
  <c r="AC201" i="18"/>
  <c r="K263" i="18"/>
  <c r="K274" i="18" s="1"/>
  <c r="M256" i="18"/>
  <c r="AD257" i="18"/>
  <c r="AT268" i="18"/>
  <c r="AT272" i="18" s="1"/>
  <c r="AT274" i="18" s="1"/>
  <c r="AD287" i="18"/>
  <c r="AC301" i="18"/>
  <c r="AC343" i="18"/>
  <c r="AQ230" i="18"/>
  <c r="AC261" i="18"/>
  <c r="AC263" i="18" s="1"/>
  <c r="AC274" i="18" s="1"/>
  <c r="AT269" i="18"/>
  <c r="X343" i="18"/>
  <c r="H352" i="18"/>
  <c r="H354" i="18" s="1"/>
  <c r="J388" i="18" s="1"/>
  <c r="AS224" i="18"/>
  <c r="AB224" i="18"/>
  <c r="Z225" i="18"/>
  <c r="AD225" i="18" s="1"/>
  <c r="AA263" i="18"/>
  <c r="AA274" i="18" s="1"/>
  <c r="M270" i="18"/>
  <c r="AD270" i="18" s="1"/>
  <c r="AT338" i="18"/>
  <c r="AT342" i="18"/>
  <c r="AC347" i="18"/>
  <c r="AC352" i="18" s="1"/>
  <c r="AC354" i="18" s="1"/>
  <c r="AT422" i="18"/>
  <c r="AA434" i="18"/>
  <c r="D395" i="18"/>
  <c r="V395" i="18" s="1"/>
  <c r="L304" i="18"/>
  <c r="AR304" i="18"/>
  <c r="X352" i="18"/>
  <c r="X354" i="18" s="1"/>
  <c r="Z388" i="18" s="1"/>
  <c r="AO263" i="18"/>
  <c r="AT256" i="18"/>
  <c r="AT263" i="18" s="1"/>
  <c r="M261" i="18"/>
  <c r="AD261" i="18" s="1"/>
  <c r="AC287" i="18"/>
  <c r="M301" i="18"/>
  <c r="AT347" i="18"/>
  <c r="AT352" i="18" s="1"/>
  <c r="AO352" i="18"/>
  <c r="AO354" i="18" s="1"/>
  <c r="I354" i="18"/>
  <c r="AD376" i="18"/>
  <c r="AA464" i="18"/>
  <c r="AR503" i="18"/>
  <c r="AR514" i="18" s="1"/>
  <c r="AQ545" i="18" s="1"/>
  <c r="AT496" i="18"/>
  <c r="AT503" i="18" s="1"/>
  <c r="AT514" i="18" s="1"/>
  <c r="Z548" i="18"/>
  <c r="AB304" i="18"/>
  <c r="AT339" i="18"/>
  <c r="AC348" i="18"/>
  <c r="AD348" i="18" s="1"/>
  <c r="AQ390" i="18"/>
  <c r="K423" i="18"/>
  <c r="Z464" i="18"/>
  <c r="AC464" i="18" s="1"/>
  <c r="AC262" i="18"/>
  <c r="AD262" i="18" s="1"/>
  <c r="AT270" i="18"/>
  <c r="AS310" i="18"/>
  <c r="AI315" i="18" s="1"/>
  <c r="AQ384" i="18"/>
  <c r="M419" i="18"/>
  <c r="AD419" i="18" s="1"/>
  <c r="AD521" i="18"/>
  <c r="AA548" i="18"/>
  <c r="AA550" i="18" s="1"/>
  <c r="S554" i="18" s="1"/>
  <c r="H432" i="18"/>
  <c r="M429" i="18"/>
  <c r="AD429" i="18" s="1"/>
  <c r="AD497" i="18"/>
  <c r="Z514" i="18"/>
  <c r="AB550" i="18"/>
  <c r="S555" i="18" s="1"/>
  <c r="S558" i="18" s="1"/>
  <c r="AO423" i="18"/>
  <c r="AO434" i="18" s="1"/>
  <c r="AR432" i="18"/>
  <c r="AT427" i="18"/>
  <c r="AT432" i="18" s="1"/>
  <c r="AB434" i="18"/>
  <c r="AB464" i="18" s="1"/>
  <c r="AD445" i="18"/>
  <c r="AD447" i="18" s="1"/>
  <c r="AD461" i="18"/>
  <c r="AD496" i="18"/>
  <c r="H512" i="18"/>
  <c r="M507" i="18"/>
  <c r="AD509" i="18"/>
  <c r="M423" i="18"/>
  <c r="AD416" i="18"/>
  <c r="AD423" i="18" s="1"/>
  <c r="H423" i="18"/>
  <c r="AS464" i="18"/>
  <c r="K514" i="18"/>
  <c r="AC541" i="18"/>
  <c r="AD530" i="18"/>
  <c r="AD541" i="18" s="1"/>
  <c r="AS550" i="18"/>
  <c r="AI555" i="18" s="1"/>
  <c r="AR423" i="18"/>
  <c r="AT418" i="18"/>
  <c r="K434" i="18"/>
  <c r="J465" i="18" s="1"/>
  <c r="AD499" i="18"/>
  <c r="AD501" i="18"/>
  <c r="X514" i="18"/>
  <c r="Z544" i="18" s="1"/>
  <c r="AC544" i="18" s="1"/>
  <c r="AN514" i="18"/>
  <c r="AT541" i="18"/>
  <c r="K544" i="18"/>
  <c r="M432" i="18"/>
  <c r="M434" i="18" s="1"/>
  <c r="AP434" i="18"/>
  <c r="Z468" i="18"/>
  <c r="AT461" i="18"/>
  <c r="D475" i="18"/>
  <c r="AO503" i="18"/>
  <c r="H503" i="18"/>
  <c r="M498" i="18"/>
  <c r="AD498" i="18" s="1"/>
  <c r="AA514" i="18"/>
  <c r="L550" i="18"/>
  <c r="AS544" i="18"/>
  <c r="K468" i="18"/>
  <c r="K470" i="18" s="1"/>
  <c r="AO512" i="18"/>
  <c r="AO514" i="18" s="1"/>
  <c r="AQ550" i="18" s="1"/>
  <c r="AA544" i="18"/>
  <c r="AR550" i="18"/>
  <c r="AB544" i="18"/>
  <c r="L464" i="18"/>
  <c r="J545" i="18"/>
  <c r="K548" i="18"/>
  <c r="K550" i="18" s="1"/>
  <c r="AC427" i="18"/>
  <c r="AC432" i="18" s="1"/>
  <c r="AC434" i="18" s="1"/>
  <c r="AC496" i="18"/>
  <c r="AC503" i="18" s="1"/>
  <c r="L544" i="18"/>
  <c r="Z545" i="18"/>
  <c r="AD545" i="18" s="1"/>
  <c r="AC507" i="18"/>
  <c r="AC512" i="18" s="1"/>
  <c r="AC514" i="18" s="1"/>
  <c r="AT416" i="18"/>
  <c r="Z64" i="17"/>
  <c r="AA34" i="17"/>
  <c r="AA68" i="17" s="1"/>
  <c r="AA70" i="17" s="1"/>
  <c r="S74" i="17" s="1"/>
  <c r="S76" i="17" s="1"/>
  <c r="AB70" i="17"/>
  <c r="S75" i="17" s="1"/>
  <c r="AD96" i="17"/>
  <c r="AD102" i="17"/>
  <c r="K114" i="17"/>
  <c r="K148" i="17" s="1"/>
  <c r="K150" i="17" s="1"/>
  <c r="M23" i="17"/>
  <c r="AD30" i="17"/>
  <c r="AD99" i="17"/>
  <c r="Z145" i="17"/>
  <c r="AD145" i="17" s="1"/>
  <c r="AR64" i="17"/>
  <c r="AT32" i="17"/>
  <c r="AD41" i="17"/>
  <c r="AS64" i="17"/>
  <c r="AT112" i="17"/>
  <c r="AR114" i="17"/>
  <c r="AD20" i="17"/>
  <c r="AD28" i="17"/>
  <c r="L64" i="17"/>
  <c r="AD108" i="17"/>
  <c r="K34" i="17"/>
  <c r="K68" i="17" s="1"/>
  <c r="K70" i="17" s="1"/>
  <c r="AD47" i="17"/>
  <c r="AS70" i="17"/>
  <c r="AJ75" i="17" s="1"/>
  <c r="Z68" i="17"/>
  <c r="AC16" i="17"/>
  <c r="AC23" i="17" s="1"/>
  <c r="M27" i="17"/>
  <c r="M61" i="17"/>
  <c r="AA64" i="17"/>
  <c r="AQ70" i="17"/>
  <c r="X103" i="17"/>
  <c r="X114" i="17" s="1"/>
  <c r="AC107" i="17"/>
  <c r="AC112" i="17" s="1"/>
  <c r="J148" i="17"/>
  <c r="L150" i="17"/>
  <c r="M177" i="17"/>
  <c r="AD177" i="17" s="1"/>
  <c r="AC178" i="17"/>
  <c r="AC183" i="17" s="1"/>
  <c r="AA194" i="17"/>
  <c r="AA224" i="17" s="1"/>
  <c r="AD207" i="17"/>
  <c r="AS114" i="17"/>
  <c r="AB64" i="17"/>
  <c r="L70" i="17"/>
  <c r="AR70" i="17"/>
  <c r="Y114" i="17"/>
  <c r="K144" i="17"/>
  <c r="AO192" i="17"/>
  <c r="AT221" i="17"/>
  <c r="X263" i="17"/>
  <c r="AB144" i="17"/>
  <c r="AC41" i="17"/>
  <c r="Z65" i="17"/>
  <c r="AN114" i="17"/>
  <c r="AT127" i="17"/>
  <c r="AQ150" i="17"/>
  <c r="AR192" i="17"/>
  <c r="AT187" i="17"/>
  <c r="AT192" i="17" s="1"/>
  <c r="H23" i="17"/>
  <c r="H34" i="17" s="1"/>
  <c r="AC27" i="17"/>
  <c r="AC32" i="17" s="1"/>
  <c r="AC34" i="17" s="1"/>
  <c r="AO32" i="17"/>
  <c r="AO34" i="17" s="1"/>
  <c r="AQ64" i="17" s="1"/>
  <c r="AT64" i="17" s="1"/>
  <c r="AT96" i="17"/>
  <c r="AT103" i="17" s="1"/>
  <c r="AC97" i="17"/>
  <c r="AD97" i="17" s="1"/>
  <c r="AO103" i="17"/>
  <c r="AO112" i="17"/>
  <c r="AO114" i="17" s="1"/>
  <c r="AQ144" i="17" s="1"/>
  <c r="AT144" i="17" s="1"/>
  <c r="M141" i="17"/>
  <c r="AR150" i="17"/>
  <c r="AQ145" i="17"/>
  <c r="G194" i="17"/>
  <c r="H272" i="17"/>
  <c r="M267" i="17"/>
  <c r="W114" i="17"/>
  <c r="AD178" i="17"/>
  <c r="AD183" i="17" s="1"/>
  <c r="M287" i="17"/>
  <c r="AC301" i="17"/>
  <c r="AD296" i="17"/>
  <c r="AD301" i="17" s="1"/>
  <c r="AT16" i="17"/>
  <c r="AT23" i="17" s="1"/>
  <c r="AQ65" i="17"/>
  <c r="M107" i="17"/>
  <c r="AS150" i="17"/>
  <c r="AI155" i="17" s="1"/>
  <c r="AR144" i="17"/>
  <c r="AA148" i="17"/>
  <c r="AA150" i="17" s="1"/>
  <c r="S154" i="17" s="1"/>
  <c r="AT177" i="17"/>
  <c r="AO183" i="17"/>
  <c r="M207" i="17"/>
  <c r="AA228" i="17"/>
  <c r="AA230" i="17" s="1"/>
  <c r="S234" i="17" s="1"/>
  <c r="AA263" i="17"/>
  <c r="AA274" i="17" s="1"/>
  <c r="X272" i="17"/>
  <c r="X274" i="17" s="1"/>
  <c r="Z308" i="17" s="1"/>
  <c r="AC268" i="17"/>
  <c r="AC272" i="17" s="1"/>
  <c r="AC274" i="17" s="1"/>
  <c r="AC121" i="17"/>
  <c r="AT141" i="17"/>
  <c r="J144" i="17"/>
  <c r="M144" i="17" s="1"/>
  <c r="J145" i="17"/>
  <c r="M183" i="17"/>
  <c r="AT183" i="17"/>
  <c r="AD188" i="17"/>
  <c r="M221" i="17"/>
  <c r="AS230" i="17"/>
  <c r="AI235" i="17" s="1"/>
  <c r="AO263" i="17"/>
  <c r="AT258" i="17"/>
  <c r="AT263" i="17" s="1"/>
  <c r="V114" i="17"/>
  <c r="AD118" i="17"/>
  <c r="AD121" i="17" s="1"/>
  <c r="M127" i="17"/>
  <c r="AD131" i="17"/>
  <c r="AD141" i="17" s="1"/>
  <c r="AD139" i="17"/>
  <c r="AA144" i="17"/>
  <c r="K192" i="17"/>
  <c r="K194" i="17" s="1"/>
  <c r="K228" i="17" s="1"/>
  <c r="K230" i="17" s="1"/>
  <c r="M187" i="17"/>
  <c r="AC221" i="17"/>
  <c r="X343" i="17"/>
  <c r="AB150" i="17"/>
  <c r="S155" i="17" s="1"/>
  <c r="S158" i="17" s="1"/>
  <c r="X183" i="17"/>
  <c r="X194" i="17" s="1"/>
  <c r="M201" i="17"/>
  <c r="AB230" i="17"/>
  <c r="S235" i="17" s="1"/>
  <c r="S238" i="17" s="1"/>
  <c r="K272" i="17"/>
  <c r="K274" i="17" s="1"/>
  <c r="AD284" i="17"/>
  <c r="AD287" i="17" s="1"/>
  <c r="AS310" i="17"/>
  <c r="AI315" i="17" s="1"/>
  <c r="Z304" i="17"/>
  <c r="AD361" i="17"/>
  <c r="AC507" i="17"/>
  <c r="AA512" i="17"/>
  <c r="AA514" i="17" s="1"/>
  <c r="AA544" i="17" s="1"/>
  <c r="AC207" i="17"/>
  <c r="AD262" i="17"/>
  <c r="M269" i="17"/>
  <c r="AD269" i="17" s="1"/>
  <c r="AR352" i="17"/>
  <c r="AO423" i="17"/>
  <c r="AT416" i="17"/>
  <c r="AB310" i="17"/>
  <c r="S315" i="17" s="1"/>
  <c r="AB304" i="17"/>
  <c r="M348" i="17"/>
  <c r="H352" i="17"/>
  <c r="H354" i="17" s="1"/>
  <c r="AS144" i="17"/>
  <c r="H183" i="17"/>
  <c r="M191" i="17"/>
  <c r="AD191" i="17" s="1"/>
  <c r="AP194" i="17"/>
  <c r="F274" i="17"/>
  <c r="AA432" i="17"/>
  <c r="L194" i="17"/>
  <c r="L230" i="17" s="1"/>
  <c r="AD199" i="17"/>
  <c r="AD201" i="17" s="1"/>
  <c r="AD215" i="17"/>
  <c r="AD221" i="17" s="1"/>
  <c r="AD259" i="17"/>
  <c r="AT261" i="17"/>
  <c r="AO272" i="17"/>
  <c r="AO274" i="17" s="1"/>
  <c r="AQ304" i="17" s="1"/>
  <c r="AT267" i="17"/>
  <c r="AT272" i="17" s="1"/>
  <c r="AD347" i="17"/>
  <c r="M352" i="17"/>
  <c r="AR183" i="17"/>
  <c r="H192" i="17"/>
  <c r="H194" i="17" s="1"/>
  <c r="J224" i="17" s="1"/>
  <c r="H263" i="17"/>
  <c r="AR263" i="17"/>
  <c r="AR272" i="17"/>
  <c r="AR274" i="17" s="1"/>
  <c r="AR304" i="17" s="1"/>
  <c r="AD271" i="17"/>
  <c r="I274" i="17"/>
  <c r="AR310" i="17"/>
  <c r="AR343" i="17"/>
  <c r="AC256" i="17"/>
  <c r="AC263" i="17" s="1"/>
  <c r="J274" i="17"/>
  <c r="AN274" i="17"/>
  <c r="M281" i="17"/>
  <c r="K304" i="17"/>
  <c r="AQ310" i="17"/>
  <c r="AD351" i="17"/>
  <c r="M498" i="17"/>
  <c r="AD498" i="17" s="1"/>
  <c r="AD268" i="17"/>
  <c r="AT287" i="17"/>
  <c r="L310" i="17"/>
  <c r="J384" i="17"/>
  <c r="AT461" i="17"/>
  <c r="AC503" i="17"/>
  <c r="AD496" i="17"/>
  <c r="Z545" i="17"/>
  <c r="AD545" i="17" s="1"/>
  <c r="AC187" i="17"/>
  <c r="AC192" i="17" s="1"/>
  <c r="M260" i="17"/>
  <c r="AD260" i="17" s="1"/>
  <c r="AT271" i="17"/>
  <c r="AD300" i="17"/>
  <c r="AQ305" i="17"/>
  <c r="AC381" i="17"/>
  <c r="K388" i="17"/>
  <c r="K390" i="17" s="1"/>
  <c r="J385" i="17"/>
  <c r="K384" i="17"/>
  <c r="AQ390" i="17"/>
  <c r="AB464" i="17"/>
  <c r="AC508" i="17"/>
  <c r="X512" i="17"/>
  <c r="X514" i="17" s="1"/>
  <c r="Z548" i="17" s="1"/>
  <c r="AD342" i="17"/>
  <c r="AT347" i="17"/>
  <c r="AO352" i="17"/>
  <c r="AO354" i="17" s="1"/>
  <c r="AQ384" i="17" s="1"/>
  <c r="AD365" i="17"/>
  <c r="AD367" i="17" s="1"/>
  <c r="AD376" i="17"/>
  <c r="AD526" i="17"/>
  <c r="AC527" i="17"/>
  <c r="X354" i="17"/>
  <c r="Z388" i="17" s="1"/>
  <c r="AM354" i="17"/>
  <c r="AC361" i="17"/>
  <c r="J388" i="17"/>
  <c r="AA423" i="17"/>
  <c r="AC416" i="17"/>
  <c r="X432" i="17"/>
  <c r="X434" i="17" s="1"/>
  <c r="Z464" i="17" s="1"/>
  <c r="AC427" i="17"/>
  <c r="AC432" i="17" s="1"/>
  <c r="AC339" i="17"/>
  <c r="AD339" i="17" s="1"/>
  <c r="AT348" i="17"/>
  <c r="L390" i="17"/>
  <c r="AC421" i="17"/>
  <c r="AD421" i="17" s="1"/>
  <c r="AR432" i="17"/>
  <c r="AR434" i="17" s="1"/>
  <c r="AR470" i="17" s="1"/>
  <c r="AT427" i="17"/>
  <c r="AT432" i="17" s="1"/>
  <c r="K434" i="17"/>
  <c r="K468" i="17" s="1"/>
  <c r="K470" i="17" s="1"/>
  <c r="AB434" i="17"/>
  <c r="AC461" i="17"/>
  <c r="M499" i="17"/>
  <c r="AD499" i="17" s="1"/>
  <c r="AT512" i="17"/>
  <c r="AQ550" i="17"/>
  <c r="M336" i="17"/>
  <c r="AC340" i="17"/>
  <c r="AD340" i="17" s="1"/>
  <c r="AD371" i="17"/>
  <c r="AD381" i="17" s="1"/>
  <c r="AA384" i="17"/>
  <c r="AD441" i="17"/>
  <c r="M461" i="17"/>
  <c r="AQ465" i="17"/>
  <c r="AS304" i="17"/>
  <c r="AT339" i="17"/>
  <c r="AT343" i="17" s="1"/>
  <c r="AC348" i="17"/>
  <c r="AC352" i="17" s="1"/>
  <c r="AA388" i="17"/>
  <c r="AA390" i="17" s="1"/>
  <c r="S394" i="17" s="1"/>
  <c r="S396" i="17" s="1"/>
  <c r="Z385" i="17"/>
  <c r="AD385" i="17" s="1"/>
  <c r="V434" i="17"/>
  <c r="AD511" i="17"/>
  <c r="AT541" i="17"/>
  <c r="G434" i="17"/>
  <c r="AP434" i="17"/>
  <c r="AD521" i="17"/>
  <c r="AC541" i="17"/>
  <c r="L550" i="17"/>
  <c r="AS550" i="17"/>
  <c r="AI555" i="17" s="1"/>
  <c r="AS544" i="17"/>
  <c r="AT420" i="17"/>
  <c r="M429" i="17"/>
  <c r="AD429" i="17" s="1"/>
  <c r="M430" i="17"/>
  <c r="AD430" i="17" s="1"/>
  <c r="Y434" i="17"/>
  <c r="AB470" i="17"/>
  <c r="S475" i="17" s="1"/>
  <c r="H503" i="17"/>
  <c r="AT502" i="17"/>
  <c r="AD532" i="17"/>
  <c r="AD541" i="17" s="1"/>
  <c r="M541" i="17"/>
  <c r="M417" i="17"/>
  <c r="AD417" i="17" s="1"/>
  <c r="AO432" i="17"/>
  <c r="AO434" i="17" s="1"/>
  <c r="AQ470" i="17" s="1"/>
  <c r="Z434" i="17"/>
  <c r="AC447" i="17"/>
  <c r="AD444" i="17"/>
  <c r="AD447" i="17" s="1"/>
  <c r="K503" i="17"/>
  <c r="K514" i="17" s="1"/>
  <c r="AR503" i="17"/>
  <c r="AR514" i="17" s="1"/>
  <c r="AR544" i="17" s="1"/>
  <c r="AT544" i="17" s="1"/>
  <c r="AT501" i="17"/>
  <c r="AT503" i="17" s="1"/>
  <c r="J548" i="17"/>
  <c r="L544" i="17"/>
  <c r="W514" i="17"/>
  <c r="AA548" i="17"/>
  <c r="AA550" i="17" s="1"/>
  <c r="S554" i="17" s="1"/>
  <c r="S556" i="17" s="1"/>
  <c r="X423" i="17"/>
  <c r="AC417" i="17"/>
  <c r="H423" i="17"/>
  <c r="H434" i="17" s="1"/>
  <c r="J464" i="17" s="1"/>
  <c r="M427" i="17"/>
  <c r="L434" i="17"/>
  <c r="L470" i="17" s="1"/>
  <c r="M441" i="17"/>
  <c r="K464" i="17"/>
  <c r="H512" i="17"/>
  <c r="H514" i="17" s="1"/>
  <c r="J544" i="17" s="1"/>
  <c r="M507" i="17"/>
  <c r="M508" i="17"/>
  <c r="AD508" i="17" s="1"/>
  <c r="AN514" i="17"/>
  <c r="AT521" i="17"/>
  <c r="AD527" i="17"/>
  <c r="AB550" i="17"/>
  <c r="S555" i="17" s="1"/>
  <c r="AQ545" i="17"/>
  <c r="AB544" i="17"/>
  <c r="H34" i="16"/>
  <c r="Z144" i="16"/>
  <c r="D75" i="16"/>
  <c r="V75" i="16" s="1"/>
  <c r="AC23" i="16"/>
  <c r="AD27" i="16"/>
  <c r="AC183" i="16"/>
  <c r="AA194" i="16"/>
  <c r="K34" i="16"/>
  <c r="K68" i="16" s="1"/>
  <c r="K70" i="16" s="1"/>
  <c r="Z148" i="16"/>
  <c r="AO194" i="16"/>
  <c r="AQ230" i="16" s="1"/>
  <c r="AT23" i="16"/>
  <c r="AT34" i="16" s="1"/>
  <c r="K114" i="16"/>
  <c r="J145" i="16" s="1"/>
  <c r="L150" i="16"/>
  <c r="AR194" i="16"/>
  <c r="AD17" i="16"/>
  <c r="AR70" i="16"/>
  <c r="M183" i="16"/>
  <c r="X23" i="16"/>
  <c r="X34" i="16" s="1"/>
  <c r="AD121" i="16"/>
  <c r="Z308" i="16"/>
  <c r="M16" i="16"/>
  <c r="AO32" i="16"/>
  <c r="AD39" i="16"/>
  <c r="AC61" i="16"/>
  <c r="AQ65" i="16"/>
  <c r="AC97" i="16"/>
  <c r="AD97" i="16" s="1"/>
  <c r="AC109" i="16"/>
  <c r="AC112" i="16" s="1"/>
  <c r="AC114" i="16" s="1"/>
  <c r="AS114" i="16"/>
  <c r="AS144" i="16" s="1"/>
  <c r="AD130" i="16"/>
  <c r="AD141" i="16" s="1"/>
  <c r="K183" i="16"/>
  <c r="Z224" i="16"/>
  <c r="AD212" i="16"/>
  <c r="AD221" i="16" s="1"/>
  <c r="AT263" i="16"/>
  <c r="AC287" i="16"/>
  <c r="AO23" i="16"/>
  <c r="AR32" i="16"/>
  <c r="AR34" i="16" s="1"/>
  <c r="AR64" i="16" s="1"/>
  <c r="AC28" i="16"/>
  <c r="AC32" i="16" s="1"/>
  <c r="AC34" i="16" s="1"/>
  <c r="M29" i="16"/>
  <c r="AD29" i="16" s="1"/>
  <c r="Z34" i="16"/>
  <c r="AC47" i="16"/>
  <c r="AS64" i="16"/>
  <c r="AA112" i="16"/>
  <c r="AA114" i="16" s="1"/>
  <c r="AA144" i="16" s="1"/>
  <c r="AC127" i="16"/>
  <c r="AC187" i="16"/>
  <c r="AC192" i="16" s="1"/>
  <c r="AC194" i="16" s="1"/>
  <c r="AD206" i="16"/>
  <c r="AD207" i="16" s="1"/>
  <c r="AC221" i="16"/>
  <c r="AD220" i="16"/>
  <c r="AA224" i="16"/>
  <c r="Z225" i="16"/>
  <c r="AD225" i="16" s="1"/>
  <c r="AA228" i="16"/>
  <c r="AA230" i="16" s="1"/>
  <c r="S234" i="16" s="1"/>
  <c r="S236" i="16" s="1"/>
  <c r="AT274" i="16"/>
  <c r="AR310" i="16"/>
  <c r="J64" i="16"/>
  <c r="J68" i="16"/>
  <c r="M61" i="16"/>
  <c r="AO103" i="16"/>
  <c r="AT96" i="16"/>
  <c r="AT103" i="16" s="1"/>
  <c r="AT114" i="16" s="1"/>
  <c r="H183" i="16"/>
  <c r="AD191" i="16"/>
  <c r="W194" i="16"/>
  <c r="AB224" i="16"/>
  <c r="AD262" i="16"/>
  <c r="M47" i="16"/>
  <c r="H103" i="16"/>
  <c r="AR103" i="16"/>
  <c r="M127" i="16"/>
  <c r="AT141" i="16"/>
  <c r="AB144" i="16"/>
  <c r="AC179" i="16"/>
  <c r="AD179" i="16" s="1"/>
  <c r="AC190" i="16"/>
  <c r="AD190" i="16" s="1"/>
  <c r="H194" i="16"/>
  <c r="J224" i="16" s="1"/>
  <c r="AC201" i="16"/>
  <c r="AC263" i="16"/>
  <c r="AD261" i="16"/>
  <c r="AT177" i="16"/>
  <c r="AT183" i="16" s="1"/>
  <c r="J228" i="16"/>
  <c r="AQ225" i="16"/>
  <c r="AC301" i="16"/>
  <c r="AD290" i="16"/>
  <c r="K434" i="16"/>
  <c r="AT496" i="16"/>
  <c r="AR503" i="16"/>
  <c r="AR514" i="16" s="1"/>
  <c r="AA32" i="16"/>
  <c r="AA34" i="16" s="1"/>
  <c r="AA64" i="16" s="1"/>
  <c r="AM34" i="16"/>
  <c r="AD41" i="16"/>
  <c r="AD44" i="16"/>
  <c r="AD47" i="16" s="1"/>
  <c r="AD57" i="16"/>
  <c r="AD61" i="16" s="1"/>
  <c r="M96" i="16"/>
  <c r="M100" i="16"/>
  <c r="AD100" i="16" s="1"/>
  <c r="M107" i="16"/>
  <c r="H112" i="16"/>
  <c r="H114" i="16" s="1"/>
  <c r="J144" i="16" s="1"/>
  <c r="AO112" i="16"/>
  <c r="AO114" i="16" s="1"/>
  <c r="AQ144" i="16" s="1"/>
  <c r="M110" i="16"/>
  <c r="AD110" i="16" s="1"/>
  <c r="AN114" i="16"/>
  <c r="AD176" i="16"/>
  <c r="AT182" i="16"/>
  <c r="K192" i="16"/>
  <c r="K194" i="16" s="1"/>
  <c r="J225" i="16" s="1"/>
  <c r="M187" i="16"/>
  <c r="AT189" i="16"/>
  <c r="AT192" i="16" s="1"/>
  <c r="AT194" i="16" s="1"/>
  <c r="AR224" i="16"/>
  <c r="AD217" i="16"/>
  <c r="AC259" i="16"/>
  <c r="X274" i="16"/>
  <c r="Z304" i="16" s="1"/>
  <c r="AC304" i="16" s="1"/>
  <c r="AD336" i="16"/>
  <c r="K354" i="16"/>
  <c r="J385" i="16" s="1"/>
  <c r="W34" i="16"/>
  <c r="AC96" i="16"/>
  <c r="AC103" i="16" s="1"/>
  <c r="AR112" i="16"/>
  <c r="AC121" i="16"/>
  <c r="AT127" i="16"/>
  <c r="AD178" i="16"/>
  <c r="M188" i="16"/>
  <c r="AD188" i="16" s="1"/>
  <c r="AT191" i="16"/>
  <c r="AS224" i="16"/>
  <c r="AS230" i="16"/>
  <c r="AI235" i="16" s="1"/>
  <c r="D235" i="16"/>
  <c r="V235" i="16" s="1"/>
  <c r="AA272" i="16"/>
  <c r="AA274" i="16" s="1"/>
  <c r="AA304" i="16" s="1"/>
  <c r="AC267" i="16"/>
  <c r="AC272" i="16" s="1"/>
  <c r="AC274" i="16" s="1"/>
  <c r="Z385" i="16"/>
  <c r="AD385" i="16" s="1"/>
  <c r="AB150" i="16"/>
  <c r="S155" i="16" s="1"/>
  <c r="H263" i="16"/>
  <c r="H274" i="16" s="1"/>
  <c r="M269" i="16"/>
  <c r="AD269" i="16" s="1"/>
  <c r="AT352" i="16"/>
  <c r="AT354" i="16" s="1"/>
  <c r="AO352" i="16"/>
  <c r="AO354" i="16" s="1"/>
  <c r="AQ390" i="16" s="1"/>
  <c r="AD359" i="16"/>
  <c r="AD361" i="16" s="1"/>
  <c r="M361" i="16"/>
  <c r="AD419" i="16"/>
  <c r="AC427" i="16"/>
  <c r="AD428" i="16"/>
  <c r="H514" i="16"/>
  <c r="AT221" i="16"/>
  <c r="K263" i="16"/>
  <c r="K274" i="16" s="1"/>
  <c r="AD284" i="16"/>
  <c r="AD287" i="16" s="1"/>
  <c r="M338" i="16"/>
  <c r="AD338" i="16" s="1"/>
  <c r="AP354" i="16"/>
  <c r="AD365" i="16"/>
  <c r="AD367" i="16" s="1"/>
  <c r="AS390" i="16"/>
  <c r="AI395" i="16" s="1"/>
  <c r="AA432" i="16"/>
  <c r="AC510" i="16"/>
  <c r="AD510" i="16" s="1"/>
  <c r="AD258" i="16"/>
  <c r="AD295" i="16"/>
  <c r="Y354" i="16"/>
  <c r="L390" i="16"/>
  <c r="X423" i="16"/>
  <c r="X434" i="16" s="1"/>
  <c r="AD496" i="16"/>
  <c r="M259" i="16"/>
  <c r="AD259" i="16" s="1"/>
  <c r="X263" i="16"/>
  <c r="AR272" i="16"/>
  <c r="AR274" i="16" s="1"/>
  <c r="AR304" i="16" s="1"/>
  <c r="J274" i="16"/>
  <c r="AN274" i="16"/>
  <c r="L384" i="16"/>
  <c r="AB470" i="16"/>
  <c r="S475" i="16" s="1"/>
  <c r="V475" i="16" s="1"/>
  <c r="AT527" i="16"/>
  <c r="AQ224" i="16"/>
  <c r="AT224" i="16" s="1"/>
  <c r="AO272" i="16"/>
  <c r="AO274" i="16" s="1"/>
  <c r="AQ304" i="16" s="1"/>
  <c r="AA384" i="16"/>
  <c r="AC423" i="16"/>
  <c r="AM434" i="16"/>
  <c r="AT447" i="16"/>
  <c r="AQ545" i="16"/>
  <c r="AR230" i="16"/>
  <c r="AD268" i="16"/>
  <c r="M272" i="16"/>
  <c r="L304" i="16"/>
  <c r="AR343" i="16"/>
  <c r="AD339" i="16"/>
  <c r="M347" i="16"/>
  <c r="AC381" i="16"/>
  <c r="AB390" i="16"/>
  <c r="S395" i="16" s="1"/>
  <c r="AB384" i="16"/>
  <c r="AA388" i="16"/>
  <c r="AA390" i="16" s="1"/>
  <c r="S394" i="16" s="1"/>
  <c r="S396" i="16" s="1"/>
  <c r="AA423" i="16"/>
  <c r="M430" i="16"/>
  <c r="AD430" i="16" s="1"/>
  <c r="H432" i="16"/>
  <c r="H434" i="16" s="1"/>
  <c r="J468" i="16" s="1"/>
  <c r="AC441" i="16"/>
  <c r="AD438" i="16"/>
  <c r="AD441" i="16" s="1"/>
  <c r="Z228" i="16"/>
  <c r="AD256" i="16"/>
  <c r="AD263" i="16" s="1"/>
  <c r="M260" i="16"/>
  <c r="AD260" i="16" s="1"/>
  <c r="AB274" i="16"/>
  <c r="AB304" i="16" s="1"/>
  <c r="AQ274" i="16"/>
  <c r="M301" i="16"/>
  <c r="AT336" i="16"/>
  <c r="AT343" i="16" s="1"/>
  <c r="AC342" i="16"/>
  <c r="AC343" i="16" s="1"/>
  <c r="X352" i="16"/>
  <c r="X354" i="16" s="1"/>
  <c r="Z384" i="16" s="1"/>
  <c r="AC384" i="16" s="1"/>
  <c r="AC347" i="16"/>
  <c r="AC367" i="16"/>
  <c r="AD370" i="16"/>
  <c r="AD381" i="16" s="1"/>
  <c r="AD431" i="16"/>
  <c r="L310" i="16"/>
  <c r="H352" i="16"/>
  <c r="H354" i="16" s="1"/>
  <c r="J388" i="16" s="1"/>
  <c r="AR352" i="16"/>
  <c r="AR354" i="16" s="1"/>
  <c r="AR384" i="16" s="1"/>
  <c r="AM354" i="16"/>
  <c r="AD416" i="16"/>
  <c r="L464" i="16"/>
  <c r="K514" i="16"/>
  <c r="AT541" i="16"/>
  <c r="AD533" i="16"/>
  <c r="X512" i="16"/>
  <c r="AC507" i="16"/>
  <c r="AD509" i="16"/>
  <c r="AR544" i="16"/>
  <c r="AC501" i="16"/>
  <c r="AD501" i="16" s="1"/>
  <c r="AA512" i="16"/>
  <c r="AA514" i="16" s="1"/>
  <c r="Z545" i="16" s="1"/>
  <c r="AD545" i="16" s="1"/>
  <c r="L550" i="16"/>
  <c r="AC527" i="16"/>
  <c r="AD524" i="16"/>
  <c r="AD527" i="16" s="1"/>
  <c r="X343" i="16"/>
  <c r="M351" i="16"/>
  <c r="AD351" i="16" s="1"/>
  <c r="J384" i="16"/>
  <c r="AQ384" i="16"/>
  <c r="AD420" i="16"/>
  <c r="AO432" i="16"/>
  <c r="AO434" i="16" s="1"/>
  <c r="AQ464" i="16" s="1"/>
  <c r="AT464" i="16" s="1"/>
  <c r="K468" i="16"/>
  <c r="K470" i="16" s="1"/>
  <c r="J465" i="16"/>
  <c r="M461" i="16"/>
  <c r="K464" i="16"/>
  <c r="X503" i="16"/>
  <c r="AD530" i="16"/>
  <c r="AD541" i="16" s="1"/>
  <c r="AC348" i="16"/>
  <c r="AD348" i="16" s="1"/>
  <c r="AO423" i="16"/>
  <c r="AT416" i="16"/>
  <c r="AC419" i="16"/>
  <c r="M422" i="16"/>
  <c r="AD422" i="16" s="1"/>
  <c r="AR434" i="16"/>
  <c r="AR464" i="16" s="1"/>
  <c r="D478" i="16"/>
  <c r="AA503" i="16"/>
  <c r="M381" i="16"/>
  <c r="AC428" i="16"/>
  <c r="F434" i="16"/>
  <c r="V434" i="16"/>
  <c r="M447" i="16"/>
  <c r="AC461" i="16"/>
  <c r="AD456" i="16"/>
  <c r="AD461" i="16" s="1"/>
  <c r="AD459" i="16"/>
  <c r="K503" i="16"/>
  <c r="AT497" i="16"/>
  <c r="M507" i="16"/>
  <c r="AB514" i="16"/>
  <c r="AB550" i="16" s="1"/>
  <c r="S555" i="16" s="1"/>
  <c r="M432" i="16"/>
  <c r="AR470" i="16"/>
  <c r="AQ465" i="16"/>
  <c r="M502" i="16"/>
  <c r="AD502" i="16" s="1"/>
  <c r="AO512" i="16"/>
  <c r="G514" i="16"/>
  <c r="AD538" i="16"/>
  <c r="M541" i="16"/>
  <c r="AT419" i="16"/>
  <c r="AD445" i="16"/>
  <c r="AD447" i="16" s="1"/>
  <c r="AS464" i="16"/>
  <c r="AO503" i="16"/>
  <c r="AC498" i="16"/>
  <c r="AC503" i="16" s="1"/>
  <c r="AP514" i="16"/>
  <c r="AC521" i="16"/>
  <c r="AT427" i="16"/>
  <c r="AT432" i="16" s="1"/>
  <c r="AA544" i="16"/>
  <c r="AR550" i="16"/>
  <c r="AC34" i="15"/>
  <c r="D155" i="15"/>
  <c r="AQ145" i="15"/>
  <c r="AC23" i="15"/>
  <c r="AD22" i="15"/>
  <c r="AQ34" i="15"/>
  <c r="AR64" i="15"/>
  <c r="AS64" i="15"/>
  <c r="AQ65" i="15"/>
  <c r="AS70" i="15"/>
  <c r="AJ75" i="15" s="1"/>
  <c r="AD102" i="15"/>
  <c r="AD30" i="15"/>
  <c r="AQ64" i="15"/>
  <c r="AT64" i="15" s="1"/>
  <c r="AT34" i="15"/>
  <c r="L64" i="15"/>
  <c r="AD100" i="15"/>
  <c r="H112" i="15"/>
  <c r="M107" i="15"/>
  <c r="M23" i="15"/>
  <c r="M32" i="15"/>
  <c r="M34" i="15" s="1"/>
  <c r="AD27" i="15"/>
  <c r="K34" i="15"/>
  <c r="K68" i="15" s="1"/>
  <c r="K70" i="15" s="1"/>
  <c r="K64" i="15"/>
  <c r="AD61" i="15"/>
  <c r="AA68" i="15"/>
  <c r="AA70" i="15" s="1"/>
  <c r="S74" i="15" s="1"/>
  <c r="S76" i="15" s="1"/>
  <c r="K23" i="15"/>
  <c r="AB70" i="15"/>
  <c r="S75" i="15" s="1"/>
  <c r="W114" i="15"/>
  <c r="AD121" i="15"/>
  <c r="AD18" i="15"/>
  <c r="AD23" i="15" s="1"/>
  <c r="AA32" i="15"/>
  <c r="AA34" i="15" s="1"/>
  <c r="AA64" i="15" s="1"/>
  <c r="AD96" i="15"/>
  <c r="AO114" i="15"/>
  <c r="AQ150" i="15" s="1"/>
  <c r="AD141" i="15"/>
  <c r="AB64" i="15"/>
  <c r="L70" i="15"/>
  <c r="AR70" i="15"/>
  <c r="M99" i="15"/>
  <c r="AD99" i="15" s="1"/>
  <c r="H103" i="15"/>
  <c r="X103" i="15"/>
  <c r="K112" i="15"/>
  <c r="K114" i="15" s="1"/>
  <c r="K148" i="15" s="1"/>
  <c r="K150" i="15" s="1"/>
  <c r="AR150" i="15"/>
  <c r="F194" i="15"/>
  <c r="AA263" i="15"/>
  <c r="K343" i="15"/>
  <c r="K354" i="15" s="1"/>
  <c r="Z65" i="15"/>
  <c r="AC121" i="15"/>
  <c r="H183" i="15"/>
  <c r="M187" i="15"/>
  <c r="G194" i="15"/>
  <c r="AD201" i="15"/>
  <c r="AQ274" i="15"/>
  <c r="AD287" i="15"/>
  <c r="AO354" i="15"/>
  <c r="H23" i="15"/>
  <c r="H34" i="15" s="1"/>
  <c r="AO32" i="15"/>
  <c r="AO34" i="15" s="1"/>
  <c r="AQ70" i="15" s="1"/>
  <c r="G114" i="15"/>
  <c r="AD127" i="15"/>
  <c r="M127" i="15"/>
  <c r="AT141" i="15"/>
  <c r="L144" i="15"/>
  <c r="AD188" i="15"/>
  <c r="AC201" i="15"/>
  <c r="AS224" i="15"/>
  <c r="AA272" i="15"/>
  <c r="AA274" i="15" s="1"/>
  <c r="AA308" i="15" s="1"/>
  <c r="AA310" i="15" s="1"/>
  <c r="S314" i="15" s="1"/>
  <c r="AC267" i="15"/>
  <c r="Z308" i="15"/>
  <c r="AT336" i="15"/>
  <c r="AO343" i="15"/>
  <c r="AT16" i="15"/>
  <c r="AT23" i="15" s="1"/>
  <c r="X23" i="15"/>
  <c r="X34" i="15" s="1"/>
  <c r="M108" i="15"/>
  <c r="AD108" i="15" s="1"/>
  <c r="X112" i="15"/>
  <c r="X114" i="15" s="1"/>
  <c r="Z144" i="15" s="1"/>
  <c r="AB150" i="15"/>
  <c r="S155" i="15" s="1"/>
  <c r="M176" i="15"/>
  <c r="X183" i="15"/>
  <c r="M189" i="15"/>
  <c r="AD189" i="15" s="1"/>
  <c r="K228" i="15"/>
  <c r="K230" i="15" s="1"/>
  <c r="J225" i="15"/>
  <c r="M221" i="15"/>
  <c r="K224" i="15"/>
  <c r="H263" i="15"/>
  <c r="X263" i="15"/>
  <c r="K274" i="15"/>
  <c r="J305" i="15" s="1"/>
  <c r="AD281" i="15"/>
  <c r="AD280" i="15"/>
  <c r="AA112" i="15"/>
  <c r="AA114" i="15" s="1"/>
  <c r="AA144" i="15" s="1"/>
  <c r="AC183" i="15"/>
  <c r="AR192" i="15"/>
  <c r="AR194" i="15" s="1"/>
  <c r="AC221" i="15"/>
  <c r="L230" i="15"/>
  <c r="AB304" i="15"/>
  <c r="AB310" i="15"/>
  <c r="S315" i="15" s="1"/>
  <c r="S318" i="15" s="1"/>
  <c r="AA352" i="15"/>
  <c r="AA354" i="15" s="1"/>
  <c r="AC97" i="15"/>
  <c r="AD97" i="15" s="1"/>
  <c r="AT111" i="15"/>
  <c r="AT112" i="15" s="1"/>
  <c r="AT114" i="15" s="1"/>
  <c r="AA183" i="15"/>
  <c r="AD178" i="15"/>
  <c r="AD210" i="15"/>
  <c r="AD221" i="15" s="1"/>
  <c r="AD351" i="15"/>
  <c r="H194" i="15"/>
  <c r="J224" i="15" s="1"/>
  <c r="M224" i="15" s="1"/>
  <c r="AD267" i="15"/>
  <c r="M272" i="15"/>
  <c r="M274" i="15" s="1"/>
  <c r="AO274" i="15"/>
  <c r="AO103" i="15"/>
  <c r="AB114" i="15"/>
  <c r="AB144" i="15" s="1"/>
  <c r="AQ114" i="15"/>
  <c r="AQ144" i="15"/>
  <c r="AT144" i="15" s="1"/>
  <c r="AR144" i="15"/>
  <c r="X192" i="15"/>
  <c r="X194" i="15" s="1"/>
  <c r="Z228" i="15" s="1"/>
  <c r="AC189" i="15"/>
  <c r="AT259" i="15"/>
  <c r="K308" i="15"/>
  <c r="K310" i="15" s="1"/>
  <c r="D318" i="15" s="1"/>
  <c r="D315" i="15"/>
  <c r="V315" i="15" s="1"/>
  <c r="AA384" i="15"/>
  <c r="M180" i="15"/>
  <c r="AD180" i="15" s="1"/>
  <c r="W194" i="15"/>
  <c r="AM194" i="15"/>
  <c r="AC258" i="15"/>
  <c r="AD258" i="15" s="1"/>
  <c r="AD263" i="15" s="1"/>
  <c r="AQ310" i="15"/>
  <c r="AD337" i="15"/>
  <c r="AC141" i="15"/>
  <c r="Z148" i="15"/>
  <c r="AA192" i="15"/>
  <c r="AA194" i="15" s="1"/>
  <c r="Z225" i="15" s="1"/>
  <c r="AD225" i="15" s="1"/>
  <c r="I194" i="15"/>
  <c r="AB224" i="15"/>
  <c r="M263" i="15"/>
  <c r="AM274" i="15"/>
  <c r="AC337" i="15"/>
  <c r="X343" i="15"/>
  <c r="AT96" i="15"/>
  <c r="AT103" i="15" s="1"/>
  <c r="AO183" i="15"/>
  <c r="AO194" i="15" s="1"/>
  <c r="AT176" i="15"/>
  <c r="AT183" i="15" s="1"/>
  <c r="AC187" i="15"/>
  <c r="AC192" i="15" s="1"/>
  <c r="AC194" i="15" s="1"/>
  <c r="AT188" i="15"/>
  <c r="AT192" i="15" s="1"/>
  <c r="AT194" i="15" s="1"/>
  <c r="J194" i="15"/>
  <c r="M257" i="15"/>
  <c r="AD257" i="15" s="1"/>
  <c r="AR263" i="15"/>
  <c r="AR274" i="15" s="1"/>
  <c r="AC260" i="15"/>
  <c r="AD260" i="15" s="1"/>
  <c r="H272" i="15"/>
  <c r="H274" i="15" s="1"/>
  <c r="J308" i="15" s="1"/>
  <c r="AC269" i="15"/>
  <c r="AD269" i="15" s="1"/>
  <c r="V274" i="15"/>
  <c r="M287" i="15"/>
  <c r="M301" i="15"/>
  <c r="J304" i="15"/>
  <c r="AQ304" i="15"/>
  <c r="AC339" i="15"/>
  <c r="AD339" i="15" s="1"/>
  <c r="M352" i="15"/>
  <c r="M141" i="15"/>
  <c r="AO263" i="15"/>
  <c r="AT256" i="15"/>
  <c r="AT263" i="15" s="1"/>
  <c r="X272" i="15"/>
  <c r="X274" i="15" s="1"/>
  <c r="Z304" i="15" s="1"/>
  <c r="AT268" i="15"/>
  <c r="AT272" i="15" s="1"/>
  <c r="AT274" i="15" s="1"/>
  <c r="F274" i="15"/>
  <c r="Z305" i="15"/>
  <c r="AD305" i="15" s="1"/>
  <c r="H343" i="15"/>
  <c r="M336" i="15"/>
  <c r="AT341" i="15"/>
  <c r="AC348" i="15"/>
  <c r="AC352" i="15" s="1"/>
  <c r="X352" i="15"/>
  <c r="AC349" i="15"/>
  <c r="AD349" i="15" s="1"/>
  <c r="AN354" i="15"/>
  <c r="AD379" i="15"/>
  <c r="AD381" i="15" s="1"/>
  <c r="AS384" i="15"/>
  <c r="AP274" i="15"/>
  <c r="L304" i="15"/>
  <c r="AS304" i="15"/>
  <c r="AS310" i="15"/>
  <c r="AI315" i="15" s="1"/>
  <c r="AB354" i="15"/>
  <c r="AB384" i="15" s="1"/>
  <c r="AC361" i="15"/>
  <c r="M361" i="15"/>
  <c r="AR514" i="15"/>
  <c r="AT367" i="15"/>
  <c r="AQ390" i="15"/>
  <c r="L354" i="15"/>
  <c r="L384" i="15" s="1"/>
  <c r="J228" i="15"/>
  <c r="AD294" i="15"/>
  <c r="AD301" i="15" s="1"/>
  <c r="AR343" i="15"/>
  <c r="AR354" i="15" s="1"/>
  <c r="AC287" i="15"/>
  <c r="H352" i="15"/>
  <c r="H354" i="15" s="1"/>
  <c r="J384" i="15" s="1"/>
  <c r="AT347" i="15"/>
  <c r="AT352" i="15" s="1"/>
  <c r="AM354" i="15"/>
  <c r="AC367" i="15"/>
  <c r="AC381" i="15"/>
  <c r="AD461" i="15"/>
  <c r="AQ384" i="15"/>
  <c r="X423" i="15"/>
  <c r="AC416" i="15"/>
  <c r="AC423" i="15" s="1"/>
  <c r="L470" i="15"/>
  <c r="AO503" i="15"/>
  <c r="AD498" i="15"/>
  <c r="AA514" i="15"/>
  <c r="AA548" i="15" s="1"/>
  <c r="AA550" i="15" s="1"/>
  <c r="S554" i="15" s="1"/>
  <c r="S556" i="15" s="1"/>
  <c r="L514" i="15"/>
  <c r="L544" i="15" s="1"/>
  <c r="AD538" i="15"/>
  <c r="AB550" i="15"/>
  <c r="S555" i="15" s="1"/>
  <c r="AB434" i="15"/>
  <c r="AB464" i="15" s="1"/>
  <c r="AR503" i="15"/>
  <c r="AT496" i="15"/>
  <c r="AT503" i="15" s="1"/>
  <c r="AN514" i="15"/>
  <c r="M527" i="15"/>
  <c r="AQ544" i="15"/>
  <c r="AD418" i="15"/>
  <c r="M432" i="15"/>
  <c r="AC512" i="15"/>
  <c r="AR544" i="15"/>
  <c r="X434" i="15"/>
  <c r="Z464" i="15" s="1"/>
  <c r="AD447" i="15"/>
  <c r="Z465" i="15"/>
  <c r="AD465" i="15" s="1"/>
  <c r="AO512" i="15"/>
  <c r="AO514" i="15" s="1"/>
  <c r="AQ550" i="15" s="1"/>
  <c r="AD530" i="15"/>
  <c r="AS550" i="15"/>
  <c r="AI555" i="15" s="1"/>
  <c r="AA434" i="15"/>
  <c r="AA464" i="15" s="1"/>
  <c r="K503" i="15"/>
  <c r="K514" i="15" s="1"/>
  <c r="AT521" i="15"/>
  <c r="M416" i="15"/>
  <c r="H423" i="15"/>
  <c r="H434" i="15" s="1"/>
  <c r="AT423" i="15"/>
  <c r="AD420" i="15"/>
  <c r="AO434" i="15"/>
  <c r="AQ464" i="15" s="1"/>
  <c r="AT464" i="15" s="1"/>
  <c r="AD429" i="15"/>
  <c r="AP434" i="15"/>
  <c r="AD445" i="15"/>
  <c r="M503" i="15"/>
  <c r="AD502" i="15"/>
  <c r="H512" i="15"/>
  <c r="H514" i="15" s="1"/>
  <c r="J544" i="15" s="1"/>
  <c r="M507" i="15"/>
  <c r="AT512" i="15"/>
  <c r="M510" i="15"/>
  <c r="AD510" i="15" s="1"/>
  <c r="Z514" i="15"/>
  <c r="AT541" i="15"/>
  <c r="L550" i="15"/>
  <c r="AS544" i="15"/>
  <c r="AR434" i="15"/>
  <c r="AR470" i="15" s="1"/>
  <c r="AS464" i="15"/>
  <c r="AD508" i="15"/>
  <c r="AD509" i="15"/>
  <c r="AD527" i="15"/>
  <c r="Z548" i="15"/>
  <c r="AQ545" i="15"/>
  <c r="AT427" i="15"/>
  <c r="AT432" i="15" s="1"/>
  <c r="AT434" i="15" s="1"/>
  <c r="AC461" i="15"/>
  <c r="J465" i="15"/>
  <c r="K468" i="15"/>
  <c r="K470" i="15" s="1"/>
  <c r="AA544" i="15"/>
  <c r="AC544" i="15" s="1"/>
  <c r="AR550" i="15"/>
  <c r="AB544" i="15"/>
  <c r="J548" i="15"/>
  <c r="L464" i="15"/>
  <c r="AC427" i="15"/>
  <c r="AC432" i="15" s="1"/>
  <c r="Z468" i="15"/>
  <c r="AC496" i="15"/>
  <c r="AC503" i="15" s="1"/>
  <c r="AR464" i="15"/>
  <c r="Z545" i="15"/>
  <c r="AD545" i="15" s="1"/>
  <c r="AO23" i="14"/>
  <c r="AT16" i="14"/>
  <c r="AT23" i="14" s="1"/>
  <c r="X112" i="14"/>
  <c r="AC107" i="14"/>
  <c r="AC112" i="14" s="1"/>
  <c r="AA114" i="14"/>
  <c r="Z145" i="14" s="1"/>
  <c r="AD145" i="14" s="1"/>
  <c r="M141" i="14"/>
  <c r="AO192" i="14"/>
  <c r="AO194" i="14" s="1"/>
  <c r="AQ230" i="14" s="1"/>
  <c r="AT187" i="14"/>
  <c r="AT192" i="14" s="1"/>
  <c r="AT194" i="14" s="1"/>
  <c r="AD51" i="14"/>
  <c r="AC61" i="14"/>
  <c r="X23" i="14"/>
  <c r="AD22" i="14"/>
  <c r="AT34" i="14"/>
  <c r="H112" i="14"/>
  <c r="H114" i="14" s="1"/>
  <c r="J65" i="14"/>
  <c r="K68" i="14"/>
  <c r="K70" i="14" s="1"/>
  <c r="M61" i="14"/>
  <c r="X103" i="14"/>
  <c r="H103" i="14"/>
  <c r="AD107" i="14"/>
  <c r="AD141" i="14"/>
  <c r="AC23" i="14"/>
  <c r="L70" i="14"/>
  <c r="AO103" i="14"/>
  <c r="Z114" i="14"/>
  <c r="AT141" i="14"/>
  <c r="AR23" i="14"/>
  <c r="AC19" i="14"/>
  <c r="AD19" i="14" s="1"/>
  <c r="AO32" i="14"/>
  <c r="AO34" i="14" s="1"/>
  <c r="AQ70" i="14" s="1"/>
  <c r="H32" i="14"/>
  <c r="Z64" i="14"/>
  <c r="M101" i="14"/>
  <c r="AD101" i="14" s="1"/>
  <c r="AT102" i="14"/>
  <c r="AT103" i="14" s="1"/>
  <c r="AR103" i="14"/>
  <c r="M110" i="14"/>
  <c r="AD110" i="14" s="1"/>
  <c r="AT111" i="14"/>
  <c r="AT112" i="14" s="1"/>
  <c r="AT114" i="14" s="1"/>
  <c r="AB114" i="14"/>
  <c r="AR112" i="14"/>
  <c r="AR114" i="14" s="1"/>
  <c r="AR150" i="14" s="1"/>
  <c r="AR32" i="14"/>
  <c r="K103" i="14"/>
  <c r="AA228" i="14"/>
  <c r="AA230" i="14" s="1"/>
  <c r="S234" i="14" s="1"/>
  <c r="H23" i="14"/>
  <c r="AS34" i="14"/>
  <c r="AS64" i="14" s="1"/>
  <c r="AD44" i="14"/>
  <c r="AD47" i="14" s="1"/>
  <c r="AO112" i="14"/>
  <c r="AO114" i="14" s="1"/>
  <c r="Z385" i="14"/>
  <c r="AD385" i="14" s="1"/>
  <c r="AA388" i="14"/>
  <c r="AA390" i="14" s="1"/>
  <c r="S394" i="14" s="1"/>
  <c r="AA384" i="14"/>
  <c r="K34" i="14"/>
  <c r="K64" i="14" s="1"/>
  <c r="AD28" i="14"/>
  <c r="AD41" i="14"/>
  <c r="AT61" i="14"/>
  <c r="AB64" i="14"/>
  <c r="AD102" i="14"/>
  <c r="AD111" i="14"/>
  <c r="V114" i="14"/>
  <c r="AB144" i="14"/>
  <c r="K192" i="14"/>
  <c r="K194" i="14" s="1"/>
  <c r="M187" i="14"/>
  <c r="M18" i="14"/>
  <c r="AD18" i="14" s="1"/>
  <c r="M30" i="14"/>
  <c r="AD30" i="14" s="1"/>
  <c r="AT41" i="14"/>
  <c r="AA103" i="14"/>
  <c r="K112" i="14"/>
  <c r="AR183" i="14"/>
  <c r="AD16" i="14"/>
  <c r="AA23" i="14"/>
  <c r="AA34" i="14" s="1"/>
  <c r="AC17" i="14"/>
  <c r="AD17" i="14" s="1"/>
  <c r="AC27" i="14"/>
  <c r="AC32" i="14" s="1"/>
  <c r="AM34" i="14"/>
  <c r="M47" i="14"/>
  <c r="AD55" i="14"/>
  <c r="AD61" i="14" s="1"/>
  <c r="AD57" i="14"/>
  <c r="AC96" i="14"/>
  <c r="AC103" i="14" s="1"/>
  <c r="AC97" i="14"/>
  <c r="AD97" i="14" s="1"/>
  <c r="M99" i="14"/>
  <c r="AD99" i="14" s="1"/>
  <c r="M108" i="14"/>
  <c r="AD108" i="14" s="1"/>
  <c r="AD127" i="14"/>
  <c r="AC141" i="14"/>
  <c r="AD132" i="14"/>
  <c r="AQ150" i="14"/>
  <c r="AQ144" i="14"/>
  <c r="AB150" i="14"/>
  <c r="S155" i="14" s="1"/>
  <c r="AD181" i="14"/>
  <c r="AC192" i="14"/>
  <c r="AA194" i="14"/>
  <c r="Z225" i="14" s="1"/>
  <c r="AD225" i="14" s="1"/>
  <c r="AB230" i="14"/>
  <c r="S235" i="14" s="1"/>
  <c r="S238" i="14" s="1"/>
  <c r="AC417" i="14"/>
  <c r="AD417" i="14" s="1"/>
  <c r="X423" i="14"/>
  <c r="X434" i="14" s="1"/>
  <c r="L64" i="14"/>
  <c r="AB70" i="14"/>
  <c r="S75" i="14" s="1"/>
  <c r="J148" i="14"/>
  <c r="J144" i="14"/>
  <c r="X183" i="14"/>
  <c r="AC176" i="14"/>
  <c r="AC183" i="14" s="1"/>
  <c r="AT179" i="14"/>
  <c r="M221" i="14"/>
  <c r="M263" i="14"/>
  <c r="AD257" i="14"/>
  <c r="AD259" i="14"/>
  <c r="AD260" i="14"/>
  <c r="AR272" i="14"/>
  <c r="AT267" i="14"/>
  <c r="AT272" i="14" s="1"/>
  <c r="M281" i="14"/>
  <c r="J305" i="14"/>
  <c r="K468" i="14"/>
  <c r="K470" i="14" s="1"/>
  <c r="L150" i="14"/>
  <c r="L144" i="14"/>
  <c r="AR192" i="14"/>
  <c r="AT188" i="14"/>
  <c r="L224" i="14"/>
  <c r="AA263" i="14"/>
  <c r="AA274" i="14" s="1"/>
  <c r="AC256" i="14"/>
  <c r="K274" i="14"/>
  <c r="AT496" i="14"/>
  <c r="AR503" i="14"/>
  <c r="X32" i="14"/>
  <c r="X34" i="14" s="1"/>
  <c r="Z68" i="14" s="1"/>
  <c r="AT176" i="14"/>
  <c r="AT183" i="14" s="1"/>
  <c r="AD179" i="14"/>
  <c r="Y194" i="14"/>
  <c r="AS150" i="14"/>
  <c r="AI155" i="14" s="1"/>
  <c r="AS144" i="14"/>
  <c r="H183" i="14"/>
  <c r="H194" i="14" s="1"/>
  <c r="AP194" i="14"/>
  <c r="AA224" i="14"/>
  <c r="M429" i="14"/>
  <c r="AD429" i="14" s="1"/>
  <c r="H432" i="14"/>
  <c r="H503" i="14"/>
  <c r="M496" i="14"/>
  <c r="AA144" i="14"/>
  <c r="X192" i="14"/>
  <c r="X194" i="14" s="1"/>
  <c r="Z224" i="14" s="1"/>
  <c r="AC224" i="14" s="1"/>
  <c r="AD188" i="14"/>
  <c r="AD204" i="14"/>
  <c r="AD207" i="14" s="1"/>
  <c r="AD217" i="14"/>
  <c r="AD221" i="14" s="1"/>
  <c r="H263" i="14"/>
  <c r="AD262" i="14"/>
  <c r="K308" i="14"/>
  <c r="K310" i="14" s="1"/>
  <c r="AB304" i="14"/>
  <c r="AO352" i="14"/>
  <c r="AO354" i="14" s="1"/>
  <c r="AQ390" i="14" s="1"/>
  <c r="AT347" i="14"/>
  <c r="AT352" i="14" s="1"/>
  <c r="M176" i="14"/>
  <c r="AS224" i="14"/>
  <c r="L230" i="14"/>
  <c r="AS230" i="14"/>
  <c r="AI235" i="14" s="1"/>
  <c r="X263" i="14"/>
  <c r="AC287" i="14"/>
  <c r="AD284" i="14"/>
  <c r="AD287" i="14" s="1"/>
  <c r="AD350" i="14"/>
  <c r="AQ354" i="14"/>
  <c r="M432" i="14"/>
  <c r="AD427" i="14"/>
  <c r="AD432" i="14" s="1"/>
  <c r="AC257" i="14"/>
  <c r="H272" i="14"/>
  <c r="H274" i="14" s="1"/>
  <c r="J304" i="14" s="1"/>
  <c r="M304" i="14" s="1"/>
  <c r="K228" i="14"/>
  <c r="K230" i="14" s="1"/>
  <c r="J225" i="14"/>
  <c r="K224" i="14"/>
  <c r="AO263" i="14"/>
  <c r="AO274" i="14" s="1"/>
  <c r="AT256" i="14"/>
  <c r="M261" i="14"/>
  <c r="AD261" i="14" s="1"/>
  <c r="M267" i="14"/>
  <c r="F274" i="14"/>
  <c r="V274" i="14"/>
  <c r="AN274" i="14"/>
  <c r="M287" i="14"/>
  <c r="M301" i="14"/>
  <c r="J308" i="14"/>
  <c r="AD366" i="14"/>
  <c r="AD367" i="14" s="1"/>
  <c r="AO432" i="14"/>
  <c r="AC502" i="14"/>
  <c r="AD502" i="14" s="1"/>
  <c r="X503" i="14"/>
  <c r="X512" i="14"/>
  <c r="X514" i="14" s="1"/>
  <c r="Z544" i="14" s="1"/>
  <c r="AC507" i="14"/>
  <c r="AC512" i="14" s="1"/>
  <c r="AR263" i="14"/>
  <c r="G274" i="14"/>
  <c r="AP274" i="14"/>
  <c r="K304" i="14"/>
  <c r="K343" i="14"/>
  <c r="K354" i="14" s="1"/>
  <c r="M381" i="14"/>
  <c r="AT257" i="14"/>
  <c r="X272" i="14"/>
  <c r="Y274" i="14"/>
  <c r="AS310" i="14"/>
  <c r="AI315" i="14" s="1"/>
  <c r="L304" i="14"/>
  <c r="AC337" i="14"/>
  <c r="AD337" i="14" s="1"/>
  <c r="AD373" i="14"/>
  <c r="H514" i="14"/>
  <c r="J544" i="14" s="1"/>
  <c r="AC423" i="14"/>
  <c r="AO503" i="14"/>
  <c r="AS304" i="14"/>
  <c r="H343" i="14"/>
  <c r="H354" i="14" s="1"/>
  <c r="AR343" i="14"/>
  <c r="AR354" i="14" s="1"/>
  <c r="AS390" i="14"/>
  <c r="AI395" i="14" s="1"/>
  <c r="AO423" i="14"/>
  <c r="AT416" i="14"/>
  <c r="AT423" i="14" s="1"/>
  <c r="AC267" i="14"/>
  <c r="AC272" i="14" s="1"/>
  <c r="L310" i="14"/>
  <c r="AT336" i="14"/>
  <c r="AT343" i="14" s="1"/>
  <c r="AC342" i="14"/>
  <c r="AD342" i="14" s="1"/>
  <c r="AC351" i="14"/>
  <c r="AD351" i="14" s="1"/>
  <c r="AD381" i="14"/>
  <c r="AD377" i="14"/>
  <c r="AR423" i="14"/>
  <c r="AR434" i="14" s="1"/>
  <c r="AQ465" i="14" s="1"/>
  <c r="AC432" i="14"/>
  <c r="AB464" i="14"/>
  <c r="AB470" i="14"/>
  <c r="S475" i="14" s="1"/>
  <c r="AT497" i="14"/>
  <c r="AB310" i="14"/>
  <c r="S315" i="14" s="1"/>
  <c r="AD348" i="14"/>
  <c r="Y354" i="14"/>
  <c r="AB390" i="14"/>
  <c r="S395" i="14" s="1"/>
  <c r="S398" i="14" s="1"/>
  <c r="L384" i="14"/>
  <c r="L390" i="14"/>
  <c r="M423" i="14"/>
  <c r="AD416" i="14"/>
  <c r="AD423" i="14" s="1"/>
  <c r="AT447" i="14"/>
  <c r="AC461" i="14"/>
  <c r="AC336" i="14"/>
  <c r="M338" i="14"/>
  <c r="AD359" i="14"/>
  <c r="AD361" i="14" s="1"/>
  <c r="AC367" i="14"/>
  <c r="AN434" i="14"/>
  <c r="M461" i="14"/>
  <c r="X343" i="14"/>
  <c r="X354" i="14" s="1"/>
  <c r="Z388" i="14" s="1"/>
  <c r="G434" i="14"/>
  <c r="M447" i="14"/>
  <c r="AT461" i="14"/>
  <c r="AD452" i="14"/>
  <c r="AB550" i="14"/>
  <c r="S555" i="14" s="1"/>
  <c r="AD541" i="14"/>
  <c r="AS384" i="14"/>
  <c r="H423" i="14"/>
  <c r="AD438" i="14"/>
  <c r="L470" i="14"/>
  <c r="K503" i="14"/>
  <c r="AT502" i="14"/>
  <c r="AA512" i="14"/>
  <c r="AN514" i="14"/>
  <c r="M347" i="14"/>
  <c r="AB384" i="14"/>
  <c r="AD440" i="14"/>
  <c r="Z514" i="14"/>
  <c r="L550" i="14"/>
  <c r="AD450" i="14"/>
  <c r="AD461" i="14" s="1"/>
  <c r="AD507" i="14"/>
  <c r="AT511" i="14"/>
  <c r="AT512" i="14" s="1"/>
  <c r="AR512" i="14"/>
  <c r="AR514" i="14" s="1"/>
  <c r="AQ545" i="14" s="1"/>
  <c r="AD527" i="14"/>
  <c r="AS544" i="14"/>
  <c r="AA423" i="14"/>
  <c r="AT420" i="14"/>
  <c r="AA432" i="14"/>
  <c r="K432" i="14"/>
  <c r="K434" i="14" s="1"/>
  <c r="K464" i="14" s="1"/>
  <c r="M428" i="14"/>
  <c r="AD428" i="14" s="1"/>
  <c r="AT429" i="14"/>
  <c r="AT432" i="14" s="1"/>
  <c r="AA503" i="14"/>
  <c r="AC497" i="14"/>
  <c r="AC503" i="14" s="1"/>
  <c r="AD500" i="14"/>
  <c r="K512" i="14"/>
  <c r="M508" i="14"/>
  <c r="AD508" i="14" s="1"/>
  <c r="Z548" i="14"/>
  <c r="AO512" i="14"/>
  <c r="M527" i="14"/>
  <c r="AB544" i="14"/>
  <c r="L544" i="14"/>
  <c r="AA64" i="13"/>
  <c r="AB64" i="13"/>
  <c r="AO114" i="13"/>
  <c r="AQ144" i="13" s="1"/>
  <c r="H114" i="13"/>
  <c r="J144" i="13" s="1"/>
  <c r="M144" i="13" s="1"/>
  <c r="AD29" i="13"/>
  <c r="AQ70" i="13"/>
  <c r="AD99" i="13"/>
  <c r="AA68" i="13"/>
  <c r="AA70" i="13" s="1"/>
  <c r="S74" i="13" s="1"/>
  <c r="AT32" i="13"/>
  <c r="AD61" i="13"/>
  <c r="AA34" i="13"/>
  <c r="AD41" i="13"/>
  <c r="AQ64" i="13"/>
  <c r="AR70" i="13"/>
  <c r="H34" i="13"/>
  <c r="AD21" i="13"/>
  <c r="AD28" i="13"/>
  <c r="J64" i="13"/>
  <c r="J65" i="13"/>
  <c r="AD102" i="13"/>
  <c r="AT274" i="13"/>
  <c r="AC32" i="13"/>
  <c r="AC23" i="13"/>
  <c r="AD20" i="13"/>
  <c r="X34" i="13"/>
  <c r="Z68" i="13" s="1"/>
  <c r="AO34" i="13"/>
  <c r="K64" i="13"/>
  <c r="L70" i="13"/>
  <c r="K114" i="13"/>
  <c r="J145" i="13" s="1"/>
  <c r="AD111" i="13"/>
  <c r="AQ145" i="13"/>
  <c r="AD180" i="13"/>
  <c r="X114" i="13"/>
  <c r="Z148" i="13" s="1"/>
  <c r="AA103" i="13"/>
  <c r="AA112" i="13"/>
  <c r="AA114" i="13" s="1"/>
  <c r="AA144" i="13" s="1"/>
  <c r="AT16" i="13"/>
  <c r="AT23" i="13" s="1"/>
  <c r="M31" i="13"/>
  <c r="AD31" i="13" s="1"/>
  <c r="AS144" i="13"/>
  <c r="AO194" i="13"/>
  <c r="AQ230" i="13" s="1"/>
  <c r="AR192" i="13"/>
  <c r="AR194" i="13" s="1"/>
  <c r="AQ225" i="13" s="1"/>
  <c r="AC207" i="13"/>
  <c r="AT352" i="13"/>
  <c r="M16" i="13"/>
  <c r="AT19" i="13"/>
  <c r="AT29" i="13"/>
  <c r="L64" i="13"/>
  <c r="AB70" i="13"/>
  <c r="S75" i="13" s="1"/>
  <c r="AT98" i="13"/>
  <c r="AT103" i="13" s="1"/>
  <c r="AT107" i="13"/>
  <c r="AT112" i="13" s="1"/>
  <c r="AQ114" i="13"/>
  <c r="AT141" i="13"/>
  <c r="M141" i="13"/>
  <c r="AA183" i="13"/>
  <c r="AA194" i="13" s="1"/>
  <c r="AC177" i="13"/>
  <c r="AC183" i="13" s="1"/>
  <c r="M192" i="13"/>
  <c r="AD187" i="13"/>
  <c r="AC190" i="13"/>
  <c r="AC192" i="13" s="1"/>
  <c r="AC194" i="13" s="1"/>
  <c r="M191" i="13"/>
  <c r="AD191" i="13" s="1"/>
  <c r="AT207" i="13"/>
  <c r="L230" i="13"/>
  <c r="H352" i="13"/>
  <c r="M347" i="13"/>
  <c r="AR32" i="13"/>
  <c r="AR34" i="13" s="1"/>
  <c r="AQ65" i="13" s="1"/>
  <c r="J68" i="13"/>
  <c r="AC96" i="13"/>
  <c r="AC103" i="13" s="1"/>
  <c r="M100" i="13"/>
  <c r="AD100" i="13" s="1"/>
  <c r="M109" i="13"/>
  <c r="AD109" i="13" s="1"/>
  <c r="AT121" i="13"/>
  <c r="AT127" i="13"/>
  <c r="AS150" i="13"/>
  <c r="AI155" i="13" s="1"/>
  <c r="H183" i="13"/>
  <c r="H194" i="13" s="1"/>
  <c r="X183" i="13"/>
  <c r="K192" i="13"/>
  <c r="V194" i="13"/>
  <c r="AD256" i="13"/>
  <c r="H263" i="13"/>
  <c r="H274" i="13" s="1"/>
  <c r="X263" i="13"/>
  <c r="AD176" i="13"/>
  <c r="AC30" i="13"/>
  <c r="AD30" i="13" s="1"/>
  <c r="AC18" i="13"/>
  <c r="AD18" i="13" s="1"/>
  <c r="M41" i="13"/>
  <c r="K68" i="13"/>
  <c r="K70" i="13" s="1"/>
  <c r="M127" i="13"/>
  <c r="AR150" i="13"/>
  <c r="AD198" i="13"/>
  <c r="AD201" i="13" s="1"/>
  <c r="AR230" i="13"/>
  <c r="AO272" i="13"/>
  <c r="L310" i="13"/>
  <c r="AS310" i="13"/>
  <c r="AI315" i="13" s="1"/>
  <c r="AS304" i="13"/>
  <c r="AS390" i="13"/>
  <c r="AI395" i="13" s="1"/>
  <c r="AS384" i="13"/>
  <c r="K144" i="13"/>
  <c r="AR224" i="13"/>
  <c r="M61" i="13"/>
  <c r="AC107" i="13"/>
  <c r="AC112" i="13" s="1"/>
  <c r="AC114" i="13" s="1"/>
  <c r="AO183" i="13"/>
  <c r="X192" i="13"/>
  <c r="V274" i="13"/>
  <c r="M301" i="13"/>
  <c r="H432" i="13"/>
  <c r="AD178" i="13"/>
  <c r="M107" i="13"/>
  <c r="K148" i="13"/>
  <c r="K150" i="13" s="1"/>
  <c r="L150" i="13"/>
  <c r="M27" i="13"/>
  <c r="Y114" i="13"/>
  <c r="AC263" i="13"/>
  <c r="AC301" i="13"/>
  <c r="K343" i="13"/>
  <c r="AD337" i="13"/>
  <c r="AD343" i="13" s="1"/>
  <c r="AN354" i="13"/>
  <c r="L390" i="13"/>
  <c r="AB464" i="13"/>
  <c r="AA468" i="13"/>
  <c r="AA470" i="13" s="1"/>
  <c r="S474" i="13" s="1"/>
  <c r="S476" i="13" s="1"/>
  <c r="AR144" i="13"/>
  <c r="AO343" i="13"/>
  <c r="AT338" i="13"/>
  <c r="AT343" i="13" s="1"/>
  <c r="AB114" i="13"/>
  <c r="AB144" i="13" s="1"/>
  <c r="Z65" i="13"/>
  <c r="AN114" i="13"/>
  <c r="AD118" i="13"/>
  <c r="AD121" i="13" s="1"/>
  <c r="AD124" i="13"/>
  <c r="AD127" i="13" s="1"/>
  <c r="AD130" i="13"/>
  <c r="AD141" i="13" s="1"/>
  <c r="K183" i="13"/>
  <c r="M177" i="13"/>
  <c r="AD177" i="13" s="1"/>
  <c r="Z194" i="13"/>
  <c r="AD210" i="13"/>
  <c r="AO263" i="13"/>
  <c r="M270" i="13"/>
  <c r="X272" i="13"/>
  <c r="X274" i="13" s="1"/>
  <c r="Z304" i="13" s="1"/>
  <c r="AC304" i="13" s="1"/>
  <c r="AO354" i="13"/>
  <c r="AQ384" i="13" s="1"/>
  <c r="AD215" i="13"/>
  <c r="AA263" i="13"/>
  <c r="AA274" i="13" s="1"/>
  <c r="M272" i="13"/>
  <c r="AD267" i="13"/>
  <c r="AC270" i="13"/>
  <c r="AC272" i="13" s="1"/>
  <c r="AC274" i="13" s="1"/>
  <c r="AD290" i="13"/>
  <c r="AD298" i="13"/>
  <c r="L304" i="13"/>
  <c r="K352" i="13"/>
  <c r="K354" i="13" s="1"/>
  <c r="J385" i="13" s="1"/>
  <c r="W354" i="13"/>
  <c r="AT381" i="13"/>
  <c r="K432" i="13"/>
  <c r="M461" i="13"/>
  <c r="H423" i="13"/>
  <c r="AD204" i="13"/>
  <c r="AD207" i="13" s="1"/>
  <c r="AB230" i="13"/>
  <c r="S235" i="13" s="1"/>
  <c r="G274" i="13"/>
  <c r="AD278" i="13"/>
  <c r="AD281" i="13" s="1"/>
  <c r="AT301" i="13"/>
  <c r="AD292" i="13"/>
  <c r="AD300" i="13"/>
  <c r="AC352" i="13"/>
  <c r="AC354" i="13" s="1"/>
  <c r="AD350" i="13"/>
  <c r="AD361" i="13"/>
  <c r="AD367" i="13"/>
  <c r="AB384" i="13"/>
  <c r="AD381" i="13"/>
  <c r="AC381" i="13"/>
  <c r="D475" i="13"/>
  <c r="AT176" i="13"/>
  <c r="AT183" i="13" s="1"/>
  <c r="AT194" i="13" s="1"/>
  <c r="AT201" i="13"/>
  <c r="M201" i="13"/>
  <c r="AB224" i="13"/>
  <c r="M287" i="13"/>
  <c r="M343" i="13"/>
  <c r="AD341" i="13"/>
  <c r="AO434" i="13"/>
  <c r="AQ464" i="13" s="1"/>
  <c r="AT541" i="13"/>
  <c r="K263" i="13"/>
  <c r="K274" i="13" s="1"/>
  <c r="M257" i="13"/>
  <c r="AD257" i="13" s="1"/>
  <c r="AR263" i="13"/>
  <c r="AR274" i="13" s="1"/>
  <c r="Z274" i="13"/>
  <c r="AT281" i="13"/>
  <c r="M381" i="13"/>
  <c r="AO423" i="13"/>
  <c r="AT416" i="13"/>
  <c r="AT423" i="13" s="1"/>
  <c r="AD501" i="13"/>
  <c r="AC512" i="13"/>
  <c r="M338" i="13"/>
  <c r="AD338" i="13" s="1"/>
  <c r="AD359" i="13"/>
  <c r="AC367" i="13"/>
  <c r="M423" i="13"/>
  <c r="AD416" i="13"/>
  <c r="AD427" i="13"/>
  <c r="AT512" i="13"/>
  <c r="AO512" i="13"/>
  <c r="AI554" i="13"/>
  <c r="AC461" i="13"/>
  <c r="AR352" i="13"/>
  <c r="AT350" i="13"/>
  <c r="L354" i="13"/>
  <c r="L384" i="13" s="1"/>
  <c r="AA352" i="13"/>
  <c r="AA354" i="13" s="1"/>
  <c r="AQ354" i="13"/>
  <c r="AT367" i="13"/>
  <c r="K384" i="13"/>
  <c r="AA423" i="13"/>
  <c r="AD497" i="13"/>
  <c r="AA304" i="13"/>
  <c r="Z305" i="13"/>
  <c r="AD305" i="13" s="1"/>
  <c r="AA308" i="13"/>
  <c r="AA310" i="13" s="1"/>
  <c r="S314" i="13" s="1"/>
  <c r="AA343" i="13"/>
  <c r="Z388" i="13"/>
  <c r="AR432" i="13"/>
  <c r="AT427" i="13"/>
  <c r="AT432" i="13" s="1"/>
  <c r="AT434" i="13" s="1"/>
  <c r="X503" i="13"/>
  <c r="X514" i="13" s="1"/>
  <c r="AD510" i="13"/>
  <c r="AB310" i="13"/>
  <c r="S315" i="13" s="1"/>
  <c r="S318" i="13" s="1"/>
  <c r="H343" i="13"/>
  <c r="AR343" i="13"/>
  <c r="K423" i="13"/>
  <c r="AB470" i="13"/>
  <c r="S475" i="13" s="1"/>
  <c r="Z465" i="13"/>
  <c r="AD465" i="13" s="1"/>
  <c r="AD519" i="13"/>
  <c r="AD521" i="13" s="1"/>
  <c r="X423" i="13"/>
  <c r="X434" i="13" s="1"/>
  <c r="AC416" i="13"/>
  <c r="AC423" i="13" s="1"/>
  <c r="M447" i="13"/>
  <c r="AT461" i="13"/>
  <c r="AA464" i="13"/>
  <c r="AO503" i="13"/>
  <c r="AT510" i="13"/>
  <c r="L514" i="13"/>
  <c r="L544" i="13" s="1"/>
  <c r="AA512" i="13"/>
  <c r="AA514" i="13" s="1"/>
  <c r="AA544" i="13" s="1"/>
  <c r="AQ514" i="13"/>
  <c r="M541" i="13"/>
  <c r="AR544" i="13"/>
  <c r="M429" i="13"/>
  <c r="AD429" i="13" s="1"/>
  <c r="G434" i="13"/>
  <c r="AP434" i="13"/>
  <c r="AD439" i="13"/>
  <c r="AD441" i="13" s="1"/>
  <c r="AC447" i="13"/>
  <c r="AD444" i="13"/>
  <c r="AD447" i="13" s="1"/>
  <c r="M500" i="13"/>
  <c r="AD500" i="13" s="1"/>
  <c r="AT501" i="13"/>
  <c r="L550" i="13"/>
  <c r="AS550" i="13"/>
  <c r="AI555" i="13" s="1"/>
  <c r="AS544" i="13"/>
  <c r="H503" i="13"/>
  <c r="AR423" i="13"/>
  <c r="AD419" i="13"/>
  <c r="AD421" i="13"/>
  <c r="AA432" i="13"/>
  <c r="AA434" i="13" s="1"/>
  <c r="AC427" i="13"/>
  <c r="AC432" i="13" s="1"/>
  <c r="AC434" i="13" s="1"/>
  <c r="AT447" i="13"/>
  <c r="AD461" i="13"/>
  <c r="AD455" i="13"/>
  <c r="K503" i="13"/>
  <c r="AT496" i="13"/>
  <c r="H512" i="13"/>
  <c r="M507" i="13"/>
  <c r="K512" i="13"/>
  <c r="AD508" i="13"/>
  <c r="AC511" i="13"/>
  <c r="AD511" i="13" s="1"/>
  <c r="W514" i="13"/>
  <c r="AN514" i="13"/>
  <c r="AT521" i="13"/>
  <c r="AD524" i="13"/>
  <c r="AD527" i="13" s="1"/>
  <c r="AB550" i="13"/>
  <c r="S555" i="13" s="1"/>
  <c r="AB544" i="13"/>
  <c r="AC496" i="13"/>
  <c r="AD61" i="12"/>
  <c r="AT29" i="12"/>
  <c r="AR32" i="12"/>
  <c r="AT23" i="12"/>
  <c r="M32" i="12"/>
  <c r="L64" i="12"/>
  <c r="M41" i="12"/>
  <c r="AD108" i="12"/>
  <c r="AR114" i="12"/>
  <c r="AR150" i="12" s="1"/>
  <c r="AD41" i="12"/>
  <c r="AQ70" i="12"/>
  <c r="AA34" i="12"/>
  <c r="AA68" i="12" s="1"/>
  <c r="AA70" i="12" s="1"/>
  <c r="S74" i="12" s="1"/>
  <c r="S76" i="12" s="1"/>
  <c r="M61" i="12"/>
  <c r="J68" i="12"/>
  <c r="J64" i="12"/>
  <c r="M64" i="12" s="1"/>
  <c r="X34" i="12"/>
  <c r="Z64" i="12" s="1"/>
  <c r="AC64" i="12" s="1"/>
  <c r="AD47" i="12"/>
  <c r="K114" i="12"/>
  <c r="D155" i="12"/>
  <c r="J65" i="12"/>
  <c r="K68" i="12"/>
  <c r="K70" i="12" s="1"/>
  <c r="AO32" i="12"/>
  <c r="AO34" i="12" s="1"/>
  <c r="AQ64" i="12" s="1"/>
  <c r="L70" i="12"/>
  <c r="AS64" i="12"/>
  <c r="AA148" i="12"/>
  <c r="AA150" i="12" s="1"/>
  <c r="S154" i="12" s="1"/>
  <c r="S156" i="12" s="1"/>
  <c r="Z145" i="12"/>
  <c r="AD145" i="12" s="1"/>
  <c r="AA144" i="12"/>
  <c r="Z225" i="12"/>
  <c r="AD225" i="12" s="1"/>
  <c r="AT221" i="12"/>
  <c r="M16" i="12"/>
  <c r="AD28" i="12"/>
  <c r="AD96" i="12"/>
  <c r="K144" i="12"/>
  <c r="AB144" i="12"/>
  <c r="AB150" i="12"/>
  <c r="S155" i="12" s="1"/>
  <c r="AB224" i="12"/>
  <c r="AT260" i="12"/>
  <c r="AO263" i="12"/>
  <c r="AA64" i="12"/>
  <c r="K64" i="12"/>
  <c r="M103" i="12"/>
  <c r="AC221" i="12"/>
  <c r="AD27" i="12"/>
  <c r="AB64" i="12"/>
  <c r="AB70" i="12"/>
  <c r="S75" i="12" s="1"/>
  <c r="AO112" i="12"/>
  <c r="AD110" i="12"/>
  <c r="AD127" i="12"/>
  <c r="M176" i="12"/>
  <c r="K194" i="12"/>
  <c r="K224" i="12" s="1"/>
  <c r="AM194" i="12"/>
  <c r="AR263" i="12"/>
  <c r="AO274" i="12"/>
  <c r="AQ304" i="12" s="1"/>
  <c r="AD336" i="12"/>
  <c r="AC192" i="12"/>
  <c r="M107" i="12"/>
  <c r="H114" i="12"/>
  <c r="AT27" i="12"/>
  <c r="AT32" i="12" s="1"/>
  <c r="X103" i="12"/>
  <c r="AC101" i="12"/>
  <c r="AD101" i="12" s="1"/>
  <c r="AD120" i="12"/>
  <c r="AC141" i="12"/>
  <c r="AD136" i="12"/>
  <c r="AD180" i="12"/>
  <c r="AD188" i="12"/>
  <c r="J225" i="12"/>
  <c r="AT263" i="12"/>
  <c r="AR272" i="12"/>
  <c r="AT268" i="12"/>
  <c r="X343" i="12"/>
  <c r="AC336" i="12"/>
  <c r="AC343" i="12" s="1"/>
  <c r="AT338" i="12"/>
  <c r="AR343" i="12"/>
  <c r="AT361" i="12"/>
  <c r="AD367" i="12"/>
  <c r="AT427" i="12"/>
  <c r="AT432" i="12" s="1"/>
  <c r="AO432" i="12"/>
  <c r="AR23" i="12"/>
  <c r="X423" i="12"/>
  <c r="X434" i="12" s="1"/>
  <c r="AC416" i="12"/>
  <c r="AC423" i="12" s="1"/>
  <c r="AS70" i="12"/>
  <c r="AJ75" i="12" s="1"/>
  <c r="AO103" i="12"/>
  <c r="AD287" i="12"/>
  <c r="AT41" i="12"/>
  <c r="AT103" i="12"/>
  <c r="AC107" i="12"/>
  <c r="X112" i="12"/>
  <c r="AD121" i="12"/>
  <c r="AT192" i="12"/>
  <c r="AT194" i="12" s="1"/>
  <c r="AQ34" i="12"/>
  <c r="K103" i="12"/>
  <c r="AA112" i="12"/>
  <c r="AA114" i="12" s="1"/>
  <c r="H192" i="12"/>
  <c r="M187" i="12"/>
  <c r="AC16" i="12"/>
  <c r="AC23" i="12" s="1"/>
  <c r="AC31" i="12"/>
  <c r="AC32" i="12" s="1"/>
  <c r="AC34" i="12" s="1"/>
  <c r="F34" i="12"/>
  <c r="AT61" i="12"/>
  <c r="AT107" i="12"/>
  <c r="AT112" i="12" s="1"/>
  <c r="AC110" i="12"/>
  <c r="AC176" i="12"/>
  <c r="AC183" i="12" s="1"/>
  <c r="X183" i="12"/>
  <c r="AD179" i="12"/>
  <c r="AD182" i="12"/>
  <c r="X192" i="12"/>
  <c r="AO192" i="12"/>
  <c r="AD217" i="12"/>
  <c r="AD221" i="12" s="1"/>
  <c r="AT267" i="12"/>
  <c r="AT272" i="12" s="1"/>
  <c r="AR192" i="12"/>
  <c r="M201" i="12"/>
  <c r="K228" i="12"/>
  <c r="K230" i="12" s="1"/>
  <c r="M260" i="12"/>
  <c r="K274" i="12"/>
  <c r="K304" i="12" s="1"/>
  <c r="AB304" i="12"/>
  <c r="Z305" i="12"/>
  <c r="AD305" i="12" s="1"/>
  <c r="AA343" i="12"/>
  <c r="AA354" i="12" s="1"/>
  <c r="AT348" i="12"/>
  <c r="AT352" i="12" s="1"/>
  <c r="AT354" i="12" s="1"/>
  <c r="AR352" i="12"/>
  <c r="AC127" i="12"/>
  <c r="AO183" i="12"/>
  <c r="AS230" i="12"/>
  <c r="AI235" i="12" s="1"/>
  <c r="X263" i="12"/>
  <c r="AC256" i="12"/>
  <c r="AC263" i="12" s="1"/>
  <c r="M267" i="12"/>
  <c r="AD281" i="12"/>
  <c r="H352" i="12"/>
  <c r="H354" i="12" s="1"/>
  <c r="J388" i="12" s="1"/>
  <c r="M349" i="12"/>
  <c r="AD349" i="12" s="1"/>
  <c r="AD191" i="12"/>
  <c r="AD205" i="12"/>
  <c r="AD207" i="12" s="1"/>
  <c r="AB390" i="12"/>
  <c r="S395" i="12" s="1"/>
  <c r="S476" i="12"/>
  <c r="AP114" i="12"/>
  <c r="AD134" i="12"/>
  <c r="AD141" i="12" s="1"/>
  <c r="H183" i="12"/>
  <c r="AR183" i="12"/>
  <c r="AB230" i="12"/>
  <c r="S235" i="12" s="1"/>
  <c r="AA228" i="12"/>
  <c r="AA230" i="12" s="1"/>
  <c r="S234" i="12" s="1"/>
  <c r="S236" i="12" s="1"/>
  <c r="AA224" i="12"/>
  <c r="AD340" i="12"/>
  <c r="L144" i="12"/>
  <c r="M221" i="12"/>
  <c r="M256" i="12"/>
  <c r="AC260" i="12"/>
  <c r="X272" i="12"/>
  <c r="AD268" i="12"/>
  <c r="Y274" i="12"/>
  <c r="AD291" i="12"/>
  <c r="AD301" i="12" s="1"/>
  <c r="AD299" i="12"/>
  <c r="M352" i="12"/>
  <c r="K354" i="12"/>
  <c r="F354" i="12"/>
  <c r="AC287" i="12"/>
  <c r="Y354" i="12"/>
  <c r="V475" i="12"/>
  <c r="L230" i="12"/>
  <c r="M281" i="12"/>
  <c r="M301" i="12"/>
  <c r="AD342" i="12"/>
  <c r="Z354" i="12"/>
  <c r="M432" i="12"/>
  <c r="M434" i="12" s="1"/>
  <c r="AD295" i="12"/>
  <c r="K308" i="12"/>
  <c r="K310" i="12" s="1"/>
  <c r="J305" i="12"/>
  <c r="AD339" i="12"/>
  <c r="AB354" i="12"/>
  <c r="AB384" i="12" s="1"/>
  <c r="H263" i="12"/>
  <c r="H274" i="12" s="1"/>
  <c r="L310" i="12"/>
  <c r="AQ310" i="12"/>
  <c r="AT420" i="12"/>
  <c r="AO423" i="12"/>
  <c r="AA514" i="12"/>
  <c r="AA548" i="12" s="1"/>
  <c r="AA550" i="12" s="1"/>
  <c r="S554" i="12" s="1"/>
  <c r="S556" i="12" s="1"/>
  <c r="J544" i="12"/>
  <c r="AS550" i="12"/>
  <c r="AI555" i="12" s="1"/>
  <c r="AS544" i="12"/>
  <c r="AO343" i="12"/>
  <c r="AO354" i="12" s="1"/>
  <c r="AT336" i="12"/>
  <c r="AT343" i="12" s="1"/>
  <c r="L354" i="12"/>
  <c r="L390" i="12" s="1"/>
  <c r="K423" i="12"/>
  <c r="K434" i="12" s="1"/>
  <c r="AS224" i="12"/>
  <c r="AC267" i="12"/>
  <c r="AC272" i="12" s="1"/>
  <c r="AC274" i="12" s="1"/>
  <c r="AS304" i="12"/>
  <c r="AM354" i="12"/>
  <c r="AD365" i="12"/>
  <c r="AC381" i="12"/>
  <c r="AS390" i="12"/>
  <c r="AI395" i="12" s="1"/>
  <c r="AS384" i="12"/>
  <c r="AR423" i="12"/>
  <c r="AR434" i="12" s="1"/>
  <c r="M367" i="12"/>
  <c r="AD428" i="12"/>
  <c r="M503" i="12"/>
  <c r="AT510" i="12"/>
  <c r="AT512" i="12" s="1"/>
  <c r="AT514" i="12" s="1"/>
  <c r="AO512" i="12"/>
  <c r="AO514" i="12" s="1"/>
  <c r="AQ550" i="12" s="1"/>
  <c r="AC301" i="12"/>
  <c r="AA308" i="12"/>
  <c r="AA310" i="12" s="1"/>
  <c r="S314" i="12" s="1"/>
  <c r="S316" i="12" s="1"/>
  <c r="M337" i="12"/>
  <c r="AD337" i="12" s="1"/>
  <c r="X352" i="12"/>
  <c r="X354" i="12" s="1"/>
  <c r="Z384" i="12" s="1"/>
  <c r="AC347" i="12"/>
  <c r="AC352" i="12" s="1"/>
  <c r="AC354" i="12" s="1"/>
  <c r="AT349" i="12"/>
  <c r="AP354" i="12"/>
  <c r="AT381" i="12"/>
  <c r="K384" i="12"/>
  <c r="AT461" i="12"/>
  <c r="AA544" i="12"/>
  <c r="AD374" i="12"/>
  <c r="AD381" i="12" s="1"/>
  <c r="M423" i="12"/>
  <c r="AT541" i="12"/>
  <c r="F434" i="12"/>
  <c r="AD461" i="12"/>
  <c r="X503" i="12"/>
  <c r="AD497" i="12"/>
  <c r="H512" i="12"/>
  <c r="H514" i="12" s="1"/>
  <c r="M507" i="12"/>
  <c r="AD526" i="12"/>
  <c r="AD527" i="12" s="1"/>
  <c r="AC541" i="12"/>
  <c r="AN514" i="12"/>
  <c r="L550" i="12"/>
  <c r="J384" i="12"/>
  <c r="AT423" i="12"/>
  <c r="AD419" i="12"/>
  <c r="M429" i="12"/>
  <c r="Z465" i="12"/>
  <c r="AD465" i="12" s="1"/>
  <c r="AT501" i="12"/>
  <c r="AT503" i="12" s="1"/>
  <c r="X512" i="12"/>
  <c r="X514" i="12" s="1"/>
  <c r="Z544" i="12" s="1"/>
  <c r="AD511" i="12"/>
  <c r="AD521" i="12"/>
  <c r="Z548" i="12"/>
  <c r="AB470" i="12"/>
  <c r="S475" i="12" s="1"/>
  <c r="S478" i="12" s="1"/>
  <c r="AC429" i="12"/>
  <c r="AP434" i="12"/>
  <c r="AC447" i="12"/>
  <c r="AA464" i="12"/>
  <c r="H503" i="12"/>
  <c r="AR503" i="12"/>
  <c r="AR514" i="12" s="1"/>
  <c r="AO503" i="12"/>
  <c r="Z514" i="12"/>
  <c r="AT521" i="12"/>
  <c r="AB550" i="12"/>
  <c r="S555" i="12" s="1"/>
  <c r="M441" i="12"/>
  <c r="AB464" i="12"/>
  <c r="K503" i="12"/>
  <c r="K514" i="12" s="1"/>
  <c r="AD502" i="12"/>
  <c r="AD537" i="12"/>
  <c r="AD541" i="12" s="1"/>
  <c r="H423" i="12"/>
  <c r="H434" i="12" s="1"/>
  <c r="J464" i="12" s="1"/>
  <c r="AB544" i="12"/>
  <c r="J548" i="12"/>
  <c r="AC427" i="12"/>
  <c r="AC432" i="12" s="1"/>
  <c r="AC496" i="12"/>
  <c r="AC503" i="12" s="1"/>
  <c r="AC514" i="12" s="1"/>
  <c r="L544" i="12"/>
  <c r="M541" i="12"/>
  <c r="AA548" i="4"/>
  <c r="Z548" i="4"/>
  <c r="K548" i="4"/>
  <c r="J548" i="4"/>
  <c r="D555" i="4"/>
  <c r="AA468" i="4"/>
  <c r="Z468" i="4"/>
  <c r="D478" i="4"/>
  <c r="D477" i="4"/>
  <c r="D476" i="4"/>
  <c r="D475" i="4"/>
  <c r="D474" i="4"/>
  <c r="D473" i="4"/>
  <c r="D484" i="4" s="1"/>
  <c r="K468" i="4"/>
  <c r="J468" i="4"/>
  <c r="AA388" i="4"/>
  <c r="Z388" i="4"/>
  <c r="J388" i="4"/>
  <c r="K388" i="4"/>
  <c r="D395" i="4"/>
  <c r="AA308" i="4"/>
  <c r="Z308" i="4"/>
  <c r="K308" i="4"/>
  <c r="J308" i="4"/>
  <c r="D315" i="4"/>
  <c r="AA228" i="4"/>
  <c r="Z228" i="4"/>
  <c r="K228" i="4"/>
  <c r="J228" i="4"/>
  <c r="D235" i="4"/>
  <c r="S159" i="4"/>
  <c r="AA148" i="4"/>
  <c r="Z148" i="4"/>
  <c r="D162" i="4"/>
  <c r="D158" i="4"/>
  <c r="D157" i="4"/>
  <c r="D156" i="4"/>
  <c r="D164" i="4" s="1"/>
  <c r="D159" i="4" s="1"/>
  <c r="D155" i="4"/>
  <c r="D154" i="4"/>
  <c r="D153" i="4"/>
  <c r="D79" i="4"/>
  <c r="K148" i="4"/>
  <c r="J148" i="4"/>
  <c r="AS541" i="4"/>
  <c r="AT541" i="4"/>
  <c r="AS461" i="4"/>
  <c r="AT461" i="4"/>
  <c r="AT381" i="4"/>
  <c r="AS141" i="4"/>
  <c r="AT141" i="4"/>
  <c r="AU45" i="4"/>
  <c r="AS67" i="3"/>
  <c r="D77" i="4"/>
  <c r="D76" i="4"/>
  <c r="D75" i="4"/>
  <c r="D74" i="4"/>
  <c r="D73" i="4"/>
  <c r="S235" i="4"/>
  <c r="AI238" i="4"/>
  <c r="AI237" i="4"/>
  <c r="AI236" i="4"/>
  <c r="AI235" i="4"/>
  <c r="AI234" i="4"/>
  <c r="AI233" i="4"/>
  <c r="AI154" i="4"/>
  <c r="AI153" i="4"/>
  <c r="S155" i="4"/>
  <c r="AJ76" i="4"/>
  <c r="AJ75" i="4"/>
  <c r="AJ74" i="4"/>
  <c r="AJ73" i="4"/>
  <c r="S79" i="4"/>
  <c r="S78" i="4"/>
  <c r="S77" i="4"/>
  <c r="S76" i="4"/>
  <c r="S75" i="4"/>
  <c r="S74" i="4"/>
  <c r="S73" i="4"/>
  <c r="D78" i="4"/>
  <c r="AH69" i="22"/>
  <c r="AH68" i="22"/>
  <c r="AH67" i="22"/>
  <c r="AH66" i="22"/>
  <c r="AH65" i="22"/>
  <c r="AH64" i="22"/>
  <c r="AH63" i="22"/>
  <c r="AH62" i="22"/>
  <c r="AH61" i="22"/>
  <c r="Q69" i="22"/>
  <c r="Q68" i="22"/>
  <c r="Q67" i="22"/>
  <c r="Q66" i="22"/>
  <c r="Q65" i="22"/>
  <c r="Q64" i="22"/>
  <c r="Q63" i="22"/>
  <c r="Q62" i="22"/>
  <c r="Q61" i="22"/>
  <c r="B69" i="22"/>
  <c r="B68" i="22"/>
  <c r="B67" i="22"/>
  <c r="B66" i="22"/>
  <c r="B65" i="22"/>
  <c r="B64" i="22"/>
  <c r="B63" i="22"/>
  <c r="B62" i="22"/>
  <c r="B61" i="22"/>
  <c r="AR60" i="22"/>
  <c r="AQ60" i="22"/>
  <c r="AH60" i="22"/>
  <c r="AB60" i="22"/>
  <c r="Q60" i="22"/>
  <c r="L60" i="22"/>
  <c r="B60" i="22"/>
  <c r="AH69" i="21"/>
  <c r="AH68" i="21"/>
  <c r="AH67" i="21"/>
  <c r="AH66" i="21"/>
  <c r="AH65" i="21"/>
  <c r="AH64" i="21"/>
  <c r="AH63" i="21"/>
  <c r="AH62" i="21"/>
  <c r="AH61" i="21"/>
  <c r="AR60" i="21"/>
  <c r="AQ60" i="21"/>
  <c r="AH60" i="21"/>
  <c r="Q69" i="21"/>
  <c r="Q68" i="21"/>
  <c r="Q67" i="21"/>
  <c r="Q66" i="21"/>
  <c r="Q65" i="21"/>
  <c r="Q64" i="21"/>
  <c r="Q63" i="21"/>
  <c r="Q62" i="21"/>
  <c r="Q61" i="21"/>
  <c r="AB60" i="21"/>
  <c r="Q60" i="21"/>
  <c r="B69" i="21"/>
  <c r="B68" i="21"/>
  <c r="B67" i="21"/>
  <c r="B66" i="21"/>
  <c r="B65" i="21"/>
  <c r="B64" i="21"/>
  <c r="B63" i="21"/>
  <c r="B62" i="21"/>
  <c r="B61" i="21"/>
  <c r="L60" i="21"/>
  <c r="B60" i="21"/>
  <c r="AS60" i="9"/>
  <c r="AR60" i="9"/>
  <c r="AQ60" i="9"/>
  <c r="AH69" i="9"/>
  <c r="AH68" i="9"/>
  <c r="AH67" i="9"/>
  <c r="AH66" i="9"/>
  <c r="AH65" i="9"/>
  <c r="AH64" i="9"/>
  <c r="AH63" i="9"/>
  <c r="AH62" i="9"/>
  <c r="AH61" i="9"/>
  <c r="AH60" i="9"/>
  <c r="Q69" i="9"/>
  <c r="Q68" i="9"/>
  <c r="Q67" i="9"/>
  <c r="Q66" i="9"/>
  <c r="Q65" i="9"/>
  <c r="Q64" i="9"/>
  <c r="Q63" i="9"/>
  <c r="Q62" i="9"/>
  <c r="Q61" i="9"/>
  <c r="AB60" i="9"/>
  <c r="Q60" i="9"/>
  <c r="B69" i="9"/>
  <c r="B68" i="9"/>
  <c r="B67" i="9"/>
  <c r="B66" i="9"/>
  <c r="B65" i="9"/>
  <c r="B64" i="9"/>
  <c r="B63" i="9"/>
  <c r="B62" i="9"/>
  <c r="B61" i="9"/>
  <c r="L60" i="9"/>
  <c r="B60" i="9"/>
  <c r="AH69" i="8"/>
  <c r="AH68" i="8"/>
  <c r="AH67" i="8"/>
  <c r="AH66" i="8"/>
  <c r="AH65" i="8"/>
  <c r="AH64" i="8"/>
  <c r="AH63" i="8"/>
  <c r="AH62" i="8"/>
  <c r="AH61" i="8"/>
  <c r="AS60" i="8"/>
  <c r="AR60" i="8"/>
  <c r="AQ60" i="8"/>
  <c r="AH60" i="8"/>
  <c r="Q69" i="8"/>
  <c r="Q68" i="8"/>
  <c r="Q67" i="8"/>
  <c r="Q66" i="8"/>
  <c r="Q65" i="8"/>
  <c r="Q64" i="8"/>
  <c r="Q63" i="8"/>
  <c r="Q62" i="8"/>
  <c r="Q61" i="8"/>
  <c r="AB60" i="8"/>
  <c r="Q60" i="8"/>
  <c r="B69" i="8"/>
  <c r="B68" i="8"/>
  <c r="B67" i="8"/>
  <c r="B66" i="8"/>
  <c r="B65" i="8"/>
  <c r="B64" i="8"/>
  <c r="B63" i="8"/>
  <c r="B62" i="8"/>
  <c r="B61" i="8"/>
  <c r="L60" i="8"/>
  <c r="B60" i="8"/>
  <c r="AS60" i="7"/>
  <c r="AR60" i="7"/>
  <c r="AQ60" i="7"/>
  <c r="AH69" i="7"/>
  <c r="AH68" i="7"/>
  <c r="AH67" i="7"/>
  <c r="AH66" i="7"/>
  <c r="AH65" i="7"/>
  <c r="AH64" i="7"/>
  <c r="AH63" i="7"/>
  <c r="AH62" i="7"/>
  <c r="AH61" i="7"/>
  <c r="AH60" i="7"/>
  <c r="Q69" i="7"/>
  <c r="Q68" i="7"/>
  <c r="Q67" i="7"/>
  <c r="Q66" i="7"/>
  <c r="Q65" i="7"/>
  <c r="Q64" i="7"/>
  <c r="Q63" i="7"/>
  <c r="Q62" i="7"/>
  <c r="Q61" i="7"/>
  <c r="AB60" i="7"/>
  <c r="Q60" i="7"/>
  <c r="B69" i="7"/>
  <c r="B68" i="7"/>
  <c r="B67" i="7"/>
  <c r="B66" i="7"/>
  <c r="B65" i="7"/>
  <c r="B64" i="7"/>
  <c r="B63" i="7"/>
  <c r="B62" i="7"/>
  <c r="B61" i="7"/>
  <c r="L60" i="7"/>
  <c r="B60" i="7"/>
  <c r="AH69" i="6"/>
  <c r="AH68" i="6"/>
  <c r="AH67" i="6"/>
  <c r="AH66" i="6"/>
  <c r="AH65" i="6"/>
  <c r="AH64" i="6"/>
  <c r="AH63" i="6"/>
  <c r="AH62" i="6"/>
  <c r="AH61" i="6"/>
  <c r="AR60" i="6"/>
  <c r="AQ60" i="6"/>
  <c r="AH60" i="6"/>
  <c r="Q69" i="6"/>
  <c r="Q68" i="6"/>
  <c r="Q67" i="6"/>
  <c r="Q66" i="6"/>
  <c r="Q65" i="6"/>
  <c r="Q64" i="6"/>
  <c r="Q63" i="6"/>
  <c r="Q62" i="6"/>
  <c r="Q61" i="6"/>
  <c r="AB60" i="6"/>
  <c r="Q60" i="6"/>
  <c r="B69" i="6"/>
  <c r="B68" i="6"/>
  <c r="B67" i="6"/>
  <c r="B66" i="6"/>
  <c r="B65" i="6"/>
  <c r="B64" i="6"/>
  <c r="B63" i="6"/>
  <c r="B62" i="6"/>
  <c r="B61" i="6"/>
  <c r="L60" i="6"/>
  <c r="B60" i="6"/>
  <c r="AH69" i="3"/>
  <c r="AH68" i="3"/>
  <c r="AH67" i="3"/>
  <c r="AH66" i="3"/>
  <c r="AH65" i="3"/>
  <c r="AH64" i="3"/>
  <c r="AH63" i="3"/>
  <c r="AH62" i="3"/>
  <c r="AH61" i="3"/>
  <c r="AS60" i="3"/>
  <c r="AR60" i="3"/>
  <c r="AQ60" i="3"/>
  <c r="AB60" i="3"/>
  <c r="AA60" i="3"/>
  <c r="Z60" i="3"/>
  <c r="Q69" i="3"/>
  <c r="Q68" i="3"/>
  <c r="Q67" i="3"/>
  <c r="Q66" i="3"/>
  <c r="Q65" i="3"/>
  <c r="Q64" i="3"/>
  <c r="Q63" i="3"/>
  <c r="Q62" i="3"/>
  <c r="Q61" i="3"/>
  <c r="B69" i="3"/>
  <c r="B68" i="3"/>
  <c r="B67" i="3"/>
  <c r="B66" i="3"/>
  <c r="B65" i="3"/>
  <c r="B64" i="3"/>
  <c r="B62" i="3"/>
  <c r="B63" i="3"/>
  <c r="B61" i="3"/>
  <c r="AG21" i="2"/>
  <c r="AG20" i="2"/>
  <c r="AG19" i="2"/>
  <c r="AG16" i="2"/>
  <c r="AG15" i="2"/>
  <c r="AG14" i="2"/>
  <c r="AG13" i="2"/>
  <c r="AF21" i="2"/>
  <c r="AF20" i="2"/>
  <c r="AF19" i="2"/>
  <c r="AF17" i="2"/>
  <c r="AF16" i="2"/>
  <c r="AF15" i="2"/>
  <c r="AF14" i="2"/>
  <c r="AF13" i="2"/>
  <c r="AE21" i="2"/>
  <c r="AE20" i="2"/>
  <c r="AE19" i="2"/>
  <c r="AE16" i="2"/>
  <c r="AE15" i="2"/>
  <c r="AE14" i="2"/>
  <c r="AE13" i="2"/>
  <c r="AD21" i="2"/>
  <c r="AD20" i="2"/>
  <c r="AD19" i="2"/>
  <c r="AD16" i="2"/>
  <c r="AD15" i="2"/>
  <c r="AD14" i="2"/>
  <c r="AD13" i="2"/>
  <c r="AC21" i="2"/>
  <c r="AC20" i="2"/>
  <c r="AC19" i="2"/>
  <c r="AC16" i="2"/>
  <c r="AC15" i="2"/>
  <c r="AC14" i="2"/>
  <c r="AC13" i="2"/>
  <c r="AB21" i="2"/>
  <c r="AB20" i="2"/>
  <c r="AB19" i="2"/>
  <c r="AB16" i="2"/>
  <c r="AB15" i="2"/>
  <c r="AB14" i="2"/>
  <c r="AB13" i="2"/>
  <c r="AA21" i="2"/>
  <c r="AA20" i="2"/>
  <c r="AA19" i="2"/>
  <c r="AA16" i="2"/>
  <c r="AA15" i="2"/>
  <c r="AA14" i="2"/>
  <c r="AA13" i="2"/>
  <c r="Z21" i="2"/>
  <c r="Z20" i="2"/>
  <c r="Z19" i="2"/>
  <c r="Z16" i="2"/>
  <c r="Z15" i="2"/>
  <c r="Z14" i="2"/>
  <c r="Z13" i="2"/>
  <c r="Y21" i="2"/>
  <c r="Y19" i="2"/>
  <c r="Y16" i="2"/>
  <c r="Y15" i="2"/>
  <c r="Y14" i="2"/>
  <c r="Y13" i="2"/>
  <c r="X21" i="2"/>
  <c r="X20" i="2"/>
  <c r="X19" i="2"/>
  <c r="X16" i="2"/>
  <c r="X15" i="2"/>
  <c r="X14" i="2"/>
  <c r="X13" i="2"/>
  <c r="W21" i="2"/>
  <c r="W20" i="2"/>
  <c r="W19" i="2"/>
  <c r="W16" i="2"/>
  <c r="W15" i="2"/>
  <c r="W14" i="2"/>
  <c r="W13" i="2"/>
  <c r="V21" i="2"/>
  <c r="V20" i="2"/>
  <c r="V19" i="2"/>
  <c r="V17" i="2"/>
  <c r="V16" i="2"/>
  <c r="V15" i="2"/>
  <c r="V14" i="2"/>
  <c r="V13" i="2"/>
  <c r="U21" i="2"/>
  <c r="U20" i="2"/>
  <c r="U19" i="2"/>
  <c r="U17" i="2"/>
  <c r="U16" i="2"/>
  <c r="U15" i="2"/>
  <c r="U14" i="2"/>
  <c r="U13" i="2"/>
  <c r="T21" i="2"/>
  <c r="T20" i="2"/>
  <c r="T19" i="2"/>
  <c r="T16" i="2"/>
  <c r="T15" i="2"/>
  <c r="T14" i="2"/>
  <c r="T13" i="2"/>
  <c r="S21" i="2"/>
  <c r="S20" i="2"/>
  <c r="S19" i="2"/>
  <c r="S17" i="2"/>
  <c r="S16" i="2"/>
  <c r="S15" i="2"/>
  <c r="S14" i="2"/>
  <c r="S13" i="2"/>
  <c r="R21" i="2"/>
  <c r="R20" i="2"/>
  <c r="R19" i="2"/>
  <c r="R16" i="2"/>
  <c r="R15" i="2"/>
  <c r="R14" i="2"/>
  <c r="R13" i="2"/>
  <c r="O19" i="2"/>
  <c r="M21" i="2"/>
  <c r="M20" i="2"/>
  <c r="M19" i="2"/>
  <c r="M16" i="2"/>
  <c r="M15" i="2"/>
  <c r="M14" i="2"/>
  <c r="M13" i="2"/>
  <c r="L21" i="2"/>
  <c r="L20" i="2"/>
  <c r="L19" i="2"/>
  <c r="L16" i="2"/>
  <c r="L15" i="2"/>
  <c r="L14" i="2"/>
  <c r="L13" i="2"/>
  <c r="K21" i="2"/>
  <c r="K20" i="2"/>
  <c r="K19" i="2"/>
  <c r="K17" i="2"/>
  <c r="K16" i="2"/>
  <c r="K15" i="2"/>
  <c r="K14" i="2"/>
  <c r="K13" i="2"/>
  <c r="J21" i="2"/>
  <c r="J20" i="2"/>
  <c r="J19" i="2"/>
  <c r="J16" i="2"/>
  <c r="J15" i="2"/>
  <c r="J14" i="2"/>
  <c r="J13" i="2"/>
  <c r="AT76" i="22"/>
  <c r="AS57" i="22"/>
  <c r="AR57" i="22"/>
  <c r="AQ57" i="22"/>
  <c r="AB57" i="22"/>
  <c r="AA57" i="22"/>
  <c r="Z57" i="22"/>
  <c r="L57" i="22"/>
  <c r="K57" i="22"/>
  <c r="J57" i="22"/>
  <c r="AT56" i="22"/>
  <c r="AC56" i="22"/>
  <c r="M56" i="22"/>
  <c r="AD56" i="22" s="1"/>
  <c r="AT55" i="22"/>
  <c r="AC55" i="22"/>
  <c r="M55" i="22"/>
  <c r="AD55" i="22" s="1"/>
  <c r="AT54" i="22"/>
  <c r="AC54" i="22"/>
  <c r="M54" i="22"/>
  <c r="AD54" i="22" s="1"/>
  <c r="AT53" i="22"/>
  <c r="AD53" i="22"/>
  <c r="AC53" i="22"/>
  <c r="M53" i="22"/>
  <c r="AT52" i="22"/>
  <c r="AC52" i="22"/>
  <c r="M52" i="22"/>
  <c r="AD52" i="22" s="1"/>
  <c r="AT51" i="22"/>
  <c r="AC51" i="22"/>
  <c r="M51" i="22"/>
  <c r="AD51" i="22" s="1"/>
  <c r="AT50" i="22"/>
  <c r="AC50" i="22"/>
  <c r="M50" i="22"/>
  <c r="AD50" i="22" s="1"/>
  <c r="AT49" i="22"/>
  <c r="AC49" i="22"/>
  <c r="M49" i="22"/>
  <c r="AD49" i="22" s="1"/>
  <c r="AT48" i="22"/>
  <c r="AC48" i="22"/>
  <c r="M48" i="22"/>
  <c r="AD48" i="22" s="1"/>
  <c r="AT47" i="22"/>
  <c r="AC47" i="22"/>
  <c r="M47" i="22"/>
  <c r="AD47" i="22" s="1"/>
  <c r="AT46" i="22"/>
  <c r="AT57" i="22" s="1"/>
  <c r="AC46" i="22"/>
  <c r="AC57" i="22" s="1"/>
  <c r="M46" i="22"/>
  <c r="AD46" i="22" s="1"/>
  <c r="AS43" i="22"/>
  <c r="AR43" i="22"/>
  <c r="AQ43" i="22"/>
  <c r="AB43" i="22"/>
  <c r="AA43" i="22"/>
  <c r="Z43" i="22"/>
  <c r="L43" i="22"/>
  <c r="K43" i="22"/>
  <c r="J43" i="22"/>
  <c r="M43" i="22" s="1"/>
  <c r="AT42" i="22"/>
  <c r="AD42" i="22"/>
  <c r="AC42" i="22"/>
  <c r="M42" i="22"/>
  <c r="AT41" i="22"/>
  <c r="AC41" i="22"/>
  <c r="M41" i="22"/>
  <c r="AD41" i="22" s="1"/>
  <c r="AT40" i="22"/>
  <c r="AT43" i="22" s="1"/>
  <c r="AC40" i="22"/>
  <c r="AC43" i="22" s="1"/>
  <c r="M40" i="22"/>
  <c r="AD40" i="22" s="1"/>
  <c r="AS37" i="22"/>
  <c r="AR37" i="22"/>
  <c r="AQ37" i="22"/>
  <c r="AB37" i="22"/>
  <c r="AA37" i="22"/>
  <c r="Z37" i="22"/>
  <c r="L37" i="22"/>
  <c r="K37" i="22"/>
  <c r="J37" i="22"/>
  <c r="M37" i="22" s="1"/>
  <c r="AT36" i="22"/>
  <c r="AC36" i="22"/>
  <c r="M36" i="22"/>
  <c r="AD36" i="22" s="1"/>
  <c r="AT35" i="22"/>
  <c r="AC35" i="22"/>
  <c r="M35" i="22"/>
  <c r="AD35" i="22" s="1"/>
  <c r="AT34" i="22"/>
  <c r="AT37" i="22" s="1"/>
  <c r="AC34" i="22"/>
  <c r="AC37" i="22" s="1"/>
  <c r="M34" i="22"/>
  <c r="AD34" i="22" s="1"/>
  <c r="W30" i="22"/>
  <c r="AS28" i="22"/>
  <c r="AS30" i="22" s="1"/>
  <c r="AQ28" i="22"/>
  <c r="AQ30" i="22" s="1"/>
  <c r="AP28" i="22"/>
  <c r="AP30" i="22" s="1"/>
  <c r="AN28" i="22"/>
  <c r="AN30" i="22" s="1"/>
  <c r="AM28" i="22"/>
  <c r="AM30" i="22" s="1"/>
  <c r="AI28" i="22"/>
  <c r="AB28" i="22"/>
  <c r="AB30" i="22" s="1"/>
  <c r="Z28" i="22"/>
  <c r="Z30" i="22" s="1"/>
  <c r="Y28" i="22"/>
  <c r="Y30" i="22" s="1"/>
  <c r="W28" i="22"/>
  <c r="V28" i="22"/>
  <c r="V30" i="22" s="1"/>
  <c r="R28" i="22"/>
  <c r="L28" i="22"/>
  <c r="L30" i="22" s="1"/>
  <c r="J28" i="22"/>
  <c r="J30" i="22" s="1"/>
  <c r="I28" i="22"/>
  <c r="I30" i="22" s="1"/>
  <c r="G28" i="22"/>
  <c r="G30" i="22" s="1"/>
  <c r="F28" i="22"/>
  <c r="F30" i="22" s="1"/>
  <c r="C28" i="22"/>
  <c r="AR27" i="22"/>
  <c r="AO27" i="22"/>
  <c r="AT27" i="22" s="1"/>
  <c r="AC27" i="22"/>
  <c r="AA27" i="22"/>
  <c r="X27" i="22"/>
  <c r="M27" i="22"/>
  <c r="AD27" i="22" s="1"/>
  <c r="K27" i="22"/>
  <c r="H27" i="22"/>
  <c r="AT26" i="22"/>
  <c r="AR26" i="22"/>
  <c r="AO26" i="22"/>
  <c r="AC26" i="22"/>
  <c r="AA26" i="22"/>
  <c r="X26" i="22"/>
  <c r="K26" i="22"/>
  <c r="H26" i="22"/>
  <c r="M26" i="22" s="1"/>
  <c r="AD26" i="22" s="1"/>
  <c r="AT25" i="22"/>
  <c r="AR25" i="22"/>
  <c r="AO25" i="22"/>
  <c r="AA25" i="22"/>
  <c r="X25" i="22"/>
  <c r="AC25" i="22" s="1"/>
  <c r="K25" i="22"/>
  <c r="H25" i="22"/>
  <c r="M25" i="22" s="1"/>
  <c r="AT24" i="22"/>
  <c r="AR24" i="22"/>
  <c r="AO24" i="22"/>
  <c r="AA24" i="22"/>
  <c r="X24" i="22"/>
  <c r="AC24" i="22" s="1"/>
  <c r="K24" i="22"/>
  <c r="H24" i="22"/>
  <c r="M24" i="22" s="1"/>
  <c r="AD24" i="22" s="1"/>
  <c r="AR23" i="22"/>
  <c r="AR28" i="22" s="1"/>
  <c r="AR30" i="22" s="1"/>
  <c r="AO23" i="22"/>
  <c r="AO28" i="22" s="1"/>
  <c r="AO30" i="22" s="1"/>
  <c r="AA23" i="22"/>
  <c r="AA28" i="22" s="1"/>
  <c r="AA30" i="22" s="1"/>
  <c r="X23" i="22"/>
  <c r="X28" i="22" s="1"/>
  <c r="M23" i="22"/>
  <c r="K23" i="22"/>
  <c r="K28" i="22" s="1"/>
  <c r="H23" i="22"/>
  <c r="H28" i="22" s="1"/>
  <c r="H30" i="22" s="1"/>
  <c r="AS19" i="22"/>
  <c r="AQ19" i="22"/>
  <c r="AP19" i="22"/>
  <c r="AN19" i="22"/>
  <c r="AM19" i="22"/>
  <c r="AI19" i="22"/>
  <c r="AB19" i="22"/>
  <c r="Z19" i="22"/>
  <c r="Y19" i="22"/>
  <c r="W19" i="22"/>
  <c r="V19" i="22"/>
  <c r="R19" i="22"/>
  <c r="L19" i="22"/>
  <c r="J19" i="22"/>
  <c r="I19" i="22"/>
  <c r="G19" i="22"/>
  <c r="F19" i="22"/>
  <c r="C19" i="22"/>
  <c r="AR18" i="22"/>
  <c r="AO18" i="22"/>
  <c r="AT18" i="22" s="1"/>
  <c r="AC18" i="22"/>
  <c r="AA18" i="22"/>
  <c r="X18" i="22"/>
  <c r="K18" i="22"/>
  <c r="H18" i="22"/>
  <c r="M18" i="22" s="1"/>
  <c r="AD18" i="22" s="1"/>
  <c r="AT17" i="22"/>
  <c r="AR17" i="22"/>
  <c r="AO17" i="22"/>
  <c r="AC17" i="22"/>
  <c r="AA17" i="22"/>
  <c r="X17" i="22"/>
  <c r="M17" i="22"/>
  <c r="AD17" i="22" s="1"/>
  <c r="K17" i="22"/>
  <c r="H17" i="22"/>
  <c r="AT16" i="22"/>
  <c r="AR16" i="22"/>
  <c r="AO16" i="22"/>
  <c r="AA16" i="22"/>
  <c r="AC16" i="22" s="1"/>
  <c r="X16" i="22"/>
  <c r="K16" i="22"/>
  <c r="H16" i="22"/>
  <c r="M16" i="22" s="1"/>
  <c r="AR15" i="22"/>
  <c r="AT15" i="22" s="1"/>
  <c r="AO15" i="22"/>
  <c r="AA15" i="22"/>
  <c r="X15" i="22"/>
  <c r="AC15" i="22" s="1"/>
  <c r="K15" i="22"/>
  <c r="H15" i="22"/>
  <c r="M15" i="22" s="1"/>
  <c r="AD15" i="22" s="1"/>
  <c r="AR14" i="22"/>
  <c r="AO14" i="22"/>
  <c r="AT14" i="22" s="1"/>
  <c r="AA14" i="22"/>
  <c r="X14" i="22"/>
  <c r="AC14" i="22" s="1"/>
  <c r="M14" i="22"/>
  <c r="K14" i="22"/>
  <c r="H14" i="22"/>
  <c r="AR13" i="22"/>
  <c r="AO13" i="22"/>
  <c r="AT13" i="22" s="1"/>
  <c r="AD13" i="22"/>
  <c r="AC13" i="22"/>
  <c r="AA13" i="22"/>
  <c r="X13" i="22"/>
  <c r="M13" i="22"/>
  <c r="K13" i="22"/>
  <c r="H13" i="22"/>
  <c r="AT12" i="22"/>
  <c r="AR12" i="22"/>
  <c r="AR19" i="22" s="1"/>
  <c r="AO12" i="22"/>
  <c r="AO19" i="22" s="1"/>
  <c r="AA12" i="22"/>
  <c r="AA19" i="22" s="1"/>
  <c r="X12" i="22"/>
  <c r="X19" i="22" s="1"/>
  <c r="M12" i="22"/>
  <c r="K12" i="22"/>
  <c r="K19" i="22" s="1"/>
  <c r="H12" i="22"/>
  <c r="H19" i="22" s="1"/>
  <c r="AT76" i="21"/>
  <c r="AS57" i="21"/>
  <c r="AR57" i="21"/>
  <c r="AQ57" i="21"/>
  <c r="AB57" i="21"/>
  <c r="AA57" i="21"/>
  <c r="Z57" i="21"/>
  <c r="L57" i="21"/>
  <c r="K57" i="21"/>
  <c r="J57" i="21"/>
  <c r="AT56" i="21"/>
  <c r="AC56" i="21"/>
  <c r="M56" i="21"/>
  <c r="AD56" i="21" s="1"/>
  <c r="AT55" i="21"/>
  <c r="AC55" i="21"/>
  <c r="M55" i="21"/>
  <c r="AD55" i="21" s="1"/>
  <c r="AT54" i="21"/>
  <c r="AC54" i="21"/>
  <c r="M54" i="21"/>
  <c r="AD54" i="21" s="1"/>
  <c r="AT53" i="21"/>
  <c r="AD53" i="21"/>
  <c r="AC53" i="21"/>
  <c r="M53" i="21"/>
  <c r="AT52" i="21"/>
  <c r="AC52" i="21"/>
  <c r="M52" i="21"/>
  <c r="AD52" i="21" s="1"/>
  <c r="AT51" i="21"/>
  <c r="AC51" i="21"/>
  <c r="M51" i="21"/>
  <c r="AD51" i="21" s="1"/>
  <c r="AT50" i="21"/>
  <c r="AC50" i="21"/>
  <c r="M50" i="21"/>
  <c r="AD50" i="21" s="1"/>
  <c r="AT49" i="21"/>
  <c r="AC49" i="21"/>
  <c r="M49" i="21"/>
  <c r="AD49" i="21" s="1"/>
  <c r="AT48" i="21"/>
  <c r="AC48" i="21"/>
  <c r="M48" i="21"/>
  <c r="AD48" i="21" s="1"/>
  <c r="AT47" i="21"/>
  <c r="AC47" i="21"/>
  <c r="M47" i="21"/>
  <c r="AD47" i="21" s="1"/>
  <c r="AT46" i="21"/>
  <c r="AT57" i="21" s="1"/>
  <c r="AC46" i="21"/>
  <c r="AC57" i="21" s="1"/>
  <c r="M46" i="21"/>
  <c r="AD46" i="21" s="1"/>
  <c r="AS43" i="21"/>
  <c r="AR43" i="21"/>
  <c r="AQ43" i="21"/>
  <c r="AB43" i="21"/>
  <c r="AA43" i="21"/>
  <c r="Z43" i="21"/>
  <c r="L43" i="21"/>
  <c r="K43" i="21"/>
  <c r="J43" i="21"/>
  <c r="M43" i="21" s="1"/>
  <c r="AT42" i="21"/>
  <c r="AD42" i="21"/>
  <c r="AC42" i="21"/>
  <c r="M42" i="21"/>
  <c r="AT41" i="21"/>
  <c r="AC41" i="21"/>
  <c r="M41" i="21"/>
  <c r="AD41" i="21" s="1"/>
  <c r="AT40" i="21"/>
  <c r="AT43" i="21" s="1"/>
  <c r="AD40" i="21"/>
  <c r="AD43" i="21" s="1"/>
  <c r="AC40" i="21"/>
  <c r="AC43" i="21" s="1"/>
  <c r="M40" i="21"/>
  <c r="AS37" i="21"/>
  <c r="AR37" i="21"/>
  <c r="AQ37" i="21"/>
  <c r="AB37" i="21"/>
  <c r="AA37" i="21"/>
  <c r="Z37" i="21"/>
  <c r="L37" i="21"/>
  <c r="K37" i="21"/>
  <c r="M37" i="21" s="1"/>
  <c r="J37" i="21"/>
  <c r="AT36" i="21"/>
  <c r="AC36" i="21"/>
  <c r="M36" i="21"/>
  <c r="AD36" i="21" s="1"/>
  <c r="AT35" i="21"/>
  <c r="AC35" i="21"/>
  <c r="M35" i="21"/>
  <c r="AD35" i="21" s="1"/>
  <c r="AT34" i="21"/>
  <c r="AT37" i="21" s="1"/>
  <c r="AC34" i="21"/>
  <c r="AC37" i="21" s="1"/>
  <c r="M34" i="21"/>
  <c r="AD34" i="21" s="1"/>
  <c r="W30" i="21"/>
  <c r="AS28" i="21"/>
  <c r="AS30" i="21" s="1"/>
  <c r="AQ28" i="21"/>
  <c r="AQ30" i="21" s="1"/>
  <c r="AP28" i="21"/>
  <c r="AP30" i="21" s="1"/>
  <c r="AN28" i="21"/>
  <c r="AN30" i="21" s="1"/>
  <c r="AM28" i="21"/>
  <c r="AM30" i="21" s="1"/>
  <c r="AI28" i="21"/>
  <c r="AB28" i="21"/>
  <c r="AB30" i="21" s="1"/>
  <c r="Z28" i="21"/>
  <c r="Z30" i="21" s="1"/>
  <c r="Y28" i="21"/>
  <c r="Y30" i="21" s="1"/>
  <c r="W28" i="21"/>
  <c r="V28" i="21"/>
  <c r="V30" i="21" s="1"/>
  <c r="R28" i="21"/>
  <c r="L28" i="21"/>
  <c r="L30" i="21" s="1"/>
  <c r="J28" i="21"/>
  <c r="J30" i="21" s="1"/>
  <c r="I28" i="21"/>
  <c r="I30" i="21" s="1"/>
  <c r="G28" i="21"/>
  <c r="G30" i="21" s="1"/>
  <c r="F28" i="21"/>
  <c r="F30" i="21" s="1"/>
  <c r="C28" i="21"/>
  <c r="AT27" i="21"/>
  <c r="AR27" i="21"/>
  <c r="AO27" i="21"/>
  <c r="AC27" i="21"/>
  <c r="AA27" i="21"/>
  <c r="X27" i="21"/>
  <c r="M27" i="21"/>
  <c r="AD27" i="21" s="1"/>
  <c r="K27" i="21"/>
  <c r="H27" i="21"/>
  <c r="AT26" i="21"/>
  <c r="AR26" i="21"/>
  <c r="AO26" i="21"/>
  <c r="AA26" i="21"/>
  <c r="AC26" i="21" s="1"/>
  <c r="X26" i="21"/>
  <c r="K26" i="21"/>
  <c r="H26" i="21"/>
  <c r="M26" i="21" s="1"/>
  <c r="AT25" i="21"/>
  <c r="AR25" i="21"/>
  <c r="AO25" i="21"/>
  <c r="AA25" i="21"/>
  <c r="X25" i="21"/>
  <c r="AC25" i="21" s="1"/>
  <c r="K25" i="21"/>
  <c r="H25" i="21"/>
  <c r="M25" i="21" s="1"/>
  <c r="AR24" i="21"/>
  <c r="AO24" i="21"/>
  <c r="AT24" i="21" s="1"/>
  <c r="AA24" i="21"/>
  <c r="X24" i="21"/>
  <c r="AC24" i="21" s="1"/>
  <c r="K24" i="21"/>
  <c r="H24" i="21"/>
  <c r="M24" i="21" s="1"/>
  <c r="AR23" i="21"/>
  <c r="AR28" i="21" s="1"/>
  <c r="AO23" i="21"/>
  <c r="AO28" i="21" s="1"/>
  <c r="AA23" i="21"/>
  <c r="AA28" i="21" s="1"/>
  <c r="X23" i="21"/>
  <c r="X28" i="21" s="1"/>
  <c r="X30" i="21" s="1"/>
  <c r="M23" i="21"/>
  <c r="M28" i="21" s="1"/>
  <c r="K23" i="21"/>
  <c r="K28" i="21" s="1"/>
  <c r="H23" i="21"/>
  <c r="H28" i="21" s="1"/>
  <c r="AS19" i="21"/>
  <c r="AQ19" i="21"/>
  <c r="AP19" i="21"/>
  <c r="AN19" i="21"/>
  <c r="AM19" i="21"/>
  <c r="AI19" i="21"/>
  <c r="AB19" i="21"/>
  <c r="Z19" i="21"/>
  <c r="Y19" i="21"/>
  <c r="W19" i="21"/>
  <c r="V19" i="21"/>
  <c r="R19" i="21"/>
  <c r="L19" i="21"/>
  <c r="J19" i="21"/>
  <c r="I19" i="21"/>
  <c r="G19" i="21"/>
  <c r="F19" i="21"/>
  <c r="C19" i="21"/>
  <c r="AR18" i="21"/>
  <c r="AO18" i="21"/>
  <c r="AT18" i="21" s="1"/>
  <c r="AC18" i="21"/>
  <c r="AA18" i="21"/>
  <c r="X18" i="21"/>
  <c r="K18" i="21"/>
  <c r="H18" i="21"/>
  <c r="M18" i="21" s="1"/>
  <c r="AD18" i="21" s="1"/>
  <c r="AT17" i="21"/>
  <c r="AR17" i="21"/>
  <c r="AO17" i="21"/>
  <c r="AC17" i="21"/>
  <c r="AA17" i="21"/>
  <c r="X17" i="21"/>
  <c r="M17" i="21"/>
  <c r="AD17" i="21" s="1"/>
  <c r="K17" i="21"/>
  <c r="H17" i="21"/>
  <c r="AT16" i="21"/>
  <c r="AR16" i="21"/>
  <c r="AO16" i="21"/>
  <c r="AA16" i="21"/>
  <c r="X16" i="21"/>
  <c r="AC16" i="21" s="1"/>
  <c r="K16" i="21"/>
  <c r="H16" i="21"/>
  <c r="M16" i="21" s="1"/>
  <c r="AR15" i="21"/>
  <c r="AO15" i="21"/>
  <c r="AT15" i="21" s="1"/>
  <c r="AA15" i="21"/>
  <c r="X15" i="21"/>
  <c r="AC15" i="21" s="1"/>
  <c r="K15" i="21"/>
  <c r="H15" i="21"/>
  <c r="M15" i="21" s="1"/>
  <c r="AR14" i="21"/>
  <c r="AO14" i="21"/>
  <c r="AT14" i="21" s="1"/>
  <c r="AA14" i="21"/>
  <c r="X14" i="21"/>
  <c r="AC14" i="21" s="1"/>
  <c r="M14" i="21"/>
  <c r="K14" i="21"/>
  <c r="H14" i="21"/>
  <c r="AR13" i="21"/>
  <c r="AO13" i="21"/>
  <c r="AT13" i="21" s="1"/>
  <c r="AD13" i="21"/>
  <c r="AC13" i="21"/>
  <c r="AA13" i="21"/>
  <c r="X13" i="21"/>
  <c r="M13" i="21"/>
  <c r="K13" i="21"/>
  <c r="H13" i="21"/>
  <c r="AT12" i="21"/>
  <c r="AR12" i="21"/>
  <c r="AR19" i="21" s="1"/>
  <c r="AO12" i="21"/>
  <c r="AO19" i="21" s="1"/>
  <c r="AA12" i="21"/>
  <c r="AA19" i="21" s="1"/>
  <c r="X12" i="21"/>
  <c r="X19" i="21" s="1"/>
  <c r="K12" i="21"/>
  <c r="K19" i="21" s="1"/>
  <c r="H12" i="21"/>
  <c r="M12" i="21" s="1"/>
  <c r="AT76" i="9"/>
  <c r="AS57" i="9"/>
  <c r="AR57" i="9"/>
  <c r="AQ57" i="9"/>
  <c r="AB57" i="9"/>
  <c r="AA57" i="9"/>
  <c r="Z57" i="9"/>
  <c r="L57" i="9"/>
  <c r="K57" i="9"/>
  <c r="J57" i="9"/>
  <c r="AT56" i="9"/>
  <c r="AC56" i="9"/>
  <c r="M56" i="9"/>
  <c r="AD56" i="9" s="1"/>
  <c r="AT55" i="9"/>
  <c r="AC55" i="9"/>
  <c r="M55" i="9"/>
  <c r="AD55" i="9" s="1"/>
  <c r="AT54" i="9"/>
  <c r="AC54" i="9"/>
  <c r="M54" i="9"/>
  <c r="AD54" i="9" s="1"/>
  <c r="AT53" i="9"/>
  <c r="AD53" i="9"/>
  <c r="AC53" i="9"/>
  <c r="M53" i="9"/>
  <c r="AT52" i="9"/>
  <c r="AC52" i="9"/>
  <c r="AD52" i="9" s="1"/>
  <c r="M52" i="9"/>
  <c r="AT51" i="9"/>
  <c r="AD51" i="9"/>
  <c r="AC51" i="9"/>
  <c r="M51" i="9"/>
  <c r="AT50" i="9"/>
  <c r="AC50" i="9"/>
  <c r="M50" i="9"/>
  <c r="AD50" i="9" s="1"/>
  <c r="AT49" i="9"/>
  <c r="AC49" i="9"/>
  <c r="M49" i="9"/>
  <c r="AD49" i="9" s="1"/>
  <c r="AT48" i="9"/>
  <c r="AC48" i="9"/>
  <c r="M48" i="9"/>
  <c r="AD48" i="9" s="1"/>
  <c r="AT47" i="9"/>
  <c r="AC47" i="9"/>
  <c r="M47" i="9"/>
  <c r="AD47" i="9" s="1"/>
  <c r="AT46" i="9"/>
  <c r="AT57" i="9" s="1"/>
  <c r="AC46" i="9"/>
  <c r="AC57" i="9" s="1"/>
  <c r="M46" i="9"/>
  <c r="AD46" i="9" s="1"/>
  <c r="AT43" i="9"/>
  <c r="AS43" i="9"/>
  <c r="AR43" i="9"/>
  <c r="AQ43" i="9"/>
  <c r="AB43" i="9"/>
  <c r="AA43" i="9"/>
  <c r="Z43" i="9"/>
  <c r="L43" i="9"/>
  <c r="K43" i="9"/>
  <c r="J43" i="9"/>
  <c r="M43" i="9" s="1"/>
  <c r="AT42" i="9"/>
  <c r="AD42" i="9"/>
  <c r="AC42" i="9"/>
  <c r="M42" i="9"/>
  <c r="AT41" i="9"/>
  <c r="AC41" i="9"/>
  <c r="AD41" i="9" s="1"/>
  <c r="M41" i="9"/>
  <c r="AT40" i="9"/>
  <c r="AD40" i="9"/>
  <c r="AC40" i="9"/>
  <c r="AC43" i="9" s="1"/>
  <c r="M40" i="9"/>
  <c r="AS37" i="9"/>
  <c r="AR37" i="9"/>
  <c r="AQ37" i="9"/>
  <c r="AB37" i="9"/>
  <c r="AA37" i="9"/>
  <c r="Z37" i="9"/>
  <c r="L37" i="9"/>
  <c r="K37" i="9"/>
  <c r="M37" i="9" s="1"/>
  <c r="J37" i="9"/>
  <c r="AT36" i="9"/>
  <c r="AC36" i="9"/>
  <c r="M36" i="9"/>
  <c r="AD36" i="9" s="1"/>
  <c r="AT35" i="9"/>
  <c r="AC35" i="9"/>
  <c r="M35" i="9"/>
  <c r="AD35" i="9" s="1"/>
  <c r="AT34" i="9"/>
  <c r="AT37" i="9" s="1"/>
  <c r="AC34" i="9"/>
  <c r="AC37" i="9" s="1"/>
  <c r="M34" i="9"/>
  <c r="AD34" i="9" s="1"/>
  <c r="AD37" i="9" s="1"/>
  <c r="AN30" i="9"/>
  <c r="Y30" i="9"/>
  <c r="W30" i="9"/>
  <c r="J30" i="9"/>
  <c r="AS28" i="9"/>
  <c r="AS30" i="9" s="1"/>
  <c r="AQ28" i="9"/>
  <c r="AQ30" i="9" s="1"/>
  <c r="AP28" i="9"/>
  <c r="AP30" i="9" s="1"/>
  <c r="AN28" i="9"/>
  <c r="AM28" i="9"/>
  <c r="AM30" i="9" s="1"/>
  <c r="AI28" i="9"/>
  <c r="AB28" i="9"/>
  <c r="AB30" i="9" s="1"/>
  <c r="Z28" i="9"/>
  <c r="Z30" i="9" s="1"/>
  <c r="Y28" i="9"/>
  <c r="W28" i="9"/>
  <c r="V28" i="9"/>
  <c r="V30" i="9" s="1"/>
  <c r="R28" i="9"/>
  <c r="L28" i="9"/>
  <c r="L30" i="9" s="1"/>
  <c r="J28" i="9"/>
  <c r="I28" i="9"/>
  <c r="I30" i="9" s="1"/>
  <c r="G28" i="9"/>
  <c r="G30" i="9" s="1"/>
  <c r="F28" i="9"/>
  <c r="F30" i="9" s="1"/>
  <c r="C28" i="9"/>
  <c r="AT27" i="9"/>
  <c r="AR27" i="9"/>
  <c r="AO27" i="9"/>
  <c r="AC27" i="9"/>
  <c r="AA27" i="9"/>
  <c r="X27" i="9"/>
  <c r="K27" i="9"/>
  <c r="H27" i="9"/>
  <c r="M27" i="9" s="1"/>
  <c r="AD27" i="9" s="1"/>
  <c r="AT26" i="9"/>
  <c r="AR26" i="9"/>
  <c r="AO26" i="9"/>
  <c r="AA26" i="9"/>
  <c r="AC26" i="9" s="1"/>
  <c r="X26" i="9"/>
  <c r="K26" i="9"/>
  <c r="H26" i="9"/>
  <c r="M26" i="9" s="1"/>
  <c r="AR25" i="9"/>
  <c r="AT25" i="9" s="1"/>
  <c r="AO25" i="9"/>
  <c r="AA25" i="9"/>
  <c r="X25" i="9"/>
  <c r="AC25" i="9" s="1"/>
  <c r="K25" i="9"/>
  <c r="H25" i="9"/>
  <c r="H28" i="9" s="1"/>
  <c r="AR24" i="9"/>
  <c r="AO24" i="9"/>
  <c r="AT24" i="9" s="1"/>
  <c r="AA24" i="9"/>
  <c r="X24" i="9"/>
  <c r="AC24" i="9" s="1"/>
  <c r="AD24" i="9" s="1"/>
  <c r="M24" i="9"/>
  <c r="K24" i="9"/>
  <c r="H24" i="9"/>
  <c r="AR23" i="9"/>
  <c r="AR28" i="9" s="1"/>
  <c r="AO23" i="9"/>
  <c r="AO28" i="9" s="1"/>
  <c r="AA23" i="9"/>
  <c r="AA28" i="9" s="1"/>
  <c r="X23" i="9"/>
  <c r="X28" i="9" s="1"/>
  <c r="M23" i="9"/>
  <c r="K23" i="9"/>
  <c r="K28" i="9" s="1"/>
  <c r="K30" i="9" s="1"/>
  <c r="H23" i="9"/>
  <c r="AS19" i="9"/>
  <c r="AQ19" i="9"/>
  <c r="AP19" i="9"/>
  <c r="AN19" i="9"/>
  <c r="AM19" i="9"/>
  <c r="AI19" i="9"/>
  <c r="AB19" i="9"/>
  <c r="Z19" i="9"/>
  <c r="Y19" i="9"/>
  <c r="W19" i="9"/>
  <c r="V19" i="9"/>
  <c r="R19" i="9"/>
  <c r="L19" i="9"/>
  <c r="J19" i="9"/>
  <c r="I19" i="9"/>
  <c r="G19" i="9"/>
  <c r="F19" i="9"/>
  <c r="C19" i="9"/>
  <c r="AR18" i="9"/>
  <c r="AO18" i="9"/>
  <c r="AT18" i="9" s="1"/>
  <c r="AC18" i="9"/>
  <c r="AA18" i="9"/>
  <c r="X18" i="9"/>
  <c r="K18" i="9"/>
  <c r="H18" i="9"/>
  <c r="M18" i="9" s="1"/>
  <c r="AD18" i="9" s="1"/>
  <c r="AT17" i="9"/>
  <c r="AR17" i="9"/>
  <c r="AO17" i="9"/>
  <c r="AA17" i="9"/>
  <c r="AC17" i="9" s="1"/>
  <c r="X17" i="9"/>
  <c r="K17" i="9"/>
  <c r="H17" i="9"/>
  <c r="M17" i="9" s="1"/>
  <c r="AD17" i="9" s="1"/>
  <c r="AR16" i="9"/>
  <c r="AT16" i="9" s="1"/>
  <c r="AO16" i="9"/>
  <c r="AA16" i="9"/>
  <c r="AC16" i="9" s="1"/>
  <c r="X16" i="9"/>
  <c r="K16" i="9"/>
  <c r="H16" i="9"/>
  <c r="M16" i="9" s="1"/>
  <c r="AD16" i="9" s="1"/>
  <c r="AR15" i="9"/>
  <c r="AT15" i="9" s="1"/>
  <c r="AO15" i="9"/>
  <c r="AA15" i="9"/>
  <c r="X15" i="9"/>
  <c r="AC15" i="9" s="1"/>
  <c r="K15" i="9"/>
  <c r="H15" i="9"/>
  <c r="M15" i="9" s="1"/>
  <c r="AD15" i="9" s="1"/>
  <c r="AR14" i="9"/>
  <c r="AR19" i="9" s="1"/>
  <c r="AO14" i="9"/>
  <c r="AT14" i="9" s="1"/>
  <c r="AA14" i="9"/>
  <c r="X14" i="9"/>
  <c r="AC14" i="9" s="1"/>
  <c r="M14" i="9"/>
  <c r="AD14" i="9" s="1"/>
  <c r="K14" i="9"/>
  <c r="H14" i="9"/>
  <c r="AR13" i="9"/>
  <c r="AO13" i="9"/>
  <c r="AT13" i="9" s="1"/>
  <c r="AA13" i="9"/>
  <c r="X13" i="9"/>
  <c r="AC13" i="9" s="1"/>
  <c r="K13" i="9"/>
  <c r="M13" i="9" s="1"/>
  <c r="AD13" i="9" s="1"/>
  <c r="H13" i="9"/>
  <c r="AT12" i="9"/>
  <c r="AR12" i="9"/>
  <c r="AO12" i="9"/>
  <c r="AO19" i="9" s="1"/>
  <c r="AA12" i="9"/>
  <c r="AA19" i="9" s="1"/>
  <c r="X12" i="9"/>
  <c r="AC12" i="9" s="1"/>
  <c r="AC19" i="9" s="1"/>
  <c r="M12" i="9"/>
  <c r="K12" i="9"/>
  <c r="K19" i="9" s="1"/>
  <c r="H12" i="9"/>
  <c r="AT76" i="8"/>
  <c r="AS57" i="8"/>
  <c r="AR57" i="8"/>
  <c r="AQ57" i="8"/>
  <c r="AB57" i="8"/>
  <c r="AA57" i="8"/>
  <c r="Z57" i="8"/>
  <c r="L57" i="8"/>
  <c r="K57" i="8"/>
  <c r="M57" i="8" s="1"/>
  <c r="J57" i="8"/>
  <c r="AT56" i="8"/>
  <c r="AC56" i="8"/>
  <c r="M56" i="8"/>
  <c r="AD56" i="8" s="1"/>
  <c r="AT55" i="8"/>
  <c r="AC55" i="8"/>
  <c r="M55" i="8"/>
  <c r="AD55" i="8" s="1"/>
  <c r="AT54" i="8"/>
  <c r="AD54" i="8"/>
  <c r="AC54" i="8"/>
  <c r="M54" i="8"/>
  <c r="AT53" i="8"/>
  <c r="AD53" i="8"/>
  <c r="AC53" i="8"/>
  <c r="M53" i="8"/>
  <c r="AT52" i="8"/>
  <c r="AC52" i="8"/>
  <c r="M52" i="8"/>
  <c r="AD52" i="8" s="1"/>
  <c r="AT51" i="8"/>
  <c r="AC51" i="8"/>
  <c r="M51" i="8"/>
  <c r="AD51" i="8" s="1"/>
  <c r="AT50" i="8"/>
  <c r="AC50" i="8"/>
  <c r="M50" i="8"/>
  <c r="AD50" i="8" s="1"/>
  <c r="AT49" i="8"/>
  <c r="AC49" i="8"/>
  <c r="M49" i="8"/>
  <c r="AD49" i="8" s="1"/>
  <c r="AT48" i="8"/>
  <c r="AC48" i="8"/>
  <c r="M48" i="8"/>
  <c r="AD48" i="8" s="1"/>
  <c r="AT47" i="8"/>
  <c r="AT57" i="8" s="1"/>
  <c r="AC47" i="8"/>
  <c r="M47" i="8"/>
  <c r="AD47" i="8" s="1"/>
  <c r="AT46" i="8"/>
  <c r="AD46" i="8"/>
  <c r="AC46" i="8"/>
  <c r="AC57" i="8" s="1"/>
  <c r="M46" i="8"/>
  <c r="AS43" i="8"/>
  <c r="AR43" i="8"/>
  <c r="AQ43" i="8"/>
  <c r="AB43" i="8"/>
  <c r="AA43" i="8"/>
  <c r="Z43" i="8"/>
  <c r="M43" i="8"/>
  <c r="L43" i="8"/>
  <c r="K43" i="8"/>
  <c r="J43" i="8"/>
  <c r="AT42" i="8"/>
  <c r="AD42" i="8"/>
  <c r="AC42" i="8"/>
  <c r="M42" i="8"/>
  <c r="AT41" i="8"/>
  <c r="AC41" i="8"/>
  <c r="M41" i="8"/>
  <c r="AD41" i="8" s="1"/>
  <c r="AT40" i="8"/>
  <c r="AT43" i="8" s="1"/>
  <c r="AC40" i="8"/>
  <c r="AC43" i="8" s="1"/>
  <c r="M40" i="8"/>
  <c r="AD40" i="8" s="1"/>
  <c r="AD43" i="8" s="1"/>
  <c r="AS37" i="8"/>
  <c r="AR37" i="8"/>
  <c r="AQ37" i="8"/>
  <c r="AB37" i="8"/>
  <c r="AA37" i="8"/>
  <c r="Z37" i="8"/>
  <c r="L37" i="8"/>
  <c r="K37" i="8"/>
  <c r="J37" i="8"/>
  <c r="M37" i="8" s="1"/>
  <c r="AT36" i="8"/>
  <c r="AC36" i="8"/>
  <c r="M36" i="8"/>
  <c r="AD36" i="8" s="1"/>
  <c r="AT35" i="8"/>
  <c r="AC35" i="8"/>
  <c r="AC37" i="8" s="1"/>
  <c r="M35" i="8"/>
  <c r="AD35" i="8" s="1"/>
  <c r="AT34" i="8"/>
  <c r="AT37" i="8" s="1"/>
  <c r="AC34" i="8"/>
  <c r="M34" i="8"/>
  <c r="AD34" i="8" s="1"/>
  <c r="Z30" i="8"/>
  <c r="W30" i="8"/>
  <c r="V30" i="8"/>
  <c r="G30" i="8"/>
  <c r="AS28" i="8"/>
  <c r="AS30" i="8" s="1"/>
  <c r="AQ28" i="8"/>
  <c r="AQ30" i="8" s="1"/>
  <c r="AP28" i="8"/>
  <c r="AP30" i="8" s="1"/>
  <c r="AN28" i="8"/>
  <c r="AN30" i="8" s="1"/>
  <c r="AM28" i="8"/>
  <c r="AM30" i="8" s="1"/>
  <c r="AI28" i="8"/>
  <c r="AB28" i="8"/>
  <c r="AB30" i="8" s="1"/>
  <c r="Z28" i="8"/>
  <c r="Y28" i="8"/>
  <c r="Y30" i="8" s="1"/>
  <c r="W28" i="8"/>
  <c r="V28" i="8"/>
  <c r="R28" i="8"/>
  <c r="L28" i="8"/>
  <c r="L30" i="8" s="1"/>
  <c r="J28" i="8"/>
  <c r="J30" i="8" s="1"/>
  <c r="I28" i="8"/>
  <c r="I30" i="8" s="1"/>
  <c r="G28" i="8"/>
  <c r="F28" i="8"/>
  <c r="F30" i="8" s="1"/>
  <c r="C28" i="8"/>
  <c r="AR27" i="8"/>
  <c r="AO27" i="8"/>
  <c r="AT27" i="8" s="1"/>
  <c r="AC27" i="8"/>
  <c r="AA27" i="8"/>
  <c r="X27" i="8"/>
  <c r="K27" i="8"/>
  <c r="H27" i="8"/>
  <c r="M27" i="8" s="1"/>
  <c r="AD27" i="8" s="1"/>
  <c r="AT26" i="8"/>
  <c r="AR26" i="8"/>
  <c r="AO26" i="8"/>
  <c r="AC26" i="8"/>
  <c r="AA26" i="8"/>
  <c r="X26" i="8"/>
  <c r="M26" i="8"/>
  <c r="AD26" i="8" s="1"/>
  <c r="K26" i="8"/>
  <c r="H26" i="8"/>
  <c r="AT25" i="8"/>
  <c r="AR25" i="8"/>
  <c r="AO25" i="8"/>
  <c r="AA25" i="8"/>
  <c r="X25" i="8"/>
  <c r="AC25" i="8" s="1"/>
  <c r="K25" i="8"/>
  <c r="H25" i="8"/>
  <c r="M25" i="8" s="1"/>
  <c r="AR24" i="8"/>
  <c r="AO24" i="8"/>
  <c r="AT24" i="8" s="1"/>
  <c r="AA24" i="8"/>
  <c r="X24" i="8"/>
  <c r="AC24" i="8" s="1"/>
  <c r="K24" i="8"/>
  <c r="H24" i="8"/>
  <c r="M24" i="8" s="1"/>
  <c r="AR23" i="8"/>
  <c r="AR28" i="8" s="1"/>
  <c r="AR30" i="8" s="1"/>
  <c r="AO23" i="8"/>
  <c r="AO28" i="8" s="1"/>
  <c r="AA23" i="8"/>
  <c r="AA28" i="8" s="1"/>
  <c r="X23" i="8"/>
  <c r="X28" i="8" s="1"/>
  <c r="M23" i="8"/>
  <c r="M28" i="8" s="1"/>
  <c r="K23" i="8"/>
  <c r="K28" i="8" s="1"/>
  <c r="H23" i="8"/>
  <c r="H28" i="8" s="1"/>
  <c r="H30" i="8" s="1"/>
  <c r="AS19" i="8"/>
  <c r="AQ19" i="8"/>
  <c r="AP19" i="8"/>
  <c r="AN19" i="8"/>
  <c r="AM19" i="8"/>
  <c r="AI19" i="8"/>
  <c r="AB19" i="8"/>
  <c r="Z19" i="8"/>
  <c r="Y19" i="8"/>
  <c r="W19" i="8"/>
  <c r="V19" i="8"/>
  <c r="R19" i="8"/>
  <c r="L19" i="8"/>
  <c r="J19" i="8"/>
  <c r="I19" i="8"/>
  <c r="G19" i="8"/>
  <c r="F19" i="8"/>
  <c r="C19" i="8"/>
  <c r="AR18" i="8"/>
  <c r="AO18" i="8"/>
  <c r="AT18" i="8" s="1"/>
  <c r="AC18" i="8"/>
  <c r="AA18" i="8"/>
  <c r="X18" i="8"/>
  <c r="K18" i="8"/>
  <c r="H18" i="8"/>
  <c r="M18" i="8" s="1"/>
  <c r="AD18" i="8" s="1"/>
  <c r="AT17" i="8"/>
  <c r="AR17" i="8"/>
  <c r="AO17" i="8"/>
  <c r="AC17" i="8"/>
  <c r="AA17" i="8"/>
  <c r="X17" i="8"/>
  <c r="M17" i="8"/>
  <c r="AD17" i="8" s="1"/>
  <c r="K17" i="8"/>
  <c r="H17" i="8"/>
  <c r="AT16" i="8"/>
  <c r="AR16" i="8"/>
  <c r="AO16" i="8"/>
  <c r="AC16" i="8"/>
  <c r="AA16" i="8"/>
  <c r="X16" i="8"/>
  <c r="K16" i="8"/>
  <c r="H16" i="8"/>
  <c r="M16" i="8" s="1"/>
  <c r="AD16" i="8" s="1"/>
  <c r="AT15" i="8"/>
  <c r="AR15" i="8"/>
  <c r="AO15" i="8"/>
  <c r="AA15" i="8"/>
  <c r="X15" i="8"/>
  <c r="AC15" i="8" s="1"/>
  <c r="K15" i="8"/>
  <c r="H15" i="8"/>
  <c r="M15" i="8" s="1"/>
  <c r="AR14" i="8"/>
  <c r="AO14" i="8"/>
  <c r="AO19" i="8" s="1"/>
  <c r="AA14" i="8"/>
  <c r="AA19" i="8" s="1"/>
  <c r="X14" i="8"/>
  <c r="AC14" i="8" s="1"/>
  <c r="M14" i="8"/>
  <c r="AD14" i="8" s="1"/>
  <c r="K14" i="8"/>
  <c r="H14" i="8"/>
  <c r="AR13" i="8"/>
  <c r="AO13" i="8"/>
  <c r="AT13" i="8" s="1"/>
  <c r="AD13" i="8"/>
  <c r="AC13" i="8"/>
  <c r="AA13" i="8"/>
  <c r="X13" i="8"/>
  <c r="M13" i="8"/>
  <c r="K13" i="8"/>
  <c r="H13" i="8"/>
  <c r="AT12" i="8"/>
  <c r="AR12" i="8"/>
  <c r="AR19" i="8" s="1"/>
  <c r="AO12" i="8"/>
  <c r="AA12" i="8"/>
  <c r="X12" i="8"/>
  <c r="X19" i="8" s="1"/>
  <c r="M12" i="8"/>
  <c r="K12" i="8"/>
  <c r="K19" i="8" s="1"/>
  <c r="H12" i="8"/>
  <c r="H19" i="8" s="1"/>
  <c r="AT76" i="7"/>
  <c r="AS57" i="7"/>
  <c r="AR57" i="7"/>
  <c r="AQ57" i="7"/>
  <c r="AB57" i="7"/>
  <c r="AA57" i="7"/>
  <c r="Q21" i="2" s="1"/>
  <c r="Z57" i="7"/>
  <c r="P21" i="2" s="1"/>
  <c r="L57" i="7"/>
  <c r="K57" i="7"/>
  <c r="O21" i="2" s="1"/>
  <c r="J57" i="7"/>
  <c r="N21" i="2" s="1"/>
  <c r="AH21" i="2" s="1"/>
  <c r="AT56" i="7"/>
  <c r="AD56" i="7"/>
  <c r="AC56" i="7"/>
  <c r="M56" i="7"/>
  <c r="AT55" i="7"/>
  <c r="AC55" i="7"/>
  <c r="M55" i="7"/>
  <c r="AT54" i="7"/>
  <c r="AC54" i="7"/>
  <c r="M54" i="7"/>
  <c r="AD54" i="7" s="1"/>
  <c r="AT53" i="7"/>
  <c r="AC53" i="7"/>
  <c r="AD53" i="7" s="1"/>
  <c r="M53" i="7"/>
  <c r="AT52" i="7"/>
  <c r="AC52" i="7"/>
  <c r="M52" i="7"/>
  <c r="AD52" i="7" s="1"/>
  <c r="AT51" i="7"/>
  <c r="AC51" i="7"/>
  <c r="M51" i="7"/>
  <c r="AT50" i="7"/>
  <c r="AC50" i="7"/>
  <c r="M50" i="7"/>
  <c r="AT49" i="7"/>
  <c r="AC49" i="7"/>
  <c r="M49" i="7"/>
  <c r="AT48" i="7"/>
  <c r="AC48" i="7"/>
  <c r="M48" i="7"/>
  <c r="AT47" i="7"/>
  <c r="AC47" i="7"/>
  <c r="M47" i="7"/>
  <c r="AD47" i="7" s="1"/>
  <c r="AT46" i="7"/>
  <c r="AC46" i="7"/>
  <c r="M46" i="7"/>
  <c r="AS43" i="7"/>
  <c r="AR43" i="7"/>
  <c r="AQ43" i="7"/>
  <c r="AB43" i="7"/>
  <c r="AA43" i="7"/>
  <c r="Q20" i="2" s="1"/>
  <c r="Z43" i="7"/>
  <c r="P20" i="2" s="1"/>
  <c r="L43" i="7"/>
  <c r="K43" i="7"/>
  <c r="O20" i="2" s="1"/>
  <c r="J43" i="7"/>
  <c r="AT42" i="7"/>
  <c r="AC42" i="7"/>
  <c r="M42" i="7"/>
  <c r="AD42" i="7" s="1"/>
  <c r="AT41" i="7"/>
  <c r="AC41" i="7"/>
  <c r="M41" i="7"/>
  <c r="AT40" i="7"/>
  <c r="AT43" i="7" s="1"/>
  <c r="AC40" i="7"/>
  <c r="M40" i="7"/>
  <c r="AS37" i="7"/>
  <c r="AR37" i="7"/>
  <c r="AQ37" i="7"/>
  <c r="AB37" i="7"/>
  <c r="AA37" i="7"/>
  <c r="Z37" i="7"/>
  <c r="P19" i="2" s="1"/>
  <c r="L37" i="7"/>
  <c r="K37" i="7"/>
  <c r="J37" i="7"/>
  <c r="AT36" i="7"/>
  <c r="AC36" i="7"/>
  <c r="M36" i="7"/>
  <c r="AT35" i="7"/>
  <c r="AC35" i="7"/>
  <c r="M35" i="7"/>
  <c r="AT34" i="7"/>
  <c r="AC34" i="7"/>
  <c r="M34" i="7"/>
  <c r="AD34" i="7" s="1"/>
  <c r="AS28" i="7"/>
  <c r="AQ28" i="7"/>
  <c r="AQ30" i="7" s="1"/>
  <c r="AP28" i="7"/>
  <c r="AN28" i="7"/>
  <c r="AM28" i="7"/>
  <c r="AI28" i="7"/>
  <c r="AB28" i="7"/>
  <c r="Z28" i="7"/>
  <c r="Y28" i="7"/>
  <c r="W28" i="7"/>
  <c r="P16" i="2" s="1"/>
  <c r="V28" i="7"/>
  <c r="R28" i="7"/>
  <c r="L28" i="7"/>
  <c r="J28" i="7"/>
  <c r="O16" i="2" s="1"/>
  <c r="I28" i="7"/>
  <c r="G28" i="7"/>
  <c r="F28" i="7"/>
  <c r="C28" i="7"/>
  <c r="AR27" i="7"/>
  <c r="AT27" i="7" s="1"/>
  <c r="AO27" i="7"/>
  <c r="AA27" i="7"/>
  <c r="X27" i="7"/>
  <c r="AC27" i="7" s="1"/>
  <c r="K27" i="7"/>
  <c r="H27" i="7"/>
  <c r="M27" i="7" s="1"/>
  <c r="AR26" i="7"/>
  <c r="AO26" i="7"/>
  <c r="AT26" i="7" s="1"/>
  <c r="AA26" i="7"/>
  <c r="X26" i="7"/>
  <c r="K26" i="7"/>
  <c r="H26" i="7"/>
  <c r="AR25" i="7"/>
  <c r="AO25" i="7"/>
  <c r="AA25" i="7"/>
  <c r="X25" i="7"/>
  <c r="AC25" i="7" s="1"/>
  <c r="K25" i="7"/>
  <c r="H25" i="7"/>
  <c r="M25" i="7" s="1"/>
  <c r="AR24" i="7"/>
  <c r="AO24" i="7"/>
  <c r="AA24" i="7"/>
  <c r="X24" i="7"/>
  <c r="K24" i="7"/>
  <c r="H24" i="7"/>
  <c r="M24" i="7" s="1"/>
  <c r="AR23" i="7"/>
  <c r="AO23" i="7"/>
  <c r="AA23" i="7"/>
  <c r="X23" i="7"/>
  <c r="K23" i="7"/>
  <c r="M23" i="7" s="1"/>
  <c r="H23" i="7"/>
  <c r="AS19" i="7"/>
  <c r="AQ19" i="7"/>
  <c r="AP19" i="7"/>
  <c r="AN19" i="7"/>
  <c r="AM19" i="7"/>
  <c r="AI19" i="7"/>
  <c r="AB19" i="7"/>
  <c r="Z19" i="7"/>
  <c r="Q14" i="2" s="1"/>
  <c r="Y19" i="7"/>
  <c r="Q13" i="2" s="1"/>
  <c r="W19" i="7"/>
  <c r="P14" i="2" s="1"/>
  <c r="V19" i="7"/>
  <c r="P13" i="2" s="1"/>
  <c r="R19" i="7"/>
  <c r="L19" i="7"/>
  <c r="J19" i="7"/>
  <c r="O14" i="2" s="1"/>
  <c r="I19" i="7"/>
  <c r="G19" i="7"/>
  <c r="N14" i="2" s="1"/>
  <c r="F19" i="7"/>
  <c r="N13" i="2" s="1"/>
  <c r="C19" i="7"/>
  <c r="AR18" i="7"/>
  <c r="AO18" i="7"/>
  <c r="AT18" i="7" s="1"/>
  <c r="AA18" i="7"/>
  <c r="X18" i="7"/>
  <c r="K18" i="7"/>
  <c r="H18" i="7"/>
  <c r="AR17" i="7"/>
  <c r="AO17" i="7"/>
  <c r="AA17" i="7"/>
  <c r="X17" i="7"/>
  <c r="K17" i="7"/>
  <c r="H17" i="7"/>
  <c r="M17" i="7" s="1"/>
  <c r="AR16" i="7"/>
  <c r="AO16" i="7"/>
  <c r="AT16" i="7" s="1"/>
  <c r="AA16" i="7"/>
  <c r="X16" i="7"/>
  <c r="K16" i="7"/>
  <c r="H16" i="7"/>
  <c r="M16" i="7" s="1"/>
  <c r="AR15" i="7"/>
  <c r="AO15" i="7"/>
  <c r="AT15" i="7" s="1"/>
  <c r="AA15" i="7"/>
  <c r="X15" i="7"/>
  <c r="AC15" i="7" s="1"/>
  <c r="K15" i="7"/>
  <c r="H15" i="7"/>
  <c r="AR14" i="7"/>
  <c r="AO14" i="7"/>
  <c r="AT14" i="7" s="1"/>
  <c r="AA14" i="7"/>
  <c r="X14" i="7"/>
  <c r="AC14" i="7" s="1"/>
  <c r="K14" i="7"/>
  <c r="H14" i="7"/>
  <c r="M14" i="7" s="1"/>
  <c r="AR13" i="7"/>
  <c r="AO13" i="7"/>
  <c r="AA13" i="7"/>
  <c r="X13" i="7"/>
  <c r="AC13" i="7" s="1"/>
  <c r="K13" i="7"/>
  <c r="H13" i="7"/>
  <c r="M13" i="7" s="1"/>
  <c r="AR12" i="7"/>
  <c r="AO12" i="7"/>
  <c r="AA12" i="7"/>
  <c r="X12" i="7"/>
  <c r="K12" i="7"/>
  <c r="H12" i="7"/>
  <c r="M12" i="7" s="1"/>
  <c r="AH60" i="3"/>
  <c r="Q60" i="3"/>
  <c r="B60" i="3"/>
  <c r="AQ367" i="4"/>
  <c r="AT548" i="4"/>
  <c r="AC548" i="4"/>
  <c r="AR541" i="4"/>
  <c r="AQ541" i="4"/>
  <c r="AB541" i="4"/>
  <c r="AA541" i="4"/>
  <c r="Z541" i="4"/>
  <c r="L541" i="4"/>
  <c r="K541" i="4"/>
  <c r="J541" i="4"/>
  <c r="AT540" i="4"/>
  <c r="AC540" i="4"/>
  <c r="M540" i="4"/>
  <c r="AT539" i="4"/>
  <c r="AC539" i="4"/>
  <c r="M539" i="4"/>
  <c r="AT538" i="4"/>
  <c r="AC538" i="4"/>
  <c r="M538" i="4"/>
  <c r="AT537" i="4"/>
  <c r="AC537" i="4"/>
  <c r="M537" i="4"/>
  <c r="AT536" i="4"/>
  <c r="AC536" i="4"/>
  <c r="M536" i="4"/>
  <c r="AT535" i="4"/>
  <c r="AC535" i="4"/>
  <c r="M535" i="4"/>
  <c r="AT534" i="4"/>
  <c r="AC534" i="4"/>
  <c r="M534" i="4"/>
  <c r="AT533" i="4"/>
  <c r="AC533" i="4"/>
  <c r="M533" i="4"/>
  <c r="AT532" i="4"/>
  <c r="AC532" i="4"/>
  <c r="M532" i="4"/>
  <c r="AT531" i="4"/>
  <c r="AC531" i="4"/>
  <c r="M531" i="4"/>
  <c r="AT530" i="4"/>
  <c r="AC530" i="4"/>
  <c r="M530" i="4"/>
  <c r="AS527" i="4"/>
  <c r="AR527" i="4"/>
  <c r="AQ527" i="4"/>
  <c r="AB527" i="4"/>
  <c r="AA527" i="4"/>
  <c r="Z527" i="4"/>
  <c r="L527" i="4"/>
  <c r="K527" i="4"/>
  <c r="J527" i="4"/>
  <c r="AT526" i="4"/>
  <c r="AC526" i="4"/>
  <c r="M526" i="4"/>
  <c r="AT525" i="4"/>
  <c r="AC525" i="4"/>
  <c r="M525" i="4"/>
  <c r="AT524" i="4"/>
  <c r="AC524" i="4"/>
  <c r="M524" i="4"/>
  <c r="AS521" i="4"/>
  <c r="AR521" i="4"/>
  <c r="AQ521" i="4"/>
  <c r="AB521" i="4"/>
  <c r="AA521" i="4"/>
  <c r="Z521" i="4"/>
  <c r="L521" i="4"/>
  <c r="K521" i="4"/>
  <c r="J521" i="4"/>
  <c r="AT520" i="4"/>
  <c r="AC520" i="4"/>
  <c r="M520" i="4"/>
  <c r="AT519" i="4"/>
  <c r="AC519" i="4"/>
  <c r="M519" i="4"/>
  <c r="AT518" i="4"/>
  <c r="AC518" i="4"/>
  <c r="M518" i="4"/>
  <c r="AS512" i="4"/>
  <c r="AQ512" i="4"/>
  <c r="AP512" i="4"/>
  <c r="AN512" i="4"/>
  <c r="AM512" i="4"/>
  <c r="AI512" i="4"/>
  <c r="AB512" i="4"/>
  <c r="Z512" i="4"/>
  <c r="Y512" i="4"/>
  <c r="W512" i="4"/>
  <c r="V512" i="4"/>
  <c r="R512" i="4"/>
  <c r="L512" i="4"/>
  <c r="J512" i="4"/>
  <c r="I512" i="4"/>
  <c r="G512" i="4"/>
  <c r="F512" i="4"/>
  <c r="C512" i="4"/>
  <c r="AR511" i="4"/>
  <c r="AO511" i="4"/>
  <c r="AA511" i="4"/>
  <c r="X511" i="4"/>
  <c r="K511" i="4"/>
  <c r="H511" i="4"/>
  <c r="AR510" i="4"/>
  <c r="AO510" i="4"/>
  <c r="AA510" i="4"/>
  <c r="X510" i="4"/>
  <c r="K510" i="4"/>
  <c r="H510" i="4"/>
  <c r="AR509" i="4"/>
  <c r="AO509" i="4"/>
  <c r="AA509" i="4"/>
  <c r="X509" i="4"/>
  <c r="K509" i="4"/>
  <c r="H509" i="4"/>
  <c r="AR508" i="4"/>
  <c r="AO508" i="4"/>
  <c r="AA508" i="4"/>
  <c r="X508" i="4"/>
  <c r="K508" i="4"/>
  <c r="H508" i="4"/>
  <c r="AR507" i="4"/>
  <c r="AO507" i="4"/>
  <c r="AA507" i="4"/>
  <c r="X507" i="4"/>
  <c r="K507" i="4"/>
  <c r="H507" i="4"/>
  <c r="AS503" i="4"/>
  <c r="AQ503" i="4"/>
  <c r="AP503" i="4"/>
  <c r="AN503" i="4"/>
  <c r="AM503" i="4"/>
  <c r="AI503" i="4"/>
  <c r="AB503" i="4"/>
  <c r="Z503" i="4"/>
  <c r="Y503" i="4"/>
  <c r="W503" i="4"/>
  <c r="V503" i="4"/>
  <c r="R503" i="4"/>
  <c r="L503" i="4"/>
  <c r="J503" i="4"/>
  <c r="I503" i="4"/>
  <c r="G503" i="4"/>
  <c r="F503" i="4"/>
  <c r="C503" i="4"/>
  <c r="AR502" i="4"/>
  <c r="AO502" i="4"/>
  <c r="AA502" i="4"/>
  <c r="X502" i="4"/>
  <c r="K502" i="4"/>
  <c r="H502" i="4"/>
  <c r="AR501" i="4"/>
  <c r="AO501" i="4"/>
  <c r="AA501" i="4"/>
  <c r="X501" i="4"/>
  <c r="K501" i="4"/>
  <c r="H501" i="4"/>
  <c r="AR500" i="4"/>
  <c r="AO500" i="4"/>
  <c r="AT500" i="4" s="1"/>
  <c r="AA500" i="4"/>
  <c r="X500" i="4"/>
  <c r="K500" i="4"/>
  <c r="H500" i="4"/>
  <c r="AR499" i="4"/>
  <c r="AO499" i="4"/>
  <c r="AA499" i="4"/>
  <c r="X499" i="4"/>
  <c r="K499" i="4"/>
  <c r="H499" i="4"/>
  <c r="AR498" i="4"/>
  <c r="AO498" i="4"/>
  <c r="AA498" i="4"/>
  <c r="X498" i="4"/>
  <c r="K498" i="4"/>
  <c r="H498" i="4"/>
  <c r="AR497" i="4"/>
  <c r="AO497" i="4"/>
  <c r="AA497" i="4"/>
  <c r="X497" i="4"/>
  <c r="K497" i="4"/>
  <c r="H497" i="4"/>
  <c r="AR496" i="4"/>
  <c r="AO496" i="4"/>
  <c r="AA496" i="4"/>
  <c r="X496" i="4"/>
  <c r="K496" i="4"/>
  <c r="H496" i="4"/>
  <c r="AT468" i="4"/>
  <c r="AC468" i="4"/>
  <c r="AR461" i="4"/>
  <c r="AQ461" i="4"/>
  <c r="AB461" i="4"/>
  <c r="AA461" i="4"/>
  <c r="Z461" i="4"/>
  <c r="L461" i="4"/>
  <c r="K461" i="4"/>
  <c r="J461" i="4"/>
  <c r="AT460" i="4"/>
  <c r="AC460" i="4"/>
  <c r="M460" i="4"/>
  <c r="AT459" i="4"/>
  <c r="AC459" i="4"/>
  <c r="M459" i="4"/>
  <c r="AT458" i="4"/>
  <c r="AC458" i="4"/>
  <c r="M458" i="4"/>
  <c r="AT457" i="4"/>
  <c r="AC457" i="4"/>
  <c r="M457" i="4"/>
  <c r="AT456" i="4"/>
  <c r="AC456" i="4"/>
  <c r="M456" i="4"/>
  <c r="AT455" i="4"/>
  <c r="AC455" i="4"/>
  <c r="M455" i="4"/>
  <c r="AT454" i="4"/>
  <c r="AC454" i="4"/>
  <c r="M454" i="4"/>
  <c r="AT453" i="4"/>
  <c r="AC453" i="4"/>
  <c r="M453" i="4"/>
  <c r="AT452" i="4"/>
  <c r="AC452" i="4"/>
  <c r="M452" i="4"/>
  <c r="AT451" i="4"/>
  <c r="AC451" i="4"/>
  <c r="M451" i="4"/>
  <c r="AT450" i="4"/>
  <c r="AC450" i="4"/>
  <c r="M450" i="4"/>
  <c r="AS447" i="4"/>
  <c r="AR447" i="4"/>
  <c r="AQ447" i="4"/>
  <c r="AB447" i="4"/>
  <c r="AA447" i="4"/>
  <c r="Z447" i="4"/>
  <c r="L447" i="4"/>
  <c r="K447" i="4"/>
  <c r="J447" i="4"/>
  <c r="AT446" i="4"/>
  <c r="AC446" i="4"/>
  <c r="M446" i="4"/>
  <c r="AT445" i="4"/>
  <c r="AC445" i="4"/>
  <c r="M445" i="4"/>
  <c r="AT444" i="4"/>
  <c r="AC444" i="4"/>
  <c r="M444" i="4"/>
  <c r="AS441" i="4"/>
  <c r="AR441" i="4"/>
  <c r="AQ441" i="4"/>
  <c r="AB441" i="4"/>
  <c r="AA441" i="4"/>
  <c r="Z441" i="4"/>
  <c r="L441" i="4"/>
  <c r="K441" i="4"/>
  <c r="J441" i="4"/>
  <c r="AT440" i="4"/>
  <c r="AC440" i="4"/>
  <c r="M440" i="4"/>
  <c r="AT439" i="4"/>
  <c r="AC439" i="4"/>
  <c r="M439" i="4"/>
  <c r="AT438" i="4"/>
  <c r="AC438" i="4"/>
  <c r="M438" i="4"/>
  <c r="AS432" i="4"/>
  <c r="AQ432" i="4"/>
  <c r="AP432" i="4"/>
  <c r="AN432" i="4"/>
  <c r="AM432" i="4"/>
  <c r="AI432" i="4"/>
  <c r="AB432" i="4"/>
  <c r="Z432" i="4"/>
  <c r="Y432" i="4"/>
  <c r="W432" i="4"/>
  <c r="V432" i="4"/>
  <c r="R432" i="4"/>
  <c r="L432" i="4"/>
  <c r="J432" i="4"/>
  <c r="I432" i="4"/>
  <c r="G432" i="4"/>
  <c r="F432" i="4"/>
  <c r="C432" i="4"/>
  <c r="AR431" i="4"/>
  <c r="AO431" i="4"/>
  <c r="AA431" i="4"/>
  <c r="X431" i="4"/>
  <c r="K431" i="4"/>
  <c r="H431" i="4"/>
  <c r="AR430" i="4"/>
  <c r="AO430" i="4"/>
  <c r="AA430" i="4"/>
  <c r="X430" i="4"/>
  <c r="K430" i="4"/>
  <c r="H430" i="4"/>
  <c r="AR429" i="4"/>
  <c r="AO429" i="4"/>
  <c r="AA429" i="4"/>
  <c r="X429" i="4"/>
  <c r="K429" i="4"/>
  <c r="H429" i="4"/>
  <c r="M429" i="4" s="1"/>
  <c r="AR428" i="4"/>
  <c r="AO428" i="4"/>
  <c r="AA428" i="4"/>
  <c r="X428" i="4"/>
  <c r="K428" i="4"/>
  <c r="H428" i="4"/>
  <c r="AR427" i="4"/>
  <c r="AO427" i="4"/>
  <c r="AA427" i="4"/>
  <c r="X427" i="4"/>
  <c r="K427" i="4"/>
  <c r="H427" i="4"/>
  <c r="AS423" i="4"/>
  <c r="AQ423" i="4"/>
  <c r="AP423" i="4"/>
  <c r="AN423" i="4"/>
  <c r="AM423" i="4"/>
  <c r="AI423" i="4"/>
  <c r="AB423" i="4"/>
  <c r="Z423" i="4"/>
  <c r="Y423" i="4"/>
  <c r="W423" i="4"/>
  <c r="V423" i="4"/>
  <c r="R423" i="4"/>
  <c r="L423" i="4"/>
  <c r="J423" i="4"/>
  <c r="I423" i="4"/>
  <c r="G423" i="4"/>
  <c r="F423" i="4"/>
  <c r="C423" i="4"/>
  <c r="AR422" i="4"/>
  <c r="AO422" i="4"/>
  <c r="AA422" i="4"/>
  <c r="X422" i="4"/>
  <c r="K422" i="4"/>
  <c r="H422" i="4"/>
  <c r="AR421" i="4"/>
  <c r="AO421" i="4"/>
  <c r="AA421" i="4"/>
  <c r="X421" i="4"/>
  <c r="K421" i="4"/>
  <c r="H421" i="4"/>
  <c r="AR420" i="4"/>
  <c r="AO420" i="4"/>
  <c r="AA420" i="4"/>
  <c r="X420" i="4"/>
  <c r="K420" i="4"/>
  <c r="H420" i="4"/>
  <c r="AR419" i="4"/>
  <c r="AO419" i="4"/>
  <c r="AA419" i="4"/>
  <c r="X419" i="4"/>
  <c r="K419" i="4"/>
  <c r="H419" i="4"/>
  <c r="AR418" i="4"/>
  <c r="AO418" i="4"/>
  <c r="AA418" i="4"/>
  <c r="X418" i="4"/>
  <c r="K418" i="4"/>
  <c r="H418" i="4"/>
  <c r="AR417" i="4"/>
  <c r="AO417" i="4"/>
  <c r="AA417" i="4"/>
  <c r="X417" i="4"/>
  <c r="K417" i="4"/>
  <c r="H417" i="4"/>
  <c r="AR416" i="4"/>
  <c r="AO416" i="4"/>
  <c r="AA416" i="4"/>
  <c r="X416" i="4"/>
  <c r="K416" i="4"/>
  <c r="H416" i="4"/>
  <c r="AT388" i="4"/>
  <c r="AC388" i="4"/>
  <c r="AS381" i="4"/>
  <c r="AR381" i="4"/>
  <c r="AQ381" i="4"/>
  <c r="AB381" i="4"/>
  <c r="AA381" i="4"/>
  <c r="Z381" i="4"/>
  <c r="L381" i="4"/>
  <c r="K381" i="4"/>
  <c r="J381" i="4"/>
  <c r="AT380" i="4"/>
  <c r="AC380" i="4"/>
  <c r="M380" i="4"/>
  <c r="AT379" i="4"/>
  <c r="AC379" i="4"/>
  <c r="M379" i="4"/>
  <c r="AT378" i="4"/>
  <c r="AC378" i="4"/>
  <c r="M378" i="4"/>
  <c r="AT377" i="4"/>
  <c r="AC377" i="4"/>
  <c r="M377" i="4"/>
  <c r="AT376" i="4"/>
  <c r="AC376" i="4"/>
  <c r="M376" i="4"/>
  <c r="AT375" i="4"/>
  <c r="AC375" i="4"/>
  <c r="M375" i="4"/>
  <c r="AT374" i="4"/>
  <c r="AC374" i="4"/>
  <c r="M374" i="4"/>
  <c r="AT373" i="4"/>
  <c r="AC373" i="4"/>
  <c r="M373" i="4"/>
  <c r="AT372" i="4"/>
  <c r="AC372" i="4"/>
  <c r="M372" i="4"/>
  <c r="AT371" i="4"/>
  <c r="AC371" i="4"/>
  <c r="M371" i="4"/>
  <c r="AT370" i="4"/>
  <c r="AC370" i="4"/>
  <c r="M370" i="4"/>
  <c r="AS367" i="4"/>
  <c r="AR367" i="4"/>
  <c r="AB367" i="4"/>
  <c r="AA367" i="4"/>
  <c r="Z367" i="4"/>
  <c r="L367" i="4"/>
  <c r="K367" i="4"/>
  <c r="J367" i="4"/>
  <c r="AT366" i="4"/>
  <c r="AC366" i="4"/>
  <c r="M366" i="4"/>
  <c r="AT365" i="4"/>
  <c r="AC365" i="4"/>
  <c r="M365" i="4"/>
  <c r="AT364" i="4"/>
  <c r="AC364" i="4"/>
  <c r="M364" i="4"/>
  <c r="AS361" i="4"/>
  <c r="AR361" i="4"/>
  <c r="AQ361" i="4"/>
  <c r="AB361" i="4"/>
  <c r="AA361" i="4"/>
  <c r="Z361" i="4"/>
  <c r="L361" i="4"/>
  <c r="K361" i="4"/>
  <c r="J361" i="4"/>
  <c r="AT360" i="4"/>
  <c r="AC360" i="4"/>
  <c r="M360" i="4"/>
  <c r="AT359" i="4"/>
  <c r="AC359" i="4"/>
  <c r="M359" i="4"/>
  <c r="AT358" i="4"/>
  <c r="AC358" i="4"/>
  <c r="M358" i="4"/>
  <c r="AS352" i="4"/>
  <c r="AQ352" i="4"/>
  <c r="AP352" i="4"/>
  <c r="AN352" i="4"/>
  <c r="AM352" i="4"/>
  <c r="AI352" i="4"/>
  <c r="AB352" i="4"/>
  <c r="Z352" i="4"/>
  <c r="Y352" i="4"/>
  <c r="W352" i="4"/>
  <c r="V352" i="4"/>
  <c r="R352" i="4"/>
  <c r="L352" i="4"/>
  <c r="J352" i="4"/>
  <c r="I352" i="4"/>
  <c r="G352" i="4"/>
  <c r="F352" i="4"/>
  <c r="C352" i="4"/>
  <c r="AR351" i="4"/>
  <c r="AO351" i="4"/>
  <c r="AA351" i="4"/>
  <c r="X351" i="4"/>
  <c r="K351" i="4"/>
  <c r="H351" i="4"/>
  <c r="AR350" i="4"/>
  <c r="AO350" i="4"/>
  <c r="AA350" i="4"/>
  <c r="X350" i="4"/>
  <c r="K350" i="4"/>
  <c r="H350" i="4"/>
  <c r="AR349" i="4"/>
  <c r="AO349" i="4"/>
  <c r="AA349" i="4"/>
  <c r="X349" i="4"/>
  <c r="K349" i="4"/>
  <c r="H349" i="4"/>
  <c r="AR348" i="4"/>
  <c r="AO348" i="4"/>
  <c r="AA348" i="4"/>
  <c r="X348" i="4"/>
  <c r="K348" i="4"/>
  <c r="H348" i="4"/>
  <c r="AR347" i="4"/>
  <c r="AO347" i="4"/>
  <c r="AO352" i="4" s="1"/>
  <c r="AA347" i="4"/>
  <c r="X347" i="4"/>
  <c r="K347" i="4"/>
  <c r="H347" i="4"/>
  <c r="AS343" i="4"/>
  <c r="AQ343" i="4"/>
  <c r="AP343" i="4"/>
  <c r="AN343" i="4"/>
  <c r="AM343" i="4"/>
  <c r="AI343" i="4"/>
  <c r="AB343" i="4"/>
  <c r="Z343" i="4"/>
  <c r="Y343" i="4"/>
  <c r="W343" i="4"/>
  <c r="V343" i="4"/>
  <c r="R343" i="4"/>
  <c r="L343" i="4"/>
  <c r="J343" i="4"/>
  <c r="I343" i="4"/>
  <c r="G343" i="4"/>
  <c r="F343" i="4"/>
  <c r="C343" i="4"/>
  <c r="AR342" i="4"/>
  <c r="AO342" i="4"/>
  <c r="AA342" i="4"/>
  <c r="X342" i="4"/>
  <c r="K342" i="4"/>
  <c r="H342" i="4"/>
  <c r="AR341" i="4"/>
  <c r="AO341" i="4"/>
  <c r="AA341" i="4"/>
  <c r="X341" i="4"/>
  <c r="K341" i="4"/>
  <c r="H341" i="4"/>
  <c r="AR340" i="4"/>
  <c r="AO340" i="4"/>
  <c r="AA340" i="4"/>
  <c r="X340" i="4"/>
  <c r="K340" i="4"/>
  <c r="H340" i="4"/>
  <c r="AR339" i="4"/>
  <c r="AO339" i="4"/>
  <c r="AA339" i="4"/>
  <c r="X339" i="4"/>
  <c r="K339" i="4"/>
  <c r="H339" i="4"/>
  <c r="AR338" i="4"/>
  <c r="AO338" i="4"/>
  <c r="AA338" i="4"/>
  <c r="X338" i="4"/>
  <c r="K338" i="4"/>
  <c r="H338" i="4"/>
  <c r="AR337" i="4"/>
  <c r="AO337" i="4"/>
  <c r="AA337" i="4"/>
  <c r="X337" i="4"/>
  <c r="K337" i="4"/>
  <c r="H337" i="4"/>
  <c r="AR336" i="4"/>
  <c r="AO336" i="4"/>
  <c r="AA336" i="4"/>
  <c r="X336" i="4"/>
  <c r="K336" i="4"/>
  <c r="H336" i="4"/>
  <c r="AT308" i="4"/>
  <c r="AC308" i="4"/>
  <c r="AS301" i="4"/>
  <c r="AR301" i="4"/>
  <c r="AQ301" i="4"/>
  <c r="AB301" i="4"/>
  <c r="AA301" i="4"/>
  <c r="Z301" i="4"/>
  <c r="L301" i="4"/>
  <c r="K301" i="4"/>
  <c r="J301" i="4"/>
  <c r="AT300" i="4"/>
  <c r="AC300" i="4"/>
  <c r="M300" i="4"/>
  <c r="AT299" i="4"/>
  <c r="AC299" i="4"/>
  <c r="M299" i="4"/>
  <c r="AT298" i="4"/>
  <c r="AC298" i="4"/>
  <c r="M298" i="4"/>
  <c r="AT297" i="4"/>
  <c r="AC297" i="4"/>
  <c r="M297" i="4"/>
  <c r="AT296" i="4"/>
  <c r="AC296" i="4"/>
  <c r="M296" i="4"/>
  <c r="AT295" i="4"/>
  <c r="AC295" i="4"/>
  <c r="M295" i="4"/>
  <c r="AT294" i="4"/>
  <c r="AC294" i="4"/>
  <c r="M294" i="4"/>
  <c r="AT293" i="4"/>
  <c r="AC293" i="4"/>
  <c r="M293" i="4"/>
  <c r="AT292" i="4"/>
  <c r="AC292" i="4"/>
  <c r="M292" i="4"/>
  <c r="AT291" i="4"/>
  <c r="AC291" i="4"/>
  <c r="M291" i="4"/>
  <c r="AT290" i="4"/>
  <c r="AC290" i="4"/>
  <c r="M290" i="4"/>
  <c r="AS287" i="4"/>
  <c r="AR287" i="4"/>
  <c r="AQ287" i="4"/>
  <c r="AB287" i="4"/>
  <c r="AA287" i="4"/>
  <c r="Z287" i="4"/>
  <c r="L287" i="4"/>
  <c r="K287" i="4"/>
  <c r="J287" i="4"/>
  <c r="AT286" i="4"/>
  <c r="AC286" i="4"/>
  <c r="M286" i="4"/>
  <c r="AT285" i="4"/>
  <c r="AC285" i="4"/>
  <c r="M285" i="4"/>
  <c r="AT284" i="4"/>
  <c r="AC284" i="4"/>
  <c r="M284" i="4"/>
  <c r="AS281" i="4"/>
  <c r="AR281" i="4"/>
  <c r="AQ281" i="4"/>
  <c r="AB281" i="4"/>
  <c r="AA281" i="4"/>
  <c r="Z281" i="4"/>
  <c r="L281" i="4"/>
  <c r="K281" i="4"/>
  <c r="J281" i="4"/>
  <c r="AT280" i="4"/>
  <c r="AC280" i="4"/>
  <c r="M280" i="4"/>
  <c r="AT279" i="4"/>
  <c r="AC279" i="4"/>
  <c r="M279" i="4"/>
  <c r="AT278" i="4"/>
  <c r="AC278" i="4"/>
  <c r="M278" i="4"/>
  <c r="AS272" i="4"/>
  <c r="AQ272" i="4"/>
  <c r="AP272" i="4"/>
  <c r="AN272" i="4"/>
  <c r="AM272" i="4"/>
  <c r="AI272" i="4"/>
  <c r="AB272" i="4"/>
  <c r="Z272" i="4"/>
  <c r="Y272" i="4"/>
  <c r="W272" i="4"/>
  <c r="V272" i="4"/>
  <c r="R272" i="4"/>
  <c r="L272" i="4"/>
  <c r="J272" i="4"/>
  <c r="I272" i="4"/>
  <c r="G272" i="4"/>
  <c r="F272" i="4"/>
  <c r="C272" i="4"/>
  <c r="AR271" i="4"/>
  <c r="AO271" i="4"/>
  <c r="AA271" i="4"/>
  <c r="X271" i="4"/>
  <c r="K271" i="4"/>
  <c r="H271" i="4"/>
  <c r="AR270" i="4"/>
  <c r="AO270" i="4"/>
  <c r="AA270" i="4"/>
  <c r="X270" i="4"/>
  <c r="K270" i="4"/>
  <c r="H270" i="4"/>
  <c r="AR269" i="4"/>
  <c r="AO269" i="4"/>
  <c r="AA269" i="4"/>
  <c r="X269" i="4"/>
  <c r="K269" i="4"/>
  <c r="H269" i="4"/>
  <c r="AR268" i="4"/>
  <c r="AO268" i="4"/>
  <c r="AA268" i="4"/>
  <c r="X268" i="4"/>
  <c r="K268" i="4"/>
  <c r="H268" i="4"/>
  <c r="AR267" i="4"/>
  <c r="AO267" i="4"/>
  <c r="AA267" i="4"/>
  <c r="X267" i="4"/>
  <c r="K267" i="4"/>
  <c r="H267" i="4"/>
  <c r="AS263" i="4"/>
  <c r="AQ263" i="4"/>
  <c r="AP263" i="4"/>
  <c r="AN263" i="4"/>
  <c r="AM263" i="4"/>
  <c r="AI263" i="4"/>
  <c r="AB263" i="4"/>
  <c r="Z263" i="4"/>
  <c r="Y263" i="4"/>
  <c r="W263" i="4"/>
  <c r="V263" i="4"/>
  <c r="R263" i="4"/>
  <c r="L263" i="4"/>
  <c r="J263" i="4"/>
  <c r="I263" i="4"/>
  <c r="G263" i="4"/>
  <c r="F263" i="4"/>
  <c r="C263" i="4"/>
  <c r="AR262" i="4"/>
  <c r="AO262" i="4"/>
  <c r="AT262" i="4" s="1"/>
  <c r="AA262" i="4"/>
  <c r="X262" i="4"/>
  <c r="K262" i="4"/>
  <c r="H262" i="4"/>
  <c r="AR261" i="4"/>
  <c r="AO261" i="4"/>
  <c r="AA261" i="4"/>
  <c r="X261" i="4"/>
  <c r="K261" i="4"/>
  <c r="H261" i="4"/>
  <c r="AR260" i="4"/>
  <c r="AO260" i="4"/>
  <c r="AA260" i="4"/>
  <c r="X260" i="4"/>
  <c r="K260" i="4"/>
  <c r="H260" i="4"/>
  <c r="AR259" i="4"/>
  <c r="AO259" i="4"/>
  <c r="AA259" i="4"/>
  <c r="X259" i="4"/>
  <c r="K259" i="4"/>
  <c r="H259" i="4"/>
  <c r="AR258" i="4"/>
  <c r="AO258" i="4"/>
  <c r="AA258" i="4"/>
  <c r="X258" i="4"/>
  <c r="K258" i="4"/>
  <c r="H258" i="4"/>
  <c r="AR257" i="4"/>
  <c r="AO257" i="4"/>
  <c r="AA257" i="4"/>
  <c r="X257" i="4"/>
  <c r="K257" i="4"/>
  <c r="H257" i="4"/>
  <c r="AR256" i="4"/>
  <c r="AO256" i="4"/>
  <c r="AA256" i="4"/>
  <c r="X256" i="4"/>
  <c r="K256" i="4"/>
  <c r="H256" i="4"/>
  <c r="AT228" i="4"/>
  <c r="AC228" i="4"/>
  <c r="AS221" i="4"/>
  <c r="AR221" i="4"/>
  <c r="AQ221" i="4"/>
  <c r="AB221" i="4"/>
  <c r="AA221" i="4"/>
  <c r="Z221" i="4"/>
  <c r="L221" i="4"/>
  <c r="K221" i="4"/>
  <c r="J221" i="4"/>
  <c r="AT220" i="4"/>
  <c r="AC220" i="4"/>
  <c r="M220" i="4"/>
  <c r="AT219" i="4"/>
  <c r="AC219" i="4"/>
  <c r="M219" i="4"/>
  <c r="AT218" i="4"/>
  <c r="AC218" i="4"/>
  <c r="M218" i="4"/>
  <c r="AT217" i="4"/>
  <c r="AC217" i="4"/>
  <c r="M217" i="4"/>
  <c r="AT216" i="4"/>
  <c r="AC216" i="4"/>
  <c r="M216" i="4"/>
  <c r="AT215" i="4"/>
  <c r="AC215" i="4"/>
  <c r="M215" i="4"/>
  <c r="AT214" i="4"/>
  <c r="AC214" i="4"/>
  <c r="M214" i="4"/>
  <c r="AT213" i="4"/>
  <c r="AC213" i="4"/>
  <c r="M213" i="4"/>
  <c r="AT212" i="4"/>
  <c r="AC212" i="4"/>
  <c r="M212" i="4"/>
  <c r="AT211" i="4"/>
  <c r="AC211" i="4"/>
  <c r="M211" i="4"/>
  <c r="AT210" i="4"/>
  <c r="AC210" i="4"/>
  <c r="M210" i="4"/>
  <c r="AS207" i="4"/>
  <c r="AR207" i="4"/>
  <c r="AQ207" i="4"/>
  <c r="AB207" i="4"/>
  <c r="AA207" i="4"/>
  <c r="Z207" i="4"/>
  <c r="L207" i="4"/>
  <c r="K207" i="4"/>
  <c r="J207" i="4"/>
  <c r="AT206" i="4"/>
  <c r="AC206" i="4"/>
  <c r="M206" i="4"/>
  <c r="AT205" i="4"/>
  <c r="AC205" i="4"/>
  <c r="M205" i="4"/>
  <c r="AT204" i="4"/>
  <c r="AC204" i="4"/>
  <c r="M204" i="4"/>
  <c r="AS201" i="4"/>
  <c r="AR201" i="4"/>
  <c r="AQ201" i="4"/>
  <c r="AB201" i="4"/>
  <c r="AA201" i="4"/>
  <c r="Z201" i="4"/>
  <c r="L201" i="4"/>
  <c r="K201" i="4"/>
  <c r="J201" i="4"/>
  <c r="AT200" i="4"/>
  <c r="AC200" i="4"/>
  <c r="M200" i="4"/>
  <c r="AT199" i="4"/>
  <c r="AC199" i="4"/>
  <c r="M199" i="4"/>
  <c r="AT198" i="4"/>
  <c r="AC198" i="4"/>
  <c r="M198" i="4"/>
  <c r="AS192" i="4"/>
  <c r="AQ192" i="4"/>
  <c r="AP192" i="4"/>
  <c r="AN192" i="4"/>
  <c r="AM192" i="4"/>
  <c r="AI192" i="4"/>
  <c r="AB192" i="4"/>
  <c r="Z192" i="4"/>
  <c r="Y192" i="4"/>
  <c r="W192" i="4"/>
  <c r="V192" i="4"/>
  <c r="R192" i="4"/>
  <c r="L192" i="4"/>
  <c r="J192" i="4"/>
  <c r="I192" i="4"/>
  <c r="G192" i="4"/>
  <c r="F192" i="4"/>
  <c r="C192" i="4"/>
  <c r="AR191" i="4"/>
  <c r="AO191" i="4"/>
  <c r="AA191" i="4"/>
  <c r="X191" i="4"/>
  <c r="K191" i="4"/>
  <c r="M191" i="4" s="1"/>
  <c r="H191" i="4"/>
  <c r="AR190" i="4"/>
  <c r="AO190" i="4"/>
  <c r="AA190" i="4"/>
  <c r="X190" i="4"/>
  <c r="K190" i="4"/>
  <c r="H190" i="4"/>
  <c r="AR189" i="4"/>
  <c r="AO189" i="4"/>
  <c r="AA189" i="4"/>
  <c r="X189" i="4"/>
  <c r="K189" i="4"/>
  <c r="H189" i="4"/>
  <c r="AR188" i="4"/>
  <c r="AO188" i="4"/>
  <c r="AA188" i="4"/>
  <c r="X188" i="4"/>
  <c r="K188" i="4"/>
  <c r="H188" i="4"/>
  <c r="AR187" i="4"/>
  <c r="AO187" i="4"/>
  <c r="AA187" i="4"/>
  <c r="X187" i="4"/>
  <c r="K187" i="4"/>
  <c r="H187" i="4"/>
  <c r="AS183" i="4"/>
  <c r="AQ183" i="4"/>
  <c r="AP183" i="4"/>
  <c r="AN183" i="4"/>
  <c r="AM183" i="4"/>
  <c r="AI183" i="4"/>
  <c r="AB183" i="4"/>
  <c r="Z183" i="4"/>
  <c r="Y183" i="4"/>
  <c r="W183" i="4"/>
  <c r="V183" i="4"/>
  <c r="R183" i="4"/>
  <c r="L183" i="4"/>
  <c r="J183" i="4"/>
  <c r="I183" i="4"/>
  <c r="G183" i="4"/>
  <c r="F183" i="4"/>
  <c r="C183" i="4"/>
  <c r="AR182" i="4"/>
  <c r="AO182" i="4"/>
  <c r="AA182" i="4"/>
  <c r="X182" i="4"/>
  <c r="K182" i="4"/>
  <c r="H182" i="4"/>
  <c r="AR181" i="4"/>
  <c r="AO181" i="4"/>
  <c r="AA181" i="4"/>
  <c r="X181" i="4"/>
  <c r="K181" i="4"/>
  <c r="H181" i="4"/>
  <c r="AR180" i="4"/>
  <c r="AO180" i="4"/>
  <c r="AA180" i="4"/>
  <c r="X180" i="4"/>
  <c r="K180" i="4"/>
  <c r="H180" i="4"/>
  <c r="AR179" i="4"/>
  <c r="AO179" i="4"/>
  <c r="AA179" i="4"/>
  <c r="X179" i="4"/>
  <c r="K179" i="4"/>
  <c r="H179" i="4"/>
  <c r="AR178" i="4"/>
  <c r="AO178" i="4"/>
  <c r="AA178" i="4"/>
  <c r="X178" i="4"/>
  <c r="K178" i="4"/>
  <c r="H178" i="4"/>
  <c r="AR177" i="4"/>
  <c r="AO177" i="4"/>
  <c r="AA177" i="4"/>
  <c r="X177" i="4"/>
  <c r="K177" i="4"/>
  <c r="H177" i="4"/>
  <c r="AR176" i="4"/>
  <c r="AO176" i="4"/>
  <c r="AA176" i="4"/>
  <c r="X176" i="4"/>
  <c r="K176" i="4"/>
  <c r="H176" i="4"/>
  <c r="AT148" i="4"/>
  <c r="AC148" i="4"/>
  <c r="AR141" i="4"/>
  <c r="AQ141" i="4"/>
  <c r="AB141" i="4"/>
  <c r="AA141" i="4"/>
  <c r="Z141" i="4"/>
  <c r="L141" i="4"/>
  <c r="K141" i="4"/>
  <c r="J141" i="4"/>
  <c r="AT140" i="4"/>
  <c r="AC140" i="4"/>
  <c r="M140" i="4"/>
  <c r="AT139" i="4"/>
  <c r="AC139" i="4"/>
  <c r="M139" i="4"/>
  <c r="AT138" i="4"/>
  <c r="AC138" i="4"/>
  <c r="M138" i="4"/>
  <c r="AT137" i="4"/>
  <c r="AC137" i="4"/>
  <c r="M137" i="4"/>
  <c r="AT136" i="4"/>
  <c r="AC136" i="4"/>
  <c r="M136" i="4"/>
  <c r="AT135" i="4"/>
  <c r="AC135" i="4"/>
  <c r="M135" i="4"/>
  <c r="AT134" i="4"/>
  <c r="AC134" i="4"/>
  <c r="M134" i="4"/>
  <c r="AT133" i="4"/>
  <c r="AC133" i="4"/>
  <c r="M133" i="4"/>
  <c r="AT132" i="4"/>
  <c r="AC132" i="4"/>
  <c r="M132" i="4"/>
  <c r="AD132" i="4" s="1"/>
  <c r="AT131" i="4"/>
  <c r="AC131" i="4"/>
  <c r="M131" i="4"/>
  <c r="AT130" i="4"/>
  <c r="AC130" i="4"/>
  <c r="M130" i="4"/>
  <c r="AS127" i="4"/>
  <c r="AR127" i="4"/>
  <c r="AQ127" i="4"/>
  <c r="AB127" i="4"/>
  <c r="AA127" i="4"/>
  <c r="Z127" i="4"/>
  <c r="L127" i="4"/>
  <c r="K127" i="4"/>
  <c r="J127" i="4"/>
  <c r="AT126" i="4"/>
  <c r="AC126" i="4"/>
  <c r="M126" i="4"/>
  <c r="AT125" i="4"/>
  <c r="AC125" i="4"/>
  <c r="M125" i="4"/>
  <c r="AT124" i="4"/>
  <c r="AC124" i="4"/>
  <c r="M124" i="4"/>
  <c r="AS121" i="4"/>
  <c r="AR121" i="4"/>
  <c r="AQ121" i="4"/>
  <c r="AB121" i="4"/>
  <c r="AA121" i="4"/>
  <c r="Z121" i="4"/>
  <c r="L121" i="4"/>
  <c r="K121" i="4"/>
  <c r="J121" i="4"/>
  <c r="AT120" i="4"/>
  <c r="AC120" i="4"/>
  <c r="M120" i="4"/>
  <c r="AT119" i="4"/>
  <c r="AC119" i="4"/>
  <c r="M119" i="4"/>
  <c r="AT118" i="4"/>
  <c r="AC118" i="4"/>
  <c r="M118" i="4"/>
  <c r="AS112" i="4"/>
  <c r="AQ112" i="4"/>
  <c r="AP112" i="4"/>
  <c r="AN112" i="4"/>
  <c r="AM112" i="4"/>
  <c r="AI112" i="4"/>
  <c r="AB112" i="4"/>
  <c r="Z112" i="4"/>
  <c r="Y112" i="4"/>
  <c r="W112" i="4"/>
  <c r="V112" i="4"/>
  <c r="R112" i="4"/>
  <c r="L112" i="4"/>
  <c r="J112" i="4"/>
  <c r="I112" i="4"/>
  <c r="G112" i="4"/>
  <c r="F112" i="4"/>
  <c r="C112" i="4"/>
  <c r="AR111" i="4"/>
  <c r="AO111" i="4"/>
  <c r="AA111" i="4"/>
  <c r="X111" i="4"/>
  <c r="K111" i="4"/>
  <c r="H111" i="4"/>
  <c r="AR110" i="4"/>
  <c r="AO110" i="4"/>
  <c r="AA110" i="4"/>
  <c r="X110" i="4"/>
  <c r="K110" i="4"/>
  <c r="H110" i="4"/>
  <c r="AR109" i="4"/>
  <c r="AO109" i="4"/>
  <c r="AA109" i="4"/>
  <c r="X109" i="4"/>
  <c r="K109" i="4"/>
  <c r="H109" i="4"/>
  <c r="AR108" i="4"/>
  <c r="AO108" i="4"/>
  <c r="AA108" i="4"/>
  <c r="X108" i="4"/>
  <c r="K108" i="4"/>
  <c r="H108" i="4"/>
  <c r="AR107" i="4"/>
  <c r="AO107" i="4"/>
  <c r="AA107" i="4"/>
  <c r="X107" i="4"/>
  <c r="K107" i="4"/>
  <c r="H107" i="4"/>
  <c r="AS103" i="4"/>
  <c r="AQ103" i="4"/>
  <c r="AP103" i="4"/>
  <c r="AN103" i="4"/>
  <c r="AM103" i="4"/>
  <c r="AI103" i="4"/>
  <c r="AB103" i="4"/>
  <c r="Z103" i="4"/>
  <c r="Y103" i="4"/>
  <c r="W103" i="4"/>
  <c r="V103" i="4"/>
  <c r="R103" i="4"/>
  <c r="L103" i="4"/>
  <c r="J103" i="4"/>
  <c r="I103" i="4"/>
  <c r="G103" i="4"/>
  <c r="F103" i="4"/>
  <c r="C103" i="4"/>
  <c r="AR102" i="4"/>
  <c r="AO102" i="4"/>
  <c r="AA102" i="4"/>
  <c r="X102" i="4"/>
  <c r="K102" i="4"/>
  <c r="H102" i="4"/>
  <c r="AR101" i="4"/>
  <c r="AO101" i="4"/>
  <c r="AA101" i="4"/>
  <c r="X101" i="4"/>
  <c r="K101" i="4"/>
  <c r="H101" i="4"/>
  <c r="AR100" i="4"/>
  <c r="AO100" i="4"/>
  <c r="AA100" i="4"/>
  <c r="X100" i="4"/>
  <c r="K100" i="4"/>
  <c r="H100" i="4"/>
  <c r="AR99" i="4"/>
  <c r="AO99" i="4"/>
  <c r="AA99" i="4"/>
  <c r="X99" i="4"/>
  <c r="K99" i="4"/>
  <c r="H99" i="4"/>
  <c r="AR98" i="4"/>
  <c r="AO98" i="4"/>
  <c r="AA98" i="4"/>
  <c r="X98" i="4"/>
  <c r="K98" i="4"/>
  <c r="H98" i="4"/>
  <c r="AR97" i="4"/>
  <c r="AO97" i="4"/>
  <c r="AA97" i="4"/>
  <c r="X97" i="4"/>
  <c r="K97" i="4"/>
  <c r="H97" i="4"/>
  <c r="AR96" i="4"/>
  <c r="AO96" i="4"/>
  <c r="AA96" i="4"/>
  <c r="X96" i="4"/>
  <c r="K96" i="4"/>
  <c r="H96" i="4"/>
  <c r="AT68" i="4"/>
  <c r="AS61" i="4"/>
  <c r="AR61" i="4"/>
  <c r="AQ61" i="4"/>
  <c r="AB61" i="4"/>
  <c r="AA61" i="4"/>
  <c r="Z61" i="4"/>
  <c r="L61" i="4"/>
  <c r="K61" i="4"/>
  <c r="J61" i="4"/>
  <c r="AT60" i="4"/>
  <c r="AC60" i="4"/>
  <c r="M60" i="4"/>
  <c r="AT59" i="4"/>
  <c r="AC59" i="4"/>
  <c r="M59" i="4"/>
  <c r="AT58" i="4"/>
  <c r="AC58" i="4"/>
  <c r="M58" i="4"/>
  <c r="AT57" i="4"/>
  <c r="AC57" i="4"/>
  <c r="M57" i="4"/>
  <c r="AT56" i="4"/>
  <c r="AC56" i="4"/>
  <c r="M56" i="4"/>
  <c r="AT55" i="4"/>
  <c r="AC55" i="4"/>
  <c r="M55" i="4"/>
  <c r="AT54" i="4"/>
  <c r="AC54" i="4"/>
  <c r="M54" i="4"/>
  <c r="AT53" i="4"/>
  <c r="AC53" i="4"/>
  <c r="M53" i="4"/>
  <c r="AT52" i="4"/>
  <c r="AC52" i="4"/>
  <c r="M52" i="4"/>
  <c r="AT51" i="4"/>
  <c r="AC51" i="4"/>
  <c r="M51" i="4"/>
  <c r="AT50" i="4"/>
  <c r="AC50" i="4"/>
  <c r="M50" i="4"/>
  <c r="AS47" i="4"/>
  <c r="AR47" i="4"/>
  <c r="AQ47" i="4"/>
  <c r="AB47" i="4"/>
  <c r="AA47" i="4"/>
  <c r="Z47" i="4"/>
  <c r="L47" i="4"/>
  <c r="K47" i="4"/>
  <c r="J47" i="4"/>
  <c r="AT46" i="4"/>
  <c r="AC46" i="4"/>
  <c r="M46" i="4"/>
  <c r="AT45" i="4"/>
  <c r="AC45" i="4"/>
  <c r="M45" i="4"/>
  <c r="AT44" i="4"/>
  <c r="AC44" i="4"/>
  <c r="M44" i="4"/>
  <c r="AS41" i="4"/>
  <c r="AR41" i="4"/>
  <c r="AQ41" i="4"/>
  <c r="AB41" i="4"/>
  <c r="AA41" i="4"/>
  <c r="Z41" i="4"/>
  <c r="L41" i="4"/>
  <c r="K41" i="4"/>
  <c r="J41" i="4"/>
  <c r="AT40" i="4"/>
  <c r="AC40" i="4"/>
  <c r="M40" i="4"/>
  <c r="AT39" i="4"/>
  <c r="AC39" i="4"/>
  <c r="M39" i="4"/>
  <c r="AT38" i="4"/>
  <c r="AC38" i="4"/>
  <c r="M38" i="4"/>
  <c r="AS32" i="4"/>
  <c r="AQ32" i="4"/>
  <c r="AP32" i="4"/>
  <c r="AN32" i="4"/>
  <c r="AM32" i="4"/>
  <c r="AJ32" i="4"/>
  <c r="AB32" i="4"/>
  <c r="Z32" i="4"/>
  <c r="Y32" i="4"/>
  <c r="W32" i="4"/>
  <c r="V32" i="4"/>
  <c r="S32" i="4"/>
  <c r="L32" i="4"/>
  <c r="J32" i="4"/>
  <c r="I32" i="4"/>
  <c r="G32" i="4"/>
  <c r="F32" i="4"/>
  <c r="C32" i="4"/>
  <c r="AR31" i="4"/>
  <c r="AO31" i="4"/>
  <c r="AA31" i="4"/>
  <c r="X31" i="4"/>
  <c r="K31" i="4"/>
  <c r="H31" i="4"/>
  <c r="AR30" i="4"/>
  <c r="AO30" i="4"/>
  <c r="AA30" i="4"/>
  <c r="X30" i="4"/>
  <c r="K30" i="4"/>
  <c r="H30" i="4"/>
  <c r="AR29" i="4"/>
  <c r="AO29" i="4"/>
  <c r="AA29" i="4"/>
  <c r="X29" i="4"/>
  <c r="K29" i="4"/>
  <c r="H29" i="4"/>
  <c r="AR28" i="4"/>
  <c r="AO28" i="4"/>
  <c r="AA28" i="4"/>
  <c r="X28" i="4"/>
  <c r="K28" i="4"/>
  <c r="H28" i="4"/>
  <c r="AR27" i="4"/>
  <c r="AO27" i="4"/>
  <c r="AA27" i="4"/>
  <c r="X27" i="4"/>
  <c r="K27" i="4"/>
  <c r="H27" i="4"/>
  <c r="AD24" i="4"/>
  <c r="AS23" i="4"/>
  <c r="AQ23" i="4"/>
  <c r="AP23" i="4"/>
  <c r="AN23" i="4"/>
  <c r="AM23" i="4"/>
  <c r="AJ23" i="4"/>
  <c r="AB23" i="4"/>
  <c r="Z23" i="4"/>
  <c r="Y23" i="4"/>
  <c r="W23" i="4"/>
  <c r="V23" i="4"/>
  <c r="S23" i="4"/>
  <c r="L23" i="4"/>
  <c r="J23" i="4"/>
  <c r="I23" i="4"/>
  <c r="G23" i="4"/>
  <c r="F23" i="4"/>
  <c r="C23" i="4"/>
  <c r="AR22" i="4"/>
  <c r="AO22" i="4"/>
  <c r="AA22" i="4"/>
  <c r="X22" i="4"/>
  <c r="K22" i="4"/>
  <c r="H22" i="4"/>
  <c r="AR21" i="4"/>
  <c r="AO21" i="4"/>
  <c r="AA21" i="4"/>
  <c r="X21" i="4"/>
  <c r="K21" i="4"/>
  <c r="H21" i="4"/>
  <c r="AR20" i="4"/>
  <c r="AO20" i="4"/>
  <c r="AA20" i="4"/>
  <c r="X20" i="4"/>
  <c r="K20" i="4"/>
  <c r="H20" i="4"/>
  <c r="AR19" i="4"/>
  <c r="AO19" i="4"/>
  <c r="AA19" i="4"/>
  <c r="X19" i="4"/>
  <c r="K19" i="4"/>
  <c r="H19" i="4"/>
  <c r="AR18" i="4"/>
  <c r="AO18" i="4"/>
  <c r="AA18" i="4"/>
  <c r="X18" i="4"/>
  <c r="K18" i="4"/>
  <c r="H18" i="4"/>
  <c r="AR17" i="4"/>
  <c r="AO17" i="4"/>
  <c r="AA17" i="4"/>
  <c r="X17" i="4"/>
  <c r="K17" i="4"/>
  <c r="H17" i="4"/>
  <c r="AR16" i="4"/>
  <c r="AO16" i="4"/>
  <c r="AA16" i="4"/>
  <c r="X16" i="4"/>
  <c r="K16" i="4"/>
  <c r="H16" i="4"/>
  <c r="S37" i="5"/>
  <c r="S38" i="5"/>
  <c r="O20" i="5"/>
  <c r="Q20" i="5"/>
  <c r="S20" i="5" s="1"/>
  <c r="N19" i="5"/>
  <c r="S19" i="5" s="1"/>
  <c r="O19" i="5"/>
  <c r="P19" i="5"/>
  <c r="Q19" i="5"/>
  <c r="R19" i="5"/>
  <c r="Q40" i="5"/>
  <c r="O40" i="5"/>
  <c r="O39" i="5"/>
  <c r="N39" i="5"/>
  <c r="P39" i="5"/>
  <c r="Q39" i="5"/>
  <c r="R39" i="5"/>
  <c r="M39" i="5"/>
  <c r="S29" i="5"/>
  <c r="S30" i="5"/>
  <c r="S31" i="5"/>
  <c r="S32" i="5"/>
  <c r="S33" i="5"/>
  <c r="S34" i="5"/>
  <c r="S35" i="5"/>
  <c r="S36" i="5"/>
  <c r="S28" i="5"/>
  <c r="S9" i="5"/>
  <c r="S10" i="5"/>
  <c r="S11" i="5"/>
  <c r="S12" i="5"/>
  <c r="S13" i="5"/>
  <c r="S14" i="5"/>
  <c r="S15" i="5"/>
  <c r="S16" i="5"/>
  <c r="S17" i="5"/>
  <c r="S18" i="5"/>
  <c r="S8" i="5"/>
  <c r="E19" i="5"/>
  <c r="AG17" i="2"/>
  <c r="AE17" i="2"/>
  <c r="AD17" i="2"/>
  <c r="AC17" i="2"/>
  <c r="AB17" i="2"/>
  <c r="AA17" i="2"/>
  <c r="Z17" i="2"/>
  <c r="Y17" i="2"/>
  <c r="X17" i="2"/>
  <c r="W17" i="2"/>
  <c r="T17" i="2"/>
  <c r="R17" i="2"/>
  <c r="M17" i="2"/>
  <c r="L17" i="2"/>
  <c r="J17" i="2"/>
  <c r="I20" i="2"/>
  <c r="I19" i="2"/>
  <c r="I16" i="2"/>
  <c r="I15" i="2"/>
  <c r="I14" i="2"/>
  <c r="I13" i="2"/>
  <c r="H16" i="2"/>
  <c r="H15" i="2"/>
  <c r="H14" i="2"/>
  <c r="H13" i="2"/>
  <c r="H20" i="2"/>
  <c r="H19" i="2"/>
  <c r="AT26" i="3"/>
  <c r="M15" i="3"/>
  <c r="AR57" i="6"/>
  <c r="AS57" i="6"/>
  <c r="AR43" i="6"/>
  <c r="AS43" i="6"/>
  <c r="AT43" i="6"/>
  <c r="AR37" i="6"/>
  <c r="AS37" i="6"/>
  <c r="AT37" i="6"/>
  <c r="AQ30" i="6"/>
  <c r="AR30" i="6"/>
  <c r="AS30" i="6"/>
  <c r="AT30" i="6"/>
  <c r="AQ28" i="6"/>
  <c r="AR28" i="6"/>
  <c r="AS28" i="6"/>
  <c r="AT28" i="6"/>
  <c r="AQ19" i="6"/>
  <c r="AR19" i="6"/>
  <c r="AS19" i="6"/>
  <c r="AT19" i="6"/>
  <c r="AB57" i="6"/>
  <c r="AD47" i="6"/>
  <c r="AD49" i="6"/>
  <c r="AD52" i="6"/>
  <c r="AD54" i="6"/>
  <c r="AD55" i="6"/>
  <c r="AD56" i="6"/>
  <c r="AD46" i="6"/>
  <c r="AA43" i="6"/>
  <c r="AB43" i="6"/>
  <c r="AC43" i="6"/>
  <c r="AD43" i="6"/>
  <c r="Z43" i="6"/>
  <c r="AD41" i="6"/>
  <c r="AD42" i="6"/>
  <c r="AD40" i="6"/>
  <c r="AD37" i="6"/>
  <c r="AD35" i="6"/>
  <c r="AD36" i="6"/>
  <c r="AD34" i="6"/>
  <c r="AD30" i="6"/>
  <c r="AC30" i="6"/>
  <c r="AD28" i="6"/>
  <c r="AD24" i="6"/>
  <c r="AD25" i="6"/>
  <c r="AD26" i="6"/>
  <c r="AD27" i="6"/>
  <c r="AD23" i="6"/>
  <c r="AD19" i="6"/>
  <c r="AD13" i="6"/>
  <c r="AD14" i="6"/>
  <c r="AD15" i="6"/>
  <c r="AD16" i="6"/>
  <c r="AD17" i="6"/>
  <c r="AD18" i="6"/>
  <c r="AD12" i="6"/>
  <c r="V28" i="6"/>
  <c r="V19" i="6"/>
  <c r="AT76" i="3"/>
  <c r="AD43" i="3"/>
  <c r="AR37" i="3"/>
  <c r="AS37" i="3"/>
  <c r="AT37" i="3"/>
  <c r="AR43" i="3"/>
  <c r="AS43" i="3"/>
  <c r="AT43" i="3"/>
  <c r="AR57" i="3"/>
  <c r="AS57" i="3"/>
  <c r="AA57" i="3"/>
  <c r="I21" i="2" s="1"/>
  <c r="AB57" i="3"/>
  <c r="AA43" i="3"/>
  <c r="AB43" i="3"/>
  <c r="AC43" i="3"/>
  <c r="AB37" i="3"/>
  <c r="AA37" i="3"/>
  <c r="Y30" i="3"/>
  <c r="X30" i="3"/>
  <c r="AA28" i="3"/>
  <c r="AB28" i="3"/>
  <c r="AC28" i="3"/>
  <c r="AD28" i="3"/>
  <c r="Y28" i="3"/>
  <c r="Z57" i="3"/>
  <c r="AC55" i="3"/>
  <c r="AD50" i="3"/>
  <c r="AD51" i="3"/>
  <c r="AD53" i="3"/>
  <c r="AD54" i="3"/>
  <c r="AD55" i="3"/>
  <c r="AD56" i="3"/>
  <c r="AD46" i="3"/>
  <c r="AD41" i="3"/>
  <c r="AD42" i="3"/>
  <c r="AD40" i="3"/>
  <c r="AD35" i="3"/>
  <c r="AD36" i="3"/>
  <c r="AC30" i="3"/>
  <c r="AD24" i="3"/>
  <c r="AD25" i="3"/>
  <c r="AD26" i="3"/>
  <c r="AD27" i="3"/>
  <c r="AD23" i="3"/>
  <c r="AB19" i="3"/>
  <c r="AD15" i="3"/>
  <c r="AD19" i="3" s="1"/>
  <c r="AD30" i="3" s="1"/>
  <c r="AD14" i="3"/>
  <c r="AD13" i="3"/>
  <c r="AT76" i="6"/>
  <c r="M52" i="3"/>
  <c r="M51" i="3"/>
  <c r="M41" i="3"/>
  <c r="M36" i="3"/>
  <c r="M14" i="3"/>
  <c r="AT35" i="3"/>
  <c r="J468" i="20" l="1"/>
  <c r="J464" i="20"/>
  <c r="D476" i="20"/>
  <c r="D474" i="20"/>
  <c r="V474" i="20" s="1"/>
  <c r="D234" i="20"/>
  <c r="V234" i="20" s="1"/>
  <c r="D236" i="20"/>
  <c r="AR470" i="20"/>
  <c r="AQ465" i="20"/>
  <c r="AR464" i="20"/>
  <c r="Z388" i="20"/>
  <c r="Z384" i="20"/>
  <c r="AC384" i="20" s="1"/>
  <c r="AR390" i="20"/>
  <c r="AQ385" i="20"/>
  <c r="AR384" i="20"/>
  <c r="Z70" i="20"/>
  <c r="AC68" i="20"/>
  <c r="AI238" i="20"/>
  <c r="AI233" i="20"/>
  <c r="AT230" i="20"/>
  <c r="AI237" i="20" s="1"/>
  <c r="M224" i="20"/>
  <c r="AD224" i="20" s="1"/>
  <c r="AQ65" i="20"/>
  <c r="AR70" i="20"/>
  <c r="AR64" i="20"/>
  <c r="AQ464" i="20"/>
  <c r="AT464" i="20" s="1"/>
  <c r="AQ470" i="20"/>
  <c r="AA388" i="20"/>
  <c r="AA390" i="20" s="1"/>
  <c r="S394" i="20" s="1"/>
  <c r="AA384" i="20"/>
  <c r="Z385" i="20"/>
  <c r="AD385" i="20" s="1"/>
  <c r="AT384" i="20"/>
  <c r="AQ304" i="20"/>
  <c r="AT304" i="20" s="1"/>
  <c r="AQ310" i="20"/>
  <c r="AR544" i="20"/>
  <c r="K464" i="20"/>
  <c r="AT544" i="20"/>
  <c r="AD347" i="20"/>
  <c r="AD352" i="20" s="1"/>
  <c r="AD354" i="20" s="1"/>
  <c r="M352" i="20"/>
  <c r="M354" i="20" s="1"/>
  <c r="AA514" i="20"/>
  <c r="D396" i="20"/>
  <c r="D394" i="20"/>
  <c r="AD432" i="20"/>
  <c r="X514" i="20"/>
  <c r="AC503" i="20"/>
  <c r="AD496" i="20"/>
  <c r="AD503" i="20" s="1"/>
  <c r="AI314" i="20"/>
  <c r="AI316" i="20" s="1"/>
  <c r="AI319" i="20"/>
  <c r="M32" i="20"/>
  <c r="AD27" i="20"/>
  <c r="AD32" i="20" s="1"/>
  <c r="AC144" i="20"/>
  <c r="M194" i="20"/>
  <c r="M308" i="20"/>
  <c r="AD308" i="20" s="1"/>
  <c r="AI154" i="20"/>
  <c r="AI156" i="20" s="1"/>
  <c r="AI159" i="20"/>
  <c r="M114" i="20"/>
  <c r="J550" i="20"/>
  <c r="AT434" i="20"/>
  <c r="M434" i="20"/>
  <c r="AD461" i="20"/>
  <c r="AC468" i="20"/>
  <c r="Z470" i="20"/>
  <c r="AC343" i="20"/>
  <c r="AC354" i="20" s="1"/>
  <c r="AD336" i="20"/>
  <c r="AD343" i="20" s="1"/>
  <c r="AI234" i="20"/>
  <c r="AI236" i="20" s="1"/>
  <c r="AI239" i="20"/>
  <c r="AT144" i="20"/>
  <c r="AT274" i="20"/>
  <c r="K224" i="20"/>
  <c r="D74" i="20"/>
  <c r="V74" i="20" s="1"/>
  <c r="D76" i="20"/>
  <c r="AC192" i="20"/>
  <c r="AC194" i="20" s="1"/>
  <c r="D313" i="20"/>
  <c r="M310" i="20"/>
  <c r="AT70" i="20"/>
  <c r="AJ77" i="20" s="1"/>
  <c r="AJ78" i="20"/>
  <c r="AJ73" i="20"/>
  <c r="D78" i="20"/>
  <c r="L550" i="20"/>
  <c r="AC423" i="20"/>
  <c r="AC434" i="20" s="1"/>
  <c r="AD416" i="20"/>
  <c r="AD423" i="20" s="1"/>
  <c r="AC464" i="20"/>
  <c r="D314" i="20"/>
  <c r="V314" i="20" s="1"/>
  <c r="D316" i="20"/>
  <c r="J390" i="20"/>
  <c r="M388" i="20"/>
  <c r="AC308" i="20"/>
  <c r="Z310" i="20"/>
  <c r="AI158" i="20"/>
  <c r="AI153" i="20"/>
  <c r="AT150" i="20"/>
  <c r="AI157" i="20" s="1"/>
  <c r="Z228" i="20"/>
  <c r="Z150" i="20"/>
  <c r="S478" i="20"/>
  <c r="D235" i="20"/>
  <c r="V235" i="20" s="1"/>
  <c r="D238" i="20"/>
  <c r="D318" i="20"/>
  <c r="J150" i="20"/>
  <c r="AQ224" i="20"/>
  <c r="AT224" i="20" s="1"/>
  <c r="AT114" i="20"/>
  <c r="AD96" i="20"/>
  <c r="AD103" i="20" s="1"/>
  <c r="AD114" i="20" s="1"/>
  <c r="M64" i="20"/>
  <c r="AD64" i="20" s="1"/>
  <c r="AI558" i="20"/>
  <c r="AI553" i="20"/>
  <c r="AT423" i="20"/>
  <c r="J230" i="20"/>
  <c r="M228" i="20"/>
  <c r="D155" i="20"/>
  <c r="AD192" i="20"/>
  <c r="AD194" i="20" s="1"/>
  <c r="S78" i="20"/>
  <c r="AD512" i="20"/>
  <c r="AD514" i="20" s="1"/>
  <c r="AD304" i="20"/>
  <c r="J385" i="20"/>
  <c r="K114" i="20"/>
  <c r="AT194" i="20"/>
  <c r="AC114" i="20"/>
  <c r="AD267" i="20"/>
  <c r="AD272" i="20" s="1"/>
  <c r="AD274" i="20" s="1"/>
  <c r="M68" i="20"/>
  <c r="AD68" i="20" s="1"/>
  <c r="J70" i="20"/>
  <c r="AQ145" i="20"/>
  <c r="K514" i="20"/>
  <c r="AQ390" i="20"/>
  <c r="AA148" i="20"/>
  <c r="AA150" i="20" s="1"/>
  <c r="S154" i="20" s="1"/>
  <c r="S156" i="20" s="1"/>
  <c r="AD16" i="20"/>
  <c r="AD23" i="20" s="1"/>
  <c r="M23" i="20"/>
  <c r="AR550" i="20"/>
  <c r="AT550" i="20" s="1"/>
  <c r="AI557" i="20" s="1"/>
  <c r="D478" i="20"/>
  <c r="D475" i="20"/>
  <c r="V475" i="20" s="1"/>
  <c r="D398" i="20"/>
  <c r="D395" i="20"/>
  <c r="V395" i="20" s="1"/>
  <c r="AC514" i="20"/>
  <c r="K384" i="20"/>
  <c r="M384" i="20" s="1"/>
  <c r="AD384" i="20" s="1"/>
  <c r="AT343" i="20"/>
  <c r="AT354" i="20" s="1"/>
  <c r="AB150" i="20"/>
  <c r="S155" i="20" s="1"/>
  <c r="AD183" i="20"/>
  <c r="S318" i="20"/>
  <c r="AT64" i="20"/>
  <c r="S238" i="20"/>
  <c r="AR544" i="19"/>
  <c r="AQ545" i="19"/>
  <c r="AR550" i="19"/>
  <c r="AA384" i="19"/>
  <c r="AA388" i="19"/>
  <c r="AA390" i="19" s="1"/>
  <c r="S394" i="19" s="1"/>
  <c r="S396" i="19" s="1"/>
  <c r="Z385" i="19"/>
  <c r="AD385" i="19" s="1"/>
  <c r="AR230" i="19"/>
  <c r="AR224" i="19"/>
  <c r="AT224" i="19" s="1"/>
  <c r="AQ225" i="19"/>
  <c r="AR150" i="19"/>
  <c r="AQ145" i="19"/>
  <c r="AR144" i="19"/>
  <c r="S156" i="19"/>
  <c r="S158" i="19"/>
  <c r="D475" i="19"/>
  <c r="V475" i="19" s="1"/>
  <c r="K384" i="19"/>
  <c r="J385" i="19"/>
  <c r="K388" i="19"/>
  <c r="K390" i="19" s="1"/>
  <c r="Z230" i="19"/>
  <c r="AA228" i="19"/>
  <c r="AA230" i="19" s="1"/>
  <c r="S234" i="19" s="1"/>
  <c r="S236" i="19" s="1"/>
  <c r="AA224" i="19"/>
  <c r="Z225" i="19"/>
  <c r="AD225" i="19" s="1"/>
  <c r="AR64" i="19"/>
  <c r="AR70" i="19"/>
  <c r="AQ65" i="19"/>
  <c r="J68" i="19"/>
  <c r="J64" i="19"/>
  <c r="AT70" i="19"/>
  <c r="AJ77" i="19" s="1"/>
  <c r="AJ78" i="19"/>
  <c r="AJ73" i="19"/>
  <c r="K548" i="19"/>
  <c r="K550" i="19" s="1"/>
  <c r="M544" i="19"/>
  <c r="AD544" i="19" s="1"/>
  <c r="M354" i="19"/>
  <c r="D236" i="19"/>
  <c r="D234" i="19"/>
  <c r="V234" i="19" s="1"/>
  <c r="AT194" i="19"/>
  <c r="J545" i="19"/>
  <c r="AB544" i="19"/>
  <c r="AA434" i="19"/>
  <c r="AD192" i="19"/>
  <c r="AD194" i="19" s="1"/>
  <c r="AD107" i="19"/>
  <c r="AD112" i="19" s="1"/>
  <c r="M112" i="19"/>
  <c r="AT514" i="19"/>
  <c r="AB550" i="19"/>
  <c r="S555" i="19" s="1"/>
  <c r="S558" i="19" s="1"/>
  <c r="X434" i="19"/>
  <c r="AD496" i="19"/>
  <c r="AD503" i="19" s="1"/>
  <c r="J230" i="19"/>
  <c r="M228" i="19"/>
  <c r="D75" i="19"/>
  <c r="V75" i="19" s="1"/>
  <c r="AT144" i="19"/>
  <c r="AD341" i="19"/>
  <c r="J225" i="19"/>
  <c r="Z145" i="19"/>
  <c r="AD145" i="19" s="1"/>
  <c r="S76" i="19"/>
  <c r="S78" i="19" s="1"/>
  <c r="L464" i="19"/>
  <c r="AC544" i="19"/>
  <c r="AI399" i="19"/>
  <c r="AI394" i="19"/>
  <c r="AI396" i="19" s="1"/>
  <c r="AI319" i="19"/>
  <c r="AI314" i="19"/>
  <c r="AI316" i="19" s="1"/>
  <c r="D316" i="19"/>
  <c r="D314" i="19"/>
  <c r="V314" i="19" s="1"/>
  <c r="AI238" i="19"/>
  <c r="AI233" i="19"/>
  <c r="AT230" i="19"/>
  <c r="AI237" i="19" s="1"/>
  <c r="AI158" i="19"/>
  <c r="AI153" i="19"/>
  <c r="AT150" i="19"/>
  <c r="AI157" i="19" s="1"/>
  <c r="AT343" i="19"/>
  <c r="AC192" i="19"/>
  <c r="D395" i="19"/>
  <c r="V395" i="19" s="1"/>
  <c r="D398" i="19"/>
  <c r="AC112" i="19"/>
  <c r="AC114" i="19" s="1"/>
  <c r="H434" i="19"/>
  <c r="L550" i="19"/>
  <c r="AT550" i="19"/>
  <c r="AI557" i="19" s="1"/>
  <c r="AI558" i="19"/>
  <c r="AI553" i="19"/>
  <c r="AQ544" i="19"/>
  <c r="AT544" i="19" s="1"/>
  <c r="AT434" i="19"/>
  <c r="K464" i="19"/>
  <c r="K468" i="19"/>
  <c r="K470" i="19" s="1"/>
  <c r="AQ305" i="19"/>
  <c r="M514" i="19"/>
  <c r="D155" i="19"/>
  <c r="V155" i="19" s="1"/>
  <c r="AC263" i="19"/>
  <c r="X114" i="19"/>
  <c r="AD176" i="19"/>
  <c r="AD183" i="19" s="1"/>
  <c r="M183" i="19"/>
  <c r="M194" i="19" s="1"/>
  <c r="AT354" i="19"/>
  <c r="AC384" i="19"/>
  <c r="AC274" i="19"/>
  <c r="AD336" i="19"/>
  <c r="M343" i="19"/>
  <c r="AD434" i="19"/>
  <c r="AT64" i="19"/>
  <c r="AO274" i="19"/>
  <c r="AD461" i="19"/>
  <c r="AC548" i="19"/>
  <c r="Z550" i="19"/>
  <c r="X274" i="19"/>
  <c r="K114" i="19"/>
  <c r="S318" i="19"/>
  <c r="D238" i="19"/>
  <c r="D235" i="19"/>
  <c r="V235" i="19" s="1"/>
  <c r="AT423" i="19"/>
  <c r="Z545" i="19"/>
  <c r="AD545" i="19" s="1"/>
  <c r="AD416" i="19"/>
  <c r="AD423" i="19" s="1"/>
  <c r="AS304" i="19"/>
  <c r="D315" i="19"/>
  <c r="V315" i="19" s="1"/>
  <c r="D318" i="19"/>
  <c r="AD512" i="19"/>
  <c r="AD514" i="19" s="1"/>
  <c r="M272" i="19"/>
  <c r="AD267" i="19"/>
  <c r="AD272" i="19" s="1"/>
  <c r="X34" i="19"/>
  <c r="J384" i="19"/>
  <c r="M384" i="19" s="1"/>
  <c r="J388" i="19"/>
  <c r="AD17" i="19"/>
  <c r="AD23" i="19" s="1"/>
  <c r="J550" i="19"/>
  <c r="M548" i="19"/>
  <c r="M423" i="19"/>
  <c r="M434" i="19" s="1"/>
  <c r="AD352" i="19"/>
  <c r="M224" i="19"/>
  <c r="AD224" i="19" s="1"/>
  <c r="AC224" i="19"/>
  <c r="AC183" i="19"/>
  <c r="K34" i="19"/>
  <c r="AC34" i="19"/>
  <c r="AI474" i="19"/>
  <c r="AI476" i="19" s="1"/>
  <c r="AI479" i="19"/>
  <c r="Z388" i="19"/>
  <c r="AI473" i="19"/>
  <c r="AT470" i="19"/>
  <c r="AI477" i="19" s="1"/>
  <c r="AI478" i="19"/>
  <c r="AQ464" i="19"/>
  <c r="AT464" i="19" s="1"/>
  <c r="AC352" i="19"/>
  <c r="AC354" i="19" s="1"/>
  <c r="M263" i="19"/>
  <c r="AD256" i="19"/>
  <c r="AD263" i="19" s="1"/>
  <c r="AI398" i="19"/>
  <c r="AI393" i="19"/>
  <c r="AT390" i="19"/>
  <c r="AI397" i="19" s="1"/>
  <c r="AQ384" i="19"/>
  <c r="AT384" i="19" s="1"/>
  <c r="H274" i="19"/>
  <c r="AD189" i="19"/>
  <c r="AD32" i="19"/>
  <c r="AD34" i="19" s="1"/>
  <c r="AD98" i="19"/>
  <c r="AD103" i="19" s="1"/>
  <c r="M103" i="19"/>
  <c r="H114" i="19"/>
  <c r="AA308" i="18"/>
  <c r="AA310" i="18" s="1"/>
  <c r="S314" i="18" s="1"/>
  <c r="Z305" i="18"/>
  <c r="AD305" i="18" s="1"/>
  <c r="AA304" i="18"/>
  <c r="Z310" i="18"/>
  <c r="AC308" i="18"/>
  <c r="J305" i="18"/>
  <c r="K304" i="18"/>
  <c r="K308" i="18"/>
  <c r="K310" i="18" s="1"/>
  <c r="K148" i="18"/>
  <c r="K150" i="18" s="1"/>
  <c r="J145" i="18"/>
  <c r="K144" i="18"/>
  <c r="AR150" i="18"/>
  <c r="AQ145" i="18"/>
  <c r="AR144" i="18"/>
  <c r="D236" i="18"/>
  <c r="D234" i="18"/>
  <c r="V234" i="18" s="1"/>
  <c r="J310" i="18"/>
  <c r="J64" i="18"/>
  <c r="M64" i="18" s="1"/>
  <c r="AD64" i="18" s="1"/>
  <c r="J68" i="18"/>
  <c r="AR384" i="18"/>
  <c r="AR390" i="18"/>
  <c r="AQ385" i="18"/>
  <c r="AQ470" i="18"/>
  <c r="AQ464" i="18"/>
  <c r="D394" i="18"/>
  <c r="V394" i="18" s="1"/>
  <c r="D396" i="18"/>
  <c r="D398" i="18"/>
  <c r="AT423" i="18"/>
  <c r="K464" i="18"/>
  <c r="H514" i="18"/>
  <c r="Z384" i="18"/>
  <c r="AC384" i="18" s="1"/>
  <c r="M388" i="18"/>
  <c r="J390" i="18"/>
  <c r="M192" i="18"/>
  <c r="AD187" i="18"/>
  <c r="AD192" i="18" s="1"/>
  <c r="Z304" i="18"/>
  <c r="AC304" i="18" s="1"/>
  <c r="M183" i="18"/>
  <c r="S398" i="18"/>
  <c r="S76" i="18"/>
  <c r="AD112" i="18"/>
  <c r="J304" i="18"/>
  <c r="AQ144" i="18"/>
  <c r="AT144" i="18" s="1"/>
  <c r="AJ74" i="18"/>
  <c r="AJ76" i="18" s="1"/>
  <c r="AJ79" i="18"/>
  <c r="AT23" i="18"/>
  <c r="AD34" i="18"/>
  <c r="AI554" i="18"/>
  <c r="AI556" i="18" s="1"/>
  <c r="AI559" i="18"/>
  <c r="AD427" i="18"/>
  <c r="AD432" i="18" s="1"/>
  <c r="AD434" i="18" s="1"/>
  <c r="M503" i="18"/>
  <c r="AT434" i="18"/>
  <c r="H434" i="18"/>
  <c r="Z550" i="18"/>
  <c r="AC548" i="18"/>
  <c r="AC388" i="18"/>
  <c r="Z390" i="18"/>
  <c r="M228" i="18"/>
  <c r="AD228" i="18" s="1"/>
  <c r="J230" i="18"/>
  <c r="D235" i="18"/>
  <c r="V235" i="18" s="1"/>
  <c r="D238" i="18"/>
  <c r="D155" i="18"/>
  <c r="V155" i="18" s="1"/>
  <c r="D158" i="18"/>
  <c r="AO34" i="18"/>
  <c r="D74" i="18"/>
  <c r="V74" i="18" s="1"/>
  <c r="D76" i="18"/>
  <c r="M34" i="18"/>
  <c r="D556" i="18"/>
  <c r="D554" i="18"/>
  <c r="V554" i="18" s="1"/>
  <c r="AD503" i="18"/>
  <c r="AR434" i="18"/>
  <c r="M263" i="18"/>
  <c r="AD256" i="18"/>
  <c r="AD263" i="18" s="1"/>
  <c r="AC224" i="18"/>
  <c r="D75" i="18"/>
  <c r="V75" i="18" s="1"/>
  <c r="D78" i="18"/>
  <c r="J144" i="18"/>
  <c r="M144" i="18" s="1"/>
  <c r="AI158" i="18"/>
  <c r="AI153" i="18"/>
  <c r="AT150" i="18"/>
  <c r="AI157" i="18" s="1"/>
  <c r="AT550" i="18"/>
  <c r="AI557" i="18" s="1"/>
  <c r="AI553" i="18"/>
  <c r="AI558" i="18"/>
  <c r="S556" i="18"/>
  <c r="AD347" i="18"/>
  <c r="AD352" i="18" s="1"/>
  <c r="M352" i="18"/>
  <c r="AI239" i="18"/>
  <c r="AI234" i="18"/>
  <c r="AI236" i="18" s="1"/>
  <c r="D476" i="18"/>
  <c r="D474" i="18"/>
  <c r="V474" i="18" s="1"/>
  <c r="D478" i="18"/>
  <c r="AI398" i="18"/>
  <c r="AI393" i="18"/>
  <c r="AI238" i="18"/>
  <c r="AI233" i="18"/>
  <c r="AT230" i="18"/>
  <c r="AI237" i="18" s="1"/>
  <c r="M148" i="18"/>
  <c r="J150" i="18"/>
  <c r="AT34" i="18"/>
  <c r="J224" i="18"/>
  <c r="M224" i="18" s="1"/>
  <c r="AC228" i="18"/>
  <c r="Z230" i="18"/>
  <c r="AA468" i="18"/>
  <c r="AA470" i="18" s="1"/>
  <c r="S474" i="18" s="1"/>
  <c r="Z465" i="18"/>
  <c r="AD465" i="18" s="1"/>
  <c r="V475" i="18"/>
  <c r="AR544" i="18"/>
  <c r="AQ544" i="18"/>
  <c r="K384" i="18"/>
  <c r="AT194" i="18"/>
  <c r="AQ305" i="18"/>
  <c r="AR310" i="18"/>
  <c r="AD267" i="18"/>
  <c r="AD272" i="18" s="1"/>
  <c r="AD274" i="18" s="1"/>
  <c r="M272" i="18"/>
  <c r="M274" i="18" s="1"/>
  <c r="M343" i="18"/>
  <c r="AA114" i="18"/>
  <c r="AC114" i="18"/>
  <c r="Z70" i="18"/>
  <c r="AC68" i="18"/>
  <c r="AQ310" i="18"/>
  <c r="AT384" i="18"/>
  <c r="J385" i="18"/>
  <c r="AD96" i="18"/>
  <c r="AD103" i="18" s="1"/>
  <c r="M103" i="18"/>
  <c r="J384" i="18"/>
  <c r="M384" i="18" s="1"/>
  <c r="AD384" i="18" s="1"/>
  <c r="AD343" i="18"/>
  <c r="S238" i="18"/>
  <c r="Z148" i="18"/>
  <c r="AT343" i="18"/>
  <c r="AT354" i="18" s="1"/>
  <c r="D555" i="18"/>
  <c r="V555" i="18" s="1"/>
  <c r="D558" i="18"/>
  <c r="Z470" i="18"/>
  <c r="AD507" i="18"/>
  <c r="AD512" i="18" s="1"/>
  <c r="AD514" i="18" s="1"/>
  <c r="M512" i="18"/>
  <c r="M514" i="18" s="1"/>
  <c r="AB470" i="18"/>
  <c r="S475" i="18" s="1"/>
  <c r="S478" i="18" s="1"/>
  <c r="AD176" i="18"/>
  <c r="AD183" i="18" s="1"/>
  <c r="M112" i="18"/>
  <c r="M114" i="18" s="1"/>
  <c r="M23" i="18"/>
  <c r="AI474" i="17"/>
  <c r="AI476" i="17" s="1"/>
  <c r="AI479" i="17"/>
  <c r="D478" i="17"/>
  <c r="D475" i="17"/>
  <c r="V475" i="17" s="1"/>
  <c r="D236" i="17"/>
  <c r="D234" i="17"/>
  <c r="V234" i="17" s="1"/>
  <c r="J64" i="17"/>
  <c r="J68" i="17"/>
  <c r="D238" i="17"/>
  <c r="D235" i="17"/>
  <c r="V235" i="17" s="1"/>
  <c r="Z148" i="17"/>
  <c r="Z144" i="17"/>
  <c r="AC144" i="17" s="1"/>
  <c r="D154" i="17"/>
  <c r="V154" i="17" s="1"/>
  <c r="D156" i="17"/>
  <c r="D76" i="17"/>
  <c r="D74" i="17"/>
  <c r="V74" i="17" s="1"/>
  <c r="K544" i="17"/>
  <c r="J545" i="17"/>
  <c r="K548" i="17"/>
  <c r="K550" i="17" s="1"/>
  <c r="Z224" i="17"/>
  <c r="AC224" i="17" s="1"/>
  <c r="Z228" i="17"/>
  <c r="AC308" i="17"/>
  <c r="Z310" i="17"/>
  <c r="AT304" i="17"/>
  <c r="AA308" i="17"/>
  <c r="AA310" i="17" s="1"/>
  <c r="S314" i="17" s="1"/>
  <c r="S316" i="17" s="1"/>
  <c r="Z305" i="17"/>
  <c r="AD305" i="17" s="1"/>
  <c r="AA304" i="17"/>
  <c r="AC304" i="17" s="1"/>
  <c r="M544" i="17"/>
  <c r="D476" i="17"/>
  <c r="D474" i="17"/>
  <c r="M343" i="17"/>
  <c r="AD336" i="17"/>
  <c r="AD343" i="17" s="1"/>
  <c r="Z468" i="17"/>
  <c r="AC388" i="17"/>
  <c r="Z390" i="17"/>
  <c r="AC194" i="17"/>
  <c r="D315" i="17"/>
  <c r="V315" i="17" s="1"/>
  <c r="M263" i="17"/>
  <c r="AC343" i="17"/>
  <c r="AC354" i="17" s="1"/>
  <c r="AI154" i="17"/>
  <c r="AI156" i="17" s="1"/>
  <c r="AI159" i="17"/>
  <c r="AT70" i="17"/>
  <c r="AJ77" i="17" s="1"/>
  <c r="AJ78" i="17"/>
  <c r="AJ73" i="17"/>
  <c r="AI473" i="17"/>
  <c r="AI478" i="17"/>
  <c r="AT470" i="17"/>
  <c r="AI477" i="17" s="1"/>
  <c r="AT550" i="17"/>
  <c r="AI557" i="17" s="1"/>
  <c r="AI558" i="17"/>
  <c r="AI553" i="17"/>
  <c r="Z550" i="17"/>
  <c r="AC548" i="17"/>
  <c r="M192" i="17"/>
  <c r="M194" i="17" s="1"/>
  <c r="AD187" i="17"/>
  <c r="AD192" i="17" s="1"/>
  <c r="AD194" i="17" s="1"/>
  <c r="AI158" i="17"/>
  <c r="AI153" i="17"/>
  <c r="AT150" i="17"/>
  <c r="AI157" i="17" s="1"/>
  <c r="K64" i="17"/>
  <c r="J550" i="17"/>
  <c r="J468" i="17"/>
  <c r="AT514" i="17"/>
  <c r="D396" i="17"/>
  <c r="D394" i="17"/>
  <c r="V394" i="17" s="1"/>
  <c r="AR550" i="17"/>
  <c r="AI314" i="17"/>
  <c r="AI316" i="17" s="1"/>
  <c r="AI319" i="17"/>
  <c r="S318" i="17"/>
  <c r="S156" i="17"/>
  <c r="AD267" i="17"/>
  <c r="AD272" i="17" s="1"/>
  <c r="AD274" i="17" s="1"/>
  <c r="M272" i="17"/>
  <c r="M274" i="17" s="1"/>
  <c r="Z225" i="17"/>
  <c r="AD225" i="17" s="1"/>
  <c r="AJ74" i="17"/>
  <c r="AJ76" i="17" s="1"/>
  <c r="AJ79" i="17"/>
  <c r="AD103" i="17"/>
  <c r="AD507" i="17"/>
  <c r="AD512" i="17" s="1"/>
  <c r="AD514" i="17" s="1"/>
  <c r="M512" i="17"/>
  <c r="M514" i="17" s="1"/>
  <c r="M432" i="17"/>
  <c r="M434" i="17" s="1"/>
  <c r="AD427" i="17"/>
  <c r="AD432" i="17" s="1"/>
  <c r="AC423" i="17"/>
  <c r="AC434" i="17" s="1"/>
  <c r="L464" i="17"/>
  <c r="AD503" i="17"/>
  <c r="Z544" i="17"/>
  <c r="AC544" i="17" s="1"/>
  <c r="M354" i="17"/>
  <c r="S236" i="17"/>
  <c r="H274" i="17"/>
  <c r="D78" i="17"/>
  <c r="D75" i="17"/>
  <c r="V75" i="17" s="1"/>
  <c r="M32" i="17"/>
  <c r="M34" i="17" s="1"/>
  <c r="AD27" i="17"/>
  <c r="AD32" i="17" s="1"/>
  <c r="AT114" i="17"/>
  <c r="AC103" i="17"/>
  <c r="AC114" i="17" s="1"/>
  <c r="M464" i="17"/>
  <c r="M503" i="17"/>
  <c r="D395" i="17"/>
  <c r="V395" i="17" s="1"/>
  <c r="D398" i="17"/>
  <c r="AA434" i="17"/>
  <c r="S398" i="17"/>
  <c r="AT423" i="17"/>
  <c r="AT434" i="17" s="1"/>
  <c r="AD144" i="17"/>
  <c r="J65" i="17"/>
  <c r="AD65" i="17" s="1"/>
  <c r="D158" i="17"/>
  <c r="D155" i="17"/>
  <c r="V155" i="17" s="1"/>
  <c r="S78" i="17"/>
  <c r="J390" i="17"/>
  <c r="M388" i="17"/>
  <c r="AD388" i="17" s="1"/>
  <c r="AD416" i="17"/>
  <c r="AD423" i="17" s="1"/>
  <c r="AT274" i="17"/>
  <c r="J228" i="17"/>
  <c r="J225" i="17"/>
  <c r="M112" i="17"/>
  <c r="M114" i="17" s="1"/>
  <c r="AD107" i="17"/>
  <c r="AD112" i="17" s="1"/>
  <c r="AD114" i="17" s="1"/>
  <c r="AO194" i="17"/>
  <c r="M148" i="17"/>
  <c r="J150" i="17"/>
  <c r="S558" i="17"/>
  <c r="AR464" i="17"/>
  <c r="M423" i="17"/>
  <c r="M384" i="17"/>
  <c r="AQ464" i="17"/>
  <c r="Z384" i="17"/>
  <c r="AC384" i="17" s="1"/>
  <c r="K308" i="17"/>
  <c r="K310" i="17" s="1"/>
  <c r="J305" i="17"/>
  <c r="AT194" i="17"/>
  <c r="Z70" i="17"/>
  <c r="AC68" i="17"/>
  <c r="D555" i="17"/>
  <c r="V555" i="17" s="1"/>
  <c r="D558" i="17"/>
  <c r="J465" i="17"/>
  <c r="AT352" i="17"/>
  <c r="AT354" i="17" s="1"/>
  <c r="AI398" i="17"/>
  <c r="AI393" i="17"/>
  <c r="AI318" i="17"/>
  <c r="AI313" i="17"/>
  <c r="AT310" i="17"/>
  <c r="AI317" i="17" s="1"/>
  <c r="L224" i="17"/>
  <c r="AD348" i="17"/>
  <c r="AD352" i="17" s="1"/>
  <c r="AD354" i="17" s="1"/>
  <c r="AR354" i="17"/>
  <c r="AC512" i="17"/>
  <c r="AC514" i="17" s="1"/>
  <c r="AD256" i="17"/>
  <c r="AD263" i="17" s="1"/>
  <c r="K224" i="17"/>
  <c r="M224" i="17" s="1"/>
  <c r="AD224" i="17" s="1"/>
  <c r="AR194" i="17"/>
  <c r="AT34" i="17"/>
  <c r="AD16" i="17"/>
  <c r="AD23" i="17" s="1"/>
  <c r="AC64" i="17"/>
  <c r="Z468" i="16"/>
  <c r="Z464" i="16"/>
  <c r="M388" i="16"/>
  <c r="J390" i="16"/>
  <c r="K308" i="16"/>
  <c r="K310" i="16" s="1"/>
  <c r="J305" i="16"/>
  <c r="K304" i="16"/>
  <c r="AI393" i="16"/>
  <c r="AI398" i="16"/>
  <c r="AT304" i="16"/>
  <c r="M144" i="16"/>
  <c r="Z68" i="16"/>
  <c r="Z64" i="16"/>
  <c r="AC64" i="16" s="1"/>
  <c r="AT230" i="16"/>
  <c r="AI237" i="16" s="1"/>
  <c r="AI238" i="16"/>
  <c r="AI233" i="16"/>
  <c r="J308" i="16"/>
  <c r="J304" i="16"/>
  <c r="M304" i="16" s="1"/>
  <c r="AD304" i="16" s="1"/>
  <c r="AI559" i="16"/>
  <c r="AI554" i="16"/>
  <c r="AI556" i="16" s="1"/>
  <c r="AD507" i="16"/>
  <c r="AD512" i="16" s="1"/>
  <c r="M512" i="16"/>
  <c r="K384" i="16"/>
  <c r="D474" i="16"/>
  <c r="D476" i="16"/>
  <c r="X514" i="16"/>
  <c r="J470" i="16"/>
  <c r="M468" i="16"/>
  <c r="AD347" i="16"/>
  <c r="AD352" i="16" s="1"/>
  <c r="M352" i="16"/>
  <c r="Z388" i="16"/>
  <c r="AD498" i="16"/>
  <c r="AD301" i="16"/>
  <c r="AD16" i="16"/>
  <c r="AD23" i="16" s="1"/>
  <c r="M23" i="16"/>
  <c r="Z145" i="16"/>
  <c r="AD145" i="16" s="1"/>
  <c r="M32" i="16"/>
  <c r="D555" i="16"/>
  <c r="V555" i="16" s="1"/>
  <c r="D558" i="16"/>
  <c r="AQ310" i="16"/>
  <c r="AD503" i="16"/>
  <c r="AI314" i="16"/>
  <c r="AI316" i="16" s="1"/>
  <c r="AI319" i="16"/>
  <c r="Z310" i="16"/>
  <c r="AJ79" i="16"/>
  <c r="AJ74" i="16"/>
  <c r="AJ76" i="16" s="1"/>
  <c r="D76" i="16"/>
  <c r="D74" i="16"/>
  <c r="AD32" i="16"/>
  <c r="AD34" i="16" s="1"/>
  <c r="D78" i="16"/>
  <c r="AI479" i="16"/>
  <c r="AI474" i="16"/>
  <c r="AI476" i="16" s="1"/>
  <c r="AA548" i="16"/>
  <c r="AA550" i="16" s="1"/>
  <c r="S554" i="16" s="1"/>
  <c r="S556" i="16" s="1"/>
  <c r="AD267" i="16"/>
  <c r="AD272" i="16" s="1"/>
  <c r="AD274" i="16" s="1"/>
  <c r="M503" i="16"/>
  <c r="AB310" i="16"/>
  <c r="S315" i="16" s="1"/>
  <c r="S318" i="16" s="1"/>
  <c r="AC432" i="16"/>
  <c r="AC434" i="16" s="1"/>
  <c r="AD427" i="16"/>
  <c r="AD432" i="16" s="1"/>
  <c r="AD187" i="16"/>
  <c r="AD192" i="16" s="1"/>
  <c r="M192" i="16"/>
  <c r="M194" i="16" s="1"/>
  <c r="M263" i="16"/>
  <c r="AA68" i="16"/>
  <c r="AA70" i="16" s="1"/>
  <c r="S74" i="16" s="1"/>
  <c r="S76" i="16" s="1"/>
  <c r="AC224" i="16"/>
  <c r="J65" i="16"/>
  <c r="AT384" i="16"/>
  <c r="K544" i="16"/>
  <c r="J545" i="16"/>
  <c r="D315" i="16"/>
  <c r="D318" i="16"/>
  <c r="AC352" i="16"/>
  <c r="AC354" i="16" s="1"/>
  <c r="AA308" i="16"/>
  <c r="AA310" i="16" s="1"/>
  <c r="S314" i="16" s="1"/>
  <c r="M343" i="16"/>
  <c r="M112" i="16"/>
  <c r="AD107" i="16"/>
  <c r="AD112" i="16" s="1"/>
  <c r="AD114" i="16" s="1"/>
  <c r="J230" i="16"/>
  <c r="K388" i="16"/>
  <c r="K390" i="16" s="1"/>
  <c r="K548" i="16"/>
  <c r="K550" i="16" s="1"/>
  <c r="M384" i="16"/>
  <c r="AD384" i="16" s="1"/>
  <c r="AC228" i="16"/>
  <c r="Z230" i="16"/>
  <c r="M274" i="16"/>
  <c r="D395" i="16"/>
  <c r="V395" i="16" s="1"/>
  <c r="D398" i="16"/>
  <c r="AA434" i="16"/>
  <c r="AR390" i="16"/>
  <c r="AT390" i="16" s="1"/>
  <c r="AI397" i="16" s="1"/>
  <c r="Z305" i="16"/>
  <c r="AD305" i="16" s="1"/>
  <c r="J70" i="16"/>
  <c r="M68" i="16"/>
  <c r="K148" i="16"/>
  <c r="K150" i="16" s="1"/>
  <c r="K64" i="16"/>
  <c r="M64" i="16" s="1"/>
  <c r="AD64" i="16" s="1"/>
  <c r="AQ150" i="16"/>
  <c r="AD28" i="16"/>
  <c r="AB544" i="16"/>
  <c r="AT423" i="16"/>
  <c r="AT434" i="16" s="1"/>
  <c r="AD423" i="16"/>
  <c r="AD342" i="16"/>
  <c r="AD343" i="16" s="1"/>
  <c r="K224" i="16"/>
  <c r="M224" i="16" s="1"/>
  <c r="AD224" i="16" s="1"/>
  <c r="AD183" i="16"/>
  <c r="M103" i="16"/>
  <c r="AD96" i="16"/>
  <c r="AD103" i="16" s="1"/>
  <c r="AT503" i="16"/>
  <c r="AT514" i="16" s="1"/>
  <c r="J148" i="16"/>
  <c r="Z150" i="16"/>
  <c r="AC144" i="16"/>
  <c r="M423" i="16"/>
  <c r="M434" i="16" s="1"/>
  <c r="AQ470" i="16"/>
  <c r="S398" i="16"/>
  <c r="AI239" i="16"/>
  <c r="AI234" i="16"/>
  <c r="AI236" i="16" s="1"/>
  <c r="AQ305" i="16"/>
  <c r="AR114" i="16"/>
  <c r="K228" i="16"/>
  <c r="K230" i="16" s="1"/>
  <c r="K144" i="16"/>
  <c r="Z65" i="16"/>
  <c r="AD109" i="16"/>
  <c r="AS150" i="16"/>
  <c r="AI155" i="16" s="1"/>
  <c r="D155" i="16"/>
  <c r="V155" i="16" s="1"/>
  <c r="D158" i="16"/>
  <c r="S238" i="16"/>
  <c r="AO514" i="16"/>
  <c r="AQ385" i="16"/>
  <c r="AC512" i="16"/>
  <c r="AC514" i="16" s="1"/>
  <c r="J464" i="16"/>
  <c r="M464" i="16" s="1"/>
  <c r="J548" i="16"/>
  <c r="J544" i="16"/>
  <c r="M544" i="16" s="1"/>
  <c r="AA148" i="16"/>
  <c r="AA150" i="16" s="1"/>
  <c r="S154" i="16" s="1"/>
  <c r="S156" i="16" s="1"/>
  <c r="AO34" i="16"/>
  <c r="J468" i="15"/>
  <c r="J464" i="15"/>
  <c r="M464" i="15" s="1"/>
  <c r="Z64" i="15"/>
  <c r="AC64" i="15" s="1"/>
  <c r="Z68" i="15"/>
  <c r="J64" i="15"/>
  <c r="M64" i="15" s="1"/>
  <c r="J68" i="15"/>
  <c r="AC464" i="15"/>
  <c r="D76" i="15"/>
  <c r="D74" i="15"/>
  <c r="V74" i="15" s="1"/>
  <c r="J545" i="15"/>
  <c r="K548" i="15"/>
  <c r="K550" i="15" s="1"/>
  <c r="D558" i="15" s="1"/>
  <c r="K544" i="15"/>
  <c r="M544" i="15" s="1"/>
  <c r="AD544" i="15" s="1"/>
  <c r="J385" i="15"/>
  <c r="K388" i="15"/>
  <c r="K390" i="15" s="1"/>
  <c r="K384" i="15"/>
  <c r="M384" i="15"/>
  <c r="J310" i="15"/>
  <c r="M308" i="15"/>
  <c r="AQ230" i="15"/>
  <c r="AQ224" i="15"/>
  <c r="AR390" i="15"/>
  <c r="AQ385" i="15"/>
  <c r="AR384" i="15"/>
  <c r="AR304" i="15"/>
  <c r="AR310" i="15"/>
  <c r="AQ305" i="15"/>
  <c r="AI474" i="15"/>
  <c r="AI476" i="15" s="1"/>
  <c r="AI479" i="15"/>
  <c r="D154" i="15"/>
  <c r="D156" i="15"/>
  <c r="D158" i="15"/>
  <c r="AA468" i="15"/>
  <c r="AA470" i="15" s="1"/>
  <c r="S474" i="15" s="1"/>
  <c r="S476" i="15" s="1"/>
  <c r="AD507" i="15"/>
  <c r="AD512" i="15" s="1"/>
  <c r="M512" i="15"/>
  <c r="M514" i="15" s="1"/>
  <c r="AB470" i="15"/>
  <c r="S475" i="15" s="1"/>
  <c r="AD427" i="15"/>
  <c r="AD432" i="15" s="1"/>
  <c r="D475" i="15"/>
  <c r="D478" i="15"/>
  <c r="J388" i="15"/>
  <c r="AC343" i="15"/>
  <c r="AC354" i="15" s="1"/>
  <c r="AA224" i="15"/>
  <c r="AD336" i="15"/>
  <c r="AD343" i="15" s="1"/>
  <c r="M343" i="15"/>
  <c r="Z145" i="15"/>
  <c r="AD145" i="15" s="1"/>
  <c r="AT70" i="15"/>
  <c r="AJ77" i="15" s="1"/>
  <c r="AJ78" i="15"/>
  <c r="AJ73" i="15"/>
  <c r="M192" i="15"/>
  <c r="AD187" i="15"/>
  <c r="AD192" i="15" s="1"/>
  <c r="AI159" i="15"/>
  <c r="AI154" i="15"/>
  <c r="AI156" i="15" s="1"/>
  <c r="AA148" i="15"/>
  <c r="AA150" i="15" s="1"/>
  <c r="S154" i="15" s="1"/>
  <c r="S156" i="15" s="1"/>
  <c r="J550" i="15"/>
  <c r="AI393" i="15"/>
  <c r="AT390" i="15"/>
  <c r="AI397" i="15" s="1"/>
  <c r="AI398" i="15"/>
  <c r="M354" i="15"/>
  <c r="AI318" i="15"/>
  <c r="AI313" i="15"/>
  <c r="Z230" i="15"/>
  <c r="S158" i="15"/>
  <c r="AC308" i="15"/>
  <c r="Z310" i="15"/>
  <c r="V155" i="15"/>
  <c r="S558" i="15"/>
  <c r="AD272" i="15"/>
  <c r="AD274" i="15" s="1"/>
  <c r="AC144" i="15"/>
  <c r="AC263" i="15"/>
  <c r="J65" i="15"/>
  <c r="AD65" i="15" s="1"/>
  <c r="Z470" i="15"/>
  <c r="AI554" i="15"/>
  <c r="AI556" i="15" s="1"/>
  <c r="AI559" i="15"/>
  <c r="Z550" i="15"/>
  <c r="AC548" i="15"/>
  <c r="D555" i="15"/>
  <c r="V555" i="15" s="1"/>
  <c r="AQ470" i="15"/>
  <c r="AT544" i="15"/>
  <c r="AT384" i="15"/>
  <c r="AT304" i="15"/>
  <c r="AA228" i="15"/>
  <c r="AA230" i="15" s="1"/>
  <c r="S234" i="15" s="1"/>
  <c r="D316" i="15"/>
  <c r="D314" i="15"/>
  <c r="V314" i="15" s="1"/>
  <c r="D234" i="15"/>
  <c r="D236" i="15"/>
  <c r="AC272" i="15"/>
  <c r="S78" i="15"/>
  <c r="AD496" i="15"/>
  <c r="AD503" i="15" s="1"/>
  <c r="M228" i="15"/>
  <c r="J230" i="15"/>
  <c r="M304" i="15"/>
  <c r="Z150" i="15"/>
  <c r="AC148" i="15"/>
  <c r="D235" i="15"/>
  <c r="V235" i="15" s="1"/>
  <c r="D238" i="15"/>
  <c r="S316" i="15"/>
  <c r="AT150" i="15"/>
  <c r="AI157" i="15" s="1"/>
  <c r="AI158" i="15"/>
  <c r="AI153" i="15"/>
  <c r="Z224" i="15"/>
  <c r="AQ465" i="15"/>
  <c r="AC434" i="15"/>
  <c r="D476" i="15"/>
  <c r="D474" i="15"/>
  <c r="V474" i="15" s="1"/>
  <c r="M423" i="15"/>
  <c r="M434" i="15" s="1"/>
  <c r="AD416" i="15"/>
  <c r="AD423" i="15" s="1"/>
  <c r="X354" i="15"/>
  <c r="AD348" i="15"/>
  <c r="AD352" i="15" s="1"/>
  <c r="AA388" i="15"/>
  <c r="AA390" i="15" s="1"/>
  <c r="S394" i="15" s="1"/>
  <c r="M103" i="15"/>
  <c r="AD103" i="15"/>
  <c r="AD32" i="15"/>
  <c r="AD34" i="15" s="1"/>
  <c r="K144" i="15"/>
  <c r="AA304" i="15"/>
  <c r="AC304" i="15" s="1"/>
  <c r="AD541" i="15"/>
  <c r="AC514" i="15"/>
  <c r="AB390" i="15"/>
  <c r="S395" i="15" s="1"/>
  <c r="S398" i="15" s="1"/>
  <c r="AR230" i="15"/>
  <c r="AR224" i="15"/>
  <c r="M183" i="15"/>
  <c r="AD176" i="15"/>
  <c r="AD183" i="15" s="1"/>
  <c r="AJ74" i="15"/>
  <c r="AJ76" i="15" s="1"/>
  <c r="AJ79" i="15"/>
  <c r="AC103" i="15"/>
  <c r="AC114" i="15" s="1"/>
  <c r="M112" i="15"/>
  <c r="M114" i="15" s="1"/>
  <c r="AD107" i="15"/>
  <c r="AD112" i="15" s="1"/>
  <c r="AD114" i="15" s="1"/>
  <c r="J145" i="15"/>
  <c r="AT514" i="15"/>
  <c r="AT550" i="15"/>
  <c r="AI557" i="15" s="1"/>
  <c r="AI558" i="15"/>
  <c r="AI553" i="15"/>
  <c r="L390" i="15"/>
  <c r="Z385" i="15"/>
  <c r="AD385" i="15" s="1"/>
  <c r="K304" i="15"/>
  <c r="AQ225" i="15"/>
  <c r="AT343" i="15"/>
  <c r="AT354" i="15" s="1"/>
  <c r="D75" i="15"/>
  <c r="V75" i="15" s="1"/>
  <c r="D78" i="15"/>
  <c r="H114" i="15"/>
  <c r="Z305" i="14"/>
  <c r="AD305" i="14" s="1"/>
  <c r="AA308" i="14"/>
  <c r="AA310" i="14" s="1"/>
  <c r="S314" i="14" s="1"/>
  <c r="S316" i="14" s="1"/>
  <c r="AA304" i="14"/>
  <c r="Z390" i="14"/>
  <c r="AC388" i="14"/>
  <c r="AQ385" i="14"/>
  <c r="AR390" i="14"/>
  <c r="AR384" i="14"/>
  <c r="AI238" i="14"/>
  <c r="AI233" i="14"/>
  <c r="J384" i="14"/>
  <c r="J388" i="14"/>
  <c r="AQ304" i="14"/>
  <c r="AQ310" i="14"/>
  <c r="Z70" i="14"/>
  <c r="AJ78" i="14"/>
  <c r="AJ73" i="14"/>
  <c r="AT390" i="14"/>
  <c r="AI397" i="14" s="1"/>
  <c r="AI398" i="14"/>
  <c r="AI393" i="14"/>
  <c r="J224" i="14"/>
  <c r="M224" i="14" s="1"/>
  <c r="AD224" i="14" s="1"/>
  <c r="J228" i="14"/>
  <c r="Z65" i="14"/>
  <c r="AA68" i="14"/>
  <c r="AA70" i="14" s="1"/>
  <c r="S74" i="14" s="1"/>
  <c r="S76" i="14" s="1"/>
  <c r="AA64" i="14"/>
  <c r="AC64" i="14" s="1"/>
  <c r="J385" i="14"/>
  <c r="K388" i="14"/>
  <c r="K390" i="14" s="1"/>
  <c r="K384" i="14"/>
  <c r="Z550" i="14"/>
  <c r="AD434" i="14"/>
  <c r="AC263" i="14"/>
  <c r="AC274" i="14" s="1"/>
  <c r="AD256" i="14"/>
  <c r="AD263" i="14" s="1"/>
  <c r="AT144" i="14"/>
  <c r="S236" i="14"/>
  <c r="D74" i="14"/>
  <c r="D76" i="14"/>
  <c r="J548" i="14"/>
  <c r="AT434" i="14"/>
  <c r="X274" i="14"/>
  <c r="AO434" i="14"/>
  <c r="M434" i="14"/>
  <c r="D474" i="14"/>
  <c r="D476" i="14"/>
  <c r="J150" i="14"/>
  <c r="AI158" i="14"/>
  <c r="AI153" i="14"/>
  <c r="AT150" i="14"/>
  <c r="AI157" i="14" s="1"/>
  <c r="AD23" i="14"/>
  <c r="AD65" i="14"/>
  <c r="M352" i="14"/>
  <c r="AD347" i="14"/>
  <c r="AD352" i="14" s="1"/>
  <c r="J465" i="14"/>
  <c r="D395" i="14"/>
  <c r="V395" i="14" s="1"/>
  <c r="D398" i="14"/>
  <c r="AQ384" i="14"/>
  <c r="D238" i="14"/>
  <c r="D235" i="14"/>
  <c r="V235" i="14" s="1"/>
  <c r="D316" i="14"/>
  <c r="D314" i="14"/>
  <c r="V314" i="14" s="1"/>
  <c r="AA148" i="14"/>
  <c r="AA150" i="14" s="1"/>
  <c r="S154" i="14" s="1"/>
  <c r="S156" i="14" s="1"/>
  <c r="AQ224" i="14"/>
  <c r="AD187" i="14"/>
  <c r="AD192" i="14" s="1"/>
  <c r="M192" i="14"/>
  <c r="AD96" i="14"/>
  <c r="AD103" i="14" s="1"/>
  <c r="AD112" i="14"/>
  <c r="AD27" i="14"/>
  <c r="AD32" i="14" s="1"/>
  <c r="AD34" i="14" s="1"/>
  <c r="K514" i="14"/>
  <c r="M512" i="14"/>
  <c r="M514" i="14" s="1"/>
  <c r="D475" i="14"/>
  <c r="V475" i="14" s="1"/>
  <c r="D478" i="14"/>
  <c r="AD497" i="14"/>
  <c r="AD338" i="14"/>
  <c r="M343" i="14"/>
  <c r="D234" i="14"/>
  <c r="V234" i="14" s="1"/>
  <c r="D236" i="14"/>
  <c r="Z228" i="14"/>
  <c r="AD496" i="14"/>
  <c r="M503" i="14"/>
  <c r="AR144" i="14"/>
  <c r="M103" i="14"/>
  <c r="M112" i="14"/>
  <c r="M32" i="14"/>
  <c r="AC114" i="14"/>
  <c r="AA434" i="14"/>
  <c r="AD512" i="14"/>
  <c r="AR544" i="14"/>
  <c r="AD441" i="14"/>
  <c r="AR470" i="14"/>
  <c r="AC343" i="14"/>
  <c r="AD336" i="14"/>
  <c r="AD343" i="14" s="1"/>
  <c r="AC434" i="14"/>
  <c r="D318" i="14"/>
  <c r="D315" i="14"/>
  <c r="V315" i="14" s="1"/>
  <c r="AR550" i="14"/>
  <c r="AC352" i="14"/>
  <c r="AC354" i="14" s="1"/>
  <c r="AR194" i="14"/>
  <c r="AT274" i="14"/>
  <c r="K114" i="14"/>
  <c r="AR34" i="14"/>
  <c r="M23" i="14"/>
  <c r="X114" i="14"/>
  <c r="AC514" i="14"/>
  <c r="M272" i="14"/>
  <c r="M274" i="14" s="1"/>
  <c r="AD267" i="14"/>
  <c r="AD272" i="14" s="1"/>
  <c r="AD274" i="14" s="1"/>
  <c r="H434" i="14"/>
  <c r="AR274" i="14"/>
  <c r="Z468" i="14"/>
  <c r="Z464" i="14"/>
  <c r="AC194" i="14"/>
  <c r="AQ64" i="14"/>
  <c r="AO514" i="14"/>
  <c r="D555" i="14"/>
  <c r="V555" i="14" s="1"/>
  <c r="Z384" i="14"/>
  <c r="AC384" i="14" s="1"/>
  <c r="M308" i="14"/>
  <c r="J310" i="14"/>
  <c r="AD176" i="14"/>
  <c r="AD183" i="14" s="1"/>
  <c r="M183" i="14"/>
  <c r="AT503" i="14"/>
  <c r="AT514" i="14" s="1"/>
  <c r="AC34" i="14"/>
  <c r="AI159" i="14"/>
  <c r="AI154" i="14"/>
  <c r="AI156" i="14" s="1"/>
  <c r="D75" i="14"/>
  <c r="V75" i="14" s="1"/>
  <c r="D78" i="14"/>
  <c r="AR464" i="14"/>
  <c r="AA514" i="14"/>
  <c r="S318" i="14"/>
  <c r="AT263" i="14"/>
  <c r="AT354" i="14"/>
  <c r="D155" i="14"/>
  <c r="V155" i="14" s="1"/>
  <c r="S158" i="14"/>
  <c r="S396" i="14"/>
  <c r="H34" i="14"/>
  <c r="AQ145" i="14"/>
  <c r="AS70" i="14"/>
  <c r="AJ75" i="14" s="1"/>
  <c r="Z464" i="13"/>
  <c r="AC464" i="13" s="1"/>
  <c r="Z468" i="13"/>
  <c r="Z544" i="13"/>
  <c r="AC544" i="13" s="1"/>
  <c r="Z548" i="13"/>
  <c r="J224" i="13"/>
  <c r="J228" i="13"/>
  <c r="AT230" i="13"/>
  <c r="AI237" i="13" s="1"/>
  <c r="AI233" i="13"/>
  <c r="AI238" i="13"/>
  <c r="AQ305" i="13"/>
  <c r="AR304" i="13"/>
  <c r="AR310" i="13"/>
  <c r="AA224" i="13"/>
  <c r="Z225" i="13"/>
  <c r="AD225" i="13" s="1"/>
  <c r="AA228" i="13"/>
  <c r="AA230" i="13" s="1"/>
  <c r="S234" i="13" s="1"/>
  <c r="S236" i="13" s="1"/>
  <c r="J308" i="13"/>
  <c r="J304" i="13"/>
  <c r="J305" i="13"/>
  <c r="K308" i="13"/>
  <c r="K310" i="13" s="1"/>
  <c r="K304" i="13"/>
  <c r="AC68" i="13"/>
  <c r="Z70" i="13"/>
  <c r="D555" i="13"/>
  <c r="V555" i="13" s="1"/>
  <c r="S316" i="13"/>
  <c r="D395" i="13"/>
  <c r="V395" i="13" s="1"/>
  <c r="AB150" i="13"/>
  <c r="S155" i="13" s="1"/>
  <c r="AI159" i="13"/>
  <c r="AI154" i="13"/>
  <c r="AI156" i="13" s="1"/>
  <c r="M183" i="13"/>
  <c r="AT114" i="13"/>
  <c r="AT354" i="13"/>
  <c r="AT34" i="13"/>
  <c r="AC503" i="13"/>
  <c r="AC514" i="13" s="1"/>
  <c r="AD496" i="13"/>
  <c r="AD503" i="13" s="1"/>
  <c r="AQ470" i="13"/>
  <c r="AD432" i="13"/>
  <c r="AQ390" i="13"/>
  <c r="AD301" i="13"/>
  <c r="AD27" i="13"/>
  <c r="AD32" i="13" s="1"/>
  <c r="M32" i="13"/>
  <c r="K194" i="13"/>
  <c r="AD65" i="13"/>
  <c r="J148" i="13"/>
  <c r="S76" i="13"/>
  <c r="S78" i="13" s="1"/>
  <c r="AT144" i="13"/>
  <c r="M432" i="13"/>
  <c r="M434" i="13" s="1"/>
  <c r="K434" i="13"/>
  <c r="D155" i="13"/>
  <c r="V155" i="13" s="1"/>
  <c r="D158" i="13"/>
  <c r="D74" i="13"/>
  <c r="V74" i="13" s="1"/>
  <c r="D76" i="13"/>
  <c r="M68" i="13"/>
  <c r="J70" i="13"/>
  <c r="M194" i="13"/>
  <c r="M64" i="13"/>
  <c r="AD64" i="13" s="1"/>
  <c r="AJ79" i="13"/>
  <c r="AJ74" i="13"/>
  <c r="AJ76" i="13" s="1"/>
  <c r="S478" i="13"/>
  <c r="AD423" i="13"/>
  <c r="V475" i="13"/>
  <c r="S238" i="13"/>
  <c r="AD270" i="13"/>
  <c r="AD272" i="13" s="1"/>
  <c r="AD274" i="13" s="1"/>
  <c r="AQ224" i="13"/>
  <c r="AT224" i="13" s="1"/>
  <c r="D318" i="13"/>
  <c r="D315" i="13"/>
  <c r="V315" i="13" s="1"/>
  <c r="Z64" i="13"/>
  <c r="AC64" i="13" s="1"/>
  <c r="D235" i="13"/>
  <c r="V235" i="13" s="1"/>
  <c r="AR64" i="13"/>
  <c r="AT64" i="13" s="1"/>
  <c r="AD96" i="13"/>
  <c r="AD103" i="13" s="1"/>
  <c r="AJ78" i="13"/>
  <c r="AJ73" i="13"/>
  <c r="AT70" i="13"/>
  <c r="AJ77" i="13" s="1"/>
  <c r="AA548" i="13"/>
  <c r="AA550" i="13" s="1"/>
  <c r="S554" i="13" s="1"/>
  <c r="S556" i="13" s="1"/>
  <c r="AA384" i="13"/>
  <c r="AC384" i="13" s="1"/>
  <c r="Z385" i="13"/>
  <c r="AD385" i="13" s="1"/>
  <c r="M274" i="13"/>
  <c r="Z308" i="13"/>
  <c r="D156" i="13"/>
  <c r="D154" i="13"/>
  <c r="V154" i="13" s="1"/>
  <c r="AO274" i="13"/>
  <c r="Z150" i="13"/>
  <c r="M103" i="13"/>
  <c r="AC34" i="13"/>
  <c r="Z545" i="13"/>
  <c r="AD545" i="13" s="1"/>
  <c r="AD507" i="13"/>
  <c r="AD512" i="13" s="1"/>
  <c r="AD514" i="13" s="1"/>
  <c r="M512" i="13"/>
  <c r="M514" i="13" s="1"/>
  <c r="AA388" i="13"/>
  <c r="AA390" i="13" s="1"/>
  <c r="S394" i="13" s="1"/>
  <c r="AR434" i="13"/>
  <c r="M503" i="13"/>
  <c r="AI556" i="13"/>
  <c r="AD107" i="13"/>
  <c r="AD112" i="13" s="1"/>
  <c r="M112" i="13"/>
  <c r="AI239" i="13"/>
  <c r="AI234" i="13"/>
  <c r="AI236" i="13" s="1"/>
  <c r="AD263" i="13"/>
  <c r="AD347" i="13"/>
  <c r="AD352" i="13" s="1"/>
  <c r="AD354" i="13" s="1"/>
  <c r="M352" i="13"/>
  <c r="M354" i="13" s="1"/>
  <c r="D75" i="13"/>
  <c r="V75" i="13" s="1"/>
  <c r="D78" i="13"/>
  <c r="AD190" i="13"/>
  <c r="AD192" i="13" s="1"/>
  <c r="AD194" i="13" s="1"/>
  <c r="K514" i="13"/>
  <c r="H514" i="13"/>
  <c r="Z390" i="13"/>
  <c r="AC388" i="13"/>
  <c r="AI559" i="13"/>
  <c r="AD221" i="13"/>
  <c r="K388" i="13"/>
  <c r="K390" i="13" s="1"/>
  <c r="D398" i="13" s="1"/>
  <c r="X194" i="13"/>
  <c r="M263" i="13"/>
  <c r="H354" i="13"/>
  <c r="Z144" i="13"/>
  <c r="AC144" i="13" s="1"/>
  <c r="AD144" i="13" s="1"/>
  <c r="Z145" i="13"/>
  <c r="AD145" i="13" s="1"/>
  <c r="S558" i="13"/>
  <c r="AT503" i="13"/>
  <c r="AT514" i="13" s="1"/>
  <c r="AR354" i="13"/>
  <c r="AO514" i="13"/>
  <c r="AA148" i="13"/>
  <c r="AA150" i="13" s="1"/>
  <c r="S154" i="13" s="1"/>
  <c r="S156" i="13" s="1"/>
  <c r="H434" i="13"/>
  <c r="AD183" i="13"/>
  <c r="AD16" i="13"/>
  <c r="AD23" i="13" s="1"/>
  <c r="M23" i="13"/>
  <c r="AQ150" i="13"/>
  <c r="Z385" i="12"/>
  <c r="AD385" i="12" s="1"/>
  <c r="AA384" i="12"/>
  <c r="AA388" i="12"/>
  <c r="AA390" i="12" s="1"/>
  <c r="S394" i="12" s="1"/>
  <c r="S396" i="12" s="1"/>
  <c r="AT550" i="12"/>
  <c r="AI557" i="12" s="1"/>
  <c r="AI558" i="12"/>
  <c r="AI553" i="12"/>
  <c r="AQ384" i="12"/>
  <c r="AQ390" i="12"/>
  <c r="J308" i="12"/>
  <c r="J304" i="12"/>
  <c r="M304" i="12" s="1"/>
  <c r="AR464" i="12"/>
  <c r="AQ465" i="12"/>
  <c r="AR470" i="12"/>
  <c r="K468" i="12"/>
  <c r="K470" i="12" s="1"/>
  <c r="J465" i="12"/>
  <c r="K464" i="12"/>
  <c r="J545" i="12"/>
  <c r="K548" i="12"/>
  <c r="K550" i="12" s="1"/>
  <c r="K544" i="12"/>
  <c r="Z468" i="12"/>
  <c r="Z464" i="12"/>
  <c r="AC464" i="12" s="1"/>
  <c r="AR550" i="12"/>
  <c r="AQ545" i="12"/>
  <c r="AR544" i="12"/>
  <c r="AI154" i="12"/>
  <c r="AI156" i="12" s="1"/>
  <c r="AI159" i="12"/>
  <c r="AC434" i="12"/>
  <c r="AC544" i="12"/>
  <c r="D555" i="12"/>
  <c r="V555" i="12" s="1"/>
  <c r="AD427" i="12"/>
  <c r="AD496" i="12"/>
  <c r="AD503" i="12" s="1"/>
  <c r="AT274" i="12"/>
  <c r="H194" i="12"/>
  <c r="AC112" i="12"/>
  <c r="J148" i="12"/>
  <c r="J144" i="12"/>
  <c r="M144" i="12" s="1"/>
  <c r="Z68" i="12"/>
  <c r="AR34" i="12"/>
  <c r="M464" i="12"/>
  <c r="Z550" i="12"/>
  <c r="AC548" i="12"/>
  <c r="AQ544" i="12"/>
  <c r="AT544" i="12" s="1"/>
  <c r="M544" i="12"/>
  <c r="S398" i="12"/>
  <c r="AD31" i="12"/>
  <c r="AD32" i="12" s="1"/>
  <c r="AD34" i="12" s="1"/>
  <c r="AC384" i="12"/>
  <c r="D314" i="12"/>
  <c r="V314" i="12" s="1"/>
  <c r="D316" i="12"/>
  <c r="AR144" i="12"/>
  <c r="X114" i="12"/>
  <c r="AT34" i="12"/>
  <c r="AD507" i="12"/>
  <c r="AD512" i="12" s="1"/>
  <c r="AD514" i="12" s="1"/>
  <c r="M512" i="12"/>
  <c r="M514" i="12" s="1"/>
  <c r="D235" i="12"/>
  <c r="V235" i="12" s="1"/>
  <c r="D238" i="12"/>
  <c r="AQ145" i="12"/>
  <c r="M112" i="12"/>
  <c r="M114" i="12" s="1"/>
  <c r="AD107" i="12"/>
  <c r="AD112" i="12" s="1"/>
  <c r="AD114" i="12" s="1"/>
  <c r="D75" i="12"/>
  <c r="V75" i="12" s="1"/>
  <c r="D78" i="12"/>
  <c r="AD64" i="12"/>
  <c r="M192" i="12"/>
  <c r="AD187" i="12"/>
  <c r="AD192" i="12" s="1"/>
  <c r="M68" i="12"/>
  <c r="J70" i="12"/>
  <c r="Z545" i="12"/>
  <c r="AD545" i="12" s="1"/>
  <c r="Z388" i="12"/>
  <c r="L384" i="12"/>
  <c r="M384" i="12" s="1"/>
  <c r="AD384" i="12" s="1"/>
  <c r="Z65" i="12"/>
  <c r="AD65" i="12" s="1"/>
  <c r="AD260" i="12"/>
  <c r="AO194" i="12"/>
  <c r="AT114" i="12"/>
  <c r="S318" i="12"/>
  <c r="AD16" i="12"/>
  <c r="AD23" i="12" s="1"/>
  <c r="M23" i="12"/>
  <c r="V155" i="12"/>
  <c r="AC103" i="12"/>
  <c r="D74" i="12"/>
  <c r="V74" i="12" s="1"/>
  <c r="D76" i="12"/>
  <c r="J550" i="12"/>
  <c r="J468" i="12"/>
  <c r="AD416" i="12"/>
  <c r="AD423" i="12" s="1"/>
  <c r="J385" i="12"/>
  <c r="X274" i="12"/>
  <c r="D234" i="12"/>
  <c r="V234" i="12" s="1"/>
  <c r="D236" i="12"/>
  <c r="X194" i="12"/>
  <c r="AO434" i="12"/>
  <c r="AC194" i="12"/>
  <c r="AD176" i="12"/>
  <c r="AD183" i="12" s="1"/>
  <c r="M183" i="12"/>
  <c r="J145" i="12"/>
  <c r="K148" i="12"/>
  <c r="K150" i="12" s="1"/>
  <c r="AJ78" i="12"/>
  <c r="AJ73" i="12"/>
  <c r="D395" i="12"/>
  <c r="V395" i="12" s="1"/>
  <c r="D398" i="12"/>
  <c r="AI318" i="12"/>
  <c r="AI313" i="12"/>
  <c r="AD256" i="12"/>
  <c r="M263" i="12"/>
  <c r="AR194" i="12"/>
  <c r="AD343" i="12"/>
  <c r="D315" i="12"/>
  <c r="V315" i="12" s="1"/>
  <c r="D318" i="12"/>
  <c r="M272" i="12"/>
  <c r="AD267" i="12"/>
  <c r="AD272" i="12" s="1"/>
  <c r="AO114" i="12"/>
  <c r="S558" i="12"/>
  <c r="S78" i="12"/>
  <c r="AD103" i="12"/>
  <c r="AD429" i="12"/>
  <c r="K388" i="12"/>
  <c r="K390" i="12" s="1"/>
  <c r="AD347" i="12"/>
  <c r="AD352" i="12" s="1"/>
  <c r="AD354" i="12" s="1"/>
  <c r="S238" i="12"/>
  <c r="J390" i="12"/>
  <c r="M388" i="12"/>
  <c r="AR354" i="12"/>
  <c r="AT434" i="12"/>
  <c r="AR274" i="12"/>
  <c r="M343" i="12"/>
  <c r="M354" i="12" s="1"/>
  <c r="S158" i="12"/>
  <c r="M34" i="12"/>
  <c r="AO19" i="7"/>
  <c r="AD14" i="7"/>
  <c r="M18" i="7"/>
  <c r="V30" i="7"/>
  <c r="AP30" i="7"/>
  <c r="Q19" i="2"/>
  <c r="AD49" i="7"/>
  <c r="AR19" i="7"/>
  <c r="AI20" i="2"/>
  <c r="AD13" i="7"/>
  <c r="AD17" i="7"/>
  <c r="AT25" i="7"/>
  <c r="F30" i="7"/>
  <c r="Y30" i="7"/>
  <c r="AS30" i="7"/>
  <c r="AC18" i="7"/>
  <c r="O13" i="2"/>
  <c r="X28" i="7"/>
  <c r="AT24" i="7"/>
  <c r="G30" i="7"/>
  <c r="Z30" i="7"/>
  <c r="AD55" i="7"/>
  <c r="I30" i="7"/>
  <c r="AB30" i="7"/>
  <c r="M37" i="7"/>
  <c r="AC17" i="7"/>
  <c r="AD25" i="7"/>
  <c r="AT17" i="7"/>
  <c r="M43" i="7"/>
  <c r="AD48" i="7"/>
  <c r="AI19" i="2"/>
  <c r="AH13" i="2"/>
  <c r="AI13" i="2"/>
  <c r="AH14" i="2"/>
  <c r="AI14" i="2"/>
  <c r="AD27" i="7"/>
  <c r="N16" i="2"/>
  <c r="AH16" i="2" s="1"/>
  <c r="N19" i="2"/>
  <c r="AO28" i="7"/>
  <c r="W30" i="7"/>
  <c r="AT57" i="7"/>
  <c r="AD18" i="7"/>
  <c r="AC26" i="7"/>
  <c r="J30" i="7"/>
  <c r="X19" i="7"/>
  <c r="AT13" i="7"/>
  <c r="H28" i="7"/>
  <c r="L30" i="7"/>
  <c r="AM30" i="7"/>
  <c r="AT37" i="7"/>
  <c r="AD40" i="7"/>
  <c r="AD50" i="7"/>
  <c r="N20" i="2"/>
  <c r="AH20" i="2" s="1"/>
  <c r="AR28" i="7"/>
  <c r="AR30" i="7" s="1"/>
  <c r="K19" i="7"/>
  <c r="AC37" i="7"/>
  <c r="AA19" i="7"/>
  <c r="M15" i="7"/>
  <c r="AD15" i="7" s="1"/>
  <c r="AC16" i="7"/>
  <c r="AD16" i="7" s="1"/>
  <c r="K28" i="7"/>
  <c r="AC24" i="7"/>
  <c r="AD24" i="7" s="1"/>
  <c r="AN30" i="7"/>
  <c r="AD35" i="7"/>
  <c r="AC43" i="7"/>
  <c r="Q15" i="2"/>
  <c r="Q17" i="2" s="1"/>
  <c r="AD41" i="7"/>
  <c r="AD46" i="7"/>
  <c r="AD51" i="7"/>
  <c r="P15" i="2"/>
  <c r="P17" i="2" s="1"/>
  <c r="Q16" i="2"/>
  <c r="AI16" i="2" s="1"/>
  <c r="AA28" i="7"/>
  <c r="M26" i="7"/>
  <c r="M28" i="7" s="1"/>
  <c r="AD36" i="7"/>
  <c r="AC57" i="7"/>
  <c r="N15" i="2"/>
  <c r="O15" i="2"/>
  <c r="O17" i="2" s="1"/>
  <c r="AS69" i="3"/>
  <c r="AS69" i="7"/>
  <c r="AS68" i="3"/>
  <c r="AS68" i="21"/>
  <c r="AS68" i="9"/>
  <c r="AS67" i="6"/>
  <c r="AS66" i="21"/>
  <c r="AS66" i="9"/>
  <c r="AS65" i="3"/>
  <c r="AS64" i="6"/>
  <c r="AS64" i="21"/>
  <c r="AS63" i="9"/>
  <c r="AS62" i="8"/>
  <c r="AS62" i="9"/>
  <c r="AS61" i="3"/>
  <c r="AS61" i="9"/>
  <c r="AS61" i="21"/>
  <c r="D482" i="4"/>
  <c r="D479" i="4" s="1"/>
  <c r="AS69" i="6"/>
  <c r="AS69" i="22"/>
  <c r="AS69" i="21"/>
  <c r="AS69" i="9"/>
  <c r="AB68" i="3"/>
  <c r="AS68" i="7"/>
  <c r="AS68" i="8"/>
  <c r="AS68" i="22"/>
  <c r="AS67" i="7"/>
  <c r="AS67" i="8"/>
  <c r="AS67" i="9"/>
  <c r="AS67" i="22"/>
  <c r="AS67" i="21"/>
  <c r="AS66" i="3"/>
  <c r="AS66" i="6"/>
  <c r="AS66" i="22"/>
  <c r="AS66" i="7"/>
  <c r="AS66" i="8"/>
  <c r="AS65" i="6"/>
  <c r="AS65" i="8"/>
  <c r="AS65" i="21"/>
  <c r="AS65" i="9"/>
  <c r="AS65" i="22"/>
  <c r="AS64" i="7"/>
  <c r="AS64" i="9"/>
  <c r="AS64" i="22"/>
  <c r="AB63" i="21"/>
  <c r="AS63" i="3"/>
  <c r="AS63" i="6"/>
  <c r="AS63" i="7"/>
  <c r="AS63" i="8"/>
  <c r="AS63" i="22"/>
  <c r="AS63" i="21"/>
  <c r="AS62" i="7"/>
  <c r="AS62" i="6"/>
  <c r="AS61" i="6"/>
  <c r="AS61" i="7"/>
  <c r="AS61" i="8"/>
  <c r="AS61" i="22"/>
  <c r="AT60" i="9"/>
  <c r="AT60" i="8"/>
  <c r="AT60" i="7"/>
  <c r="M19" i="22"/>
  <c r="AD16" i="22"/>
  <c r="K30" i="22"/>
  <c r="AD14" i="22"/>
  <c r="M28" i="22"/>
  <c r="M30" i="22" s="1"/>
  <c r="AD25" i="22"/>
  <c r="AD37" i="22"/>
  <c r="AD43" i="22"/>
  <c r="AD57" i="22"/>
  <c r="AT19" i="22"/>
  <c r="X30" i="22"/>
  <c r="AT23" i="22"/>
  <c r="AT28" i="22" s="1"/>
  <c r="AC12" i="22"/>
  <c r="AC23" i="22"/>
  <c r="AC28" i="22" s="1"/>
  <c r="M57" i="22"/>
  <c r="AD23" i="22"/>
  <c r="AD28" i="22" s="1"/>
  <c r="M19" i="21"/>
  <c r="AD12" i="21"/>
  <c r="AD19" i="21" s="1"/>
  <c r="AT19" i="21"/>
  <c r="AA30" i="21"/>
  <c r="AO30" i="21"/>
  <c r="AR30" i="21"/>
  <c r="AD15" i="21"/>
  <c r="AD16" i="21"/>
  <c r="K30" i="21"/>
  <c r="AD24" i="21"/>
  <c r="AD25" i="21"/>
  <c r="AD37" i="21"/>
  <c r="AD14" i="21"/>
  <c r="M30" i="21"/>
  <c r="AD26" i="21"/>
  <c r="AD57" i="21"/>
  <c r="AT23" i="21"/>
  <c r="AT28" i="21" s="1"/>
  <c r="AT30" i="21" s="1"/>
  <c r="AC12" i="21"/>
  <c r="AC19" i="21" s="1"/>
  <c r="H19" i="21"/>
  <c r="H30" i="21" s="1"/>
  <c r="AC23" i="21"/>
  <c r="AC28" i="21" s="1"/>
  <c r="M57" i="21"/>
  <c r="AD23" i="21"/>
  <c r="AT19" i="9"/>
  <c r="H30" i="9"/>
  <c r="AD26" i="9"/>
  <c r="M19" i="9"/>
  <c r="AA30" i="9"/>
  <c r="AD43" i="9"/>
  <c r="AD57" i="9"/>
  <c r="AO30" i="9"/>
  <c r="AR30" i="9"/>
  <c r="AT23" i="9"/>
  <c r="AT28" i="9" s="1"/>
  <c r="AT30" i="9" s="1"/>
  <c r="AD12" i="9"/>
  <c r="AD19" i="9" s="1"/>
  <c r="H19" i="9"/>
  <c r="M25" i="9"/>
  <c r="AD25" i="9" s="1"/>
  <c r="X19" i="9"/>
  <c r="X30" i="9" s="1"/>
  <c r="AC23" i="9"/>
  <c r="AC28" i="9" s="1"/>
  <c r="AC30" i="9" s="1"/>
  <c r="M57" i="9"/>
  <c r="X30" i="8"/>
  <c r="AD37" i="8"/>
  <c r="M19" i="8"/>
  <c r="AA30" i="8"/>
  <c r="AD15" i="8"/>
  <c r="AO30" i="8"/>
  <c r="K30" i="8"/>
  <c r="AD24" i="8"/>
  <c r="AD25" i="8"/>
  <c r="AD57" i="8"/>
  <c r="AT19" i="8"/>
  <c r="M30" i="8"/>
  <c r="AT14" i="8"/>
  <c r="AT23" i="8"/>
  <c r="AT28" i="8" s="1"/>
  <c r="AC12" i="8"/>
  <c r="AC23" i="8"/>
  <c r="AC28" i="8" s="1"/>
  <c r="AD23" i="8"/>
  <c r="AD28" i="8" s="1"/>
  <c r="AO30" i="7"/>
  <c r="M19" i="7"/>
  <c r="AD57" i="7"/>
  <c r="AD26" i="7"/>
  <c r="X30" i="7"/>
  <c r="AT23" i="7"/>
  <c r="AT28" i="7" s="1"/>
  <c r="AT30" i="7" s="1"/>
  <c r="AC12" i="7"/>
  <c r="AC19" i="7" s="1"/>
  <c r="H19" i="7"/>
  <c r="AC23" i="7"/>
  <c r="AC28" i="7" s="1"/>
  <c r="M57" i="7"/>
  <c r="AT12" i="7"/>
  <c r="AT19" i="7" s="1"/>
  <c r="X432" i="4"/>
  <c r="AT349" i="4"/>
  <c r="M17" i="4"/>
  <c r="AC18" i="4"/>
  <c r="AT97" i="4"/>
  <c r="AT339" i="4"/>
  <c r="AD451" i="4"/>
  <c r="AO512" i="4"/>
  <c r="AO514" i="4" s="1"/>
  <c r="AQ550" i="4" s="1"/>
  <c r="AC17" i="4"/>
  <c r="AT18" i="4"/>
  <c r="M20" i="4"/>
  <c r="AT22" i="4"/>
  <c r="AN34" i="4"/>
  <c r="M102" i="4"/>
  <c r="AD126" i="4"/>
  <c r="AC497" i="4"/>
  <c r="M271" i="4"/>
  <c r="AA432" i="4"/>
  <c r="M270" i="4"/>
  <c r="AT337" i="4"/>
  <c r="M417" i="4"/>
  <c r="AT428" i="4"/>
  <c r="M431" i="4"/>
  <c r="AD531" i="4"/>
  <c r="AO343" i="4"/>
  <c r="AT350" i="4"/>
  <c r="AO432" i="4"/>
  <c r="M430" i="4"/>
  <c r="AO103" i="4"/>
  <c r="M177" i="4"/>
  <c r="H272" i="4"/>
  <c r="AR343" i="4"/>
  <c r="M19" i="4"/>
  <c r="AD45" i="4"/>
  <c r="AC101" i="4"/>
  <c r="AD135" i="4"/>
  <c r="AT342" i="4"/>
  <c r="AT348" i="4"/>
  <c r="M422" i="4"/>
  <c r="M111" i="4"/>
  <c r="AD120" i="4"/>
  <c r="AD299" i="4"/>
  <c r="M420" i="4"/>
  <c r="K432" i="4"/>
  <c r="AD439" i="4"/>
  <c r="AD44" i="4"/>
  <c r="AD60" i="4"/>
  <c r="AT16" i="4"/>
  <c r="M256" i="4"/>
  <c r="AD534" i="4"/>
  <c r="AC260" i="4"/>
  <c r="AT111" i="4"/>
  <c r="M511" i="4"/>
  <c r="AD300" i="4"/>
  <c r="AD374" i="4"/>
  <c r="AC498" i="4"/>
  <c r="AC191" i="4"/>
  <c r="AC420" i="4"/>
  <c r="AC421" i="4"/>
  <c r="AC422" i="4"/>
  <c r="AC107" i="4"/>
  <c r="AC281" i="4"/>
  <c r="AD454" i="4"/>
  <c r="Z34" i="4"/>
  <c r="AD59" i="4"/>
  <c r="AC102" i="4"/>
  <c r="AT177" i="4"/>
  <c r="AT178" i="4"/>
  <c r="AT179" i="4"/>
  <c r="AT180" i="4"/>
  <c r="AC187" i="4"/>
  <c r="AD198" i="4"/>
  <c r="M262" i="4"/>
  <c r="M347" i="4"/>
  <c r="M350" i="4"/>
  <c r="M351" i="4"/>
  <c r="AD540" i="4"/>
  <c r="M22" i="4"/>
  <c r="AC28" i="4"/>
  <c r="AT29" i="4"/>
  <c r="M31" i="4"/>
  <c r="AC261" i="4"/>
  <c r="AT361" i="4"/>
  <c r="M497" i="4"/>
  <c r="AD520" i="4"/>
  <c r="AC190" i="4"/>
  <c r="AC269" i="4"/>
  <c r="AD269" i="4" s="1"/>
  <c r="M502" i="4"/>
  <c r="AT509" i="4"/>
  <c r="M257" i="4"/>
  <c r="M287" i="4"/>
  <c r="AT47" i="4"/>
  <c r="M182" i="4"/>
  <c r="F194" i="4"/>
  <c r="AT191" i="4"/>
  <c r="AD214" i="4"/>
  <c r="M339" i="4"/>
  <c r="AD371" i="4"/>
  <c r="AC41" i="4"/>
  <c r="AC20" i="4"/>
  <c r="AD20" i="4" s="1"/>
  <c r="AS274" i="4"/>
  <c r="AS304" i="4" s="1"/>
  <c r="AD438" i="4"/>
  <c r="AD453" i="4"/>
  <c r="AT30" i="4"/>
  <c r="AC98" i="4"/>
  <c r="AC182" i="4"/>
  <c r="M188" i="4"/>
  <c r="M190" i="4"/>
  <c r="M269" i="4"/>
  <c r="AC338" i="4"/>
  <c r="AC341" i="4"/>
  <c r="AC342" i="4"/>
  <c r="AC429" i="4"/>
  <c r="AC430" i="4"/>
  <c r="AC431" i="4"/>
  <c r="AO503" i="4"/>
  <c r="AT498" i="4"/>
  <c r="AC510" i="4"/>
  <c r="AC511" i="4"/>
  <c r="AD511" i="4" s="1"/>
  <c r="AC99" i="4"/>
  <c r="AC100" i="4"/>
  <c r="M258" i="4"/>
  <c r="M260" i="4"/>
  <c r="AD366" i="4"/>
  <c r="AN434" i="4"/>
  <c r="AD133" i="4"/>
  <c r="M338" i="4"/>
  <c r="AD294" i="4"/>
  <c r="AD380" i="4"/>
  <c r="AD459" i="4"/>
  <c r="V274" i="4"/>
  <c r="AD379" i="4"/>
  <c r="J34" i="4"/>
  <c r="I194" i="4"/>
  <c r="AB194" i="4"/>
  <c r="AB224" i="4" s="1"/>
  <c r="AT201" i="4"/>
  <c r="AD213" i="4"/>
  <c r="M461" i="4"/>
  <c r="AA32" i="4"/>
  <c r="AM34" i="4"/>
  <c r="L114" i="4"/>
  <c r="L144" i="4" s="1"/>
  <c r="AD293" i="4"/>
  <c r="M381" i="4"/>
  <c r="AT31" i="4"/>
  <c r="AD58" i="4"/>
  <c r="M98" i="4"/>
  <c r="M101" i="4"/>
  <c r="AT109" i="4"/>
  <c r="AT188" i="4"/>
  <c r="AT189" i="4"/>
  <c r="AD217" i="4"/>
  <c r="AT257" i="4"/>
  <c r="M301" i="4"/>
  <c r="M361" i="4"/>
  <c r="AT419" i="4"/>
  <c r="AT421" i="4"/>
  <c r="AT422" i="4"/>
  <c r="AT21" i="4"/>
  <c r="AD57" i="4"/>
  <c r="AT100" i="4"/>
  <c r="AT101" i="4"/>
  <c r="G114" i="4"/>
  <c r="Z114" i="4"/>
  <c r="AO192" i="4"/>
  <c r="AD200" i="4"/>
  <c r="AD206" i="4"/>
  <c r="AD215" i="4"/>
  <c r="AN274" i="4"/>
  <c r="AD278" i="4"/>
  <c r="L354" i="4"/>
  <c r="L390" i="4" s="1"/>
  <c r="AM354" i="4"/>
  <c r="AD372" i="4"/>
  <c r="F434" i="4"/>
  <c r="AC496" i="4"/>
  <c r="AC499" i="4"/>
  <c r="M508" i="4"/>
  <c r="M509" i="4"/>
  <c r="M510" i="4"/>
  <c r="AD537" i="4"/>
  <c r="AT20" i="4"/>
  <c r="AD39" i="4"/>
  <c r="M97" i="4"/>
  <c r="M99" i="4"/>
  <c r="AD99" i="4" s="1"/>
  <c r="M100" i="4"/>
  <c r="AD100" i="4" s="1"/>
  <c r="AT102" i="4"/>
  <c r="AC110" i="4"/>
  <c r="AC111" i="4"/>
  <c r="M127" i="4"/>
  <c r="AC176" i="4"/>
  <c r="AC178" i="4"/>
  <c r="AC181" i="4"/>
  <c r="H192" i="4"/>
  <c r="AR192" i="4"/>
  <c r="L194" i="4"/>
  <c r="L224" i="4" s="1"/>
  <c r="AC258" i="4"/>
  <c r="AP274" i="4"/>
  <c r="AT351" i="4"/>
  <c r="AD375" i="4"/>
  <c r="M447" i="4"/>
  <c r="AC501" i="4"/>
  <c r="AC502" i="4"/>
  <c r="F514" i="4"/>
  <c r="Y514" i="4"/>
  <c r="AS514" i="4"/>
  <c r="AS550" i="4" s="1"/>
  <c r="AI555" i="4" s="1"/>
  <c r="AS60" i="22" s="1"/>
  <c r="AT287" i="4"/>
  <c r="AC340" i="4"/>
  <c r="V354" i="4"/>
  <c r="AP354" i="4"/>
  <c r="AT19" i="4"/>
  <c r="M21" i="4"/>
  <c r="AC22" i="4"/>
  <c r="AD118" i="4"/>
  <c r="AD136" i="4"/>
  <c r="AD220" i="4"/>
  <c r="F274" i="4"/>
  <c r="M337" i="4"/>
  <c r="J434" i="4"/>
  <c r="AC441" i="4"/>
  <c r="AD440" i="4"/>
  <c r="AC447" i="4"/>
  <c r="AT499" i="4"/>
  <c r="AT28" i="4"/>
  <c r="M30" i="4"/>
  <c r="I34" i="4"/>
  <c r="AD40" i="4"/>
  <c r="AC47" i="4"/>
  <c r="AT110" i="4"/>
  <c r="AQ194" i="4"/>
  <c r="AT259" i="4"/>
  <c r="AT260" i="4"/>
  <c r="X272" i="4"/>
  <c r="AT301" i="4"/>
  <c r="F354" i="4"/>
  <c r="M416" i="4"/>
  <c r="AT420" i="4"/>
  <c r="AC508" i="4"/>
  <c r="AC509" i="4"/>
  <c r="AD518" i="4"/>
  <c r="AQ34" i="4"/>
  <c r="AB34" i="4"/>
  <c r="AB70" i="4" s="1"/>
  <c r="AC97" i="4"/>
  <c r="H112" i="4"/>
  <c r="V114" i="4"/>
  <c r="AP114" i="4"/>
  <c r="AD140" i="4"/>
  <c r="AC207" i="4"/>
  <c r="AC267" i="4"/>
  <c r="AD291" i="4"/>
  <c r="AA352" i="4"/>
  <c r="AC348" i="4"/>
  <c r="AC350" i="4"/>
  <c r="AD350" i="4" s="1"/>
  <c r="M367" i="4"/>
  <c r="AT447" i="4"/>
  <c r="AD460" i="4"/>
  <c r="AC527" i="4"/>
  <c r="AC16" i="4"/>
  <c r="AC21" i="4"/>
  <c r="AO32" i="4"/>
  <c r="M29" i="4"/>
  <c r="AC30" i="4"/>
  <c r="AD38" i="4"/>
  <c r="AD54" i="4"/>
  <c r="M108" i="4"/>
  <c r="M109" i="4"/>
  <c r="M110" i="4"/>
  <c r="W114" i="4"/>
  <c r="AD125" i="4"/>
  <c r="AD137" i="4"/>
  <c r="M179" i="4"/>
  <c r="M180" i="4"/>
  <c r="AC188" i="4"/>
  <c r="AD188" i="4" s="1"/>
  <c r="M201" i="4"/>
  <c r="AD204" i="4"/>
  <c r="M221" i="4"/>
  <c r="AA272" i="4"/>
  <c r="J274" i="4"/>
  <c r="M340" i="4"/>
  <c r="I354" i="4"/>
  <c r="M421" i="4"/>
  <c r="AT429" i="4"/>
  <c r="AT431" i="4"/>
  <c r="K503" i="4"/>
  <c r="AT508" i="4"/>
  <c r="AD98" i="4"/>
  <c r="K23" i="4"/>
  <c r="H32" i="4"/>
  <c r="AC61" i="4"/>
  <c r="K103" i="4"/>
  <c r="K112" i="4"/>
  <c r="AR112" i="4"/>
  <c r="AT127" i="4"/>
  <c r="AC141" i="4"/>
  <c r="G274" i="4"/>
  <c r="AT27" i="4"/>
  <c r="AT61" i="4"/>
  <c r="X352" i="4"/>
  <c r="AC349" i="4"/>
  <c r="K32" i="4"/>
  <c r="V34" i="4"/>
  <c r="AD46" i="4"/>
  <c r="M107" i="4"/>
  <c r="I114" i="4"/>
  <c r="AB114" i="4"/>
  <c r="AB150" i="4" s="1"/>
  <c r="AP194" i="4"/>
  <c r="AC361" i="4"/>
  <c r="AC31" i="4"/>
  <c r="AA23" i="4"/>
  <c r="AA34" i="4" s="1"/>
  <c r="AA64" i="4" s="1"/>
  <c r="X32" i="4"/>
  <c r="AR32" i="4"/>
  <c r="W34" i="4"/>
  <c r="AP34" i="4"/>
  <c r="AT41" i="4"/>
  <c r="M41" i="4"/>
  <c r="AD52" i="4"/>
  <c r="X103" i="4"/>
  <c r="J114" i="4"/>
  <c r="AR183" i="4"/>
  <c r="AR194" i="4" s="1"/>
  <c r="AD212" i="4"/>
  <c r="AD219" i="4"/>
  <c r="AR103" i="4"/>
  <c r="AQ114" i="4"/>
  <c r="M141" i="4"/>
  <c r="AT17" i="4"/>
  <c r="F34" i="4"/>
  <c r="Y34" i="4"/>
  <c r="M47" i="4"/>
  <c r="AA103" i="4"/>
  <c r="AM114" i="4"/>
  <c r="AD119" i="4"/>
  <c r="M121" i="4"/>
  <c r="AC127" i="4"/>
  <c r="AD131" i="4"/>
  <c r="AD191" i="4"/>
  <c r="Y194" i="4"/>
  <c r="AD211" i="4"/>
  <c r="AT268" i="4"/>
  <c r="K423" i="4"/>
  <c r="K434" i="4" s="1"/>
  <c r="AT497" i="4"/>
  <c r="AR23" i="4"/>
  <c r="M18" i="4"/>
  <c r="AD18" i="4" s="1"/>
  <c r="AC19" i="4"/>
  <c r="AD19" i="4" s="1"/>
  <c r="AC27" i="4"/>
  <c r="G34" i="4"/>
  <c r="AS34" i="4"/>
  <c r="AS70" i="4" s="1"/>
  <c r="AD50" i="4"/>
  <c r="AD55" i="4"/>
  <c r="AT98" i="4"/>
  <c r="AT99" i="4"/>
  <c r="AA112" i="4"/>
  <c r="AC108" i="4"/>
  <c r="X112" i="4"/>
  <c r="AN114" i="4"/>
  <c r="AD134" i="4"/>
  <c r="K183" i="4"/>
  <c r="AR272" i="4"/>
  <c r="K343" i="4"/>
  <c r="M336" i="4"/>
  <c r="AC347" i="4"/>
  <c r="AD347" i="4" s="1"/>
  <c r="W354" i="4"/>
  <c r="AD53" i="4"/>
  <c r="AT121" i="4"/>
  <c r="H23" i="4"/>
  <c r="M28" i="4"/>
  <c r="AC29" i="4"/>
  <c r="L34" i="4"/>
  <c r="L70" i="4" s="1"/>
  <c r="AD51" i="4"/>
  <c r="AD56" i="4"/>
  <c r="H103" i="4"/>
  <c r="H114" i="4" s="1"/>
  <c r="AT96" i="4"/>
  <c r="AT107" i="4"/>
  <c r="AT108" i="4"/>
  <c r="F114" i="4"/>
  <c r="Y114" i="4"/>
  <c r="AS114" i="4"/>
  <c r="AS144" i="4" s="1"/>
  <c r="AD279" i="4"/>
  <c r="AC287" i="4"/>
  <c r="M342" i="4"/>
  <c r="AD358" i="4"/>
  <c r="AR512" i="4"/>
  <c r="AT507" i="4"/>
  <c r="V514" i="4"/>
  <c r="AP514" i="4"/>
  <c r="AO183" i="4"/>
  <c r="AC179" i="4"/>
  <c r="X183" i="4"/>
  <c r="G194" i="4"/>
  <c r="Z194" i="4"/>
  <c r="AS194" i="4"/>
  <c r="AS230" i="4" s="1"/>
  <c r="AT221" i="4"/>
  <c r="AC256" i="4"/>
  <c r="M259" i="4"/>
  <c r="AC262" i="4"/>
  <c r="K272" i="4"/>
  <c r="M268" i="4"/>
  <c r="AT269" i="4"/>
  <c r="AT270" i="4"/>
  <c r="L274" i="4"/>
  <c r="L310" i="4" s="1"/>
  <c r="AM274" i="4"/>
  <c r="AC301" i="4"/>
  <c r="H343" i="4"/>
  <c r="AC339" i="4"/>
  <c r="AD339" i="4" s="1"/>
  <c r="AN354" i="4"/>
  <c r="M418" i="4"/>
  <c r="M419" i="4"/>
  <c r="AT430" i="4"/>
  <c r="L434" i="4"/>
  <c r="L470" i="4" s="1"/>
  <c r="AM434" i="4"/>
  <c r="H503" i="4"/>
  <c r="AR503" i="4"/>
  <c r="AR514" i="4" s="1"/>
  <c r="X503" i="4"/>
  <c r="M501" i="4"/>
  <c r="X512" i="4"/>
  <c r="W514" i="4"/>
  <c r="AQ514" i="4"/>
  <c r="AT521" i="4"/>
  <c r="AD526" i="4"/>
  <c r="H183" i="4"/>
  <c r="J194" i="4"/>
  <c r="AA263" i="4"/>
  <c r="AT261" i="4"/>
  <c r="AT271" i="4"/>
  <c r="AT338" i="4"/>
  <c r="AO354" i="4"/>
  <c r="AQ390" i="4" s="1"/>
  <c r="AQ354" i="4"/>
  <c r="AD360" i="4"/>
  <c r="X423" i="4"/>
  <c r="X434" i="4" s="1"/>
  <c r="Z470" i="4" s="1"/>
  <c r="AC428" i="4"/>
  <c r="V434" i="4"/>
  <c r="AP434" i="4"/>
  <c r="AT441" i="4"/>
  <c r="AC461" i="4"/>
  <c r="M496" i="4"/>
  <c r="AC500" i="4"/>
  <c r="H512" i="4"/>
  <c r="G514" i="4"/>
  <c r="Z514" i="4"/>
  <c r="AT527" i="4"/>
  <c r="M189" i="4"/>
  <c r="AT190" i="4"/>
  <c r="X263" i="4"/>
  <c r="W274" i="4"/>
  <c r="AQ274" i="4"/>
  <c r="M281" i="4"/>
  <c r="AD292" i="4"/>
  <c r="AD298" i="4"/>
  <c r="AR352" i="4"/>
  <c r="AC351" i="4"/>
  <c r="AD351" i="4" s="1"/>
  <c r="Y354" i="4"/>
  <c r="AS354" i="4"/>
  <c r="AS384" i="4" s="1"/>
  <c r="AC367" i="4"/>
  <c r="AA423" i="4"/>
  <c r="AA434" i="4" s="1"/>
  <c r="AC417" i="4"/>
  <c r="AD417" i="4" s="1"/>
  <c r="AC418" i="4"/>
  <c r="AC419" i="4"/>
  <c r="W434" i="4"/>
  <c r="AQ434" i="4"/>
  <c r="M498" i="4"/>
  <c r="K512" i="4"/>
  <c r="I514" i="4"/>
  <c r="AB514" i="4"/>
  <c r="AB544" i="4" s="1"/>
  <c r="AD519" i="4"/>
  <c r="AC541" i="4"/>
  <c r="AD533" i="4"/>
  <c r="M178" i="4"/>
  <c r="K192" i="4"/>
  <c r="K194" i="4" s="1"/>
  <c r="AM194" i="4"/>
  <c r="AT207" i="4"/>
  <c r="H263" i="4"/>
  <c r="H274" i="4" s="1"/>
  <c r="J304" i="4" s="1"/>
  <c r="AR263" i="4"/>
  <c r="M261" i="4"/>
  <c r="AD261" i="4" s="1"/>
  <c r="Y274" i="4"/>
  <c r="X343" i="4"/>
  <c r="X354" i="4" s="1"/>
  <c r="Z390" i="4" s="1"/>
  <c r="AC337" i="4"/>
  <c r="AT340" i="4"/>
  <c r="AT341" i="4"/>
  <c r="G354" i="4"/>
  <c r="Z354" i="4"/>
  <c r="Y434" i="4"/>
  <c r="AS434" i="4"/>
  <c r="AS470" i="4" s="1"/>
  <c r="AI475" i="4" s="1"/>
  <c r="AS60" i="21" s="1"/>
  <c r="AT60" i="21" s="1"/>
  <c r="AD452" i="4"/>
  <c r="M499" i="4"/>
  <c r="J514" i="4"/>
  <c r="AT181" i="4"/>
  <c r="V194" i="4"/>
  <c r="AN194" i="4"/>
  <c r="AD199" i="4"/>
  <c r="AD205" i="4"/>
  <c r="K263" i="4"/>
  <c r="AC270" i="4"/>
  <c r="AD270" i="4" s="1"/>
  <c r="Z274" i="4"/>
  <c r="AD280" i="4"/>
  <c r="AA343" i="4"/>
  <c r="AA354" i="4" s="1"/>
  <c r="AA390" i="4" s="1"/>
  <c r="K352" i="4"/>
  <c r="AB354" i="4"/>
  <c r="AB390" i="4" s="1"/>
  <c r="S395" i="4" s="1"/>
  <c r="AD359" i="4"/>
  <c r="AT367" i="4"/>
  <c r="AD373" i="4"/>
  <c r="AO423" i="4"/>
  <c r="AO434" i="4" s="1"/>
  <c r="AQ470" i="4" s="1"/>
  <c r="AR432" i="4"/>
  <c r="G434" i="4"/>
  <c r="Z434" i="4"/>
  <c r="AA503" i="4"/>
  <c r="M500" i="4"/>
  <c r="L514" i="4"/>
  <c r="L544" i="4" s="1"/>
  <c r="AM514" i="4"/>
  <c r="M521" i="4"/>
  <c r="AD535" i="4"/>
  <c r="AD539" i="4"/>
  <c r="AA183" i="4"/>
  <c r="AC177" i="4"/>
  <c r="AD177" i="4" s="1"/>
  <c r="M181" i="4"/>
  <c r="AT182" i="4"/>
  <c r="AA192" i="4"/>
  <c r="X192" i="4"/>
  <c r="W194" i="4"/>
  <c r="AC221" i="4"/>
  <c r="AD216" i="4"/>
  <c r="AT258" i="4"/>
  <c r="AO272" i="4"/>
  <c r="AC271" i="4"/>
  <c r="I274" i="4"/>
  <c r="AB274" i="4"/>
  <c r="AB304" i="4" s="1"/>
  <c r="AT281" i="4"/>
  <c r="M341" i="4"/>
  <c r="M348" i="4"/>
  <c r="AD348" i="4" s="1"/>
  <c r="M349" i="4"/>
  <c r="AD349" i="4" s="1"/>
  <c r="J354" i="4"/>
  <c r="AC381" i="4"/>
  <c r="AD377" i="4"/>
  <c r="H423" i="4"/>
  <c r="AR423" i="4"/>
  <c r="AT417" i="4"/>
  <c r="AT418" i="4"/>
  <c r="H432" i="4"/>
  <c r="M428" i="4"/>
  <c r="I434" i="4"/>
  <c r="AB434" i="4"/>
  <c r="AB470" i="4" s="1"/>
  <c r="S475" i="4" s="1"/>
  <c r="M441" i="4"/>
  <c r="AT501" i="4"/>
  <c r="AT502" i="4"/>
  <c r="AC507" i="4"/>
  <c r="AT510" i="4"/>
  <c r="AT511" i="4"/>
  <c r="AN514" i="4"/>
  <c r="AD524" i="4"/>
  <c r="M527" i="4"/>
  <c r="AD532" i="4"/>
  <c r="AT496" i="4"/>
  <c r="AA512" i="4"/>
  <c r="AC521" i="4"/>
  <c r="AD530" i="4"/>
  <c r="AD538" i="4"/>
  <c r="M507" i="4"/>
  <c r="AD525" i="4"/>
  <c r="AD536" i="4"/>
  <c r="M541" i="4"/>
  <c r="AD420" i="4"/>
  <c r="AD422" i="4"/>
  <c r="AD429" i="4"/>
  <c r="AT416" i="4"/>
  <c r="AD450" i="4"/>
  <c r="AD458" i="4"/>
  <c r="M427" i="4"/>
  <c r="AD446" i="4"/>
  <c r="AD457" i="4"/>
  <c r="AT427" i="4"/>
  <c r="AD445" i="4"/>
  <c r="AD456" i="4"/>
  <c r="AC416" i="4"/>
  <c r="AD444" i="4"/>
  <c r="AD455" i="4"/>
  <c r="AC427" i="4"/>
  <c r="AT336" i="4"/>
  <c r="AD370" i="4"/>
  <c r="AD378" i="4"/>
  <c r="AT347" i="4"/>
  <c r="AD365" i="4"/>
  <c r="AD376" i="4"/>
  <c r="AC336" i="4"/>
  <c r="H352" i="4"/>
  <c r="AD364" i="4"/>
  <c r="AT256" i="4"/>
  <c r="AO263" i="4"/>
  <c r="AO274" i="4" s="1"/>
  <c r="AQ310" i="4" s="1"/>
  <c r="AD290" i="4"/>
  <c r="M267" i="4"/>
  <c r="AD286" i="4"/>
  <c r="AD297" i="4"/>
  <c r="AC259" i="4"/>
  <c r="AT267" i="4"/>
  <c r="AC268" i="4"/>
  <c r="AD268" i="4" s="1"/>
  <c r="AD285" i="4"/>
  <c r="AD296" i="4"/>
  <c r="AD284" i="4"/>
  <c r="AD295" i="4"/>
  <c r="AC257" i="4"/>
  <c r="AO194" i="4"/>
  <c r="AQ230" i="4" s="1"/>
  <c r="AT176" i="4"/>
  <c r="AC201" i="4"/>
  <c r="M207" i="4"/>
  <c r="AD210" i="4"/>
  <c r="AD218" i="4"/>
  <c r="AC180" i="4"/>
  <c r="M187" i="4"/>
  <c r="M176" i="4"/>
  <c r="AT187" i="4"/>
  <c r="AC189" i="4"/>
  <c r="AR114" i="4"/>
  <c r="AR150" i="4" s="1"/>
  <c r="M96" i="4"/>
  <c r="AC109" i="4"/>
  <c r="AD109" i="4" s="1"/>
  <c r="AD139" i="4"/>
  <c r="AO112" i="4"/>
  <c r="AO114" i="4" s="1"/>
  <c r="AQ150" i="4" s="1"/>
  <c r="AC121" i="4"/>
  <c r="AD130" i="4"/>
  <c r="AD138" i="4"/>
  <c r="AC96" i="4"/>
  <c r="AD124" i="4"/>
  <c r="AD41" i="4"/>
  <c r="AD21" i="4"/>
  <c r="AD17" i="4"/>
  <c r="X23" i="4"/>
  <c r="M16" i="4"/>
  <c r="AO23" i="4"/>
  <c r="AO34" i="4" s="1"/>
  <c r="AQ70" i="4" s="1"/>
  <c r="M27" i="4"/>
  <c r="M61" i="4"/>
  <c r="H21" i="2"/>
  <c r="AI21" i="2"/>
  <c r="AC228" i="20" l="1"/>
  <c r="Z230" i="20"/>
  <c r="D324" i="20"/>
  <c r="V316" i="20"/>
  <c r="S473" i="20"/>
  <c r="AC470" i="20"/>
  <c r="S477" i="20" s="1"/>
  <c r="AJ79" i="20"/>
  <c r="AJ74" i="20"/>
  <c r="AJ76" i="20" s="1"/>
  <c r="S73" i="20"/>
  <c r="AC70" i="20"/>
  <c r="S77" i="20" s="1"/>
  <c r="AI479" i="20"/>
  <c r="AI474" i="20"/>
  <c r="AI476" i="20" s="1"/>
  <c r="D153" i="20"/>
  <c r="AA548" i="20"/>
  <c r="AA550" i="20" s="1"/>
  <c r="S554" i="20" s="1"/>
  <c r="Z545" i="20"/>
  <c r="AD545" i="20" s="1"/>
  <c r="AA544" i="20"/>
  <c r="V236" i="20"/>
  <c r="S164" i="20"/>
  <c r="V155" i="20"/>
  <c r="AD310" i="20"/>
  <c r="D317" i="20"/>
  <c r="V317" i="20" s="1"/>
  <c r="AI399" i="20"/>
  <c r="AI394" i="20"/>
  <c r="AI396" i="20" s="1"/>
  <c r="AI398" i="20"/>
  <c r="AI393" i="20"/>
  <c r="AT390" i="20"/>
  <c r="AI397" i="20" s="1"/>
  <c r="K144" i="20"/>
  <c r="M144" i="20" s="1"/>
  <c r="AD144" i="20" s="1"/>
  <c r="J145" i="20"/>
  <c r="K148" i="20"/>
  <c r="S313" i="20"/>
  <c r="AC310" i="20"/>
  <c r="S317" i="20" s="1"/>
  <c r="V313" i="20"/>
  <c r="D322" i="20"/>
  <c r="D319" i="20" s="1"/>
  <c r="S396" i="20"/>
  <c r="V396" i="20" s="1"/>
  <c r="S398" i="20"/>
  <c r="V476" i="20"/>
  <c r="J545" i="20"/>
  <c r="K544" i="20"/>
  <c r="M544" i="20" s="1"/>
  <c r="K548" i="20"/>
  <c r="AD228" i="20"/>
  <c r="D553" i="20"/>
  <c r="Z548" i="20"/>
  <c r="Z544" i="20"/>
  <c r="AC544" i="20" s="1"/>
  <c r="AI478" i="20"/>
  <c r="AI473" i="20"/>
  <c r="AT470" i="20"/>
  <c r="AI477" i="20" s="1"/>
  <c r="Z390" i="20"/>
  <c r="AC388" i="20"/>
  <c r="AD388" i="20" s="1"/>
  <c r="M230" i="20"/>
  <c r="D233" i="20"/>
  <c r="AC148" i="20"/>
  <c r="D555" i="20"/>
  <c r="V555" i="20" s="1"/>
  <c r="V76" i="20"/>
  <c r="AD34" i="20"/>
  <c r="AD434" i="20"/>
  <c r="M464" i="20"/>
  <c r="AD464" i="20" s="1"/>
  <c r="S158" i="20"/>
  <c r="AI559" i="20"/>
  <c r="AI554" i="20"/>
  <c r="AI556" i="20" s="1"/>
  <c r="M70" i="20"/>
  <c r="D73" i="20"/>
  <c r="AC150" i="20"/>
  <c r="S157" i="20" s="1"/>
  <c r="S153" i="20"/>
  <c r="D393" i="20"/>
  <c r="D404" i="20" s="1"/>
  <c r="M390" i="20"/>
  <c r="M34" i="20"/>
  <c r="V394" i="20"/>
  <c r="AT310" i="20"/>
  <c r="AI317" i="20" s="1"/>
  <c r="AI318" i="20"/>
  <c r="AI313" i="20"/>
  <c r="J470" i="20"/>
  <c r="M468" i="20"/>
  <c r="AD468" i="20" s="1"/>
  <c r="Z390" i="19"/>
  <c r="AC388" i="19"/>
  <c r="AD274" i="19"/>
  <c r="D555" i="19"/>
  <c r="V555" i="19" s="1"/>
  <c r="D558" i="19"/>
  <c r="V236" i="19"/>
  <c r="S556" i="19"/>
  <c r="AI234" i="19"/>
  <c r="AI236" i="19" s="1"/>
  <c r="AI239" i="19"/>
  <c r="J148" i="19"/>
  <c r="J144" i="19"/>
  <c r="D233" i="19"/>
  <c r="M230" i="19"/>
  <c r="M274" i="19"/>
  <c r="AQ304" i="19"/>
  <c r="AT304" i="19" s="1"/>
  <c r="AQ310" i="19"/>
  <c r="D476" i="19"/>
  <c r="D474" i="19"/>
  <c r="J464" i="19"/>
  <c r="M464" i="19" s="1"/>
  <c r="J468" i="19"/>
  <c r="Z468" i="19"/>
  <c r="Z464" i="19"/>
  <c r="AA464" i="19"/>
  <c r="AA468" i="19"/>
  <c r="AA470" i="19" s="1"/>
  <c r="S474" i="19" s="1"/>
  <c r="Z465" i="19"/>
  <c r="AD465" i="19" s="1"/>
  <c r="J70" i="19"/>
  <c r="AC230" i="19"/>
  <c r="S237" i="19" s="1"/>
  <c r="S233" i="19"/>
  <c r="AD548" i="19"/>
  <c r="AC228" i="19"/>
  <c r="D553" i="19"/>
  <c r="M550" i="19"/>
  <c r="Z148" i="19"/>
  <c r="Z144" i="19"/>
  <c r="AC144" i="19" s="1"/>
  <c r="D556" i="19"/>
  <c r="D554" i="19"/>
  <c r="V554" i="19" s="1"/>
  <c r="AJ79" i="19"/>
  <c r="AJ74" i="19"/>
  <c r="AJ76" i="19" s="1"/>
  <c r="D396" i="19"/>
  <c r="D394" i="19"/>
  <c r="V394" i="19" s="1"/>
  <c r="Z68" i="19"/>
  <c r="Z64" i="19"/>
  <c r="AC64" i="19" s="1"/>
  <c r="J308" i="19"/>
  <c r="J304" i="19"/>
  <c r="M304" i="19" s="1"/>
  <c r="J65" i="19"/>
  <c r="AD65" i="19" s="1"/>
  <c r="K68" i="19"/>
  <c r="K70" i="19" s="1"/>
  <c r="K64" i="19"/>
  <c r="M64" i="19" s="1"/>
  <c r="AD64" i="19" s="1"/>
  <c r="K144" i="19"/>
  <c r="K148" i="19"/>
  <c r="K150" i="19" s="1"/>
  <c r="J145" i="19"/>
  <c r="AI554" i="19"/>
  <c r="AI556" i="19" s="1"/>
  <c r="AI559" i="19"/>
  <c r="J390" i="19"/>
  <c r="M388" i="19"/>
  <c r="AD388" i="19" s="1"/>
  <c r="Z308" i="19"/>
  <c r="Z304" i="19"/>
  <c r="AC304" i="19" s="1"/>
  <c r="AD343" i="19"/>
  <c r="AD354" i="19" s="1"/>
  <c r="AC194" i="19"/>
  <c r="M114" i="19"/>
  <c r="S238" i="19"/>
  <c r="AI159" i="19"/>
  <c r="AI154" i="19"/>
  <c r="AI156" i="19" s="1"/>
  <c r="AD384" i="19"/>
  <c r="S553" i="19"/>
  <c r="AC550" i="19"/>
  <c r="S557" i="19" s="1"/>
  <c r="V316" i="19"/>
  <c r="S398" i="19"/>
  <c r="AD228" i="19"/>
  <c r="AD114" i="19"/>
  <c r="D478" i="19"/>
  <c r="D153" i="18"/>
  <c r="M150" i="18"/>
  <c r="J468" i="18"/>
  <c r="J464" i="18"/>
  <c r="M464" i="18" s="1"/>
  <c r="AD464" i="18" s="1"/>
  <c r="AI399" i="18"/>
  <c r="AI394" i="18"/>
  <c r="AI396" i="18" s="1"/>
  <c r="Z150" i="18"/>
  <c r="AC148" i="18"/>
  <c r="AD194" i="18"/>
  <c r="AI313" i="18"/>
  <c r="AI318" i="18"/>
  <c r="AT310" i="18"/>
  <c r="AI317" i="18" s="1"/>
  <c r="AI314" i="18"/>
  <c r="AI316" i="18" s="1"/>
  <c r="AI319" i="18"/>
  <c r="S476" i="18"/>
  <c r="V476" i="18" s="1"/>
  <c r="AQ64" i="18"/>
  <c r="AT64" i="18" s="1"/>
  <c r="AQ70" i="18"/>
  <c r="M304" i="18"/>
  <c r="AD304" i="18" s="1"/>
  <c r="M194" i="18"/>
  <c r="M68" i="18"/>
  <c r="AD68" i="18" s="1"/>
  <c r="J70" i="18"/>
  <c r="AC230" i="18"/>
  <c r="S237" i="18" s="1"/>
  <c r="S233" i="18"/>
  <c r="AR464" i="18"/>
  <c r="AR470" i="18"/>
  <c r="AQ465" i="18"/>
  <c r="AC390" i="18"/>
  <c r="S397" i="18" s="1"/>
  <c r="S393" i="18"/>
  <c r="AD114" i="18"/>
  <c r="M390" i="18"/>
  <c r="D393" i="18"/>
  <c r="D404" i="18"/>
  <c r="V396" i="18"/>
  <c r="AI159" i="18"/>
  <c r="AI154" i="18"/>
  <c r="AI156" i="18" s="1"/>
  <c r="AC310" i="18"/>
  <c r="S317" i="18" s="1"/>
  <c r="S313" i="18"/>
  <c r="AD148" i="18"/>
  <c r="M230" i="18"/>
  <c r="D233" i="18"/>
  <c r="D244" i="18" s="1"/>
  <c r="S473" i="18"/>
  <c r="AC470" i="18"/>
  <c r="S477" i="18" s="1"/>
  <c r="S73" i="18"/>
  <c r="AC70" i="18"/>
  <c r="S77" i="18" s="1"/>
  <c r="M354" i="18"/>
  <c r="S84" i="18"/>
  <c r="AD388" i="18"/>
  <c r="J548" i="18"/>
  <c r="J544" i="18"/>
  <c r="M544" i="18" s="1"/>
  <c r="AD544" i="18" s="1"/>
  <c r="V236" i="18"/>
  <c r="AC468" i="18"/>
  <c r="AD224" i="18"/>
  <c r="AD354" i="18"/>
  <c r="AT464" i="18"/>
  <c r="M308" i="18"/>
  <c r="AD308" i="18" s="1"/>
  <c r="D314" i="18"/>
  <c r="V314" i="18" s="1"/>
  <c r="D316" i="18"/>
  <c r="D318" i="18"/>
  <c r="V76" i="18"/>
  <c r="Z145" i="18"/>
  <c r="AD145" i="18" s="1"/>
  <c r="AA144" i="18"/>
  <c r="AC144" i="18" s="1"/>
  <c r="AD144" i="18" s="1"/>
  <c r="AA148" i="18"/>
  <c r="AA150" i="18" s="1"/>
  <c r="S154" i="18" s="1"/>
  <c r="AT544" i="18"/>
  <c r="AT390" i="18"/>
  <c r="AI397" i="18" s="1"/>
  <c r="V556" i="18"/>
  <c r="S553" i="18"/>
  <c r="S564" i="18" s="1"/>
  <c r="AC550" i="18"/>
  <c r="S557" i="18" s="1"/>
  <c r="S78" i="18"/>
  <c r="AI478" i="18"/>
  <c r="AI473" i="18"/>
  <c r="AT470" i="18"/>
  <c r="AI477" i="18" s="1"/>
  <c r="D313" i="18"/>
  <c r="M310" i="18"/>
  <c r="D156" i="18"/>
  <c r="D154" i="18"/>
  <c r="S316" i="18"/>
  <c r="S318" i="18"/>
  <c r="AQ224" i="17"/>
  <c r="AQ230" i="17"/>
  <c r="J230" i="17"/>
  <c r="M228" i="17"/>
  <c r="J308" i="17"/>
  <c r="J304" i="17"/>
  <c r="M304" i="17" s="1"/>
  <c r="AD304" i="17" s="1"/>
  <c r="AC390" i="17"/>
  <c r="S397" i="17" s="1"/>
  <c r="S393" i="17"/>
  <c r="AC310" i="17"/>
  <c r="S317" i="17" s="1"/>
  <c r="S313" i="17"/>
  <c r="V76" i="17"/>
  <c r="M64" i="17"/>
  <c r="AD64" i="17" s="1"/>
  <c r="AD434" i="17"/>
  <c r="V396" i="17"/>
  <c r="V156" i="17"/>
  <c r="D164" i="17"/>
  <c r="M150" i="17"/>
  <c r="D153" i="17"/>
  <c r="Z470" i="17"/>
  <c r="AC228" i="17"/>
  <c r="Z230" i="17"/>
  <c r="V236" i="17"/>
  <c r="AQ225" i="17"/>
  <c r="AR230" i="17"/>
  <c r="AR224" i="17"/>
  <c r="D316" i="17"/>
  <c r="D314" i="17"/>
  <c r="V314" i="17" s="1"/>
  <c r="AD148" i="17"/>
  <c r="J470" i="17"/>
  <c r="M468" i="17"/>
  <c r="AD544" i="17"/>
  <c r="M390" i="17"/>
  <c r="D393" i="17"/>
  <c r="AA468" i="17"/>
  <c r="AA470" i="17" s="1"/>
  <c r="S474" i="17" s="1"/>
  <c r="Z465" i="17"/>
  <c r="AD465" i="17" s="1"/>
  <c r="AA464" i="17"/>
  <c r="AC464" i="17" s="1"/>
  <c r="AD464" i="17" s="1"/>
  <c r="AD34" i="17"/>
  <c r="D553" i="17"/>
  <c r="M550" i="17"/>
  <c r="Z150" i="17"/>
  <c r="AC148" i="17"/>
  <c r="AT464" i="17"/>
  <c r="M548" i="17"/>
  <c r="AD548" i="17" s="1"/>
  <c r="D318" i="17"/>
  <c r="AD384" i="17"/>
  <c r="S553" i="17"/>
  <c r="AC550" i="17"/>
  <c r="S557" i="17" s="1"/>
  <c r="S324" i="17"/>
  <c r="D556" i="17"/>
  <c r="D554" i="17"/>
  <c r="V554" i="17" s="1"/>
  <c r="AR384" i="17"/>
  <c r="AT384" i="17" s="1"/>
  <c r="AQ385" i="17"/>
  <c r="AR390" i="17"/>
  <c r="S73" i="17"/>
  <c r="AC70" i="17"/>
  <c r="S77" i="17" s="1"/>
  <c r="AI559" i="17"/>
  <c r="AI554" i="17"/>
  <c r="AI556" i="17" s="1"/>
  <c r="J70" i="17"/>
  <c r="M68" i="17"/>
  <c r="AD68" i="17" s="1"/>
  <c r="AA468" i="16"/>
  <c r="AA470" i="16" s="1"/>
  <c r="S474" i="16" s="1"/>
  <c r="Z465" i="16"/>
  <c r="AD465" i="16" s="1"/>
  <c r="AA464" i="16"/>
  <c r="D394" i="16"/>
  <c r="V394" i="16" s="1"/>
  <c r="D396" i="16"/>
  <c r="AD65" i="16"/>
  <c r="Z70" i="16"/>
  <c r="AC68" i="16"/>
  <c r="AQ550" i="16"/>
  <c r="AQ544" i="16"/>
  <c r="AT544" i="16" s="1"/>
  <c r="D236" i="16"/>
  <c r="D234" i="16"/>
  <c r="V234" i="16" s="1"/>
  <c r="D238" i="16"/>
  <c r="AT150" i="16"/>
  <c r="AI157" i="16" s="1"/>
  <c r="AI153" i="16"/>
  <c r="AI158" i="16"/>
  <c r="M470" i="16"/>
  <c r="D473" i="16"/>
  <c r="AD144" i="16"/>
  <c r="D316" i="16"/>
  <c r="D314" i="16"/>
  <c r="V314" i="16" s="1"/>
  <c r="AQ70" i="16"/>
  <c r="AQ64" i="16"/>
  <c r="AT64" i="16" s="1"/>
  <c r="AQ145" i="16"/>
  <c r="AR150" i="16"/>
  <c r="AR144" i="16"/>
  <c r="AT144" i="16" s="1"/>
  <c r="AC148" i="16"/>
  <c r="D233" i="16"/>
  <c r="M230" i="16"/>
  <c r="S78" i="16"/>
  <c r="V74" i="16"/>
  <c r="Z548" i="16"/>
  <c r="Z544" i="16"/>
  <c r="AC544" i="16" s="1"/>
  <c r="AC150" i="16"/>
  <c r="S157" i="16" s="1"/>
  <c r="S153" i="16"/>
  <c r="D154" i="16"/>
  <c r="V154" i="16" s="1"/>
  <c r="D156" i="16"/>
  <c r="M228" i="16"/>
  <c r="AD228" i="16" s="1"/>
  <c r="V315" i="16"/>
  <c r="V76" i="16"/>
  <c r="AT310" i="16"/>
  <c r="AI317" i="16" s="1"/>
  <c r="AI313" i="16"/>
  <c r="AI318" i="16"/>
  <c r="S158" i="16"/>
  <c r="D484" i="16"/>
  <c r="J310" i="16"/>
  <c r="M308" i="16"/>
  <c r="AD308" i="16" s="1"/>
  <c r="D393" i="16"/>
  <c r="M390" i="16"/>
  <c r="AD544" i="16"/>
  <c r="V474" i="16"/>
  <c r="J550" i="16"/>
  <c r="M548" i="16"/>
  <c r="M148" i="16"/>
  <c r="AD148" i="16" s="1"/>
  <c r="J150" i="16"/>
  <c r="D73" i="16"/>
  <c r="M70" i="16"/>
  <c r="M114" i="16"/>
  <c r="AD194" i="16"/>
  <c r="AC388" i="16"/>
  <c r="AD388" i="16" s="1"/>
  <c r="Z390" i="16"/>
  <c r="S558" i="16"/>
  <c r="S233" i="16"/>
  <c r="AC230" i="16"/>
  <c r="S237" i="16" s="1"/>
  <c r="AC310" i="16"/>
  <c r="S317" i="16" s="1"/>
  <c r="S313" i="16"/>
  <c r="M34" i="16"/>
  <c r="M354" i="16"/>
  <c r="M514" i="16"/>
  <c r="AC464" i="16"/>
  <c r="AD464" i="16" s="1"/>
  <c r="AD68" i="16"/>
  <c r="AI478" i="16"/>
  <c r="AI473" i="16"/>
  <c r="AT470" i="16"/>
  <c r="AI477" i="16" s="1"/>
  <c r="AI394" i="16"/>
  <c r="AI396" i="16" s="1"/>
  <c r="AI399" i="16"/>
  <c r="D554" i="16"/>
  <c r="V554" i="16" s="1"/>
  <c r="D556" i="16"/>
  <c r="S316" i="16"/>
  <c r="S324" i="16" s="1"/>
  <c r="AD434" i="16"/>
  <c r="AC308" i="16"/>
  <c r="AD354" i="16"/>
  <c r="AD514" i="16"/>
  <c r="AC468" i="16"/>
  <c r="AD468" i="16" s="1"/>
  <c r="Z470" i="16"/>
  <c r="D398" i="15"/>
  <c r="D395" i="15"/>
  <c r="V395" i="15" s="1"/>
  <c r="AD354" i="15"/>
  <c r="AC224" i="15"/>
  <c r="AD224" i="15" s="1"/>
  <c r="S153" i="15"/>
  <c r="AC150" i="15"/>
  <c r="S157" i="15" s="1"/>
  <c r="V234" i="15"/>
  <c r="S313" i="15"/>
  <c r="AC310" i="15"/>
  <c r="S317" i="15" s="1"/>
  <c r="S478" i="15"/>
  <c r="AB64" i="21"/>
  <c r="AT224" i="15"/>
  <c r="AD64" i="15"/>
  <c r="J144" i="15"/>
  <c r="M144" i="15" s="1"/>
  <c r="AD144" i="15" s="1"/>
  <c r="J148" i="15"/>
  <c r="Z384" i="15"/>
  <c r="AC384" i="15" s="1"/>
  <c r="Z388" i="15"/>
  <c r="AD304" i="15"/>
  <c r="AT230" i="15"/>
  <c r="AI237" i="15" s="1"/>
  <c r="AI238" i="15"/>
  <c r="AI233" i="15"/>
  <c r="Z70" i="15"/>
  <c r="AC68" i="15"/>
  <c r="M230" i="15"/>
  <c r="D233" i="15"/>
  <c r="V316" i="15"/>
  <c r="AD194" i="15"/>
  <c r="AD514" i="15"/>
  <c r="AD308" i="15"/>
  <c r="D556" i="15"/>
  <c r="D554" i="15"/>
  <c r="V554" i="15" s="1"/>
  <c r="S236" i="15"/>
  <c r="S238" i="15"/>
  <c r="S553" i="15"/>
  <c r="AC550" i="15"/>
  <c r="S557" i="15" s="1"/>
  <c r="AC228" i="15"/>
  <c r="AD228" i="15" s="1"/>
  <c r="M194" i="15"/>
  <c r="AI314" i="15"/>
  <c r="AI316" i="15" s="1"/>
  <c r="AI319" i="15"/>
  <c r="D313" i="15"/>
  <c r="M310" i="15"/>
  <c r="S324" i="15"/>
  <c r="AC230" i="15"/>
  <c r="S237" i="15" s="1"/>
  <c r="S233" i="15"/>
  <c r="M388" i="15"/>
  <c r="J390" i="15"/>
  <c r="AD384" i="15"/>
  <c r="V476" i="15"/>
  <c r="AT310" i="15"/>
  <c r="AI317" i="15" s="1"/>
  <c r="M548" i="15"/>
  <c r="AD548" i="15" s="1"/>
  <c r="V156" i="15"/>
  <c r="V76" i="15"/>
  <c r="AI239" i="15"/>
  <c r="AI234" i="15"/>
  <c r="AI236" i="15" s="1"/>
  <c r="AC274" i="15"/>
  <c r="S473" i="15"/>
  <c r="S484" i="15" s="1"/>
  <c r="AC470" i="15"/>
  <c r="S477" i="15" s="1"/>
  <c r="D553" i="15"/>
  <c r="M550" i="15"/>
  <c r="V475" i="15"/>
  <c r="V154" i="15"/>
  <c r="D396" i="15"/>
  <c r="D394" i="15"/>
  <c r="V394" i="15" s="1"/>
  <c r="AD464" i="15"/>
  <c r="S396" i="15"/>
  <c r="D244" i="15"/>
  <c r="V236" i="15"/>
  <c r="AI478" i="15"/>
  <c r="AI473" i="15"/>
  <c r="AT470" i="15"/>
  <c r="AI477" i="15" s="1"/>
  <c r="AC468" i="15"/>
  <c r="S164" i="15"/>
  <c r="AD434" i="15"/>
  <c r="AI394" i="15"/>
  <c r="AI396" i="15" s="1"/>
  <c r="AI399" i="15"/>
  <c r="J70" i="15"/>
  <c r="M68" i="15"/>
  <c r="J470" i="15"/>
  <c r="M468" i="15"/>
  <c r="AD468" i="15" s="1"/>
  <c r="AA468" i="14"/>
  <c r="AA470" i="14" s="1"/>
  <c r="S474" i="14" s="1"/>
  <c r="Z465" i="14"/>
  <c r="AD465" i="14" s="1"/>
  <c r="AA464" i="14"/>
  <c r="AC464" i="14" s="1"/>
  <c r="AC228" i="14"/>
  <c r="Z230" i="14"/>
  <c r="AT224" i="14"/>
  <c r="Z308" i="14"/>
  <c r="Z304" i="14"/>
  <c r="AC304" i="14" s="1"/>
  <c r="AD304" i="14" s="1"/>
  <c r="AC70" i="14"/>
  <c r="S77" i="14" s="1"/>
  <c r="S73" i="14"/>
  <c r="Z470" i="14"/>
  <c r="AC468" i="14"/>
  <c r="AR70" i="14"/>
  <c r="AR64" i="14"/>
  <c r="AT64" i="14" s="1"/>
  <c r="AQ65" i="14"/>
  <c r="V236" i="14"/>
  <c r="K544" i="14"/>
  <c r="M544" i="14" s="1"/>
  <c r="J545" i="14"/>
  <c r="K548" i="14"/>
  <c r="K550" i="14" s="1"/>
  <c r="D394" i="14"/>
  <c r="V394" i="14" s="1"/>
  <c r="D396" i="14"/>
  <c r="AI318" i="14"/>
  <c r="AI313" i="14"/>
  <c r="AI399" i="14"/>
  <c r="AI394" i="14"/>
  <c r="AI396" i="14" s="1"/>
  <c r="AR304" i="14"/>
  <c r="AQ305" i="14"/>
  <c r="AR310" i="14"/>
  <c r="K148" i="14"/>
  <c r="J145" i="14"/>
  <c r="K144" i="14"/>
  <c r="M144" i="14" s="1"/>
  <c r="M34" i="14"/>
  <c r="AD354" i="14"/>
  <c r="AT304" i="14"/>
  <c r="J68" i="14"/>
  <c r="J64" i="14"/>
  <c r="M64" i="14" s="1"/>
  <c r="AD64" i="14" s="1"/>
  <c r="Z545" i="14"/>
  <c r="AD545" i="14" s="1"/>
  <c r="AA544" i="14"/>
  <c r="AC544" i="14" s="1"/>
  <c r="AA548" i="14"/>
  <c r="J464" i="14"/>
  <c r="M464" i="14" s="1"/>
  <c r="J468" i="14"/>
  <c r="M114" i="14"/>
  <c r="AD114" i="14"/>
  <c r="V316" i="14"/>
  <c r="M354" i="14"/>
  <c r="D153" i="14"/>
  <c r="M388" i="14"/>
  <c r="AD388" i="14" s="1"/>
  <c r="J390" i="14"/>
  <c r="S404" i="14"/>
  <c r="AQ225" i="14"/>
  <c r="AR224" i="14"/>
  <c r="AR230" i="14"/>
  <c r="AI474" i="14"/>
  <c r="AI476" i="14" s="1"/>
  <c r="AI479" i="14"/>
  <c r="J550" i="14"/>
  <c r="M384" i="14"/>
  <c r="AD384" i="14" s="1"/>
  <c r="S393" i="14"/>
  <c r="AC390" i="14"/>
  <c r="S397" i="14" s="1"/>
  <c r="AQ550" i="14"/>
  <c r="AQ544" i="14"/>
  <c r="AT544" i="14" s="1"/>
  <c r="M194" i="14"/>
  <c r="V474" i="14"/>
  <c r="V76" i="14"/>
  <c r="S84" i="14"/>
  <c r="M310" i="14"/>
  <c r="D313" i="14"/>
  <c r="D324" i="14" s="1"/>
  <c r="AI554" i="14"/>
  <c r="AI556" i="14" s="1"/>
  <c r="AI559" i="14"/>
  <c r="AD194" i="14"/>
  <c r="AT384" i="14"/>
  <c r="V74" i="14"/>
  <c r="S553" i="14"/>
  <c r="Z148" i="14"/>
  <c r="Z144" i="14"/>
  <c r="AC144" i="14" s="1"/>
  <c r="AD514" i="14"/>
  <c r="AD503" i="14"/>
  <c r="S78" i="14"/>
  <c r="AQ464" i="14"/>
  <c r="AT464" i="14" s="1"/>
  <c r="AQ470" i="14"/>
  <c r="J230" i="14"/>
  <c r="M228" i="14"/>
  <c r="AC68" i="14"/>
  <c r="AT150" i="13"/>
  <c r="AI157" i="13" s="1"/>
  <c r="AI153" i="13"/>
  <c r="AI158" i="13"/>
  <c r="K228" i="13"/>
  <c r="K230" i="13" s="1"/>
  <c r="K224" i="13"/>
  <c r="M224" i="13" s="1"/>
  <c r="AD224" i="13" s="1"/>
  <c r="J225" i="13"/>
  <c r="AC148" i="13"/>
  <c r="K468" i="13"/>
  <c r="K470" i="13" s="1"/>
  <c r="J465" i="13"/>
  <c r="K464" i="13"/>
  <c r="M34" i="13"/>
  <c r="AQ465" i="13"/>
  <c r="AR464" i="13"/>
  <c r="AT464" i="13" s="1"/>
  <c r="AR470" i="13"/>
  <c r="S153" i="13"/>
  <c r="AC150" i="13"/>
  <c r="S157" i="13" s="1"/>
  <c r="AD34" i="13"/>
  <c r="J230" i="13"/>
  <c r="S393" i="13"/>
  <c r="AC390" i="13"/>
  <c r="S397" i="13" s="1"/>
  <c r="S396" i="13"/>
  <c r="S404" i="13" s="1"/>
  <c r="S398" i="13"/>
  <c r="AQ304" i="13"/>
  <c r="AT304" i="13" s="1"/>
  <c r="AQ310" i="13"/>
  <c r="M70" i="13"/>
  <c r="D73" i="13"/>
  <c r="D316" i="13"/>
  <c r="D314" i="13"/>
  <c r="V314" i="13" s="1"/>
  <c r="J464" i="13"/>
  <c r="M464" i="13" s="1"/>
  <c r="AD464" i="13" s="1"/>
  <c r="J468" i="13"/>
  <c r="J388" i="13"/>
  <c r="J384" i="13"/>
  <c r="M384" i="13" s="1"/>
  <c r="AD384" i="13" s="1"/>
  <c r="J548" i="13"/>
  <c r="J544" i="13"/>
  <c r="M544" i="13" s="1"/>
  <c r="AD544" i="13" s="1"/>
  <c r="AD68" i="13"/>
  <c r="AI398" i="13"/>
  <c r="AI393" i="13"/>
  <c r="AI319" i="13"/>
  <c r="AI314" i="13"/>
  <c r="AI316" i="13" s="1"/>
  <c r="Z550" i="13"/>
  <c r="AC548" i="13"/>
  <c r="S164" i="13"/>
  <c r="K548" i="13"/>
  <c r="K550" i="13" s="1"/>
  <c r="K544" i="13"/>
  <c r="J545" i="13"/>
  <c r="V156" i="13"/>
  <c r="D84" i="13"/>
  <c r="V76" i="13"/>
  <c r="M148" i="13"/>
  <c r="J150" i="13"/>
  <c r="AD434" i="13"/>
  <c r="AQ544" i="13"/>
  <c r="AT544" i="13" s="1"/>
  <c r="AQ550" i="13"/>
  <c r="Z228" i="13"/>
  <c r="Z224" i="13"/>
  <c r="AC224" i="13" s="1"/>
  <c r="M114" i="13"/>
  <c r="AC308" i="13"/>
  <c r="Z310" i="13"/>
  <c r="AI478" i="13"/>
  <c r="AI473" i="13"/>
  <c r="AT470" i="13"/>
  <c r="AI477" i="13" s="1"/>
  <c r="M304" i="13"/>
  <c r="AD304" i="13" s="1"/>
  <c r="AC468" i="13"/>
  <c r="Z470" i="13"/>
  <c r="AQ385" i="13"/>
  <c r="AR384" i="13"/>
  <c r="AT384" i="13" s="1"/>
  <c r="AR390" i="13"/>
  <c r="D394" i="13"/>
  <c r="V394" i="13" s="1"/>
  <c r="D396" i="13"/>
  <c r="AD114" i="13"/>
  <c r="S158" i="13"/>
  <c r="AC70" i="13"/>
  <c r="S77" i="13" s="1"/>
  <c r="S73" i="13"/>
  <c r="S84" i="13" s="1"/>
  <c r="M308" i="13"/>
  <c r="AD308" i="13" s="1"/>
  <c r="J310" i="13"/>
  <c r="AQ305" i="12"/>
  <c r="AR304" i="12"/>
  <c r="AT304" i="12" s="1"/>
  <c r="AR310" i="12"/>
  <c r="Z308" i="12"/>
  <c r="Z304" i="12"/>
  <c r="AC304" i="12" s="1"/>
  <c r="AD194" i="12"/>
  <c r="Z148" i="12"/>
  <c r="Z144" i="12"/>
  <c r="AC144" i="12" s="1"/>
  <c r="AD144" i="12" s="1"/>
  <c r="J150" i="12"/>
  <c r="M148" i="12"/>
  <c r="AC468" i="12"/>
  <c r="Z470" i="12"/>
  <c r="AI474" i="12"/>
  <c r="AI476" i="12" s="1"/>
  <c r="AI479" i="12"/>
  <c r="M194" i="12"/>
  <c r="AC114" i="12"/>
  <c r="Z224" i="12"/>
  <c r="AC224" i="12" s="1"/>
  <c r="Z228" i="12"/>
  <c r="J470" i="12"/>
  <c r="M468" i="12"/>
  <c r="AD468" i="12" s="1"/>
  <c r="S553" i="12"/>
  <c r="AC550" i="12"/>
  <c r="S557" i="12" s="1"/>
  <c r="D556" i="12"/>
  <c r="D554" i="12"/>
  <c r="V554" i="12" s="1"/>
  <c r="D393" i="12"/>
  <c r="M390" i="12"/>
  <c r="AQ150" i="12"/>
  <c r="AQ144" i="12"/>
  <c r="AT144" i="12" s="1"/>
  <c r="AD263" i="12"/>
  <c r="V236" i="12"/>
  <c r="M548" i="12"/>
  <c r="AD548" i="12" s="1"/>
  <c r="AC388" i="12"/>
  <c r="AD388" i="12" s="1"/>
  <c r="Z390" i="12"/>
  <c r="AD464" i="12"/>
  <c r="AD304" i="12"/>
  <c r="AD274" i="12"/>
  <c r="D154" i="12"/>
  <c r="V154" i="12" s="1"/>
  <c r="D156" i="12"/>
  <c r="D158" i="12"/>
  <c r="D553" i="12"/>
  <c r="M550" i="12"/>
  <c r="AR64" i="12"/>
  <c r="AT64" i="12" s="1"/>
  <c r="AQ65" i="12"/>
  <c r="AR70" i="12"/>
  <c r="AD432" i="12"/>
  <c r="AD434" i="12" s="1"/>
  <c r="M308" i="12"/>
  <c r="J310" i="12"/>
  <c r="AQ470" i="12"/>
  <c r="AQ464" i="12"/>
  <c r="AT464" i="12" s="1"/>
  <c r="V316" i="12"/>
  <c r="M274" i="12"/>
  <c r="M70" i="12"/>
  <c r="D73" i="12"/>
  <c r="AC68" i="12"/>
  <c r="Z70" i="12"/>
  <c r="D558" i="12"/>
  <c r="AI554" i="12"/>
  <c r="AI556" i="12" s="1"/>
  <c r="AI559" i="12"/>
  <c r="D476" i="12"/>
  <c r="D474" i="12"/>
  <c r="V474" i="12" s="1"/>
  <c r="D478" i="12"/>
  <c r="AI398" i="12"/>
  <c r="AI393" i="12"/>
  <c r="AQ385" i="12"/>
  <c r="AR384" i="12"/>
  <c r="AR390" i="12"/>
  <c r="AR224" i="12"/>
  <c r="AR230" i="12"/>
  <c r="AQ225" i="12"/>
  <c r="J228" i="12"/>
  <c r="J224" i="12"/>
  <c r="M224" i="12" s="1"/>
  <c r="AD224" i="12" s="1"/>
  <c r="D394" i="12"/>
  <c r="V394" i="12" s="1"/>
  <c r="D396" i="12"/>
  <c r="D84" i="12"/>
  <c r="V76" i="12"/>
  <c r="AQ230" i="12"/>
  <c r="AQ224" i="12"/>
  <c r="AD68" i="12"/>
  <c r="AD544" i="12"/>
  <c r="AT384" i="12"/>
  <c r="AD23" i="7"/>
  <c r="AD28" i="7" s="1"/>
  <c r="AI17" i="2"/>
  <c r="M30" i="7"/>
  <c r="AD37" i="7"/>
  <c r="K30" i="7"/>
  <c r="AI15" i="2"/>
  <c r="N17" i="2"/>
  <c r="AH17" i="2" s="1"/>
  <c r="AH15" i="2"/>
  <c r="AD43" i="7"/>
  <c r="H30" i="7"/>
  <c r="AA30" i="7"/>
  <c r="AS69" i="8"/>
  <c r="AS70" i="8" s="1"/>
  <c r="AS72" i="8" s="1"/>
  <c r="AB69" i="21"/>
  <c r="AB68" i="8"/>
  <c r="AQ68" i="21"/>
  <c r="AB68" i="21"/>
  <c r="AB68" i="22"/>
  <c r="AB67" i="21"/>
  <c r="AB66" i="7"/>
  <c r="AB65" i="22"/>
  <c r="AB65" i="21"/>
  <c r="AS64" i="8"/>
  <c r="AS64" i="3"/>
  <c r="AQ64" i="3"/>
  <c r="AS62" i="3"/>
  <c r="AS62" i="22"/>
  <c r="AS70" i="22" s="1"/>
  <c r="AB62" i="7"/>
  <c r="AS62" i="21"/>
  <c r="AS70" i="9"/>
  <c r="AS72" i="9" s="1"/>
  <c r="AT60" i="22"/>
  <c r="AS70" i="21"/>
  <c r="AQ69" i="21"/>
  <c r="AA69" i="6"/>
  <c r="AB69" i="8"/>
  <c r="L69" i="8"/>
  <c r="AQ69" i="3"/>
  <c r="AA69" i="3"/>
  <c r="AB69" i="7"/>
  <c r="AB69" i="6"/>
  <c r="L69" i="21"/>
  <c r="AB69" i="22"/>
  <c r="AB69" i="3"/>
  <c r="AA69" i="8"/>
  <c r="AB69" i="9"/>
  <c r="L69" i="3"/>
  <c r="AA68" i="6"/>
  <c r="AQ68" i="7"/>
  <c r="AQ68" i="22"/>
  <c r="AB68" i="6"/>
  <c r="AQ68" i="6"/>
  <c r="AA68" i="3"/>
  <c r="AR68" i="7"/>
  <c r="AB68" i="7"/>
  <c r="AA68" i="7"/>
  <c r="AA68" i="9"/>
  <c r="AS68" i="6"/>
  <c r="AA68" i="22"/>
  <c r="AQ67" i="22"/>
  <c r="AA67" i="21"/>
  <c r="AB67" i="3"/>
  <c r="L67" i="8"/>
  <c r="AB67" i="6"/>
  <c r="AB67" i="7"/>
  <c r="L67" i="3"/>
  <c r="AB67" i="8"/>
  <c r="AA67" i="22"/>
  <c r="AB67" i="22"/>
  <c r="AB67" i="9"/>
  <c r="AA66" i="3"/>
  <c r="AR66" i="6"/>
  <c r="AB66" i="21"/>
  <c r="AA66" i="8"/>
  <c r="AB66" i="22"/>
  <c r="AB66" i="9"/>
  <c r="AB66" i="3"/>
  <c r="AB66" i="6"/>
  <c r="AB66" i="8"/>
  <c r="AQ66" i="3"/>
  <c r="AA65" i="22"/>
  <c r="AA65" i="21"/>
  <c r="AS65" i="7"/>
  <c r="AS70" i="7" s="1"/>
  <c r="AA65" i="3"/>
  <c r="AQ65" i="21"/>
  <c r="AQ65" i="9"/>
  <c r="AQ65" i="7"/>
  <c r="AB65" i="3"/>
  <c r="L65" i="3"/>
  <c r="AA65" i="9"/>
  <c r="AA65" i="8"/>
  <c r="AB65" i="6"/>
  <c r="AB65" i="9"/>
  <c r="AB65" i="8"/>
  <c r="AB65" i="7"/>
  <c r="AA65" i="6"/>
  <c r="AA64" i="6"/>
  <c r="AB64" i="3"/>
  <c r="AB64" i="8"/>
  <c r="AA64" i="8"/>
  <c r="AB64" i="22"/>
  <c r="AB64" i="7"/>
  <c r="AB64" i="9"/>
  <c r="AB64" i="6"/>
  <c r="AQ64" i="6"/>
  <c r="AQ63" i="8"/>
  <c r="AQ63" i="6"/>
  <c r="AA63" i="21"/>
  <c r="AA63" i="7"/>
  <c r="AB63" i="7"/>
  <c r="AA63" i="8"/>
  <c r="AB63" i="3"/>
  <c r="AB63" i="8"/>
  <c r="AB63" i="6"/>
  <c r="AB63" i="22"/>
  <c r="AB63" i="9"/>
  <c r="L63" i="7"/>
  <c r="AA62" i="3"/>
  <c r="AA62" i="21"/>
  <c r="AB62" i="6"/>
  <c r="L62" i="7"/>
  <c r="AA62" i="7"/>
  <c r="AB62" i="21"/>
  <c r="AA62" i="9"/>
  <c r="AB62" i="9"/>
  <c r="AB62" i="8"/>
  <c r="AA62" i="6"/>
  <c r="AB62" i="3"/>
  <c r="AA62" i="22"/>
  <c r="AA62" i="8"/>
  <c r="AQ62" i="6"/>
  <c r="AA61" i="7"/>
  <c r="AA61" i="6"/>
  <c r="AA61" i="3"/>
  <c r="AB61" i="3"/>
  <c r="AB61" i="7"/>
  <c r="AB61" i="8"/>
  <c r="AB61" i="21"/>
  <c r="AA61" i="21"/>
  <c r="AB61" i="9"/>
  <c r="AB61" i="22"/>
  <c r="L61" i="6"/>
  <c r="AB61" i="6"/>
  <c r="AA194" i="4"/>
  <c r="AD419" i="4"/>
  <c r="AA114" i="4"/>
  <c r="AA150" i="4" s="1"/>
  <c r="S154" i="4" s="1"/>
  <c r="AD102" i="4"/>
  <c r="AD497" i="4"/>
  <c r="AD111" i="4"/>
  <c r="AR354" i="4"/>
  <c r="AR384" i="4" s="1"/>
  <c r="AD12" i="22"/>
  <c r="AD19" i="22" s="1"/>
  <c r="AC19" i="22"/>
  <c r="AC30" i="22"/>
  <c r="AT30" i="22"/>
  <c r="AD30" i="22"/>
  <c r="AD28" i="21"/>
  <c r="AD30" i="21" s="1"/>
  <c r="AC30" i="21"/>
  <c r="M28" i="9"/>
  <c r="M30" i="9" s="1"/>
  <c r="AD23" i="9"/>
  <c r="AD28" i="9" s="1"/>
  <c r="AD30" i="9" s="1"/>
  <c r="AT30" i="8"/>
  <c r="AC30" i="8"/>
  <c r="AD12" i="8"/>
  <c r="AD19" i="8" s="1"/>
  <c r="AD30" i="8" s="1"/>
  <c r="AC19" i="8"/>
  <c r="AC30" i="7"/>
  <c r="AD12" i="7"/>
  <c r="AD19" i="7" s="1"/>
  <c r="AD30" i="7" s="1"/>
  <c r="AD499" i="4"/>
  <c r="AD178" i="4"/>
  <c r="AD190" i="4"/>
  <c r="AD47" i="4"/>
  <c r="AD181" i="4"/>
  <c r="AD498" i="4"/>
  <c r="H194" i="4"/>
  <c r="J224" i="4" s="1"/>
  <c r="AD508" i="4"/>
  <c r="AD201" i="4"/>
  <c r="AD342" i="4"/>
  <c r="AQ304" i="4"/>
  <c r="AD502" i="4"/>
  <c r="AT272" i="4"/>
  <c r="AD180" i="4"/>
  <c r="Z465" i="4"/>
  <c r="AD465" i="4" s="1"/>
  <c r="AD101" i="4"/>
  <c r="AR390" i="4"/>
  <c r="AD340" i="4"/>
  <c r="L464" i="4"/>
  <c r="AA464" i="4"/>
  <c r="AQ384" i="4"/>
  <c r="AA274" i="4"/>
  <c r="Z305" i="4" s="1"/>
  <c r="AD305" i="4" s="1"/>
  <c r="AD29" i="4"/>
  <c r="AD431" i="4"/>
  <c r="AS464" i="4"/>
  <c r="K354" i="4"/>
  <c r="J385" i="4" s="1"/>
  <c r="L550" i="4"/>
  <c r="AD256" i="4"/>
  <c r="AQ144" i="4"/>
  <c r="AA310" i="4"/>
  <c r="S314" i="4" s="1"/>
  <c r="AA60" i="8" s="1"/>
  <c r="AR550" i="4"/>
  <c r="AQ545" i="4"/>
  <c r="AR544" i="4"/>
  <c r="K224" i="4"/>
  <c r="K230" i="4"/>
  <c r="J225" i="4"/>
  <c r="AA224" i="4"/>
  <c r="Z225" i="4"/>
  <c r="AD225" i="4" s="1"/>
  <c r="AA230" i="4"/>
  <c r="S234" i="4" s="1"/>
  <c r="J144" i="4"/>
  <c r="J150" i="4"/>
  <c r="J60" i="6" s="1"/>
  <c r="AR224" i="4"/>
  <c r="AR230" i="4"/>
  <c r="AQ225" i="4"/>
  <c r="K464" i="4"/>
  <c r="K470" i="4"/>
  <c r="J465" i="4"/>
  <c r="AD271" i="4"/>
  <c r="AT32" i="4"/>
  <c r="Z145" i="4"/>
  <c r="AB144" i="4"/>
  <c r="AB550" i="4"/>
  <c r="S555" i="4" s="1"/>
  <c r="AQ385" i="4"/>
  <c r="AA470" i="4"/>
  <c r="S474" i="4" s="1"/>
  <c r="L384" i="4"/>
  <c r="AQ464" i="4"/>
  <c r="AB464" i="4"/>
  <c r="AD107" i="4"/>
  <c r="AD97" i="4"/>
  <c r="K384" i="4"/>
  <c r="AS224" i="4"/>
  <c r="Z65" i="4"/>
  <c r="AA144" i="4"/>
  <c r="Z385" i="4"/>
  <c r="AS150" i="4"/>
  <c r="AI155" i="4" s="1"/>
  <c r="AB384" i="4"/>
  <c r="Z384" i="4"/>
  <c r="AD441" i="4"/>
  <c r="AD430" i="4"/>
  <c r="AR144" i="4"/>
  <c r="AQ145" i="4"/>
  <c r="AB64" i="4"/>
  <c r="AS64" i="4"/>
  <c r="L304" i="4"/>
  <c r="AA384" i="4"/>
  <c r="AS310" i="4"/>
  <c r="AQ64" i="4"/>
  <c r="AS544" i="4"/>
  <c r="J310" i="4"/>
  <c r="D313" i="4" s="1"/>
  <c r="AC192" i="4"/>
  <c r="AD259" i="4"/>
  <c r="K34" i="4"/>
  <c r="AQ224" i="4"/>
  <c r="L230" i="4"/>
  <c r="K390" i="4"/>
  <c r="Z464" i="4"/>
  <c r="AC464" i="4" s="1"/>
  <c r="L150" i="4"/>
  <c r="AB230" i="4"/>
  <c r="AD28" i="4"/>
  <c r="AS390" i="4"/>
  <c r="AI395" i="4" s="1"/>
  <c r="AQ544" i="4"/>
  <c r="AA68" i="4"/>
  <c r="AA70" i="4" s="1"/>
  <c r="AB310" i="4"/>
  <c r="S315" i="4" s="1"/>
  <c r="S394" i="4"/>
  <c r="K114" i="4"/>
  <c r="AD338" i="4"/>
  <c r="L64" i="4"/>
  <c r="X114" i="4"/>
  <c r="AC23" i="4"/>
  <c r="M112" i="4"/>
  <c r="AD510" i="4"/>
  <c r="AD31" i="4"/>
  <c r="AD421" i="4"/>
  <c r="AD509" i="4"/>
  <c r="AD30" i="4"/>
  <c r="AD418" i="4"/>
  <c r="AD258" i="4"/>
  <c r="AD182" i="4"/>
  <c r="AD110" i="4"/>
  <c r="AD207" i="4"/>
  <c r="X514" i="4"/>
  <c r="AD262" i="4"/>
  <c r="AC352" i="4"/>
  <c r="AD108" i="4"/>
  <c r="AD521" i="4"/>
  <c r="AT23" i="4"/>
  <c r="AD496" i="4"/>
  <c r="AD127" i="4"/>
  <c r="H434" i="4"/>
  <c r="AD179" i="4"/>
  <c r="AD61" i="4"/>
  <c r="AD121" i="4"/>
  <c r="H34" i="4"/>
  <c r="AD260" i="4"/>
  <c r="AD22" i="4"/>
  <c r="H354" i="4"/>
  <c r="X274" i="4"/>
  <c r="AC103" i="4"/>
  <c r="AT192" i="4"/>
  <c r="AC512" i="4"/>
  <c r="M343" i="4"/>
  <c r="AC503" i="4"/>
  <c r="M263" i="4"/>
  <c r="AC423" i="4"/>
  <c r="AT352" i="4"/>
  <c r="X34" i="4"/>
  <c r="M352" i="4"/>
  <c r="M354" i="4" s="1"/>
  <c r="AC432" i="4"/>
  <c r="AD337" i="4"/>
  <c r="K514" i="4"/>
  <c r="AD428" i="4"/>
  <c r="AD281" i="4"/>
  <c r="AT512" i="4"/>
  <c r="AT103" i="4"/>
  <c r="AC32" i="4"/>
  <c r="AC34" i="4" s="1"/>
  <c r="AC112" i="4"/>
  <c r="AD447" i="4"/>
  <c r="M503" i="4"/>
  <c r="M423" i="4"/>
  <c r="AR274" i="4"/>
  <c r="S393" i="4"/>
  <c r="Z60" i="9" s="1"/>
  <c r="H514" i="4"/>
  <c r="AT112" i="4"/>
  <c r="AD352" i="4"/>
  <c r="AD145" i="4"/>
  <c r="AR434" i="4"/>
  <c r="K274" i="4"/>
  <c r="AC343" i="4"/>
  <c r="AT343" i="4"/>
  <c r="AT432" i="4"/>
  <c r="AA514" i="4"/>
  <c r="AD501" i="4"/>
  <c r="AD361" i="4"/>
  <c r="AT423" i="4"/>
  <c r="V475" i="4"/>
  <c r="V315" i="4"/>
  <c r="V395" i="4"/>
  <c r="AC263" i="4"/>
  <c r="AD336" i="4"/>
  <c r="AD341" i="4"/>
  <c r="AT503" i="4"/>
  <c r="AC272" i="4"/>
  <c r="AD381" i="4"/>
  <c r="AD500" i="4"/>
  <c r="AI315" i="4"/>
  <c r="AR34" i="4"/>
  <c r="X194" i="4"/>
  <c r="AC183" i="4"/>
  <c r="AC194" i="4" s="1"/>
  <c r="AT183" i="4"/>
  <c r="AT263" i="4"/>
  <c r="AT274" i="4" s="1"/>
  <c r="AD527" i="4"/>
  <c r="AD541" i="4"/>
  <c r="AD507" i="4"/>
  <c r="M512" i="4"/>
  <c r="V555" i="4"/>
  <c r="AI554" i="4"/>
  <c r="AI559" i="4"/>
  <c r="S473" i="4"/>
  <c r="Z60" i="21" s="1"/>
  <c r="AD461" i="4"/>
  <c r="AD427" i="4"/>
  <c r="M432" i="4"/>
  <c r="AD416" i="4"/>
  <c r="AD423" i="4" s="1"/>
  <c r="AI394" i="4"/>
  <c r="AC390" i="4"/>
  <c r="S397" i="4" s="1"/>
  <c r="AD367" i="4"/>
  <c r="AI398" i="4"/>
  <c r="AI393" i="4"/>
  <c r="AD385" i="4"/>
  <c r="AT384" i="4"/>
  <c r="AI318" i="4"/>
  <c r="AI313" i="4"/>
  <c r="AD267" i="4"/>
  <c r="AD272" i="4" s="1"/>
  <c r="M272" i="4"/>
  <c r="M274" i="4" s="1"/>
  <c r="AD257" i="4"/>
  <c r="AD287" i="4"/>
  <c r="AD301" i="4"/>
  <c r="AD189" i="4"/>
  <c r="AD187" i="4"/>
  <c r="M192" i="4"/>
  <c r="AD176" i="4"/>
  <c r="M183" i="4"/>
  <c r="AD221" i="4"/>
  <c r="AD141" i="4"/>
  <c r="AD96" i="4"/>
  <c r="AD103" i="4" s="1"/>
  <c r="M103" i="4"/>
  <c r="AD27" i="4"/>
  <c r="M32" i="4"/>
  <c r="AT34" i="4"/>
  <c r="AD16" i="4"/>
  <c r="AD23" i="4" s="1"/>
  <c r="M23" i="4"/>
  <c r="M470" i="20" l="1"/>
  <c r="D473" i="20"/>
  <c r="S162" i="20"/>
  <c r="S159" i="20" s="1"/>
  <c r="D242" i="20"/>
  <c r="Z550" i="20"/>
  <c r="AC548" i="20"/>
  <c r="D237" i="20"/>
  <c r="D562" i="20"/>
  <c r="D162" i="20"/>
  <c r="V153" i="20"/>
  <c r="D82" i="20"/>
  <c r="D79" i="20" s="1"/>
  <c r="V73" i="20"/>
  <c r="S404" i="20"/>
  <c r="D77" i="20"/>
  <c r="V77" i="20" s="1"/>
  <c r="AD70" i="20"/>
  <c r="D84" i="20"/>
  <c r="S393" i="20"/>
  <c r="AC390" i="20"/>
  <c r="S397" i="20" s="1"/>
  <c r="D244" i="20"/>
  <c r="S482" i="20"/>
  <c r="S484" i="20"/>
  <c r="K550" i="20"/>
  <c r="M548" i="20"/>
  <c r="AD548" i="20" s="1"/>
  <c r="AD544" i="20"/>
  <c r="AM473" i="20"/>
  <c r="AM395" i="20"/>
  <c r="AM476" i="20"/>
  <c r="AM553" i="20"/>
  <c r="AM475" i="20"/>
  <c r="AM397" i="20"/>
  <c r="AM474" i="20"/>
  <c r="AM396" i="20"/>
  <c r="AM393" i="20"/>
  <c r="AM555" i="20"/>
  <c r="AM314" i="20"/>
  <c r="AM236" i="20"/>
  <c r="AM317" i="20"/>
  <c r="AM315" i="20"/>
  <c r="AM237" i="20"/>
  <c r="AM313" i="20"/>
  <c r="AM235" i="20"/>
  <c r="AM394" i="20"/>
  <c r="AM316" i="20"/>
  <c r="AM234" i="20"/>
  <c r="AM153" i="20"/>
  <c r="AM75" i="20"/>
  <c r="AU55" i="20"/>
  <c r="AU28" i="20"/>
  <c r="AU18" i="20"/>
  <c r="AU58" i="20"/>
  <c r="AU50" i="20"/>
  <c r="AU45" i="20"/>
  <c r="AU40" i="20"/>
  <c r="AM73" i="20"/>
  <c r="AU53" i="20"/>
  <c r="AU32" i="20"/>
  <c r="AU30" i="20"/>
  <c r="AU20" i="20"/>
  <c r="AM76" i="20"/>
  <c r="AU64" i="20"/>
  <c r="AU56" i="20"/>
  <c r="AU38" i="20"/>
  <c r="AU27" i="20"/>
  <c r="AU17" i="20"/>
  <c r="AM155" i="20"/>
  <c r="AU59" i="20"/>
  <c r="AU51" i="20"/>
  <c r="AU46" i="20"/>
  <c r="AU22" i="20"/>
  <c r="AM74" i="20"/>
  <c r="AU68" i="20"/>
  <c r="AU54" i="20"/>
  <c r="AU29" i="20"/>
  <c r="AU19" i="20"/>
  <c r="AM233" i="20"/>
  <c r="S82" i="20"/>
  <c r="AM77" i="20"/>
  <c r="AU65" i="20"/>
  <c r="AU57" i="20"/>
  <c r="AU44" i="20"/>
  <c r="AU39" i="20"/>
  <c r="AU16" i="20"/>
  <c r="AU70" i="20"/>
  <c r="AU60" i="20"/>
  <c r="AU52" i="20"/>
  <c r="AU31" i="20"/>
  <c r="AU23" i="20"/>
  <c r="AU21" i="20"/>
  <c r="S84" i="20"/>
  <c r="D397" i="20"/>
  <c r="V397" i="20" s="1"/>
  <c r="AD390" i="20"/>
  <c r="S322" i="20"/>
  <c r="S319" i="20" s="1"/>
  <c r="S324" i="20"/>
  <c r="AC230" i="20"/>
  <c r="S237" i="20" s="1"/>
  <c r="S233" i="20"/>
  <c r="V393" i="20"/>
  <c r="D402" i="20"/>
  <c r="D399" i="20" s="1"/>
  <c r="K150" i="20"/>
  <c r="M148" i="20"/>
  <c r="AD148" i="20" s="1"/>
  <c r="S556" i="20"/>
  <c r="S558" i="20"/>
  <c r="S562" i="19"/>
  <c r="D154" i="19"/>
  <c r="V154" i="19" s="1"/>
  <c r="D156" i="19"/>
  <c r="D158" i="19"/>
  <c r="AD550" i="19"/>
  <c r="D557" i="19"/>
  <c r="V557" i="19" s="1"/>
  <c r="M68" i="19"/>
  <c r="AD68" i="19" s="1"/>
  <c r="AD464" i="19"/>
  <c r="M144" i="19"/>
  <c r="AD144" i="19" s="1"/>
  <c r="V233" i="19"/>
  <c r="D242" i="19"/>
  <c r="AC308" i="19"/>
  <c r="Z310" i="19"/>
  <c r="V396" i="19"/>
  <c r="D404" i="19"/>
  <c r="V553" i="19"/>
  <c r="D562" i="19"/>
  <c r="D559" i="19" s="1"/>
  <c r="D73" i="19"/>
  <c r="M70" i="19"/>
  <c r="V474" i="19"/>
  <c r="M148" i="19"/>
  <c r="J150" i="19"/>
  <c r="D76" i="19"/>
  <c r="D74" i="19"/>
  <c r="V74" i="19" s="1"/>
  <c r="D78" i="19"/>
  <c r="AC68" i="19"/>
  <c r="Z70" i="19"/>
  <c r="D393" i="19"/>
  <c r="M390" i="19"/>
  <c r="S476" i="19"/>
  <c r="S478" i="19"/>
  <c r="AI318" i="19"/>
  <c r="AI313" i="19"/>
  <c r="AT310" i="19"/>
  <c r="AI317" i="19" s="1"/>
  <c r="AD304" i="19"/>
  <c r="S564" i="19"/>
  <c r="Z150" i="19"/>
  <c r="AC148" i="19"/>
  <c r="M308" i="19"/>
  <c r="AD308" i="19" s="1"/>
  <c r="J310" i="19"/>
  <c r="D564" i="19"/>
  <c r="V556" i="19"/>
  <c r="AC464" i="19"/>
  <c r="S393" i="19"/>
  <c r="AC390" i="19"/>
  <c r="S397" i="19" s="1"/>
  <c r="J470" i="19"/>
  <c r="M468" i="19"/>
  <c r="S242" i="19"/>
  <c r="S239" i="19" s="1"/>
  <c r="AC468" i="19"/>
  <c r="Z470" i="19"/>
  <c r="D237" i="19"/>
  <c r="V237" i="19" s="1"/>
  <c r="AD230" i="19"/>
  <c r="D244" i="19"/>
  <c r="S244" i="19"/>
  <c r="D322" i="18"/>
  <c r="V313" i="18"/>
  <c r="S322" i="18"/>
  <c r="S319" i="18" s="1"/>
  <c r="M70" i="18"/>
  <c r="D73" i="18"/>
  <c r="AC150" i="18"/>
  <c r="S157" i="18" s="1"/>
  <c r="S153" i="18"/>
  <c r="D317" i="18"/>
  <c r="V317" i="18" s="1"/>
  <c r="AD310" i="18"/>
  <c r="S402" i="18"/>
  <c r="S404" i="18"/>
  <c r="D397" i="18"/>
  <c r="V397" i="18" s="1"/>
  <c r="AD390" i="18"/>
  <c r="D324" i="18"/>
  <c r="V316" i="18"/>
  <c r="AM395" i="18"/>
  <c r="AM554" i="18"/>
  <c r="AM476" i="18"/>
  <c r="AM393" i="18"/>
  <c r="AM555" i="18"/>
  <c r="AM475" i="18"/>
  <c r="AM397" i="18"/>
  <c r="AM556" i="18"/>
  <c r="AM396" i="18"/>
  <c r="AM317" i="18"/>
  <c r="AM236" i="18"/>
  <c r="AM313" i="18"/>
  <c r="AM235" i="18"/>
  <c r="AM234" i="18"/>
  <c r="AM314" i="18"/>
  <c r="AM316" i="18"/>
  <c r="AM153" i="18"/>
  <c r="AU58" i="18"/>
  <c r="AU50" i="18"/>
  <c r="AU45" i="18"/>
  <c r="AU40" i="18"/>
  <c r="AM315" i="18"/>
  <c r="AM155" i="18"/>
  <c r="AM76" i="18"/>
  <c r="AU64" i="18"/>
  <c r="AM157" i="18"/>
  <c r="AM394" i="18"/>
  <c r="AM154" i="18"/>
  <c r="AM74" i="18"/>
  <c r="AU68" i="18"/>
  <c r="AM233" i="18"/>
  <c r="S82" i="18"/>
  <c r="S79" i="18" s="1"/>
  <c r="AU65" i="18"/>
  <c r="AU57" i="18"/>
  <c r="AU44" i="18"/>
  <c r="AU39" i="18"/>
  <c r="AU16" i="18"/>
  <c r="AU19" i="18"/>
  <c r="AU51" i="18"/>
  <c r="AU28" i="18"/>
  <c r="AU54" i="18"/>
  <c r="AU31" i="18"/>
  <c r="AU27" i="18"/>
  <c r="AU22" i="18"/>
  <c r="AU18" i="18"/>
  <c r="AM75" i="18"/>
  <c r="AU59" i="18"/>
  <c r="AU52" i="18"/>
  <c r="AU21" i="18"/>
  <c r="AU17" i="18"/>
  <c r="AM156" i="18"/>
  <c r="AU55" i="18"/>
  <c r="AU46" i="18"/>
  <c r="AU30" i="18"/>
  <c r="AU38" i="18"/>
  <c r="AU32" i="18"/>
  <c r="AU23" i="18"/>
  <c r="AU70" i="18"/>
  <c r="AU53" i="18"/>
  <c r="AU29" i="18"/>
  <c r="AU20" i="18"/>
  <c r="AU60" i="18"/>
  <c r="AU56" i="18"/>
  <c r="S324" i="18"/>
  <c r="S156" i="18"/>
  <c r="S164" i="18" s="1"/>
  <c r="S158" i="18"/>
  <c r="S482" i="18"/>
  <c r="AI474" i="18"/>
  <c r="AI476" i="18" s="1"/>
  <c r="AI479" i="18"/>
  <c r="AJ78" i="18"/>
  <c r="AJ73" i="18"/>
  <c r="AT70" i="18"/>
  <c r="AJ77" i="18" s="1"/>
  <c r="J470" i="18"/>
  <c r="M468" i="18"/>
  <c r="AD468" i="18" s="1"/>
  <c r="V154" i="18"/>
  <c r="J550" i="18"/>
  <c r="M548" i="18"/>
  <c r="AD548" i="18" s="1"/>
  <c r="V233" i="18"/>
  <c r="D242" i="18"/>
  <c r="D239" i="18" s="1"/>
  <c r="D157" i="18"/>
  <c r="V157" i="18" s="1"/>
  <c r="AD150" i="18"/>
  <c r="D164" i="18"/>
  <c r="V156" i="18"/>
  <c r="S562" i="18"/>
  <c r="S559" i="18" s="1"/>
  <c r="D237" i="18"/>
  <c r="V237" i="18" s="1"/>
  <c r="AD230" i="18"/>
  <c r="D402" i="18"/>
  <c r="D399" i="18" s="1"/>
  <c r="V393" i="18"/>
  <c r="S242" i="18"/>
  <c r="S239" i="18" s="1"/>
  <c r="S244" i="18"/>
  <c r="S484" i="18"/>
  <c r="D162" i="18"/>
  <c r="D159" i="18" s="1"/>
  <c r="V153" i="18"/>
  <c r="S476" i="17"/>
  <c r="S478" i="17"/>
  <c r="D397" i="17"/>
  <c r="V397" i="17" s="1"/>
  <c r="AD390" i="17"/>
  <c r="AM395" i="17"/>
  <c r="AM474" i="17"/>
  <c r="AM555" i="17"/>
  <c r="AM393" i="17"/>
  <c r="AM476" i="17"/>
  <c r="AM554" i="17"/>
  <c r="AM316" i="17"/>
  <c r="AM556" i="17"/>
  <c r="AM553" i="17"/>
  <c r="AM475" i="17"/>
  <c r="AM314" i="17"/>
  <c r="AM153" i="17"/>
  <c r="AM315" i="17"/>
  <c r="AM235" i="17"/>
  <c r="AM156" i="17"/>
  <c r="AM74" i="17"/>
  <c r="AU68" i="17"/>
  <c r="AU54" i="17"/>
  <c r="AU29" i="17"/>
  <c r="AU19" i="17"/>
  <c r="S82" i="17"/>
  <c r="AU65" i="17"/>
  <c r="AU57" i="17"/>
  <c r="AU44" i="17"/>
  <c r="AU39" i="17"/>
  <c r="AU16" i="17"/>
  <c r="AU60" i="17"/>
  <c r="AU52" i="17"/>
  <c r="AU31" i="17"/>
  <c r="AU23" i="17"/>
  <c r="AU21" i="17"/>
  <c r="AU22" i="17"/>
  <c r="AM75" i="17"/>
  <c r="AU55" i="17"/>
  <c r="AU28" i="17"/>
  <c r="AU18" i="17"/>
  <c r="AM155" i="17"/>
  <c r="AU58" i="17"/>
  <c r="AU50" i="17"/>
  <c r="AU45" i="17"/>
  <c r="AU40" i="17"/>
  <c r="AU51" i="17"/>
  <c r="AU46" i="17"/>
  <c r="AU53" i="17"/>
  <c r="AU32" i="17"/>
  <c r="AU30" i="17"/>
  <c r="AU20" i="17"/>
  <c r="AU59" i="17"/>
  <c r="AM154" i="17"/>
  <c r="AM76" i="17"/>
  <c r="AU64" i="17"/>
  <c r="AU56" i="17"/>
  <c r="AU38" i="17"/>
  <c r="AU27" i="17"/>
  <c r="AU17" i="17"/>
  <c r="S84" i="17"/>
  <c r="S562" i="17"/>
  <c r="S564" i="17"/>
  <c r="V553" i="17"/>
  <c r="D562" i="17"/>
  <c r="D559" i="17" s="1"/>
  <c r="S473" i="17"/>
  <c r="AC470" i="17"/>
  <c r="S477" i="17" s="1"/>
  <c r="S402" i="17"/>
  <c r="S399" i="17" s="1"/>
  <c r="S404" i="17"/>
  <c r="D564" i="17"/>
  <c r="V556" i="17"/>
  <c r="V393" i="17"/>
  <c r="D402" i="17"/>
  <c r="V316" i="17"/>
  <c r="D233" i="17"/>
  <c r="M230" i="17"/>
  <c r="AC150" i="17"/>
  <c r="S157" i="17" s="1"/>
  <c r="S153" i="17"/>
  <c r="S322" i="17"/>
  <c r="S319" i="17" s="1"/>
  <c r="AI399" i="17"/>
  <c r="AI394" i="17"/>
  <c r="AI396" i="17" s="1"/>
  <c r="AM396" i="17" s="1"/>
  <c r="AT390" i="17"/>
  <c r="AI397" i="17" s="1"/>
  <c r="D473" i="17"/>
  <c r="M470" i="17"/>
  <c r="D162" i="17"/>
  <c r="D159" i="17" s="1"/>
  <c r="AT230" i="17"/>
  <c r="AI237" i="17" s="1"/>
  <c r="AI238" i="17"/>
  <c r="AI233" i="17"/>
  <c r="D157" i="17"/>
  <c r="V157" i="17" s="1"/>
  <c r="AD150" i="17"/>
  <c r="S233" i="17"/>
  <c r="AC230" i="17"/>
  <c r="S237" i="17" s="1"/>
  <c r="M308" i="17"/>
  <c r="AD308" i="17" s="1"/>
  <c r="J310" i="17"/>
  <c r="D73" i="17"/>
  <c r="AM73" i="17" s="1"/>
  <c r="M70" i="17"/>
  <c r="AD228" i="17"/>
  <c r="V474" i="17"/>
  <c r="AD550" i="17"/>
  <c r="D557" i="17"/>
  <c r="V557" i="17" s="1"/>
  <c r="AI239" i="17"/>
  <c r="AI234" i="17"/>
  <c r="AI236" i="17" s="1"/>
  <c r="AM236" i="17" s="1"/>
  <c r="AC468" i="17"/>
  <c r="AD468" i="17" s="1"/>
  <c r="D404" i="17"/>
  <c r="AT224" i="17"/>
  <c r="D77" i="16"/>
  <c r="V156" i="16"/>
  <c r="S73" i="16"/>
  <c r="V73" i="16" s="1"/>
  <c r="AC70" i="16"/>
  <c r="S77" i="16" s="1"/>
  <c r="D82" i="16"/>
  <c r="D79" i="16" s="1"/>
  <c r="AT70" i="16"/>
  <c r="AJ77" i="16" s="1"/>
  <c r="AJ78" i="16"/>
  <c r="AJ73" i="16"/>
  <c r="AQ65" i="3" s="1"/>
  <c r="V556" i="16"/>
  <c r="S242" i="16"/>
  <c r="S244" i="16"/>
  <c r="M150" i="16"/>
  <c r="D153" i="16"/>
  <c r="D397" i="16"/>
  <c r="S162" i="16"/>
  <c r="AD230" i="16"/>
  <c r="D237" i="16"/>
  <c r="V237" i="16" s="1"/>
  <c r="AC470" i="16"/>
  <c r="S477" i="16" s="1"/>
  <c r="S473" i="16"/>
  <c r="D402" i="16"/>
  <c r="D399" i="16" s="1"/>
  <c r="D242" i="16"/>
  <c r="D239" i="16" s="1"/>
  <c r="V233" i="16"/>
  <c r="V316" i="16"/>
  <c r="D404" i="16"/>
  <c r="V396" i="16"/>
  <c r="AC390" i="16"/>
  <c r="S397" i="16" s="1"/>
  <c r="S393" i="16"/>
  <c r="S164" i="16"/>
  <c r="D244" i="16"/>
  <c r="V236" i="16"/>
  <c r="M550" i="16"/>
  <c r="D553" i="16"/>
  <c r="D313" i="16"/>
  <c r="M310" i="16"/>
  <c r="D84" i="16"/>
  <c r="D482" i="16"/>
  <c r="D479" i="16" s="1"/>
  <c r="S322" i="16"/>
  <c r="S319" i="16" s="1"/>
  <c r="Z550" i="16"/>
  <c r="AC548" i="16"/>
  <c r="AD548" i="16" s="1"/>
  <c r="AI154" i="16"/>
  <c r="AI156" i="16" s="1"/>
  <c r="AI159" i="16"/>
  <c r="D477" i="16"/>
  <c r="V477" i="16" s="1"/>
  <c r="AT550" i="16"/>
  <c r="AI557" i="16" s="1"/>
  <c r="AI558" i="16"/>
  <c r="AI553" i="16"/>
  <c r="S476" i="16"/>
  <c r="S478" i="16"/>
  <c r="V553" i="15"/>
  <c r="D562" i="15"/>
  <c r="D237" i="15"/>
  <c r="V237" i="15" s="1"/>
  <c r="AD230" i="15"/>
  <c r="S322" i="15"/>
  <c r="S319" i="15" s="1"/>
  <c r="S242" i="15"/>
  <c r="D564" i="15"/>
  <c r="V556" i="15"/>
  <c r="M148" i="15"/>
  <c r="AD148" i="15" s="1"/>
  <c r="J150" i="15"/>
  <c r="S482" i="15"/>
  <c r="S479" i="15" s="1"/>
  <c r="S73" i="15"/>
  <c r="AC70" i="15"/>
  <c r="S77" i="15" s="1"/>
  <c r="S162" i="15"/>
  <c r="S159" i="15" s="1"/>
  <c r="M470" i="15"/>
  <c r="D473" i="15"/>
  <c r="V396" i="15"/>
  <c r="AD310" i="15"/>
  <c r="D317" i="15"/>
  <c r="V317" i="15" s="1"/>
  <c r="S562" i="15"/>
  <c r="S564" i="15"/>
  <c r="AD68" i="15"/>
  <c r="V313" i="15"/>
  <c r="D322" i="15"/>
  <c r="D319" i="15" s="1"/>
  <c r="D73" i="15"/>
  <c r="M70" i="15"/>
  <c r="S244" i="15"/>
  <c r="D324" i="15"/>
  <c r="AD550" i="15"/>
  <c r="D557" i="15"/>
  <c r="V557" i="15" s="1"/>
  <c r="D393" i="15"/>
  <c r="D404" i="15" s="1"/>
  <c r="M390" i="15"/>
  <c r="D242" i="15"/>
  <c r="D239" i="15" s="1"/>
  <c r="V233" i="15"/>
  <c r="Z390" i="15"/>
  <c r="AC388" i="15"/>
  <c r="AD388" i="15" s="1"/>
  <c r="J470" i="14"/>
  <c r="M468" i="14"/>
  <c r="AD468" i="14" s="1"/>
  <c r="AD228" i="14"/>
  <c r="M548" i="14"/>
  <c r="AI314" i="14"/>
  <c r="AI316" i="14" s="1"/>
  <c r="AI319" i="14"/>
  <c r="V396" i="14"/>
  <c r="AC308" i="14"/>
  <c r="AD308" i="14" s="1"/>
  <c r="Z310" i="14"/>
  <c r="D553" i="14"/>
  <c r="M550" i="14"/>
  <c r="M230" i="14"/>
  <c r="D233" i="14"/>
  <c r="AC148" i="14"/>
  <c r="Z150" i="14"/>
  <c r="J70" i="14"/>
  <c r="M68" i="14"/>
  <c r="AD68" i="14" s="1"/>
  <c r="M390" i="14"/>
  <c r="D393" i="14"/>
  <c r="D404" i="14" s="1"/>
  <c r="AJ79" i="14"/>
  <c r="AJ74" i="14"/>
  <c r="AJ76" i="14" s="1"/>
  <c r="AM76" i="14" s="1"/>
  <c r="AT70" i="14"/>
  <c r="AJ77" i="14" s="1"/>
  <c r="AC230" i="14"/>
  <c r="S237" i="14" s="1"/>
  <c r="S233" i="14"/>
  <c r="D322" i="14"/>
  <c r="D319" i="14" s="1"/>
  <c r="AT550" i="14"/>
  <c r="AI557" i="14" s="1"/>
  <c r="AI558" i="14"/>
  <c r="AI553" i="14"/>
  <c r="AM553" i="14" s="1"/>
  <c r="D162" i="14"/>
  <c r="AD464" i="14"/>
  <c r="AC470" i="14"/>
  <c r="S477" i="14" s="1"/>
  <c r="S473" i="14"/>
  <c r="S562" i="14"/>
  <c r="D317" i="14"/>
  <c r="AA550" i="14"/>
  <c r="AC548" i="14"/>
  <c r="AD144" i="14"/>
  <c r="AT310" i="14"/>
  <c r="AI317" i="14" s="1"/>
  <c r="AD544" i="14"/>
  <c r="AM395" i="14"/>
  <c r="AM554" i="14"/>
  <c r="AM555" i="14"/>
  <c r="AM475" i="14"/>
  <c r="AM396" i="14"/>
  <c r="AM556" i="14"/>
  <c r="AM316" i="14"/>
  <c r="AM313" i="14"/>
  <c r="AM235" i="14"/>
  <c r="AM394" i="14"/>
  <c r="AM315" i="14"/>
  <c r="AM476" i="14"/>
  <c r="AM233" i="14"/>
  <c r="AM75" i="14"/>
  <c r="AU55" i="14"/>
  <c r="AU28" i="14"/>
  <c r="AU18" i="14"/>
  <c r="AM153" i="14"/>
  <c r="AM474" i="14"/>
  <c r="AU53" i="14"/>
  <c r="AU32" i="14"/>
  <c r="AU30" i="14"/>
  <c r="AU20" i="14"/>
  <c r="AM155" i="14"/>
  <c r="AU59" i="14"/>
  <c r="AU51" i="14"/>
  <c r="AU46" i="14"/>
  <c r="AU22" i="14"/>
  <c r="S82" i="14"/>
  <c r="S79" i="14" s="1"/>
  <c r="AU65" i="14"/>
  <c r="AU57" i="14"/>
  <c r="AU44" i="14"/>
  <c r="AU39" i="14"/>
  <c r="AU16" i="14"/>
  <c r="AU40" i="14"/>
  <c r="AU38" i="14"/>
  <c r="AU19" i="14"/>
  <c r="AU17" i="14"/>
  <c r="AU60" i="14"/>
  <c r="AU58" i="14"/>
  <c r="AU56" i="14"/>
  <c r="AU54" i="14"/>
  <c r="AU52" i="14"/>
  <c r="AU50" i="14"/>
  <c r="AU31" i="14"/>
  <c r="AM74" i="14"/>
  <c r="AU29" i="14"/>
  <c r="AU27" i="14"/>
  <c r="AU45" i="14"/>
  <c r="AU23" i="14"/>
  <c r="AU68" i="14"/>
  <c r="AU64" i="14"/>
  <c r="AU21" i="14"/>
  <c r="D556" i="14"/>
  <c r="D554" i="14"/>
  <c r="D558" i="14"/>
  <c r="S402" i="14"/>
  <c r="S399" i="14" s="1"/>
  <c r="AI239" i="14"/>
  <c r="AI234" i="14"/>
  <c r="AI236" i="14" s="1"/>
  <c r="AM236" i="14" s="1"/>
  <c r="AT230" i="14"/>
  <c r="AI237" i="14" s="1"/>
  <c r="S476" i="14"/>
  <c r="S478" i="14"/>
  <c r="AI478" i="14"/>
  <c r="AT470" i="14"/>
  <c r="AI477" i="14" s="1"/>
  <c r="AI473" i="14"/>
  <c r="K150" i="14"/>
  <c r="M148" i="14"/>
  <c r="AD148" i="14" s="1"/>
  <c r="S473" i="13"/>
  <c r="AC470" i="13"/>
  <c r="S477" i="13" s="1"/>
  <c r="S162" i="13"/>
  <c r="S159" i="13" s="1"/>
  <c r="D476" i="13"/>
  <c r="D474" i="13"/>
  <c r="V474" i="13" s="1"/>
  <c r="D478" i="13"/>
  <c r="S553" i="13"/>
  <c r="AC550" i="13"/>
  <c r="S557" i="13" s="1"/>
  <c r="AI474" i="13"/>
  <c r="AI476" i="13" s="1"/>
  <c r="AM476" i="13" s="1"/>
  <c r="AI479" i="13"/>
  <c r="Z230" i="13"/>
  <c r="AC228" i="13"/>
  <c r="D324" i="13"/>
  <c r="V316" i="13"/>
  <c r="V396" i="13"/>
  <c r="AT550" i="13"/>
  <c r="AI557" i="13" s="1"/>
  <c r="AI558" i="13"/>
  <c r="AI553" i="13"/>
  <c r="M548" i="13"/>
  <c r="AD548" i="13" s="1"/>
  <c r="J550" i="13"/>
  <c r="V73" i="13"/>
  <c r="D82" i="13"/>
  <c r="D79" i="13" s="1"/>
  <c r="S402" i="13"/>
  <c r="S399" i="13" s="1"/>
  <c r="D77" i="13"/>
  <c r="V77" i="13" s="1"/>
  <c r="AD70" i="13"/>
  <c r="M230" i="13"/>
  <c r="D233" i="13"/>
  <c r="D236" i="13"/>
  <c r="D234" i="13"/>
  <c r="V234" i="13" s="1"/>
  <c r="D238" i="13"/>
  <c r="D313" i="13"/>
  <c r="M310" i="13"/>
  <c r="AI399" i="13"/>
  <c r="AI394" i="13"/>
  <c r="AI396" i="13" s="1"/>
  <c r="AM396" i="13" s="1"/>
  <c r="M388" i="13"/>
  <c r="AD388" i="13" s="1"/>
  <c r="J390" i="13"/>
  <c r="M228" i="13"/>
  <c r="AD228" i="13" s="1"/>
  <c r="S313" i="13"/>
  <c r="AC310" i="13"/>
  <c r="S317" i="13" s="1"/>
  <c r="M150" i="13"/>
  <c r="D153" i="13"/>
  <c r="D556" i="13"/>
  <c r="D554" i="13"/>
  <c r="V554" i="13" s="1"/>
  <c r="D558" i="13"/>
  <c r="M468" i="13"/>
  <c r="AD468" i="13" s="1"/>
  <c r="J470" i="13"/>
  <c r="AI318" i="13"/>
  <c r="AT310" i="13"/>
  <c r="AI317" i="13" s="1"/>
  <c r="AI313" i="13"/>
  <c r="AM395" i="13"/>
  <c r="AM474" i="13"/>
  <c r="AM313" i="13"/>
  <c r="AM555" i="13"/>
  <c r="AM475" i="13"/>
  <c r="AM235" i="13"/>
  <c r="AM316" i="13"/>
  <c r="AM236" i="13"/>
  <c r="AM155" i="13"/>
  <c r="AU58" i="13"/>
  <c r="AU50" i="13"/>
  <c r="AU45" i="13"/>
  <c r="AU40" i="13"/>
  <c r="AU27" i="13"/>
  <c r="AU17" i="13"/>
  <c r="AM75" i="13"/>
  <c r="AU28" i="13"/>
  <c r="AM156" i="13"/>
  <c r="AM73" i="13"/>
  <c r="AU53" i="13"/>
  <c r="AU32" i="13"/>
  <c r="AU30" i="13"/>
  <c r="AU20" i="13"/>
  <c r="AU52" i="13"/>
  <c r="AU23" i="13"/>
  <c r="AU21" i="13"/>
  <c r="AU55" i="13"/>
  <c r="AM76" i="13"/>
  <c r="AU64" i="13"/>
  <c r="AU56" i="13"/>
  <c r="AU38" i="13"/>
  <c r="AU59" i="13"/>
  <c r="AU51" i="13"/>
  <c r="AU46" i="13"/>
  <c r="AU22" i="13"/>
  <c r="AU54" i="13"/>
  <c r="AU19" i="13"/>
  <c r="AU60" i="13"/>
  <c r="AU18" i="13"/>
  <c r="AM74" i="13"/>
  <c r="AU68" i="13"/>
  <c r="AU29" i="13"/>
  <c r="AU31" i="13"/>
  <c r="AM234" i="13"/>
  <c r="S82" i="13"/>
  <c r="S79" i="13" s="1"/>
  <c r="AM77" i="13"/>
  <c r="AU65" i="13"/>
  <c r="AU57" i="13"/>
  <c r="AU44" i="13"/>
  <c r="AU39" i="13"/>
  <c r="AU16" i="13"/>
  <c r="AM315" i="13"/>
  <c r="AM154" i="13"/>
  <c r="AU70" i="13"/>
  <c r="AM314" i="13"/>
  <c r="AD148" i="13"/>
  <c r="AT390" i="13"/>
  <c r="AI397" i="13" s="1"/>
  <c r="D77" i="12"/>
  <c r="D564" i="12"/>
  <c r="V556" i="12"/>
  <c r="AI399" i="12"/>
  <c r="AI394" i="12"/>
  <c r="AI396" i="12" s="1"/>
  <c r="V476" i="12"/>
  <c r="AJ79" i="12"/>
  <c r="AJ74" i="12"/>
  <c r="AJ76" i="12" s="1"/>
  <c r="AT70" i="12"/>
  <c r="AJ77" i="12" s="1"/>
  <c r="AC148" i="12"/>
  <c r="Z150" i="12"/>
  <c r="D404" i="12"/>
  <c r="V396" i="12"/>
  <c r="S562" i="12"/>
  <c r="S559" i="12" s="1"/>
  <c r="S564" i="12"/>
  <c r="AS78" i="9"/>
  <c r="AI83" i="9" s="1"/>
  <c r="AT390" i="12"/>
  <c r="AI397" i="12" s="1"/>
  <c r="AD550" i="12"/>
  <c r="D557" i="12"/>
  <c r="V557" i="12" s="1"/>
  <c r="AI153" i="12"/>
  <c r="AT150" i="12"/>
  <c r="AI157" i="12" s="1"/>
  <c r="AI158" i="12"/>
  <c r="M470" i="12"/>
  <c r="D473" i="12"/>
  <c r="S473" i="12"/>
  <c r="AC470" i="12"/>
  <c r="S477" i="12" s="1"/>
  <c r="AC308" i="12"/>
  <c r="Z310" i="12"/>
  <c r="M228" i="12"/>
  <c r="AD228" i="12" s="1"/>
  <c r="J230" i="12"/>
  <c r="AC70" i="12"/>
  <c r="S77" i="12" s="1"/>
  <c r="S73" i="12"/>
  <c r="AI478" i="12"/>
  <c r="AI473" i="12"/>
  <c r="AQ61" i="21" s="1"/>
  <c r="AT470" i="12"/>
  <c r="AI477" i="12" s="1"/>
  <c r="V553" i="12"/>
  <c r="D562" i="12"/>
  <c r="D559" i="12" s="1"/>
  <c r="S393" i="12"/>
  <c r="AC390" i="12"/>
  <c r="S397" i="12" s="1"/>
  <c r="AD390" i="12"/>
  <c r="D397" i="12"/>
  <c r="Z230" i="12"/>
  <c r="AC228" i="12"/>
  <c r="AI319" i="12"/>
  <c r="AI314" i="12"/>
  <c r="AI316" i="12" s="1"/>
  <c r="AT310" i="12"/>
  <c r="AI317" i="12" s="1"/>
  <c r="AT224" i="12"/>
  <c r="M310" i="12"/>
  <c r="D313" i="12"/>
  <c r="D402" i="12"/>
  <c r="AD148" i="12"/>
  <c r="AI238" i="12"/>
  <c r="AI233" i="12"/>
  <c r="AQ61" i="7" s="1"/>
  <c r="AT230" i="12"/>
  <c r="AI237" i="12" s="1"/>
  <c r="AI239" i="12"/>
  <c r="AI234" i="12"/>
  <c r="AI236" i="12" s="1"/>
  <c r="D82" i="12"/>
  <c r="D79" i="12" s="1"/>
  <c r="AD308" i="12"/>
  <c r="D164" i="12"/>
  <c r="V156" i="12"/>
  <c r="D153" i="12"/>
  <c r="M150" i="12"/>
  <c r="Z69" i="9"/>
  <c r="AQ69" i="7"/>
  <c r="AA69" i="22"/>
  <c r="AR69" i="3"/>
  <c r="AQ68" i="3"/>
  <c r="L68" i="22"/>
  <c r="AA68" i="8"/>
  <c r="L67" i="7"/>
  <c r="AQ67" i="9"/>
  <c r="AQ67" i="3"/>
  <c r="L66" i="3"/>
  <c r="AQ65" i="8"/>
  <c r="L64" i="8"/>
  <c r="AQ64" i="9"/>
  <c r="AQ63" i="21"/>
  <c r="AQ63" i="7"/>
  <c r="AS72" i="22"/>
  <c r="AS78" i="22"/>
  <c r="AI83" i="22" s="1"/>
  <c r="AQ62" i="8"/>
  <c r="Z62" i="6"/>
  <c r="AB70" i="21"/>
  <c r="AB72" i="21" s="1"/>
  <c r="AB70" i="8"/>
  <c r="AB78" i="8" s="1"/>
  <c r="S83" i="8" s="1"/>
  <c r="AQ62" i="7"/>
  <c r="AQ62" i="3"/>
  <c r="AB62" i="22"/>
  <c r="AB70" i="22"/>
  <c r="AB72" i="22" s="1"/>
  <c r="AA61" i="22"/>
  <c r="AQ61" i="3"/>
  <c r="L61" i="9"/>
  <c r="S476" i="4"/>
  <c r="S484" i="4" s="1"/>
  <c r="AA60" i="21"/>
  <c r="AC60" i="21" s="1"/>
  <c r="K60" i="21"/>
  <c r="S396" i="4"/>
  <c r="S404" i="4" s="1"/>
  <c r="AA60" i="9"/>
  <c r="AC60" i="9" s="1"/>
  <c r="D398" i="4"/>
  <c r="D396" i="4"/>
  <c r="D394" i="4"/>
  <c r="K60" i="9" s="1"/>
  <c r="J60" i="8"/>
  <c r="D322" i="4"/>
  <c r="AA60" i="7"/>
  <c r="S236" i="4"/>
  <c r="D238" i="4"/>
  <c r="D236" i="4"/>
  <c r="D234" i="4"/>
  <c r="K60" i="7" s="1"/>
  <c r="S156" i="4"/>
  <c r="AA60" i="6"/>
  <c r="AS72" i="21"/>
  <c r="AS78" i="21"/>
  <c r="AI83" i="21" s="1"/>
  <c r="AS60" i="6"/>
  <c r="AS70" i="6" s="1"/>
  <c r="AI156" i="4"/>
  <c r="AA69" i="9"/>
  <c r="K69" i="7"/>
  <c r="L69" i="9"/>
  <c r="Z69" i="7"/>
  <c r="AR69" i="21"/>
  <c r="AT69" i="21" s="1"/>
  <c r="L69" i="6"/>
  <c r="AR69" i="9"/>
  <c r="AR69" i="7"/>
  <c r="L69" i="7"/>
  <c r="Z69" i="6"/>
  <c r="K69" i="9"/>
  <c r="AQ69" i="22"/>
  <c r="AA69" i="7"/>
  <c r="AA69" i="21"/>
  <c r="AB68" i="9"/>
  <c r="AB70" i="9" s="1"/>
  <c r="AR68" i="3"/>
  <c r="L68" i="7"/>
  <c r="AQ68" i="8"/>
  <c r="AT68" i="8" s="1"/>
  <c r="L68" i="6"/>
  <c r="AR68" i="8"/>
  <c r="K68" i="3"/>
  <c r="K68" i="8"/>
  <c r="AR68" i="6"/>
  <c r="K68" i="9"/>
  <c r="AT68" i="7"/>
  <c r="L68" i="9"/>
  <c r="L68" i="8"/>
  <c r="L68" i="21"/>
  <c r="L68" i="3"/>
  <c r="AR68" i="9"/>
  <c r="L67" i="22"/>
  <c r="AR67" i="3"/>
  <c r="AA67" i="9"/>
  <c r="AQ67" i="7"/>
  <c r="AQ67" i="21"/>
  <c r="AR67" i="8"/>
  <c r="AR67" i="6"/>
  <c r="K67" i="21"/>
  <c r="K67" i="8"/>
  <c r="AQ67" i="8"/>
  <c r="AT67" i="8" s="1"/>
  <c r="AA67" i="8"/>
  <c r="K67" i="9"/>
  <c r="AA67" i="3"/>
  <c r="L67" i="6"/>
  <c r="L67" i="9"/>
  <c r="K67" i="3"/>
  <c r="AR66" i="3"/>
  <c r="K66" i="21"/>
  <c r="AR66" i="8"/>
  <c r="AR66" i="21"/>
  <c r="AR66" i="22"/>
  <c r="AA66" i="7"/>
  <c r="L66" i="6"/>
  <c r="AR66" i="7"/>
  <c r="K66" i="6"/>
  <c r="AA66" i="6"/>
  <c r="AA66" i="22"/>
  <c r="L66" i="8"/>
  <c r="L66" i="7"/>
  <c r="AQ66" i="8"/>
  <c r="AT66" i="8" s="1"/>
  <c r="K66" i="8"/>
  <c r="L66" i="22"/>
  <c r="L65" i="6"/>
  <c r="L65" i="9"/>
  <c r="K65" i="3"/>
  <c r="AQ65" i="6"/>
  <c r="Z65" i="21"/>
  <c r="AC65" i="21" s="1"/>
  <c r="AA65" i="7"/>
  <c r="K65" i="22"/>
  <c r="L65" i="8"/>
  <c r="K65" i="21"/>
  <c r="AR65" i="8"/>
  <c r="AT65" i="8" s="1"/>
  <c r="AR65" i="22"/>
  <c r="AR65" i="7"/>
  <c r="AT65" i="7" s="1"/>
  <c r="K65" i="9"/>
  <c r="K65" i="6"/>
  <c r="L65" i="21"/>
  <c r="AS78" i="7"/>
  <c r="AI83" i="7" s="1"/>
  <c r="AS72" i="7"/>
  <c r="L65" i="7"/>
  <c r="L65" i="22"/>
  <c r="AQ64" i="21"/>
  <c r="AB70" i="7"/>
  <c r="AB78" i="7" s="1"/>
  <c r="S83" i="7" s="1"/>
  <c r="AS78" i="8"/>
  <c r="AI83" i="8" s="1"/>
  <c r="L64" i="3"/>
  <c r="K64" i="8"/>
  <c r="L64" i="21"/>
  <c r="AA64" i="22"/>
  <c r="L64" i="7"/>
  <c r="Z64" i="7"/>
  <c r="AA64" i="21"/>
  <c r="AA64" i="7"/>
  <c r="AQ64" i="8"/>
  <c r="L64" i="22"/>
  <c r="L64" i="9"/>
  <c r="K64" i="21"/>
  <c r="K64" i="22"/>
  <c r="K64" i="7"/>
  <c r="Z64" i="8"/>
  <c r="AC64" i="8" s="1"/>
  <c r="L63" i="9"/>
  <c r="AR63" i="21"/>
  <c r="Z63" i="7"/>
  <c r="AC63" i="7" s="1"/>
  <c r="L63" i="6"/>
  <c r="AQ63" i="9"/>
  <c r="AT63" i="9" s="1"/>
  <c r="K63" i="7"/>
  <c r="AR63" i="9"/>
  <c r="AR63" i="3"/>
  <c r="K63" i="21"/>
  <c r="L63" i="22"/>
  <c r="AA63" i="3"/>
  <c r="K63" i="22"/>
  <c r="L63" i="8"/>
  <c r="L63" i="21"/>
  <c r="K63" i="9"/>
  <c r="K62" i="21"/>
  <c r="AR62" i="6"/>
  <c r="AQ62" i="22"/>
  <c r="L62" i="3"/>
  <c r="AR62" i="7"/>
  <c r="L62" i="6"/>
  <c r="AR62" i="3"/>
  <c r="L62" i="22"/>
  <c r="K62" i="9"/>
  <c r="K62" i="7"/>
  <c r="AR62" i="21"/>
  <c r="K62" i="3"/>
  <c r="L62" i="9"/>
  <c r="L62" i="8"/>
  <c r="AR62" i="22"/>
  <c r="K62" i="8"/>
  <c r="L62" i="21"/>
  <c r="AQ62" i="9"/>
  <c r="L61" i="8"/>
  <c r="L61" i="7"/>
  <c r="AR61" i="6"/>
  <c r="K61" i="6"/>
  <c r="AR61" i="8"/>
  <c r="AA61" i="8"/>
  <c r="L61" i="22"/>
  <c r="K61" i="7"/>
  <c r="AR61" i="22"/>
  <c r="AR61" i="3"/>
  <c r="L61" i="3"/>
  <c r="L61" i="21"/>
  <c r="AQ61" i="9"/>
  <c r="AT144" i="4"/>
  <c r="V155" i="4"/>
  <c r="AT544" i="4"/>
  <c r="AT354" i="4"/>
  <c r="AC434" i="4"/>
  <c r="V75" i="4"/>
  <c r="L60" i="3"/>
  <c r="M224" i="4"/>
  <c r="J230" i="4"/>
  <c r="AT390" i="4"/>
  <c r="AD512" i="4"/>
  <c r="AC114" i="4"/>
  <c r="AC470" i="4"/>
  <c r="S477" i="4" s="1"/>
  <c r="AD343" i="4"/>
  <c r="AD354" i="4" s="1"/>
  <c r="AC354" i="4"/>
  <c r="M434" i="4"/>
  <c r="AT194" i="4"/>
  <c r="AD112" i="4"/>
  <c r="AD32" i="4"/>
  <c r="M114" i="4"/>
  <c r="AD114" i="4"/>
  <c r="AA304" i="4"/>
  <c r="AD263" i="4"/>
  <c r="AD183" i="4"/>
  <c r="S398" i="4"/>
  <c r="AI397" i="4"/>
  <c r="S318" i="4"/>
  <c r="S316" i="4"/>
  <c r="K144" i="4"/>
  <c r="M144" i="4" s="1"/>
  <c r="J145" i="4"/>
  <c r="K150" i="4"/>
  <c r="Z230" i="4"/>
  <c r="S233" i="4" s="1"/>
  <c r="Z60" i="7" s="1"/>
  <c r="Z224" i="4"/>
  <c r="J64" i="4"/>
  <c r="J68" i="4"/>
  <c r="Z68" i="4"/>
  <c r="Z70" i="4" s="1"/>
  <c r="Z64" i="4"/>
  <c r="Z150" i="4"/>
  <c r="S153" i="4" s="1"/>
  <c r="Z144" i="4"/>
  <c r="AR70" i="4"/>
  <c r="AQ65" i="4"/>
  <c r="AR64" i="4"/>
  <c r="J544" i="4"/>
  <c r="Z310" i="4"/>
  <c r="AC310" i="4" s="1"/>
  <c r="S317" i="4" s="1"/>
  <c r="Z304" i="4"/>
  <c r="AT514" i="4"/>
  <c r="J384" i="4"/>
  <c r="M384" i="4" s="1"/>
  <c r="J464" i="4"/>
  <c r="M464" i="4" s="1"/>
  <c r="J65" i="4"/>
  <c r="AD65" i="4" s="1"/>
  <c r="K64" i="4"/>
  <c r="K68" i="4"/>
  <c r="K70" i="4" s="1"/>
  <c r="Z545" i="4"/>
  <c r="AD545" i="4" s="1"/>
  <c r="AA550" i="4"/>
  <c r="S554" i="4" s="1"/>
  <c r="AA60" i="22" s="1"/>
  <c r="AA544" i="4"/>
  <c r="K304" i="4"/>
  <c r="J305" i="4"/>
  <c r="AR304" i="4"/>
  <c r="AT304" i="4" s="1"/>
  <c r="AR310" i="4"/>
  <c r="AI314" i="4" s="1"/>
  <c r="AQ305" i="4"/>
  <c r="Z544" i="4"/>
  <c r="AC544" i="4" s="1"/>
  <c r="Z550" i="4"/>
  <c r="S553" i="4" s="1"/>
  <c r="Z60" i="22" s="1"/>
  <c r="AR470" i="4"/>
  <c r="AI479" i="4" s="1"/>
  <c r="AR464" i="4"/>
  <c r="AQ465" i="4"/>
  <c r="K544" i="4"/>
  <c r="J545" i="4"/>
  <c r="K550" i="4"/>
  <c r="S158" i="4"/>
  <c r="AC304" i="4"/>
  <c r="AC514" i="4"/>
  <c r="AC144" i="4"/>
  <c r="AD144" i="4" s="1"/>
  <c r="AT114" i="4"/>
  <c r="M228" i="4"/>
  <c r="AD228" i="4" s="1"/>
  <c r="M514" i="4"/>
  <c r="AI399" i="4"/>
  <c r="AD432" i="4"/>
  <c r="AD503" i="4"/>
  <c r="AD514" i="4" s="1"/>
  <c r="AC64" i="4"/>
  <c r="M34" i="4"/>
  <c r="S478" i="4"/>
  <c r="AC274" i="4"/>
  <c r="M304" i="4"/>
  <c r="AI159" i="4"/>
  <c r="AT310" i="4"/>
  <c r="AI317" i="4" s="1"/>
  <c r="AC224" i="4"/>
  <c r="AD224" i="4" s="1"/>
  <c r="AT434" i="4"/>
  <c r="AI319" i="4"/>
  <c r="V235" i="4"/>
  <c r="AC384" i="4"/>
  <c r="AD384" i="4" s="1"/>
  <c r="AT64" i="4"/>
  <c r="AT70" i="4"/>
  <c r="AJ77" i="4" s="1"/>
  <c r="AT224" i="4"/>
  <c r="M194" i="4"/>
  <c r="AT464" i="4"/>
  <c r="AI556" i="4"/>
  <c r="AT550" i="4"/>
  <c r="AI557" i="4" s="1"/>
  <c r="AI553" i="4"/>
  <c r="AI558" i="4"/>
  <c r="AD434" i="4"/>
  <c r="AI473" i="4"/>
  <c r="AI478" i="4"/>
  <c r="S482" i="4"/>
  <c r="AD464" i="4"/>
  <c r="AI396" i="4"/>
  <c r="S402" i="4"/>
  <c r="AI316" i="4"/>
  <c r="AD274" i="4"/>
  <c r="AI239" i="4"/>
  <c r="AT230" i="4"/>
  <c r="AD192" i="4"/>
  <c r="S238" i="4"/>
  <c r="S242" i="4"/>
  <c r="AT150" i="4"/>
  <c r="AI157" i="4" s="1"/>
  <c r="AI158" i="4"/>
  <c r="M148" i="4"/>
  <c r="M150" i="4"/>
  <c r="AC150" i="4"/>
  <c r="S157" i="4" s="1"/>
  <c r="AJ78" i="4"/>
  <c r="AD34" i="4"/>
  <c r="AD16" i="3"/>
  <c r="AD17" i="3"/>
  <c r="AD18" i="3"/>
  <c r="AD20" i="3"/>
  <c r="AD12" i="3"/>
  <c r="X12" i="3"/>
  <c r="U96" i="20" l="1"/>
  <c r="AL96" i="20"/>
  <c r="AU96" i="20" s="1"/>
  <c r="AP131" i="20"/>
  <c r="AU131" i="20" s="1"/>
  <c r="Y131" i="20"/>
  <c r="AP130" i="20"/>
  <c r="AU130" i="20" s="1"/>
  <c r="Y130" i="20"/>
  <c r="AU61" i="20"/>
  <c r="D156" i="20"/>
  <c r="D154" i="20"/>
  <c r="D158" i="20"/>
  <c r="M150" i="20"/>
  <c r="Y119" i="20"/>
  <c r="AP119" i="20"/>
  <c r="AU119" i="20" s="1"/>
  <c r="U99" i="20"/>
  <c r="AL99" i="20"/>
  <c r="AU99" i="20" s="1"/>
  <c r="Y139" i="20"/>
  <c r="AP139" i="20"/>
  <c r="AU139" i="20" s="1"/>
  <c r="U100" i="20"/>
  <c r="AL100" i="20"/>
  <c r="AU100" i="20" s="1"/>
  <c r="AP138" i="20"/>
  <c r="AU138" i="20" s="1"/>
  <c r="Y138" i="20"/>
  <c r="V237" i="20"/>
  <c r="AL101" i="20"/>
  <c r="AU101" i="20" s="1"/>
  <c r="U101" i="20"/>
  <c r="AP124" i="20"/>
  <c r="AU124" i="20" s="1"/>
  <c r="Y124" i="20"/>
  <c r="AU47" i="20"/>
  <c r="U109" i="20"/>
  <c r="AL109" i="20"/>
  <c r="AU109" i="20" s="1"/>
  <c r="AL110" i="20"/>
  <c r="AU110" i="20" s="1"/>
  <c r="U110" i="20"/>
  <c r="AL98" i="20"/>
  <c r="AU98" i="20" s="1"/>
  <c r="U98" i="20"/>
  <c r="AD230" i="20"/>
  <c r="AL103" i="20"/>
  <c r="AU103" i="20" s="1"/>
  <c r="U103" i="20"/>
  <c r="Y137" i="20"/>
  <c r="AP137" i="20"/>
  <c r="AU137" i="20" s="1"/>
  <c r="AP134" i="20"/>
  <c r="AU134" i="20" s="1"/>
  <c r="Y134" i="20"/>
  <c r="U97" i="20"/>
  <c r="AL97" i="20"/>
  <c r="AU97" i="20" s="1"/>
  <c r="U112" i="20"/>
  <c r="AU34" i="20"/>
  <c r="AL112" i="20"/>
  <c r="AU112" i="20" s="1"/>
  <c r="U108" i="20"/>
  <c r="AL108" i="20"/>
  <c r="AU108" i="20" s="1"/>
  <c r="D556" i="20"/>
  <c r="D554" i="20"/>
  <c r="D558" i="20"/>
  <c r="M550" i="20"/>
  <c r="S242" i="20"/>
  <c r="S244" i="20"/>
  <c r="U111" i="20"/>
  <c r="AL111" i="20"/>
  <c r="AU111" i="20" s="1"/>
  <c r="Y145" i="20"/>
  <c r="AP145" i="20"/>
  <c r="AU145" i="20" s="1"/>
  <c r="Y148" i="20"/>
  <c r="AP148" i="20"/>
  <c r="AU148" i="20" s="1"/>
  <c r="AL107" i="20"/>
  <c r="AU107" i="20" s="1"/>
  <c r="U107" i="20"/>
  <c r="Y133" i="20"/>
  <c r="AP133" i="20"/>
  <c r="AU133" i="20" s="1"/>
  <c r="AP135" i="20"/>
  <c r="AU135" i="20" s="1"/>
  <c r="Y135" i="20"/>
  <c r="S479" i="20"/>
  <c r="S553" i="20"/>
  <c r="AC550" i="20"/>
  <c r="S557" i="20" s="1"/>
  <c r="AT69" i="7"/>
  <c r="Y132" i="20"/>
  <c r="AP132" i="20"/>
  <c r="AU132" i="20" s="1"/>
  <c r="Y118" i="20"/>
  <c r="AP118" i="20"/>
  <c r="AU118" i="20" s="1"/>
  <c r="AU41" i="20"/>
  <c r="D239" i="20"/>
  <c r="AC69" i="9"/>
  <c r="Y140" i="20"/>
  <c r="AP140" i="20"/>
  <c r="AU140" i="20" s="1"/>
  <c r="S79" i="20"/>
  <c r="U102" i="20"/>
  <c r="AL102" i="20"/>
  <c r="AU102" i="20" s="1"/>
  <c r="AP136" i="20"/>
  <c r="AU136" i="20" s="1"/>
  <c r="Y136" i="20"/>
  <c r="AP120" i="20"/>
  <c r="AU120" i="20" s="1"/>
  <c r="Y120" i="20"/>
  <c r="S402" i="20"/>
  <c r="S399" i="20" s="1"/>
  <c r="V233" i="20"/>
  <c r="D482" i="20"/>
  <c r="D479" i="20" s="1"/>
  <c r="V473" i="20"/>
  <c r="D484" i="20"/>
  <c r="S564" i="20"/>
  <c r="AP150" i="20"/>
  <c r="Y150" i="20"/>
  <c r="Y126" i="20"/>
  <c r="AP126" i="20"/>
  <c r="AU126" i="20" s="1"/>
  <c r="AP144" i="20"/>
  <c r="AU144" i="20" s="1"/>
  <c r="Y144" i="20"/>
  <c r="AP125" i="20"/>
  <c r="AU125" i="20" s="1"/>
  <c r="Y125" i="20"/>
  <c r="D477" i="20"/>
  <c r="AD470" i="20"/>
  <c r="M310" i="19"/>
  <c r="D313" i="19"/>
  <c r="AD468" i="19"/>
  <c r="D473" i="19"/>
  <c r="M470" i="19"/>
  <c r="S484" i="19"/>
  <c r="S153" i="19"/>
  <c r="AC150" i="19"/>
  <c r="S157" i="19" s="1"/>
  <c r="D397" i="19"/>
  <c r="V397" i="19" s="1"/>
  <c r="AD390" i="19"/>
  <c r="V76" i="19"/>
  <c r="D84" i="19"/>
  <c r="S402" i="19"/>
  <c r="S404" i="19"/>
  <c r="D402" i="19"/>
  <c r="D399" i="19" s="1"/>
  <c r="V393" i="19"/>
  <c r="D153" i="19"/>
  <c r="M150" i="19"/>
  <c r="D82" i="19"/>
  <c r="AC70" i="19"/>
  <c r="S77" i="19" s="1"/>
  <c r="S73" i="19"/>
  <c r="AD148" i="19"/>
  <c r="AC310" i="19"/>
  <c r="S317" i="19" s="1"/>
  <c r="S313" i="19"/>
  <c r="S559" i="19"/>
  <c r="S473" i="19"/>
  <c r="AC470" i="19"/>
  <c r="S477" i="19" s="1"/>
  <c r="V476" i="19"/>
  <c r="D77" i="19"/>
  <c r="V77" i="19" s="1"/>
  <c r="AD70" i="19"/>
  <c r="D239" i="19"/>
  <c r="V156" i="19"/>
  <c r="D164" i="19"/>
  <c r="U109" i="18"/>
  <c r="AL109" i="18"/>
  <c r="Y135" i="18"/>
  <c r="AP135" i="18"/>
  <c r="AA70" i="8"/>
  <c r="AA76" i="8" s="1"/>
  <c r="U25" i="2" s="1"/>
  <c r="Y133" i="18"/>
  <c r="AP133" i="18"/>
  <c r="AL107" i="18"/>
  <c r="AU107" i="18" s="1"/>
  <c r="U107" i="18"/>
  <c r="AP124" i="18"/>
  <c r="AU47" i="18"/>
  <c r="Y124" i="18"/>
  <c r="AP120" i="18"/>
  <c r="Y120" i="18"/>
  <c r="AM237" i="18"/>
  <c r="Y119" i="18"/>
  <c r="AP119" i="18"/>
  <c r="D553" i="18"/>
  <c r="M550" i="18"/>
  <c r="AP150" i="18"/>
  <c r="AU150" i="18" s="1"/>
  <c r="Y150" i="18"/>
  <c r="U97" i="18"/>
  <c r="AL97" i="18"/>
  <c r="AU97" i="18" s="1"/>
  <c r="AL111" i="18"/>
  <c r="U111" i="18"/>
  <c r="AP137" i="18"/>
  <c r="AU137" i="18" s="1"/>
  <c r="Y137" i="18"/>
  <c r="AP125" i="18"/>
  <c r="AU125" i="18" s="1"/>
  <c r="Y125" i="18"/>
  <c r="AU148" i="18"/>
  <c r="AU135" i="18"/>
  <c r="AU124" i="18"/>
  <c r="AU111" i="18"/>
  <c r="AU133" i="18"/>
  <c r="AU110" i="18"/>
  <c r="AU108" i="18"/>
  <c r="AU102" i="18"/>
  <c r="AU120" i="18"/>
  <c r="S162" i="18"/>
  <c r="S159" i="18" s="1"/>
  <c r="AU126" i="18"/>
  <c r="AU99" i="18"/>
  <c r="AU140" i="18"/>
  <c r="AU109" i="18"/>
  <c r="AU119" i="18"/>
  <c r="AL103" i="18"/>
  <c r="AU103" i="18" s="1"/>
  <c r="U103" i="18"/>
  <c r="AL101" i="18"/>
  <c r="AU101" i="18" s="1"/>
  <c r="U101" i="18"/>
  <c r="Y134" i="18"/>
  <c r="AP134" i="18"/>
  <c r="AU134" i="18" s="1"/>
  <c r="Y145" i="18"/>
  <c r="AP145" i="18"/>
  <c r="AU145" i="18" s="1"/>
  <c r="Y130" i="18"/>
  <c r="AU61" i="18"/>
  <c r="AP130" i="18"/>
  <c r="AU130" i="18" s="1"/>
  <c r="AL102" i="18"/>
  <c r="U102" i="18"/>
  <c r="U112" i="18"/>
  <c r="AL112" i="18"/>
  <c r="AU112" i="18" s="1"/>
  <c r="AU34" i="18"/>
  <c r="AP132" i="18"/>
  <c r="AU132" i="18" s="1"/>
  <c r="Y132" i="18"/>
  <c r="U108" i="18"/>
  <c r="AL108" i="18"/>
  <c r="Y144" i="18"/>
  <c r="AP144" i="18"/>
  <c r="AU144" i="18" s="1"/>
  <c r="Y138" i="18"/>
  <c r="AP138" i="18"/>
  <c r="AU138" i="18" s="1"/>
  <c r="V73" i="18"/>
  <c r="D82" i="18"/>
  <c r="D84" i="18"/>
  <c r="M470" i="18"/>
  <c r="D473" i="18"/>
  <c r="AP136" i="18"/>
  <c r="AU136" i="18" s="1"/>
  <c r="Y136" i="18"/>
  <c r="AP118" i="18"/>
  <c r="AU118" i="18" s="1"/>
  <c r="AU41" i="18"/>
  <c r="Y118" i="18"/>
  <c r="Y139" i="18"/>
  <c r="AP139" i="18"/>
  <c r="AU139" i="18" s="1"/>
  <c r="Y131" i="18"/>
  <c r="AP131" i="18"/>
  <c r="AU131" i="18" s="1"/>
  <c r="AM474" i="18"/>
  <c r="D77" i="18"/>
  <c r="AD70" i="18"/>
  <c r="AP140" i="18"/>
  <c r="Y140" i="18"/>
  <c r="AL110" i="18"/>
  <c r="U110" i="18"/>
  <c r="U99" i="18"/>
  <c r="AL99" i="18"/>
  <c r="AM73" i="18"/>
  <c r="S479" i="18"/>
  <c r="U100" i="18"/>
  <c r="AL100" i="18"/>
  <c r="AU100" i="18" s="1"/>
  <c r="AP126" i="18"/>
  <c r="Y126" i="18"/>
  <c r="AL98" i="18"/>
  <c r="AU98" i="18" s="1"/>
  <c r="U98" i="18"/>
  <c r="AL96" i="18"/>
  <c r="AU96" i="18" s="1"/>
  <c r="U96" i="18"/>
  <c r="AP148" i="18"/>
  <c r="Y148" i="18"/>
  <c r="S399" i="18"/>
  <c r="D319" i="18"/>
  <c r="S242" i="17"/>
  <c r="S244" i="17"/>
  <c r="D477" i="17"/>
  <c r="AD470" i="17"/>
  <c r="D242" i="17"/>
  <c r="V233" i="17"/>
  <c r="D244" i="17"/>
  <c r="S482" i="17"/>
  <c r="Y136" i="17"/>
  <c r="AP136" i="17"/>
  <c r="AU136" i="17" s="1"/>
  <c r="Y133" i="17"/>
  <c r="AP133" i="17"/>
  <c r="AL111" i="17"/>
  <c r="U111" i="17"/>
  <c r="Y137" i="17"/>
  <c r="AP137" i="17"/>
  <c r="AM233" i="17"/>
  <c r="D482" i="17"/>
  <c r="D479" i="17" s="1"/>
  <c r="V473" i="17"/>
  <c r="D484" i="17"/>
  <c r="AP144" i="17"/>
  <c r="Y144" i="17"/>
  <c r="U98" i="17"/>
  <c r="AL98" i="17"/>
  <c r="AU98" i="17" s="1"/>
  <c r="AP132" i="17"/>
  <c r="AU132" i="17" s="1"/>
  <c r="Y132" i="17"/>
  <c r="Y145" i="17"/>
  <c r="AP145" i="17"/>
  <c r="AM394" i="17"/>
  <c r="Y126" i="17"/>
  <c r="AP126" i="17"/>
  <c r="AU126" i="17" s="1"/>
  <c r="AL108" i="17"/>
  <c r="U108" i="17"/>
  <c r="AP140" i="17"/>
  <c r="AU140" i="17" s="1"/>
  <c r="Y140" i="17"/>
  <c r="AM157" i="17"/>
  <c r="AM557" i="17"/>
  <c r="D77" i="17"/>
  <c r="AD70" i="17"/>
  <c r="D399" i="17"/>
  <c r="AP131" i="17"/>
  <c r="AU131" i="17" s="1"/>
  <c r="Y131" i="17"/>
  <c r="Y135" i="17"/>
  <c r="AP135" i="17"/>
  <c r="AU70" i="17"/>
  <c r="S79" i="17"/>
  <c r="AM473" i="17"/>
  <c r="D82" i="17"/>
  <c r="V73" i="17"/>
  <c r="D84" i="17"/>
  <c r="AP139" i="17"/>
  <c r="AU139" i="17" s="1"/>
  <c r="Y139" i="17"/>
  <c r="Y120" i="17"/>
  <c r="AP120" i="17"/>
  <c r="AU120" i="17" s="1"/>
  <c r="AL99" i="17"/>
  <c r="AU99" i="17" s="1"/>
  <c r="U99" i="17"/>
  <c r="M310" i="17"/>
  <c r="D313" i="17"/>
  <c r="AU144" i="17"/>
  <c r="AU145" i="17"/>
  <c r="AU133" i="17"/>
  <c r="AU119" i="17"/>
  <c r="AU134" i="17"/>
  <c r="S162" i="17"/>
  <c r="AU130" i="17"/>
  <c r="AU107" i="17"/>
  <c r="AU96" i="17"/>
  <c r="AU124" i="17"/>
  <c r="AU108" i="17"/>
  <c r="AU111" i="17"/>
  <c r="AU137" i="17"/>
  <c r="AU97" i="17"/>
  <c r="AU135" i="17"/>
  <c r="AU109" i="17"/>
  <c r="AU100" i="17"/>
  <c r="S164" i="17"/>
  <c r="S559" i="17"/>
  <c r="AL97" i="17"/>
  <c r="U97" i="17"/>
  <c r="AL100" i="17"/>
  <c r="U100" i="17"/>
  <c r="Y125" i="17"/>
  <c r="AP125" i="17"/>
  <c r="AU125" i="17" s="1"/>
  <c r="AL102" i="17"/>
  <c r="AU102" i="17" s="1"/>
  <c r="U102" i="17"/>
  <c r="U96" i="17"/>
  <c r="AL96" i="17"/>
  <c r="AL109" i="17"/>
  <c r="U109" i="17"/>
  <c r="AM234" i="17"/>
  <c r="V153" i="17"/>
  <c r="U107" i="17"/>
  <c r="AL107" i="17"/>
  <c r="U110" i="17"/>
  <c r="AL110" i="17"/>
  <c r="AU110" i="17" s="1"/>
  <c r="AP130" i="17"/>
  <c r="Y130" i="17"/>
  <c r="AU61" i="17"/>
  <c r="U101" i="17"/>
  <c r="AL101" i="17"/>
  <c r="AU101" i="17" s="1"/>
  <c r="Y119" i="17"/>
  <c r="AP119" i="17"/>
  <c r="Y134" i="17"/>
  <c r="AP134" i="17"/>
  <c r="AM397" i="17"/>
  <c r="D237" i="17"/>
  <c r="AD230" i="17"/>
  <c r="AP118" i="17"/>
  <c r="AU118" i="17" s="1"/>
  <c r="Y118" i="17"/>
  <c r="AU41" i="17"/>
  <c r="U112" i="17"/>
  <c r="AU34" i="17"/>
  <c r="AL112" i="17"/>
  <c r="AU112" i="17" s="1"/>
  <c r="AP138" i="17"/>
  <c r="AU138" i="17" s="1"/>
  <c r="Y138" i="17"/>
  <c r="U103" i="17"/>
  <c r="AL103" i="17"/>
  <c r="AU103" i="17" s="1"/>
  <c r="Y124" i="17"/>
  <c r="AU47" i="17"/>
  <c r="AP124" i="17"/>
  <c r="AP148" i="17"/>
  <c r="AU148" i="17" s="1"/>
  <c r="Y148" i="17"/>
  <c r="S484" i="17"/>
  <c r="V476" i="17"/>
  <c r="AD470" i="16"/>
  <c r="D162" i="16"/>
  <c r="V153" i="16"/>
  <c r="D317" i="16"/>
  <c r="V317" i="16" s="1"/>
  <c r="AD310" i="16"/>
  <c r="S402" i="16"/>
  <c r="S404" i="16"/>
  <c r="D157" i="16"/>
  <c r="V157" i="16" s="1"/>
  <c r="AD150" i="16"/>
  <c r="S239" i="16"/>
  <c r="D322" i="16"/>
  <c r="V313" i="16"/>
  <c r="V393" i="16"/>
  <c r="V553" i="16"/>
  <c r="D562" i="16"/>
  <c r="D559" i="16" s="1"/>
  <c r="S482" i="16"/>
  <c r="AM473" i="16"/>
  <c r="AM554" i="16"/>
  <c r="AM476" i="16"/>
  <c r="AM553" i="16"/>
  <c r="AM475" i="16"/>
  <c r="AM397" i="16"/>
  <c r="AM474" i="16"/>
  <c r="AM556" i="16"/>
  <c r="AM393" i="16"/>
  <c r="AM395" i="16"/>
  <c r="AM317" i="16"/>
  <c r="AM477" i="16"/>
  <c r="AM234" i="16"/>
  <c r="AM233" i="16"/>
  <c r="AM555" i="16"/>
  <c r="AU70" i="16"/>
  <c r="AU60" i="16"/>
  <c r="AU52" i="16"/>
  <c r="AU31" i="16"/>
  <c r="AM153" i="16"/>
  <c r="AM75" i="16"/>
  <c r="AU55" i="16"/>
  <c r="AM396" i="16"/>
  <c r="AM314" i="16"/>
  <c r="AM236" i="16"/>
  <c r="AM394" i="16"/>
  <c r="AM316" i="16"/>
  <c r="AM313" i="16"/>
  <c r="AM315" i="16"/>
  <c r="AM237" i="16"/>
  <c r="AM235" i="16"/>
  <c r="AM74" i="16"/>
  <c r="AU68" i="16"/>
  <c r="AU54" i="16"/>
  <c r="AM154" i="16"/>
  <c r="AU65" i="16"/>
  <c r="AU28" i="16"/>
  <c r="AU18" i="16"/>
  <c r="AM156" i="16"/>
  <c r="AU58" i="16"/>
  <c r="AU45" i="16"/>
  <c r="AM77" i="16"/>
  <c r="AU56" i="16"/>
  <c r="AU20" i="16"/>
  <c r="AU21" i="16"/>
  <c r="AU64" i="16"/>
  <c r="AU50" i="16"/>
  <c r="AU39" i="16"/>
  <c r="AU32" i="16"/>
  <c r="AU30" i="16"/>
  <c r="AU27" i="16"/>
  <c r="AU17" i="16"/>
  <c r="AU38" i="16"/>
  <c r="AU23" i="16"/>
  <c r="AU59" i="16"/>
  <c r="AU46" i="16"/>
  <c r="AU22" i="16"/>
  <c r="AM155" i="16"/>
  <c r="S82" i="16"/>
  <c r="AM76" i="16"/>
  <c r="AU53" i="16"/>
  <c r="AU29" i="16"/>
  <c r="AU19" i="16"/>
  <c r="AM73" i="16"/>
  <c r="AU57" i="16"/>
  <c r="AU51" i="16"/>
  <c r="AU44" i="16"/>
  <c r="AU40" i="16"/>
  <c r="AU16" i="16"/>
  <c r="S84" i="16"/>
  <c r="S484" i="16"/>
  <c r="V476" i="16"/>
  <c r="D557" i="16"/>
  <c r="AM557" i="16" s="1"/>
  <c r="D564" i="16"/>
  <c r="S553" i="16"/>
  <c r="AC550" i="16"/>
  <c r="S557" i="16" s="1"/>
  <c r="D164" i="16"/>
  <c r="D324" i="16"/>
  <c r="S159" i="16"/>
  <c r="AD390" i="16"/>
  <c r="AD70" i="16"/>
  <c r="V473" i="16"/>
  <c r="V397" i="16"/>
  <c r="V77" i="16"/>
  <c r="S239" i="15"/>
  <c r="AC390" i="15"/>
  <c r="S397" i="15" s="1"/>
  <c r="S393" i="15"/>
  <c r="AD70" i="15"/>
  <c r="D77" i="15"/>
  <c r="V77" i="15" s="1"/>
  <c r="V73" i="15"/>
  <c r="D82" i="15"/>
  <c r="D79" i="15" s="1"/>
  <c r="D84" i="15"/>
  <c r="V473" i="15"/>
  <c r="D482" i="15"/>
  <c r="D484" i="15"/>
  <c r="D397" i="15"/>
  <c r="V397" i="15" s="1"/>
  <c r="AD390" i="15"/>
  <c r="D477" i="15"/>
  <c r="V477" i="15" s="1"/>
  <c r="AD470" i="15"/>
  <c r="V393" i="15"/>
  <c r="D402" i="15"/>
  <c r="D399" i="15" s="1"/>
  <c r="S559" i="15"/>
  <c r="AM473" i="15"/>
  <c r="AM554" i="15"/>
  <c r="AM476" i="15"/>
  <c r="AM557" i="15"/>
  <c r="AM393" i="15"/>
  <c r="AM474" i="15"/>
  <c r="AM555" i="15"/>
  <c r="AM553" i="15"/>
  <c r="AM475" i="15"/>
  <c r="AM397" i="15"/>
  <c r="AM395" i="15"/>
  <c r="AM314" i="15"/>
  <c r="AM556" i="15"/>
  <c r="AM317" i="15"/>
  <c r="AM396" i="15"/>
  <c r="AM394" i="15"/>
  <c r="AM235" i="15"/>
  <c r="AM315" i="15"/>
  <c r="AM313" i="15"/>
  <c r="AM316" i="15"/>
  <c r="AM236" i="15"/>
  <c r="AM234" i="15"/>
  <c r="AM155" i="15"/>
  <c r="AM237" i="15"/>
  <c r="AM154" i="15"/>
  <c r="AM233" i="15"/>
  <c r="AU59" i="15"/>
  <c r="AU51" i="15"/>
  <c r="AU46" i="15"/>
  <c r="AU22" i="15"/>
  <c r="AM74" i="15"/>
  <c r="AU68" i="15"/>
  <c r="AU54" i="15"/>
  <c r="AU29" i="15"/>
  <c r="AU19" i="15"/>
  <c r="AU65" i="15"/>
  <c r="AU57" i="15"/>
  <c r="AU44" i="15"/>
  <c r="AU39" i="15"/>
  <c r="AU16" i="15"/>
  <c r="AM156" i="15"/>
  <c r="S82" i="15"/>
  <c r="AU70" i="15"/>
  <c r="AU60" i="15"/>
  <c r="AU52" i="15"/>
  <c r="AU31" i="15"/>
  <c r="AU23" i="15"/>
  <c r="AU21" i="15"/>
  <c r="AM75" i="15"/>
  <c r="AU55" i="15"/>
  <c r="AU28" i="15"/>
  <c r="AU18" i="15"/>
  <c r="AU58" i="15"/>
  <c r="AU50" i="15"/>
  <c r="AU45" i="15"/>
  <c r="AU40" i="15"/>
  <c r="AM73" i="15"/>
  <c r="AU53" i="15"/>
  <c r="AU32" i="15"/>
  <c r="AU30" i="15"/>
  <c r="AU20" i="15"/>
  <c r="AU17" i="15"/>
  <c r="AU64" i="15"/>
  <c r="AU38" i="15"/>
  <c r="AU27" i="15"/>
  <c r="AM76" i="15"/>
  <c r="AU56" i="15"/>
  <c r="S84" i="15"/>
  <c r="D153" i="15"/>
  <c r="AM153" i="15" s="1"/>
  <c r="M150" i="15"/>
  <c r="D559" i="15"/>
  <c r="U109" i="14"/>
  <c r="AL109" i="14"/>
  <c r="AP140" i="14"/>
  <c r="Y140" i="14"/>
  <c r="Y137" i="14"/>
  <c r="AP137" i="14"/>
  <c r="AP139" i="14"/>
  <c r="Y139" i="14"/>
  <c r="S153" i="14"/>
  <c r="AC150" i="14"/>
  <c r="S157" i="14" s="1"/>
  <c r="AL101" i="14"/>
  <c r="U101" i="14"/>
  <c r="AL97" i="14"/>
  <c r="U97" i="14"/>
  <c r="AP145" i="14"/>
  <c r="Y145" i="14"/>
  <c r="S484" i="14"/>
  <c r="V476" i="14"/>
  <c r="Y144" i="14"/>
  <c r="AP144" i="14"/>
  <c r="U111" i="14"/>
  <c r="AL111" i="14"/>
  <c r="AL99" i="14"/>
  <c r="U99" i="14"/>
  <c r="U100" i="14"/>
  <c r="AL100" i="14"/>
  <c r="U98" i="14"/>
  <c r="AL98" i="14"/>
  <c r="V233" i="14"/>
  <c r="D242" i="14"/>
  <c r="D239" i="14" s="1"/>
  <c r="D244" i="14"/>
  <c r="AP148" i="14"/>
  <c r="Y148" i="14"/>
  <c r="Y130" i="14"/>
  <c r="AU61" i="14"/>
  <c r="AP130" i="14"/>
  <c r="Y118" i="14"/>
  <c r="AP118" i="14"/>
  <c r="AU41" i="14"/>
  <c r="AL110" i="14"/>
  <c r="U110" i="14"/>
  <c r="AL108" i="14"/>
  <c r="U108" i="14"/>
  <c r="S554" i="14"/>
  <c r="AC550" i="14"/>
  <c r="S557" i="14" s="1"/>
  <c r="AD230" i="14"/>
  <c r="D237" i="14"/>
  <c r="U103" i="14"/>
  <c r="AL103" i="14"/>
  <c r="AP132" i="14"/>
  <c r="Y132" i="14"/>
  <c r="Y120" i="14"/>
  <c r="AP120" i="14"/>
  <c r="AU34" i="14"/>
  <c r="U112" i="14"/>
  <c r="AL112" i="14"/>
  <c r="AP135" i="14"/>
  <c r="Y135" i="14"/>
  <c r="D402" i="14"/>
  <c r="D399" i="14" s="1"/>
  <c r="V393" i="14"/>
  <c r="D557" i="14"/>
  <c r="AD548" i="14"/>
  <c r="AT63" i="21"/>
  <c r="D154" i="14"/>
  <c r="D156" i="14"/>
  <c r="D158" i="14"/>
  <c r="M150" i="14"/>
  <c r="Y134" i="14"/>
  <c r="AP134" i="14"/>
  <c r="U96" i="14"/>
  <c r="AL96" i="14"/>
  <c r="U102" i="14"/>
  <c r="AL102" i="14"/>
  <c r="AP133" i="14"/>
  <c r="Y133" i="14"/>
  <c r="AM317" i="14"/>
  <c r="AM314" i="14"/>
  <c r="S482" i="14"/>
  <c r="S479" i="14" s="1"/>
  <c r="AD390" i="14"/>
  <c r="D397" i="14"/>
  <c r="V553" i="14"/>
  <c r="D562" i="14"/>
  <c r="D559" i="14" s="1"/>
  <c r="V554" i="14"/>
  <c r="Y125" i="14"/>
  <c r="AP125" i="14"/>
  <c r="Y136" i="14"/>
  <c r="AP136" i="14"/>
  <c r="AP119" i="14"/>
  <c r="Y119" i="14"/>
  <c r="Y126" i="14"/>
  <c r="AP126" i="14"/>
  <c r="AM234" i="14"/>
  <c r="S313" i="14"/>
  <c r="AC310" i="14"/>
  <c r="D564" i="14"/>
  <c r="U107" i="14"/>
  <c r="AL107" i="14"/>
  <c r="Y138" i="14"/>
  <c r="AP138" i="14"/>
  <c r="AP124" i="14"/>
  <c r="AU47" i="14"/>
  <c r="Y124" i="14"/>
  <c r="AP131" i="14"/>
  <c r="Y131" i="14"/>
  <c r="AM393" i="14"/>
  <c r="S242" i="14"/>
  <c r="S244" i="14"/>
  <c r="D73" i="14"/>
  <c r="M70" i="14"/>
  <c r="D473" i="14"/>
  <c r="J63" i="21" s="1"/>
  <c r="M63" i="21" s="1"/>
  <c r="M470" i="14"/>
  <c r="Y133" i="13"/>
  <c r="AP133" i="13"/>
  <c r="AU133" i="13" s="1"/>
  <c r="D242" i="13"/>
  <c r="U111" i="13"/>
  <c r="AL111" i="13"/>
  <c r="AU111" i="13" s="1"/>
  <c r="Y124" i="13"/>
  <c r="AP124" i="13"/>
  <c r="AU124" i="13" s="1"/>
  <c r="AU47" i="13"/>
  <c r="U109" i="13"/>
  <c r="AL109" i="13"/>
  <c r="AU109" i="13" s="1"/>
  <c r="AP126" i="13"/>
  <c r="AU126" i="13" s="1"/>
  <c r="Y126" i="13"/>
  <c r="AP135" i="13"/>
  <c r="AU135" i="13" s="1"/>
  <c r="Y135" i="13"/>
  <c r="AP125" i="13"/>
  <c r="AU125" i="13" s="1"/>
  <c r="Y125" i="13"/>
  <c r="AM233" i="13"/>
  <c r="V556" i="13"/>
  <c r="D237" i="13"/>
  <c r="AP137" i="13"/>
  <c r="AU137" i="13" s="1"/>
  <c r="Y137" i="13"/>
  <c r="Y148" i="13"/>
  <c r="AP148" i="13"/>
  <c r="AU148" i="13" s="1"/>
  <c r="AP131" i="13"/>
  <c r="AU131" i="13" s="1"/>
  <c r="Y131" i="13"/>
  <c r="AL101" i="13"/>
  <c r="AU101" i="13" s="1"/>
  <c r="U101" i="13"/>
  <c r="Y130" i="13"/>
  <c r="AU61" i="13"/>
  <c r="AP130" i="13"/>
  <c r="AU130" i="13" s="1"/>
  <c r="D162" i="13"/>
  <c r="V153" i="13"/>
  <c r="D164" i="13"/>
  <c r="Y145" i="13"/>
  <c r="AP145" i="13"/>
  <c r="AU145" i="13" s="1"/>
  <c r="AP139" i="13"/>
  <c r="AU139" i="13" s="1"/>
  <c r="Y139" i="13"/>
  <c r="AL103" i="13"/>
  <c r="AU103" i="13" s="1"/>
  <c r="U103" i="13"/>
  <c r="U108" i="13"/>
  <c r="AL108" i="13"/>
  <c r="AU108" i="13" s="1"/>
  <c r="Y138" i="13"/>
  <c r="AP138" i="13"/>
  <c r="AU138" i="13" s="1"/>
  <c r="AM394" i="13"/>
  <c r="D157" i="13"/>
  <c r="AD150" i="13"/>
  <c r="D317" i="13"/>
  <c r="AD310" i="13"/>
  <c r="S562" i="13"/>
  <c r="S559" i="13" s="1"/>
  <c r="S564" i="13"/>
  <c r="Y119" i="13"/>
  <c r="AP119" i="13"/>
  <c r="AU119" i="13" s="1"/>
  <c r="K62" i="22"/>
  <c r="Y150" i="13"/>
  <c r="AP150" i="13"/>
  <c r="AU150" i="13" s="1"/>
  <c r="AL98" i="13"/>
  <c r="AU98" i="13" s="1"/>
  <c r="U98" i="13"/>
  <c r="AU41" i="13"/>
  <c r="AP118" i="13"/>
  <c r="AU118" i="13" s="1"/>
  <c r="Y118" i="13"/>
  <c r="AP132" i="13"/>
  <c r="AU132" i="13" s="1"/>
  <c r="Y132" i="13"/>
  <c r="AM153" i="13"/>
  <c r="AM556" i="13"/>
  <c r="D322" i="13"/>
  <c r="D319" i="13" s="1"/>
  <c r="V313" i="13"/>
  <c r="AP140" i="13"/>
  <c r="AU140" i="13" s="1"/>
  <c r="Y140" i="13"/>
  <c r="AP136" i="13"/>
  <c r="AU136" i="13" s="1"/>
  <c r="Y136" i="13"/>
  <c r="AL100" i="13"/>
  <c r="AU100" i="13" s="1"/>
  <c r="U100" i="13"/>
  <c r="M470" i="13"/>
  <c r="D473" i="13"/>
  <c r="S322" i="13"/>
  <c r="S319" i="13" s="1"/>
  <c r="S324" i="13"/>
  <c r="D553" i="13"/>
  <c r="M550" i="13"/>
  <c r="AP120" i="13"/>
  <c r="AU120" i="13" s="1"/>
  <c r="Y120" i="13"/>
  <c r="U99" i="13"/>
  <c r="AL99" i="13"/>
  <c r="AU99" i="13" s="1"/>
  <c r="Y144" i="13"/>
  <c r="AP144" i="13"/>
  <c r="AU144" i="13" s="1"/>
  <c r="AL110" i="13"/>
  <c r="AU110" i="13" s="1"/>
  <c r="U110" i="13"/>
  <c r="U97" i="13"/>
  <c r="AL97" i="13"/>
  <c r="AU97" i="13" s="1"/>
  <c r="V476" i="13"/>
  <c r="U102" i="13"/>
  <c r="AL102" i="13"/>
  <c r="AU102" i="13" s="1"/>
  <c r="AL96" i="13"/>
  <c r="AU96" i="13" s="1"/>
  <c r="U96" i="13"/>
  <c r="Y134" i="13"/>
  <c r="AP134" i="13"/>
  <c r="AU134" i="13" s="1"/>
  <c r="AL112" i="13"/>
  <c r="AU112" i="13" s="1"/>
  <c r="U112" i="13"/>
  <c r="AU34" i="13"/>
  <c r="AL107" i="13"/>
  <c r="AU107" i="13" s="1"/>
  <c r="U107" i="13"/>
  <c r="AM554" i="13"/>
  <c r="M390" i="13"/>
  <c r="D393" i="13"/>
  <c r="V236" i="13"/>
  <c r="D244" i="13"/>
  <c r="S233" i="13"/>
  <c r="AC230" i="13"/>
  <c r="S237" i="13" s="1"/>
  <c r="S482" i="13"/>
  <c r="S484" i="13"/>
  <c r="D157" i="12"/>
  <c r="D317" i="12"/>
  <c r="AM554" i="12"/>
  <c r="AM476" i="12"/>
  <c r="AM557" i="12"/>
  <c r="AM474" i="12"/>
  <c r="AM396" i="12"/>
  <c r="AM555" i="12"/>
  <c r="AM394" i="12"/>
  <c r="AM316" i="12"/>
  <c r="AM473" i="12"/>
  <c r="AM556" i="12"/>
  <c r="AM475" i="12"/>
  <c r="AM395" i="12"/>
  <c r="AM315" i="12"/>
  <c r="AM553" i="12"/>
  <c r="AM393" i="12"/>
  <c r="AM317" i="12"/>
  <c r="AM397" i="12"/>
  <c r="AM236" i="12"/>
  <c r="AM234" i="12"/>
  <c r="AM314" i="12"/>
  <c r="AM313" i="12"/>
  <c r="AM154" i="12"/>
  <c r="AM233" i="12"/>
  <c r="AM157" i="12"/>
  <c r="AU58" i="12"/>
  <c r="AU50" i="12"/>
  <c r="AU45" i="12"/>
  <c r="AU40" i="12"/>
  <c r="AM73" i="12"/>
  <c r="AU53" i="12"/>
  <c r="AU32" i="12"/>
  <c r="AU30" i="12"/>
  <c r="AM156" i="12"/>
  <c r="AM76" i="12"/>
  <c r="AU64" i="12"/>
  <c r="AU56" i="12"/>
  <c r="AM153" i="12"/>
  <c r="AU59" i="12"/>
  <c r="AU51" i="12"/>
  <c r="AU46" i="12"/>
  <c r="AM75" i="12"/>
  <c r="AU60" i="12"/>
  <c r="AU54" i="12"/>
  <c r="AU52" i="12"/>
  <c r="AU17" i="12"/>
  <c r="AU55" i="12"/>
  <c r="AU16" i="12"/>
  <c r="AU68" i="12"/>
  <c r="AU29" i="12"/>
  <c r="AU22" i="12"/>
  <c r="AU19" i="12"/>
  <c r="AM155" i="12"/>
  <c r="AM74" i="12"/>
  <c r="AU44" i="12"/>
  <c r="AU39" i="12"/>
  <c r="AM77" i="12"/>
  <c r="AU65" i="12"/>
  <c r="AU31" i="12"/>
  <c r="AU23" i="12"/>
  <c r="AU20" i="12"/>
  <c r="AM235" i="12"/>
  <c r="AU57" i="12"/>
  <c r="AU38" i="12"/>
  <c r="S82" i="12"/>
  <c r="S79" i="12" s="1"/>
  <c r="AU28" i="12"/>
  <c r="AU27" i="12"/>
  <c r="AU21" i="12"/>
  <c r="AU18" i="12"/>
  <c r="AU70" i="12"/>
  <c r="S84" i="12"/>
  <c r="D482" i="12"/>
  <c r="D479" i="12" s="1"/>
  <c r="V473" i="12"/>
  <c r="D162" i="12"/>
  <c r="D159" i="12" s="1"/>
  <c r="AD470" i="12"/>
  <c r="D477" i="12"/>
  <c r="V477" i="12" s="1"/>
  <c r="D484" i="12"/>
  <c r="S402" i="12"/>
  <c r="S404" i="12"/>
  <c r="M230" i="12"/>
  <c r="D233" i="12"/>
  <c r="S153" i="12"/>
  <c r="V153" i="12" s="1"/>
  <c r="AC150" i="12"/>
  <c r="S157" i="12" s="1"/>
  <c r="AC310" i="12"/>
  <c r="S317" i="12" s="1"/>
  <c r="S313" i="12"/>
  <c r="D399" i="12"/>
  <c r="V73" i="12"/>
  <c r="V393" i="12"/>
  <c r="S233" i="12"/>
  <c r="AC230" i="12"/>
  <c r="S237" i="12" s="1"/>
  <c r="AD70" i="12"/>
  <c r="V313" i="12"/>
  <c r="D322" i="12"/>
  <c r="D324" i="12"/>
  <c r="V397" i="12"/>
  <c r="S482" i="12"/>
  <c r="S479" i="12" s="1"/>
  <c r="S484" i="12"/>
  <c r="V77" i="12"/>
  <c r="AT62" i="7"/>
  <c r="L70" i="7"/>
  <c r="L72" i="7" s="1"/>
  <c r="AQ69" i="8"/>
  <c r="AQ69" i="6"/>
  <c r="AQ69" i="9"/>
  <c r="AT69" i="9" s="1"/>
  <c r="L69" i="22"/>
  <c r="K69" i="3"/>
  <c r="AR69" i="22"/>
  <c r="AT69" i="22" s="1"/>
  <c r="AQ68" i="9"/>
  <c r="AT68" i="9" s="1"/>
  <c r="AR68" i="21"/>
  <c r="AT68" i="21" s="1"/>
  <c r="AB78" i="22"/>
  <c r="S83" i="22" s="1"/>
  <c r="R41" i="5" s="1"/>
  <c r="AA68" i="21"/>
  <c r="Z67" i="7"/>
  <c r="AQ67" i="6"/>
  <c r="L67" i="21"/>
  <c r="L66" i="21"/>
  <c r="L70" i="21" s="1"/>
  <c r="L72" i="21" s="1"/>
  <c r="AQ66" i="6"/>
  <c r="AA66" i="9"/>
  <c r="AQ66" i="21"/>
  <c r="AT66" i="21" s="1"/>
  <c r="AQ66" i="22"/>
  <c r="AT66" i="22" s="1"/>
  <c r="AQ66" i="9"/>
  <c r="AR65" i="3"/>
  <c r="L70" i="8"/>
  <c r="L72" i="8" s="1"/>
  <c r="AR64" i="9"/>
  <c r="AT64" i="9" s="1"/>
  <c r="AB78" i="21"/>
  <c r="S83" i="21" s="1"/>
  <c r="P41" i="5" s="1"/>
  <c r="AQ64" i="7"/>
  <c r="Z64" i="9"/>
  <c r="K64" i="3"/>
  <c r="AB72" i="8"/>
  <c r="L63" i="3"/>
  <c r="AQ63" i="22"/>
  <c r="AQ63" i="3"/>
  <c r="AQ62" i="21"/>
  <c r="L70" i="22"/>
  <c r="L72" i="22" s="1"/>
  <c r="AB72" i="7"/>
  <c r="AA61" i="9"/>
  <c r="AC60" i="22"/>
  <c r="AC550" i="4"/>
  <c r="S557" i="4" s="1"/>
  <c r="D558" i="4"/>
  <c r="D556" i="4"/>
  <c r="D554" i="4"/>
  <c r="K60" i="22" s="1"/>
  <c r="S313" i="4"/>
  <c r="Z60" i="8" s="1"/>
  <c r="AC60" i="8" s="1"/>
  <c r="AC60" i="7"/>
  <c r="AC230" i="4"/>
  <c r="S237" i="4" s="1"/>
  <c r="M230" i="4"/>
  <c r="D237" i="4" s="1"/>
  <c r="D233" i="4"/>
  <c r="D244" i="4" s="1"/>
  <c r="AU139" i="4"/>
  <c r="AU140" i="4"/>
  <c r="AU120" i="4"/>
  <c r="AU131" i="4"/>
  <c r="AU130" i="4"/>
  <c r="AP210" i="4" s="1"/>
  <c r="AU210" i="4" s="1"/>
  <c r="AP290" i="4" s="1"/>
  <c r="AU118" i="4"/>
  <c r="AU132" i="4"/>
  <c r="AP212" i="4" s="1"/>
  <c r="AU212" i="4" s="1"/>
  <c r="AP292" i="4" s="1"/>
  <c r="AU292" i="4" s="1"/>
  <c r="AP372" i="4" s="1"/>
  <c r="AU372" i="4" s="1"/>
  <c r="AP452" i="4" s="1"/>
  <c r="AU452" i="4" s="1"/>
  <c r="AU125" i="4"/>
  <c r="AU109" i="4"/>
  <c r="AU133" i="4"/>
  <c r="AP213" i="4" s="1"/>
  <c r="AU213" i="4" s="1"/>
  <c r="AP293" i="4" s="1"/>
  <c r="AU126" i="4"/>
  <c r="AU145" i="4"/>
  <c r="AP225" i="4" s="1"/>
  <c r="AU225" i="4" s="1"/>
  <c r="AP305" i="4" s="1"/>
  <c r="AU134" i="4"/>
  <c r="AU127" i="4"/>
  <c r="AU144" i="4"/>
  <c r="AU135" i="4"/>
  <c r="AU124" i="4"/>
  <c r="AP204" i="4" s="1"/>
  <c r="AU204" i="4" s="1"/>
  <c r="AP284" i="4" s="1"/>
  <c r="AU284" i="4" s="1"/>
  <c r="AP364" i="4" s="1"/>
  <c r="AU364" i="4" s="1"/>
  <c r="AP444" i="4" s="1"/>
  <c r="AU444" i="4" s="1"/>
  <c r="AU136" i="4"/>
  <c r="AU121" i="4"/>
  <c r="Z60" i="6"/>
  <c r="AU138" i="4"/>
  <c r="AP218" i="4" s="1"/>
  <c r="AU218" i="4" s="1"/>
  <c r="AP298" i="4" s="1"/>
  <c r="AU137" i="4"/>
  <c r="AU119" i="4"/>
  <c r="AP199" i="4" s="1"/>
  <c r="AU199" i="4" s="1"/>
  <c r="AP279" i="4" s="1"/>
  <c r="AU279" i="4" s="1"/>
  <c r="AP359" i="4" s="1"/>
  <c r="AU359" i="4" s="1"/>
  <c r="AP439" i="4" s="1"/>
  <c r="AU439" i="4" s="1"/>
  <c r="AU148" i="4"/>
  <c r="AU150" i="4"/>
  <c r="K60" i="6"/>
  <c r="J69" i="3"/>
  <c r="J69" i="9"/>
  <c r="M69" i="9" s="1"/>
  <c r="AD69" i="9" s="1"/>
  <c r="J69" i="7"/>
  <c r="M69" i="7" s="1"/>
  <c r="K69" i="22"/>
  <c r="AR69" i="6"/>
  <c r="K69" i="8"/>
  <c r="K69" i="21"/>
  <c r="J69" i="6"/>
  <c r="AC69" i="7"/>
  <c r="AB72" i="9"/>
  <c r="AB78" i="9"/>
  <c r="S83" i="9" s="1"/>
  <c r="N41" i="5" s="1"/>
  <c r="J68" i="7"/>
  <c r="J68" i="21"/>
  <c r="M68" i="21" s="1"/>
  <c r="J68" i="8"/>
  <c r="M68" i="8" s="1"/>
  <c r="K68" i="21"/>
  <c r="K68" i="6"/>
  <c r="J68" i="22"/>
  <c r="AR67" i="9"/>
  <c r="AT67" i="9" s="1"/>
  <c r="K67" i="22"/>
  <c r="AR67" i="21"/>
  <c r="AT67" i="21" s="1"/>
  <c r="AR67" i="22"/>
  <c r="AT67" i="22" s="1"/>
  <c r="J67" i="8"/>
  <c r="M67" i="8" s="1"/>
  <c r="K67" i="7"/>
  <c r="AR67" i="7"/>
  <c r="AT67" i="7" s="1"/>
  <c r="Z67" i="3"/>
  <c r="AC67" i="3" s="1"/>
  <c r="J67" i="6"/>
  <c r="K67" i="6"/>
  <c r="J67" i="22"/>
  <c r="Z66" i="21"/>
  <c r="J66" i="7"/>
  <c r="J66" i="21"/>
  <c r="M66" i="21" s="1"/>
  <c r="AQ66" i="7"/>
  <c r="AT66" i="7" s="1"/>
  <c r="Z66" i="3"/>
  <c r="L66" i="9"/>
  <c r="L70" i="9" s="1"/>
  <c r="L72" i="9" s="1"/>
  <c r="K66" i="9"/>
  <c r="J66" i="6"/>
  <c r="AR66" i="9"/>
  <c r="AT66" i="9" s="1"/>
  <c r="Z66" i="9"/>
  <c r="AC66" i="9" s="1"/>
  <c r="K66" i="7"/>
  <c r="Z66" i="6"/>
  <c r="AC66" i="6" s="1"/>
  <c r="K65" i="7"/>
  <c r="AQ65" i="22"/>
  <c r="AT65" i="22" s="1"/>
  <c r="J65" i="3"/>
  <c r="Z65" i="3"/>
  <c r="AC65" i="3" s="1"/>
  <c r="Z65" i="7"/>
  <c r="AC65" i="7" s="1"/>
  <c r="J65" i="7"/>
  <c r="Z65" i="9"/>
  <c r="AC65" i="9" s="1"/>
  <c r="J65" i="6"/>
  <c r="AR65" i="21"/>
  <c r="AT65" i="21" s="1"/>
  <c r="J64" i="6"/>
  <c r="AQ64" i="22"/>
  <c r="J64" i="9"/>
  <c r="AR64" i="22"/>
  <c r="AC64" i="7"/>
  <c r="AA64" i="9"/>
  <c r="AC64" i="9" s="1"/>
  <c r="AR64" i="21"/>
  <c r="Z64" i="22"/>
  <c r="AC64" i="22" s="1"/>
  <c r="AR64" i="8"/>
  <c r="AT64" i="8" s="1"/>
  <c r="K64" i="9"/>
  <c r="AR64" i="3"/>
  <c r="K64" i="6"/>
  <c r="J64" i="3"/>
  <c r="Z64" i="3"/>
  <c r="L64" i="6"/>
  <c r="AR63" i="22"/>
  <c r="J63" i="8"/>
  <c r="AA63" i="9"/>
  <c r="J63" i="6"/>
  <c r="AR63" i="7"/>
  <c r="AT63" i="7" s="1"/>
  <c r="J63" i="22"/>
  <c r="M63" i="22" s="1"/>
  <c r="K63" i="8"/>
  <c r="Z63" i="3"/>
  <c r="Z63" i="8"/>
  <c r="AC63" i="8" s="1"/>
  <c r="K63" i="3"/>
  <c r="Z63" i="22"/>
  <c r="AR63" i="6"/>
  <c r="Z62" i="21"/>
  <c r="AC62" i="21" s="1"/>
  <c r="AT62" i="22"/>
  <c r="J62" i="3"/>
  <c r="J62" i="7"/>
  <c r="M62" i="7" s="1"/>
  <c r="J62" i="6"/>
  <c r="AR62" i="9"/>
  <c r="AT62" i="9" s="1"/>
  <c r="AR62" i="8"/>
  <c r="AT62" i="8" s="1"/>
  <c r="AT62" i="21"/>
  <c r="K61" i="9"/>
  <c r="J61" i="21"/>
  <c r="K61" i="21"/>
  <c r="AQ61" i="6"/>
  <c r="L41" i="5"/>
  <c r="AQ61" i="8"/>
  <c r="K61" i="3"/>
  <c r="K61" i="8"/>
  <c r="AQ61" i="22"/>
  <c r="J41" i="5"/>
  <c r="AR61" i="7"/>
  <c r="AT61" i="7" s="1"/>
  <c r="AA72" i="8"/>
  <c r="U22" i="2"/>
  <c r="Z73" i="8"/>
  <c r="AD73" i="8" s="1"/>
  <c r="J61" i="7"/>
  <c r="M61" i="7" s="1"/>
  <c r="K61" i="22"/>
  <c r="AD194" i="4"/>
  <c r="AT470" i="4"/>
  <c r="AI477" i="4" s="1"/>
  <c r="AI474" i="4"/>
  <c r="AI476" i="4" s="1"/>
  <c r="AP211" i="4"/>
  <c r="AU211" i="4" s="1"/>
  <c r="AP291" i="4" s="1"/>
  <c r="AU291" i="4" s="1"/>
  <c r="AP371" i="4" s="1"/>
  <c r="AU371" i="4" s="1"/>
  <c r="AP451" i="4" s="1"/>
  <c r="AU451" i="4" s="1"/>
  <c r="Y531" i="4" s="1"/>
  <c r="AP219" i="4"/>
  <c r="AU219" i="4" s="1"/>
  <c r="AP299" i="4" s="1"/>
  <c r="AU299" i="4" s="1"/>
  <c r="AP379" i="4" s="1"/>
  <c r="AU379" i="4" s="1"/>
  <c r="AP459" i="4" s="1"/>
  <c r="AU459" i="4" s="1"/>
  <c r="AP220" i="4"/>
  <c r="AU220" i="4" s="1"/>
  <c r="AP300" i="4" s="1"/>
  <c r="AP200" i="4"/>
  <c r="AU200" i="4" s="1"/>
  <c r="AP280" i="4" s="1"/>
  <c r="AU280" i="4" s="1"/>
  <c r="AP360" i="4" s="1"/>
  <c r="AU360" i="4" s="1"/>
  <c r="AP440" i="4" s="1"/>
  <c r="AU440" i="4" s="1"/>
  <c r="AP201" i="4"/>
  <c r="AU201" i="4" s="1"/>
  <c r="AP281" i="4" s="1"/>
  <c r="AU281" i="4" s="1"/>
  <c r="AP361" i="4" s="1"/>
  <c r="AU361" i="4" s="1"/>
  <c r="AP441" i="4" s="1"/>
  <c r="AU441" i="4" s="1"/>
  <c r="Y521" i="4" s="1"/>
  <c r="AP214" i="4"/>
  <c r="AU214" i="4" s="1"/>
  <c r="AP294" i="4" s="1"/>
  <c r="AU294" i="4" s="1"/>
  <c r="AP374" i="4" s="1"/>
  <c r="AU374" i="4" s="1"/>
  <c r="AP454" i="4" s="1"/>
  <c r="AU454" i="4" s="1"/>
  <c r="AP198" i="4"/>
  <c r="AU198" i="4" s="1"/>
  <c r="AP278" i="4" s="1"/>
  <c r="AU278" i="4" s="1"/>
  <c r="AP358" i="4" s="1"/>
  <c r="AU358" i="4" s="1"/>
  <c r="AP438" i="4" s="1"/>
  <c r="AU438" i="4" s="1"/>
  <c r="Y518" i="4" s="1"/>
  <c r="AP230" i="4"/>
  <c r="AP215" i="4"/>
  <c r="AU215" i="4" s="1"/>
  <c r="AP295" i="4" s="1"/>
  <c r="AU295" i="4" s="1"/>
  <c r="AP375" i="4" s="1"/>
  <c r="AU375" i="4" s="1"/>
  <c r="AP455" i="4" s="1"/>
  <c r="AU455" i="4" s="1"/>
  <c r="AP205" i="4"/>
  <c r="AU205" i="4" s="1"/>
  <c r="AP285" i="4" s="1"/>
  <c r="AU285" i="4" s="1"/>
  <c r="AP365" i="4" s="1"/>
  <c r="AU365" i="4" s="1"/>
  <c r="AP445" i="4" s="1"/>
  <c r="AU445" i="4" s="1"/>
  <c r="AP228" i="4"/>
  <c r="AU228" i="4" s="1"/>
  <c r="AP308" i="4" s="1"/>
  <c r="AP216" i="4"/>
  <c r="AU216" i="4" s="1"/>
  <c r="AP206" i="4"/>
  <c r="AU206" i="4" s="1"/>
  <c r="AP217" i="4"/>
  <c r="AU217" i="4" s="1"/>
  <c r="AP297" i="4" s="1"/>
  <c r="AU297" i="4" s="1"/>
  <c r="AP377" i="4" s="1"/>
  <c r="AU377" i="4" s="1"/>
  <c r="AP457" i="4" s="1"/>
  <c r="AU457" i="4" s="1"/>
  <c r="Y537" i="4" s="1"/>
  <c r="AP207" i="4"/>
  <c r="AU207" i="4" s="1"/>
  <c r="AP287" i="4" s="1"/>
  <c r="AU287" i="4" s="1"/>
  <c r="AP367" i="4" s="1"/>
  <c r="AU367" i="4" s="1"/>
  <c r="AP447" i="4" s="1"/>
  <c r="AU447" i="4" s="1"/>
  <c r="AP224" i="4"/>
  <c r="AU224" i="4" s="1"/>
  <c r="AP304" i="4" s="1"/>
  <c r="S324" i="4"/>
  <c r="M64" i="4"/>
  <c r="AD64" i="4" s="1"/>
  <c r="AP296" i="4"/>
  <c r="AU296" i="4" s="1"/>
  <c r="AP376" i="4" s="1"/>
  <c r="AU376" i="4" s="1"/>
  <c r="AP456" i="4" s="1"/>
  <c r="AU456" i="4" s="1"/>
  <c r="Y536" i="4" s="1"/>
  <c r="AP286" i="4"/>
  <c r="AU286" i="4" s="1"/>
  <c r="AP366" i="4" s="1"/>
  <c r="AU366" i="4" s="1"/>
  <c r="AP446" i="4" s="1"/>
  <c r="AU446" i="4" s="1"/>
  <c r="AP526" i="4" s="1"/>
  <c r="AU526" i="4" s="1"/>
  <c r="S556" i="4"/>
  <c r="S564" i="4" s="1"/>
  <c r="S558" i="4"/>
  <c r="J470" i="4"/>
  <c r="M468" i="4"/>
  <c r="J390" i="4"/>
  <c r="M388" i="4"/>
  <c r="V396" i="4"/>
  <c r="V474" i="4"/>
  <c r="V554" i="4"/>
  <c r="V76" i="4"/>
  <c r="V234" i="4"/>
  <c r="V394" i="4"/>
  <c r="V476" i="4"/>
  <c r="V556" i="4"/>
  <c r="V156" i="4"/>
  <c r="K310" i="4"/>
  <c r="M308" i="4"/>
  <c r="AD308" i="4" s="1"/>
  <c r="J550" i="4"/>
  <c r="M548" i="4"/>
  <c r="AD548" i="4" s="1"/>
  <c r="M544" i="4"/>
  <c r="AD544" i="4" s="1"/>
  <c r="J70" i="4"/>
  <c r="M68" i="4"/>
  <c r="AD304" i="4"/>
  <c r="AC68" i="4"/>
  <c r="AD68" i="4" s="1"/>
  <c r="AJ79" i="4"/>
  <c r="S562" i="4"/>
  <c r="S479" i="4"/>
  <c r="S399" i="4"/>
  <c r="S322" i="4"/>
  <c r="S244" i="4"/>
  <c r="S239" i="4" s="1"/>
  <c r="V236" i="4"/>
  <c r="AD150" i="4"/>
  <c r="AD148" i="4"/>
  <c r="S162" i="4"/>
  <c r="S164" i="4"/>
  <c r="V19" i="3"/>
  <c r="S28" i="3"/>
  <c r="S19" i="3"/>
  <c r="AC69" i="6"/>
  <c r="AC62" i="6"/>
  <c r="AB70" i="6"/>
  <c r="AA57" i="6"/>
  <c r="Z57" i="6"/>
  <c r="AC56" i="6"/>
  <c r="AC55" i="6"/>
  <c r="AC54" i="6"/>
  <c r="AC53" i="6"/>
  <c r="AC52" i="6"/>
  <c r="AC51" i="6"/>
  <c r="AD51" i="6" s="1"/>
  <c r="AC50" i="6"/>
  <c r="AD50" i="6" s="1"/>
  <c r="AC49" i="6"/>
  <c r="AC48" i="6"/>
  <c r="AC47" i="6"/>
  <c r="AC46" i="6"/>
  <c r="AC42" i="6"/>
  <c r="AC41" i="6"/>
  <c r="AC40" i="6"/>
  <c r="AB37" i="6"/>
  <c r="AA37" i="6"/>
  <c r="Z37" i="6"/>
  <c r="AC36" i="6"/>
  <c r="AC35" i="6"/>
  <c r="AC34" i="6"/>
  <c r="W30" i="6"/>
  <c r="V30" i="6"/>
  <c r="AB28" i="6"/>
  <c r="AB30" i="6" s="1"/>
  <c r="Z28" i="6"/>
  <c r="Z30" i="6" s="1"/>
  <c r="Y28" i="6"/>
  <c r="Y30" i="6" s="1"/>
  <c r="W28" i="6"/>
  <c r="R28" i="6"/>
  <c r="AA27" i="6"/>
  <c r="X27" i="6"/>
  <c r="AC27" i="6" s="1"/>
  <c r="AA26" i="6"/>
  <c r="X26" i="6"/>
  <c r="AC26" i="6" s="1"/>
  <c r="AC25" i="6"/>
  <c r="AA25" i="6"/>
  <c r="X25" i="6"/>
  <c r="AA24" i="6"/>
  <c r="AA28" i="6" s="1"/>
  <c r="X24" i="6"/>
  <c r="AC24" i="6" s="1"/>
  <c r="AA23" i="6"/>
  <c r="X23" i="6"/>
  <c r="AC23" i="6" s="1"/>
  <c r="AB19" i="6"/>
  <c r="Z19" i="6"/>
  <c r="Y19" i="6"/>
  <c r="W19" i="6"/>
  <c r="R19" i="6"/>
  <c r="AA18" i="6"/>
  <c r="X18" i="6"/>
  <c r="AC18" i="6" s="1"/>
  <c r="AA17" i="6"/>
  <c r="AC17" i="6" s="1"/>
  <c r="X17" i="6"/>
  <c r="AA16" i="6"/>
  <c r="X16" i="6"/>
  <c r="AC16" i="6" s="1"/>
  <c r="AC15" i="6"/>
  <c r="AA15" i="6"/>
  <c r="X15" i="6"/>
  <c r="AA14" i="6"/>
  <c r="X14" i="6"/>
  <c r="AC14" i="6" s="1"/>
  <c r="AA13" i="6"/>
  <c r="X13" i="6"/>
  <c r="X19" i="6" s="1"/>
  <c r="AC12" i="6"/>
  <c r="AA12" i="6"/>
  <c r="AA19" i="6" s="1"/>
  <c r="X12" i="6"/>
  <c r="AC63" i="3"/>
  <c r="AB70" i="3"/>
  <c r="AB78" i="3" s="1"/>
  <c r="S83" i="3" s="1"/>
  <c r="F41" i="5" s="1"/>
  <c r="AC56" i="3"/>
  <c r="AC54" i="3"/>
  <c r="AC53" i="3"/>
  <c r="AC52" i="3"/>
  <c r="AD52" i="3" s="1"/>
  <c r="AC51" i="3"/>
  <c r="AC50" i="3"/>
  <c r="AC49" i="3"/>
  <c r="AD49" i="3" s="1"/>
  <c r="AC48" i="3"/>
  <c r="AD48" i="3" s="1"/>
  <c r="AC47" i="3"/>
  <c r="AC46" i="3"/>
  <c r="Z43" i="3"/>
  <c r="AC42" i="3"/>
  <c r="AC41" i="3"/>
  <c r="AC40" i="3"/>
  <c r="Z37" i="3"/>
  <c r="AC36" i="3"/>
  <c r="AC35" i="3"/>
  <c r="AC34" i="3"/>
  <c r="AC37" i="3" s="1"/>
  <c r="AB30" i="3"/>
  <c r="Z28" i="3"/>
  <c r="W28" i="3"/>
  <c r="W30" i="3" s="1"/>
  <c r="V28" i="3"/>
  <c r="V30" i="3" s="1"/>
  <c r="AA27" i="3"/>
  <c r="AC27" i="3" s="1"/>
  <c r="X27" i="3"/>
  <c r="AA26" i="3"/>
  <c r="X26" i="3"/>
  <c r="AC26" i="3" s="1"/>
  <c r="AC25" i="3"/>
  <c r="AA25" i="3"/>
  <c r="X25" i="3"/>
  <c r="AA24" i="3"/>
  <c r="AA30" i="3" s="1"/>
  <c r="X24" i="3"/>
  <c r="AA23" i="3"/>
  <c r="X23" i="3"/>
  <c r="AC23" i="3" s="1"/>
  <c r="Z19" i="3"/>
  <c r="Z30" i="3" s="1"/>
  <c r="Y19" i="3"/>
  <c r="W19" i="3"/>
  <c r="AA18" i="3"/>
  <c r="X18" i="3"/>
  <c r="AC18" i="3" s="1"/>
  <c r="AA17" i="3"/>
  <c r="X17" i="3"/>
  <c r="AA16" i="3"/>
  <c r="X16" i="3"/>
  <c r="AC16" i="3" s="1"/>
  <c r="AA15" i="3"/>
  <c r="X15" i="3"/>
  <c r="AC15" i="3" s="1"/>
  <c r="AA14" i="3"/>
  <c r="X14" i="3"/>
  <c r="AC14" i="3" s="1"/>
  <c r="AA13" i="3"/>
  <c r="AA19" i="3" s="1"/>
  <c r="X13" i="3"/>
  <c r="AA12" i="3"/>
  <c r="AJ36" i="2"/>
  <c r="AS28" i="3"/>
  <c r="AQ37" i="3"/>
  <c r="AQ43" i="3"/>
  <c r="AQ57" i="3"/>
  <c r="AJ19" i="3"/>
  <c r="C19" i="3"/>
  <c r="I19" i="3"/>
  <c r="AQ57" i="6"/>
  <c r="K57" i="6"/>
  <c r="L57" i="6"/>
  <c r="J57" i="6"/>
  <c r="K57" i="3"/>
  <c r="L57" i="3"/>
  <c r="J57" i="3"/>
  <c r="E40" i="5"/>
  <c r="G39" i="5"/>
  <c r="F39" i="5"/>
  <c r="E39" i="5"/>
  <c r="E20" i="5"/>
  <c r="F19" i="5"/>
  <c r="Y228" i="20" l="1"/>
  <c r="AP228" i="20"/>
  <c r="AU228" i="20" s="1"/>
  <c r="Y215" i="20"/>
  <c r="AP215" i="20"/>
  <c r="AU215" i="20" s="1"/>
  <c r="U188" i="20"/>
  <c r="AL188" i="20"/>
  <c r="AU188" i="20" s="1"/>
  <c r="Y214" i="20"/>
  <c r="AP214" i="20"/>
  <c r="AU214" i="20" s="1"/>
  <c r="U181" i="20"/>
  <c r="AL181" i="20"/>
  <c r="AU181" i="20" s="1"/>
  <c r="U179" i="20"/>
  <c r="AL179" i="20"/>
  <c r="AU179" i="20" s="1"/>
  <c r="AP224" i="20"/>
  <c r="AU224" i="20" s="1"/>
  <c r="Y224" i="20"/>
  <c r="AP212" i="20"/>
  <c r="AU212" i="20" s="1"/>
  <c r="Y212" i="20"/>
  <c r="AP213" i="20"/>
  <c r="AU213" i="20" s="1"/>
  <c r="Y213" i="20"/>
  <c r="AL191" i="20"/>
  <c r="AU191" i="20" s="1"/>
  <c r="U191" i="20"/>
  <c r="AP217" i="20"/>
  <c r="AU217" i="20" s="1"/>
  <c r="Y217" i="20"/>
  <c r="U190" i="20"/>
  <c r="AL190" i="20"/>
  <c r="AU190" i="20" s="1"/>
  <c r="AP141" i="20"/>
  <c r="Y141" i="20"/>
  <c r="AP206" i="20"/>
  <c r="AU206" i="20" s="1"/>
  <c r="Y206" i="20"/>
  <c r="AP220" i="20"/>
  <c r="AU220" i="20" s="1"/>
  <c r="Y220" i="20"/>
  <c r="U192" i="20"/>
  <c r="AL192" i="20"/>
  <c r="AU192" i="20" s="1"/>
  <c r="AL189" i="20"/>
  <c r="AU189" i="20" s="1"/>
  <c r="U189" i="20"/>
  <c r="AP199" i="20"/>
  <c r="AU199" i="20" s="1"/>
  <c r="Y199" i="20"/>
  <c r="S239" i="20"/>
  <c r="AL114" i="20"/>
  <c r="AU114" i="20" s="1"/>
  <c r="U114" i="20"/>
  <c r="AP218" i="20"/>
  <c r="AU218" i="20" s="1"/>
  <c r="Y218" i="20"/>
  <c r="AP210" i="20"/>
  <c r="AU210" i="20" s="1"/>
  <c r="AU141" i="20"/>
  <c r="Y210" i="20"/>
  <c r="V477" i="20"/>
  <c r="AM477" i="20"/>
  <c r="Y200" i="20"/>
  <c r="AP200" i="20"/>
  <c r="AU200" i="20" s="1"/>
  <c r="U187" i="20"/>
  <c r="AL187" i="20"/>
  <c r="AU187" i="20" s="1"/>
  <c r="AD550" i="20"/>
  <c r="D557" i="20"/>
  <c r="U183" i="20"/>
  <c r="AL183" i="20"/>
  <c r="AU183" i="20" s="1"/>
  <c r="Y127" i="20"/>
  <c r="AP127" i="20"/>
  <c r="AU127" i="20" s="1"/>
  <c r="AL180" i="20"/>
  <c r="AU180" i="20" s="1"/>
  <c r="U180" i="20"/>
  <c r="D157" i="20"/>
  <c r="AD150" i="20"/>
  <c r="AU150" i="20"/>
  <c r="S562" i="20"/>
  <c r="S559" i="20" s="1"/>
  <c r="V553" i="20"/>
  <c r="Z69" i="22"/>
  <c r="AC69" i="22" s="1"/>
  <c r="AL177" i="20"/>
  <c r="AU177" i="20" s="1"/>
  <c r="U177" i="20"/>
  <c r="Y211" i="20"/>
  <c r="AP211" i="20"/>
  <c r="AU211" i="20" s="1"/>
  <c r="Y216" i="20"/>
  <c r="AP216" i="20"/>
  <c r="AU216" i="20" s="1"/>
  <c r="Y121" i="20"/>
  <c r="AP121" i="20"/>
  <c r="AU121" i="20" s="1"/>
  <c r="V554" i="20"/>
  <c r="AM554" i="20"/>
  <c r="Y204" i="20"/>
  <c r="AP204" i="20"/>
  <c r="AU204" i="20" s="1"/>
  <c r="Y219" i="20"/>
  <c r="AP219" i="20"/>
  <c r="AU219" i="20" s="1"/>
  <c r="V154" i="20"/>
  <c r="AM154" i="20"/>
  <c r="K69" i="6"/>
  <c r="AL176" i="20"/>
  <c r="AU176" i="20" s="1"/>
  <c r="U176" i="20"/>
  <c r="Y205" i="20"/>
  <c r="AP205" i="20"/>
  <c r="AU205" i="20" s="1"/>
  <c r="U182" i="20"/>
  <c r="AL182" i="20"/>
  <c r="AU182" i="20" s="1"/>
  <c r="AP198" i="20"/>
  <c r="AU198" i="20" s="1"/>
  <c r="Y198" i="20"/>
  <c r="AP225" i="20"/>
  <c r="AU225" i="20" s="1"/>
  <c r="Y225" i="20"/>
  <c r="D564" i="20"/>
  <c r="D559" i="20" s="1"/>
  <c r="V556" i="20"/>
  <c r="AM556" i="20"/>
  <c r="U178" i="20"/>
  <c r="AL178" i="20"/>
  <c r="AU178" i="20" s="1"/>
  <c r="V156" i="20"/>
  <c r="D164" i="20"/>
  <c r="D159" i="20" s="1"/>
  <c r="AM156" i="20"/>
  <c r="D157" i="19"/>
  <c r="V157" i="19" s="1"/>
  <c r="AD150" i="19"/>
  <c r="S322" i="19"/>
  <c r="S319" i="19" s="1"/>
  <c r="S324" i="19"/>
  <c r="V153" i="19"/>
  <c r="D162" i="19"/>
  <c r="D159" i="19" s="1"/>
  <c r="S162" i="19"/>
  <c r="S164" i="19"/>
  <c r="D477" i="19"/>
  <c r="V477" i="19" s="1"/>
  <c r="AD470" i="19"/>
  <c r="AM473" i="19"/>
  <c r="AM395" i="19"/>
  <c r="AM554" i="19"/>
  <c r="AM557" i="19"/>
  <c r="AM393" i="19"/>
  <c r="AM474" i="19"/>
  <c r="AM396" i="19"/>
  <c r="AM555" i="19"/>
  <c r="AM477" i="19"/>
  <c r="AM553" i="19"/>
  <c r="AM476" i="19"/>
  <c r="AM316" i="19"/>
  <c r="AM556" i="19"/>
  <c r="AM475" i="19"/>
  <c r="AM314" i="19"/>
  <c r="AM237" i="19"/>
  <c r="AM73" i="19"/>
  <c r="AM394" i="19"/>
  <c r="AM315" i="19"/>
  <c r="AM313" i="19"/>
  <c r="AM236" i="19"/>
  <c r="AU70" i="19"/>
  <c r="AU60" i="19"/>
  <c r="AM397" i="19"/>
  <c r="AM234" i="19"/>
  <c r="AM154" i="19"/>
  <c r="AM235" i="19"/>
  <c r="AM233" i="19"/>
  <c r="AM76" i="19"/>
  <c r="AM74" i="19"/>
  <c r="AU54" i="19"/>
  <c r="AU29" i="19"/>
  <c r="AU19" i="19"/>
  <c r="AM153" i="19"/>
  <c r="AU65" i="19"/>
  <c r="AU57" i="19"/>
  <c r="AU44" i="19"/>
  <c r="AU39" i="19"/>
  <c r="AU16" i="19"/>
  <c r="AM157" i="19"/>
  <c r="AU68" i="19"/>
  <c r="AU52" i="19"/>
  <c r="AU31" i="19"/>
  <c r="AU23" i="19"/>
  <c r="AU21" i="19"/>
  <c r="AU55" i="19"/>
  <c r="AU28" i="19"/>
  <c r="AU18" i="19"/>
  <c r="AM156" i="19"/>
  <c r="AM75" i="19"/>
  <c r="AU64" i="19"/>
  <c r="AU58" i="19"/>
  <c r="AU50" i="19"/>
  <c r="AU45" i="19"/>
  <c r="AU40" i="19"/>
  <c r="S82" i="19"/>
  <c r="S79" i="19" s="1"/>
  <c r="AM77" i="19"/>
  <c r="AU46" i="19"/>
  <c r="AU32" i="19"/>
  <c r="AU30" i="19"/>
  <c r="AU27" i="19"/>
  <c r="AU22" i="19"/>
  <c r="AU53" i="19"/>
  <c r="AU51" i="19"/>
  <c r="AU38" i="19"/>
  <c r="AU20" i="19"/>
  <c r="AU17" i="19"/>
  <c r="AU56" i="19"/>
  <c r="AU59" i="19"/>
  <c r="AM155" i="19"/>
  <c r="S84" i="19"/>
  <c r="S399" i="19"/>
  <c r="V473" i="19"/>
  <c r="D482" i="19"/>
  <c r="D484" i="19"/>
  <c r="V73" i="19"/>
  <c r="V313" i="19"/>
  <c r="D322" i="19"/>
  <c r="D324" i="19"/>
  <c r="AQ70" i="9"/>
  <c r="AQ78" i="9" s="1"/>
  <c r="S482" i="19"/>
  <c r="S479" i="19" s="1"/>
  <c r="D79" i="19"/>
  <c r="D317" i="19"/>
  <c r="V317" i="19" s="1"/>
  <c r="AD310" i="19"/>
  <c r="AP212" i="18"/>
  <c r="AU212" i="18" s="1"/>
  <c r="Y212" i="18"/>
  <c r="AL183" i="18"/>
  <c r="AU183" i="18" s="1"/>
  <c r="U183" i="18"/>
  <c r="U176" i="18"/>
  <c r="AL176" i="18"/>
  <c r="AU176" i="18" s="1"/>
  <c r="AP198" i="18"/>
  <c r="AU198" i="18" s="1"/>
  <c r="Y198" i="18"/>
  <c r="Y218" i="18"/>
  <c r="AP218" i="18"/>
  <c r="AU218" i="18" s="1"/>
  <c r="AP205" i="18"/>
  <c r="AU205" i="18" s="1"/>
  <c r="Y205" i="18"/>
  <c r="Y219" i="18"/>
  <c r="AP219" i="18"/>
  <c r="AU219" i="18" s="1"/>
  <c r="AL187" i="18"/>
  <c r="AU187" i="18" s="1"/>
  <c r="U187" i="18"/>
  <c r="AL180" i="18"/>
  <c r="AU180" i="18" s="1"/>
  <c r="U180" i="18"/>
  <c r="Y210" i="18"/>
  <c r="AP210" i="18"/>
  <c r="AU210" i="18" s="1"/>
  <c r="AU141" i="18"/>
  <c r="U181" i="18"/>
  <c r="AL181" i="18"/>
  <c r="AU181" i="18" s="1"/>
  <c r="U177" i="18"/>
  <c r="AL177" i="18"/>
  <c r="AU177" i="18" s="1"/>
  <c r="AP225" i="18"/>
  <c r="AU225" i="18" s="1"/>
  <c r="Y225" i="18"/>
  <c r="Y230" i="18"/>
  <c r="AP230" i="18"/>
  <c r="AU230" i="18" s="1"/>
  <c r="U192" i="18"/>
  <c r="AL192" i="18"/>
  <c r="AU192" i="18" s="1"/>
  <c r="U178" i="18"/>
  <c r="AL178" i="18"/>
  <c r="AU178" i="18" s="1"/>
  <c r="Y211" i="18"/>
  <c r="AP211" i="18"/>
  <c r="AU211" i="18" s="1"/>
  <c r="AP216" i="18"/>
  <c r="AU216" i="18" s="1"/>
  <c r="Y216" i="18"/>
  <c r="AP224" i="18"/>
  <c r="AU224" i="18" s="1"/>
  <c r="Y224" i="18"/>
  <c r="Y214" i="18"/>
  <c r="AP214" i="18"/>
  <c r="AU214" i="18" s="1"/>
  <c r="Y217" i="18"/>
  <c r="AP217" i="18"/>
  <c r="AU217" i="18" s="1"/>
  <c r="AL179" i="18"/>
  <c r="AU179" i="18" s="1"/>
  <c r="U179" i="18"/>
  <c r="AP213" i="18"/>
  <c r="AU213" i="18" s="1"/>
  <c r="Y213" i="18"/>
  <c r="AP228" i="18"/>
  <c r="AU228" i="18" s="1"/>
  <c r="Y228" i="18"/>
  <c r="D79" i="18"/>
  <c r="Y141" i="18"/>
  <c r="AP141" i="18"/>
  <c r="Y206" i="18"/>
  <c r="AP206" i="18"/>
  <c r="AU206" i="18" s="1"/>
  <c r="Y121" i="18"/>
  <c r="AP121" i="18"/>
  <c r="AU121" i="18" s="1"/>
  <c r="U182" i="18"/>
  <c r="AL182" i="18"/>
  <c r="AU182" i="18" s="1"/>
  <c r="U191" i="18"/>
  <c r="AL191" i="18"/>
  <c r="AU191" i="18" s="1"/>
  <c r="V77" i="18"/>
  <c r="AM77" i="18"/>
  <c r="AL114" i="18"/>
  <c r="AU114" i="18" s="1"/>
  <c r="U114" i="18"/>
  <c r="AP199" i="18"/>
  <c r="AU199" i="18" s="1"/>
  <c r="Y199" i="18"/>
  <c r="Y200" i="18"/>
  <c r="AP200" i="18"/>
  <c r="AU200" i="18" s="1"/>
  <c r="AL188" i="18"/>
  <c r="AU188" i="18" s="1"/>
  <c r="U188" i="18"/>
  <c r="Y204" i="18"/>
  <c r="AP204" i="18"/>
  <c r="AU204" i="18" s="1"/>
  <c r="AL189" i="18"/>
  <c r="AU189" i="18" s="1"/>
  <c r="U189" i="18"/>
  <c r="U190" i="18"/>
  <c r="AL190" i="18"/>
  <c r="AU190" i="18" s="1"/>
  <c r="Y215" i="18"/>
  <c r="AP215" i="18"/>
  <c r="AU215" i="18" s="1"/>
  <c r="AP220" i="18"/>
  <c r="AU220" i="18" s="1"/>
  <c r="Y220" i="18"/>
  <c r="AD550" i="18"/>
  <c r="D557" i="18"/>
  <c r="Y127" i="18"/>
  <c r="AP127" i="18"/>
  <c r="AU127" i="18" s="1"/>
  <c r="V473" i="18"/>
  <c r="D482" i="18"/>
  <c r="D484" i="18"/>
  <c r="AM473" i="18"/>
  <c r="V553" i="18"/>
  <c r="D562" i="18"/>
  <c r="D564" i="18"/>
  <c r="AM553" i="18"/>
  <c r="D477" i="18"/>
  <c r="AD470" i="18"/>
  <c r="AL190" i="17"/>
  <c r="AU190" i="17" s="1"/>
  <c r="U190" i="17"/>
  <c r="AP200" i="17"/>
  <c r="AU200" i="17" s="1"/>
  <c r="Y200" i="17"/>
  <c r="AL183" i="17"/>
  <c r="AU183" i="17" s="1"/>
  <c r="U183" i="17"/>
  <c r="AL182" i="17"/>
  <c r="AU182" i="17" s="1"/>
  <c r="U182" i="17"/>
  <c r="AL178" i="17"/>
  <c r="AU178" i="17" s="1"/>
  <c r="U178" i="17"/>
  <c r="AP205" i="17"/>
  <c r="AU205" i="17" s="1"/>
  <c r="Y205" i="17"/>
  <c r="Y219" i="17"/>
  <c r="AP219" i="17"/>
  <c r="AU219" i="17" s="1"/>
  <c r="U179" i="17"/>
  <c r="AL179" i="17"/>
  <c r="AU179" i="17" s="1"/>
  <c r="AL181" i="17"/>
  <c r="AU181" i="17" s="1"/>
  <c r="U181" i="17"/>
  <c r="Y218" i="17"/>
  <c r="AP218" i="17"/>
  <c r="AU218" i="17" s="1"/>
  <c r="Y220" i="17"/>
  <c r="AP220" i="17"/>
  <c r="AU220" i="17" s="1"/>
  <c r="AP216" i="17"/>
  <c r="AU216" i="17" s="1"/>
  <c r="Y216" i="17"/>
  <c r="AP206" i="17"/>
  <c r="AU206" i="17" s="1"/>
  <c r="Y206" i="17"/>
  <c r="Y198" i="17"/>
  <c r="AP198" i="17"/>
  <c r="AU198" i="17" s="1"/>
  <c r="Y228" i="17"/>
  <c r="AP228" i="17"/>
  <c r="AU228" i="17" s="1"/>
  <c r="AL192" i="17"/>
  <c r="AU192" i="17" s="1"/>
  <c r="U192" i="17"/>
  <c r="Y211" i="17"/>
  <c r="AP211" i="17"/>
  <c r="AU211" i="17" s="1"/>
  <c r="Y212" i="17"/>
  <c r="AP212" i="17"/>
  <c r="AU212" i="17" s="1"/>
  <c r="AL187" i="17"/>
  <c r="AU187" i="17" s="1"/>
  <c r="U187" i="17"/>
  <c r="AQ70" i="21"/>
  <c r="AQ72" i="21" s="1"/>
  <c r="Y213" i="17"/>
  <c r="AP213" i="17"/>
  <c r="AU213" i="17" s="1"/>
  <c r="M66" i="7"/>
  <c r="AP224" i="17"/>
  <c r="AU224" i="17" s="1"/>
  <c r="Y224" i="17"/>
  <c r="S479" i="17"/>
  <c r="V313" i="17"/>
  <c r="D322" i="17"/>
  <c r="D319" i="17" s="1"/>
  <c r="D324" i="17"/>
  <c r="AM313" i="17"/>
  <c r="AL180" i="17"/>
  <c r="AU180" i="17" s="1"/>
  <c r="U180" i="17"/>
  <c r="Y204" i="17"/>
  <c r="AP204" i="17"/>
  <c r="AU204" i="17" s="1"/>
  <c r="D317" i="17"/>
  <c r="AD310" i="17"/>
  <c r="AQ70" i="7"/>
  <c r="AQ72" i="7" s="1"/>
  <c r="V237" i="17"/>
  <c r="AM237" i="17"/>
  <c r="AL176" i="17"/>
  <c r="AU176" i="17" s="1"/>
  <c r="U176" i="17"/>
  <c r="AL114" i="17"/>
  <c r="AU114" i="17" s="1"/>
  <c r="U114" i="17"/>
  <c r="Y215" i="17"/>
  <c r="AP215" i="17"/>
  <c r="AU215" i="17" s="1"/>
  <c r="V77" i="17"/>
  <c r="AM77" i="17"/>
  <c r="U188" i="17"/>
  <c r="AL188" i="17"/>
  <c r="AU188" i="17" s="1"/>
  <c r="AP217" i="17"/>
  <c r="AU217" i="17" s="1"/>
  <c r="Y217" i="17"/>
  <c r="Y199" i="17"/>
  <c r="AP199" i="17"/>
  <c r="AU199" i="17" s="1"/>
  <c r="AL189" i="17"/>
  <c r="AU189" i="17" s="1"/>
  <c r="U189" i="17"/>
  <c r="J66" i="8"/>
  <c r="M66" i="8" s="1"/>
  <c r="Y127" i="17"/>
  <c r="AP127" i="17"/>
  <c r="AU127" i="17" s="1"/>
  <c r="U177" i="17"/>
  <c r="AL177" i="17"/>
  <c r="AU177" i="17" s="1"/>
  <c r="S159" i="17"/>
  <c r="Y150" i="17"/>
  <c r="AP150" i="17"/>
  <c r="AU150" i="17" s="1"/>
  <c r="V477" i="17"/>
  <c r="AM477" i="17"/>
  <c r="AP214" i="17"/>
  <c r="AU214" i="17" s="1"/>
  <c r="Y214" i="17"/>
  <c r="AU141" i="17"/>
  <c r="Y210" i="17"/>
  <c r="AP210" i="17"/>
  <c r="AU210" i="17" s="1"/>
  <c r="Y141" i="17"/>
  <c r="AP141" i="17"/>
  <c r="D79" i="17"/>
  <c r="AL191" i="17"/>
  <c r="AU191" i="17" s="1"/>
  <c r="U191" i="17"/>
  <c r="Y225" i="17"/>
  <c r="AP225" i="17"/>
  <c r="AU225" i="17" s="1"/>
  <c r="D239" i="17"/>
  <c r="Y121" i="17"/>
  <c r="AP121" i="17"/>
  <c r="AU121" i="17" s="1"/>
  <c r="S239" i="17"/>
  <c r="AD550" i="16"/>
  <c r="AP137" i="16"/>
  <c r="AU137" i="16" s="1"/>
  <c r="Y137" i="16"/>
  <c r="AL102" i="16"/>
  <c r="AU102" i="16" s="1"/>
  <c r="U102" i="16"/>
  <c r="AU34" i="16"/>
  <c r="AL112" i="16"/>
  <c r="AU112" i="16" s="1"/>
  <c r="U112" i="16"/>
  <c r="AM157" i="16"/>
  <c r="Y134" i="16"/>
  <c r="AP134" i="16"/>
  <c r="AU134" i="16" s="1"/>
  <c r="AP132" i="16"/>
  <c r="AU132" i="16" s="1"/>
  <c r="Y132" i="16"/>
  <c r="Y126" i="16"/>
  <c r="AP126" i="16"/>
  <c r="AU126" i="16" s="1"/>
  <c r="Y119" i="16"/>
  <c r="AP119" i="16"/>
  <c r="AU119" i="16" s="1"/>
  <c r="Y125" i="16"/>
  <c r="AP125" i="16"/>
  <c r="AU125" i="16" s="1"/>
  <c r="AP148" i="16"/>
  <c r="AU148" i="16" s="1"/>
  <c r="Y148" i="16"/>
  <c r="AP140" i="16"/>
  <c r="AU140" i="16" s="1"/>
  <c r="Y140" i="16"/>
  <c r="U99" i="16"/>
  <c r="AL99" i="16"/>
  <c r="AU99" i="16" s="1"/>
  <c r="AP139" i="16"/>
  <c r="AU139" i="16" s="1"/>
  <c r="Y139" i="16"/>
  <c r="AP130" i="16"/>
  <c r="AU130" i="16" s="1"/>
  <c r="AU61" i="16"/>
  <c r="Y130" i="16"/>
  <c r="AP138" i="16"/>
  <c r="AU138" i="16" s="1"/>
  <c r="Y138" i="16"/>
  <c r="Y150" i="16"/>
  <c r="AP150" i="16"/>
  <c r="AU150" i="16" s="1"/>
  <c r="S399" i="16"/>
  <c r="AL109" i="16"/>
  <c r="AU109" i="16" s="1"/>
  <c r="U109" i="16"/>
  <c r="AL103" i="16"/>
  <c r="AU103" i="16" s="1"/>
  <c r="U103" i="16"/>
  <c r="Y144" i="16"/>
  <c r="AP144" i="16"/>
  <c r="AU144" i="16" s="1"/>
  <c r="U96" i="16"/>
  <c r="AL96" i="16"/>
  <c r="AU96" i="16" s="1"/>
  <c r="Y133" i="16"/>
  <c r="AP133" i="16"/>
  <c r="AU133" i="16" s="1"/>
  <c r="Y118" i="16"/>
  <c r="AU41" i="16"/>
  <c r="AP118" i="16"/>
  <c r="AU118" i="16" s="1"/>
  <c r="U101" i="16"/>
  <c r="AL101" i="16"/>
  <c r="AU101" i="16" s="1"/>
  <c r="AL98" i="16"/>
  <c r="AU98" i="16" s="1"/>
  <c r="U98" i="16"/>
  <c r="Y135" i="16"/>
  <c r="AP135" i="16"/>
  <c r="AU135" i="16" s="1"/>
  <c r="S479" i="16"/>
  <c r="S562" i="16"/>
  <c r="S564" i="16"/>
  <c r="AP120" i="16"/>
  <c r="AU120" i="16" s="1"/>
  <c r="Y120" i="16"/>
  <c r="U97" i="16"/>
  <c r="AL97" i="16"/>
  <c r="AU97" i="16" s="1"/>
  <c r="AL100" i="16"/>
  <c r="AU100" i="16" s="1"/>
  <c r="U100" i="16"/>
  <c r="AL108" i="16"/>
  <c r="AU108" i="16" s="1"/>
  <c r="U108" i="16"/>
  <c r="Y124" i="16"/>
  <c r="AU47" i="16"/>
  <c r="AP124" i="16"/>
  <c r="AU124" i="16" s="1"/>
  <c r="S79" i="16"/>
  <c r="U107" i="16"/>
  <c r="AL107" i="16"/>
  <c r="AU107" i="16" s="1"/>
  <c r="Y136" i="16"/>
  <c r="AP136" i="16"/>
  <c r="AU136" i="16" s="1"/>
  <c r="Y145" i="16"/>
  <c r="AP145" i="16"/>
  <c r="AU145" i="16" s="1"/>
  <c r="D159" i="16"/>
  <c r="V557" i="16"/>
  <c r="AP131" i="16"/>
  <c r="AU131" i="16" s="1"/>
  <c r="Y131" i="16"/>
  <c r="U110" i="16"/>
  <c r="AL110" i="16"/>
  <c r="AU110" i="16" s="1"/>
  <c r="AL111" i="16"/>
  <c r="AU111" i="16" s="1"/>
  <c r="U111" i="16"/>
  <c r="D319" i="16"/>
  <c r="AP133" i="15"/>
  <c r="AU133" i="15" s="1"/>
  <c r="Y133" i="15"/>
  <c r="Y135" i="15"/>
  <c r="AP135" i="15"/>
  <c r="AU135" i="15" s="1"/>
  <c r="S79" i="15"/>
  <c r="AM77" i="15"/>
  <c r="Y126" i="15"/>
  <c r="AP126" i="15"/>
  <c r="AU126" i="15" s="1"/>
  <c r="AL107" i="15"/>
  <c r="AU107" i="15" s="1"/>
  <c r="U107" i="15"/>
  <c r="AP131" i="15"/>
  <c r="AU131" i="15" s="1"/>
  <c r="Y131" i="15"/>
  <c r="AP118" i="15"/>
  <c r="AU118" i="15" s="1"/>
  <c r="Y118" i="15"/>
  <c r="AU41" i="15"/>
  <c r="AP120" i="15"/>
  <c r="AU120" i="15" s="1"/>
  <c r="Y120" i="15"/>
  <c r="AL101" i="15"/>
  <c r="AU101" i="15" s="1"/>
  <c r="U101" i="15"/>
  <c r="U99" i="15"/>
  <c r="AL99" i="15"/>
  <c r="AU99" i="15" s="1"/>
  <c r="Y139" i="15"/>
  <c r="AP139" i="15"/>
  <c r="AU139" i="15" s="1"/>
  <c r="AD150" i="15"/>
  <c r="D157" i="15"/>
  <c r="AP144" i="15"/>
  <c r="AU144" i="15" s="1"/>
  <c r="Y144" i="15"/>
  <c r="Y125" i="15"/>
  <c r="AP125" i="15"/>
  <c r="AU125" i="15" s="1"/>
  <c r="U103" i="15"/>
  <c r="AL103" i="15"/>
  <c r="AU103" i="15" s="1"/>
  <c r="U96" i="15"/>
  <c r="AL96" i="15"/>
  <c r="AU96" i="15" s="1"/>
  <c r="AL109" i="15"/>
  <c r="AU109" i="15" s="1"/>
  <c r="U109" i="15"/>
  <c r="V153" i="15"/>
  <c r="D162" i="15"/>
  <c r="D164" i="15"/>
  <c r="U97" i="15"/>
  <c r="AL97" i="15"/>
  <c r="AU97" i="15" s="1"/>
  <c r="Y130" i="15"/>
  <c r="AP130" i="15"/>
  <c r="AU130" i="15" s="1"/>
  <c r="AU61" i="15"/>
  <c r="U111" i="15"/>
  <c r="AL111" i="15"/>
  <c r="AU111" i="15" s="1"/>
  <c r="AP119" i="15"/>
  <c r="AU119" i="15" s="1"/>
  <c r="Y119" i="15"/>
  <c r="Y134" i="15"/>
  <c r="AP134" i="15"/>
  <c r="AU134" i="15" s="1"/>
  <c r="U100" i="15"/>
  <c r="AL100" i="15"/>
  <c r="AU100" i="15" s="1"/>
  <c r="AP138" i="15"/>
  <c r="AU138" i="15" s="1"/>
  <c r="Y138" i="15"/>
  <c r="AP132" i="15"/>
  <c r="AU132" i="15" s="1"/>
  <c r="Y132" i="15"/>
  <c r="AU47" i="15"/>
  <c r="AP124" i="15"/>
  <c r="AU124" i="15" s="1"/>
  <c r="Y124" i="15"/>
  <c r="AP148" i="15"/>
  <c r="AU148" i="15" s="1"/>
  <c r="Y148" i="15"/>
  <c r="S402" i="15"/>
  <c r="S404" i="15"/>
  <c r="AL110" i="15"/>
  <c r="AU110" i="15" s="1"/>
  <c r="U110" i="15"/>
  <c r="AL98" i="15"/>
  <c r="AU98" i="15" s="1"/>
  <c r="U98" i="15"/>
  <c r="AP140" i="15"/>
  <c r="AU140" i="15" s="1"/>
  <c r="Y140" i="15"/>
  <c r="AP137" i="15"/>
  <c r="AU137" i="15" s="1"/>
  <c r="Y137" i="15"/>
  <c r="AM477" i="15"/>
  <c r="D479" i="15"/>
  <c r="AP136" i="15"/>
  <c r="AU136" i="15" s="1"/>
  <c r="Y136" i="15"/>
  <c r="AL112" i="15"/>
  <c r="AU112" i="15" s="1"/>
  <c r="AU34" i="15"/>
  <c r="U112" i="15"/>
  <c r="U108" i="15"/>
  <c r="AL108" i="15"/>
  <c r="AU108" i="15" s="1"/>
  <c r="Y150" i="15"/>
  <c r="AP150" i="15"/>
  <c r="AU150" i="15" s="1"/>
  <c r="AP145" i="15"/>
  <c r="AU145" i="15" s="1"/>
  <c r="Y145" i="15"/>
  <c r="U102" i="15"/>
  <c r="AL102" i="15"/>
  <c r="AU102" i="15" s="1"/>
  <c r="V73" i="14"/>
  <c r="D82" i="14"/>
  <c r="D84" i="14"/>
  <c r="AM73" i="14"/>
  <c r="AD150" i="14"/>
  <c r="D157" i="14"/>
  <c r="S556" i="14"/>
  <c r="S558" i="14"/>
  <c r="AA63" i="22"/>
  <c r="AA70" i="22" s="1"/>
  <c r="Y121" i="14"/>
  <c r="AP121" i="14"/>
  <c r="D164" i="14"/>
  <c r="D159" i="14" s="1"/>
  <c r="V156" i="14"/>
  <c r="AM156" i="14"/>
  <c r="Y141" i="14"/>
  <c r="AP141" i="14"/>
  <c r="V154" i="14"/>
  <c r="AM154" i="14"/>
  <c r="K63" i="6"/>
  <c r="V237" i="14"/>
  <c r="AM237" i="14"/>
  <c r="S239" i="14"/>
  <c r="V397" i="14"/>
  <c r="AM397" i="14"/>
  <c r="V473" i="14"/>
  <c r="D482" i="14"/>
  <c r="D479" i="14" s="1"/>
  <c r="D484" i="14"/>
  <c r="AM473" i="14"/>
  <c r="AC63" i="22"/>
  <c r="D477" i="14"/>
  <c r="AD470" i="14"/>
  <c r="AU133" i="14"/>
  <c r="AU119" i="14"/>
  <c r="AU108" i="14"/>
  <c r="AU99" i="14"/>
  <c r="AU145" i="14"/>
  <c r="AU134" i="14"/>
  <c r="AU121" i="14"/>
  <c r="AU120" i="14"/>
  <c r="S162" i="14"/>
  <c r="AU135" i="14"/>
  <c r="AU124" i="14"/>
  <c r="AU112" i="14"/>
  <c r="AU103" i="14"/>
  <c r="AU97" i="14"/>
  <c r="AU137" i="14"/>
  <c r="AU127" i="14"/>
  <c r="AU126" i="14"/>
  <c r="AU139" i="14"/>
  <c r="AU131" i="14"/>
  <c r="AU110" i="14"/>
  <c r="AU101" i="14"/>
  <c r="AU118" i="14"/>
  <c r="AU148" i="14"/>
  <c r="AU140" i="14"/>
  <c r="AU138" i="14"/>
  <c r="AU107" i="14"/>
  <c r="AU98" i="14"/>
  <c r="AU136" i="14"/>
  <c r="AU125" i="14"/>
  <c r="AU111" i="14"/>
  <c r="AU102" i="14"/>
  <c r="AU96" i="14"/>
  <c r="AU132" i="14"/>
  <c r="AU130" i="14"/>
  <c r="AU109" i="14"/>
  <c r="AU100" i="14"/>
  <c r="AU144" i="14"/>
  <c r="S164" i="14"/>
  <c r="V153" i="14"/>
  <c r="AP127" i="14"/>
  <c r="Y127" i="14"/>
  <c r="S317" i="14"/>
  <c r="V317" i="14" s="1"/>
  <c r="AD310" i="14"/>
  <c r="V557" i="14"/>
  <c r="AM557" i="14"/>
  <c r="AT63" i="22"/>
  <c r="D77" i="14"/>
  <c r="AD70" i="14"/>
  <c r="AU70" i="14"/>
  <c r="S322" i="14"/>
  <c r="S319" i="14" s="1"/>
  <c r="S324" i="14"/>
  <c r="V313" i="14"/>
  <c r="AD550" i="14"/>
  <c r="AL114" i="14"/>
  <c r="AU114" i="14" s="1"/>
  <c r="U114" i="14"/>
  <c r="Y230" i="13"/>
  <c r="AP230" i="13"/>
  <c r="Y141" i="13"/>
  <c r="AP141" i="13"/>
  <c r="Y219" i="13"/>
  <c r="AP219" i="13"/>
  <c r="AU219" i="13" s="1"/>
  <c r="Y217" i="13"/>
  <c r="AP217" i="13"/>
  <c r="AU217" i="13" s="1"/>
  <c r="U176" i="13"/>
  <c r="AL176" i="13"/>
  <c r="U190" i="13"/>
  <c r="AL190" i="13"/>
  <c r="AD550" i="13"/>
  <c r="D557" i="13"/>
  <c r="AP216" i="13"/>
  <c r="Y216" i="13"/>
  <c r="Y212" i="13"/>
  <c r="AP212" i="13"/>
  <c r="Y218" i="13"/>
  <c r="AP218" i="13"/>
  <c r="Y225" i="13"/>
  <c r="AP225" i="13"/>
  <c r="AD230" i="13"/>
  <c r="AP215" i="13"/>
  <c r="Y215" i="13"/>
  <c r="U191" i="13"/>
  <c r="AL191" i="13"/>
  <c r="AU191" i="13" s="1"/>
  <c r="AD390" i="13"/>
  <c r="D397" i="13"/>
  <c r="AL187" i="13"/>
  <c r="AU187" i="13" s="1"/>
  <c r="U187" i="13"/>
  <c r="U182" i="13"/>
  <c r="AL182" i="13"/>
  <c r="Y224" i="13"/>
  <c r="AP224" i="13"/>
  <c r="V553" i="13"/>
  <c r="D562" i="13"/>
  <c r="AM553" i="13"/>
  <c r="AP199" i="13"/>
  <c r="AU199" i="13" s="1"/>
  <c r="Y199" i="13"/>
  <c r="U181" i="13"/>
  <c r="AL181" i="13"/>
  <c r="V237" i="13"/>
  <c r="AM237" i="13"/>
  <c r="AL180" i="13"/>
  <c r="AU180" i="13" s="1"/>
  <c r="U180" i="13"/>
  <c r="AP204" i="13"/>
  <c r="Y204" i="13"/>
  <c r="AU230" i="13"/>
  <c r="AU218" i="13"/>
  <c r="AU225" i="13"/>
  <c r="AU215" i="13"/>
  <c r="AU204" i="13"/>
  <c r="AU211" i="13"/>
  <c r="AU176" i="13"/>
  <c r="AU188" i="13"/>
  <c r="S242" i="13"/>
  <c r="AU216" i="13"/>
  <c r="AU224" i="13"/>
  <c r="AU190" i="13"/>
  <c r="AU182" i="13"/>
  <c r="AU181" i="13"/>
  <c r="AU214" i="13"/>
  <c r="AU212" i="13"/>
  <c r="AU206" i="13"/>
  <c r="AU200" i="13"/>
  <c r="S244" i="13"/>
  <c r="Z62" i="7"/>
  <c r="AC62" i="7" s="1"/>
  <c r="AD62" i="7" s="1"/>
  <c r="AL114" i="13"/>
  <c r="AU114" i="13" s="1"/>
  <c r="U114" i="13"/>
  <c r="AP220" i="13"/>
  <c r="AU220" i="13" s="1"/>
  <c r="Y220" i="13"/>
  <c r="Y198" i="13"/>
  <c r="AP198" i="13"/>
  <c r="AU198" i="13" s="1"/>
  <c r="AL188" i="13"/>
  <c r="U188" i="13"/>
  <c r="Y206" i="13"/>
  <c r="AP206" i="13"/>
  <c r="V233" i="13"/>
  <c r="Y200" i="13"/>
  <c r="AP200" i="13"/>
  <c r="AL179" i="13"/>
  <c r="AU179" i="13" s="1"/>
  <c r="U179" i="13"/>
  <c r="D482" i="13"/>
  <c r="V473" i="13"/>
  <c r="AM473" i="13"/>
  <c r="Y121" i="13"/>
  <c r="AP121" i="13"/>
  <c r="AU121" i="13" s="1"/>
  <c r="Y211" i="13"/>
  <c r="AP211" i="13"/>
  <c r="D564" i="13"/>
  <c r="AL189" i="13"/>
  <c r="AU189" i="13" s="1"/>
  <c r="U189" i="13"/>
  <c r="D239" i="13"/>
  <c r="AP205" i="13"/>
  <c r="AU205" i="13" s="1"/>
  <c r="Y205" i="13"/>
  <c r="L78" i="8"/>
  <c r="D83" i="8" s="1"/>
  <c r="V83" i="8" s="1"/>
  <c r="S479" i="13"/>
  <c r="AL192" i="13"/>
  <c r="AU192" i="13" s="1"/>
  <c r="U192" i="13"/>
  <c r="D484" i="13"/>
  <c r="D477" i="13"/>
  <c r="AD470" i="13"/>
  <c r="V317" i="13"/>
  <c r="AM317" i="13"/>
  <c r="D159" i="13"/>
  <c r="Y228" i="13"/>
  <c r="AP228" i="13"/>
  <c r="AU228" i="13" s="1"/>
  <c r="Y213" i="13"/>
  <c r="AP213" i="13"/>
  <c r="AU213" i="13" s="1"/>
  <c r="V157" i="13"/>
  <c r="AM157" i="13"/>
  <c r="V393" i="13"/>
  <c r="D402" i="13"/>
  <c r="D399" i="13" s="1"/>
  <c r="AM393" i="13"/>
  <c r="D404" i="13"/>
  <c r="AP214" i="13"/>
  <c r="Y214" i="13"/>
  <c r="AL177" i="13"/>
  <c r="AU177" i="13" s="1"/>
  <c r="U177" i="13"/>
  <c r="AL178" i="13"/>
  <c r="AU178" i="13" s="1"/>
  <c r="U178" i="13"/>
  <c r="U183" i="13"/>
  <c r="AL183" i="13"/>
  <c r="AU183" i="13" s="1"/>
  <c r="Y210" i="13"/>
  <c r="AP210" i="13"/>
  <c r="AU210" i="13" s="1"/>
  <c r="AU141" i="13"/>
  <c r="Y127" i="13"/>
  <c r="AP127" i="13"/>
  <c r="AU127" i="13" s="1"/>
  <c r="AL107" i="12"/>
  <c r="U107" i="12"/>
  <c r="U111" i="12"/>
  <c r="AL111" i="12"/>
  <c r="U102" i="12"/>
  <c r="AL102" i="12"/>
  <c r="AU102" i="12" s="1"/>
  <c r="Y140" i="12"/>
  <c r="AP140" i="12"/>
  <c r="AU140" i="12" s="1"/>
  <c r="AP125" i="12"/>
  <c r="Y125" i="12"/>
  <c r="U108" i="12"/>
  <c r="AL108" i="12"/>
  <c r="AU108" i="12" s="1"/>
  <c r="AP145" i="12"/>
  <c r="Y145" i="12"/>
  <c r="U109" i="12"/>
  <c r="AL109" i="12"/>
  <c r="Y130" i="12"/>
  <c r="AU61" i="12"/>
  <c r="AP130" i="12"/>
  <c r="AU135" i="12"/>
  <c r="AU112" i="12"/>
  <c r="AU125" i="12"/>
  <c r="S162" i="12"/>
  <c r="AU111" i="12"/>
  <c r="AU133" i="12"/>
  <c r="AU130" i="12"/>
  <c r="AU109" i="12"/>
  <c r="AU110" i="12"/>
  <c r="AU96" i="12"/>
  <c r="AU134" i="12"/>
  <c r="AU107" i="12"/>
  <c r="AU145" i="12"/>
  <c r="AU138" i="12"/>
  <c r="AU150" i="12"/>
  <c r="S164" i="12"/>
  <c r="Z61" i="6"/>
  <c r="AC61" i="6" s="1"/>
  <c r="Y148" i="12"/>
  <c r="AP148" i="12"/>
  <c r="AU148" i="12" s="1"/>
  <c r="Y126" i="12"/>
  <c r="AP126" i="12"/>
  <c r="AU126" i="12" s="1"/>
  <c r="AL110" i="12"/>
  <c r="U110" i="12"/>
  <c r="Y138" i="12"/>
  <c r="AP138" i="12"/>
  <c r="S242" i="12"/>
  <c r="S239" i="12" s="1"/>
  <c r="S244" i="12"/>
  <c r="V233" i="12"/>
  <c r="D242" i="12"/>
  <c r="D244" i="12"/>
  <c r="Y118" i="12"/>
  <c r="AU41" i="12"/>
  <c r="AP118" i="12"/>
  <c r="AU118" i="12" s="1"/>
  <c r="AP119" i="12"/>
  <c r="AU119" i="12" s="1"/>
  <c r="Y119" i="12"/>
  <c r="AL96" i="12"/>
  <c r="U96" i="12"/>
  <c r="Y131" i="12"/>
  <c r="AP131" i="12"/>
  <c r="AU131" i="12" s="1"/>
  <c r="AL112" i="12"/>
  <c r="AU34" i="12"/>
  <c r="U112" i="12"/>
  <c r="AD230" i="12"/>
  <c r="D237" i="12"/>
  <c r="AP137" i="12"/>
  <c r="AU137" i="12" s="1"/>
  <c r="Y137" i="12"/>
  <c r="AP135" i="12"/>
  <c r="Y135" i="12"/>
  <c r="AP133" i="12"/>
  <c r="Y133" i="12"/>
  <c r="AD310" i="12"/>
  <c r="S399" i="12"/>
  <c r="AP150" i="12"/>
  <c r="Y150" i="12"/>
  <c r="U97" i="12"/>
  <c r="AL97" i="12"/>
  <c r="AU97" i="12" s="1"/>
  <c r="AM477" i="12"/>
  <c r="V317" i="12"/>
  <c r="L78" i="7"/>
  <c r="D83" i="7" s="1"/>
  <c r="V83" i="7" s="1"/>
  <c r="AL98" i="12"/>
  <c r="AU98" i="12" s="1"/>
  <c r="U98" i="12"/>
  <c r="U100" i="12"/>
  <c r="AL100" i="12"/>
  <c r="AU100" i="12" s="1"/>
  <c r="Y132" i="12"/>
  <c r="AP132" i="12"/>
  <c r="AU132" i="12" s="1"/>
  <c r="AP136" i="12"/>
  <c r="AU136" i="12" s="1"/>
  <c r="Y136" i="12"/>
  <c r="V157" i="12"/>
  <c r="AP124" i="12"/>
  <c r="AU124" i="12" s="1"/>
  <c r="Y124" i="12"/>
  <c r="AU47" i="12"/>
  <c r="Y139" i="12"/>
  <c r="AP139" i="12"/>
  <c r="AU139" i="12" s="1"/>
  <c r="D319" i="12"/>
  <c r="S322" i="12"/>
  <c r="S324" i="12"/>
  <c r="Z61" i="8"/>
  <c r="AC61" i="8" s="1"/>
  <c r="AL101" i="12"/>
  <c r="AU101" i="12" s="1"/>
  <c r="U101" i="12"/>
  <c r="AL103" i="12"/>
  <c r="AU103" i="12" s="1"/>
  <c r="U103" i="12"/>
  <c r="U99" i="12"/>
  <c r="AL99" i="12"/>
  <c r="AU99" i="12" s="1"/>
  <c r="AP134" i="12"/>
  <c r="Y134" i="12"/>
  <c r="Y144" i="12"/>
  <c r="AP144" i="12"/>
  <c r="AU144" i="12" s="1"/>
  <c r="AP120" i="12"/>
  <c r="AU120" i="12" s="1"/>
  <c r="Y120" i="12"/>
  <c r="AD150" i="12"/>
  <c r="Z68" i="7"/>
  <c r="AC68" i="7" s="1"/>
  <c r="AR68" i="22"/>
  <c r="AT68" i="22" s="1"/>
  <c r="Z68" i="6"/>
  <c r="AC68" i="6" s="1"/>
  <c r="L78" i="21"/>
  <c r="D83" i="21" s="1"/>
  <c r="Z67" i="22"/>
  <c r="AC67" i="22" s="1"/>
  <c r="Z67" i="6"/>
  <c r="Z66" i="7"/>
  <c r="AC66" i="7" s="1"/>
  <c r="AD66" i="7" s="1"/>
  <c r="K66" i="22"/>
  <c r="AR65" i="9"/>
  <c r="AT65" i="9" s="1"/>
  <c r="AA78" i="8"/>
  <c r="S82" i="8" s="1"/>
  <c r="S86" i="8" s="1"/>
  <c r="M65" i="7"/>
  <c r="AD65" i="7" s="1"/>
  <c r="Z64" i="6"/>
  <c r="AC64" i="6" s="1"/>
  <c r="AR63" i="8"/>
  <c r="AT63" i="8" s="1"/>
  <c r="L78" i="22"/>
  <c r="D83" i="22" s="1"/>
  <c r="Z63" i="21"/>
  <c r="AC63" i="21" s="1"/>
  <c r="AD63" i="21" s="1"/>
  <c r="J62" i="22"/>
  <c r="M62" i="22" s="1"/>
  <c r="Z62" i="8"/>
  <c r="AC62" i="8" s="1"/>
  <c r="AR70" i="21"/>
  <c r="AR78" i="21" s="1"/>
  <c r="AR61" i="9"/>
  <c r="Z61" i="22"/>
  <c r="AC61" i="22" s="1"/>
  <c r="Z61" i="7"/>
  <c r="AR61" i="21"/>
  <c r="AT61" i="21" s="1"/>
  <c r="J61" i="6"/>
  <c r="M550" i="4"/>
  <c r="D557" i="4" s="1"/>
  <c r="D553" i="4"/>
  <c r="M470" i="4"/>
  <c r="J60" i="21"/>
  <c r="M390" i="4"/>
  <c r="D397" i="4" s="1"/>
  <c r="D393" i="4"/>
  <c r="L78" i="9"/>
  <c r="D83" i="9" s="1"/>
  <c r="V83" i="9" s="1"/>
  <c r="AU298" i="4"/>
  <c r="AP378" i="4" s="1"/>
  <c r="AU378" i="4" s="1"/>
  <c r="AP458" i="4" s="1"/>
  <c r="AU458" i="4" s="1"/>
  <c r="Y538" i="4" s="1"/>
  <c r="AU290" i="4"/>
  <c r="AP370" i="4" s="1"/>
  <c r="AU370" i="4" s="1"/>
  <c r="AP450" i="4" s="1"/>
  <c r="AU450" i="4" s="1"/>
  <c r="S319" i="4"/>
  <c r="D318" i="4"/>
  <c r="D316" i="4"/>
  <c r="D314" i="4"/>
  <c r="AU308" i="4"/>
  <c r="AP388" i="4" s="1"/>
  <c r="AU388" i="4" s="1"/>
  <c r="AP536" i="4"/>
  <c r="AU536" i="4" s="1"/>
  <c r="AD230" i="4"/>
  <c r="AU230" i="4"/>
  <c r="AP310" i="4" s="1"/>
  <c r="D242" i="4"/>
  <c r="D239" i="4" s="1"/>
  <c r="AM233" i="4"/>
  <c r="J60" i="7"/>
  <c r="Y532" i="4"/>
  <c r="AP532" i="4"/>
  <c r="AU532" i="4" s="1"/>
  <c r="AP531" i="4"/>
  <c r="AU531" i="4" s="1"/>
  <c r="AU304" i="4"/>
  <c r="AP384" i="4" s="1"/>
  <c r="AU384" i="4" s="1"/>
  <c r="AP464" i="4" s="1"/>
  <c r="AU464" i="4" s="1"/>
  <c r="Y520" i="4"/>
  <c r="AP520" i="4"/>
  <c r="AU520" i="4" s="1"/>
  <c r="Y525" i="4"/>
  <c r="AP525" i="4"/>
  <c r="AU525" i="4" s="1"/>
  <c r="AU300" i="4"/>
  <c r="AP380" i="4" s="1"/>
  <c r="AU380" i="4" s="1"/>
  <c r="AP460" i="4" s="1"/>
  <c r="AU460" i="4" s="1"/>
  <c r="AP524" i="4"/>
  <c r="AU524" i="4" s="1"/>
  <c r="Y524" i="4"/>
  <c r="AP535" i="4"/>
  <c r="AU535" i="4" s="1"/>
  <c r="Y535" i="4"/>
  <c r="Y519" i="4"/>
  <c r="AP519" i="4"/>
  <c r="AU519" i="4" s="1"/>
  <c r="AP527" i="4"/>
  <c r="AU527" i="4" s="1"/>
  <c r="Y527" i="4"/>
  <c r="Y534" i="4"/>
  <c r="AP534" i="4"/>
  <c r="AU534" i="4" s="1"/>
  <c r="Y539" i="4"/>
  <c r="AP539" i="4"/>
  <c r="AU539" i="4" s="1"/>
  <c r="AU305" i="4"/>
  <c r="AP385" i="4" s="1"/>
  <c r="AU385" i="4" s="1"/>
  <c r="AP465" i="4" s="1"/>
  <c r="AU465" i="4" s="1"/>
  <c r="AP537" i="4"/>
  <c r="AU537" i="4" s="1"/>
  <c r="AP538" i="4"/>
  <c r="AU538" i="4" s="1"/>
  <c r="AU141" i="4"/>
  <c r="AP221" i="4" s="1"/>
  <c r="AU221" i="4" s="1"/>
  <c r="AP301" i="4" s="1"/>
  <c r="AU301" i="4" s="1"/>
  <c r="AP381" i="4" s="1"/>
  <c r="AP521" i="4"/>
  <c r="AU521" i="4" s="1"/>
  <c r="AU293" i="4"/>
  <c r="AP373" i="4" s="1"/>
  <c r="AU373" i="4" s="1"/>
  <c r="AP453" i="4" s="1"/>
  <c r="AU453" i="4" s="1"/>
  <c r="AP518" i="4"/>
  <c r="AU518" i="4" s="1"/>
  <c r="Y526" i="4"/>
  <c r="AR69" i="8"/>
  <c r="AT69" i="8" s="1"/>
  <c r="Z69" i="21"/>
  <c r="AC69" i="21" s="1"/>
  <c r="J69" i="8"/>
  <c r="M69" i="8" s="1"/>
  <c r="Z69" i="8"/>
  <c r="AC69" i="8" s="1"/>
  <c r="Z69" i="3"/>
  <c r="AC69" i="3" s="1"/>
  <c r="AD69" i="7"/>
  <c r="Z68" i="3"/>
  <c r="AC68" i="3" s="1"/>
  <c r="J68" i="6"/>
  <c r="Z68" i="21"/>
  <c r="AC68" i="21" s="1"/>
  <c r="AD68" i="21" s="1"/>
  <c r="Z68" i="22"/>
  <c r="Z68" i="8"/>
  <c r="AC68" i="8" s="1"/>
  <c r="AD68" i="8" s="1"/>
  <c r="AA67" i="7"/>
  <c r="J67" i="21"/>
  <c r="M67" i="21" s="1"/>
  <c r="Z67" i="21"/>
  <c r="AA67" i="6"/>
  <c r="AC67" i="6" s="1"/>
  <c r="M67" i="22"/>
  <c r="J67" i="9"/>
  <c r="M67" i="9" s="1"/>
  <c r="Z67" i="9"/>
  <c r="AC67" i="9" s="1"/>
  <c r="Z67" i="8"/>
  <c r="AC67" i="8" s="1"/>
  <c r="AD67" i="8" s="1"/>
  <c r="J66" i="22"/>
  <c r="Z66" i="8"/>
  <c r="AC66" i="8" s="1"/>
  <c r="AD66" i="8" s="1"/>
  <c r="J65" i="22"/>
  <c r="M65" i="22" s="1"/>
  <c r="J65" i="21"/>
  <c r="M65" i="21" s="1"/>
  <c r="AD65" i="21" s="1"/>
  <c r="AR65" i="6"/>
  <c r="Z65" i="8"/>
  <c r="J65" i="8"/>
  <c r="AR64" i="6"/>
  <c r="AT64" i="22"/>
  <c r="AT64" i="21"/>
  <c r="AT70" i="21" s="1"/>
  <c r="M64" i="9"/>
  <c r="AD64" i="9" s="1"/>
  <c r="AR64" i="7"/>
  <c r="AT64" i="7" s="1"/>
  <c r="AT70" i="7" s="1"/>
  <c r="AA63" i="6"/>
  <c r="J63" i="7"/>
  <c r="M63" i="7" s="1"/>
  <c r="AD63" i="7" s="1"/>
  <c r="AD63" i="22"/>
  <c r="AA70" i="9"/>
  <c r="AA76" i="9" s="1"/>
  <c r="Y25" i="2" s="1"/>
  <c r="M63" i="8"/>
  <c r="AD63" i="8" s="1"/>
  <c r="Z62" i="3"/>
  <c r="AC62" i="3" s="1"/>
  <c r="Z62" i="9"/>
  <c r="AC62" i="9" s="1"/>
  <c r="Z61" i="3"/>
  <c r="AC61" i="3" s="1"/>
  <c r="AQ78" i="7"/>
  <c r="M61" i="21"/>
  <c r="J61" i="3"/>
  <c r="AT61" i="22"/>
  <c r="AQ70" i="22"/>
  <c r="AT61" i="8"/>
  <c r="AQ70" i="8"/>
  <c r="J61" i="22"/>
  <c r="M61" i="22" s="1"/>
  <c r="J61" i="8"/>
  <c r="Z61" i="9"/>
  <c r="V74" i="4"/>
  <c r="K60" i="3"/>
  <c r="V154" i="4"/>
  <c r="K70" i="9"/>
  <c r="K70" i="21"/>
  <c r="S559" i="4"/>
  <c r="AD390" i="4"/>
  <c r="AD388" i="4"/>
  <c r="AD468" i="4"/>
  <c r="M310" i="4"/>
  <c r="D317" i="4" s="1"/>
  <c r="M70" i="4"/>
  <c r="AC70" i="4"/>
  <c r="AC60" i="3"/>
  <c r="AC57" i="3"/>
  <c r="AC57" i="6"/>
  <c r="AD53" i="6"/>
  <c r="F21" i="2"/>
  <c r="AC60" i="6"/>
  <c r="AB78" i="6"/>
  <c r="S83" i="6" s="1"/>
  <c r="AA30" i="6"/>
  <c r="AB72" i="6"/>
  <c r="AC28" i="6"/>
  <c r="X28" i="6"/>
  <c r="X30" i="6" s="1"/>
  <c r="AC13" i="6"/>
  <c r="AC37" i="6"/>
  <c r="X19" i="3"/>
  <c r="X28" i="3"/>
  <c r="AB72" i="3"/>
  <c r="AC66" i="3"/>
  <c r="AC13" i="3"/>
  <c r="AC17" i="3"/>
  <c r="AC24" i="3"/>
  <c r="AC12" i="3"/>
  <c r="G21" i="2"/>
  <c r="AQ72" i="9" l="1"/>
  <c r="AP305" i="20"/>
  <c r="AU305" i="20" s="1"/>
  <c r="Y305" i="20"/>
  <c r="AL256" i="20"/>
  <c r="AU256" i="20" s="1"/>
  <c r="U256" i="20"/>
  <c r="Y207" i="20"/>
  <c r="AP207" i="20"/>
  <c r="AU207" i="20" s="1"/>
  <c r="AP280" i="20"/>
  <c r="AU280" i="20" s="1"/>
  <c r="Y280" i="20"/>
  <c r="AP298" i="20"/>
  <c r="AU298" i="20" s="1"/>
  <c r="Y298" i="20"/>
  <c r="AL272" i="20"/>
  <c r="AU272" i="20" s="1"/>
  <c r="U272" i="20"/>
  <c r="U270" i="20"/>
  <c r="AL270" i="20"/>
  <c r="AU270" i="20" s="1"/>
  <c r="AP294" i="20"/>
  <c r="AU294" i="20" s="1"/>
  <c r="Y294" i="20"/>
  <c r="U257" i="20"/>
  <c r="AL257" i="20"/>
  <c r="AU257" i="20" s="1"/>
  <c r="Y292" i="20"/>
  <c r="AP292" i="20"/>
  <c r="AU292" i="20" s="1"/>
  <c r="U258" i="20"/>
  <c r="AL258" i="20"/>
  <c r="AU258" i="20" s="1"/>
  <c r="Y278" i="20"/>
  <c r="AP278" i="20"/>
  <c r="AU278" i="20" s="1"/>
  <c r="AP201" i="20"/>
  <c r="AU201" i="20" s="1"/>
  <c r="Y201" i="20"/>
  <c r="AL263" i="20"/>
  <c r="AU263" i="20" s="1"/>
  <c r="U263" i="20"/>
  <c r="AL194" i="20"/>
  <c r="AU194" i="20" s="1"/>
  <c r="U194" i="20"/>
  <c r="AL268" i="20"/>
  <c r="AU268" i="20" s="1"/>
  <c r="U268" i="20"/>
  <c r="AL262" i="20"/>
  <c r="AU262" i="20" s="1"/>
  <c r="U262" i="20"/>
  <c r="AP230" i="20"/>
  <c r="AU230" i="20" s="1"/>
  <c r="Y230" i="20"/>
  <c r="Y300" i="20"/>
  <c r="AP300" i="20"/>
  <c r="AU300" i="20" s="1"/>
  <c r="AP297" i="20"/>
  <c r="AU297" i="20" s="1"/>
  <c r="Y297" i="20"/>
  <c r="AP304" i="20"/>
  <c r="AU304" i="20" s="1"/>
  <c r="Y304" i="20"/>
  <c r="Y299" i="20"/>
  <c r="AP299" i="20"/>
  <c r="AU299" i="20" s="1"/>
  <c r="Y296" i="20"/>
  <c r="AP296" i="20"/>
  <c r="AU296" i="20" s="1"/>
  <c r="V557" i="20"/>
  <c r="AM557" i="20"/>
  <c r="AL259" i="20"/>
  <c r="AU259" i="20" s="1"/>
  <c r="U259" i="20"/>
  <c r="AP295" i="20"/>
  <c r="AU295" i="20" s="1"/>
  <c r="Y295" i="20"/>
  <c r="AQ78" i="21"/>
  <c r="AI86" i="21" s="1"/>
  <c r="Y285" i="20"/>
  <c r="AP285" i="20"/>
  <c r="AU285" i="20" s="1"/>
  <c r="V157" i="20"/>
  <c r="AM157" i="20"/>
  <c r="AP221" i="20"/>
  <c r="AU221" i="20" s="1"/>
  <c r="Y221" i="20"/>
  <c r="Y279" i="20"/>
  <c r="AP279" i="20"/>
  <c r="AU279" i="20" s="1"/>
  <c r="AP286" i="20"/>
  <c r="AU286" i="20" s="1"/>
  <c r="Y286" i="20"/>
  <c r="AL271" i="20"/>
  <c r="AU271" i="20" s="1"/>
  <c r="U271" i="20"/>
  <c r="AP284" i="20"/>
  <c r="AU284" i="20" s="1"/>
  <c r="Y284" i="20"/>
  <c r="Y291" i="20"/>
  <c r="AP291" i="20"/>
  <c r="AU291" i="20" s="1"/>
  <c r="U267" i="20"/>
  <c r="AL267" i="20"/>
  <c r="AU267" i="20" s="1"/>
  <c r="AP290" i="20"/>
  <c r="AU290" i="20" s="1"/>
  <c r="Y290" i="20"/>
  <c r="AL261" i="20"/>
  <c r="AU261" i="20" s="1"/>
  <c r="U261" i="20"/>
  <c r="Y308" i="20"/>
  <c r="AP308" i="20"/>
  <c r="AU308" i="20" s="1"/>
  <c r="U260" i="20"/>
  <c r="AL260" i="20"/>
  <c r="AU260" i="20" s="1"/>
  <c r="U269" i="20"/>
  <c r="AL269" i="20"/>
  <c r="AU269" i="20" s="1"/>
  <c r="AP293" i="20"/>
  <c r="AU293" i="20" s="1"/>
  <c r="Y293" i="20"/>
  <c r="AP131" i="19"/>
  <c r="AU131" i="19" s="1"/>
  <c r="Y131" i="19"/>
  <c r="U98" i="19"/>
  <c r="AL98" i="19"/>
  <c r="AU98" i="19" s="1"/>
  <c r="AL109" i="19"/>
  <c r="AU109" i="19" s="1"/>
  <c r="U109" i="19"/>
  <c r="S159" i="19"/>
  <c r="AP133" i="19"/>
  <c r="AU133" i="19" s="1"/>
  <c r="Y133" i="19"/>
  <c r="AP120" i="19"/>
  <c r="AU120" i="19" s="1"/>
  <c r="Y120" i="19"/>
  <c r="U108" i="19"/>
  <c r="AL108" i="19"/>
  <c r="AU108" i="19" s="1"/>
  <c r="U96" i="19"/>
  <c r="AL96" i="19"/>
  <c r="AU96" i="19" s="1"/>
  <c r="AP134" i="19"/>
  <c r="AU134" i="19" s="1"/>
  <c r="Y134" i="19"/>
  <c r="Y140" i="19"/>
  <c r="AP140" i="19"/>
  <c r="AU140" i="19" s="1"/>
  <c r="AR70" i="22"/>
  <c r="AQ73" i="22" s="1"/>
  <c r="D319" i="19"/>
  <c r="U102" i="19"/>
  <c r="AL102" i="19"/>
  <c r="AU102" i="19" s="1"/>
  <c r="AP125" i="19"/>
  <c r="AU125" i="19" s="1"/>
  <c r="Y125" i="19"/>
  <c r="Y135" i="19"/>
  <c r="AP135" i="19"/>
  <c r="AU135" i="19" s="1"/>
  <c r="AP119" i="19"/>
  <c r="AU119" i="19" s="1"/>
  <c r="Y119" i="19"/>
  <c r="AP150" i="19"/>
  <c r="AU150" i="19" s="1"/>
  <c r="Y150" i="19"/>
  <c r="AP139" i="19"/>
  <c r="AU139" i="19" s="1"/>
  <c r="Y139" i="19"/>
  <c r="Y130" i="19"/>
  <c r="AP130" i="19"/>
  <c r="AU130" i="19" s="1"/>
  <c r="AU61" i="19"/>
  <c r="Y124" i="19"/>
  <c r="AU47" i="19"/>
  <c r="AP124" i="19"/>
  <c r="AU124" i="19" s="1"/>
  <c r="AL107" i="19"/>
  <c r="AU107" i="19" s="1"/>
  <c r="U107" i="19"/>
  <c r="AL101" i="19"/>
  <c r="AU101" i="19" s="1"/>
  <c r="U101" i="19"/>
  <c r="AP136" i="19"/>
  <c r="AU136" i="19" s="1"/>
  <c r="Y136" i="19"/>
  <c r="AL110" i="19"/>
  <c r="AU110" i="19" s="1"/>
  <c r="U110" i="19"/>
  <c r="Y138" i="19"/>
  <c r="AP138" i="19"/>
  <c r="AU138" i="19" s="1"/>
  <c r="AL103" i="19"/>
  <c r="AU103" i="19" s="1"/>
  <c r="U103" i="19"/>
  <c r="AP137" i="19"/>
  <c r="AU137" i="19" s="1"/>
  <c r="Y137" i="19"/>
  <c r="AL97" i="19"/>
  <c r="AU97" i="19" s="1"/>
  <c r="U97" i="19"/>
  <c r="U111" i="19"/>
  <c r="AL111" i="19"/>
  <c r="AU111" i="19" s="1"/>
  <c r="D479" i="19"/>
  <c r="AL100" i="19"/>
  <c r="AU100" i="19" s="1"/>
  <c r="U100" i="19"/>
  <c r="Y126" i="19"/>
  <c r="AP126" i="19"/>
  <c r="AU126" i="19" s="1"/>
  <c r="Y132" i="19"/>
  <c r="AP132" i="19"/>
  <c r="AU132" i="19" s="1"/>
  <c r="AM317" i="19"/>
  <c r="AL112" i="19"/>
  <c r="AU112" i="19" s="1"/>
  <c r="AU34" i="19"/>
  <c r="U112" i="19"/>
  <c r="Y144" i="19"/>
  <c r="AP144" i="19"/>
  <c r="AU144" i="19" s="1"/>
  <c r="AP145" i="19"/>
  <c r="AU145" i="19" s="1"/>
  <c r="Y145" i="19"/>
  <c r="Y118" i="19"/>
  <c r="AU41" i="19"/>
  <c r="AP118" i="19"/>
  <c r="AU118" i="19" s="1"/>
  <c r="AP148" i="19"/>
  <c r="AU148" i="19" s="1"/>
  <c r="Y148" i="19"/>
  <c r="U99" i="19"/>
  <c r="AL99" i="19"/>
  <c r="AU99" i="19" s="1"/>
  <c r="AP201" i="18"/>
  <c r="AU201" i="18" s="1"/>
  <c r="Y201" i="18"/>
  <c r="D479" i="18"/>
  <c r="Y300" i="18"/>
  <c r="AP300" i="18"/>
  <c r="AU300" i="18" s="1"/>
  <c r="U194" i="18"/>
  <c r="AL194" i="18"/>
  <c r="AU194" i="18" s="1"/>
  <c r="AL272" i="18"/>
  <c r="AU272" i="18" s="1"/>
  <c r="U272" i="18"/>
  <c r="AL261" i="18"/>
  <c r="AU261" i="18" s="1"/>
  <c r="U261" i="18"/>
  <c r="AL267" i="18"/>
  <c r="AU267" i="18" s="1"/>
  <c r="U267" i="18"/>
  <c r="Y278" i="18"/>
  <c r="AP278" i="18"/>
  <c r="AU278" i="18" s="1"/>
  <c r="Y284" i="18"/>
  <c r="AP284" i="18"/>
  <c r="AU284" i="18" s="1"/>
  <c r="AP308" i="18"/>
  <c r="AU308" i="18" s="1"/>
  <c r="Y308" i="18"/>
  <c r="Y286" i="18"/>
  <c r="AP286" i="18"/>
  <c r="AU286" i="18" s="1"/>
  <c r="AP304" i="18"/>
  <c r="AU304" i="18" s="1"/>
  <c r="Y304" i="18"/>
  <c r="AP299" i="18"/>
  <c r="AU299" i="18" s="1"/>
  <c r="Y299" i="18"/>
  <c r="V477" i="18"/>
  <c r="AM477" i="18"/>
  <c r="Y295" i="18"/>
  <c r="AP295" i="18"/>
  <c r="AU295" i="18" s="1"/>
  <c r="AP293" i="18"/>
  <c r="AU293" i="18" s="1"/>
  <c r="Y293" i="18"/>
  <c r="AL256" i="18"/>
  <c r="AU256" i="18" s="1"/>
  <c r="U256" i="18"/>
  <c r="AP207" i="18"/>
  <c r="AU207" i="18" s="1"/>
  <c r="Y207" i="18"/>
  <c r="AL268" i="18"/>
  <c r="AU268" i="18" s="1"/>
  <c r="U268" i="18"/>
  <c r="AP310" i="18"/>
  <c r="AU310" i="18" s="1"/>
  <c r="Y310" i="18"/>
  <c r="Y221" i="18"/>
  <c r="AP221" i="18"/>
  <c r="AU221" i="18" s="1"/>
  <c r="U270" i="18"/>
  <c r="AL270" i="18"/>
  <c r="AU270" i="18" s="1"/>
  <c r="Y280" i="18"/>
  <c r="AP280" i="18"/>
  <c r="AU280" i="18" s="1"/>
  <c r="AL271" i="18"/>
  <c r="AU271" i="18" s="1"/>
  <c r="U271" i="18"/>
  <c r="AL259" i="18"/>
  <c r="AU259" i="18" s="1"/>
  <c r="U259" i="18"/>
  <c r="Y296" i="18"/>
  <c r="AP296" i="18"/>
  <c r="AU296" i="18" s="1"/>
  <c r="AP290" i="18"/>
  <c r="AU290" i="18" s="1"/>
  <c r="Y290" i="18"/>
  <c r="D559" i="18"/>
  <c r="AP297" i="18"/>
  <c r="AU297" i="18" s="1"/>
  <c r="Y297" i="18"/>
  <c r="AP291" i="18"/>
  <c r="AU291" i="18" s="1"/>
  <c r="Y291" i="18"/>
  <c r="AP285" i="18"/>
  <c r="AU285" i="18" s="1"/>
  <c r="Y285" i="18"/>
  <c r="U263" i="18"/>
  <c r="AL263" i="18"/>
  <c r="AU263" i="18" s="1"/>
  <c r="V557" i="18"/>
  <c r="AM557" i="18"/>
  <c r="AL262" i="18"/>
  <c r="AU262" i="18" s="1"/>
  <c r="U262" i="18"/>
  <c r="AP305" i="18"/>
  <c r="AU305" i="18" s="1"/>
  <c r="Y305" i="18"/>
  <c r="AP298" i="18"/>
  <c r="AU298" i="18" s="1"/>
  <c r="Y298" i="18"/>
  <c r="AL269" i="18"/>
  <c r="AU269" i="18" s="1"/>
  <c r="U269" i="18"/>
  <c r="Y279" i="18"/>
  <c r="AP279" i="18"/>
  <c r="AU279" i="18" s="1"/>
  <c r="Y294" i="18"/>
  <c r="AP294" i="18"/>
  <c r="AU294" i="18" s="1"/>
  <c r="U258" i="18"/>
  <c r="AL258" i="18"/>
  <c r="AU258" i="18" s="1"/>
  <c r="U257" i="18"/>
  <c r="AL257" i="18"/>
  <c r="AU257" i="18" s="1"/>
  <c r="U260" i="18"/>
  <c r="AL260" i="18"/>
  <c r="AU260" i="18" s="1"/>
  <c r="Y292" i="18"/>
  <c r="AP292" i="18"/>
  <c r="AU292" i="18" s="1"/>
  <c r="M66" i="22"/>
  <c r="AP221" i="17"/>
  <c r="AU221" i="17" s="1"/>
  <c r="Y221" i="17"/>
  <c r="AL257" i="17"/>
  <c r="AU257" i="17" s="1"/>
  <c r="U257" i="17"/>
  <c r="U259" i="17"/>
  <c r="AL259" i="17"/>
  <c r="AU259" i="17" s="1"/>
  <c r="AL272" i="17"/>
  <c r="AU272" i="17" s="1"/>
  <c r="U272" i="17"/>
  <c r="AP296" i="17"/>
  <c r="AU296" i="17" s="1"/>
  <c r="Y296" i="17"/>
  <c r="U262" i="17"/>
  <c r="AL262" i="17"/>
  <c r="AU262" i="17" s="1"/>
  <c r="U271" i="17"/>
  <c r="AL271" i="17"/>
  <c r="AU271" i="17" s="1"/>
  <c r="Y294" i="17"/>
  <c r="AP294" i="17"/>
  <c r="AU294" i="17" s="1"/>
  <c r="Y207" i="17"/>
  <c r="AP207" i="17"/>
  <c r="AU207" i="17" s="1"/>
  <c r="Y297" i="17"/>
  <c r="AP297" i="17"/>
  <c r="AU297" i="17" s="1"/>
  <c r="AL194" i="17"/>
  <c r="AU194" i="17" s="1"/>
  <c r="U194" i="17"/>
  <c r="V317" i="17"/>
  <c r="AM317" i="17"/>
  <c r="AP308" i="17"/>
  <c r="AU308" i="17" s="1"/>
  <c r="Y308" i="17"/>
  <c r="AP300" i="17"/>
  <c r="AU300" i="17" s="1"/>
  <c r="Y300" i="17"/>
  <c r="AP299" i="17"/>
  <c r="AU299" i="17" s="1"/>
  <c r="Y299" i="17"/>
  <c r="AL268" i="17"/>
  <c r="AU268" i="17" s="1"/>
  <c r="U268" i="17"/>
  <c r="AP284" i="17"/>
  <c r="AU284" i="17" s="1"/>
  <c r="Y284" i="17"/>
  <c r="U267" i="17"/>
  <c r="AL267" i="17"/>
  <c r="AU267" i="17" s="1"/>
  <c r="AL263" i="17"/>
  <c r="AU263" i="17" s="1"/>
  <c r="U263" i="17"/>
  <c r="AP201" i="17"/>
  <c r="AU201" i="17" s="1"/>
  <c r="Y201" i="17"/>
  <c r="AL256" i="17"/>
  <c r="AU256" i="17" s="1"/>
  <c r="U256" i="17"/>
  <c r="AP292" i="17"/>
  <c r="AU292" i="17" s="1"/>
  <c r="Y292" i="17"/>
  <c r="AP278" i="17"/>
  <c r="AU278" i="17" s="1"/>
  <c r="Y278" i="17"/>
  <c r="Y298" i="17"/>
  <c r="AP298" i="17"/>
  <c r="AU298" i="17" s="1"/>
  <c r="Y230" i="17"/>
  <c r="AP230" i="17"/>
  <c r="AU230" i="17" s="1"/>
  <c r="Y304" i="17"/>
  <c r="AP304" i="17"/>
  <c r="AU304" i="17" s="1"/>
  <c r="AP285" i="17"/>
  <c r="AU285" i="17" s="1"/>
  <c r="Y285" i="17"/>
  <c r="Y280" i="17"/>
  <c r="AP280" i="17"/>
  <c r="AU280" i="17" s="1"/>
  <c r="Y290" i="17"/>
  <c r="AP290" i="17"/>
  <c r="AU290" i="17" s="1"/>
  <c r="AL269" i="17"/>
  <c r="AU269" i="17" s="1"/>
  <c r="U269" i="17"/>
  <c r="AL260" i="17"/>
  <c r="AU260" i="17" s="1"/>
  <c r="U260" i="17"/>
  <c r="Y291" i="17"/>
  <c r="AP291" i="17"/>
  <c r="AU291" i="17" s="1"/>
  <c r="AP305" i="17"/>
  <c r="AU305" i="17" s="1"/>
  <c r="Y305" i="17"/>
  <c r="AP279" i="17"/>
  <c r="AU279" i="17" s="1"/>
  <c r="Y279" i="17"/>
  <c r="AP295" i="17"/>
  <c r="AU295" i="17" s="1"/>
  <c r="Y295" i="17"/>
  <c r="AP293" i="17"/>
  <c r="AU293" i="17" s="1"/>
  <c r="Y293" i="17"/>
  <c r="Y286" i="17"/>
  <c r="AP286" i="17"/>
  <c r="AU286" i="17" s="1"/>
  <c r="AL261" i="17"/>
  <c r="AU261" i="17" s="1"/>
  <c r="U261" i="17"/>
  <c r="U258" i="17"/>
  <c r="AL258" i="17"/>
  <c r="AU258" i="17" s="1"/>
  <c r="AL270" i="17"/>
  <c r="AU270" i="17" s="1"/>
  <c r="U270" i="17"/>
  <c r="U191" i="16"/>
  <c r="AL191" i="16"/>
  <c r="AU191" i="16" s="1"/>
  <c r="Y200" i="16"/>
  <c r="AP200" i="16"/>
  <c r="AU200" i="16" s="1"/>
  <c r="AP198" i="16"/>
  <c r="AU198" i="16" s="1"/>
  <c r="Y198" i="16"/>
  <c r="AL190" i="16"/>
  <c r="AU190" i="16" s="1"/>
  <c r="U190" i="16"/>
  <c r="AP216" i="16"/>
  <c r="AU216" i="16" s="1"/>
  <c r="Y216" i="16"/>
  <c r="AP121" i="16"/>
  <c r="AU121" i="16" s="1"/>
  <c r="Y121" i="16"/>
  <c r="Y218" i="16"/>
  <c r="AP218" i="16"/>
  <c r="AU218" i="16" s="1"/>
  <c r="Y206" i="16"/>
  <c r="AP206" i="16"/>
  <c r="AU206" i="16" s="1"/>
  <c r="U192" i="16"/>
  <c r="AL192" i="16"/>
  <c r="AU192" i="16" s="1"/>
  <c r="U188" i="16"/>
  <c r="AL188" i="16"/>
  <c r="AU188" i="16" s="1"/>
  <c r="S559" i="16"/>
  <c r="AP215" i="16"/>
  <c r="AU215" i="16" s="1"/>
  <c r="Y215" i="16"/>
  <c r="AL183" i="16"/>
  <c r="AU183" i="16" s="1"/>
  <c r="U183" i="16"/>
  <c r="AP220" i="16"/>
  <c r="AU220" i="16" s="1"/>
  <c r="Y220" i="16"/>
  <c r="AL114" i="16"/>
  <c r="AU114" i="16" s="1"/>
  <c r="U114" i="16"/>
  <c r="AL187" i="16"/>
  <c r="AU187" i="16" s="1"/>
  <c r="U187" i="16"/>
  <c r="AP213" i="16"/>
  <c r="AU213" i="16" s="1"/>
  <c r="Y213" i="16"/>
  <c r="AP141" i="16"/>
  <c r="Y141" i="16"/>
  <c r="AP211" i="16"/>
  <c r="AU211" i="16" s="1"/>
  <c r="Y211" i="16"/>
  <c r="AL180" i="16"/>
  <c r="AU180" i="16" s="1"/>
  <c r="U180" i="16"/>
  <c r="U189" i="16"/>
  <c r="AL189" i="16"/>
  <c r="AU189" i="16" s="1"/>
  <c r="AU141" i="16"/>
  <c r="Y210" i="16"/>
  <c r="AP210" i="16"/>
  <c r="AU210" i="16" s="1"/>
  <c r="Y228" i="16"/>
  <c r="AP228" i="16"/>
  <c r="AU228" i="16" s="1"/>
  <c r="AP212" i="16"/>
  <c r="AU212" i="16" s="1"/>
  <c r="Y212" i="16"/>
  <c r="U182" i="16"/>
  <c r="AL182" i="16"/>
  <c r="AU182" i="16" s="1"/>
  <c r="U177" i="16"/>
  <c r="AL177" i="16"/>
  <c r="AU177" i="16" s="1"/>
  <c r="AL178" i="16"/>
  <c r="AU178" i="16" s="1"/>
  <c r="U178" i="16"/>
  <c r="AL176" i="16"/>
  <c r="AU176" i="16" s="1"/>
  <c r="U176" i="16"/>
  <c r="AP205" i="16"/>
  <c r="AU205" i="16" s="1"/>
  <c r="Y205" i="16"/>
  <c r="Y214" i="16"/>
  <c r="AP214" i="16"/>
  <c r="AU214" i="16" s="1"/>
  <c r="AP204" i="16"/>
  <c r="AU204" i="16" s="1"/>
  <c r="Y204" i="16"/>
  <c r="AL181" i="16"/>
  <c r="AU181" i="16" s="1"/>
  <c r="U181" i="16"/>
  <c r="Y230" i="16"/>
  <c r="AP230" i="16"/>
  <c r="AU230" i="16" s="1"/>
  <c r="Y219" i="16"/>
  <c r="AP219" i="16"/>
  <c r="AU219" i="16" s="1"/>
  <c r="Y217" i="16"/>
  <c r="AP217" i="16"/>
  <c r="AU217" i="16" s="1"/>
  <c r="Y225" i="16"/>
  <c r="AP225" i="16"/>
  <c r="AU225" i="16" s="1"/>
  <c r="Y127" i="16"/>
  <c r="AP127" i="16"/>
  <c r="AU127" i="16" s="1"/>
  <c r="Y224" i="16"/>
  <c r="AP224" i="16"/>
  <c r="AU224" i="16" s="1"/>
  <c r="U179" i="16"/>
  <c r="AL179" i="16"/>
  <c r="AU179" i="16" s="1"/>
  <c r="AP199" i="16"/>
  <c r="AU199" i="16" s="1"/>
  <c r="Y199" i="16"/>
  <c r="AP230" i="15"/>
  <c r="AU230" i="15" s="1"/>
  <c r="Y230" i="15"/>
  <c r="AP216" i="15"/>
  <c r="AU216" i="15" s="1"/>
  <c r="Y216" i="15"/>
  <c r="AL178" i="15"/>
  <c r="AU178" i="15" s="1"/>
  <c r="U178" i="15"/>
  <c r="AL183" i="15"/>
  <c r="AU183" i="15" s="1"/>
  <c r="U183" i="15"/>
  <c r="Y200" i="15"/>
  <c r="AP200" i="15"/>
  <c r="AU200" i="15" s="1"/>
  <c r="AP206" i="15"/>
  <c r="AU206" i="15" s="1"/>
  <c r="Y206" i="15"/>
  <c r="Y212" i="15"/>
  <c r="AP212" i="15"/>
  <c r="AU212" i="15" s="1"/>
  <c r="AP199" i="15"/>
  <c r="AU199" i="15" s="1"/>
  <c r="Y199" i="15"/>
  <c r="Y219" i="15"/>
  <c r="AP219" i="15"/>
  <c r="AU219" i="15" s="1"/>
  <c r="Y121" i="15"/>
  <c r="AP121" i="15"/>
  <c r="AU121" i="15" s="1"/>
  <c r="U188" i="15"/>
  <c r="AL188" i="15"/>
  <c r="AU188" i="15" s="1"/>
  <c r="U190" i="15"/>
  <c r="AL190" i="15"/>
  <c r="AU190" i="15" s="1"/>
  <c r="S399" i="15"/>
  <c r="AL191" i="15"/>
  <c r="AU191" i="15" s="1"/>
  <c r="U191" i="15"/>
  <c r="D159" i="15"/>
  <c r="Y205" i="15"/>
  <c r="AP205" i="15"/>
  <c r="AU205" i="15" s="1"/>
  <c r="AP218" i="15"/>
  <c r="AU218" i="15" s="1"/>
  <c r="Y218" i="15"/>
  <c r="U179" i="15"/>
  <c r="AL179" i="15"/>
  <c r="AU179" i="15" s="1"/>
  <c r="Y198" i="15"/>
  <c r="AP198" i="15"/>
  <c r="AU198" i="15" s="1"/>
  <c r="AL182" i="15"/>
  <c r="AU182" i="15" s="1"/>
  <c r="U182" i="15"/>
  <c r="AP217" i="15"/>
  <c r="AU217" i="15" s="1"/>
  <c r="Y217" i="15"/>
  <c r="AP228" i="15"/>
  <c r="AU228" i="15" s="1"/>
  <c r="Y228" i="15"/>
  <c r="U180" i="15"/>
  <c r="AL180" i="15"/>
  <c r="AU180" i="15" s="1"/>
  <c r="Y141" i="15"/>
  <c r="AP141" i="15"/>
  <c r="Y215" i="15"/>
  <c r="AP215" i="15"/>
  <c r="AU215" i="15" s="1"/>
  <c r="U114" i="15"/>
  <c r="AL114" i="15"/>
  <c r="AU114" i="15" s="1"/>
  <c r="AP210" i="15"/>
  <c r="AU210" i="15" s="1"/>
  <c r="AU141" i="15"/>
  <c r="Y210" i="15"/>
  <c r="AL189" i="15"/>
  <c r="AU189" i="15" s="1"/>
  <c r="U189" i="15"/>
  <c r="Y224" i="15"/>
  <c r="AP224" i="15"/>
  <c r="AU224" i="15" s="1"/>
  <c r="Y211" i="15"/>
  <c r="AP211" i="15"/>
  <c r="AU211" i="15" s="1"/>
  <c r="AL192" i="15"/>
  <c r="AU192" i="15" s="1"/>
  <c r="U192" i="15"/>
  <c r="Y220" i="15"/>
  <c r="AP220" i="15"/>
  <c r="AU220" i="15" s="1"/>
  <c r="Y204" i="15"/>
  <c r="AP204" i="15"/>
  <c r="AU204" i="15" s="1"/>
  <c r="Y214" i="15"/>
  <c r="AP214" i="15"/>
  <c r="AU214" i="15" s="1"/>
  <c r="U176" i="15"/>
  <c r="AL176" i="15"/>
  <c r="AU176" i="15" s="1"/>
  <c r="AL181" i="15"/>
  <c r="AU181" i="15" s="1"/>
  <c r="U181" i="15"/>
  <c r="Y225" i="15"/>
  <c r="AP225" i="15"/>
  <c r="AU225" i="15" s="1"/>
  <c r="AP127" i="15"/>
  <c r="AU127" i="15" s="1"/>
  <c r="Y127" i="15"/>
  <c r="U177" i="15"/>
  <c r="AL177" i="15"/>
  <c r="AU177" i="15" s="1"/>
  <c r="V157" i="15"/>
  <c r="AM157" i="15"/>
  <c r="AL187" i="15"/>
  <c r="AU187" i="15" s="1"/>
  <c r="U187" i="15"/>
  <c r="Y213" i="15"/>
  <c r="AP213" i="15"/>
  <c r="AU213" i="15" s="1"/>
  <c r="AL194" i="14"/>
  <c r="AU194" i="14" s="1"/>
  <c r="U194" i="14"/>
  <c r="V77" i="14"/>
  <c r="AM77" i="14"/>
  <c r="AL176" i="14"/>
  <c r="AU176" i="14" s="1"/>
  <c r="U176" i="14"/>
  <c r="Y220" i="14"/>
  <c r="AP220" i="14"/>
  <c r="AU220" i="14" s="1"/>
  <c r="Y206" i="14"/>
  <c r="AP206" i="14"/>
  <c r="AU206" i="14" s="1"/>
  <c r="S159" i="14"/>
  <c r="Y213" i="14"/>
  <c r="AP213" i="14"/>
  <c r="AU213" i="14" s="1"/>
  <c r="AL182" i="14"/>
  <c r="AU182" i="14" s="1"/>
  <c r="U182" i="14"/>
  <c r="AP228" i="14"/>
  <c r="AU228" i="14" s="1"/>
  <c r="Y228" i="14"/>
  <c r="Y207" i="14"/>
  <c r="AP207" i="14"/>
  <c r="AU207" i="14" s="1"/>
  <c r="AP200" i="14"/>
  <c r="AU200" i="14" s="1"/>
  <c r="Y200" i="14"/>
  <c r="S564" i="14"/>
  <c r="S559" i="14" s="1"/>
  <c r="V556" i="14"/>
  <c r="Y224" i="14"/>
  <c r="AP224" i="14"/>
  <c r="AU224" i="14" s="1"/>
  <c r="AL191" i="14"/>
  <c r="AU191" i="14" s="1"/>
  <c r="U191" i="14"/>
  <c r="Y198" i="14"/>
  <c r="AP198" i="14"/>
  <c r="AU198" i="14" s="1"/>
  <c r="Y217" i="14"/>
  <c r="AP217" i="14"/>
  <c r="AU217" i="14" s="1"/>
  <c r="Y201" i="14"/>
  <c r="AP201" i="14"/>
  <c r="AU201" i="14" s="1"/>
  <c r="V477" i="14"/>
  <c r="AM477" i="14"/>
  <c r="V157" i="14"/>
  <c r="AM157" i="14"/>
  <c r="U180" i="14"/>
  <c r="AL180" i="14"/>
  <c r="AU180" i="14" s="1"/>
  <c r="AP205" i="14"/>
  <c r="AU205" i="14" s="1"/>
  <c r="Y205" i="14"/>
  <c r="U181" i="14"/>
  <c r="AL181" i="14"/>
  <c r="AU181" i="14" s="1"/>
  <c r="U177" i="14"/>
  <c r="AL177" i="14"/>
  <c r="AU177" i="14" s="1"/>
  <c r="AP214" i="14"/>
  <c r="AU214" i="14" s="1"/>
  <c r="Y214" i="14"/>
  <c r="U189" i="14"/>
  <c r="AL189" i="14"/>
  <c r="AU189" i="14" s="1"/>
  <c r="AP216" i="14"/>
  <c r="AU216" i="14" s="1"/>
  <c r="Y216" i="14"/>
  <c r="U190" i="14"/>
  <c r="AL190" i="14"/>
  <c r="AU190" i="14" s="1"/>
  <c r="AL183" i="14"/>
  <c r="AU183" i="14" s="1"/>
  <c r="U183" i="14"/>
  <c r="Y225" i="14"/>
  <c r="AP225" i="14"/>
  <c r="AU225" i="14" s="1"/>
  <c r="AL178" i="14"/>
  <c r="AU178" i="14" s="1"/>
  <c r="U178" i="14"/>
  <c r="AL192" i="14"/>
  <c r="AU192" i="14" s="1"/>
  <c r="U192" i="14"/>
  <c r="AL179" i="14"/>
  <c r="AU179" i="14" s="1"/>
  <c r="U179" i="14"/>
  <c r="AP150" i="14"/>
  <c r="AU150" i="14" s="1"/>
  <c r="Y150" i="14"/>
  <c r="AP210" i="14"/>
  <c r="AU210" i="14" s="1"/>
  <c r="Y210" i="14"/>
  <c r="AU141" i="14"/>
  <c r="AL187" i="14"/>
  <c r="AU187" i="14" s="1"/>
  <c r="U187" i="14"/>
  <c r="Y211" i="14"/>
  <c r="AP211" i="14"/>
  <c r="AU211" i="14" s="1"/>
  <c r="AP204" i="14"/>
  <c r="AU204" i="14" s="1"/>
  <c r="Y204" i="14"/>
  <c r="AL188" i="14"/>
  <c r="AU188" i="14" s="1"/>
  <c r="U188" i="14"/>
  <c r="D79" i="14"/>
  <c r="Y212" i="14"/>
  <c r="AP212" i="14"/>
  <c r="AU212" i="14" s="1"/>
  <c r="AP218" i="14"/>
  <c r="AU218" i="14" s="1"/>
  <c r="Y218" i="14"/>
  <c r="Y219" i="14"/>
  <c r="AP219" i="14"/>
  <c r="AU219" i="14" s="1"/>
  <c r="AP215" i="14"/>
  <c r="AU215" i="14" s="1"/>
  <c r="Y215" i="14"/>
  <c r="Y199" i="14"/>
  <c r="AP199" i="14"/>
  <c r="AU199" i="14" s="1"/>
  <c r="AA76" i="22"/>
  <c r="Z73" i="22"/>
  <c r="AD73" i="22" s="1"/>
  <c r="AG22" i="2"/>
  <c r="AA72" i="22"/>
  <c r="Y297" i="13"/>
  <c r="AP297" i="13"/>
  <c r="AU297" i="13" s="1"/>
  <c r="AL257" i="13"/>
  <c r="AU257" i="13" s="1"/>
  <c r="U257" i="13"/>
  <c r="Y285" i="13"/>
  <c r="AP285" i="13"/>
  <c r="AU285" i="13" s="1"/>
  <c r="Y300" i="13"/>
  <c r="AP300" i="13"/>
  <c r="AU300" i="13" s="1"/>
  <c r="AP279" i="13"/>
  <c r="AU279" i="13" s="1"/>
  <c r="Y279" i="13"/>
  <c r="AP290" i="13"/>
  <c r="AU290" i="13" s="1"/>
  <c r="Y290" i="13"/>
  <c r="AP293" i="13"/>
  <c r="AU293" i="13" s="1"/>
  <c r="Y293" i="13"/>
  <c r="U267" i="13"/>
  <c r="AL267" i="13"/>
  <c r="AU267" i="13" s="1"/>
  <c r="AP299" i="13"/>
  <c r="AU299" i="13" s="1"/>
  <c r="Y299" i="13"/>
  <c r="AL263" i="13"/>
  <c r="AU263" i="13" s="1"/>
  <c r="U263" i="13"/>
  <c r="Y308" i="13"/>
  <c r="AP308" i="13"/>
  <c r="AU308" i="13" s="1"/>
  <c r="AL269" i="13"/>
  <c r="AU269" i="13" s="1"/>
  <c r="U269" i="13"/>
  <c r="AL272" i="13"/>
  <c r="AU272" i="13" s="1"/>
  <c r="U272" i="13"/>
  <c r="U271" i="13"/>
  <c r="AL271" i="13"/>
  <c r="AU271" i="13" s="1"/>
  <c r="AL259" i="13"/>
  <c r="AU259" i="13" s="1"/>
  <c r="U259" i="13"/>
  <c r="Y278" i="13"/>
  <c r="AP278" i="13"/>
  <c r="AU278" i="13" s="1"/>
  <c r="AL260" i="13"/>
  <c r="AU260" i="13" s="1"/>
  <c r="U260" i="13"/>
  <c r="AL258" i="13"/>
  <c r="AU258" i="13" s="1"/>
  <c r="U258" i="13"/>
  <c r="Y280" i="13"/>
  <c r="AP280" i="13"/>
  <c r="AU280" i="13" s="1"/>
  <c r="V477" i="13"/>
  <c r="AM477" i="13"/>
  <c r="Y304" i="13"/>
  <c r="AP304" i="13"/>
  <c r="AU304" i="13" s="1"/>
  <c r="Y305" i="13"/>
  <c r="AP305" i="13"/>
  <c r="AU305" i="13" s="1"/>
  <c r="Y221" i="13"/>
  <c r="AP221" i="13"/>
  <c r="AU221" i="13" s="1"/>
  <c r="AP201" i="13"/>
  <c r="AU201" i="13" s="1"/>
  <c r="Y201" i="13"/>
  <c r="U261" i="13"/>
  <c r="AL261" i="13"/>
  <c r="AU261" i="13" s="1"/>
  <c r="AL268" i="13"/>
  <c r="AU268" i="13" s="1"/>
  <c r="U268" i="13"/>
  <c r="Y295" i="13"/>
  <c r="AP295" i="13"/>
  <c r="AU295" i="13" s="1"/>
  <c r="D559" i="13"/>
  <c r="V557" i="13"/>
  <c r="AM557" i="13"/>
  <c r="AL194" i="13"/>
  <c r="AU194" i="13" s="1"/>
  <c r="U194" i="13"/>
  <c r="AP286" i="13"/>
  <c r="AU286" i="13" s="1"/>
  <c r="Y286" i="13"/>
  <c r="U262" i="13"/>
  <c r="AL262" i="13"/>
  <c r="AU262" i="13" s="1"/>
  <c r="U256" i="13"/>
  <c r="AL256" i="13"/>
  <c r="AU256" i="13" s="1"/>
  <c r="AP298" i="13"/>
  <c r="AU298" i="13" s="1"/>
  <c r="Y298" i="13"/>
  <c r="V397" i="13"/>
  <c r="AM397" i="13"/>
  <c r="D479" i="13"/>
  <c r="Y292" i="13"/>
  <c r="AP292" i="13"/>
  <c r="AU292" i="13" s="1"/>
  <c r="Y294" i="13"/>
  <c r="AP294" i="13"/>
  <c r="AU294" i="13" s="1"/>
  <c r="U270" i="13"/>
  <c r="AL270" i="13"/>
  <c r="AU270" i="13" s="1"/>
  <c r="Y296" i="13"/>
  <c r="AP296" i="13"/>
  <c r="AU296" i="13" s="1"/>
  <c r="AP291" i="13"/>
  <c r="AU291" i="13" s="1"/>
  <c r="Y291" i="13"/>
  <c r="Y310" i="13"/>
  <c r="AP310" i="13"/>
  <c r="AU310" i="13" s="1"/>
  <c r="AP207" i="13"/>
  <c r="AU207" i="13" s="1"/>
  <c r="Y207" i="13"/>
  <c r="S239" i="13"/>
  <c r="Y284" i="13"/>
  <c r="AP284" i="13"/>
  <c r="AU284" i="13" s="1"/>
  <c r="AP206" i="12"/>
  <c r="AU206" i="12" s="1"/>
  <c r="Y206" i="12"/>
  <c r="AP220" i="12"/>
  <c r="AU220" i="12" s="1"/>
  <c r="Y220" i="12"/>
  <c r="U178" i="12"/>
  <c r="AL178" i="12"/>
  <c r="AU178" i="12" s="1"/>
  <c r="AL179" i="12"/>
  <c r="AU179" i="12" s="1"/>
  <c r="U179" i="12"/>
  <c r="AP228" i="12"/>
  <c r="AU228" i="12" s="1"/>
  <c r="Y228" i="12"/>
  <c r="AL182" i="12"/>
  <c r="AU182" i="12" s="1"/>
  <c r="U182" i="12"/>
  <c r="AP204" i="12"/>
  <c r="AU204" i="12" s="1"/>
  <c r="Y204" i="12"/>
  <c r="Y216" i="12"/>
  <c r="AP216" i="12"/>
  <c r="AU216" i="12" s="1"/>
  <c r="Y199" i="12"/>
  <c r="AP199" i="12"/>
  <c r="AU199" i="12" s="1"/>
  <c r="Y219" i="12"/>
  <c r="AP219" i="12"/>
  <c r="AU219" i="12" s="1"/>
  <c r="Y212" i="12"/>
  <c r="AP212" i="12"/>
  <c r="AU212" i="12" s="1"/>
  <c r="Y198" i="12"/>
  <c r="AP198" i="12"/>
  <c r="AU198" i="12" s="1"/>
  <c r="AL188" i="12"/>
  <c r="AU188" i="12" s="1"/>
  <c r="U188" i="12"/>
  <c r="Y200" i="12"/>
  <c r="AP200" i="12"/>
  <c r="AU200" i="12" s="1"/>
  <c r="U183" i="12"/>
  <c r="AL183" i="12"/>
  <c r="AU183" i="12" s="1"/>
  <c r="AL177" i="12"/>
  <c r="AU177" i="12" s="1"/>
  <c r="U177" i="12"/>
  <c r="Y217" i="12"/>
  <c r="AP217" i="12"/>
  <c r="AU217" i="12" s="1"/>
  <c r="Y224" i="12"/>
  <c r="AP224" i="12"/>
  <c r="AU224" i="12" s="1"/>
  <c r="U180" i="12"/>
  <c r="AL180" i="12"/>
  <c r="AU180" i="12" s="1"/>
  <c r="Y211" i="12"/>
  <c r="AP211" i="12"/>
  <c r="AU211" i="12" s="1"/>
  <c r="U181" i="12"/>
  <c r="AL181" i="12"/>
  <c r="AU181" i="12" s="1"/>
  <c r="AP230" i="12"/>
  <c r="AU230" i="12" s="1"/>
  <c r="Y230" i="12"/>
  <c r="AP214" i="12"/>
  <c r="AU214" i="12" s="1"/>
  <c r="Y214" i="12"/>
  <c r="AP213" i="12"/>
  <c r="AU213" i="12" s="1"/>
  <c r="Y213" i="12"/>
  <c r="AP205" i="12"/>
  <c r="AU205" i="12" s="1"/>
  <c r="Y205" i="12"/>
  <c r="D239" i="12"/>
  <c r="AL176" i="12"/>
  <c r="AU176" i="12" s="1"/>
  <c r="U176" i="12"/>
  <c r="V237" i="12"/>
  <c r="AM237" i="12"/>
  <c r="AP218" i="12"/>
  <c r="AU218" i="12" s="1"/>
  <c r="Y218" i="12"/>
  <c r="U189" i="12"/>
  <c r="AL189" i="12"/>
  <c r="AU189" i="12" s="1"/>
  <c r="AL191" i="12"/>
  <c r="AU191" i="12" s="1"/>
  <c r="U191" i="12"/>
  <c r="U192" i="12"/>
  <c r="AL192" i="12"/>
  <c r="AU192" i="12" s="1"/>
  <c r="U190" i="12"/>
  <c r="AL190" i="12"/>
  <c r="AU190" i="12" s="1"/>
  <c r="AP225" i="12"/>
  <c r="AU225" i="12" s="1"/>
  <c r="Y225" i="12"/>
  <c r="AI81" i="21"/>
  <c r="AL114" i="12"/>
  <c r="AU114" i="12" s="1"/>
  <c r="U114" i="12"/>
  <c r="U187" i="12"/>
  <c r="AL187" i="12"/>
  <c r="AU187" i="12" s="1"/>
  <c r="Y215" i="12"/>
  <c r="AP215" i="12"/>
  <c r="AU215" i="12" s="1"/>
  <c r="S319" i="12"/>
  <c r="Y121" i="12"/>
  <c r="AP121" i="12"/>
  <c r="AU121" i="12" s="1"/>
  <c r="Y141" i="12"/>
  <c r="AP141" i="12"/>
  <c r="AP127" i="12"/>
  <c r="AU127" i="12" s="1"/>
  <c r="Y127" i="12"/>
  <c r="Y210" i="12"/>
  <c r="AP210" i="12"/>
  <c r="AU210" i="12" s="1"/>
  <c r="AU141" i="12"/>
  <c r="S159" i="12"/>
  <c r="AD69" i="8"/>
  <c r="Z70" i="3"/>
  <c r="Z76" i="3" s="1"/>
  <c r="H25" i="2" s="1"/>
  <c r="AT70" i="8"/>
  <c r="AR70" i="8"/>
  <c r="AQ73" i="8" s="1"/>
  <c r="J69" i="21"/>
  <c r="M69" i="21" s="1"/>
  <c r="AD69" i="21" s="1"/>
  <c r="J69" i="22"/>
  <c r="M69" i="22" s="1"/>
  <c r="AD69" i="22" s="1"/>
  <c r="J68" i="3"/>
  <c r="Z68" i="9"/>
  <c r="AC68" i="9" s="1"/>
  <c r="J68" i="9"/>
  <c r="M68" i="9" s="1"/>
  <c r="K41" i="5"/>
  <c r="K68" i="22"/>
  <c r="AD67" i="22"/>
  <c r="S84" i="8"/>
  <c r="J67" i="7"/>
  <c r="M67" i="7" s="1"/>
  <c r="K66" i="3"/>
  <c r="AA66" i="21"/>
  <c r="Z66" i="22"/>
  <c r="AC66" i="22" s="1"/>
  <c r="AQ73" i="21"/>
  <c r="AR72" i="21"/>
  <c r="AT72" i="21" s="1"/>
  <c r="Z65" i="22"/>
  <c r="AC65" i="22" s="1"/>
  <c r="AD65" i="22" s="1"/>
  <c r="Z65" i="6"/>
  <c r="AC65" i="6" s="1"/>
  <c r="K65" i="8"/>
  <c r="M65" i="8" s="1"/>
  <c r="AD65" i="8" s="1"/>
  <c r="J64" i="8"/>
  <c r="M64" i="8" s="1"/>
  <c r="AD64" i="8" s="1"/>
  <c r="Z64" i="21"/>
  <c r="AC64" i="21" s="1"/>
  <c r="J63" i="9"/>
  <c r="M63" i="9" s="1"/>
  <c r="Z63" i="6"/>
  <c r="Z63" i="9"/>
  <c r="AC63" i="9" s="1"/>
  <c r="J62" i="9"/>
  <c r="M62" i="9" s="1"/>
  <c r="AD62" i="9" s="1"/>
  <c r="J62" i="21"/>
  <c r="M62" i="21" s="1"/>
  <c r="AD62" i="21" s="1"/>
  <c r="J62" i="8"/>
  <c r="M62" i="8" s="1"/>
  <c r="AD62" i="8" s="1"/>
  <c r="Z62" i="22"/>
  <c r="AC62" i="22" s="1"/>
  <c r="AD62" i="22"/>
  <c r="AI87" i="21"/>
  <c r="AT78" i="21"/>
  <c r="AI85" i="21" s="1"/>
  <c r="AI82" i="21"/>
  <c r="AI84" i="21" s="1"/>
  <c r="AC61" i="7"/>
  <c r="AD61" i="7" s="1"/>
  <c r="Z70" i="7"/>
  <c r="Z61" i="21"/>
  <c r="AC61" i="21" s="1"/>
  <c r="AD61" i="21" s="1"/>
  <c r="AD61" i="22"/>
  <c r="AR70" i="9"/>
  <c r="AT61" i="9"/>
  <c r="AT70" i="9" s="1"/>
  <c r="J61" i="9"/>
  <c r="M61" i="9" s="1"/>
  <c r="D564" i="4"/>
  <c r="D562" i="4"/>
  <c r="D559" i="4" s="1"/>
  <c r="J60" i="22"/>
  <c r="AD550" i="4"/>
  <c r="AA22" i="2"/>
  <c r="K76" i="21"/>
  <c r="AA25" i="2" s="1"/>
  <c r="AD470" i="4"/>
  <c r="D404" i="4"/>
  <c r="J60" i="9"/>
  <c r="D402" i="4"/>
  <c r="W22" i="2"/>
  <c r="K76" i="9"/>
  <c r="K78" i="9" s="1"/>
  <c r="D324" i="4"/>
  <c r="D319" i="4" s="1"/>
  <c r="V316" i="4"/>
  <c r="AU310" i="4"/>
  <c r="K60" i="8"/>
  <c r="V314" i="4"/>
  <c r="AP544" i="4"/>
  <c r="AU544" i="4" s="1"/>
  <c r="Y544" i="4"/>
  <c r="Y533" i="4"/>
  <c r="AP533" i="4"/>
  <c r="AU533" i="4" s="1"/>
  <c r="Y545" i="4"/>
  <c r="AP545" i="4"/>
  <c r="AU545" i="4" s="1"/>
  <c r="Y540" i="4"/>
  <c r="AP540" i="4"/>
  <c r="AU540" i="4" s="1"/>
  <c r="AU461" i="4"/>
  <c r="Y530" i="4"/>
  <c r="AP530" i="4"/>
  <c r="AU530" i="4" s="1"/>
  <c r="AU381" i="4"/>
  <c r="AP461" i="4" s="1"/>
  <c r="K68" i="7"/>
  <c r="AC68" i="22"/>
  <c r="AC67" i="21"/>
  <c r="AD67" i="21" s="1"/>
  <c r="AD67" i="9"/>
  <c r="AA70" i="7"/>
  <c r="AA76" i="7" s="1"/>
  <c r="AC67" i="7"/>
  <c r="J67" i="3"/>
  <c r="J66" i="9"/>
  <c r="M66" i="9" s="1"/>
  <c r="AD66" i="9" s="1"/>
  <c r="J66" i="3"/>
  <c r="AC65" i="8"/>
  <c r="AC70" i="8" s="1"/>
  <c r="Z70" i="8"/>
  <c r="Z76" i="8" s="1"/>
  <c r="J65" i="9"/>
  <c r="M65" i="9" s="1"/>
  <c r="AD65" i="9" s="1"/>
  <c r="AA64" i="3"/>
  <c r="J64" i="7"/>
  <c r="M64" i="7" s="1"/>
  <c r="AD64" i="7" s="1"/>
  <c r="AR70" i="7"/>
  <c r="AT70" i="22"/>
  <c r="J64" i="22"/>
  <c r="M64" i="22" s="1"/>
  <c r="AD64" i="22" s="1"/>
  <c r="J64" i="21"/>
  <c r="M64" i="21" s="1"/>
  <c r="AD64" i="21" s="1"/>
  <c r="Z73" i="9"/>
  <c r="AD73" i="9" s="1"/>
  <c r="AA78" i="9"/>
  <c r="S82" i="9" s="1"/>
  <c r="AA72" i="9"/>
  <c r="Y22" i="2"/>
  <c r="Y23" i="2" s="1"/>
  <c r="AC63" i="6"/>
  <c r="AA70" i="6"/>
  <c r="J63" i="3"/>
  <c r="K62" i="6"/>
  <c r="AC61" i="9"/>
  <c r="AI81" i="9"/>
  <c r="AI86" i="9"/>
  <c r="AQ78" i="8"/>
  <c r="AQ72" i="8"/>
  <c r="M61" i="8"/>
  <c r="AD61" i="8" s="1"/>
  <c r="J70" i="8"/>
  <c r="J76" i="8" s="1"/>
  <c r="AI81" i="7"/>
  <c r="AI86" i="7"/>
  <c r="AQ78" i="22"/>
  <c r="AQ72" i="22"/>
  <c r="K72" i="9"/>
  <c r="J73" i="9"/>
  <c r="V83" i="21"/>
  <c r="P21" i="5"/>
  <c r="J73" i="21"/>
  <c r="K72" i="21"/>
  <c r="V83" i="22"/>
  <c r="R21" i="5"/>
  <c r="AD310" i="4"/>
  <c r="AP390" i="4"/>
  <c r="AU390" i="4" s="1"/>
  <c r="Y470" i="4" s="1"/>
  <c r="Y468" i="4"/>
  <c r="AP468" i="4"/>
  <c r="AU468" i="4" s="1"/>
  <c r="Y548" i="4" s="1"/>
  <c r="V393" i="4"/>
  <c r="V553" i="4"/>
  <c r="V153" i="4"/>
  <c r="V313" i="4"/>
  <c r="V473" i="4"/>
  <c r="D84" i="4"/>
  <c r="D82" i="4"/>
  <c r="V233" i="4"/>
  <c r="AU16" i="4"/>
  <c r="AM73" i="4"/>
  <c r="V477" i="4"/>
  <c r="V557" i="4"/>
  <c r="AM77" i="4"/>
  <c r="V317" i="4"/>
  <c r="V397" i="4"/>
  <c r="V237" i="4"/>
  <c r="V157" i="4"/>
  <c r="AM74" i="4"/>
  <c r="AM393" i="4"/>
  <c r="Y310" i="4"/>
  <c r="Y285" i="4"/>
  <c r="Y440" i="4"/>
  <c r="Y456" i="4"/>
  <c r="Y385" i="4"/>
  <c r="Y217" i="4"/>
  <c r="Y378" i="4"/>
  <c r="Y211" i="4"/>
  <c r="Y376" i="4"/>
  <c r="Y450" i="4"/>
  <c r="Y447" i="4"/>
  <c r="Y292" i="4"/>
  <c r="Y281" i="4"/>
  <c r="Y459" i="4"/>
  <c r="Y373" i="4"/>
  <c r="Y210" i="4"/>
  <c r="Y201" i="4"/>
  <c r="AM476" i="4"/>
  <c r="AM477" i="4"/>
  <c r="AU50" i="4"/>
  <c r="AU53" i="4"/>
  <c r="AU57" i="4"/>
  <c r="AU52" i="4"/>
  <c r="Y464" i="4"/>
  <c r="Y465" i="4"/>
  <c r="Y374" i="4"/>
  <c r="Y204" i="4"/>
  <c r="Y446" i="4"/>
  <c r="Y445" i="4"/>
  <c r="Y452" i="4"/>
  <c r="Y298" i="4"/>
  <c r="Y305" i="4"/>
  <c r="Y293" i="4"/>
  <c r="Y295" i="4"/>
  <c r="AM316" i="4"/>
  <c r="Y388" i="4"/>
  <c r="AM554" i="4"/>
  <c r="Y230" i="4"/>
  <c r="AU32" i="4"/>
  <c r="AU56" i="4"/>
  <c r="AU59" i="4"/>
  <c r="AU44" i="4"/>
  <c r="AU31" i="4"/>
  <c r="Y454" i="4"/>
  <c r="Y375" i="4"/>
  <c r="Y206" i="4"/>
  <c r="Y451" i="4"/>
  <c r="Y379" i="4"/>
  <c r="Y453" i="4"/>
  <c r="Y359" i="4"/>
  <c r="Y287" i="4"/>
  <c r="AM475" i="4"/>
  <c r="AM153" i="4"/>
  <c r="Y228" i="4"/>
  <c r="AU55" i="4"/>
  <c r="AU40" i="4"/>
  <c r="AU30" i="4"/>
  <c r="AU38" i="4"/>
  <c r="AU39" i="4"/>
  <c r="AU21" i="4"/>
  <c r="Y444" i="4"/>
  <c r="Y225" i="4"/>
  <c r="Y286" i="4"/>
  <c r="Y220" i="4"/>
  <c r="Y460" i="4"/>
  <c r="Y370" i="4"/>
  <c r="Y300" i="4"/>
  <c r="Y358" i="4"/>
  <c r="Y294" i="4"/>
  <c r="Y372" i="4"/>
  <c r="AM155" i="4"/>
  <c r="Y364" i="4"/>
  <c r="Y365" i="4"/>
  <c r="AM553" i="4"/>
  <c r="AM473" i="4"/>
  <c r="AU28" i="4"/>
  <c r="AU23" i="4"/>
  <c r="AU20" i="4"/>
  <c r="AU27" i="4"/>
  <c r="S84" i="4"/>
  <c r="AM154" i="4"/>
  <c r="AM556" i="4"/>
  <c r="AM313" i="4"/>
  <c r="Y384" i="4"/>
  <c r="Y297" i="4"/>
  <c r="Y212" i="4"/>
  <c r="Y367" i="4"/>
  <c r="Y439" i="4"/>
  <c r="Y280" i="4"/>
  <c r="Y219" i="4"/>
  <c r="Y284" i="4"/>
  <c r="Y461" i="4"/>
  <c r="Y441" i="4"/>
  <c r="Y299" i="4"/>
  <c r="AM235" i="4"/>
  <c r="Y308" i="4"/>
  <c r="AU18" i="4"/>
  <c r="S82" i="4"/>
  <c r="AU51" i="4"/>
  <c r="AU17" i="4"/>
  <c r="AU54" i="4"/>
  <c r="AM76" i="4"/>
  <c r="V73" i="4"/>
  <c r="AM156" i="4"/>
  <c r="AM315" i="4"/>
  <c r="AM474" i="4"/>
  <c r="Y296" i="4"/>
  <c r="Y198" i="4"/>
  <c r="Y205" i="4"/>
  <c r="Y377" i="4"/>
  <c r="Y301" i="4"/>
  <c r="Y361" i="4"/>
  <c r="Y457" i="4"/>
  <c r="Y218" i="4"/>
  <c r="Y381" i="4"/>
  <c r="AM317" i="4"/>
  <c r="Y304" i="4"/>
  <c r="AU68" i="4"/>
  <c r="AU65" i="4"/>
  <c r="AU46" i="4"/>
  <c r="AU22" i="4"/>
  <c r="AU29" i="4"/>
  <c r="AU64" i="4"/>
  <c r="Y438" i="4"/>
  <c r="Y207" i="4"/>
  <c r="Y366" i="4"/>
  <c r="Y380" i="4"/>
  <c r="Y291" i="4"/>
  <c r="Y458" i="4"/>
  <c r="Y221" i="4"/>
  <c r="Y224" i="4"/>
  <c r="AU70" i="4"/>
  <c r="AU19" i="4"/>
  <c r="AM396" i="4"/>
  <c r="AM395" i="4"/>
  <c r="Y455" i="4"/>
  <c r="Y360" i="4"/>
  <c r="Y216" i="4"/>
  <c r="Y199" i="4"/>
  <c r="Y200" i="4"/>
  <c r="Y214" i="4"/>
  <c r="Y213" i="4"/>
  <c r="Y371" i="4"/>
  <c r="Y215" i="4"/>
  <c r="Y290" i="4"/>
  <c r="Y278" i="4"/>
  <c r="Y279" i="4"/>
  <c r="AM555" i="4"/>
  <c r="AM314" i="4"/>
  <c r="AM394" i="4"/>
  <c r="AM234" i="4"/>
  <c r="AU58" i="4"/>
  <c r="AM75" i="4"/>
  <c r="AU60" i="4"/>
  <c r="V77" i="4"/>
  <c r="AD70" i="4"/>
  <c r="AM236" i="4"/>
  <c r="AM557" i="4"/>
  <c r="H41" i="5"/>
  <c r="AG23" i="2"/>
  <c r="U23" i="2"/>
  <c r="AC19" i="3"/>
  <c r="AC19" i="6"/>
  <c r="Z72" i="3"/>
  <c r="I39" i="5"/>
  <c r="H39" i="5"/>
  <c r="J39" i="5"/>
  <c r="K39" i="5"/>
  <c r="L39" i="5"/>
  <c r="S39" i="5" l="1"/>
  <c r="AR72" i="22"/>
  <c r="AD66" i="22"/>
  <c r="AP370" i="20"/>
  <c r="AU370" i="20" s="1"/>
  <c r="Y370" i="20"/>
  <c r="AL351" i="20"/>
  <c r="AU351" i="20" s="1"/>
  <c r="U351" i="20"/>
  <c r="Y358" i="20"/>
  <c r="AP358" i="20"/>
  <c r="AU358" i="20" s="1"/>
  <c r="U340" i="20"/>
  <c r="AL340" i="20"/>
  <c r="AU340" i="20" s="1"/>
  <c r="AL347" i="20"/>
  <c r="AU347" i="20" s="1"/>
  <c r="U347" i="20"/>
  <c r="AP365" i="20"/>
  <c r="AU365" i="20" s="1"/>
  <c r="Y365" i="20"/>
  <c r="Y377" i="20"/>
  <c r="AP377" i="20"/>
  <c r="AU377" i="20" s="1"/>
  <c r="AL348" i="20"/>
  <c r="AU348" i="20" s="1"/>
  <c r="U348" i="20"/>
  <c r="Y374" i="20"/>
  <c r="AP374" i="20"/>
  <c r="AU374" i="20" s="1"/>
  <c r="Y360" i="20"/>
  <c r="AP360" i="20"/>
  <c r="AU360" i="20" s="1"/>
  <c r="Y366" i="20"/>
  <c r="AP366" i="20"/>
  <c r="AU366" i="20" s="1"/>
  <c r="AP376" i="20"/>
  <c r="AU376" i="20" s="1"/>
  <c r="Y376" i="20"/>
  <c r="Y380" i="20"/>
  <c r="AP380" i="20"/>
  <c r="AU380" i="20" s="1"/>
  <c r="U338" i="20"/>
  <c r="AL338" i="20"/>
  <c r="AU338" i="20" s="1"/>
  <c r="U350" i="20"/>
  <c r="AL350" i="20"/>
  <c r="AU350" i="20" s="1"/>
  <c r="AP287" i="20"/>
  <c r="AU287" i="20" s="1"/>
  <c r="Y287" i="20"/>
  <c r="Y388" i="20"/>
  <c r="AP388" i="20"/>
  <c r="AU388" i="20" s="1"/>
  <c r="Y371" i="20"/>
  <c r="AP371" i="20"/>
  <c r="AU371" i="20" s="1"/>
  <c r="Y359" i="20"/>
  <c r="AP359" i="20"/>
  <c r="AU359" i="20" s="1"/>
  <c r="U274" i="20"/>
  <c r="AL274" i="20"/>
  <c r="AU274" i="20" s="1"/>
  <c r="Y379" i="20"/>
  <c r="AP379" i="20"/>
  <c r="AU379" i="20" s="1"/>
  <c r="Y372" i="20"/>
  <c r="AP372" i="20"/>
  <c r="AU372" i="20" s="1"/>
  <c r="AP375" i="20"/>
  <c r="AU375" i="20" s="1"/>
  <c r="Y375" i="20"/>
  <c r="Y310" i="20"/>
  <c r="AP310" i="20"/>
  <c r="AU310" i="20" s="1"/>
  <c r="AL343" i="20"/>
  <c r="AU343" i="20" s="1"/>
  <c r="U343" i="20"/>
  <c r="AL352" i="20"/>
  <c r="AU352" i="20" s="1"/>
  <c r="U352" i="20"/>
  <c r="U336" i="20"/>
  <c r="AL336" i="20"/>
  <c r="AU336" i="20" s="1"/>
  <c r="Y373" i="20"/>
  <c r="AP373" i="20"/>
  <c r="AU373" i="20" s="1"/>
  <c r="U341" i="20"/>
  <c r="AL341" i="20"/>
  <c r="AU341" i="20" s="1"/>
  <c r="AP364" i="20"/>
  <c r="AU364" i="20" s="1"/>
  <c r="Y364" i="20"/>
  <c r="AP301" i="20"/>
  <c r="AU301" i="20" s="1"/>
  <c r="Y301" i="20"/>
  <c r="AL337" i="20"/>
  <c r="AU337" i="20" s="1"/>
  <c r="U337" i="20"/>
  <c r="U349" i="20"/>
  <c r="AL349" i="20"/>
  <c r="AU349" i="20" s="1"/>
  <c r="AL339" i="20"/>
  <c r="AU339" i="20" s="1"/>
  <c r="U339" i="20"/>
  <c r="AP384" i="20"/>
  <c r="AU384" i="20" s="1"/>
  <c r="Y384" i="20"/>
  <c r="AL342" i="20"/>
  <c r="AU342" i="20" s="1"/>
  <c r="U342" i="20"/>
  <c r="Y281" i="20"/>
  <c r="AP281" i="20"/>
  <c r="AU281" i="20" s="1"/>
  <c r="AP378" i="20"/>
  <c r="AU378" i="20" s="1"/>
  <c r="Y378" i="20"/>
  <c r="Y385" i="20"/>
  <c r="AP385" i="20"/>
  <c r="AU385" i="20" s="1"/>
  <c r="Y212" i="19"/>
  <c r="AP212" i="19"/>
  <c r="AU212" i="19" s="1"/>
  <c r="AL187" i="19"/>
  <c r="AU187" i="19" s="1"/>
  <c r="U187" i="19"/>
  <c r="AP219" i="19"/>
  <c r="AU219" i="19" s="1"/>
  <c r="Y219" i="19"/>
  <c r="AP205" i="19"/>
  <c r="AU205" i="19" s="1"/>
  <c r="Y205" i="19"/>
  <c r="AP214" i="19"/>
  <c r="AU214" i="19" s="1"/>
  <c r="Y214" i="19"/>
  <c r="Y213" i="19"/>
  <c r="AP213" i="19"/>
  <c r="AU213" i="19" s="1"/>
  <c r="AD68" i="9"/>
  <c r="AL179" i="19"/>
  <c r="AU179" i="19" s="1"/>
  <c r="U179" i="19"/>
  <c r="Y225" i="19"/>
  <c r="AP225" i="19"/>
  <c r="AU225" i="19" s="1"/>
  <c r="AP204" i="19"/>
  <c r="AU204" i="19" s="1"/>
  <c r="Y204" i="19"/>
  <c r="U182" i="19"/>
  <c r="AL182" i="19"/>
  <c r="AU182" i="19" s="1"/>
  <c r="AL176" i="19"/>
  <c r="AU176" i="19" s="1"/>
  <c r="U176" i="19"/>
  <c r="AP224" i="19"/>
  <c r="AU224" i="19" s="1"/>
  <c r="Y224" i="19"/>
  <c r="Y206" i="19"/>
  <c r="AP206" i="19"/>
  <c r="AU206" i="19" s="1"/>
  <c r="AL190" i="19"/>
  <c r="AU190" i="19" s="1"/>
  <c r="U190" i="19"/>
  <c r="Y127" i="19"/>
  <c r="AP127" i="19"/>
  <c r="AU127" i="19" s="1"/>
  <c r="Y230" i="19"/>
  <c r="AP230" i="19"/>
  <c r="AU230" i="19" s="1"/>
  <c r="U177" i="19"/>
  <c r="AL177" i="19"/>
  <c r="AU177" i="19" s="1"/>
  <c r="AL188" i="19"/>
  <c r="AU188" i="19" s="1"/>
  <c r="U188" i="19"/>
  <c r="U189" i="19"/>
  <c r="AL189" i="19"/>
  <c r="AU189" i="19" s="1"/>
  <c r="Y228" i="19"/>
  <c r="AP228" i="19"/>
  <c r="AU228" i="19" s="1"/>
  <c r="Y217" i="19"/>
  <c r="AP217" i="19"/>
  <c r="AU217" i="19" s="1"/>
  <c r="Y216" i="19"/>
  <c r="AP216" i="19"/>
  <c r="AU216" i="19" s="1"/>
  <c r="Y141" i="19"/>
  <c r="AP141" i="19"/>
  <c r="AL178" i="19"/>
  <c r="AU178" i="19" s="1"/>
  <c r="U178" i="19"/>
  <c r="AP199" i="19"/>
  <c r="AU199" i="19" s="1"/>
  <c r="Y199" i="19"/>
  <c r="Z70" i="9"/>
  <c r="Z76" i="9" s="1"/>
  <c r="AC76" i="9" s="1"/>
  <c r="AR78" i="22"/>
  <c r="AI82" i="22" s="1"/>
  <c r="AI84" i="22" s="1"/>
  <c r="Y198" i="19"/>
  <c r="AP198" i="19"/>
  <c r="AU198" i="19" s="1"/>
  <c r="AL114" i="19"/>
  <c r="AU114" i="19" s="1"/>
  <c r="U114" i="19"/>
  <c r="U180" i="19"/>
  <c r="AL180" i="19"/>
  <c r="AU180" i="19" s="1"/>
  <c r="AU141" i="19"/>
  <c r="AP210" i="19"/>
  <c r="AU210" i="19" s="1"/>
  <c r="Y210" i="19"/>
  <c r="AP215" i="19"/>
  <c r="AU215" i="19" s="1"/>
  <c r="Y215" i="19"/>
  <c r="Y220" i="19"/>
  <c r="AP220" i="19"/>
  <c r="AU220" i="19" s="1"/>
  <c r="Y121" i="19"/>
  <c r="AP121" i="19"/>
  <c r="AU121" i="19" s="1"/>
  <c r="AL192" i="19"/>
  <c r="AU192" i="19" s="1"/>
  <c r="U192" i="19"/>
  <c r="AL183" i="19"/>
  <c r="AU183" i="19" s="1"/>
  <c r="U183" i="19"/>
  <c r="AL181" i="19"/>
  <c r="AU181" i="19" s="1"/>
  <c r="U181" i="19"/>
  <c r="Y200" i="19"/>
  <c r="AP200" i="19"/>
  <c r="AU200" i="19" s="1"/>
  <c r="U191" i="19"/>
  <c r="AL191" i="19"/>
  <c r="AU191" i="19" s="1"/>
  <c r="AP218" i="19"/>
  <c r="AU218" i="19" s="1"/>
  <c r="Y218" i="19"/>
  <c r="AP211" i="19"/>
  <c r="AU211" i="19" s="1"/>
  <c r="Y211" i="19"/>
  <c r="AL337" i="18"/>
  <c r="AU337" i="18" s="1"/>
  <c r="U337" i="18"/>
  <c r="U339" i="18"/>
  <c r="AL339" i="18"/>
  <c r="AU339" i="18" s="1"/>
  <c r="AL336" i="18"/>
  <c r="AU336" i="18" s="1"/>
  <c r="U336" i="18"/>
  <c r="AP379" i="18"/>
  <c r="AU379" i="18" s="1"/>
  <c r="Y379" i="18"/>
  <c r="U352" i="18"/>
  <c r="AL352" i="18"/>
  <c r="AU352" i="18" s="1"/>
  <c r="U349" i="18"/>
  <c r="AL349" i="18"/>
  <c r="AU349" i="18" s="1"/>
  <c r="Y377" i="18"/>
  <c r="AP377" i="18"/>
  <c r="AU377" i="18" s="1"/>
  <c r="AP358" i="18"/>
  <c r="AU358" i="18" s="1"/>
  <c r="Y358" i="18"/>
  <c r="AL274" i="18"/>
  <c r="AU274" i="18" s="1"/>
  <c r="U274" i="18"/>
  <c r="AL338" i="18"/>
  <c r="AU338" i="18" s="1"/>
  <c r="U338" i="18"/>
  <c r="U343" i="18"/>
  <c r="AL343" i="18"/>
  <c r="AU343" i="18" s="1"/>
  <c r="AL351" i="18"/>
  <c r="AU351" i="18" s="1"/>
  <c r="U351" i="18"/>
  <c r="Y390" i="18"/>
  <c r="AP390" i="18"/>
  <c r="AU390" i="18" s="1"/>
  <c r="AP373" i="18"/>
  <c r="AU373" i="18" s="1"/>
  <c r="Y373" i="18"/>
  <c r="Y384" i="18"/>
  <c r="AP384" i="18"/>
  <c r="AU384" i="18" s="1"/>
  <c r="Y378" i="18"/>
  <c r="AP378" i="18"/>
  <c r="AU378" i="18" s="1"/>
  <c r="Y360" i="18"/>
  <c r="AP360" i="18"/>
  <c r="AU360" i="18" s="1"/>
  <c r="Y375" i="18"/>
  <c r="AP375" i="18"/>
  <c r="AU375" i="18" s="1"/>
  <c r="Y366" i="18"/>
  <c r="AP366" i="18"/>
  <c r="AU366" i="18" s="1"/>
  <c r="AP380" i="18"/>
  <c r="AU380" i="18" s="1"/>
  <c r="Y380" i="18"/>
  <c r="AP372" i="18"/>
  <c r="AU372" i="18" s="1"/>
  <c r="Y372" i="18"/>
  <c r="Y374" i="18"/>
  <c r="AP374" i="18"/>
  <c r="AU374" i="18" s="1"/>
  <c r="Y370" i="18"/>
  <c r="AP370" i="18"/>
  <c r="AU370" i="18" s="1"/>
  <c r="U348" i="18"/>
  <c r="AL348" i="18"/>
  <c r="AU348" i="18" s="1"/>
  <c r="AL347" i="18"/>
  <c r="AU347" i="18" s="1"/>
  <c r="U347" i="18"/>
  <c r="AP385" i="18"/>
  <c r="AU385" i="18" s="1"/>
  <c r="Y385" i="18"/>
  <c r="AP365" i="18"/>
  <c r="AU365" i="18" s="1"/>
  <c r="Y365" i="18"/>
  <c r="AP376" i="18"/>
  <c r="AU376" i="18" s="1"/>
  <c r="Y376" i="18"/>
  <c r="AL350" i="18"/>
  <c r="AU350" i="18" s="1"/>
  <c r="U350" i="18"/>
  <c r="AL340" i="18"/>
  <c r="AU340" i="18" s="1"/>
  <c r="U340" i="18"/>
  <c r="AP359" i="18"/>
  <c r="AU359" i="18" s="1"/>
  <c r="Y359" i="18"/>
  <c r="Y287" i="18"/>
  <c r="AP287" i="18"/>
  <c r="AU287" i="18" s="1"/>
  <c r="Y388" i="18"/>
  <c r="AP388" i="18"/>
  <c r="AU388" i="18" s="1"/>
  <c r="U341" i="18"/>
  <c r="AL341" i="18"/>
  <c r="AU341" i="18" s="1"/>
  <c r="U342" i="18"/>
  <c r="AL342" i="18"/>
  <c r="AU342" i="18" s="1"/>
  <c r="Y371" i="18"/>
  <c r="AP371" i="18"/>
  <c r="AU371" i="18" s="1"/>
  <c r="AP301" i="18"/>
  <c r="AU301" i="18" s="1"/>
  <c r="Y301" i="18"/>
  <c r="AP364" i="18"/>
  <c r="AU364" i="18" s="1"/>
  <c r="Y364" i="18"/>
  <c r="Y281" i="18"/>
  <c r="AP281" i="18"/>
  <c r="AU281" i="18" s="1"/>
  <c r="AL350" i="17"/>
  <c r="AU350" i="17" s="1"/>
  <c r="U350" i="17"/>
  <c r="Y373" i="17"/>
  <c r="AP373" i="17"/>
  <c r="AU373" i="17" s="1"/>
  <c r="AP281" i="17"/>
  <c r="AU281" i="17" s="1"/>
  <c r="Y281" i="17"/>
  <c r="U348" i="17"/>
  <c r="AL348" i="17"/>
  <c r="AU348" i="17" s="1"/>
  <c r="U352" i="17"/>
  <c r="AL352" i="17"/>
  <c r="AU352" i="17" s="1"/>
  <c r="U338" i="17"/>
  <c r="AL338" i="17"/>
  <c r="AU338" i="17" s="1"/>
  <c r="U351" i="17"/>
  <c r="AL351" i="17"/>
  <c r="AU351" i="17" s="1"/>
  <c r="U339" i="17"/>
  <c r="AL339" i="17"/>
  <c r="AU339" i="17" s="1"/>
  <c r="AP375" i="17"/>
  <c r="AU375" i="17" s="1"/>
  <c r="Y375" i="17"/>
  <c r="AL340" i="17"/>
  <c r="AU340" i="17" s="1"/>
  <c r="U340" i="17"/>
  <c r="Y365" i="17"/>
  <c r="AP365" i="17"/>
  <c r="AU365" i="17" s="1"/>
  <c r="AP358" i="17"/>
  <c r="AU358" i="17" s="1"/>
  <c r="Y358" i="17"/>
  <c r="U343" i="17"/>
  <c r="AL343" i="17"/>
  <c r="AU343" i="17" s="1"/>
  <c r="AP379" i="17"/>
  <c r="AU379" i="17" s="1"/>
  <c r="Y379" i="17"/>
  <c r="U274" i="17"/>
  <c r="AL274" i="17"/>
  <c r="AU274" i="17" s="1"/>
  <c r="Y384" i="17"/>
  <c r="AP384" i="17"/>
  <c r="AU384" i="17" s="1"/>
  <c r="U347" i="17"/>
  <c r="AL347" i="17"/>
  <c r="AU347" i="17" s="1"/>
  <c r="AP377" i="17"/>
  <c r="AU377" i="17" s="1"/>
  <c r="Y377" i="17"/>
  <c r="AL342" i="17"/>
  <c r="AU342" i="17" s="1"/>
  <c r="U342" i="17"/>
  <c r="AL341" i="17"/>
  <c r="AU341" i="17" s="1"/>
  <c r="U341" i="17"/>
  <c r="AP359" i="17"/>
  <c r="AU359" i="17" s="1"/>
  <c r="Y359" i="17"/>
  <c r="U349" i="17"/>
  <c r="AL349" i="17"/>
  <c r="AU349" i="17" s="1"/>
  <c r="AP372" i="17"/>
  <c r="AU372" i="17" s="1"/>
  <c r="Y372" i="17"/>
  <c r="AP380" i="17"/>
  <c r="AU380" i="17" s="1"/>
  <c r="Y380" i="17"/>
  <c r="AL337" i="17"/>
  <c r="AU337" i="17" s="1"/>
  <c r="U337" i="17"/>
  <c r="AP366" i="17"/>
  <c r="AU366" i="17" s="1"/>
  <c r="Y366" i="17"/>
  <c r="AP370" i="17"/>
  <c r="AU370" i="17" s="1"/>
  <c r="Y370" i="17"/>
  <c r="AP310" i="17"/>
  <c r="AU310" i="17" s="1"/>
  <c r="Y310" i="17"/>
  <c r="AP287" i="17"/>
  <c r="AU287" i="17" s="1"/>
  <c r="Y287" i="17"/>
  <c r="AR78" i="8"/>
  <c r="AP385" i="17"/>
  <c r="AU385" i="17" s="1"/>
  <c r="Y385" i="17"/>
  <c r="AL336" i="17"/>
  <c r="AU336" i="17" s="1"/>
  <c r="U336" i="17"/>
  <c r="AP364" i="17"/>
  <c r="AU364" i="17" s="1"/>
  <c r="Y364" i="17"/>
  <c r="Y388" i="17"/>
  <c r="AP388" i="17"/>
  <c r="AU388" i="17" s="1"/>
  <c r="Y376" i="17"/>
  <c r="AP376" i="17"/>
  <c r="AU376" i="17" s="1"/>
  <c r="Y301" i="17"/>
  <c r="AP301" i="17"/>
  <c r="AU301" i="17" s="1"/>
  <c r="Z70" i="22"/>
  <c r="Z76" i="22" s="1"/>
  <c r="AF25" i="2" s="1"/>
  <c r="AP371" i="17"/>
  <c r="AU371" i="17" s="1"/>
  <c r="Y371" i="17"/>
  <c r="Y360" i="17"/>
  <c r="AP360" i="17"/>
  <c r="AU360" i="17" s="1"/>
  <c r="Y378" i="17"/>
  <c r="AP378" i="17"/>
  <c r="AU378" i="17" s="1"/>
  <c r="Y374" i="17"/>
  <c r="AP374" i="17"/>
  <c r="AU374" i="17" s="1"/>
  <c r="K70" i="8"/>
  <c r="S22" i="2" s="1"/>
  <c r="Y305" i="16"/>
  <c r="AP305" i="16"/>
  <c r="AU305" i="16" s="1"/>
  <c r="Y293" i="16"/>
  <c r="AP293" i="16"/>
  <c r="AU293" i="16" s="1"/>
  <c r="AL263" i="16"/>
  <c r="AU263" i="16" s="1"/>
  <c r="U263" i="16"/>
  <c r="Y286" i="16"/>
  <c r="AP286" i="16"/>
  <c r="AU286" i="16" s="1"/>
  <c r="Y279" i="16"/>
  <c r="AP279" i="16"/>
  <c r="AU279" i="16" s="1"/>
  <c r="AL261" i="16"/>
  <c r="AU261" i="16" s="1"/>
  <c r="U261" i="16"/>
  <c r="U256" i="16"/>
  <c r="AL256" i="16"/>
  <c r="AU256" i="16" s="1"/>
  <c r="Y292" i="16"/>
  <c r="AP292" i="16"/>
  <c r="AU292" i="16" s="1"/>
  <c r="AL270" i="16"/>
  <c r="AU270" i="16" s="1"/>
  <c r="U270" i="16"/>
  <c r="U259" i="16"/>
  <c r="AL259" i="16"/>
  <c r="AU259" i="16" s="1"/>
  <c r="Y297" i="16"/>
  <c r="AP297" i="16"/>
  <c r="AU297" i="16" s="1"/>
  <c r="Y308" i="16"/>
  <c r="AP308" i="16"/>
  <c r="AU308" i="16" s="1"/>
  <c r="AL260" i="16"/>
  <c r="AU260" i="16" s="1"/>
  <c r="U260" i="16"/>
  <c r="U267" i="16"/>
  <c r="AL267" i="16"/>
  <c r="AU267" i="16" s="1"/>
  <c r="AP295" i="16"/>
  <c r="AU295" i="16" s="1"/>
  <c r="Y295" i="16"/>
  <c r="Y298" i="16"/>
  <c r="AP298" i="16"/>
  <c r="AU298" i="16" s="1"/>
  <c r="AP284" i="16"/>
  <c r="AU284" i="16" s="1"/>
  <c r="Y284" i="16"/>
  <c r="U258" i="16"/>
  <c r="AL258" i="16"/>
  <c r="AU258" i="16" s="1"/>
  <c r="Y278" i="16"/>
  <c r="AP278" i="16"/>
  <c r="AU278" i="16" s="1"/>
  <c r="AP304" i="16"/>
  <c r="AU304" i="16" s="1"/>
  <c r="Y304" i="16"/>
  <c r="AP299" i="16"/>
  <c r="AU299" i="16" s="1"/>
  <c r="Y299" i="16"/>
  <c r="Y294" i="16"/>
  <c r="AP294" i="16"/>
  <c r="AU294" i="16" s="1"/>
  <c r="AL257" i="16"/>
  <c r="AU257" i="16" s="1"/>
  <c r="U257" i="16"/>
  <c r="Y290" i="16"/>
  <c r="AP290" i="16"/>
  <c r="AU290" i="16" s="1"/>
  <c r="Y291" i="16"/>
  <c r="AP291" i="16"/>
  <c r="AU291" i="16" s="1"/>
  <c r="U194" i="16"/>
  <c r="AL194" i="16"/>
  <c r="AU194" i="16" s="1"/>
  <c r="AL268" i="16"/>
  <c r="AU268" i="16" s="1"/>
  <c r="U268" i="16"/>
  <c r="AP280" i="16"/>
  <c r="AU280" i="16" s="1"/>
  <c r="Y280" i="16"/>
  <c r="Y201" i="16"/>
  <c r="AP201" i="16"/>
  <c r="AU201" i="16" s="1"/>
  <c r="Z70" i="6"/>
  <c r="Z72" i="6" s="1"/>
  <c r="AP207" i="16"/>
  <c r="AU207" i="16" s="1"/>
  <c r="Y207" i="16"/>
  <c r="AP310" i="16"/>
  <c r="AU310" i="16" s="1"/>
  <c r="Y310" i="16"/>
  <c r="AL262" i="16"/>
  <c r="AU262" i="16" s="1"/>
  <c r="U262" i="16"/>
  <c r="Y221" i="16"/>
  <c r="AP221" i="16"/>
  <c r="AU221" i="16" s="1"/>
  <c r="Y300" i="16"/>
  <c r="AP300" i="16"/>
  <c r="AU300" i="16" s="1"/>
  <c r="AL272" i="16"/>
  <c r="AU272" i="16" s="1"/>
  <c r="U272" i="16"/>
  <c r="AL271" i="16"/>
  <c r="AU271" i="16" s="1"/>
  <c r="U271" i="16"/>
  <c r="AC70" i="6"/>
  <c r="AP285" i="16"/>
  <c r="AU285" i="16" s="1"/>
  <c r="Y285" i="16"/>
  <c r="U269" i="16"/>
  <c r="AL269" i="16"/>
  <c r="AU269" i="16" s="1"/>
  <c r="AP296" i="16"/>
  <c r="AU296" i="16" s="1"/>
  <c r="Y296" i="16"/>
  <c r="AL267" i="15"/>
  <c r="AU267" i="15" s="1"/>
  <c r="U267" i="15"/>
  <c r="AP295" i="15"/>
  <c r="AU295" i="15" s="1"/>
  <c r="Y295" i="15"/>
  <c r="U270" i="15"/>
  <c r="AL270" i="15"/>
  <c r="AU270" i="15" s="1"/>
  <c r="Y300" i="15"/>
  <c r="AP300" i="15"/>
  <c r="AU300" i="15" s="1"/>
  <c r="Y297" i="15"/>
  <c r="AP297" i="15"/>
  <c r="AU297" i="15" s="1"/>
  <c r="Y298" i="15"/>
  <c r="AP298" i="15"/>
  <c r="AU298" i="15" s="1"/>
  <c r="AP279" i="15"/>
  <c r="AU279" i="15" s="1"/>
  <c r="Y279" i="15"/>
  <c r="AL263" i="15"/>
  <c r="AU263" i="15" s="1"/>
  <c r="U263" i="15"/>
  <c r="AL261" i="15"/>
  <c r="AU261" i="15" s="1"/>
  <c r="U261" i="15"/>
  <c r="U269" i="15"/>
  <c r="AL269" i="15"/>
  <c r="AU269" i="15" s="1"/>
  <c r="AP285" i="15"/>
  <c r="AU285" i="15" s="1"/>
  <c r="Y285" i="15"/>
  <c r="U268" i="15"/>
  <c r="AL268" i="15"/>
  <c r="AU268" i="15" s="1"/>
  <c r="Y292" i="15"/>
  <c r="AP292" i="15"/>
  <c r="AU292" i="15" s="1"/>
  <c r="AL257" i="15"/>
  <c r="AU257" i="15" s="1"/>
  <c r="U257" i="15"/>
  <c r="U256" i="15"/>
  <c r="AL256" i="15"/>
  <c r="AU256" i="15" s="1"/>
  <c r="U262" i="15"/>
  <c r="AL262" i="15"/>
  <c r="AU262" i="15" s="1"/>
  <c r="AL258" i="15"/>
  <c r="AU258" i="15" s="1"/>
  <c r="U258" i="15"/>
  <c r="AL272" i="15"/>
  <c r="AU272" i="15" s="1"/>
  <c r="U272" i="15"/>
  <c r="Y221" i="15"/>
  <c r="AP221" i="15"/>
  <c r="AU221" i="15" s="1"/>
  <c r="U260" i="15"/>
  <c r="AL260" i="15"/>
  <c r="AU260" i="15" s="1"/>
  <c r="Y278" i="15"/>
  <c r="AP278" i="15"/>
  <c r="AU278" i="15" s="1"/>
  <c r="AP201" i="15"/>
  <c r="AU201" i="15" s="1"/>
  <c r="Y201" i="15"/>
  <c r="AP293" i="15"/>
  <c r="AU293" i="15" s="1"/>
  <c r="Y293" i="15"/>
  <c r="AP294" i="15"/>
  <c r="AU294" i="15" s="1"/>
  <c r="Y294" i="15"/>
  <c r="Y291" i="15"/>
  <c r="AP291" i="15"/>
  <c r="AU291" i="15" s="1"/>
  <c r="Y290" i="15"/>
  <c r="AP290" i="15"/>
  <c r="AU290" i="15" s="1"/>
  <c r="Y286" i="15"/>
  <c r="AP286" i="15"/>
  <c r="AU286" i="15" s="1"/>
  <c r="Y296" i="15"/>
  <c r="AP296" i="15"/>
  <c r="AU296" i="15" s="1"/>
  <c r="Y207" i="15"/>
  <c r="AP207" i="15"/>
  <c r="AU207" i="15" s="1"/>
  <c r="AL194" i="15"/>
  <c r="AU194" i="15" s="1"/>
  <c r="U194" i="15"/>
  <c r="U259" i="15"/>
  <c r="AL259" i="15"/>
  <c r="AU259" i="15" s="1"/>
  <c r="AL271" i="15"/>
  <c r="AU271" i="15" s="1"/>
  <c r="U271" i="15"/>
  <c r="Y299" i="15"/>
  <c r="AP299" i="15"/>
  <c r="AU299" i="15" s="1"/>
  <c r="AP280" i="15"/>
  <c r="AU280" i="15" s="1"/>
  <c r="Y280" i="15"/>
  <c r="AP305" i="15"/>
  <c r="AU305" i="15" s="1"/>
  <c r="Y305" i="15"/>
  <c r="AP284" i="15"/>
  <c r="AU284" i="15" s="1"/>
  <c r="Y284" i="15"/>
  <c r="AP304" i="15"/>
  <c r="AU304" i="15" s="1"/>
  <c r="Y304" i="15"/>
  <c r="Y308" i="15"/>
  <c r="AP308" i="15"/>
  <c r="AU308" i="15" s="1"/>
  <c r="AP310" i="15"/>
  <c r="AU310" i="15" s="1"/>
  <c r="Y310" i="15"/>
  <c r="AG25" i="2"/>
  <c r="AG28" i="2" s="1"/>
  <c r="AA78" i="22"/>
  <c r="S82" i="22" s="1"/>
  <c r="AP298" i="14"/>
  <c r="AU298" i="14" s="1"/>
  <c r="Y298" i="14"/>
  <c r="AP291" i="14"/>
  <c r="AU291" i="14" s="1"/>
  <c r="Y291" i="14"/>
  <c r="AP230" i="14"/>
  <c r="AU230" i="14" s="1"/>
  <c r="Y230" i="14"/>
  <c r="Y285" i="14"/>
  <c r="AP285" i="14"/>
  <c r="AU285" i="14" s="1"/>
  <c r="Y308" i="14"/>
  <c r="AP308" i="14"/>
  <c r="AU308" i="14" s="1"/>
  <c r="AP300" i="14"/>
  <c r="AU300" i="14" s="1"/>
  <c r="Y300" i="14"/>
  <c r="Y279" i="14"/>
  <c r="AP279" i="14"/>
  <c r="AU279" i="14" s="1"/>
  <c r="AP292" i="14"/>
  <c r="AU292" i="14" s="1"/>
  <c r="Y292" i="14"/>
  <c r="U260" i="14"/>
  <c r="AL260" i="14"/>
  <c r="AU260" i="14" s="1"/>
  <c r="AP297" i="14"/>
  <c r="AU297" i="14" s="1"/>
  <c r="Y297" i="14"/>
  <c r="AD63" i="9"/>
  <c r="AL259" i="14"/>
  <c r="AU259" i="14" s="1"/>
  <c r="U259" i="14"/>
  <c r="AL263" i="14"/>
  <c r="AU263" i="14" s="1"/>
  <c r="U263" i="14"/>
  <c r="AP294" i="14"/>
  <c r="AU294" i="14" s="1"/>
  <c r="Y294" i="14"/>
  <c r="AL262" i="14"/>
  <c r="AU262" i="14" s="1"/>
  <c r="U262" i="14"/>
  <c r="U267" i="14"/>
  <c r="AL267" i="14"/>
  <c r="AU267" i="14" s="1"/>
  <c r="AL270" i="14"/>
  <c r="AU270" i="14" s="1"/>
  <c r="U270" i="14"/>
  <c r="U257" i="14"/>
  <c r="AL257" i="14"/>
  <c r="AU257" i="14" s="1"/>
  <c r="AP278" i="14"/>
  <c r="AU278" i="14" s="1"/>
  <c r="Y278" i="14"/>
  <c r="AP293" i="14"/>
  <c r="AU293" i="14" s="1"/>
  <c r="Y293" i="14"/>
  <c r="U256" i="14"/>
  <c r="AL256" i="14"/>
  <c r="AU256" i="14" s="1"/>
  <c r="Y295" i="14"/>
  <c r="AP295" i="14"/>
  <c r="AU295" i="14" s="1"/>
  <c r="AP221" i="14"/>
  <c r="AU221" i="14" s="1"/>
  <c r="Y221" i="14"/>
  <c r="AL272" i="14"/>
  <c r="AU272" i="14" s="1"/>
  <c r="U272" i="14"/>
  <c r="AP280" i="14"/>
  <c r="AU280" i="14" s="1"/>
  <c r="Y280" i="14"/>
  <c r="Y299" i="14"/>
  <c r="AP299" i="14"/>
  <c r="AU299" i="14" s="1"/>
  <c r="AL268" i="14"/>
  <c r="AU268" i="14" s="1"/>
  <c r="U268" i="14"/>
  <c r="U261" i="14"/>
  <c r="AL261" i="14"/>
  <c r="AU261" i="14" s="1"/>
  <c r="AP287" i="14"/>
  <c r="AU287" i="14" s="1"/>
  <c r="Y287" i="14"/>
  <c r="AP290" i="14"/>
  <c r="AU290" i="14" s="1"/>
  <c r="Y290" i="14"/>
  <c r="U258" i="14"/>
  <c r="AL258" i="14"/>
  <c r="AU258" i="14" s="1"/>
  <c r="AP296" i="14"/>
  <c r="AU296" i="14" s="1"/>
  <c r="Y296" i="14"/>
  <c r="AL271" i="14"/>
  <c r="AU271" i="14" s="1"/>
  <c r="U271" i="14"/>
  <c r="Y286" i="14"/>
  <c r="AP286" i="14"/>
  <c r="AU286" i="14" s="1"/>
  <c r="AP284" i="14"/>
  <c r="AU284" i="14" s="1"/>
  <c r="Y284" i="14"/>
  <c r="Y305" i="14"/>
  <c r="AP305" i="14"/>
  <c r="AU305" i="14" s="1"/>
  <c r="U269" i="14"/>
  <c r="AL269" i="14"/>
  <c r="AU269" i="14" s="1"/>
  <c r="Y281" i="14"/>
  <c r="AP281" i="14"/>
  <c r="AU281" i="14" s="1"/>
  <c r="AP304" i="14"/>
  <c r="AU304" i="14" s="1"/>
  <c r="Y304" i="14"/>
  <c r="U274" i="14"/>
  <c r="AL274" i="14"/>
  <c r="AU274" i="14" s="1"/>
  <c r="AL352" i="13"/>
  <c r="AU352" i="13" s="1"/>
  <c r="U352" i="13"/>
  <c r="Y372" i="13"/>
  <c r="AP372" i="13"/>
  <c r="AU372" i="13" s="1"/>
  <c r="U347" i="13"/>
  <c r="AL347" i="13"/>
  <c r="AU347" i="13" s="1"/>
  <c r="Y364" i="13"/>
  <c r="AP364" i="13"/>
  <c r="AU364" i="13" s="1"/>
  <c r="Y371" i="13"/>
  <c r="AP371" i="13"/>
  <c r="AU371" i="13" s="1"/>
  <c r="U342" i="13"/>
  <c r="AL342" i="13"/>
  <c r="AU342" i="13" s="1"/>
  <c r="Y281" i="13"/>
  <c r="AP281" i="13"/>
  <c r="AU281" i="13" s="1"/>
  <c r="AL349" i="13"/>
  <c r="AU349" i="13" s="1"/>
  <c r="U349" i="13"/>
  <c r="AP376" i="13"/>
  <c r="AU376" i="13" s="1"/>
  <c r="Y376" i="13"/>
  <c r="Y375" i="13"/>
  <c r="AP375" i="13"/>
  <c r="AU375" i="13" s="1"/>
  <c r="Y301" i="13"/>
  <c r="AP301" i="13"/>
  <c r="AU301" i="13" s="1"/>
  <c r="AP360" i="13"/>
  <c r="AU360" i="13" s="1"/>
  <c r="Y360" i="13"/>
  <c r="AP388" i="13"/>
  <c r="AU388" i="13" s="1"/>
  <c r="Y388" i="13"/>
  <c r="AP365" i="13"/>
  <c r="AU365" i="13" s="1"/>
  <c r="Y365" i="13"/>
  <c r="U339" i="13"/>
  <c r="AL339" i="13"/>
  <c r="AU339" i="13" s="1"/>
  <c r="AP373" i="13"/>
  <c r="AU373" i="13" s="1"/>
  <c r="Y373" i="13"/>
  <c r="AL350" i="13"/>
  <c r="AU350" i="13" s="1"/>
  <c r="U350" i="13"/>
  <c r="AP366" i="13"/>
  <c r="AU366" i="13" s="1"/>
  <c r="Y366" i="13"/>
  <c r="AP385" i="13"/>
  <c r="AU385" i="13" s="1"/>
  <c r="Y385" i="13"/>
  <c r="U351" i="13"/>
  <c r="AL351" i="13"/>
  <c r="AU351" i="13" s="1"/>
  <c r="Y358" i="13"/>
  <c r="AP358" i="13"/>
  <c r="AU358" i="13" s="1"/>
  <c r="AR72" i="8"/>
  <c r="Y287" i="13"/>
  <c r="AP287" i="13"/>
  <c r="AU287" i="13" s="1"/>
  <c r="AL348" i="13"/>
  <c r="AU348" i="13" s="1"/>
  <c r="U348" i="13"/>
  <c r="AL338" i="13"/>
  <c r="AU338" i="13" s="1"/>
  <c r="U338" i="13"/>
  <c r="AL343" i="13"/>
  <c r="AU343" i="13" s="1"/>
  <c r="U343" i="13"/>
  <c r="Y370" i="13"/>
  <c r="AP370" i="13"/>
  <c r="AU370" i="13" s="1"/>
  <c r="U337" i="13"/>
  <c r="AL337" i="13"/>
  <c r="AU337" i="13" s="1"/>
  <c r="Y379" i="13"/>
  <c r="AP379" i="13"/>
  <c r="AU379" i="13" s="1"/>
  <c r="Y380" i="13"/>
  <c r="AP380" i="13"/>
  <c r="AU380" i="13" s="1"/>
  <c r="AP390" i="13"/>
  <c r="AU390" i="13" s="1"/>
  <c r="Y390" i="13"/>
  <c r="AP374" i="13"/>
  <c r="AU374" i="13" s="1"/>
  <c r="Y374" i="13"/>
  <c r="Y378" i="13"/>
  <c r="AP378" i="13"/>
  <c r="AU378" i="13" s="1"/>
  <c r="AL274" i="13"/>
  <c r="AU274" i="13" s="1"/>
  <c r="U274" i="13"/>
  <c r="AL341" i="13"/>
  <c r="AU341" i="13" s="1"/>
  <c r="U341" i="13"/>
  <c r="Y384" i="13"/>
  <c r="AP384" i="13"/>
  <c r="AU384" i="13" s="1"/>
  <c r="Y377" i="13"/>
  <c r="AP377" i="13"/>
  <c r="AU377" i="13" s="1"/>
  <c r="AL336" i="13"/>
  <c r="AU336" i="13" s="1"/>
  <c r="U336" i="13"/>
  <c r="AL340" i="13"/>
  <c r="AU340" i="13" s="1"/>
  <c r="U340" i="13"/>
  <c r="AP359" i="13"/>
  <c r="AU359" i="13" s="1"/>
  <c r="Y359" i="13"/>
  <c r="Y207" i="12"/>
  <c r="AP207" i="12"/>
  <c r="AU207" i="12" s="1"/>
  <c r="AL267" i="12"/>
  <c r="AU267" i="12" s="1"/>
  <c r="U267" i="12"/>
  <c r="Y298" i="12"/>
  <c r="AP298" i="12"/>
  <c r="AU298" i="12" s="1"/>
  <c r="Y291" i="12"/>
  <c r="AP291" i="12"/>
  <c r="AU291" i="12" s="1"/>
  <c r="AP278" i="12"/>
  <c r="AU278" i="12" s="1"/>
  <c r="Y278" i="12"/>
  <c r="AP296" i="12"/>
  <c r="AU296" i="12" s="1"/>
  <c r="Y296" i="12"/>
  <c r="AL272" i="12"/>
  <c r="AU272" i="12" s="1"/>
  <c r="U272" i="12"/>
  <c r="Y293" i="12"/>
  <c r="AP293" i="12"/>
  <c r="AU293" i="12" s="1"/>
  <c r="U257" i="12"/>
  <c r="AL257" i="12"/>
  <c r="AU257" i="12" s="1"/>
  <c r="U259" i="12"/>
  <c r="AL259" i="12"/>
  <c r="AU259" i="12" s="1"/>
  <c r="U260" i="12"/>
  <c r="AL260" i="12"/>
  <c r="AU260" i="12" s="1"/>
  <c r="AL263" i="12"/>
  <c r="AU263" i="12" s="1"/>
  <c r="U263" i="12"/>
  <c r="AP292" i="12"/>
  <c r="AU292" i="12" s="1"/>
  <c r="Y292" i="12"/>
  <c r="AL258" i="12"/>
  <c r="AU258" i="12" s="1"/>
  <c r="U258" i="12"/>
  <c r="Y201" i="12"/>
  <c r="AP201" i="12"/>
  <c r="AU201" i="12" s="1"/>
  <c r="U194" i="12"/>
  <c r="AL194" i="12"/>
  <c r="AU194" i="12" s="1"/>
  <c r="AP294" i="12"/>
  <c r="AU294" i="12" s="1"/>
  <c r="Y294" i="12"/>
  <c r="AP284" i="12"/>
  <c r="AU284" i="12" s="1"/>
  <c r="Y284" i="12"/>
  <c r="Y221" i="12"/>
  <c r="AP221" i="12"/>
  <c r="AU221" i="12" s="1"/>
  <c r="AL256" i="12"/>
  <c r="AU256" i="12" s="1"/>
  <c r="U256" i="12"/>
  <c r="AP280" i="12"/>
  <c r="AU280" i="12" s="1"/>
  <c r="Y280" i="12"/>
  <c r="Y299" i="12"/>
  <c r="AP299" i="12"/>
  <c r="AU299" i="12" s="1"/>
  <c r="Y290" i="12"/>
  <c r="AP290" i="12"/>
  <c r="AU290" i="12" s="1"/>
  <c r="U269" i="12"/>
  <c r="AL269" i="12"/>
  <c r="AU269" i="12" s="1"/>
  <c r="AP310" i="12"/>
  <c r="AU310" i="12" s="1"/>
  <c r="Y310" i="12"/>
  <c r="AL262" i="12"/>
  <c r="AU262" i="12" s="1"/>
  <c r="U262" i="12"/>
  <c r="AP300" i="12"/>
  <c r="AU300" i="12" s="1"/>
  <c r="Y300" i="12"/>
  <c r="AP295" i="12"/>
  <c r="AU295" i="12" s="1"/>
  <c r="Y295" i="12"/>
  <c r="AP305" i="12"/>
  <c r="AU305" i="12" s="1"/>
  <c r="Y305" i="12"/>
  <c r="U261" i="12"/>
  <c r="AL261" i="12"/>
  <c r="AU261" i="12" s="1"/>
  <c r="Y297" i="12"/>
  <c r="AP297" i="12"/>
  <c r="AU297" i="12" s="1"/>
  <c r="Y279" i="12"/>
  <c r="AP279" i="12"/>
  <c r="AU279" i="12" s="1"/>
  <c r="AL271" i="12"/>
  <c r="AU271" i="12" s="1"/>
  <c r="U271" i="12"/>
  <c r="Y304" i="12"/>
  <c r="AP304" i="12"/>
  <c r="AU304" i="12" s="1"/>
  <c r="Z70" i="21"/>
  <c r="Z76" i="21" s="1"/>
  <c r="Z78" i="21" s="1"/>
  <c r="U270" i="12"/>
  <c r="AL270" i="12"/>
  <c r="AU270" i="12" s="1"/>
  <c r="AP285" i="12"/>
  <c r="AU285" i="12" s="1"/>
  <c r="Y285" i="12"/>
  <c r="U268" i="12"/>
  <c r="AL268" i="12"/>
  <c r="AU268" i="12" s="1"/>
  <c r="AP308" i="12"/>
  <c r="AU308" i="12" s="1"/>
  <c r="Y308" i="12"/>
  <c r="Y286" i="12"/>
  <c r="AP286" i="12"/>
  <c r="AU286" i="12" s="1"/>
  <c r="AC70" i="7"/>
  <c r="H22" i="2"/>
  <c r="J73" i="8"/>
  <c r="M68" i="22"/>
  <c r="AD68" i="22" s="1"/>
  <c r="K70" i="22"/>
  <c r="AT72" i="22"/>
  <c r="AA70" i="21"/>
  <c r="AC66" i="21"/>
  <c r="AD66" i="21" s="1"/>
  <c r="AT72" i="8"/>
  <c r="K72" i="8"/>
  <c r="AR72" i="9"/>
  <c r="AT72" i="9" s="1"/>
  <c r="AR78" i="9"/>
  <c r="AQ73" i="9"/>
  <c r="Z76" i="7"/>
  <c r="AC76" i="7" s="1"/>
  <c r="P22" i="2"/>
  <c r="P23" i="2" s="1"/>
  <c r="Z72" i="7"/>
  <c r="X25" i="2"/>
  <c r="D399" i="4"/>
  <c r="T25" i="2"/>
  <c r="AC76" i="8"/>
  <c r="Q25" i="2"/>
  <c r="AA76" i="6"/>
  <c r="AU541" i="4"/>
  <c r="AP548" i="4"/>
  <c r="AU548" i="4" s="1"/>
  <c r="Y541" i="4"/>
  <c r="AP541" i="4"/>
  <c r="AP470" i="4"/>
  <c r="AU470" i="4" s="1"/>
  <c r="Y390" i="4"/>
  <c r="M68" i="7"/>
  <c r="AD68" i="7" s="1"/>
  <c r="K70" i="7"/>
  <c r="K76" i="7" s="1"/>
  <c r="AC70" i="22"/>
  <c r="AB22" i="2"/>
  <c r="AB23" i="2" s="1"/>
  <c r="Z73" i="6"/>
  <c r="AD73" i="6" s="1"/>
  <c r="Q22" i="2"/>
  <c r="Q23" i="2" s="1"/>
  <c r="AA72" i="7"/>
  <c r="AA78" i="7"/>
  <c r="Z73" i="7"/>
  <c r="AD73" i="7" s="1"/>
  <c r="AD67" i="7"/>
  <c r="T22" i="2"/>
  <c r="T23" i="2" s="1"/>
  <c r="Z78" i="8"/>
  <c r="Z72" i="8"/>
  <c r="AC72" i="8" s="1"/>
  <c r="AR78" i="7"/>
  <c r="AR72" i="7"/>
  <c r="AT72" i="7" s="1"/>
  <c r="AQ73" i="7"/>
  <c r="AA70" i="3"/>
  <c r="AC64" i="3"/>
  <c r="AC70" i="3" s="1"/>
  <c r="S84" i="9"/>
  <c r="M41" i="5"/>
  <c r="S86" i="9"/>
  <c r="M22" i="2"/>
  <c r="M23" i="2" s="1"/>
  <c r="AA72" i="6"/>
  <c r="AI87" i="8"/>
  <c r="AI82" i="8"/>
  <c r="AI84" i="8" s="1"/>
  <c r="X22" i="2"/>
  <c r="X23" i="2" s="1"/>
  <c r="Z72" i="9"/>
  <c r="AC72" i="9" s="1"/>
  <c r="AI81" i="22"/>
  <c r="AI86" i="22"/>
  <c r="AI86" i="8"/>
  <c r="AI81" i="8"/>
  <c r="AT78" i="8"/>
  <c r="AI85" i="8" s="1"/>
  <c r="AC70" i="9"/>
  <c r="AD61" i="9"/>
  <c r="Z78" i="3"/>
  <c r="S81" i="3" s="1"/>
  <c r="AU15" i="3" s="1"/>
  <c r="K78" i="21"/>
  <c r="J70" i="7"/>
  <c r="M60" i="7"/>
  <c r="AD60" i="7" s="1"/>
  <c r="J70" i="21"/>
  <c r="M60" i="21"/>
  <c r="AD60" i="21" s="1"/>
  <c r="AD70" i="21" s="1"/>
  <c r="R22" i="2"/>
  <c r="M60" i="8"/>
  <c r="AD60" i="8" s="1"/>
  <c r="AD70" i="8" s="1"/>
  <c r="D82" i="9"/>
  <c r="V82" i="9" s="1"/>
  <c r="D84" i="9"/>
  <c r="D86" i="9"/>
  <c r="J70" i="22"/>
  <c r="M60" i="22"/>
  <c r="AD60" i="22" s="1"/>
  <c r="AM157" i="4"/>
  <c r="J70" i="9"/>
  <c r="M60" i="9"/>
  <c r="AD60" i="9" s="1"/>
  <c r="AM237" i="4"/>
  <c r="U107" i="4"/>
  <c r="AL107" i="4"/>
  <c r="AU107" i="4" s="1"/>
  <c r="U109" i="4"/>
  <c r="AL109" i="4"/>
  <c r="Y148" i="4"/>
  <c r="AP148" i="4"/>
  <c r="Y118" i="4"/>
  <c r="AP118" i="4"/>
  <c r="U112" i="4"/>
  <c r="AL112" i="4"/>
  <c r="AU112" i="4" s="1"/>
  <c r="AL192" i="4" s="1"/>
  <c r="AU192" i="4" s="1"/>
  <c r="AL272" i="4" s="1"/>
  <c r="AU272" i="4" s="1"/>
  <c r="AL352" i="4" s="1"/>
  <c r="AU352" i="4" s="1"/>
  <c r="AL432" i="4" s="1"/>
  <c r="AU432" i="4" s="1"/>
  <c r="AL512" i="4" s="1"/>
  <c r="AU512" i="4" s="1"/>
  <c r="U99" i="4"/>
  <c r="AL99" i="4"/>
  <c r="AU99" i="4" s="1"/>
  <c r="Y150" i="4"/>
  <c r="AP150" i="4"/>
  <c r="U110" i="4"/>
  <c r="AL110" i="4"/>
  <c r="AU110" i="4" s="1"/>
  <c r="Y125" i="4"/>
  <c r="AP125" i="4"/>
  <c r="Y144" i="4"/>
  <c r="AP144" i="4"/>
  <c r="U97" i="4"/>
  <c r="AL97" i="4"/>
  <c r="AU97" i="4" s="1"/>
  <c r="U100" i="4"/>
  <c r="AL100" i="4"/>
  <c r="AU100" i="4" s="1"/>
  <c r="Y135" i="4"/>
  <c r="AP135" i="4"/>
  <c r="Y137" i="4"/>
  <c r="AP137" i="4"/>
  <c r="Y133" i="4"/>
  <c r="AP133" i="4"/>
  <c r="Y132" i="4"/>
  <c r="AP132" i="4"/>
  <c r="Y131" i="4"/>
  <c r="AP131" i="4"/>
  <c r="U103" i="4"/>
  <c r="AL103" i="4"/>
  <c r="AU103" i="4" s="1"/>
  <c r="AL183" i="4" s="1"/>
  <c r="AU183" i="4" s="1"/>
  <c r="AL263" i="4" s="1"/>
  <c r="AU263" i="4" s="1"/>
  <c r="AL343" i="4" s="1"/>
  <c r="AU343" i="4" s="1"/>
  <c r="AL423" i="4" s="1"/>
  <c r="AU423" i="4" s="1"/>
  <c r="AL503" i="4" s="1"/>
  <c r="AU503" i="4" s="1"/>
  <c r="Y138" i="4"/>
  <c r="AP138" i="4"/>
  <c r="U102" i="4"/>
  <c r="AL102" i="4"/>
  <c r="AU102" i="4" s="1"/>
  <c r="U108" i="4"/>
  <c r="AL108" i="4"/>
  <c r="AU108" i="4" s="1"/>
  <c r="Y124" i="4"/>
  <c r="AP124" i="4"/>
  <c r="Y130" i="4"/>
  <c r="AP130" i="4"/>
  <c r="Y120" i="4"/>
  <c r="AP120" i="4"/>
  <c r="U111" i="4"/>
  <c r="AL111" i="4"/>
  <c r="AU111" i="4" s="1"/>
  <c r="Y126" i="4"/>
  <c r="AP126" i="4"/>
  <c r="U98" i="4"/>
  <c r="AL98" i="4"/>
  <c r="AU98" i="4" s="1"/>
  <c r="U101" i="4"/>
  <c r="AL101" i="4"/>
  <c r="AU101" i="4" s="1"/>
  <c r="Y139" i="4"/>
  <c r="AP139" i="4"/>
  <c r="Y134" i="4"/>
  <c r="AP134" i="4"/>
  <c r="Y140" i="4"/>
  <c r="AP140" i="4"/>
  <c r="Y145" i="4"/>
  <c r="AP145" i="4"/>
  <c r="Y119" i="4"/>
  <c r="AP119" i="4"/>
  <c r="Y136" i="4"/>
  <c r="AP136" i="4"/>
  <c r="U96" i="4"/>
  <c r="AL96" i="4"/>
  <c r="AU96" i="4" s="1"/>
  <c r="AM397" i="4"/>
  <c r="AU41" i="4"/>
  <c r="AU47" i="4"/>
  <c r="AU34" i="4"/>
  <c r="AU61" i="4"/>
  <c r="AT62" i="3"/>
  <c r="AT61" i="3"/>
  <c r="AS70" i="3"/>
  <c r="AD70" i="9" l="1"/>
  <c r="AI87" i="22"/>
  <c r="AT78" i="22"/>
  <c r="AI85" i="22" s="1"/>
  <c r="AC70" i="21"/>
  <c r="K76" i="8"/>
  <c r="K78" i="8" s="1"/>
  <c r="D86" i="8" s="1"/>
  <c r="AP451" i="20"/>
  <c r="AU451" i="20" s="1"/>
  <c r="Y451" i="20"/>
  <c r="AP453" i="20"/>
  <c r="AU453" i="20" s="1"/>
  <c r="Y453" i="20"/>
  <c r="AP390" i="20"/>
  <c r="AU390" i="20" s="1"/>
  <c r="Y390" i="20"/>
  <c r="AL354" i="20"/>
  <c r="AU354" i="20" s="1"/>
  <c r="U354" i="20"/>
  <c r="AL420" i="20"/>
  <c r="AU420" i="20" s="1"/>
  <c r="U420" i="20"/>
  <c r="Y440" i="20"/>
  <c r="AP440" i="20"/>
  <c r="AU440" i="20" s="1"/>
  <c r="U422" i="20"/>
  <c r="AL422" i="20"/>
  <c r="AU422" i="20" s="1"/>
  <c r="AL417" i="20"/>
  <c r="AU417" i="20" s="1"/>
  <c r="U417" i="20"/>
  <c r="Y367" i="20"/>
  <c r="AP367" i="20"/>
  <c r="AU367" i="20" s="1"/>
  <c r="Y456" i="20"/>
  <c r="AP456" i="20"/>
  <c r="AU456" i="20" s="1"/>
  <c r="U428" i="20"/>
  <c r="AL428" i="20"/>
  <c r="AU428" i="20" s="1"/>
  <c r="AP465" i="20"/>
  <c r="AU465" i="20" s="1"/>
  <c r="Y465" i="20"/>
  <c r="U416" i="20"/>
  <c r="AL416" i="20"/>
  <c r="AU416" i="20" s="1"/>
  <c r="Y439" i="20"/>
  <c r="AP439" i="20"/>
  <c r="AU439" i="20" s="1"/>
  <c r="AL430" i="20"/>
  <c r="AU430" i="20" s="1"/>
  <c r="U430" i="20"/>
  <c r="Y446" i="20"/>
  <c r="AP446" i="20"/>
  <c r="AU446" i="20" s="1"/>
  <c r="Y457" i="20"/>
  <c r="AP457" i="20"/>
  <c r="AU457" i="20" s="1"/>
  <c r="AP438" i="20"/>
  <c r="AU438" i="20" s="1"/>
  <c r="Y438" i="20"/>
  <c r="AP464" i="20"/>
  <c r="AU464" i="20" s="1"/>
  <c r="Y464" i="20"/>
  <c r="AP381" i="20"/>
  <c r="Y381" i="20"/>
  <c r="AP455" i="20"/>
  <c r="AU455" i="20" s="1"/>
  <c r="Y455" i="20"/>
  <c r="AP452" i="20"/>
  <c r="AU452" i="20" s="1"/>
  <c r="Y452" i="20"/>
  <c r="Y458" i="20"/>
  <c r="AP458" i="20"/>
  <c r="AU458" i="20" s="1"/>
  <c r="U419" i="20"/>
  <c r="AL419" i="20"/>
  <c r="AU419" i="20" s="1"/>
  <c r="Y444" i="20"/>
  <c r="AP444" i="20"/>
  <c r="AU444" i="20" s="1"/>
  <c r="U432" i="20"/>
  <c r="AL432" i="20"/>
  <c r="AU432" i="20" s="1"/>
  <c r="Y445" i="20"/>
  <c r="AP445" i="20"/>
  <c r="AU445" i="20" s="1"/>
  <c r="AL431" i="20"/>
  <c r="AU431" i="20" s="1"/>
  <c r="U431" i="20"/>
  <c r="AL418" i="20"/>
  <c r="AU418" i="20" s="1"/>
  <c r="U418" i="20"/>
  <c r="Y361" i="20"/>
  <c r="AP361" i="20"/>
  <c r="AU361" i="20" s="1"/>
  <c r="U429" i="20"/>
  <c r="AL429" i="20"/>
  <c r="AU429" i="20" s="1"/>
  <c r="U421" i="20"/>
  <c r="AL421" i="20"/>
  <c r="AU421" i="20" s="1"/>
  <c r="AP459" i="20"/>
  <c r="AU459" i="20" s="1"/>
  <c r="Y459" i="20"/>
  <c r="Y468" i="20"/>
  <c r="AP468" i="20"/>
  <c r="AU468" i="20" s="1"/>
  <c r="AP460" i="20"/>
  <c r="AU460" i="20" s="1"/>
  <c r="Y460" i="20"/>
  <c r="Y454" i="20"/>
  <c r="AP454" i="20"/>
  <c r="AU454" i="20" s="1"/>
  <c r="U423" i="20"/>
  <c r="AL423" i="20"/>
  <c r="AU423" i="20" s="1"/>
  <c r="AL427" i="20"/>
  <c r="AU427" i="20" s="1"/>
  <c r="U427" i="20"/>
  <c r="AP450" i="20"/>
  <c r="AU450" i="20" s="1"/>
  <c r="AU381" i="20"/>
  <c r="Y450" i="20"/>
  <c r="U194" i="19"/>
  <c r="AL194" i="19"/>
  <c r="AU194" i="19" s="1"/>
  <c r="U258" i="19"/>
  <c r="AL258" i="19"/>
  <c r="AU258" i="19" s="1"/>
  <c r="AP304" i="19"/>
  <c r="AU304" i="19" s="1"/>
  <c r="Y304" i="19"/>
  <c r="Z78" i="9"/>
  <c r="AC78" i="9" s="1"/>
  <c r="S85" i="9" s="1"/>
  <c r="AC76" i="22"/>
  <c r="AP298" i="19"/>
  <c r="AU298" i="19" s="1"/>
  <c r="Y298" i="19"/>
  <c r="U263" i="19"/>
  <c r="AL263" i="19"/>
  <c r="AU263" i="19" s="1"/>
  <c r="Y295" i="19"/>
  <c r="AP295" i="19"/>
  <c r="AU295" i="19" s="1"/>
  <c r="AP278" i="19"/>
  <c r="AU278" i="19" s="1"/>
  <c r="Y278" i="19"/>
  <c r="AL269" i="19"/>
  <c r="AU269" i="19" s="1"/>
  <c r="U269" i="19"/>
  <c r="AP207" i="19"/>
  <c r="AU207" i="19" s="1"/>
  <c r="Y207" i="19"/>
  <c r="Y285" i="19"/>
  <c r="AP285" i="19"/>
  <c r="AU285" i="19" s="1"/>
  <c r="AL271" i="19"/>
  <c r="AU271" i="19" s="1"/>
  <c r="U271" i="19"/>
  <c r="AL256" i="19"/>
  <c r="AU256" i="19" s="1"/>
  <c r="U256" i="19"/>
  <c r="U259" i="19"/>
  <c r="AL259" i="19"/>
  <c r="AU259" i="19" s="1"/>
  <c r="Z76" i="6"/>
  <c r="AC76" i="6" s="1"/>
  <c r="U272" i="19"/>
  <c r="AL272" i="19"/>
  <c r="AU272" i="19" s="1"/>
  <c r="AP290" i="19"/>
  <c r="AU290" i="19" s="1"/>
  <c r="Y290" i="19"/>
  <c r="Y296" i="19"/>
  <c r="AP296" i="19"/>
  <c r="AU296" i="19" s="1"/>
  <c r="AL262" i="19"/>
  <c r="AU262" i="19" s="1"/>
  <c r="U262" i="19"/>
  <c r="AP299" i="19"/>
  <c r="AU299" i="19" s="1"/>
  <c r="Y299" i="19"/>
  <c r="AL268" i="19"/>
  <c r="AU268" i="19" s="1"/>
  <c r="U268" i="19"/>
  <c r="U270" i="19"/>
  <c r="AL270" i="19"/>
  <c r="AU270" i="19" s="1"/>
  <c r="AP293" i="19"/>
  <c r="AU293" i="19" s="1"/>
  <c r="Y293" i="19"/>
  <c r="AP221" i="19"/>
  <c r="AU221" i="19" s="1"/>
  <c r="Y221" i="19"/>
  <c r="AC72" i="6"/>
  <c r="AL260" i="19"/>
  <c r="AU260" i="19" s="1"/>
  <c r="U260" i="19"/>
  <c r="AP297" i="19"/>
  <c r="AU297" i="19" s="1"/>
  <c r="Y297" i="19"/>
  <c r="AL257" i="19"/>
  <c r="AU257" i="19" s="1"/>
  <c r="U257" i="19"/>
  <c r="AP286" i="19"/>
  <c r="AU286" i="19" s="1"/>
  <c r="Y286" i="19"/>
  <c r="U267" i="19"/>
  <c r="AL267" i="19"/>
  <c r="AU267" i="19" s="1"/>
  <c r="Y201" i="19"/>
  <c r="AP201" i="19"/>
  <c r="AU201" i="19" s="1"/>
  <c r="AP300" i="19"/>
  <c r="AU300" i="19" s="1"/>
  <c r="Y300" i="19"/>
  <c r="AP279" i="19"/>
  <c r="AU279" i="19" s="1"/>
  <c r="Y279" i="19"/>
  <c r="Y284" i="19"/>
  <c r="AP284" i="19"/>
  <c r="AU284" i="19" s="1"/>
  <c r="AP292" i="19"/>
  <c r="AU292" i="19" s="1"/>
  <c r="Y292" i="19"/>
  <c r="Y280" i="19"/>
  <c r="AP280" i="19"/>
  <c r="AU280" i="19" s="1"/>
  <c r="AP291" i="19"/>
  <c r="AU291" i="19" s="1"/>
  <c r="Y291" i="19"/>
  <c r="U261" i="19"/>
  <c r="AL261" i="19"/>
  <c r="AU261" i="19" s="1"/>
  <c r="Y308" i="19"/>
  <c r="AP308" i="19"/>
  <c r="AU308" i="19" s="1"/>
  <c r="AP310" i="19"/>
  <c r="AU310" i="19" s="1"/>
  <c r="Y310" i="19"/>
  <c r="AP305" i="19"/>
  <c r="AU305" i="19" s="1"/>
  <c r="Y305" i="19"/>
  <c r="Y294" i="19"/>
  <c r="AP294" i="19"/>
  <c r="AU294" i="19" s="1"/>
  <c r="Y456" i="18"/>
  <c r="AP456" i="18"/>
  <c r="AU456" i="18" s="1"/>
  <c r="AP460" i="18"/>
  <c r="AU460" i="18" s="1"/>
  <c r="Y460" i="18"/>
  <c r="U431" i="18"/>
  <c r="AL431" i="18"/>
  <c r="AU431" i="18" s="1"/>
  <c r="AP438" i="18"/>
  <c r="AU438" i="18" s="1"/>
  <c r="Y438" i="18"/>
  <c r="AP459" i="18"/>
  <c r="AU459" i="18" s="1"/>
  <c r="Y459" i="18"/>
  <c r="AP361" i="18"/>
  <c r="AU361" i="18" s="1"/>
  <c r="Y361" i="18"/>
  <c r="U422" i="18"/>
  <c r="AL422" i="18"/>
  <c r="AU422" i="18" s="1"/>
  <c r="Y450" i="18"/>
  <c r="AP450" i="18"/>
  <c r="AU450" i="18" s="1"/>
  <c r="AU381" i="18"/>
  <c r="Y446" i="18"/>
  <c r="AP446" i="18"/>
  <c r="AU446" i="18" s="1"/>
  <c r="Y464" i="18"/>
  <c r="AP464" i="18"/>
  <c r="AU464" i="18" s="1"/>
  <c r="AL423" i="18"/>
  <c r="AU423" i="18" s="1"/>
  <c r="U423" i="18"/>
  <c r="Y457" i="18"/>
  <c r="AP457" i="18"/>
  <c r="AU457" i="18" s="1"/>
  <c r="AP439" i="18"/>
  <c r="AU439" i="18" s="1"/>
  <c r="Y439" i="18"/>
  <c r="Y445" i="18"/>
  <c r="AP445" i="18"/>
  <c r="AU445" i="18" s="1"/>
  <c r="U416" i="18"/>
  <c r="AL416" i="18"/>
  <c r="AU416" i="18" s="1"/>
  <c r="Y458" i="18"/>
  <c r="AP458" i="18"/>
  <c r="AU458" i="18" s="1"/>
  <c r="U428" i="18"/>
  <c r="AL428" i="18"/>
  <c r="AU428" i="18" s="1"/>
  <c r="AF22" i="2"/>
  <c r="AF23" i="2" s="1"/>
  <c r="AL421" i="18"/>
  <c r="AU421" i="18" s="1"/>
  <c r="U421" i="18"/>
  <c r="U429" i="18"/>
  <c r="AL429" i="18"/>
  <c r="AU429" i="18" s="1"/>
  <c r="AP444" i="18"/>
  <c r="AU444" i="18" s="1"/>
  <c r="Y444" i="18"/>
  <c r="AP465" i="18"/>
  <c r="AU465" i="18" s="1"/>
  <c r="Y465" i="18"/>
  <c r="AP453" i="18"/>
  <c r="AU453" i="18" s="1"/>
  <c r="Y453" i="18"/>
  <c r="AL418" i="18"/>
  <c r="AU418" i="18" s="1"/>
  <c r="U418" i="18"/>
  <c r="Y468" i="18"/>
  <c r="AP468" i="18"/>
  <c r="AU468" i="18" s="1"/>
  <c r="AP440" i="18"/>
  <c r="AU440" i="18" s="1"/>
  <c r="Y440" i="18"/>
  <c r="Y470" i="18"/>
  <c r="AP470" i="18"/>
  <c r="AU470" i="18" s="1"/>
  <c r="AL432" i="18"/>
  <c r="AU432" i="18" s="1"/>
  <c r="U432" i="18"/>
  <c r="AP451" i="18"/>
  <c r="AU451" i="18" s="1"/>
  <c r="Y451" i="18"/>
  <c r="AP367" i="18"/>
  <c r="AU367" i="18" s="1"/>
  <c r="Y367" i="18"/>
  <c r="Z78" i="22"/>
  <c r="AC78" i="22" s="1"/>
  <c r="S85" i="22" s="1"/>
  <c r="AP454" i="18"/>
  <c r="AU454" i="18" s="1"/>
  <c r="Y454" i="18"/>
  <c r="AP455" i="18"/>
  <c r="AU455" i="18" s="1"/>
  <c r="Y455" i="18"/>
  <c r="U419" i="18"/>
  <c r="AL419" i="18"/>
  <c r="AU419" i="18" s="1"/>
  <c r="Z72" i="22"/>
  <c r="AC72" i="22" s="1"/>
  <c r="U420" i="18"/>
  <c r="AL420" i="18"/>
  <c r="AU420" i="18" s="1"/>
  <c r="AP381" i="18"/>
  <c r="Y381" i="18"/>
  <c r="AL430" i="18"/>
  <c r="AU430" i="18" s="1"/>
  <c r="U430" i="18"/>
  <c r="AL427" i="18"/>
  <c r="AU427" i="18" s="1"/>
  <c r="U427" i="18"/>
  <c r="AP452" i="18"/>
  <c r="AU452" i="18" s="1"/>
  <c r="Y452" i="18"/>
  <c r="U354" i="18"/>
  <c r="AL354" i="18"/>
  <c r="AU354" i="18" s="1"/>
  <c r="AL417" i="18"/>
  <c r="AU417" i="18" s="1"/>
  <c r="U417" i="18"/>
  <c r="AP454" i="17"/>
  <c r="AU454" i="17" s="1"/>
  <c r="Y454" i="17"/>
  <c r="AP444" i="17"/>
  <c r="AU444" i="17" s="1"/>
  <c r="Y444" i="17"/>
  <c r="AP464" i="17"/>
  <c r="AU464" i="17" s="1"/>
  <c r="Y464" i="17"/>
  <c r="AL419" i="17"/>
  <c r="AU419" i="17" s="1"/>
  <c r="U419" i="17"/>
  <c r="AL428" i="17"/>
  <c r="AU428" i="17" s="1"/>
  <c r="U428" i="17"/>
  <c r="Y381" i="17"/>
  <c r="AP381" i="17"/>
  <c r="Y390" i="17"/>
  <c r="AP390" i="17"/>
  <c r="AU390" i="17" s="1"/>
  <c r="Y460" i="17"/>
  <c r="AP460" i="17"/>
  <c r="AU460" i="17" s="1"/>
  <c r="AL421" i="17"/>
  <c r="AU421" i="17" s="1"/>
  <c r="U421" i="17"/>
  <c r="Y438" i="17"/>
  <c r="AP438" i="17"/>
  <c r="AU438" i="17" s="1"/>
  <c r="Y458" i="17"/>
  <c r="AP458" i="17"/>
  <c r="AU458" i="17" s="1"/>
  <c r="U416" i="17"/>
  <c r="AL416" i="17"/>
  <c r="AU416" i="17" s="1"/>
  <c r="U354" i="17"/>
  <c r="AL354" i="17"/>
  <c r="AU354" i="17" s="1"/>
  <c r="Y445" i="17"/>
  <c r="AP445" i="17"/>
  <c r="AU445" i="17" s="1"/>
  <c r="AL431" i="17"/>
  <c r="AU431" i="17" s="1"/>
  <c r="U431" i="17"/>
  <c r="Y456" i="17"/>
  <c r="AP456" i="17"/>
  <c r="AU456" i="17" s="1"/>
  <c r="Y450" i="17"/>
  <c r="AP450" i="17"/>
  <c r="AU450" i="17" s="1"/>
  <c r="AU381" i="17"/>
  <c r="Y452" i="17"/>
  <c r="AP452" i="17"/>
  <c r="AU452" i="17" s="1"/>
  <c r="AL422" i="17"/>
  <c r="AU422" i="17" s="1"/>
  <c r="U422" i="17"/>
  <c r="AP361" i="17"/>
  <c r="AU361" i="17" s="1"/>
  <c r="Y361" i="17"/>
  <c r="AP440" i="17"/>
  <c r="AU440" i="17" s="1"/>
  <c r="Y440" i="17"/>
  <c r="Y465" i="17"/>
  <c r="AP465" i="17"/>
  <c r="AU465" i="17" s="1"/>
  <c r="U429" i="17"/>
  <c r="AL429" i="17"/>
  <c r="AU429" i="17" s="1"/>
  <c r="AL418" i="17"/>
  <c r="AU418" i="17" s="1"/>
  <c r="U418" i="17"/>
  <c r="Y453" i="17"/>
  <c r="AP453" i="17"/>
  <c r="AU453" i="17" s="1"/>
  <c r="Y468" i="17"/>
  <c r="AP468" i="17"/>
  <c r="AU468" i="17" s="1"/>
  <c r="Y446" i="17"/>
  <c r="AP446" i="17"/>
  <c r="AU446" i="17" s="1"/>
  <c r="AP457" i="17"/>
  <c r="AU457" i="17" s="1"/>
  <c r="Y457" i="17"/>
  <c r="AP459" i="17"/>
  <c r="AU459" i="17" s="1"/>
  <c r="Y459" i="17"/>
  <c r="U420" i="17"/>
  <c r="AL420" i="17"/>
  <c r="AU420" i="17" s="1"/>
  <c r="AL427" i="17"/>
  <c r="AU427" i="17" s="1"/>
  <c r="U427" i="17"/>
  <c r="AL423" i="17"/>
  <c r="AU423" i="17" s="1"/>
  <c r="U423" i="17"/>
  <c r="AL432" i="17"/>
  <c r="AU432" i="17" s="1"/>
  <c r="U432" i="17"/>
  <c r="AP451" i="17"/>
  <c r="AU451" i="17" s="1"/>
  <c r="Y451" i="17"/>
  <c r="AP367" i="17"/>
  <c r="AU367" i="17" s="1"/>
  <c r="Y367" i="17"/>
  <c r="U417" i="17"/>
  <c r="AL417" i="17"/>
  <c r="AU417" i="17" s="1"/>
  <c r="Y439" i="17"/>
  <c r="AP439" i="17"/>
  <c r="AU439" i="17" s="1"/>
  <c r="AP455" i="17"/>
  <c r="AU455" i="17" s="1"/>
  <c r="Y455" i="17"/>
  <c r="U430" i="17"/>
  <c r="AL430" i="17"/>
  <c r="AU430" i="17" s="1"/>
  <c r="AP380" i="16"/>
  <c r="AU380" i="16" s="1"/>
  <c r="Y380" i="16"/>
  <c r="AP375" i="16"/>
  <c r="AU375" i="16" s="1"/>
  <c r="Y375" i="16"/>
  <c r="U274" i="16"/>
  <c r="AL274" i="16"/>
  <c r="AU274" i="16" s="1"/>
  <c r="U338" i="16"/>
  <c r="AL338" i="16"/>
  <c r="AU338" i="16" s="1"/>
  <c r="AP376" i="16"/>
  <c r="AU376" i="16" s="1"/>
  <c r="Y376" i="16"/>
  <c r="Y360" i="16"/>
  <c r="AP360" i="16"/>
  <c r="AU360" i="16" s="1"/>
  <c r="AP384" i="16"/>
  <c r="AU384" i="16" s="1"/>
  <c r="Y384" i="16"/>
  <c r="U352" i="16"/>
  <c r="AL352" i="16"/>
  <c r="AU352" i="16" s="1"/>
  <c r="AP377" i="16"/>
  <c r="AU377" i="16" s="1"/>
  <c r="Y377" i="16"/>
  <c r="U348" i="16"/>
  <c r="AL348" i="16"/>
  <c r="AU348" i="16" s="1"/>
  <c r="U339" i="16"/>
  <c r="AL339" i="16"/>
  <c r="AU339" i="16" s="1"/>
  <c r="AP301" i="16"/>
  <c r="AU301" i="16" s="1"/>
  <c r="Y301" i="16"/>
  <c r="U341" i="16"/>
  <c r="AL341" i="16"/>
  <c r="AU341" i="16" s="1"/>
  <c r="Z72" i="21"/>
  <c r="L22" i="2"/>
  <c r="L23" i="2" s="1"/>
  <c r="Y281" i="16"/>
  <c r="AP281" i="16"/>
  <c r="AU281" i="16" s="1"/>
  <c r="Y371" i="16"/>
  <c r="AP371" i="16"/>
  <c r="AU371" i="16" s="1"/>
  <c r="Y359" i="16"/>
  <c r="AP359" i="16"/>
  <c r="AU359" i="16" s="1"/>
  <c r="Y385" i="16"/>
  <c r="AP385" i="16"/>
  <c r="AU385" i="16" s="1"/>
  <c r="AL349" i="16"/>
  <c r="AU349" i="16" s="1"/>
  <c r="U349" i="16"/>
  <c r="AL336" i="16"/>
  <c r="AU336" i="16" s="1"/>
  <c r="U336" i="16"/>
  <c r="AL337" i="16"/>
  <c r="AU337" i="16" s="1"/>
  <c r="U337" i="16"/>
  <c r="Y374" i="16"/>
  <c r="AP374" i="16"/>
  <c r="AU374" i="16" s="1"/>
  <c r="Y373" i="16"/>
  <c r="AP373" i="16"/>
  <c r="AU373" i="16" s="1"/>
  <c r="AP365" i="16"/>
  <c r="AU365" i="16" s="1"/>
  <c r="Y365" i="16"/>
  <c r="Y379" i="16"/>
  <c r="AP379" i="16"/>
  <c r="AU379" i="16" s="1"/>
  <c r="Y364" i="16"/>
  <c r="AP364" i="16"/>
  <c r="AU364" i="16" s="1"/>
  <c r="AL340" i="16"/>
  <c r="AU340" i="16" s="1"/>
  <c r="U340" i="16"/>
  <c r="U350" i="16"/>
  <c r="AL350" i="16"/>
  <c r="AU350" i="16" s="1"/>
  <c r="AP390" i="16"/>
  <c r="AU390" i="16" s="1"/>
  <c r="Y390" i="16"/>
  <c r="AP358" i="16"/>
  <c r="AU358" i="16" s="1"/>
  <c r="Y358" i="16"/>
  <c r="U343" i="16"/>
  <c r="AL343" i="16"/>
  <c r="AU343" i="16" s="1"/>
  <c r="Y287" i="16"/>
  <c r="AP287" i="16"/>
  <c r="AU287" i="16" s="1"/>
  <c r="U347" i="16"/>
  <c r="AL347" i="16"/>
  <c r="AU347" i="16" s="1"/>
  <c r="AL351" i="16"/>
  <c r="AU351" i="16" s="1"/>
  <c r="U351" i="16"/>
  <c r="U342" i="16"/>
  <c r="AL342" i="16"/>
  <c r="AU342" i="16" s="1"/>
  <c r="Y370" i="16"/>
  <c r="AP370" i="16"/>
  <c r="AU370" i="16" s="1"/>
  <c r="AP378" i="16"/>
  <c r="AU378" i="16" s="1"/>
  <c r="Y378" i="16"/>
  <c r="AP388" i="16"/>
  <c r="AU388" i="16" s="1"/>
  <c r="Y388" i="16"/>
  <c r="AP372" i="16"/>
  <c r="AU372" i="16" s="1"/>
  <c r="Y372" i="16"/>
  <c r="AP366" i="16"/>
  <c r="AU366" i="16" s="1"/>
  <c r="Y366" i="16"/>
  <c r="AL351" i="15"/>
  <c r="AU351" i="15" s="1"/>
  <c r="U351" i="15"/>
  <c r="U349" i="15"/>
  <c r="AL349" i="15"/>
  <c r="AU349" i="15" s="1"/>
  <c r="AP376" i="15"/>
  <c r="AU376" i="15" s="1"/>
  <c r="Y376" i="15"/>
  <c r="AL340" i="15"/>
  <c r="AU340" i="15" s="1"/>
  <c r="U340" i="15"/>
  <c r="AL342" i="15"/>
  <c r="AU342" i="15" s="1"/>
  <c r="U342" i="15"/>
  <c r="AL348" i="15"/>
  <c r="AU348" i="15" s="1"/>
  <c r="U348" i="15"/>
  <c r="Y380" i="15"/>
  <c r="AP380" i="15"/>
  <c r="AU380" i="15" s="1"/>
  <c r="AP364" i="15"/>
  <c r="AU364" i="15" s="1"/>
  <c r="Y364" i="15"/>
  <c r="AP301" i="15"/>
  <c r="AU301" i="15" s="1"/>
  <c r="Y301" i="15"/>
  <c r="Y385" i="15"/>
  <c r="AP385" i="15"/>
  <c r="AU385" i="15" s="1"/>
  <c r="Y359" i="15"/>
  <c r="AP359" i="15"/>
  <c r="AU359" i="15" s="1"/>
  <c r="Y388" i="15"/>
  <c r="AP388" i="15"/>
  <c r="AU388" i="15" s="1"/>
  <c r="AP378" i="15"/>
  <c r="AU378" i="15" s="1"/>
  <c r="Y378" i="15"/>
  <c r="Y360" i="15"/>
  <c r="AP360" i="15"/>
  <c r="AU360" i="15" s="1"/>
  <c r="AL274" i="15"/>
  <c r="AU274" i="15" s="1"/>
  <c r="U274" i="15"/>
  <c r="Y281" i="15"/>
  <c r="AP281" i="15"/>
  <c r="AU281" i="15" s="1"/>
  <c r="U352" i="15"/>
  <c r="AL352" i="15"/>
  <c r="AU352" i="15" s="1"/>
  <c r="AL337" i="15"/>
  <c r="AU337" i="15" s="1"/>
  <c r="U337" i="15"/>
  <c r="AP375" i="15"/>
  <c r="AU375" i="15" s="1"/>
  <c r="Y375" i="15"/>
  <c r="Y374" i="15"/>
  <c r="AP374" i="15"/>
  <c r="AU374" i="15" s="1"/>
  <c r="U339" i="15"/>
  <c r="AL339" i="15"/>
  <c r="AU339" i="15" s="1"/>
  <c r="U350" i="15"/>
  <c r="AL350" i="15"/>
  <c r="AU350" i="15" s="1"/>
  <c r="Y373" i="15"/>
  <c r="AP373" i="15"/>
  <c r="AU373" i="15" s="1"/>
  <c r="Y370" i="15"/>
  <c r="AP370" i="15"/>
  <c r="AU370" i="15" s="1"/>
  <c r="AB25" i="2"/>
  <c r="Y379" i="15"/>
  <c r="AP379" i="15"/>
  <c r="AU379" i="15" s="1"/>
  <c r="AP287" i="15"/>
  <c r="AU287" i="15" s="1"/>
  <c r="Y287" i="15"/>
  <c r="Y371" i="15"/>
  <c r="AP371" i="15"/>
  <c r="AU371" i="15" s="1"/>
  <c r="Y358" i="15"/>
  <c r="AP358" i="15"/>
  <c r="AU358" i="15" s="1"/>
  <c r="AP372" i="15"/>
  <c r="AU372" i="15" s="1"/>
  <c r="Y372" i="15"/>
  <c r="AP377" i="15"/>
  <c r="AU377" i="15" s="1"/>
  <c r="Y377" i="15"/>
  <c r="U343" i="15"/>
  <c r="AL343" i="15"/>
  <c r="AU343" i="15" s="1"/>
  <c r="AP366" i="15"/>
  <c r="AU366" i="15" s="1"/>
  <c r="Y366" i="15"/>
  <c r="AL336" i="15"/>
  <c r="AU336" i="15" s="1"/>
  <c r="U336" i="15"/>
  <c r="Y390" i="15"/>
  <c r="AP390" i="15"/>
  <c r="AU390" i="15" s="1"/>
  <c r="AP365" i="15"/>
  <c r="AU365" i="15" s="1"/>
  <c r="Y365" i="15"/>
  <c r="AP384" i="15"/>
  <c r="AU384" i="15" s="1"/>
  <c r="Y384" i="15"/>
  <c r="U338" i="15"/>
  <c r="AL338" i="15"/>
  <c r="AU338" i="15" s="1"/>
  <c r="AL341" i="15"/>
  <c r="AU341" i="15" s="1"/>
  <c r="U341" i="15"/>
  <c r="U347" i="15"/>
  <c r="AL347" i="15"/>
  <c r="AU347" i="15" s="1"/>
  <c r="AP376" i="14"/>
  <c r="AU376" i="14" s="1"/>
  <c r="Y376" i="14"/>
  <c r="AL352" i="14"/>
  <c r="AU352" i="14" s="1"/>
  <c r="U352" i="14"/>
  <c r="Y373" i="14"/>
  <c r="AP373" i="14"/>
  <c r="AU373" i="14" s="1"/>
  <c r="U339" i="14"/>
  <c r="AL339" i="14"/>
  <c r="AU339" i="14" s="1"/>
  <c r="Y359" i="14"/>
  <c r="AP359" i="14"/>
  <c r="AU359" i="14" s="1"/>
  <c r="Y384" i="14"/>
  <c r="AP384" i="14"/>
  <c r="AU384" i="14" s="1"/>
  <c r="Y364" i="14"/>
  <c r="AP364" i="14"/>
  <c r="AU364" i="14" s="1"/>
  <c r="U338" i="14"/>
  <c r="AL338" i="14"/>
  <c r="AU338" i="14" s="1"/>
  <c r="AP310" i="14"/>
  <c r="AU310" i="14" s="1"/>
  <c r="Y310" i="14"/>
  <c r="Y361" i="14"/>
  <c r="AP361" i="14"/>
  <c r="AU361" i="14" s="1"/>
  <c r="U348" i="14"/>
  <c r="AL348" i="14"/>
  <c r="AU348" i="14" s="1"/>
  <c r="Y301" i="14"/>
  <c r="AP301" i="14"/>
  <c r="AU301" i="14" s="1"/>
  <c r="AP358" i="14"/>
  <c r="AU358" i="14" s="1"/>
  <c r="Y358" i="14"/>
  <c r="AL342" i="14"/>
  <c r="AU342" i="14" s="1"/>
  <c r="U342" i="14"/>
  <c r="Y366" i="14"/>
  <c r="AP366" i="14"/>
  <c r="AU366" i="14" s="1"/>
  <c r="Y379" i="14"/>
  <c r="AP379" i="14"/>
  <c r="AU379" i="14" s="1"/>
  <c r="Y375" i="14"/>
  <c r="AP375" i="14"/>
  <c r="AU375" i="14" s="1"/>
  <c r="U337" i="14"/>
  <c r="AL337" i="14"/>
  <c r="AU337" i="14" s="1"/>
  <c r="Y377" i="14"/>
  <c r="AP377" i="14"/>
  <c r="AU377" i="14" s="1"/>
  <c r="AP380" i="14"/>
  <c r="AU380" i="14" s="1"/>
  <c r="Y380" i="14"/>
  <c r="Y371" i="14"/>
  <c r="AP371" i="14"/>
  <c r="AU371" i="14" s="1"/>
  <c r="AL349" i="14"/>
  <c r="AU349" i="14" s="1"/>
  <c r="U349" i="14"/>
  <c r="AP370" i="14"/>
  <c r="AU370" i="14" s="1"/>
  <c r="Y370" i="14"/>
  <c r="AP374" i="14"/>
  <c r="AU374" i="14" s="1"/>
  <c r="Y374" i="14"/>
  <c r="AL340" i="14"/>
  <c r="AU340" i="14" s="1"/>
  <c r="U340" i="14"/>
  <c r="AP388" i="14"/>
  <c r="AU388" i="14" s="1"/>
  <c r="Y388" i="14"/>
  <c r="AL336" i="14"/>
  <c r="AU336" i="14" s="1"/>
  <c r="U336" i="14"/>
  <c r="AP378" i="14"/>
  <c r="AU378" i="14" s="1"/>
  <c r="Y378" i="14"/>
  <c r="AL354" i="14"/>
  <c r="AU354" i="14" s="1"/>
  <c r="U354" i="14"/>
  <c r="Y385" i="14"/>
  <c r="AP385" i="14"/>
  <c r="AU385" i="14" s="1"/>
  <c r="AL351" i="14"/>
  <c r="AU351" i="14" s="1"/>
  <c r="U351" i="14"/>
  <c r="Y367" i="14"/>
  <c r="AP367" i="14"/>
  <c r="AU367" i="14" s="1"/>
  <c r="AP360" i="14"/>
  <c r="AU360" i="14" s="1"/>
  <c r="Y360" i="14"/>
  <c r="U350" i="14"/>
  <c r="AL350" i="14"/>
  <c r="AU350" i="14" s="1"/>
  <c r="AL343" i="14"/>
  <c r="AU343" i="14" s="1"/>
  <c r="U343" i="14"/>
  <c r="AP365" i="14"/>
  <c r="AU365" i="14" s="1"/>
  <c r="Y365" i="14"/>
  <c r="S86" i="22"/>
  <c r="Q41" i="5"/>
  <c r="Q42" i="5" s="1"/>
  <c r="S84" i="22"/>
  <c r="U341" i="14"/>
  <c r="AL341" i="14"/>
  <c r="AU341" i="14" s="1"/>
  <c r="AL347" i="14"/>
  <c r="AU347" i="14" s="1"/>
  <c r="U347" i="14"/>
  <c r="AP372" i="14"/>
  <c r="AU372" i="14" s="1"/>
  <c r="Y372" i="14"/>
  <c r="AL418" i="13"/>
  <c r="AU418" i="13" s="1"/>
  <c r="U418" i="13"/>
  <c r="AL431" i="13"/>
  <c r="AU431" i="13" s="1"/>
  <c r="U431" i="13"/>
  <c r="Y444" i="13"/>
  <c r="AP444" i="13"/>
  <c r="AU444" i="13" s="1"/>
  <c r="AP464" i="13"/>
  <c r="AU464" i="13" s="1"/>
  <c r="Y464" i="13"/>
  <c r="U417" i="13"/>
  <c r="AL417" i="13"/>
  <c r="AU417" i="13" s="1"/>
  <c r="Y453" i="13"/>
  <c r="AP453" i="13"/>
  <c r="AU453" i="13" s="1"/>
  <c r="AP440" i="13"/>
  <c r="AU440" i="13" s="1"/>
  <c r="Y440" i="13"/>
  <c r="U429" i="13"/>
  <c r="AL429" i="13"/>
  <c r="AU429" i="13" s="1"/>
  <c r="Y439" i="13"/>
  <c r="AP439" i="13"/>
  <c r="AU439" i="13" s="1"/>
  <c r="AP454" i="13"/>
  <c r="AU454" i="13" s="1"/>
  <c r="Y454" i="13"/>
  <c r="U428" i="13"/>
  <c r="AL428" i="13"/>
  <c r="AU428" i="13" s="1"/>
  <c r="U419" i="13"/>
  <c r="AL419" i="13"/>
  <c r="AU419" i="13" s="1"/>
  <c r="Y381" i="13"/>
  <c r="AP381" i="13"/>
  <c r="Y361" i="13"/>
  <c r="AP361" i="13"/>
  <c r="AU361" i="13" s="1"/>
  <c r="AL427" i="13"/>
  <c r="AU427" i="13" s="1"/>
  <c r="U427" i="13"/>
  <c r="Y450" i="13"/>
  <c r="AU381" i="13"/>
  <c r="AP450" i="13"/>
  <c r="AU450" i="13" s="1"/>
  <c r="Y367" i="13"/>
  <c r="AP367" i="13"/>
  <c r="AU367" i="13" s="1"/>
  <c r="Y465" i="13"/>
  <c r="AP465" i="13"/>
  <c r="AU465" i="13" s="1"/>
  <c r="U420" i="13"/>
  <c r="AL420" i="13"/>
  <c r="AU420" i="13" s="1"/>
  <c r="AL421" i="13"/>
  <c r="AU421" i="13" s="1"/>
  <c r="U421" i="13"/>
  <c r="Y470" i="13"/>
  <c r="AP470" i="13"/>
  <c r="AU470" i="13" s="1"/>
  <c r="Y455" i="13"/>
  <c r="AP455" i="13"/>
  <c r="AU455" i="13" s="1"/>
  <c r="AL422" i="13"/>
  <c r="AU422" i="13" s="1"/>
  <c r="U422" i="13"/>
  <c r="AP452" i="13"/>
  <c r="AU452" i="13" s="1"/>
  <c r="Y452" i="13"/>
  <c r="AP460" i="13"/>
  <c r="AU460" i="13" s="1"/>
  <c r="Y460" i="13"/>
  <c r="Y446" i="13"/>
  <c r="AP446" i="13"/>
  <c r="AU446" i="13" s="1"/>
  <c r="Y445" i="13"/>
  <c r="AP445" i="13"/>
  <c r="AU445" i="13" s="1"/>
  <c r="U416" i="13"/>
  <c r="AL416" i="13"/>
  <c r="AU416" i="13" s="1"/>
  <c r="AL354" i="13"/>
  <c r="AU354" i="13" s="1"/>
  <c r="U354" i="13"/>
  <c r="AL423" i="13"/>
  <c r="AU423" i="13" s="1"/>
  <c r="U423" i="13"/>
  <c r="AP438" i="13"/>
  <c r="AU438" i="13" s="1"/>
  <c r="Y438" i="13"/>
  <c r="AP451" i="13"/>
  <c r="AU451" i="13" s="1"/>
  <c r="Y451" i="13"/>
  <c r="Y457" i="13"/>
  <c r="AP457" i="13"/>
  <c r="AU457" i="13" s="1"/>
  <c r="Y458" i="13"/>
  <c r="AP458" i="13"/>
  <c r="AU458" i="13" s="1"/>
  <c r="AP459" i="13"/>
  <c r="AU459" i="13" s="1"/>
  <c r="Y459" i="13"/>
  <c r="U430" i="13"/>
  <c r="AL430" i="13"/>
  <c r="AU430" i="13" s="1"/>
  <c r="Y468" i="13"/>
  <c r="AP468" i="13"/>
  <c r="AU468" i="13" s="1"/>
  <c r="Y456" i="13"/>
  <c r="AP456" i="13"/>
  <c r="AU456" i="13" s="1"/>
  <c r="AL432" i="13"/>
  <c r="AU432" i="13" s="1"/>
  <c r="U432" i="13"/>
  <c r="Y365" i="12"/>
  <c r="AP365" i="12"/>
  <c r="AU365" i="12" s="1"/>
  <c r="AP359" i="12"/>
  <c r="AU359" i="12" s="1"/>
  <c r="Y359" i="12"/>
  <c r="Y371" i="12"/>
  <c r="AP371" i="12"/>
  <c r="AU371" i="12" s="1"/>
  <c r="AP366" i="12"/>
  <c r="AU366" i="12" s="1"/>
  <c r="Y366" i="12"/>
  <c r="U350" i="12"/>
  <c r="AL350" i="12"/>
  <c r="AU350" i="12" s="1"/>
  <c r="AP375" i="12"/>
  <c r="AU375" i="12" s="1"/>
  <c r="Y375" i="12"/>
  <c r="AL336" i="12"/>
  <c r="AU336" i="12" s="1"/>
  <c r="U336" i="12"/>
  <c r="AL343" i="12"/>
  <c r="AU343" i="12" s="1"/>
  <c r="U343" i="12"/>
  <c r="AP377" i="12"/>
  <c r="AU377" i="12" s="1"/>
  <c r="Y377" i="12"/>
  <c r="AP370" i="12"/>
  <c r="AU370" i="12" s="1"/>
  <c r="Y370" i="12"/>
  <c r="Y301" i="12"/>
  <c r="AP301" i="12"/>
  <c r="AU301" i="12" s="1"/>
  <c r="Y281" i="12"/>
  <c r="AP281" i="12"/>
  <c r="AU281" i="12" s="1"/>
  <c r="U340" i="12"/>
  <c r="AL340" i="12"/>
  <c r="AU340" i="12" s="1"/>
  <c r="AP378" i="12"/>
  <c r="AU378" i="12" s="1"/>
  <c r="Y378" i="12"/>
  <c r="U349" i="12"/>
  <c r="AL349" i="12"/>
  <c r="AU349" i="12" s="1"/>
  <c r="Y380" i="12"/>
  <c r="AP380" i="12"/>
  <c r="AU380" i="12" s="1"/>
  <c r="AL352" i="12"/>
  <c r="AU352" i="12" s="1"/>
  <c r="U352" i="12"/>
  <c r="Y388" i="12"/>
  <c r="AP388" i="12"/>
  <c r="AU388" i="12" s="1"/>
  <c r="AP384" i="12"/>
  <c r="AU384" i="12" s="1"/>
  <c r="Y384" i="12"/>
  <c r="AL341" i="12"/>
  <c r="AU341" i="12" s="1"/>
  <c r="U341" i="12"/>
  <c r="Y379" i="12"/>
  <c r="AP379" i="12"/>
  <c r="AU379" i="12" s="1"/>
  <c r="AL339" i="12"/>
  <c r="AU339" i="12" s="1"/>
  <c r="U339" i="12"/>
  <c r="AP373" i="12"/>
  <c r="AU373" i="12" s="1"/>
  <c r="Y373" i="12"/>
  <c r="AL348" i="12"/>
  <c r="AU348" i="12" s="1"/>
  <c r="U348" i="12"/>
  <c r="U342" i="12"/>
  <c r="AL342" i="12"/>
  <c r="AU342" i="12" s="1"/>
  <c r="AP364" i="12"/>
  <c r="AU364" i="12" s="1"/>
  <c r="Y364" i="12"/>
  <c r="AL338" i="12"/>
  <c r="AU338" i="12" s="1"/>
  <c r="U338" i="12"/>
  <c r="Y376" i="12"/>
  <c r="AP376" i="12"/>
  <c r="AU376" i="12" s="1"/>
  <c r="U347" i="12"/>
  <c r="AL347" i="12"/>
  <c r="AU347" i="12" s="1"/>
  <c r="U337" i="12"/>
  <c r="AL337" i="12"/>
  <c r="AU337" i="12" s="1"/>
  <c r="AP287" i="12"/>
  <c r="AU287" i="12" s="1"/>
  <c r="Y287" i="12"/>
  <c r="U274" i="12"/>
  <c r="AL274" i="12"/>
  <c r="AU274" i="12" s="1"/>
  <c r="U351" i="12"/>
  <c r="AL351" i="12"/>
  <c r="AU351" i="12" s="1"/>
  <c r="AP385" i="12"/>
  <c r="AU385" i="12" s="1"/>
  <c r="Y385" i="12"/>
  <c r="AP390" i="12"/>
  <c r="AU390" i="12" s="1"/>
  <c r="Y390" i="12"/>
  <c r="AP360" i="12"/>
  <c r="AU360" i="12" s="1"/>
  <c r="Y360" i="12"/>
  <c r="AP374" i="12"/>
  <c r="AU374" i="12" s="1"/>
  <c r="Y374" i="12"/>
  <c r="Y372" i="12"/>
  <c r="AP372" i="12"/>
  <c r="AU372" i="12" s="1"/>
  <c r="Y358" i="12"/>
  <c r="AP358" i="12"/>
  <c r="AU358" i="12" s="1"/>
  <c r="AD70" i="22"/>
  <c r="K76" i="22"/>
  <c r="K72" i="22"/>
  <c r="J73" i="22"/>
  <c r="AE22" i="2"/>
  <c r="AE23" i="2" s="1"/>
  <c r="AD70" i="7"/>
  <c r="AA76" i="21"/>
  <c r="AC22" i="2"/>
  <c r="AC23" i="2" s="1"/>
  <c r="Z73" i="21"/>
  <c r="AD73" i="21" s="1"/>
  <c r="AA72" i="21"/>
  <c r="D84" i="8"/>
  <c r="V84" i="8" s="1"/>
  <c r="D82" i="8"/>
  <c r="V82" i="8" s="1"/>
  <c r="Z78" i="6"/>
  <c r="S81" i="6" s="1"/>
  <c r="S90" i="6" s="1"/>
  <c r="AC72" i="7"/>
  <c r="AI87" i="9"/>
  <c r="AI82" i="9"/>
  <c r="AI84" i="9" s="1"/>
  <c r="AT78" i="9"/>
  <c r="AI85" i="9" s="1"/>
  <c r="P25" i="2"/>
  <c r="Z78" i="7"/>
  <c r="S81" i="7" s="1"/>
  <c r="S90" i="7" s="1"/>
  <c r="AU50" i="3"/>
  <c r="AP50" i="6" s="1"/>
  <c r="AU36" i="3"/>
  <c r="Y36" i="6" s="1"/>
  <c r="AU12" i="3"/>
  <c r="U12" i="6" s="1"/>
  <c r="AD22" i="2"/>
  <c r="J76" i="22"/>
  <c r="AD25" i="2" s="1"/>
  <c r="Z22" i="2"/>
  <c r="Z23" i="2" s="1"/>
  <c r="J76" i="21"/>
  <c r="V22" i="2"/>
  <c r="J76" i="9"/>
  <c r="U343" i="4"/>
  <c r="N22" i="2"/>
  <c r="J76" i="7"/>
  <c r="U192" i="4"/>
  <c r="U512" i="4"/>
  <c r="M25" i="2"/>
  <c r="AA78" i="6"/>
  <c r="AP550" i="4"/>
  <c r="AU550" i="4" s="1"/>
  <c r="Y550" i="4"/>
  <c r="O22" i="2"/>
  <c r="J73" i="7"/>
  <c r="K78" i="7"/>
  <c r="K72" i="7"/>
  <c r="S81" i="21"/>
  <c r="S82" i="7"/>
  <c r="S81" i="8"/>
  <c r="AC78" i="8"/>
  <c r="S85" i="8" s="1"/>
  <c r="AA72" i="3"/>
  <c r="AC72" i="3" s="1"/>
  <c r="I22" i="2"/>
  <c r="Z73" i="3"/>
  <c r="AA76" i="3"/>
  <c r="AI82" i="7"/>
  <c r="AI84" i="7" s="1"/>
  <c r="AI87" i="7"/>
  <c r="AT78" i="7"/>
  <c r="AI85" i="7" s="1"/>
  <c r="S81" i="9"/>
  <c r="AU53" i="3"/>
  <c r="Y53" i="6" s="1"/>
  <c r="AU14" i="3"/>
  <c r="AL14" i="6" s="1"/>
  <c r="AU55" i="3"/>
  <c r="Y55" i="6" s="1"/>
  <c r="AU23" i="3"/>
  <c r="U23" i="6" s="1"/>
  <c r="AU35" i="3"/>
  <c r="Y35" i="6" s="1"/>
  <c r="AU13" i="3"/>
  <c r="U13" i="6" s="1"/>
  <c r="AU24" i="3"/>
  <c r="AL24" i="6" s="1"/>
  <c r="AU17" i="3"/>
  <c r="U17" i="6" s="1"/>
  <c r="S90" i="3"/>
  <c r="AU46" i="3"/>
  <c r="Y46" i="6" s="1"/>
  <c r="AU40" i="3"/>
  <c r="AP40" i="6" s="1"/>
  <c r="AU26" i="3"/>
  <c r="AL26" i="6" s="1"/>
  <c r="AU25" i="3"/>
  <c r="AL25" i="6" s="1"/>
  <c r="AU54" i="3"/>
  <c r="AP54" i="6" s="1"/>
  <c r="AU52" i="3"/>
  <c r="Y52" i="6" s="1"/>
  <c r="AU56" i="3"/>
  <c r="AP56" i="6" s="1"/>
  <c r="AU51" i="3"/>
  <c r="Y51" i="6" s="1"/>
  <c r="AU16" i="3"/>
  <c r="U16" i="6" s="1"/>
  <c r="AU18" i="3"/>
  <c r="U18" i="6" s="1"/>
  <c r="AU41" i="3"/>
  <c r="Y41" i="6" s="1"/>
  <c r="AU42" i="3"/>
  <c r="AP42" i="6" s="1"/>
  <c r="AU27" i="3"/>
  <c r="AL27" i="6" s="1"/>
  <c r="M70" i="7"/>
  <c r="J72" i="7"/>
  <c r="M70" i="22"/>
  <c r="J72" i="22"/>
  <c r="U263" i="4"/>
  <c r="V84" i="9"/>
  <c r="M70" i="9"/>
  <c r="J72" i="9"/>
  <c r="M72" i="9" s="1"/>
  <c r="AD72" i="9" s="1"/>
  <c r="M70" i="8"/>
  <c r="J72" i="8"/>
  <c r="M72" i="8" s="1"/>
  <c r="AD72" i="8" s="1"/>
  <c r="M70" i="21"/>
  <c r="J72" i="21"/>
  <c r="M72" i="21" s="1"/>
  <c r="D84" i="21"/>
  <c r="D82" i="21"/>
  <c r="D86" i="21"/>
  <c r="U503" i="4"/>
  <c r="U183" i="4"/>
  <c r="AL178" i="4"/>
  <c r="AU178" i="4" s="1"/>
  <c r="U178" i="4"/>
  <c r="AL177" i="4"/>
  <c r="AU177" i="4" s="1"/>
  <c r="U177" i="4"/>
  <c r="Y127" i="4"/>
  <c r="AP127" i="4"/>
  <c r="AL176" i="4"/>
  <c r="AU176" i="4" s="1"/>
  <c r="U176" i="4"/>
  <c r="AL182" i="4"/>
  <c r="AU182" i="4" s="1"/>
  <c r="U182" i="4"/>
  <c r="AL181" i="4"/>
  <c r="AU181" i="4" s="1"/>
  <c r="U181" i="4"/>
  <c r="AL190" i="4"/>
  <c r="AU190" i="4" s="1"/>
  <c r="U190" i="4"/>
  <c r="AL179" i="4"/>
  <c r="AU179" i="4" s="1"/>
  <c r="U179" i="4"/>
  <c r="AL189" i="4"/>
  <c r="AU189" i="4" s="1"/>
  <c r="U189" i="4"/>
  <c r="Y141" i="4"/>
  <c r="AP141" i="4"/>
  <c r="Y121" i="4"/>
  <c r="AP121" i="4"/>
  <c r="AL180" i="4"/>
  <c r="AU180" i="4" s="1"/>
  <c r="U180" i="4"/>
  <c r="AL191" i="4"/>
  <c r="AU191" i="4" s="1"/>
  <c r="U191" i="4"/>
  <c r="AL188" i="4"/>
  <c r="AU188" i="4" s="1"/>
  <c r="U188" i="4"/>
  <c r="AL187" i="4"/>
  <c r="AU187" i="4" s="1"/>
  <c r="U187" i="4"/>
  <c r="U114" i="4"/>
  <c r="AL114" i="4"/>
  <c r="AU114" i="4" s="1"/>
  <c r="AL194" i="4" s="1"/>
  <c r="U352" i="4"/>
  <c r="U432" i="4"/>
  <c r="U423" i="4"/>
  <c r="U272" i="4"/>
  <c r="U15" i="6"/>
  <c r="AL15" i="6"/>
  <c r="AR70" i="6"/>
  <c r="AT63" i="3"/>
  <c r="AT68" i="3"/>
  <c r="AT69" i="3"/>
  <c r="AT67" i="3"/>
  <c r="AT66" i="3"/>
  <c r="G19" i="5"/>
  <c r="H19" i="5"/>
  <c r="I19" i="5"/>
  <c r="J19" i="5"/>
  <c r="K19" i="5"/>
  <c r="L19" i="5"/>
  <c r="M19" i="5"/>
  <c r="AC72" i="21" l="1"/>
  <c r="AP548" i="20"/>
  <c r="AU548" i="20" s="1"/>
  <c r="Y548" i="20"/>
  <c r="AP534" i="20"/>
  <c r="AU534" i="20" s="1"/>
  <c r="Y534" i="20"/>
  <c r="AL501" i="20"/>
  <c r="AU501" i="20" s="1"/>
  <c r="U501" i="20"/>
  <c r="AL499" i="20"/>
  <c r="AU499" i="20" s="1"/>
  <c r="U499" i="20"/>
  <c r="AP526" i="20"/>
  <c r="AU526" i="20" s="1"/>
  <c r="Y526" i="20"/>
  <c r="AL512" i="20"/>
  <c r="AU512" i="20" s="1"/>
  <c r="U512" i="20"/>
  <c r="U511" i="20"/>
  <c r="AL511" i="20"/>
  <c r="AU511" i="20" s="1"/>
  <c r="AP545" i="20"/>
  <c r="AU545" i="20" s="1"/>
  <c r="Y545" i="20"/>
  <c r="U497" i="20"/>
  <c r="AL497" i="20"/>
  <c r="AU497" i="20" s="1"/>
  <c r="U434" i="20"/>
  <c r="AL434" i="20"/>
  <c r="AU434" i="20" s="1"/>
  <c r="Y461" i="20"/>
  <c r="AP461" i="20"/>
  <c r="U509" i="20"/>
  <c r="AL509" i="20"/>
  <c r="AU509" i="20" s="1"/>
  <c r="AP525" i="20"/>
  <c r="AU525" i="20" s="1"/>
  <c r="Y525" i="20"/>
  <c r="Y538" i="20"/>
  <c r="AP538" i="20"/>
  <c r="AU538" i="20" s="1"/>
  <c r="AL508" i="20"/>
  <c r="AU508" i="20" s="1"/>
  <c r="U508" i="20"/>
  <c r="U502" i="20"/>
  <c r="AL502" i="20"/>
  <c r="AU502" i="20" s="1"/>
  <c r="L25" i="2"/>
  <c r="Y530" i="20"/>
  <c r="AP530" i="20"/>
  <c r="AU530" i="20" s="1"/>
  <c r="AU461" i="20"/>
  <c r="AP540" i="20"/>
  <c r="AU540" i="20" s="1"/>
  <c r="Y540" i="20"/>
  <c r="Y544" i="20"/>
  <c r="AP544" i="20"/>
  <c r="AU544" i="20" s="1"/>
  <c r="AL510" i="20"/>
  <c r="AU510" i="20" s="1"/>
  <c r="U510" i="20"/>
  <c r="Y470" i="20"/>
  <c r="AP470" i="20"/>
  <c r="AU470" i="20" s="1"/>
  <c r="AP536" i="20"/>
  <c r="AU536" i="20" s="1"/>
  <c r="Y536" i="20"/>
  <c r="U507" i="20"/>
  <c r="AL507" i="20"/>
  <c r="AU507" i="20" s="1"/>
  <c r="AP532" i="20"/>
  <c r="AU532" i="20" s="1"/>
  <c r="Y532" i="20"/>
  <c r="AP518" i="20"/>
  <c r="AU518" i="20" s="1"/>
  <c r="Y518" i="20"/>
  <c r="AP533" i="20"/>
  <c r="AU533" i="20" s="1"/>
  <c r="Y533" i="20"/>
  <c r="AP520" i="20"/>
  <c r="AU520" i="20" s="1"/>
  <c r="Y520" i="20"/>
  <c r="AL503" i="20"/>
  <c r="AU503" i="20" s="1"/>
  <c r="U503" i="20"/>
  <c r="AP524" i="20"/>
  <c r="AU524" i="20" s="1"/>
  <c r="Y524" i="20"/>
  <c r="AP537" i="20"/>
  <c r="AU537" i="20" s="1"/>
  <c r="Y537" i="20"/>
  <c r="AL496" i="20"/>
  <c r="AU496" i="20" s="1"/>
  <c r="U496" i="20"/>
  <c r="AP447" i="20"/>
  <c r="AU447" i="20" s="1"/>
  <c r="Y447" i="20"/>
  <c r="AP441" i="20"/>
  <c r="AU441" i="20" s="1"/>
  <c r="Y441" i="20"/>
  <c r="AP519" i="20"/>
  <c r="AU519" i="20" s="1"/>
  <c r="Y519" i="20"/>
  <c r="Y539" i="20"/>
  <c r="AP539" i="20"/>
  <c r="AU539" i="20" s="1"/>
  <c r="AL498" i="20"/>
  <c r="AU498" i="20" s="1"/>
  <c r="U498" i="20"/>
  <c r="Y535" i="20"/>
  <c r="AP535" i="20"/>
  <c r="AU535" i="20" s="1"/>
  <c r="U500" i="20"/>
  <c r="AL500" i="20"/>
  <c r="AU500" i="20" s="1"/>
  <c r="Y531" i="20"/>
  <c r="AP531" i="20"/>
  <c r="AU531" i="20" s="1"/>
  <c r="AP385" i="19"/>
  <c r="AU385" i="19" s="1"/>
  <c r="Y385" i="19"/>
  <c r="Y371" i="19"/>
  <c r="AP371" i="19"/>
  <c r="AU371" i="19" s="1"/>
  <c r="Y359" i="19"/>
  <c r="AP359" i="19"/>
  <c r="AU359" i="19" s="1"/>
  <c r="AP366" i="19"/>
  <c r="AU366" i="19" s="1"/>
  <c r="Y366" i="19"/>
  <c r="AL352" i="19"/>
  <c r="AU352" i="19" s="1"/>
  <c r="U352" i="19"/>
  <c r="AL351" i="19"/>
  <c r="AU351" i="19" s="1"/>
  <c r="U351" i="19"/>
  <c r="Y358" i="19"/>
  <c r="AP358" i="19"/>
  <c r="AU358" i="19" s="1"/>
  <c r="AP360" i="19"/>
  <c r="AU360" i="19" s="1"/>
  <c r="Y360" i="19"/>
  <c r="AP301" i="19"/>
  <c r="AU301" i="19" s="1"/>
  <c r="Y301" i="19"/>
  <c r="Y379" i="19"/>
  <c r="AP379" i="19"/>
  <c r="AU379" i="19" s="1"/>
  <c r="Y365" i="19"/>
  <c r="AP365" i="19"/>
  <c r="AU365" i="19" s="1"/>
  <c r="AP375" i="19"/>
  <c r="AU375" i="19" s="1"/>
  <c r="Y375" i="19"/>
  <c r="AL348" i="19"/>
  <c r="AU348" i="19" s="1"/>
  <c r="U348" i="19"/>
  <c r="Y390" i="19"/>
  <c r="AP390" i="19"/>
  <c r="AU390" i="19" s="1"/>
  <c r="Y380" i="19"/>
  <c r="AP380" i="19"/>
  <c r="AU380" i="19" s="1"/>
  <c r="U337" i="19"/>
  <c r="AL337" i="19"/>
  <c r="AU337" i="19" s="1"/>
  <c r="AP384" i="19"/>
  <c r="AU384" i="19" s="1"/>
  <c r="Y384" i="19"/>
  <c r="AP370" i="19"/>
  <c r="AU370" i="19" s="1"/>
  <c r="Y370" i="19"/>
  <c r="Y388" i="19"/>
  <c r="AP388" i="19"/>
  <c r="AU388" i="19" s="1"/>
  <c r="AP281" i="19"/>
  <c r="AU281" i="19" s="1"/>
  <c r="Y281" i="19"/>
  <c r="AP373" i="19"/>
  <c r="AU373" i="19" s="1"/>
  <c r="Y373" i="19"/>
  <c r="U342" i="19"/>
  <c r="AL342" i="19"/>
  <c r="AU342" i="19" s="1"/>
  <c r="AL339" i="19"/>
  <c r="AU339" i="19" s="1"/>
  <c r="U339" i="19"/>
  <c r="AL343" i="19"/>
  <c r="AU343" i="19" s="1"/>
  <c r="U343" i="19"/>
  <c r="AL338" i="19"/>
  <c r="AU338" i="19" s="1"/>
  <c r="U338" i="19"/>
  <c r="Y372" i="19"/>
  <c r="AP372" i="19"/>
  <c r="AU372" i="19" s="1"/>
  <c r="AP377" i="19"/>
  <c r="AU377" i="19" s="1"/>
  <c r="Y377" i="19"/>
  <c r="AL350" i="19"/>
  <c r="AU350" i="19" s="1"/>
  <c r="U350" i="19"/>
  <c r="AP376" i="19"/>
  <c r="AU376" i="19" s="1"/>
  <c r="Y376" i="19"/>
  <c r="Y287" i="19"/>
  <c r="AP287" i="19"/>
  <c r="AU287" i="19" s="1"/>
  <c r="AP374" i="19"/>
  <c r="AU374" i="19" s="1"/>
  <c r="Y374" i="19"/>
  <c r="AL341" i="19"/>
  <c r="AU341" i="19" s="1"/>
  <c r="U341" i="19"/>
  <c r="AP364" i="19"/>
  <c r="AU364" i="19" s="1"/>
  <c r="Y364" i="19"/>
  <c r="U347" i="19"/>
  <c r="AL347" i="19"/>
  <c r="AU347" i="19" s="1"/>
  <c r="AL274" i="19"/>
  <c r="AU274" i="19" s="1"/>
  <c r="U274" i="19"/>
  <c r="U340" i="19"/>
  <c r="AL340" i="19"/>
  <c r="AU340" i="19" s="1"/>
  <c r="AL336" i="19"/>
  <c r="AU336" i="19" s="1"/>
  <c r="U336" i="19"/>
  <c r="U349" i="19"/>
  <c r="AL349" i="19"/>
  <c r="AU349" i="19" s="1"/>
  <c r="AP378" i="19"/>
  <c r="AU378" i="19" s="1"/>
  <c r="Y378" i="19"/>
  <c r="U434" i="18"/>
  <c r="AL434" i="18"/>
  <c r="AU434" i="18" s="1"/>
  <c r="AP535" i="18"/>
  <c r="AU535" i="18" s="1"/>
  <c r="Y535" i="18"/>
  <c r="U509" i="18"/>
  <c r="AL509" i="18"/>
  <c r="AU509" i="18" s="1"/>
  <c r="Y530" i="18"/>
  <c r="AP530" i="18"/>
  <c r="AU530" i="18" s="1"/>
  <c r="AU461" i="18"/>
  <c r="S81" i="22"/>
  <c r="S90" i="22" s="1"/>
  <c r="AL512" i="18"/>
  <c r="AU512" i="18" s="1"/>
  <c r="U512" i="18"/>
  <c r="U498" i="18"/>
  <c r="AL498" i="18"/>
  <c r="AU498" i="18" s="1"/>
  <c r="AL496" i="18"/>
  <c r="AU496" i="18" s="1"/>
  <c r="U496" i="18"/>
  <c r="Y518" i="18"/>
  <c r="AP518" i="18"/>
  <c r="AU518" i="18" s="1"/>
  <c r="U500" i="18"/>
  <c r="AL500" i="18"/>
  <c r="AU500" i="18" s="1"/>
  <c r="AP534" i="18"/>
  <c r="AU534" i="18" s="1"/>
  <c r="Y534" i="18"/>
  <c r="AP550" i="18"/>
  <c r="AU550" i="18" s="1"/>
  <c r="Y550" i="18"/>
  <c r="AL503" i="18"/>
  <c r="AU503" i="18" s="1"/>
  <c r="U503" i="18"/>
  <c r="U502" i="18"/>
  <c r="AL502" i="18"/>
  <c r="AU502" i="18" s="1"/>
  <c r="U511" i="18"/>
  <c r="AL511" i="18"/>
  <c r="AU511" i="18" s="1"/>
  <c r="Y532" i="18"/>
  <c r="AP532" i="18"/>
  <c r="AU532" i="18" s="1"/>
  <c r="AP533" i="18"/>
  <c r="AU533" i="18" s="1"/>
  <c r="Y533" i="18"/>
  <c r="AL501" i="18"/>
  <c r="AU501" i="18" s="1"/>
  <c r="U501" i="18"/>
  <c r="AP525" i="18"/>
  <c r="AU525" i="18" s="1"/>
  <c r="Y525" i="18"/>
  <c r="Y544" i="18"/>
  <c r="AP544" i="18"/>
  <c r="AU544" i="18" s="1"/>
  <c r="AP520" i="18"/>
  <c r="AU520" i="18" s="1"/>
  <c r="Y520" i="18"/>
  <c r="AP526" i="18"/>
  <c r="AU526" i="18" s="1"/>
  <c r="Y526" i="18"/>
  <c r="Y441" i="18"/>
  <c r="AP441" i="18"/>
  <c r="AU441" i="18" s="1"/>
  <c r="Y548" i="18"/>
  <c r="AP548" i="18"/>
  <c r="AU548" i="18" s="1"/>
  <c r="AP519" i="18"/>
  <c r="AU519" i="18" s="1"/>
  <c r="Y519" i="18"/>
  <c r="AP536" i="18"/>
  <c r="AU536" i="18" s="1"/>
  <c r="Y536" i="18"/>
  <c r="U507" i="18"/>
  <c r="AL507" i="18"/>
  <c r="AU507" i="18" s="1"/>
  <c r="AL499" i="18"/>
  <c r="AU499" i="18" s="1"/>
  <c r="U499" i="18"/>
  <c r="AP447" i="18"/>
  <c r="AU447" i="18" s="1"/>
  <c r="Y447" i="18"/>
  <c r="AP545" i="18"/>
  <c r="AU545" i="18" s="1"/>
  <c r="Y545" i="18"/>
  <c r="AL508" i="18"/>
  <c r="AU508" i="18" s="1"/>
  <c r="U508" i="18"/>
  <c r="Y540" i="18"/>
  <c r="AP540" i="18"/>
  <c r="AU540" i="18" s="1"/>
  <c r="U497" i="18"/>
  <c r="AL497" i="18"/>
  <c r="AU497" i="18" s="1"/>
  <c r="AL510" i="18"/>
  <c r="AU510" i="18" s="1"/>
  <c r="U510" i="18"/>
  <c r="Y531" i="18"/>
  <c r="AP531" i="18"/>
  <c r="AU531" i="18" s="1"/>
  <c r="AP524" i="18"/>
  <c r="AU524" i="18" s="1"/>
  <c r="Y524" i="18"/>
  <c r="Y538" i="18"/>
  <c r="AP538" i="18"/>
  <c r="AU538" i="18" s="1"/>
  <c r="AP537" i="18"/>
  <c r="AU537" i="18" s="1"/>
  <c r="Y537" i="18"/>
  <c r="Y461" i="18"/>
  <c r="AP461" i="18"/>
  <c r="Y539" i="18"/>
  <c r="AP539" i="18"/>
  <c r="AU539" i="18" s="1"/>
  <c r="AL510" i="17"/>
  <c r="AU510" i="17" s="1"/>
  <c r="U510" i="17"/>
  <c r="AP526" i="17"/>
  <c r="AU526" i="17" s="1"/>
  <c r="Y526" i="17"/>
  <c r="AL499" i="17"/>
  <c r="AU499" i="17" s="1"/>
  <c r="U499" i="17"/>
  <c r="Y538" i="17"/>
  <c r="AP538" i="17"/>
  <c r="AU538" i="17" s="1"/>
  <c r="AP532" i="17"/>
  <c r="AU532" i="17" s="1"/>
  <c r="Y532" i="17"/>
  <c r="AP525" i="17"/>
  <c r="AU525" i="17" s="1"/>
  <c r="Y525" i="17"/>
  <c r="U503" i="17"/>
  <c r="AL503" i="17"/>
  <c r="AU503" i="17" s="1"/>
  <c r="AP537" i="17"/>
  <c r="AU537" i="17" s="1"/>
  <c r="Y537" i="17"/>
  <c r="U498" i="17"/>
  <c r="AL498" i="17"/>
  <c r="AU498" i="17" s="1"/>
  <c r="Y441" i="17"/>
  <c r="AP441" i="17"/>
  <c r="AU441" i="17" s="1"/>
  <c r="AP536" i="17"/>
  <c r="AU536" i="17" s="1"/>
  <c r="Y536" i="17"/>
  <c r="U496" i="17"/>
  <c r="AL496" i="17"/>
  <c r="AU496" i="17" s="1"/>
  <c r="AP540" i="17"/>
  <c r="AU540" i="17" s="1"/>
  <c r="Y540" i="17"/>
  <c r="U507" i="17"/>
  <c r="AL507" i="17"/>
  <c r="AU507" i="17" s="1"/>
  <c r="Y470" i="17"/>
  <c r="AP470" i="17"/>
  <c r="AU470" i="17" s="1"/>
  <c r="AP548" i="17"/>
  <c r="AU548" i="17" s="1"/>
  <c r="Y548" i="17"/>
  <c r="Y535" i="17"/>
  <c r="AP535" i="17"/>
  <c r="AU535" i="17" s="1"/>
  <c r="AP519" i="17"/>
  <c r="AU519" i="17" s="1"/>
  <c r="Y519" i="17"/>
  <c r="AP533" i="17"/>
  <c r="AU533" i="17" s="1"/>
  <c r="Y533" i="17"/>
  <c r="AP461" i="17"/>
  <c r="Y461" i="17"/>
  <c r="Y524" i="17"/>
  <c r="AP524" i="17"/>
  <c r="AU524" i="17" s="1"/>
  <c r="AP545" i="17"/>
  <c r="AU545" i="17" s="1"/>
  <c r="Y545" i="17"/>
  <c r="Y544" i="17"/>
  <c r="AP544" i="17"/>
  <c r="AU544" i="17" s="1"/>
  <c r="AP518" i="17"/>
  <c r="AU518" i="17" s="1"/>
  <c r="Y518" i="17"/>
  <c r="U512" i="17"/>
  <c r="AL512" i="17"/>
  <c r="AU512" i="17" s="1"/>
  <c r="Y539" i="17"/>
  <c r="AP539" i="17"/>
  <c r="AU539" i="17" s="1"/>
  <c r="Y520" i="17"/>
  <c r="AP520" i="17"/>
  <c r="AU520" i="17" s="1"/>
  <c r="Y530" i="17"/>
  <c r="AP530" i="17"/>
  <c r="AU530" i="17" s="1"/>
  <c r="AU541" i="17" s="1"/>
  <c r="AU461" i="17"/>
  <c r="U434" i="17"/>
  <c r="AL434" i="17"/>
  <c r="AU434" i="17" s="1"/>
  <c r="AL509" i="17"/>
  <c r="AU509" i="17" s="1"/>
  <c r="U509" i="17"/>
  <c r="Y447" i="17"/>
  <c r="AP447" i="17"/>
  <c r="AU447" i="17" s="1"/>
  <c r="U502" i="17"/>
  <c r="AL502" i="17"/>
  <c r="AU502" i="17" s="1"/>
  <c r="AL500" i="17"/>
  <c r="AU500" i="17" s="1"/>
  <c r="U500" i="17"/>
  <c r="U511" i="17"/>
  <c r="AL511" i="17"/>
  <c r="AU511" i="17" s="1"/>
  <c r="Y531" i="17"/>
  <c r="AP531" i="17"/>
  <c r="AU531" i="17" s="1"/>
  <c r="AL497" i="17"/>
  <c r="AU497" i="17" s="1"/>
  <c r="U497" i="17"/>
  <c r="AL501" i="17"/>
  <c r="AU501" i="17" s="1"/>
  <c r="U501" i="17"/>
  <c r="AL508" i="17"/>
  <c r="AU508" i="17" s="1"/>
  <c r="U508" i="17"/>
  <c r="Y534" i="17"/>
  <c r="AP534" i="17"/>
  <c r="AU534" i="17" s="1"/>
  <c r="Y446" i="16"/>
  <c r="AP446" i="16"/>
  <c r="AU446" i="16" s="1"/>
  <c r="AL416" i="16"/>
  <c r="AU416" i="16" s="1"/>
  <c r="U416" i="16"/>
  <c r="U423" i="16"/>
  <c r="AL423" i="16"/>
  <c r="AU423" i="16" s="1"/>
  <c r="Y453" i="16"/>
  <c r="AP453" i="16"/>
  <c r="AU453" i="16" s="1"/>
  <c r="Y454" i="16"/>
  <c r="AP454" i="16"/>
  <c r="AU454" i="16" s="1"/>
  <c r="Y440" i="16"/>
  <c r="AP440" i="16"/>
  <c r="AU440" i="16" s="1"/>
  <c r="AU381" i="16"/>
  <c r="AP450" i="16"/>
  <c r="AU450" i="16" s="1"/>
  <c r="Y450" i="16"/>
  <c r="Y367" i="16"/>
  <c r="AP367" i="16"/>
  <c r="AU367" i="16" s="1"/>
  <c r="AL430" i="16"/>
  <c r="AU430" i="16" s="1"/>
  <c r="U430" i="16"/>
  <c r="AP451" i="16"/>
  <c r="AU451" i="16" s="1"/>
  <c r="Y451" i="16"/>
  <c r="U432" i="16"/>
  <c r="AL432" i="16"/>
  <c r="AU432" i="16" s="1"/>
  <c r="AL418" i="16"/>
  <c r="AU418" i="16" s="1"/>
  <c r="U418" i="16"/>
  <c r="U419" i="16"/>
  <c r="AL419" i="16"/>
  <c r="AU419" i="16" s="1"/>
  <c r="AL420" i="16"/>
  <c r="AU420" i="16" s="1"/>
  <c r="U420" i="16"/>
  <c r="U428" i="16"/>
  <c r="AL428" i="16"/>
  <c r="AU428" i="16" s="1"/>
  <c r="Y468" i="16"/>
  <c r="AP468" i="16"/>
  <c r="AU468" i="16" s="1"/>
  <c r="U431" i="16"/>
  <c r="AL431" i="16"/>
  <c r="AU431" i="16" s="1"/>
  <c r="AP438" i="16"/>
  <c r="AU438" i="16" s="1"/>
  <c r="Y438" i="16"/>
  <c r="AP455" i="16"/>
  <c r="AU455" i="16" s="1"/>
  <c r="Y455" i="16"/>
  <c r="Y381" i="16"/>
  <c r="AP381" i="16"/>
  <c r="AL422" i="16"/>
  <c r="AU422" i="16" s="1"/>
  <c r="U422" i="16"/>
  <c r="U354" i="16"/>
  <c r="AL354" i="16"/>
  <c r="AU354" i="16" s="1"/>
  <c r="AP452" i="16"/>
  <c r="AU452" i="16" s="1"/>
  <c r="Y452" i="16"/>
  <c r="AL429" i="16"/>
  <c r="AU429" i="16" s="1"/>
  <c r="U429" i="16"/>
  <c r="Y444" i="16"/>
  <c r="AP444" i="16"/>
  <c r="AU444" i="16" s="1"/>
  <c r="AP465" i="16"/>
  <c r="AU465" i="16" s="1"/>
  <c r="Y465" i="16"/>
  <c r="AL427" i="16"/>
  <c r="AU427" i="16" s="1"/>
  <c r="U427" i="16"/>
  <c r="AP459" i="16"/>
  <c r="AU459" i="16" s="1"/>
  <c r="Y459" i="16"/>
  <c r="Y439" i="16"/>
  <c r="AP439" i="16"/>
  <c r="AU439" i="16" s="1"/>
  <c r="U421" i="16"/>
  <c r="AL421" i="16"/>
  <c r="AU421" i="16" s="1"/>
  <c r="Y445" i="16"/>
  <c r="AP445" i="16"/>
  <c r="AU445" i="16" s="1"/>
  <c r="AP361" i="16"/>
  <c r="AU361" i="16" s="1"/>
  <c r="Y361" i="16"/>
  <c r="AP464" i="16"/>
  <c r="AU464" i="16" s="1"/>
  <c r="Y464" i="16"/>
  <c r="AP458" i="16"/>
  <c r="AU458" i="16" s="1"/>
  <c r="Y458" i="16"/>
  <c r="Y470" i="16"/>
  <c r="AP470" i="16"/>
  <c r="AU470" i="16" s="1"/>
  <c r="AL417" i="16"/>
  <c r="AU417" i="16" s="1"/>
  <c r="U417" i="16"/>
  <c r="Y457" i="16"/>
  <c r="AP457" i="16"/>
  <c r="AU457" i="16" s="1"/>
  <c r="Y456" i="16"/>
  <c r="AP456" i="16"/>
  <c r="AU456" i="16" s="1"/>
  <c r="AP460" i="16"/>
  <c r="AU460" i="16" s="1"/>
  <c r="Y460" i="16"/>
  <c r="Y464" i="15"/>
  <c r="AP464" i="15"/>
  <c r="AU464" i="15" s="1"/>
  <c r="Y446" i="15"/>
  <c r="AP446" i="15"/>
  <c r="AU446" i="15" s="1"/>
  <c r="Y450" i="15"/>
  <c r="AP450" i="15"/>
  <c r="AU450" i="15" s="1"/>
  <c r="AU381" i="15"/>
  <c r="AP454" i="15"/>
  <c r="AU454" i="15" s="1"/>
  <c r="Y454" i="15"/>
  <c r="Y468" i="15"/>
  <c r="AP468" i="15"/>
  <c r="AU468" i="15" s="1"/>
  <c r="AL427" i="15"/>
  <c r="AU427" i="15" s="1"/>
  <c r="U427" i="15"/>
  <c r="AL423" i="15"/>
  <c r="AU423" i="15" s="1"/>
  <c r="U423" i="15"/>
  <c r="AP451" i="15"/>
  <c r="AU451" i="15" s="1"/>
  <c r="Y451" i="15"/>
  <c r="AP444" i="15"/>
  <c r="AU444" i="15" s="1"/>
  <c r="Y444" i="15"/>
  <c r="U420" i="15"/>
  <c r="AL420" i="15"/>
  <c r="AU420" i="15" s="1"/>
  <c r="AP361" i="15"/>
  <c r="AU361" i="15" s="1"/>
  <c r="Y361" i="15"/>
  <c r="Y445" i="15"/>
  <c r="AP445" i="15"/>
  <c r="AU445" i="15" s="1"/>
  <c r="AP453" i="15"/>
  <c r="AU453" i="15" s="1"/>
  <c r="Y453" i="15"/>
  <c r="AP439" i="15"/>
  <c r="AU439" i="15" s="1"/>
  <c r="Y439" i="15"/>
  <c r="AP460" i="15"/>
  <c r="AU460" i="15" s="1"/>
  <c r="Y460" i="15"/>
  <c r="Y470" i="15"/>
  <c r="AP470" i="15"/>
  <c r="AU470" i="15" s="1"/>
  <c r="AP455" i="15"/>
  <c r="AU455" i="15" s="1"/>
  <c r="Y455" i="15"/>
  <c r="U354" i="15"/>
  <c r="AL354" i="15"/>
  <c r="AU354" i="15" s="1"/>
  <c r="Y456" i="15"/>
  <c r="AP456" i="15"/>
  <c r="AU456" i="15" s="1"/>
  <c r="AL421" i="15"/>
  <c r="AU421" i="15" s="1"/>
  <c r="U421" i="15"/>
  <c r="Y457" i="15"/>
  <c r="AP457" i="15"/>
  <c r="AU457" i="15" s="1"/>
  <c r="Y367" i="15"/>
  <c r="AP367" i="15"/>
  <c r="AU367" i="15" s="1"/>
  <c r="AL430" i="15"/>
  <c r="AU430" i="15" s="1"/>
  <c r="U430" i="15"/>
  <c r="AP440" i="15"/>
  <c r="AU440" i="15" s="1"/>
  <c r="Y440" i="15"/>
  <c r="AP465" i="15"/>
  <c r="AU465" i="15" s="1"/>
  <c r="Y465" i="15"/>
  <c r="U429" i="15"/>
  <c r="AL429" i="15"/>
  <c r="AU429" i="15" s="1"/>
  <c r="U428" i="15"/>
  <c r="AL428" i="15"/>
  <c r="AU428" i="15" s="1"/>
  <c r="AL418" i="15"/>
  <c r="AU418" i="15" s="1"/>
  <c r="U418" i="15"/>
  <c r="AL416" i="15"/>
  <c r="AU416" i="15" s="1"/>
  <c r="U416" i="15"/>
  <c r="AP452" i="15"/>
  <c r="AU452" i="15" s="1"/>
  <c r="Y452" i="15"/>
  <c r="U419" i="15"/>
  <c r="AL419" i="15"/>
  <c r="AU419" i="15" s="1"/>
  <c r="AL432" i="15"/>
  <c r="AU432" i="15" s="1"/>
  <c r="U432" i="15"/>
  <c r="AP459" i="15"/>
  <c r="AU459" i="15" s="1"/>
  <c r="Y459" i="15"/>
  <c r="U417" i="15"/>
  <c r="AL417" i="15"/>
  <c r="AU417" i="15" s="1"/>
  <c r="AP438" i="15"/>
  <c r="AU438" i="15" s="1"/>
  <c r="Y438" i="15"/>
  <c r="Y458" i="15"/>
  <c r="AP458" i="15"/>
  <c r="AU458" i="15" s="1"/>
  <c r="Y381" i="15"/>
  <c r="AP381" i="15"/>
  <c r="U422" i="15"/>
  <c r="AL422" i="15"/>
  <c r="AU422" i="15" s="1"/>
  <c r="U431" i="15"/>
  <c r="AL431" i="15"/>
  <c r="AU431" i="15" s="1"/>
  <c r="U431" i="14"/>
  <c r="AL431" i="14"/>
  <c r="AU431" i="14" s="1"/>
  <c r="AP465" i="14"/>
  <c r="AU465" i="14" s="1"/>
  <c r="Y465" i="14"/>
  <c r="Y452" i="14"/>
  <c r="AP452" i="14"/>
  <c r="AU452" i="14" s="1"/>
  <c r="AP447" i="14"/>
  <c r="AU447" i="14" s="1"/>
  <c r="Y447" i="14"/>
  <c r="AP459" i="14"/>
  <c r="AU459" i="14" s="1"/>
  <c r="Y459" i="14"/>
  <c r="Y381" i="14"/>
  <c r="AP381" i="14"/>
  <c r="U418" i="14"/>
  <c r="AL418" i="14"/>
  <c r="AU418" i="14" s="1"/>
  <c r="AL419" i="14"/>
  <c r="AU419" i="14" s="1"/>
  <c r="U419" i="14"/>
  <c r="Y445" i="14"/>
  <c r="AP445" i="14"/>
  <c r="AU445" i="14" s="1"/>
  <c r="Y458" i="14"/>
  <c r="AP458" i="14"/>
  <c r="AU458" i="14" s="1"/>
  <c r="AP454" i="14"/>
  <c r="AU454" i="14" s="1"/>
  <c r="Y454" i="14"/>
  <c r="Y460" i="14"/>
  <c r="AP460" i="14"/>
  <c r="AU460" i="14" s="1"/>
  <c r="U427" i="14"/>
  <c r="AL427" i="14"/>
  <c r="AU427" i="14" s="1"/>
  <c r="Y457" i="14"/>
  <c r="AP457" i="14"/>
  <c r="AU457" i="14" s="1"/>
  <c r="AP446" i="14"/>
  <c r="AU446" i="14" s="1"/>
  <c r="Y446" i="14"/>
  <c r="AL428" i="14"/>
  <c r="AU428" i="14" s="1"/>
  <c r="U428" i="14"/>
  <c r="AP444" i="14"/>
  <c r="AU444" i="14" s="1"/>
  <c r="Y444" i="14"/>
  <c r="AP453" i="14"/>
  <c r="AU453" i="14" s="1"/>
  <c r="Y453" i="14"/>
  <c r="U416" i="14"/>
  <c r="AL416" i="14"/>
  <c r="AU416" i="14" s="1"/>
  <c r="AL423" i="14"/>
  <c r="AU423" i="14" s="1"/>
  <c r="U423" i="14"/>
  <c r="Y464" i="14"/>
  <c r="AP464" i="14"/>
  <c r="AU464" i="14" s="1"/>
  <c r="Y468" i="14"/>
  <c r="AP468" i="14"/>
  <c r="AU468" i="14" s="1"/>
  <c r="AP451" i="14"/>
  <c r="AU451" i="14" s="1"/>
  <c r="Y451" i="14"/>
  <c r="AP455" i="14"/>
  <c r="AU455" i="14" s="1"/>
  <c r="Y455" i="14"/>
  <c r="AP439" i="14"/>
  <c r="AU439" i="14" s="1"/>
  <c r="Y439" i="14"/>
  <c r="AL421" i="14"/>
  <c r="AU421" i="14" s="1"/>
  <c r="U421" i="14"/>
  <c r="Y450" i="14"/>
  <c r="AU381" i="14"/>
  <c r="AP450" i="14"/>
  <c r="AU450" i="14" s="1"/>
  <c r="AL430" i="14"/>
  <c r="AU430" i="14" s="1"/>
  <c r="U430" i="14"/>
  <c r="U417" i="14"/>
  <c r="AL417" i="14"/>
  <c r="AU417" i="14" s="1"/>
  <c r="Y441" i="14"/>
  <c r="AP441" i="14"/>
  <c r="AU441" i="14" s="1"/>
  <c r="U429" i="14"/>
  <c r="AL429" i="14"/>
  <c r="AU429" i="14" s="1"/>
  <c r="U422" i="14"/>
  <c r="AL422" i="14"/>
  <c r="AU422" i="14" s="1"/>
  <c r="U432" i="14"/>
  <c r="AL432" i="14"/>
  <c r="AU432" i="14" s="1"/>
  <c r="Y440" i="14"/>
  <c r="AP440" i="14"/>
  <c r="AU440" i="14" s="1"/>
  <c r="U434" i="14"/>
  <c r="AL434" i="14"/>
  <c r="AU434" i="14" s="1"/>
  <c r="U420" i="14"/>
  <c r="AL420" i="14"/>
  <c r="AU420" i="14" s="1"/>
  <c r="Y438" i="14"/>
  <c r="AP438" i="14"/>
  <c r="AU438" i="14" s="1"/>
  <c r="Y390" i="14"/>
  <c r="AP390" i="14"/>
  <c r="AU390" i="14" s="1"/>
  <c r="Y456" i="14"/>
  <c r="AP456" i="14"/>
  <c r="AU456" i="14" s="1"/>
  <c r="AP532" i="13"/>
  <c r="AU532" i="13" s="1"/>
  <c r="Y532" i="13"/>
  <c r="AL501" i="13"/>
  <c r="AU501" i="13" s="1"/>
  <c r="U501" i="13"/>
  <c r="Y461" i="13"/>
  <c r="AP461" i="13"/>
  <c r="AL499" i="13"/>
  <c r="AU499" i="13" s="1"/>
  <c r="U499" i="13"/>
  <c r="AL509" i="13"/>
  <c r="AU509" i="13" s="1"/>
  <c r="U509" i="13"/>
  <c r="AP525" i="13"/>
  <c r="AU525" i="13" s="1"/>
  <c r="Y525" i="13"/>
  <c r="AL500" i="13"/>
  <c r="AU500" i="13" s="1"/>
  <c r="U500" i="13"/>
  <c r="Y544" i="13"/>
  <c r="AP544" i="13"/>
  <c r="AU544" i="13" s="1"/>
  <c r="AL512" i="13"/>
  <c r="AU512" i="13" s="1"/>
  <c r="U512" i="13"/>
  <c r="Y539" i="13"/>
  <c r="AP539" i="13"/>
  <c r="AU539" i="13" s="1"/>
  <c r="AP518" i="13"/>
  <c r="AU518" i="13" s="1"/>
  <c r="Y518" i="13"/>
  <c r="U502" i="13"/>
  <c r="AL502" i="13"/>
  <c r="AU502" i="13" s="1"/>
  <c r="AL508" i="13"/>
  <c r="AU508" i="13" s="1"/>
  <c r="U508" i="13"/>
  <c r="Y524" i="13"/>
  <c r="AP524" i="13"/>
  <c r="AU524" i="13" s="1"/>
  <c r="AP536" i="13"/>
  <c r="AU536" i="13" s="1"/>
  <c r="Y536" i="13"/>
  <c r="Y538" i="13"/>
  <c r="AP538" i="13"/>
  <c r="AU538" i="13" s="1"/>
  <c r="AP526" i="13"/>
  <c r="AU526" i="13" s="1"/>
  <c r="Y526" i="13"/>
  <c r="Y535" i="13"/>
  <c r="AP535" i="13"/>
  <c r="AU535" i="13" s="1"/>
  <c r="AP545" i="13"/>
  <c r="AU545" i="13" s="1"/>
  <c r="Y545" i="13"/>
  <c r="AL507" i="13"/>
  <c r="AU507" i="13" s="1"/>
  <c r="U507" i="13"/>
  <c r="AP520" i="13"/>
  <c r="AU520" i="13" s="1"/>
  <c r="Y520" i="13"/>
  <c r="AL503" i="13"/>
  <c r="AU503" i="13" s="1"/>
  <c r="U503" i="13"/>
  <c r="Y441" i="13"/>
  <c r="AP441" i="13"/>
  <c r="AU441" i="13" s="1"/>
  <c r="AP533" i="13"/>
  <c r="AU533" i="13" s="1"/>
  <c r="Y533" i="13"/>
  <c r="Y531" i="13"/>
  <c r="AP531" i="13"/>
  <c r="AU531" i="13" s="1"/>
  <c r="AP548" i="13"/>
  <c r="AU548" i="13" s="1"/>
  <c r="Y548" i="13"/>
  <c r="AP537" i="13"/>
  <c r="AU537" i="13" s="1"/>
  <c r="Y537" i="13"/>
  <c r="AP550" i="13"/>
  <c r="AU550" i="13" s="1"/>
  <c r="Y550" i="13"/>
  <c r="AP447" i="13"/>
  <c r="AU447" i="13" s="1"/>
  <c r="Y447" i="13"/>
  <c r="AP534" i="13"/>
  <c r="AU534" i="13" s="1"/>
  <c r="Y534" i="13"/>
  <c r="U511" i="13"/>
  <c r="AL511" i="13"/>
  <c r="AU511" i="13" s="1"/>
  <c r="U434" i="13"/>
  <c r="AL434" i="13"/>
  <c r="AU434" i="13" s="1"/>
  <c r="Y540" i="13"/>
  <c r="AP540" i="13"/>
  <c r="AU540" i="13" s="1"/>
  <c r="AP519" i="13"/>
  <c r="AU519" i="13" s="1"/>
  <c r="Y519" i="13"/>
  <c r="U497" i="13"/>
  <c r="AL497" i="13"/>
  <c r="AU497" i="13" s="1"/>
  <c r="AL510" i="13"/>
  <c r="AU510" i="13" s="1"/>
  <c r="U510" i="13"/>
  <c r="AL496" i="13"/>
  <c r="AU496" i="13" s="1"/>
  <c r="U496" i="13"/>
  <c r="Y530" i="13"/>
  <c r="AP530" i="13"/>
  <c r="AU530" i="13" s="1"/>
  <c r="AU461" i="13"/>
  <c r="AL498" i="13"/>
  <c r="AU498" i="13" s="1"/>
  <c r="U498" i="13"/>
  <c r="AL354" i="12"/>
  <c r="AU354" i="12" s="1"/>
  <c r="U354" i="12"/>
  <c r="AP456" i="12"/>
  <c r="AU456" i="12" s="1"/>
  <c r="Y456" i="12"/>
  <c r="AP460" i="12"/>
  <c r="AU460" i="12" s="1"/>
  <c r="Y460" i="12"/>
  <c r="Y361" i="12"/>
  <c r="AP361" i="12"/>
  <c r="AU361" i="12" s="1"/>
  <c r="AP440" i="12"/>
  <c r="AU440" i="12" s="1"/>
  <c r="Y440" i="12"/>
  <c r="U428" i="12"/>
  <c r="AL428" i="12"/>
  <c r="AU428" i="12" s="1"/>
  <c r="U421" i="12"/>
  <c r="AL421" i="12"/>
  <c r="AU421" i="12" s="1"/>
  <c r="AL423" i="12"/>
  <c r="AU423" i="12" s="1"/>
  <c r="U423" i="12"/>
  <c r="Y446" i="12"/>
  <c r="AP446" i="12"/>
  <c r="AU446" i="12" s="1"/>
  <c r="AP438" i="12"/>
  <c r="AU438" i="12" s="1"/>
  <c r="Y438" i="12"/>
  <c r="U429" i="12"/>
  <c r="AL429" i="12"/>
  <c r="AU429" i="12" s="1"/>
  <c r="AP381" i="12"/>
  <c r="Y381" i="12"/>
  <c r="Y451" i="12"/>
  <c r="AP451" i="12"/>
  <c r="AU451" i="12" s="1"/>
  <c r="Y470" i="12"/>
  <c r="AP470" i="12"/>
  <c r="AU470" i="12" s="1"/>
  <c r="AP367" i="12"/>
  <c r="AU367" i="12" s="1"/>
  <c r="Y367" i="12"/>
  <c r="AL418" i="12"/>
  <c r="AU418" i="12" s="1"/>
  <c r="U418" i="12"/>
  <c r="Y453" i="12"/>
  <c r="AP453" i="12"/>
  <c r="AU453" i="12" s="1"/>
  <c r="AP464" i="12"/>
  <c r="AU464" i="12" s="1"/>
  <c r="Y464" i="12"/>
  <c r="AL416" i="12"/>
  <c r="AU416" i="12" s="1"/>
  <c r="U416" i="12"/>
  <c r="U417" i="12"/>
  <c r="AL417" i="12"/>
  <c r="AU417" i="12" s="1"/>
  <c r="Y465" i="12"/>
  <c r="AP465" i="12"/>
  <c r="AU465" i="12" s="1"/>
  <c r="AP444" i="12"/>
  <c r="AU444" i="12" s="1"/>
  <c r="Y444" i="12"/>
  <c r="U419" i="12"/>
  <c r="AL419" i="12"/>
  <c r="AU419" i="12" s="1"/>
  <c r="AP458" i="12"/>
  <c r="AU458" i="12" s="1"/>
  <c r="Y458" i="12"/>
  <c r="AP450" i="12"/>
  <c r="AU450" i="12" s="1"/>
  <c r="AU381" i="12"/>
  <c r="Y450" i="12"/>
  <c r="AP455" i="12"/>
  <c r="AU455" i="12" s="1"/>
  <c r="Y455" i="12"/>
  <c r="Y439" i="12"/>
  <c r="AP439" i="12"/>
  <c r="AU439" i="12" s="1"/>
  <c r="AL431" i="12"/>
  <c r="AU431" i="12" s="1"/>
  <c r="U431" i="12"/>
  <c r="AL427" i="12"/>
  <c r="AU427" i="12" s="1"/>
  <c r="U427" i="12"/>
  <c r="AL422" i="12"/>
  <c r="AU422" i="12" s="1"/>
  <c r="U422" i="12"/>
  <c r="Y459" i="12"/>
  <c r="AP459" i="12"/>
  <c r="AU459" i="12" s="1"/>
  <c r="U420" i="12"/>
  <c r="AL420" i="12"/>
  <c r="AU420" i="12" s="1"/>
  <c r="U430" i="12"/>
  <c r="AL430" i="12"/>
  <c r="AU430" i="12" s="1"/>
  <c r="AP445" i="12"/>
  <c r="AU445" i="12" s="1"/>
  <c r="Y445" i="12"/>
  <c r="AP452" i="12"/>
  <c r="AU452" i="12" s="1"/>
  <c r="Y452" i="12"/>
  <c r="Y468" i="12"/>
  <c r="AP468" i="12"/>
  <c r="AU468" i="12" s="1"/>
  <c r="AP454" i="12"/>
  <c r="AU454" i="12" s="1"/>
  <c r="Y454" i="12"/>
  <c r="AL432" i="12"/>
  <c r="AU432" i="12" s="1"/>
  <c r="U432" i="12"/>
  <c r="Y457" i="12"/>
  <c r="AP457" i="12"/>
  <c r="AU457" i="12" s="1"/>
  <c r="M72" i="22"/>
  <c r="AD72" i="22" s="1"/>
  <c r="AI22" i="2"/>
  <c r="Y50" i="6"/>
  <c r="AU27" i="6"/>
  <c r="U27" i="7" s="1"/>
  <c r="AU54" i="6"/>
  <c r="Y54" i="7" s="1"/>
  <c r="K78" i="22"/>
  <c r="AE25" i="2"/>
  <c r="AU14" i="6"/>
  <c r="U14" i="7" s="1"/>
  <c r="AD72" i="21"/>
  <c r="AC25" i="2"/>
  <c r="AC28" i="2" s="1"/>
  <c r="AA78" i="21"/>
  <c r="AC76" i="21"/>
  <c r="AU42" i="6"/>
  <c r="AP42" i="7" s="1"/>
  <c r="AU42" i="7" s="1"/>
  <c r="AU25" i="6"/>
  <c r="AL25" i="7" s="1"/>
  <c r="AU25" i="7" s="1"/>
  <c r="AU56" i="6"/>
  <c r="AP56" i="7" s="1"/>
  <c r="AU56" i="7" s="1"/>
  <c r="AU24" i="6"/>
  <c r="U24" i="7" s="1"/>
  <c r="AP35" i="6"/>
  <c r="AU35" i="6" s="1"/>
  <c r="AP35" i="7" s="1"/>
  <c r="AU35" i="7" s="1"/>
  <c r="AL12" i="6"/>
  <c r="AU12" i="6" s="1"/>
  <c r="U12" i="7" s="1"/>
  <c r="AC78" i="7"/>
  <c r="S85" i="7" s="1"/>
  <c r="M72" i="7"/>
  <c r="AD72" i="7" s="1"/>
  <c r="AP36" i="6"/>
  <c r="AU36" i="6" s="1"/>
  <c r="AP36" i="7" s="1"/>
  <c r="AU36" i="7" s="1"/>
  <c r="AP55" i="6"/>
  <c r="AU55" i="6" s="1"/>
  <c r="Y55" i="7" s="1"/>
  <c r="AL18" i="6"/>
  <c r="AU18" i="6" s="1"/>
  <c r="U18" i="7" s="1"/>
  <c r="AP53" i="6"/>
  <c r="AU53" i="6" s="1"/>
  <c r="AP53" i="7" s="1"/>
  <c r="AU53" i="7" s="1"/>
  <c r="AU194" i="4"/>
  <c r="AL274" i="4" s="1"/>
  <c r="AU274" i="4" s="1"/>
  <c r="AC78" i="6"/>
  <c r="S85" i="6" s="1"/>
  <c r="S82" i="6"/>
  <c r="U24" i="6"/>
  <c r="Y40" i="6"/>
  <c r="S92" i="22"/>
  <c r="D84" i="7"/>
  <c r="D82" i="7"/>
  <c r="V82" i="7" s="1"/>
  <c r="D86" i="7"/>
  <c r="I41" i="5"/>
  <c r="S84" i="7"/>
  <c r="S86" i="7"/>
  <c r="S90" i="21"/>
  <c r="S90" i="8"/>
  <c r="S92" i="8"/>
  <c r="AL16" i="6"/>
  <c r="AU16" i="6" s="1"/>
  <c r="U16" i="7" s="1"/>
  <c r="U14" i="6"/>
  <c r="U19" i="6" s="1"/>
  <c r="AP46" i="6"/>
  <c r="AU46" i="6" s="1"/>
  <c r="AP46" i="7" s="1"/>
  <c r="AU46" i="7" s="1"/>
  <c r="AA78" i="3"/>
  <c r="I25" i="2"/>
  <c r="AC76" i="3"/>
  <c r="Y54" i="6"/>
  <c r="U27" i="6"/>
  <c r="Y42" i="6"/>
  <c r="AU43" i="3"/>
  <c r="U25" i="6"/>
  <c r="U26" i="6"/>
  <c r="AP41" i="6"/>
  <c r="AU41" i="6" s="1"/>
  <c r="AP41" i="7" s="1"/>
  <c r="AU41" i="7" s="1"/>
  <c r="AL23" i="6"/>
  <c r="AU23" i="6" s="1"/>
  <c r="U23" i="7" s="1"/>
  <c r="Y56" i="6"/>
  <c r="S90" i="9"/>
  <c r="S92" i="9"/>
  <c r="AP51" i="6"/>
  <c r="AU51" i="6" s="1"/>
  <c r="Y51" i="7" s="1"/>
  <c r="AL17" i="6"/>
  <c r="AU17" i="6" s="1"/>
  <c r="AL17" i="7" s="1"/>
  <c r="AU17" i="7" s="1"/>
  <c r="AL13" i="6"/>
  <c r="AU13" i="6" s="1"/>
  <c r="AL13" i="7" s="1"/>
  <c r="AU13" i="7" s="1"/>
  <c r="AP52" i="6"/>
  <c r="AU52" i="6" s="1"/>
  <c r="AP52" i="7" s="1"/>
  <c r="AU52" i="7" s="1"/>
  <c r="M76" i="8"/>
  <c r="AD76" i="8" s="1"/>
  <c r="J78" i="8"/>
  <c r="O21" i="5"/>
  <c r="O22" i="5" s="1"/>
  <c r="M76" i="22"/>
  <c r="AD76" i="22" s="1"/>
  <c r="J78" i="22"/>
  <c r="M76" i="9"/>
  <c r="AD76" i="9" s="1"/>
  <c r="J78" i="9"/>
  <c r="J78" i="7"/>
  <c r="M76" i="7"/>
  <c r="AD76" i="7" s="1"/>
  <c r="J78" i="21"/>
  <c r="M76" i="21"/>
  <c r="Z25" i="2"/>
  <c r="AL260" i="4"/>
  <c r="AU260" i="4" s="1"/>
  <c r="U260" i="4"/>
  <c r="AL259" i="4"/>
  <c r="AU259" i="4" s="1"/>
  <c r="U259" i="4"/>
  <c r="AL256" i="4"/>
  <c r="AU256" i="4" s="1"/>
  <c r="U256" i="4"/>
  <c r="AL267" i="4"/>
  <c r="AU267" i="4" s="1"/>
  <c r="U267" i="4"/>
  <c r="AL270" i="4"/>
  <c r="AU270" i="4" s="1"/>
  <c r="U270" i="4"/>
  <c r="U194" i="4"/>
  <c r="AL268" i="4"/>
  <c r="AU268" i="4" s="1"/>
  <c r="U268" i="4"/>
  <c r="AL261" i="4"/>
  <c r="AU261" i="4" s="1"/>
  <c r="U261" i="4"/>
  <c r="AL257" i="4"/>
  <c r="AU257" i="4" s="1"/>
  <c r="U257" i="4"/>
  <c r="AL271" i="4"/>
  <c r="AU271" i="4" s="1"/>
  <c r="U271" i="4"/>
  <c r="AL269" i="4"/>
  <c r="AU269" i="4" s="1"/>
  <c r="U269" i="4"/>
  <c r="AL262" i="4"/>
  <c r="AU262" i="4" s="1"/>
  <c r="U262" i="4"/>
  <c r="AL258" i="4"/>
  <c r="AU258" i="4" s="1"/>
  <c r="U258" i="4"/>
  <c r="AU40" i="6"/>
  <c r="AU26" i="6"/>
  <c r="AU15" i="6"/>
  <c r="L70" i="3"/>
  <c r="AR70" i="3"/>
  <c r="AT64" i="3"/>
  <c r="AT65" i="3"/>
  <c r="M65" i="3"/>
  <c r="M63" i="3"/>
  <c r="M69" i="3"/>
  <c r="M68" i="3"/>
  <c r="AQ70" i="6"/>
  <c r="M66" i="3"/>
  <c r="M64" i="3"/>
  <c r="L21" i="5"/>
  <c r="K70" i="3"/>
  <c r="AT60" i="3"/>
  <c r="AQ70" i="3"/>
  <c r="M67" i="3"/>
  <c r="M61" i="3"/>
  <c r="M62" i="3"/>
  <c r="AP550" i="20" l="1"/>
  <c r="AU550" i="20" s="1"/>
  <c r="Y550" i="20"/>
  <c r="Y541" i="20"/>
  <c r="AP541" i="20"/>
  <c r="U514" i="20"/>
  <c r="AL514" i="20"/>
  <c r="AU514" i="20" s="1"/>
  <c r="Y521" i="20"/>
  <c r="AP521" i="20"/>
  <c r="AU521" i="20" s="1"/>
  <c r="AU541" i="20"/>
  <c r="Y527" i="20"/>
  <c r="AP527" i="20"/>
  <c r="AU527" i="20" s="1"/>
  <c r="U420" i="19"/>
  <c r="AL420" i="19"/>
  <c r="AU420" i="19" s="1"/>
  <c r="U417" i="19"/>
  <c r="AL417" i="19"/>
  <c r="AU417" i="19" s="1"/>
  <c r="AL421" i="19"/>
  <c r="AU421" i="19" s="1"/>
  <c r="U421" i="19"/>
  <c r="AL430" i="19"/>
  <c r="AU430" i="19" s="1"/>
  <c r="U430" i="19"/>
  <c r="AL423" i="19"/>
  <c r="AU423" i="19" s="1"/>
  <c r="U423" i="19"/>
  <c r="Y361" i="19"/>
  <c r="AP361" i="19"/>
  <c r="AU361" i="19" s="1"/>
  <c r="AP455" i="19"/>
  <c r="AU455" i="19" s="1"/>
  <c r="Y455" i="19"/>
  <c r="AP440" i="19"/>
  <c r="AU440" i="19" s="1"/>
  <c r="Y440" i="19"/>
  <c r="Y446" i="19"/>
  <c r="AP446" i="19"/>
  <c r="AU446" i="19" s="1"/>
  <c r="Y438" i="19"/>
  <c r="AP438" i="19"/>
  <c r="AU438" i="19" s="1"/>
  <c r="Y468" i="19"/>
  <c r="AP468" i="19"/>
  <c r="AU468" i="19" s="1"/>
  <c r="Y460" i="19"/>
  <c r="AP460" i="19"/>
  <c r="AU460" i="19" s="1"/>
  <c r="Y445" i="19"/>
  <c r="AP445" i="19"/>
  <c r="AU445" i="19" s="1"/>
  <c r="AP439" i="19"/>
  <c r="AU439" i="19" s="1"/>
  <c r="Y439" i="19"/>
  <c r="Y458" i="19"/>
  <c r="AP458" i="19"/>
  <c r="AU458" i="19" s="1"/>
  <c r="AL354" i="19"/>
  <c r="AU354" i="19" s="1"/>
  <c r="U354" i="19"/>
  <c r="AP454" i="19"/>
  <c r="AU454" i="19" s="1"/>
  <c r="Y454" i="19"/>
  <c r="Y457" i="19"/>
  <c r="AP457" i="19"/>
  <c r="AU457" i="19" s="1"/>
  <c r="AL419" i="19"/>
  <c r="AU419" i="19" s="1"/>
  <c r="U419" i="19"/>
  <c r="U427" i="19"/>
  <c r="AL427" i="19"/>
  <c r="AU427" i="19" s="1"/>
  <c r="Y367" i="19"/>
  <c r="AP367" i="19"/>
  <c r="AU367" i="19" s="1"/>
  <c r="U422" i="19"/>
  <c r="AL422" i="19"/>
  <c r="AU422" i="19" s="1"/>
  <c r="Y470" i="19"/>
  <c r="AP470" i="19"/>
  <c r="AU470" i="19" s="1"/>
  <c r="Y450" i="19"/>
  <c r="AU381" i="19"/>
  <c r="AP450" i="19"/>
  <c r="AU450" i="19" s="1"/>
  <c r="U431" i="19"/>
  <c r="AL431" i="19"/>
  <c r="AU431" i="19" s="1"/>
  <c r="AP459" i="19"/>
  <c r="AU459" i="19" s="1"/>
  <c r="Y459" i="19"/>
  <c r="U429" i="19"/>
  <c r="AL429" i="19"/>
  <c r="AU429" i="19" s="1"/>
  <c r="Y452" i="19"/>
  <c r="AP452" i="19"/>
  <c r="AU452" i="19" s="1"/>
  <c r="AP451" i="19"/>
  <c r="AU451" i="19" s="1"/>
  <c r="Y451" i="19"/>
  <c r="U416" i="19"/>
  <c r="AL416" i="19"/>
  <c r="AU416" i="19" s="1"/>
  <c r="AP444" i="19"/>
  <c r="AU444" i="19" s="1"/>
  <c r="Y444" i="19"/>
  <c r="Y456" i="19"/>
  <c r="AP456" i="19"/>
  <c r="AU456" i="19" s="1"/>
  <c r="U418" i="19"/>
  <c r="AL418" i="19"/>
  <c r="AU418" i="19" s="1"/>
  <c r="AP453" i="19"/>
  <c r="AU453" i="19" s="1"/>
  <c r="Y453" i="19"/>
  <c r="Y464" i="19"/>
  <c r="AP464" i="19"/>
  <c r="AU464" i="19" s="1"/>
  <c r="AL428" i="19"/>
  <c r="AU428" i="19" s="1"/>
  <c r="U428" i="19"/>
  <c r="AP381" i="19"/>
  <c r="Y381" i="19"/>
  <c r="AL432" i="19"/>
  <c r="AU432" i="19" s="1"/>
  <c r="U432" i="19"/>
  <c r="AP465" i="19"/>
  <c r="AU465" i="19" s="1"/>
  <c r="Y465" i="19"/>
  <c r="AU541" i="18"/>
  <c r="Y541" i="18"/>
  <c r="AP541" i="18"/>
  <c r="Y521" i="18"/>
  <c r="AP521" i="18"/>
  <c r="AU521" i="18" s="1"/>
  <c r="Y527" i="18"/>
  <c r="AP527" i="18"/>
  <c r="AU527" i="18" s="1"/>
  <c r="AL514" i="18"/>
  <c r="AU514" i="18" s="1"/>
  <c r="U514" i="18"/>
  <c r="Y527" i="17"/>
  <c r="AP527" i="17"/>
  <c r="AU527" i="17" s="1"/>
  <c r="AP550" i="17"/>
  <c r="AU550" i="17" s="1"/>
  <c r="Y550" i="17"/>
  <c r="AP521" i="17"/>
  <c r="AU521" i="17" s="1"/>
  <c r="Y521" i="17"/>
  <c r="AL514" i="17"/>
  <c r="AU514" i="17" s="1"/>
  <c r="U514" i="17"/>
  <c r="Y541" i="17"/>
  <c r="AP541" i="17"/>
  <c r="Y525" i="16"/>
  <c r="AP525" i="16"/>
  <c r="AU525" i="16" s="1"/>
  <c r="Y461" i="16"/>
  <c r="AP461" i="16"/>
  <c r="U497" i="16"/>
  <c r="AL497" i="16"/>
  <c r="AU497" i="16" s="1"/>
  <c r="AP441" i="16"/>
  <c r="AU441" i="16" s="1"/>
  <c r="Y441" i="16"/>
  <c r="Y539" i="16"/>
  <c r="AP539" i="16"/>
  <c r="AU539" i="16" s="1"/>
  <c r="U509" i="16"/>
  <c r="AL509" i="16"/>
  <c r="AU509" i="16" s="1"/>
  <c r="U498" i="16"/>
  <c r="AL498" i="16"/>
  <c r="AU498" i="16" s="1"/>
  <c r="AP533" i="16"/>
  <c r="AU533" i="16" s="1"/>
  <c r="Y533" i="16"/>
  <c r="Y540" i="16"/>
  <c r="AP540" i="16"/>
  <c r="AU540" i="16" s="1"/>
  <c r="AL507" i="16"/>
  <c r="AU507" i="16" s="1"/>
  <c r="U507" i="16"/>
  <c r="AP532" i="16"/>
  <c r="AU532" i="16" s="1"/>
  <c r="Y532" i="16"/>
  <c r="AP535" i="16"/>
  <c r="AU535" i="16" s="1"/>
  <c r="Y535" i="16"/>
  <c r="Y530" i="16"/>
  <c r="AP530" i="16"/>
  <c r="AU530" i="16" s="1"/>
  <c r="AU461" i="16"/>
  <c r="AL503" i="16"/>
  <c r="AU503" i="16" s="1"/>
  <c r="U503" i="16"/>
  <c r="Y538" i="16"/>
  <c r="AP538" i="16"/>
  <c r="AU538" i="16" s="1"/>
  <c r="AP545" i="16"/>
  <c r="AU545" i="16" s="1"/>
  <c r="Y545" i="16"/>
  <c r="Y518" i="16"/>
  <c r="AP518" i="16"/>
  <c r="AU518" i="16" s="1"/>
  <c r="AL500" i="16"/>
  <c r="AU500" i="16" s="1"/>
  <c r="U500" i="16"/>
  <c r="Y531" i="16"/>
  <c r="AP531" i="16"/>
  <c r="AU531" i="16" s="1"/>
  <c r="AP520" i="16"/>
  <c r="AU520" i="16" s="1"/>
  <c r="Y520" i="16"/>
  <c r="AP550" i="16"/>
  <c r="AU550" i="16" s="1"/>
  <c r="Y550" i="16"/>
  <c r="AL512" i="16"/>
  <c r="AU512" i="16" s="1"/>
  <c r="U512" i="16"/>
  <c r="AL501" i="16"/>
  <c r="AU501" i="16" s="1"/>
  <c r="U501" i="16"/>
  <c r="Y537" i="16"/>
  <c r="AP537" i="16"/>
  <c r="AU537" i="16" s="1"/>
  <c r="AP519" i="16"/>
  <c r="AU519" i="16" s="1"/>
  <c r="Y519" i="16"/>
  <c r="AP524" i="16"/>
  <c r="AU524" i="16" s="1"/>
  <c r="Y524" i="16"/>
  <c r="U511" i="16"/>
  <c r="AL511" i="16"/>
  <c r="AU511" i="16" s="1"/>
  <c r="U499" i="16"/>
  <c r="AL499" i="16"/>
  <c r="AU499" i="16" s="1"/>
  <c r="AL496" i="16"/>
  <c r="AU496" i="16" s="1"/>
  <c r="U496" i="16"/>
  <c r="AL508" i="16"/>
  <c r="AU508" i="16" s="1"/>
  <c r="U508" i="16"/>
  <c r="U434" i="16"/>
  <c r="AL434" i="16"/>
  <c r="AU434" i="16" s="1"/>
  <c r="AL27" i="7"/>
  <c r="AU27" i="7" s="1"/>
  <c r="AL27" i="8" s="1"/>
  <c r="AU27" i="8" s="1"/>
  <c r="Y544" i="16"/>
  <c r="AP544" i="16"/>
  <c r="AU544" i="16" s="1"/>
  <c r="U502" i="16"/>
  <c r="AL502" i="16"/>
  <c r="AU502" i="16" s="1"/>
  <c r="AL510" i="16"/>
  <c r="AU510" i="16" s="1"/>
  <c r="U510" i="16"/>
  <c r="AP534" i="16"/>
  <c r="AU534" i="16" s="1"/>
  <c r="Y534" i="16"/>
  <c r="Y526" i="16"/>
  <c r="AP526" i="16"/>
  <c r="AU526" i="16" s="1"/>
  <c r="Y536" i="16"/>
  <c r="AP536" i="16"/>
  <c r="AU536" i="16" s="1"/>
  <c r="AP548" i="16"/>
  <c r="AU548" i="16" s="1"/>
  <c r="Y548" i="16"/>
  <c r="AP447" i="16"/>
  <c r="AU447" i="16" s="1"/>
  <c r="Y447" i="16"/>
  <c r="U497" i="15"/>
  <c r="AL497" i="15"/>
  <c r="AU497" i="15" s="1"/>
  <c r="U434" i="15"/>
  <c r="AL434" i="15"/>
  <c r="AU434" i="15" s="1"/>
  <c r="U507" i="15"/>
  <c r="AL507" i="15"/>
  <c r="AU507" i="15" s="1"/>
  <c r="AL512" i="15"/>
  <c r="AU512" i="15" s="1"/>
  <c r="U512" i="15"/>
  <c r="U498" i="15"/>
  <c r="AL498" i="15"/>
  <c r="AU498" i="15" s="1"/>
  <c r="AP520" i="15"/>
  <c r="AU520" i="15" s="1"/>
  <c r="Y520" i="15"/>
  <c r="AL501" i="15"/>
  <c r="AU501" i="15" s="1"/>
  <c r="U501" i="15"/>
  <c r="Y531" i="15"/>
  <c r="AP531" i="15"/>
  <c r="AU531" i="15" s="1"/>
  <c r="AP534" i="15"/>
  <c r="AU534" i="15" s="1"/>
  <c r="Y534" i="15"/>
  <c r="U500" i="15"/>
  <c r="AL500" i="15"/>
  <c r="AU500" i="15" s="1"/>
  <c r="AP519" i="15"/>
  <c r="AU519" i="15" s="1"/>
  <c r="Y519" i="15"/>
  <c r="U511" i="15"/>
  <c r="AL511" i="15"/>
  <c r="AU511" i="15" s="1"/>
  <c r="AL499" i="15"/>
  <c r="AU499" i="15" s="1"/>
  <c r="U499" i="15"/>
  <c r="AL508" i="15"/>
  <c r="AU508" i="15" s="1"/>
  <c r="U508" i="15"/>
  <c r="AP536" i="15"/>
  <c r="AU536" i="15" s="1"/>
  <c r="Y536" i="15"/>
  <c r="Y461" i="15"/>
  <c r="AP461" i="15"/>
  <c r="U502" i="15"/>
  <c r="AL502" i="15"/>
  <c r="AU502" i="15" s="1"/>
  <c r="AP447" i="15"/>
  <c r="AU447" i="15" s="1"/>
  <c r="Y447" i="15"/>
  <c r="AP526" i="15"/>
  <c r="AU526" i="15" s="1"/>
  <c r="Y526" i="15"/>
  <c r="AP537" i="15"/>
  <c r="AU537" i="15" s="1"/>
  <c r="Y537" i="15"/>
  <c r="Y518" i="15"/>
  <c r="AP518" i="15"/>
  <c r="AU518" i="15" s="1"/>
  <c r="AL510" i="15"/>
  <c r="AU510" i="15" s="1"/>
  <c r="U510" i="15"/>
  <c r="Y540" i="15"/>
  <c r="AP540" i="15"/>
  <c r="AU540" i="15" s="1"/>
  <c r="Y441" i="15"/>
  <c r="AP441" i="15"/>
  <c r="AU441" i="15" s="1"/>
  <c r="AL503" i="15"/>
  <c r="AU503" i="15" s="1"/>
  <c r="U503" i="15"/>
  <c r="Y530" i="15"/>
  <c r="AP530" i="15"/>
  <c r="AU530" i="15" s="1"/>
  <c r="AU461" i="15"/>
  <c r="U509" i="15"/>
  <c r="AL509" i="15"/>
  <c r="AU509" i="15" s="1"/>
  <c r="Y532" i="15"/>
  <c r="AP532" i="15"/>
  <c r="AU532" i="15" s="1"/>
  <c r="Y548" i="15"/>
  <c r="AP548" i="15"/>
  <c r="AU548" i="15" s="1"/>
  <c r="Y539" i="15"/>
  <c r="AP539" i="15"/>
  <c r="AU539" i="15" s="1"/>
  <c r="AL496" i="15"/>
  <c r="AU496" i="15" s="1"/>
  <c r="U496" i="15"/>
  <c r="AP545" i="15"/>
  <c r="AU545" i="15" s="1"/>
  <c r="Y545" i="15"/>
  <c r="AP535" i="15"/>
  <c r="AU535" i="15" s="1"/>
  <c r="Y535" i="15"/>
  <c r="AP533" i="15"/>
  <c r="AU533" i="15" s="1"/>
  <c r="Y533" i="15"/>
  <c r="AP524" i="15"/>
  <c r="AU524" i="15" s="1"/>
  <c r="Y524" i="15"/>
  <c r="Y544" i="15"/>
  <c r="AP544" i="15"/>
  <c r="AU544" i="15" s="1"/>
  <c r="Y538" i="15"/>
  <c r="AP538" i="15"/>
  <c r="AU538" i="15" s="1"/>
  <c r="AP550" i="15"/>
  <c r="AU550" i="15" s="1"/>
  <c r="Y550" i="15"/>
  <c r="AP525" i="15"/>
  <c r="AU525" i="15" s="1"/>
  <c r="Y525" i="15"/>
  <c r="Y538" i="14"/>
  <c r="AP538" i="14"/>
  <c r="AU538" i="14" s="1"/>
  <c r="U512" i="14"/>
  <c r="AL512" i="14"/>
  <c r="AU512" i="14" s="1"/>
  <c r="AP533" i="14"/>
  <c r="AU533" i="14" s="1"/>
  <c r="Y533" i="14"/>
  <c r="AP536" i="14"/>
  <c r="AU536" i="14" s="1"/>
  <c r="Y536" i="14"/>
  <c r="AL514" i="14"/>
  <c r="AU514" i="14" s="1"/>
  <c r="U514" i="14"/>
  <c r="U509" i="14"/>
  <c r="AL509" i="14"/>
  <c r="AU509" i="14" s="1"/>
  <c r="Y530" i="14"/>
  <c r="AP530" i="14"/>
  <c r="AU530" i="14" s="1"/>
  <c r="AU541" i="14" s="1"/>
  <c r="AU461" i="14"/>
  <c r="AP535" i="14"/>
  <c r="AU535" i="14" s="1"/>
  <c r="Y535" i="14"/>
  <c r="U503" i="14"/>
  <c r="AL503" i="14"/>
  <c r="AU503" i="14" s="1"/>
  <c r="AL508" i="14"/>
  <c r="AU508" i="14" s="1"/>
  <c r="U508" i="14"/>
  <c r="AL499" i="14"/>
  <c r="AU499" i="14" s="1"/>
  <c r="U499" i="14"/>
  <c r="Y527" i="14"/>
  <c r="AP527" i="14"/>
  <c r="AU527" i="14" s="1"/>
  <c r="Y548" i="14"/>
  <c r="AP548" i="14"/>
  <c r="AU548" i="14" s="1"/>
  <c r="AL497" i="14"/>
  <c r="AU497" i="14" s="1"/>
  <c r="U497" i="14"/>
  <c r="AL510" i="14"/>
  <c r="AU510" i="14" s="1"/>
  <c r="U510" i="14"/>
  <c r="Y461" i="14"/>
  <c r="AP461" i="14"/>
  <c r="U496" i="14"/>
  <c r="AL496" i="14"/>
  <c r="AU496" i="14" s="1"/>
  <c r="U498" i="14"/>
  <c r="AL498" i="14"/>
  <c r="AU498" i="14" s="1"/>
  <c r="Y532" i="14"/>
  <c r="AP532" i="14"/>
  <c r="AU532" i="14" s="1"/>
  <c r="AP537" i="14"/>
  <c r="AU537" i="14" s="1"/>
  <c r="Y537" i="14"/>
  <c r="AL501" i="14"/>
  <c r="AU501" i="14" s="1"/>
  <c r="U501" i="14"/>
  <c r="AP545" i="14"/>
  <c r="AU545" i="14" s="1"/>
  <c r="Y545" i="14"/>
  <c r="Y540" i="14"/>
  <c r="AP540" i="14"/>
  <c r="AU540" i="14" s="1"/>
  <c r="Y470" i="14"/>
  <c r="AP470" i="14"/>
  <c r="AU470" i="14" s="1"/>
  <c r="AP520" i="14"/>
  <c r="AU520" i="14" s="1"/>
  <c r="Y520" i="14"/>
  <c r="Y521" i="14"/>
  <c r="AP521" i="14"/>
  <c r="AU521" i="14" s="1"/>
  <c r="Y531" i="14"/>
  <c r="AP531" i="14"/>
  <c r="AU531" i="14" s="1"/>
  <c r="AP526" i="14"/>
  <c r="AU526" i="14" s="1"/>
  <c r="Y526" i="14"/>
  <c r="AP534" i="14"/>
  <c r="AU534" i="14" s="1"/>
  <c r="Y534" i="14"/>
  <c r="Y518" i="14"/>
  <c r="AP518" i="14"/>
  <c r="AU518" i="14" s="1"/>
  <c r="Y544" i="14"/>
  <c r="AP544" i="14"/>
  <c r="AU544" i="14" s="1"/>
  <c r="U507" i="14"/>
  <c r="AL507" i="14"/>
  <c r="AU507" i="14" s="1"/>
  <c r="AP525" i="14"/>
  <c r="AU525" i="14" s="1"/>
  <c r="Y525" i="14"/>
  <c r="U511" i="14"/>
  <c r="AL511" i="14"/>
  <c r="AU511" i="14" s="1"/>
  <c r="U500" i="14"/>
  <c r="AL500" i="14"/>
  <c r="AU500" i="14" s="1"/>
  <c r="U502" i="14"/>
  <c r="AL502" i="14"/>
  <c r="AU502" i="14" s="1"/>
  <c r="AP519" i="14"/>
  <c r="AU519" i="14" s="1"/>
  <c r="Y519" i="14"/>
  <c r="AP524" i="14"/>
  <c r="AU524" i="14" s="1"/>
  <c r="Y524" i="14"/>
  <c r="Y539" i="14"/>
  <c r="AP539" i="14"/>
  <c r="AU539" i="14" s="1"/>
  <c r="Y521" i="13"/>
  <c r="AP521" i="13"/>
  <c r="AU521" i="13" s="1"/>
  <c r="Y541" i="13"/>
  <c r="AP541" i="13"/>
  <c r="AU541" i="13"/>
  <c r="AL514" i="13"/>
  <c r="AU514" i="13" s="1"/>
  <c r="U514" i="13"/>
  <c r="U25" i="7"/>
  <c r="Y527" i="13"/>
  <c r="AP527" i="13"/>
  <c r="AU527" i="13" s="1"/>
  <c r="U511" i="12"/>
  <c r="AL511" i="12"/>
  <c r="AU511" i="12" s="1"/>
  <c r="AP537" i="12"/>
  <c r="AU537" i="12" s="1"/>
  <c r="Y537" i="12"/>
  <c r="Y538" i="12"/>
  <c r="AP538" i="12"/>
  <c r="AU538" i="12" s="1"/>
  <c r="U498" i="12"/>
  <c r="AL498" i="12"/>
  <c r="AU498" i="12" s="1"/>
  <c r="Y532" i="12"/>
  <c r="AP532" i="12"/>
  <c r="AU532" i="12" s="1"/>
  <c r="AL499" i="12"/>
  <c r="AU499" i="12" s="1"/>
  <c r="U499" i="12"/>
  <c r="U509" i="12"/>
  <c r="AL509" i="12"/>
  <c r="AU509" i="12" s="1"/>
  <c r="AL501" i="12"/>
  <c r="AU501" i="12" s="1"/>
  <c r="U501" i="12"/>
  <c r="AP519" i="12"/>
  <c r="AU519" i="12" s="1"/>
  <c r="Y519" i="12"/>
  <c r="AL496" i="12"/>
  <c r="AU496" i="12" s="1"/>
  <c r="U496" i="12"/>
  <c r="AP447" i="12"/>
  <c r="AU447" i="12" s="1"/>
  <c r="Y447" i="12"/>
  <c r="Y540" i="12"/>
  <c r="AP540" i="12"/>
  <c r="AU540" i="12" s="1"/>
  <c r="AL512" i="12"/>
  <c r="AU512" i="12" s="1"/>
  <c r="U512" i="12"/>
  <c r="AP525" i="12"/>
  <c r="AU525" i="12" s="1"/>
  <c r="Y525" i="12"/>
  <c r="U502" i="12"/>
  <c r="AL502" i="12"/>
  <c r="AU502" i="12" s="1"/>
  <c r="AP535" i="12"/>
  <c r="AU535" i="12" s="1"/>
  <c r="Y535" i="12"/>
  <c r="AP550" i="12"/>
  <c r="AU550" i="12" s="1"/>
  <c r="Y550" i="12"/>
  <c r="AL508" i="12"/>
  <c r="AU508" i="12" s="1"/>
  <c r="U508" i="12"/>
  <c r="U497" i="12"/>
  <c r="AL497" i="12"/>
  <c r="AU497" i="12" s="1"/>
  <c r="Y539" i="12"/>
  <c r="AP539" i="12"/>
  <c r="AU539" i="12" s="1"/>
  <c r="AL510" i="12"/>
  <c r="AU510" i="12" s="1"/>
  <c r="U510" i="12"/>
  <c r="AP524" i="12"/>
  <c r="AU524" i="12" s="1"/>
  <c r="Y524" i="12"/>
  <c r="Y544" i="12"/>
  <c r="AP544" i="12"/>
  <c r="AU544" i="12" s="1"/>
  <c r="Y518" i="12"/>
  <c r="AP518" i="12"/>
  <c r="AU518" i="12" s="1"/>
  <c r="AP536" i="12"/>
  <c r="AU536" i="12" s="1"/>
  <c r="Y536" i="12"/>
  <c r="Y441" i="12"/>
  <c r="AP441" i="12"/>
  <c r="AU441" i="12" s="1"/>
  <c r="AP534" i="12"/>
  <c r="AU534" i="12" s="1"/>
  <c r="Y534" i="12"/>
  <c r="U507" i="12"/>
  <c r="AL507" i="12"/>
  <c r="AU507" i="12" s="1"/>
  <c r="AP461" i="12"/>
  <c r="Y461" i="12"/>
  <c r="AP545" i="12"/>
  <c r="AU545" i="12" s="1"/>
  <c r="Y545" i="12"/>
  <c r="AP533" i="12"/>
  <c r="AU533" i="12" s="1"/>
  <c r="Y533" i="12"/>
  <c r="Y531" i="12"/>
  <c r="AP531" i="12"/>
  <c r="AU531" i="12" s="1"/>
  <c r="AP526" i="12"/>
  <c r="AU526" i="12" s="1"/>
  <c r="Y526" i="12"/>
  <c r="AL503" i="12"/>
  <c r="AU503" i="12" s="1"/>
  <c r="U503" i="12"/>
  <c r="Y548" i="12"/>
  <c r="AP548" i="12"/>
  <c r="AU548" i="12" s="1"/>
  <c r="AL500" i="12"/>
  <c r="AU500" i="12" s="1"/>
  <c r="U500" i="12"/>
  <c r="Y530" i="12"/>
  <c r="AP530" i="12"/>
  <c r="AU530" i="12" s="1"/>
  <c r="AU461" i="12"/>
  <c r="AP520" i="12"/>
  <c r="AU520" i="12" s="1"/>
  <c r="Y520" i="12"/>
  <c r="U434" i="12"/>
  <c r="AL434" i="12"/>
  <c r="AU434" i="12" s="1"/>
  <c r="AL14" i="7"/>
  <c r="AU14" i="7" s="1"/>
  <c r="AL14" i="8" s="1"/>
  <c r="AU14" i="8" s="1"/>
  <c r="AP54" i="7"/>
  <c r="AU54" i="7" s="1"/>
  <c r="AP54" i="8" s="1"/>
  <c r="AU54" i="8" s="1"/>
  <c r="D84" i="22"/>
  <c r="V84" i="22" s="1"/>
  <c r="D86" i="22"/>
  <c r="D82" i="22"/>
  <c r="Y42" i="7"/>
  <c r="AD76" i="21"/>
  <c r="AP43" i="6"/>
  <c r="AU43" i="6" s="1"/>
  <c r="Y56" i="7"/>
  <c r="S82" i="21"/>
  <c r="AC78" i="21"/>
  <c r="S85" i="21" s="1"/>
  <c r="AL24" i="7"/>
  <c r="AU24" i="7" s="1"/>
  <c r="U24" i="8" s="1"/>
  <c r="Y35" i="7"/>
  <c r="AL12" i="7"/>
  <c r="AU12" i="7" s="1"/>
  <c r="AL12" i="8" s="1"/>
  <c r="AP55" i="7"/>
  <c r="AU55" i="7" s="1"/>
  <c r="AP55" i="8" s="1"/>
  <c r="AU55" i="8" s="1"/>
  <c r="Y36" i="7"/>
  <c r="AL18" i="7"/>
  <c r="AU18" i="7" s="1"/>
  <c r="U18" i="8" s="1"/>
  <c r="Y53" i="7"/>
  <c r="Y43" i="6"/>
  <c r="U28" i="6"/>
  <c r="U30" i="6" s="1"/>
  <c r="U274" i="4"/>
  <c r="AL354" i="4"/>
  <c r="U354" i="4"/>
  <c r="S84" i="6"/>
  <c r="S92" i="6" s="1"/>
  <c r="S87" i="6" s="1"/>
  <c r="S86" i="6"/>
  <c r="G41" i="5"/>
  <c r="S87" i="22"/>
  <c r="Y46" i="7"/>
  <c r="Y41" i="7"/>
  <c r="AL16" i="7"/>
  <c r="AU16" i="7" s="1"/>
  <c r="U16" i="8" s="1"/>
  <c r="S92" i="7"/>
  <c r="S87" i="7" s="1"/>
  <c r="V84" i="7"/>
  <c r="AL28" i="6"/>
  <c r="AL23" i="7"/>
  <c r="AU23" i="7" s="1"/>
  <c r="U23" i="8" s="1"/>
  <c r="S87" i="8"/>
  <c r="AC78" i="3"/>
  <c r="S85" i="3" s="1"/>
  <c r="S82" i="3"/>
  <c r="S87" i="9"/>
  <c r="U13" i="7"/>
  <c r="Y52" i="7"/>
  <c r="AP51" i="7"/>
  <c r="AU51" i="7" s="1"/>
  <c r="Y51" i="8" s="1"/>
  <c r="U17" i="7"/>
  <c r="AL19" i="6"/>
  <c r="AL13" i="8"/>
  <c r="AU13" i="8" s="1"/>
  <c r="U13" i="8"/>
  <c r="U17" i="8"/>
  <c r="AL17" i="8"/>
  <c r="AU17" i="8" s="1"/>
  <c r="Y42" i="8"/>
  <c r="AP42" i="8"/>
  <c r="AU42" i="8" s="1"/>
  <c r="U27" i="8"/>
  <c r="Y40" i="7"/>
  <c r="AP40" i="7"/>
  <c r="AP53" i="8"/>
  <c r="AU53" i="8" s="1"/>
  <c r="Y53" i="8"/>
  <c r="AP35" i="8"/>
  <c r="AU35" i="8" s="1"/>
  <c r="Y35" i="8"/>
  <c r="U25" i="8"/>
  <c r="AL25" i="8"/>
  <c r="AU25" i="8" s="1"/>
  <c r="Y56" i="8"/>
  <c r="AP56" i="8"/>
  <c r="AU56" i="8" s="1"/>
  <c r="AU19" i="6"/>
  <c r="U15" i="7"/>
  <c r="AL15" i="7"/>
  <c r="AU15" i="7" s="1"/>
  <c r="AU28" i="6"/>
  <c r="AL26" i="7"/>
  <c r="U26" i="7"/>
  <c r="Y46" i="8"/>
  <c r="AP46" i="8"/>
  <c r="AU46" i="8" s="1"/>
  <c r="Y52" i="8"/>
  <c r="AP52" i="8"/>
  <c r="AU52" i="8" s="1"/>
  <c r="AP36" i="8"/>
  <c r="AU36" i="8" s="1"/>
  <c r="Y36" i="8"/>
  <c r="Y41" i="8"/>
  <c r="AP41" i="8"/>
  <c r="AU41" i="8" s="1"/>
  <c r="D81" i="22"/>
  <c r="M78" i="22"/>
  <c r="M78" i="21"/>
  <c r="D81" i="21"/>
  <c r="D81" i="7"/>
  <c r="M78" i="7"/>
  <c r="D81" i="9"/>
  <c r="M78" i="9"/>
  <c r="D81" i="8"/>
  <c r="M78" i="8"/>
  <c r="AD68" i="3"/>
  <c r="AU68" i="3"/>
  <c r="AD64" i="3"/>
  <c r="AU64" i="3"/>
  <c r="AD62" i="3"/>
  <c r="AU62" i="3"/>
  <c r="AD66" i="3"/>
  <c r="AU66" i="3"/>
  <c r="AD61" i="3"/>
  <c r="AU61" i="3"/>
  <c r="AD67" i="3"/>
  <c r="AU67" i="3"/>
  <c r="AD69" i="3"/>
  <c r="AU69" i="3"/>
  <c r="AD63" i="3"/>
  <c r="AU63" i="3"/>
  <c r="AD65" i="3"/>
  <c r="AU65" i="3"/>
  <c r="AL338" i="4"/>
  <c r="AU338" i="4" s="1"/>
  <c r="U338" i="4"/>
  <c r="AL337" i="4"/>
  <c r="AU337" i="4" s="1"/>
  <c r="U337" i="4"/>
  <c r="AL351" i="4"/>
  <c r="AU351" i="4" s="1"/>
  <c r="U351" i="4"/>
  <c r="AL336" i="4"/>
  <c r="AU336" i="4" s="1"/>
  <c r="U336" i="4"/>
  <c r="AL342" i="4"/>
  <c r="AU342" i="4" s="1"/>
  <c r="U342" i="4"/>
  <c r="AL341" i="4"/>
  <c r="AU341" i="4" s="1"/>
  <c r="U341" i="4"/>
  <c r="AL350" i="4"/>
  <c r="AU350" i="4" s="1"/>
  <c r="U350" i="4"/>
  <c r="AL339" i="4"/>
  <c r="AU339" i="4" s="1"/>
  <c r="U339" i="4"/>
  <c r="AL349" i="4"/>
  <c r="AU349" i="4" s="1"/>
  <c r="U349" i="4"/>
  <c r="AL348" i="4"/>
  <c r="AU348" i="4" s="1"/>
  <c r="U348" i="4"/>
  <c r="AL347" i="4"/>
  <c r="AU347" i="4" s="1"/>
  <c r="U347" i="4"/>
  <c r="AL340" i="4"/>
  <c r="AU340" i="4" s="1"/>
  <c r="U340" i="4"/>
  <c r="AQ78" i="3"/>
  <c r="AQ72" i="3"/>
  <c r="AQ78" i="6"/>
  <c r="AQ72" i="6"/>
  <c r="AT70" i="3"/>
  <c r="M69" i="6"/>
  <c r="AD69" i="6" s="1"/>
  <c r="M68" i="6"/>
  <c r="AD68" i="6" s="1"/>
  <c r="J70" i="3"/>
  <c r="G22" i="2"/>
  <c r="M60" i="3"/>
  <c r="N25" i="2"/>
  <c r="AT64" i="6"/>
  <c r="AT69" i="6"/>
  <c r="AT66" i="6"/>
  <c r="M66" i="6"/>
  <c r="AD66" i="6" s="1"/>
  <c r="M67" i="6"/>
  <c r="AD67" i="6" s="1"/>
  <c r="AT67" i="6"/>
  <c r="U507" i="19" l="1"/>
  <c r="AL507" i="19"/>
  <c r="AU507" i="19" s="1"/>
  <c r="U509" i="19"/>
  <c r="AL509" i="19"/>
  <c r="AU509" i="19" s="1"/>
  <c r="Y540" i="19"/>
  <c r="AP540" i="19"/>
  <c r="AU540" i="19" s="1"/>
  <c r="AP550" i="19"/>
  <c r="AU550" i="19" s="1"/>
  <c r="Y550" i="19"/>
  <c r="Y538" i="19"/>
  <c r="AP538" i="19"/>
  <c r="AU538" i="19" s="1"/>
  <c r="Y548" i="19"/>
  <c r="AP548" i="19"/>
  <c r="AU548" i="19" s="1"/>
  <c r="AL508" i="19"/>
  <c r="AU508" i="19" s="1"/>
  <c r="U508" i="19"/>
  <c r="AL434" i="19"/>
  <c r="AU434" i="19" s="1"/>
  <c r="U434" i="19"/>
  <c r="AP524" i="19"/>
  <c r="AU524" i="19" s="1"/>
  <c r="Y524" i="19"/>
  <c r="U496" i="19"/>
  <c r="AL496" i="19"/>
  <c r="AU496" i="19" s="1"/>
  <c r="AL499" i="19"/>
  <c r="AU499" i="19" s="1"/>
  <c r="U499" i="19"/>
  <c r="AP535" i="19"/>
  <c r="AU535" i="19" s="1"/>
  <c r="Y535" i="19"/>
  <c r="AL501" i="19"/>
  <c r="AU501" i="19" s="1"/>
  <c r="U501" i="19"/>
  <c r="AP520" i="19"/>
  <c r="AU520" i="19" s="1"/>
  <c r="Y520" i="19"/>
  <c r="AL512" i="19"/>
  <c r="AU512" i="19" s="1"/>
  <c r="U512" i="19"/>
  <c r="AP533" i="19"/>
  <c r="AU533" i="19" s="1"/>
  <c r="Y533" i="19"/>
  <c r="Y539" i="19"/>
  <c r="AP539" i="19"/>
  <c r="AU539" i="19" s="1"/>
  <c r="U502" i="19"/>
  <c r="AL502" i="19"/>
  <c r="AU502" i="19" s="1"/>
  <c r="AP537" i="19"/>
  <c r="AU537" i="19" s="1"/>
  <c r="Y537" i="19"/>
  <c r="Y518" i="19"/>
  <c r="AP518" i="19"/>
  <c r="AU518" i="19" s="1"/>
  <c r="Y441" i="19"/>
  <c r="AP441" i="19"/>
  <c r="AU441" i="19" s="1"/>
  <c r="AL497" i="19"/>
  <c r="AU497" i="19" s="1"/>
  <c r="U497" i="19"/>
  <c r="Y461" i="19"/>
  <c r="AP461" i="19"/>
  <c r="Y544" i="19"/>
  <c r="AP544" i="19"/>
  <c r="AU544" i="19" s="1"/>
  <c r="AP545" i="19"/>
  <c r="AU545" i="19" s="1"/>
  <c r="Y545" i="19"/>
  <c r="U498" i="19"/>
  <c r="AL498" i="19"/>
  <c r="AU498" i="19" s="1"/>
  <c r="U511" i="19"/>
  <c r="AL511" i="19"/>
  <c r="AU511" i="19" s="1"/>
  <c r="AP519" i="19"/>
  <c r="AU519" i="19" s="1"/>
  <c r="Y519" i="19"/>
  <c r="AL510" i="19"/>
  <c r="AU510" i="19" s="1"/>
  <c r="U510" i="19"/>
  <c r="Y531" i="19"/>
  <c r="AP531" i="19"/>
  <c r="AU531" i="19" s="1"/>
  <c r="AP447" i="19"/>
  <c r="AU447" i="19" s="1"/>
  <c r="Y447" i="19"/>
  <c r="AP525" i="19"/>
  <c r="AU525" i="19" s="1"/>
  <c r="Y525" i="19"/>
  <c r="AP526" i="19"/>
  <c r="AU526" i="19" s="1"/>
  <c r="Y526" i="19"/>
  <c r="U500" i="19"/>
  <c r="AL500" i="19"/>
  <c r="AU500" i="19" s="1"/>
  <c r="AP536" i="19"/>
  <c r="AU536" i="19" s="1"/>
  <c r="Y536" i="19"/>
  <c r="Y532" i="19"/>
  <c r="AP532" i="19"/>
  <c r="AU532" i="19" s="1"/>
  <c r="Y530" i="19"/>
  <c r="AP530" i="19"/>
  <c r="AU530" i="19" s="1"/>
  <c r="AU461" i="19"/>
  <c r="AP534" i="19"/>
  <c r="AU534" i="19" s="1"/>
  <c r="Y534" i="19"/>
  <c r="AL503" i="19"/>
  <c r="AU503" i="19" s="1"/>
  <c r="U503" i="19"/>
  <c r="Y527" i="16"/>
  <c r="AP527" i="16"/>
  <c r="AU527" i="16" s="1"/>
  <c r="Y541" i="16"/>
  <c r="AP541" i="16"/>
  <c r="AL514" i="16"/>
  <c r="AU514" i="16" s="1"/>
  <c r="U514" i="16"/>
  <c r="AU541" i="16"/>
  <c r="AP521" i="16"/>
  <c r="AU521" i="16" s="1"/>
  <c r="Y521" i="16"/>
  <c r="Y521" i="15"/>
  <c r="AP521" i="15"/>
  <c r="AU521" i="15" s="1"/>
  <c r="AL514" i="15"/>
  <c r="AU514" i="15" s="1"/>
  <c r="U514" i="15"/>
  <c r="Y527" i="15"/>
  <c r="AP527" i="15"/>
  <c r="AU527" i="15" s="1"/>
  <c r="Y541" i="15"/>
  <c r="AP541" i="15"/>
  <c r="AU541" i="15"/>
  <c r="Y541" i="14"/>
  <c r="AP541" i="14"/>
  <c r="AP550" i="14"/>
  <c r="AU550" i="14" s="1"/>
  <c r="Y550" i="14"/>
  <c r="U28" i="7"/>
  <c r="Y527" i="12"/>
  <c r="AP527" i="12"/>
  <c r="AU527" i="12" s="1"/>
  <c r="Y521" i="12"/>
  <c r="AP521" i="12"/>
  <c r="AU521" i="12" s="1"/>
  <c r="Y541" i="12"/>
  <c r="AP541" i="12"/>
  <c r="AU541" i="12"/>
  <c r="AL514" i="12"/>
  <c r="AU514" i="12" s="1"/>
  <c r="U514" i="12"/>
  <c r="U12" i="8"/>
  <c r="U14" i="8"/>
  <c r="Y54" i="8"/>
  <c r="Q21" i="5"/>
  <c r="Q22" i="5" s="1"/>
  <c r="V82" i="22"/>
  <c r="AL24" i="8"/>
  <c r="AU24" i="8" s="1"/>
  <c r="U24" i="9" s="1"/>
  <c r="O41" i="5"/>
  <c r="O42" i="5" s="1"/>
  <c r="S84" i="21"/>
  <c r="S86" i="21"/>
  <c r="V82" i="21"/>
  <c r="Y55" i="8"/>
  <c r="AL30" i="6"/>
  <c r="AL18" i="8"/>
  <c r="AU18" i="8" s="1"/>
  <c r="U18" i="9" s="1"/>
  <c r="AL23" i="8"/>
  <c r="AU23" i="8" s="1"/>
  <c r="AU354" i="4"/>
  <c r="U434" i="4" s="1"/>
  <c r="AU19" i="7"/>
  <c r="AL16" i="8"/>
  <c r="AU16" i="8" s="1"/>
  <c r="AL16" i="9" s="1"/>
  <c r="AU16" i="9" s="1"/>
  <c r="Y43" i="7"/>
  <c r="U19" i="7"/>
  <c r="E41" i="5"/>
  <c r="S84" i="3"/>
  <c r="AP51" i="8"/>
  <c r="AU51" i="8" s="1"/>
  <c r="Y51" i="9" s="1"/>
  <c r="AL19" i="7"/>
  <c r="AU30" i="6"/>
  <c r="Y42" i="9"/>
  <c r="AP42" i="9"/>
  <c r="AU42" i="9" s="1"/>
  <c r="Y36" i="9"/>
  <c r="AP36" i="9"/>
  <c r="AU36" i="9" s="1"/>
  <c r="AP46" i="9"/>
  <c r="AU46" i="9" s="1"/>
  <c r="Y46" i="9"/>
  <c r="Y56" i="9"/>
  <c r="AP56" i="9"/>
  <c r="AU56" i="9" s="1"/>
  <c r="U14" i="9"/>
  <c r="AL14" i="9"/>
  <c r="AU14" i="9" s="1"/>
  <c r="Y52" i="9"/>
  <c r="AP52" i="9"/>
  <c r="AU52" i="9" s="1"/>
  <c r="Y35" i="9"/>
  <c r="AP35" i="9"/>
  <c r="AU35" i="9" s="1"/>
  <c r="Y55" i="9"/>
  <c r="AP55" i="9"/>
  <c r="AU55" i="9" s="1"/>
  <c r="AP41" i="9"/>
  <c r="AU41" i="9" s="1"/>
  <c r="Y41" i="9"/>
  <c r="AL25" i="9"/>
  <c r="AU25" i="9" s="1"/>
  <c r="U25" i="9"/>
  <c r="AP43" i="7"/>
  <c r="AU43" i="7" s="1"/>
  <c r="AU40" i="7"/>
  <c r="AU26" i="7"/>
  <c r="AL28" i="7"/>
  <c r="U27" i="9"/>
  <c r="AL27" i="9"/>
  <c r="AU27" i="9" s="1"/>
  <c r="AL17" i="9"/>
  <c r="AU17" i="9" s="1"/>
  <c r="U17" i="9"/>
  <c r="AU12" i="8"/>
  <c r="U15" i="8"/>
  <c r="AL15" i="8"/>
  <c r="AU15" i="8" s="1"/>
  <c r="Y54" i="9"/>
  <c r="AP54" i="9"/>
  <c r="AU54" i="9" s="1"/>
  <c r="Y53" i="9"/>
  <c r="AP53" i="9"/>
  <c r="AU53" i="9" s="1"/>
  <c r="U13" i="9"/>
  <c r="AL13" i="9"/>
  <c r="AU13" i="9" s="1"/>
  <c r="AD78" i="9"/>
  <c r="D85" i="9"/>
  <c r="V85" i="9" s="1"/>
  <c r="V81" i="9"/>
  <c r="D90" i="9"/>
  <c r="D92" i="9"/>
  <c r="AD78" i="7"/>
  <c r="D85" i="7"/>
  <c r="V85" i="7" s="1"/>
  <c r="V81" i="7"/>
  <c r="D90" i="7"/>
  <c r="D92" i="7"/>
  <c r="V81" i="21"/>
  <c r="D90" i="21"/>
  <c r="D92" i="21"/>
  <c r="AD78" i="21"/>
  <c r="D85" i="21"/>
  <c r="V85" i="21" s="1"/>
  <c r="AD78" i="8"/>
  <c r="D85" i="8"/>
  <c r="V85" i="8" s="1"/>
  <c r="AD78" i="22"/>
  <c r="D85" i="22"/>
  <c r="V85" i="22" s="1"/>
  <c r="V81" i="8"/>
  <c r="D90" i="8"/>
  <c r="D92" i="8"/>
  <c r="V81" i="22"/>
  <c r="D90" i="22"/>
  <c r="D92" i="22"/>
  <c r="AP65" i="6"/>
  <c r="Y65" i="6"/>
  <c r="AP61" i="6"/>
  <c r="Y61" i="6"/>
  <c r="Y68" i="6"/>
  <c r="AP68" i="6"/>
  <c r="Y63" i="6"/>
  <c r="AP63" i="6"/>
  <c r="Y66" i="6"/>
  <c r="AP66" i="6"/>
  <c r="AU66" i="6" s="1"/>
  <c r="Y69" i="6"/>
  <c r="AP69" i="6"/>
  <c r="AU69" i="6" s="1"/>
  <c r="Y62" i="6"/>
  <c r="AP62" i="6"/>
  <c r="AP67" i="6"/>
  <c r="AU67" i="6" s="1"/>
  <c r="Y67" i="6"/>
  <c r="AP64" i="6"/>
  <c r="Y64" i="6"/>
  <c r="AL427" i="4"/>
  <c r="AU427" i="4" s="1"/>
  <c r="U427" i="4"/>
  <c r="AL430" i="4"/>
  <c r="AU430" i="4" s="1"/>
  <c r="U430" i="4"/>
  <c r="AL431" i="4"/>
  <c r="AU431" i="4" s="1"/>
  <c r="U431" i="4"/>
  <c r="AL419" i="4"/>
  <c r="AU419" i="4" s="1"/>
  <c r="U419" i="4"/>
  <c r="AL428" i="4"/>
  <c r="AU428" i="4" s="1"/>
  <c r="U428" i="4"/>
  <c r="AL421" i="4"/>
  <c r="AU421" i="4" s="1"/>
  <c r="U421" i="4"/>
  <c r="AL417" i="4"/>
  <c r="AU417" i="4" s="1"/>
  <c r="U417" i="4"/>
  <c r="AL416" i="4"/>
  <c r="AU416" i="4" s="1"/>
  <c r="U416" i="4"/>
  <c r="AL420" i="4"/>
  <c r="AU420" i="4" s="1"/>
  <c r="U420" i="4"/>
  <c r="AL429" i="4"/>
  <c r="AU429" i="4" s="1"/>
  <c r="U429" i="4"/>
  <c r="AL422" i="4"/>
  <c r="AU422" i="4" s="1"/>
  <c r="U422" i="4"/>
  <c r="AL418" i="4"/>
  <c r="AU418" i="4" s="1"/>
  <c r="U418" i="4"/>
  <c r="AJ86" i="3"/>
  <c r="AJ81" i="3"/>
  <c r="AD60" i="3"/>
  <c r="AD70" i="3" s="1"/>
  <c r="AU60" i="3"/>
  <c r="W25" i="2"/>
  <c r="F22" i="2"/>
  <c r="M65" i="6"/>
  <c r="AD65" i="6" s="1"/>
  <c r="AT62" i="6"/>
  <c r="U514" i="19" l="1"/>
  <c r="AL514" i="19"/>
  <c r="AU514" i="19" s="1"/>
  <c r="AP527" i="19"/>
  <c r="AU527" i="19" s="1"/>
  <c r="Y527" i="19"/>
  <c r="Y541" i="19"/>
  <c r="AP541" i="19"/>
  <c r="AU541" i="19"/>
  <c r="Y521" i="19"/>
  <c r="AP521" i="19"/>
  <c r="AU521" i="19" s="1"/>
  <c r="U19" i="8"/>
  <c r="U30" i="7"/>
  <c r="S41" i="5"/>
  <c r="AL24" i="9"/>
  <c r="AU24" i="9" s="1"/>
  <c r="U24" i="21" s="1"/>
  <c r="S92" i="21"/>
  <c r="S87" i="21" s="1"/>
  <c r="V84" i="21"/>
  <c r="AL18" i="9"/>
  <c r="AU18" i="9" s="1"/>
  <c r="AL18" i="21" s="1"/>
  <c r="AU18" i="21" s="1"/>
  <c r="U16" i="9"/>
  <c r="AL434" i="4"/>
  <c r="AU434" i="4" s="1"/>
  <c r="AL30" i="7"/>
  <c r="S86" i="3"/>
  <c r="S92" i="3"/>
  <c r="S87" i="3" s="1"/>
  <c r="AP60" i="6"/>
  <c r="AP70" i="6" s="1"/>
  <c r="Y60" i="6"/>
  <c r="Y70" i="6" s="1"/>
  <c r="D87" i="22"/>
  <c r="AP51" i="9"/>
  <c r="AU51" i="9" s="1"/>
  <c r="Y51" i="21" s="1"/>
  <c r="AL19" i="8"/>
  <c r="AU19" i="8"/>
  <c r="U12" i="9"/>
  <c r="AL12" i="9"/>
  <c r="U23" i="9"/>
  <c r="AL23" i="9"/>
  <c r="Y35" i="21"/>
  <c r="AP35" i="21"/>
  <c r="AU35" i="21" s="1"/>
  <c r="U26" i="8"/>
  <c r="U28" i="8" s="1"/>
  <c r="U30" i="8" s="1"/>
  <c r="AL26" i="8"/>
  <c r="AU28" i="7"/>
  <c r="AU30" i="7" s="1"/>
  <c r="U25" i="21"/>
  <c r="AL25" i="21"/>
  <c r="AU25" i="21" s="1"/>
  <c r="Y46" i="21"/>
  <c r="AP46" i="21"/>
  <c r="AU46" i="21" s="1"/>
  <c r="Y56" i="21"/>
  <c r="AP56" i="21"/>
  <c r="AU56" i="21" s="1"/>
  <c r="U16" i="21"/>
  <c r="AL16" i="21"/>
  <c r="AU16" i="21" s="1"/>
  <c r="Y52" i="21"/>
  <c r="AP52" i="21"/>
  <c r="AU52" i="21" s="1"/>
  <c r="AP36" i="21"/>
  <c r="AU36" i="21" s="1"/>
  <c r="Y36" i="21"/>
  <c r="AP54" i="21"/>
  <c r="AU54" i="21" s="1"/>
  <c r="Y54" i="21"/>
  <c r="Y41" i="21"/>
  <c r="AP41" i="21"/>
  <c r="AU41" i="21" s="1"/>
  <c r="Y53" i="21"/>
  <c r="AP53" i="21"/>
  <c r="AU53" i="21" s="1"/>
  <c r="AL13" i="21"/>
  <c r="AU13" i="21" s="1"/>
  <c r="U13" i="21"/>
  <c r="U17" i="21"/>
  <c r="AL17" i="21"/>
  <c r="AU17" i="21" s="1"/>
  <c r="Y40" i="8"/>
  <c r="Y43" i="8" s="1"/>
  <c r="AP40" i="8"/>
  <c r="Y55" i="21"/>
  <c r="AP55" i="21"/>
  <c r="AU55" i="21" s="1"/>
  <c r="AL14" i="21"/>
  <c r="AU14" i="21" s="1"/>
  <c r="U14" i="21"/>
  <c r="Y42" i="21"/>
  <c r="AP42" i="21"/>
  <c r="AU42" i="21" s="1"/>
  <c r="U15" i="9"/>
  <c r="AL15" i="9"/>
  <c r="AU15" i="9" s="1"/>
  <c r="U27" i="21"/>
  <c r="AL27" i="21"/>
  <c r="AU27" i="21" s="1"/>
  <c r="AP67" i="7"/>
  <c r="AU67" i="7" s="1"/>
  <c r="Y67" i="7"/>
  <c r="AP69" i="7"/>
  <c r="AU69" i="7" s="1"/>
  <c r="Y69" i="7"/>
  <c r="Y66" i="7"/>
  <c r="AP66" i="7"/>
  <c r="AU66" i="7" s="1"/>
  <c r="D87" i="21"/>
  <c r="D87" i="8"/>
  <c r="D87" i="9"/>
  <c r="D87" i="7"/>
  <c r="AL496" i="4"/>
  <c r="AU496" i="4" s="1"/>
  <c r="U496" i="4"/>
  <c r="AL499" i="4"/>
  <c r="AU499" i="4" s="1"/>
  <c r="U499" i="4"/>
  <c r="AL498" i="4"/>
  <c r="AU498" i="4" s="1"/>
  <c r="U498" i="4"/>
  <c r="AL511" i="4"/>
  <c r="AU511" i="4" s="1"/>
  <c r="U511" i="4"/>
  <c r="AL497" i="4"/>
  <c r="AU497" i="4" s="1"/>
  <c r="U497" i="4"/>
  <c r="AL509" i="4"/>
  <c r="AU509" i="4" s="1"/>
  <c r="U509" i="4"/>
  <c r="AL510" i="4"/>
  <c r="AU510" i="4" s="1"/>
  <c r="U510" i="4"/>
  <c r="AL501" i="4"/>
  <c r="AU501" i="4" s="1"/>
  <c r="U501" i="4"/>
  <c r="AL502" i="4"/>
  <c r="AU502" i="4" s="1"/>
  <c r="U502" i="4"/>
  <c r="AL500" i="4"/>
  <c r="AU500" i="4" s="1"/>
  <c r="U500" i="4"/>
  <c r="AL508" i="4"/>
  <c r="AU508" i="4" s="1"/>
  <c r="U508" i="4"/>
  <c r="AL507" i="4"/>
  <c r="AU507" i="4" s="1"/>
  <c r="U507" i="4"/>
  <c r="O25" i="2"/>
  <c r="R25" i="2"/>
  <c r="V25" i="2"/>
  <c r="AT68" i="6"/>
  <c r="AU68" i="6" s="1"/>
  <c r="AT65" i="6"/>
  <c r="AU65" i="6" s="1"/>
  <c r="AT63" i="6"/>
  <c r="AL24" i="21" l="1"/>
  <c r="AU24" i="21" s="1"/>
  <c r="U24" i="22" s="1"/>
  <c r="U18" i="21"/>
  <c r="AL514" i="4"/>
  <c r="AU514" i="4" s="1"/>
  <c r="U514" i="4"/>
  <c r="AP51" i="21"/>
  <c r="AU51" i="21" s="1"/>
  <c r="AP51" i="22" s="1"/>
  <c r="AU51" i="22" s="1"/>
  <c r="Y54" i="22"/>
  <c r="AP54" i="22"/>
  <c r="AU54" i="22" s="1"/>
  <c r="Y46" i="22"/>
  <c r="AP46" i="22"/>
  <c r="AU46" i="22" s="1"/>
  <c r="AL18" i="22"/>
  <c r="AU18" i="22" s="1"/>
  <c r="U18" i="22"/>
  <c r="U17" i="22"/>
  <c r="AL17" i="22"/>
  <c r="AU17" i="22" s="1"/>
  <c r="U13" i="22"/>
  <c r="AL13" i="22"/>
  <c r="AU13" i="22" s="1"/>
  <c r="Y36" i="22"/>
  <c r="AP36" i="22"/>
  <c r="AU36" i="22" s="1"/>
  <c r="AL24" i="22"/>
  <c r="AU24" i="22" s="1"/>
  <c r="U14" i="22"/>
  <c r="AL14" i="22"/>
  <c r="AU14" i="22" s="1"/>
  <c r="AL27" i="22"/>
  <c r="AU27" i="22" s="1"/>
  <c r="U27" i="22"/>
  <c r="Y55" i="22"/>
  <c r="AP55" i="22"/>
  <c r="AU55" i="22" s="1"/>
  <c r="Y53" i="22"/>
  <c r="AP53" i="22"/>
  <c r="AU53" i="22" s="1"/>
  <c r="Y52" i="22"/>
  <c r="AP52" i="22"/>
  <c r="AU52" i="22" s="1"/>
  <c r="U25" i="22"/>
  <c r="AL25" i="22"/>
  <c r="AU25" i="22" s="1"/>
  <c r="AU12" i="9"/>
  <c r="AL19" i="9"/>
  <c r="Y56" i="22"/>
  <c r="AP56" i="22"/>
  <c r="AU56" i="22" s="1"/>
  <c r="Y35" i="22"/>
  <c r="AP35" i="22"/>
  <c r="AU35" i="22" s="1"/>
  <c r="U19" i="9"/>
  <c r="U15" i="21"/>
  <c r="AL15" i="21"/>
  <c r="AU15" i="21" s="1"/>
  <c r="AP43" i="8"/>
  <c r="AU43" i="8" s="1"/>
  <c r="AU40" i="8"/>
  <c r="AP41" i="22"/>
  <c r="AU41" i="22" s="1"/>
  <c r="Y41" i="22"/>
  <c r="U16" i="22"/>
  <c r="AL16" i="22"/>
  <c r="AU16" i="22" s="1"/>
  <c r="AP42" i="22"/>
  <c r="AU42" i="22" s="1"/>
  <c r="Y42" i="22"/>
  <c r="AU26" i="8"/>
  <c r="AL28" i="8"/>
  <c r="AL30" i="8" s="1"/>
  <c r="AU23" i="9"/>
  <c r="AP66" i="8"/>
  <c r="AU66" i="8" s="1"/>
  <c r="Y66" i="8"/>
  <c r="Y65" i="7"/>
  <c r="AP65" i="7"/>
  <c r="AU65" i="7" s="1"/>
  <c r="AP68" i="7"/>
  <c r="AU68" i="7" s="1"/>
  <c r="Y68" i="7"/>
  <c r="Y69" i="8"/>
  <c r="AP69" i="8"/>
  <c r="AU69" i="8" s="1"/>
  <c r="Y67" i="8"/>
  <c r="AP67" i="8"/>
  <c r="AU67" i="8" s="1"/>
  <c r="S25" i="2"/>
  <c r="M63" i="6"/>
  <c r="AD63" i="6" s="1"/>
  <c r="G36" i="2"/>
  <c r="M40" i="5"/>
  <c r="G40" i="5"/>
  <c r="I40" i="5"/>
  <c r="K40" i="5"/>
  <c r="M20" i="5"/>
  <c r="I20" i="5"/>
  <c r="K20" i="5"/>
  <c r="G20" i="5"/>
  <c r="AT56" i="6"/>
  <c r="M56" i="6"/>
  <c r="AT55" i="6"/>
  <c r="M55" i="6"/>
  <c r="AT54" i="6"/>
  <c r="M54" i="6"/>
  <c r="AT53" i="6"/>
  <c r="M53" i="6"/>
  <c r="AT52" i="6"/>
  <c r="M52" i="6"/>
  <c r="AT51" i="6"/>
  <c r="M51" i="6"/>
  <c r="AT50" i="6"/>
  <c r="M50" i="6"/>
  <c r="AT49" i="6"/>
  <c r="M49" i="6"/>
  <c r="AT48" i="6"/>
  <c r="M48" i="6"/>
  <c r="AD48" i="6" s="1"/>
  <c r="AD57" i="6" s="1"/>
  <c r="AT47" i="6"/>
  <c r="M47" i="6"/>
  <c r="AT46" i="6"/>
  <c r="M46" i="6"/>
  <c r="AQ43" i="6"/>
  <c r="L43" i="6"/>
  <c r="K43" i="6"/>
  <c r="J43" i="6"/>
  <c r="AT42" i="6"/>
  <c r="M42" i="6"/>
  <c r="AT41" i="6"/>
  <c r="M41" i="6"/>
  <c r="AT40" i="6"/>
  <c r="M40" i="6"/>
  <c r="AQ37" i="6"/>
  <c r="L37" i="6"/>
  <c r="K37" i="6"/>
  <c r="J37" i="6"/>
  <c r="AT36" i="6"/>
  <c r="M36" i="6"/>
  <c r="AT35" i="6"/>
  <c r="M35" i="6"/>
  <c r="AT34" i="6"/>
  <c r="M34" i="6"/>
  <c r="AP28" i="6"/>
  <c r="AN28" i="6"/>
  <c r="AM28" i="6"/>
  <c r="AI28" i="6"/>
  <c r="L28" i="6"/>
  <c r="J28" i="6"/>
  <c r="I28" i="6"/>
  <c r="G28" i="6"/>
  <c r="F28" i="6"/>
  <c r="C28" i="6"/>
  <c r="AR27" i="6"/>
  <c r="AO27" i="6"/>
  <c r="K27" i="6"/>
  <c r="H27" i="6"/>
  <c r="AR26" i="6"/>
  <c r="AO26" i="6"/>
  <c r="K26" i="6"/>
  <c r="H26" i="6"/>
  <c r="AR25" i="6"/>
  <c r="AO25" i="6"/>
  <c r="K25" i="6"/>
  <c r="H25" i="6"/>
  <c r="AR24" i="6"/>
  <c r="AO24" i="6"/>
  <c r="K24" i="6"/>
  <c r="H24" i="6"/>
  <c r="AR23" i="6"/>
  <c r="AO23" i="6"/>
  <c r="K23" i="6"/>
  <c r="H23" i="6"/>
  <c r="AP19" i="6"/>
  <c r="AN19" i="6"/>
  <c r="AN30" i="6" s="1"/>
  <c r="AM19" i="6"/>
  <c r="AI19" i="6"/>
  <c r="L19" i="6"/>
  <c r="J19" i="6"/>
  <c r="I19" i="6"/>
  <c r="G19" i="6"/>
  <c r="F19" i="6"/>
  <c r="C19" i="6"/>
  <c r="AR18" i="6"/>
  <c r="AO18" i="6"/>
  <c r="K18" i="6"/>
  <c r="H18" i="6"/>
  <c r="AR17" i="6"/>
  <c r="AO17" i="6"/>
  <c r="K17" i="6"/>
  <c r="H17" i="6"/>
  <c r="AR16" i="6"/>
  <c r="AO16" i="6"/>
  <c r="K16" i="6"/>
  <c r="H16" i="6"/>
  <c r="AR15" i="6"/>
  <c r="AO15" i="6"/>
  <c r="K15" i="6"/>
  <c r="H15" i="6"/>
  <c r="AR14" i="6"/>
  <c r="AO14" i="6"/>
  <c r="K14" i="6"/>
  <c r="H14" i="6"/>
  <c r="AR13" i="6"/>
  <c r="AO13" i="6"/>
  <c r="K13" i="6"/>
  <c r="H13" i="6"/>
  <c r="AR12" i="6"/>
  <c r="AO12" i="6"/>
  <c r="K12" i="6"/>
  <c r="H12" i="6"/>
  <c r="AJ28" i="3"/>
  <c r="M53" i="3"/>
  <c r="M42" i="3"/>
  <c r="L43" i="3"/>
  <c r="M35" i="3"/>
  <c r="J37" i="3"/>
  <c r="H25" i="3"/>
  <c r="F28" i="3"/>
  <c r="F15" i="2" s="1"/>
  <c r="C28" i="3"/>
  <c r="K15" i="3"/>
  <c r="J19" i="3"/>
  <c r="G14" i="2" s="1"/>
  <c r="H15" i="3"/>
  <c r="F19" i="3"/>
  <c r="F13" i="2" s="1"/>
  <c r="AT56" i="3"/>
  <c r="AT55" i="3"/>
  <c r="AT54" i="3"/>
  <c r="AT53" i="3"/>
  <c r="AT52" i="3"/>
  <c r="AT51" i="3"/>
  <c r="AT50" i="3"/>
  <c r="AT49" i="3"/>
  <c r="AT48" i="3"/>
  <c r="AU48" i="3" s="1"/>
  <c r="AT47" i="3"/>
  <c r="AT46" i="3"/>
  <c r="AT42" i="3"/>
  <c r="AT41" i="3"/>
  <c r="AT40" i="3"/>
  <c r="AT36" i="3"/>
  <c r="AT34" i="3"/>
  <c r="AQ28" i="3"/>
  <c r="AP28" i="3"/>
  <c r="AN28" i="3"/>
  <c r="AM28" i="3"/>
  <c r="AR27" i="3"/>
  <c r="AO27" i="3"/>
  <c r="AR26" i="3"/>
  <c r="AO26" i="3"/>
  <c r="AR25" i="3"/>
  <c r="AO25" i="3"/>
  <c r="AR24" i="3"/>
  <c r="AO24" i="3"/>
  <c r="AR23" i="3"/>
  <c r="AO23" i="3"/>
  <c r="AS19" i="3"/>
  <c r="AQ19" i="3"/>
  <c r="AP19" i="3"/>
  <c r="AN19" i="3"/>
  <c r="AM19" i="3"/>
  <c r="AR18" i="3"/>
  <c r="AO18" i="3"/>
  <c r="AR17" i="3"/>
  <c r="AO17" i="3"/>
  <c r="AR16" i="3"/>
  <c r="AO16" i="3"/>
  <c r="AR15" i="3"/>
  <c r="AO15" i="3"/>
  <c r="AR14" i="3"/>
  <c r="AO14" i="3"/>
  <c r="AR13" i="3"/>
  <c r="AO13" i="3"/>
  <c r="AR12" i="3"/>
  <c r="AO12" i="3"/>
  <c r="K43" i="3"/>
  <c r="J43" i="3"/>
  <c r="F20" i="2" s="1"/>
  <c r="K37" i="3"/>
  <c r="L37" i="3"/>
  <c r="M40" i="3"/>
  <c r="M46" i="3"/>
  <c r="M47" i="3"/>
  <c r="M48" i="3"/>
  <c r="M49" i="3"/>
  <c r="M50" i="3"/>
  <c r="M54" i="3"/>
  <c r="M55" i="3"/>
  <c r="M56" i="3"/>
  <c r="M34" i="3"/>
  <c r="G28" i="3"/>
  <c r="F16" i="2" s="1"/>
  <c r="I28" i="3"/>
  <c r="J28" i="3"/>
  <c r="G16" i="2" s="1"/>
  <c r="L28" i="3"/>
  <c r="H24" i="3"/>
  <c r="H26" i="3"/>
  <c r="H27" i="3"/>
  <c r="K24" i="3"/>
  <c r="K25" i="3"/>
  <c r="K26" i="3"/>
  <c r="K27" i="3"/>
  <c r="K23" i="3"/>
  <c r="H23" i="3"/>
  <c r="L19" i="3"/>
  <c r="G13" i="2" s="1"/>
  <c r="G19" i="3"/>
  <c r="F14" i="2" s="1"/>
  <c r="K13" i="3"/>
  <c r="K14" i="3"/>
  <c r="K16" i="3"/>
  <c r="K17" i="3"/>
  <c r="K18" i="3"/>
  <c r="H13" i="3"/>
  <c r="H14" i="3"/>
  <c r="H16" i="3"/>
  <c r="H17" i="3"/>
  <c r="H18" i="3"/>
  <c r="H12" i="3"/>
  <c r="K12" i="3"/>
  <c r="S40" i="5" l="1"/>
  <c r="Y51" i="22"/>
  <c r="AU63" i="6"/>
  <c r="AL26" i="9"/>
  <c r="U26" i="9"/>
  <c r="U28" i="9" s="1"/>
  <c r="U30" i="9" s="1"/>
  <c r="AU28" i="8"/>
  <c r="AU30" i="8" s="1"/>
  <c r="U15" i="22"/>
  <c r="AL15" i="22"/>
  <c r="AU15" i="22" s="1"/>
  <c r="AU19" i="9"/>
  <c r="U12" i="21"/>
  <c r="U19" i="21" s="1"/>
  <c r="AL12" i="21"/>
  <c r="U23" i="21"/>
  <c r="AL23" i="21"/>
  <c r="Y40" i="9"/>
  <c r="Y43" i="9" s="1"/>
  <c r="AP40" i="9"/>
  <c r="Y68" i="8"/>
  <c r="AP68" i="8"/>
  <c r="AU68" i="8" s="1"/>
  <c r="AP67" i="9"/>
  <c r="AU67" i="9" s="1"/>
  <c r="Y67" i="9"/>
  <c r="AP66" i="9"/>
  <c r="AU66" i="9" s="1"/>
  <c r="Y66" i="9"/>
  <c r="AP69" i="9"/>
  <c r="AU69" i="9" s="1"/>
  <c r="Y69" i="9"/>
  <c r="AP65" i="8"/>
  <c r="AU65" i="8" s="1"/>
  <c r="Y65" i="8"/>
  <c r="O23" i="2"/>
  <c r="O28" i="2" s="1"/>
  <c r="W23" i="2"/>
  <c r="W28" i="2" s="1"/>
  <c r="S23" i="2"/>
  <c r="S28" i="2" s="1"/>
  <c r="AA23" i="2"/>
  <c r="AA28" i="2" s="1"/>
  <c r="AE28" i="2"/>
  <c r="AD23" i="2"/>
  <c r="AD27" i="2" s="1"/>
  <c r="Z27" i="2"/>
  <c r="V23" i="2"/>
  <c r="V27" i="2" s="1"/>
  <c r="R23" i="2"/>
  <c r="R27" i="2" s="1"/>
  <c r="N23" i="2"/>
  <c r="N27" i="2" s="1"/>
  <c r="AT57" i="6"/>
  <c r="AU50" i="6"/>
  <c r="Y48" i="6"/>
  <c r="AP48" i="6"/>
  <c r="J73" i="3"/>
  <c r="K76" i="3"/>
  <c r="M37" i="3"/>
  <c r="J76" i="3"/>
  <c r="AD34" i="3"/>
  <c r="AD37" i="3" s="1"/>
  <c r="AU34" i="3"/>
  <c r="AD47" i="3"/>
  <c r="AD57" i="3" s="1"/>
  <c r="AU47" i="3"/>
  <c r="AT57" i="3"/>
  <c r="AU49" i="3"/>
  <c r="AT12" i="3"/>
  <c r="G20" i="2"/>
  <c r="AJ16" i="2"/>
  <c r="G19" i="2"/>
  <c r="I30" i="3"/>
  <c r="G15" i="2"/>
  <c r="G17" i="2" s="1"/>
  <c r="F17" i="2"/>
  <c r="F19" i="2"/>
  <c r="K21" i="5"/>
  <c r="M64" i="6"/>
  <c r="K70" i="6"/>
  <c r="AT16" i="6"/>
  <c r="M62" i="6"/>
  <c r="AU62" i="6" s="1"/>
  <c r="M12" i="6"/>
  <c r="M14" i="6"/>
  <c r="AT15" i="6"/>
  <c r="M16" i="6"/>
  <c r="M17" i="6"/>
  <c r="AT61" i="6"/>
  <c r="M61" i="6"/>
  <c r="AD61" i="6" s="1"/>
  <c r="AT14" i="6"/>
  <c r="M15" i="6"/>
  <c r="J30" i="6"/>
  <c r="AT25" i="6"/>
  <c r="AT27" i="6"/>
  <c r="AT12" i="6"/>
  <c r="M13" i="6"/>
  <c r="AT17" i="6"/>
  <c r="M25" i="6"/>
  <c r="M26" i="6"/>
  <c r="M24" i="6"/>
  <c r="K19" i="6"/>
  <c r="AT26" i="6"/>
  <c r="M27" i="6"/>
  <c r="F30" i="6"/>
  <c r="AP30" i="6"/>
  <c r="AT23" i="6"/>
  <c r="M18" i="6"/>
  <c r="K28" i="6"/>
  <c r="AT18" i="6"/>
  <c r="G30" i="6"/>
  <c r="I30" i="6"/>
  <c r="M37" i="6"/>
  <c r="H28" i="6"/>
  <c r="H19" i="6"/>
  <c r="AT24" i="6"/>
  <c r="AO28" i="6"/>
  <c r="AM30" i="6"/>
  <c r="M23" i="6"/>
  <c r="AT13" i="6"/>
  <c r="AO19" i="6"/>
  <c r="L30" i="6"/>
  <c r="M43" i="6"/>
  <c r="M24" i="3"/>
  <c r="AO19" i="3"/>
  <c r="M17" i="3"/>
  <c r="M13" i="3"/>
  <c r="H28" i="3"/>
  <c r="M26" i="3"/>
  <c r="AT18" i="3"/>
  <c r="AT24" i="3"/>
  <c r="J30" i="3"/>
  <c r="M16" i="3"/>
  <c r="L30" i="3"/>
  <c r="K28" i="3"/>
  <c r="AT15" i="3"/>
  <c r="AT17" i="3"/>
  <c r="AM30" i="3"/>
  <c r="AS30" i="3"/>
  <c r="AT25" i="3"/>
  <c r="AN30" i="3"/>
  <c r="M27" i="3"/>
  <c r="AT14" i="3"/>
  <c r="AR28" i="3"/>
  <c r="AT27" i="3"/>
  <c r="G30" i="3"/>
  <c r="M43" i="3"/>
  <c r="AT23" i="3"/>
  <c r="H19" i="3"/>
  <c r="AR19" i="3"/>
  <c r="AP30" i="3"/>
  <c r="M18" i="3"/>
  <c r="F30" i="3"/>
  <c r="M25" i="3"/>
  <c r="AT13" i="3"/>
  <c r="AT16" i="3"/>
  <c r="AO28" i="3"/>
  <c r="AQ30" i="3"/>
  <c r="M23" i="3"/>
  <c r="M12" i="3"/>
  <c r="K19" i="3"/>
  <c r="AD73" i="3" l="1"/>
  <c r="AU61" i="6"/>
  <c r="Y61" i="7" s="1"/>
  <c r="AD62" i="6"/>
  <c r="AD64" i="6"/>
  <c r="AU64" i="6"/>
  <c r="AP63" i="7"/>
  <c r="AU63" i="7" s="1"/>
  <c r="Y63" i="7"/>
  <c r="AP50" i="7"/>
  <c r="AU50" i="7" s="1"/>
  <c r="Y50" i="7"/>
  <c r="AL19" i="21"/>
  <c r="AU12" i="21"/>
  <c r="AP43" i="9"/>
  <c r="AU43" i="9" s="1"/>
  <c r="AU40" i="9"/>
  <c r="AU23" i="21"/>
  <c r="AU26" i="9"/>
  <c r="AL28" i="9"/>
  <c r="AL30" i="9" s="1"/>
  <c r="AP69" i="21"/>
  <c r="AU69" i="21" s="1"/>
  <c r="Y69" i="21"/>
  <c r="AP65" i="9"/>
  <c r="AU65" i="9" s="1"/>
  <c r="Y65" i="9"/>
  <c r="Y66" i="21"/>
  <c r="AP66" i="21"/>
  <c r="AU66" i="21" s="1"/>
  <c r="Y67" i="21"/>
  <c r="AP67" i="21"/>
  <c r="AU67" i="21" s="1"/>
  <c r="AP68" i="9"/>
  <c r="AU68" i="9" s="1"/>
  <c r="Y68" i="9"/>
  <c r="N32" i="2"/>
  <c r="AD32" i="2"/>
  <c r="R32" i="2"/>
  <c r="V32" i="2"/>
  <c r="Z32" i="2"/>
  <c r="F23" i="2"/>
  <c r="AH19" i="2"/>
  <c r="AP49" i="6"/>
  <c r="AU49" i="6" s="1"/>
  <c r="Y49" i="6"/>
  <c r="Y47" i="6"/>
  <c r="AP47" i="6"/>
  <c r="AU47" i="6" s="1"/>
  <c r="AU48" i="6"/>
  <c r="AU37" i="3"/>
  <c r="Y34" i="6"/>
  <c r="Y37" i="6" s="1"/>
  <c r="AP34" i="6"/>
  <c r="AU57" i="3"/>
  <c r="G23" i="2"/>
  <c r="AS72" i="6"/>
  <c r="AS78" i="6"/>
  <c r="AI83" i="6" s="1"/>
  <c r="AS72" i="3"/>
  <c r="AS78" i="3"/>
  <c r="AJ83" i="3" s="1"/>
  <c r="AR72" i="6"/>
  <c r="L72" i="3"/>
  <c r="L78" i="3"/>
  <c r="D83" i="3" s="1"/>
  <c r="V83" i="3" s="1"/>
  <c r="N21" i="5"/>
  <c r="J21" i="5"/>
  <c r="AJ14" i="2"/>
  <c r="I17" i="2"/>
  <c r="J70" i="6"/>
  <c r="L70" i="6"/>
  <c r="K22" i="2" s="1"/>
  <c r="K23" i="2" s="1"/>
  <c r="M60" i="6"/>
  <c r="AT60" i="6"/>
  <c r="AT70" i="6" s="1"/>
  <c r="AJ15" i="2"/>
  <c r="K30" i="6"/>
  <c r="K72" i="6" s="1"/>
  <c r="AJ20" i="2"/>
  <c r="AJ13" i="2"/>
  <c r="H17" i="2"/>
  <c r="M19" i="6"/>
  <c r="M28" i="6"/>
  <c r="H30" i="6"/>
  <c r="AO30" i="6"/>
  <c r="AR30" i="3"/>
  <c r="H30" i="3"/>
  <c r="AO30" i="3"/>
  <c r="K30" i="3"/>
  <c r="AT19" i="3"/>
  <c r="M19" i="3"/>
  <c r="AU19" i="3" s="1"/>
  <c r="AT28" i="3"/>
  <c r="M28" i="3"/>
  <c r="K76" i="6" l="1"/>
  <c r="J22" i="2"/>
  <c r="AH22" i="2" s="1"/>
  <c r="J76" i="6"/>
  <c r="AP61" i="7"/>
  <c r="AU61" i="7" s="1"/>
  <c r="Y63" i="8"/>
  <c r="AP63" i="8"/>
  <c r="AU63" i="8" s="1"/>
  <c r="AP64" i="7"/>
  <c r="AU64" i="7" s="1"/>
  <c r="Y64" i="7"/>
  <c r="Y62" i="7"/>
  <c r="AP62" i="7"/>
  <c r="AU62" i="7" s="1"/>
  <c r="U23" i="22"/>
  <c r="AL23" i="22"/>
  <c r="Y40" i="21"/>
  <c r="Y43" i="21" s="1"/>
  <c r="AP40" i="21"/>
  <c r="Y48" i="7"/>
  <c r="AP48" i="7"/>
  <c r="AU48" i="7" s="1"/>
  <c r="AU19" i="21"/>
  <c r="AL12" i="22"/>
  <c r="U12" i="22"/>
  <c r="U19" i="22" s="1"/>
  <c r="AP49" i="7"/>
  <c r="AU49" i="7" s="1"/>
  <c r="Y49" i="7"/>
  <c r="U26" i="21"/>
  <c r="U28" i="21" s="1"/>
  <c r="U30" i="21" s="1"/>
  <c r="AL26" i="21"/>
  <c r="AU28" i="9"/>
  <c r="AU30" i="9" s="1"/>
  <c r="Y47" i="7"/>
  <c r="AP47" i="7"/>
  <c r="AU47" i="7" s="1"/>
  <c r="Y50" i="8"/>
  <c r="AP50" i="8"/>
  <c r="AU50" i="8" s="1"/>
  <c r="AP66" i="22"/>
  <c r="AU66" i="22" s="1"/>
  <c r="Y66" i="22"/>
  <c r="Y68" i="21"/>
  <c r="AP68" i="21"/>
  <c r="AU68" i="21" s="1"/>
  <c r="Y65" i="21"/>
  <c r="AP65" i="21"/>
  <c r="AU65" i="21" s="1"/>
  <c r="AP67" i="22"/>
  <c r="AU67" i="22" s="1"/>
  <c r="Y67" i="22"/>
  <c r="Y69" i="22"/>
  <c r="AP69" i="22"/>
  <c r="AU69" i="22" s="1"/>
  <c r="AD60" i="6"/>
  <c r="AD70" i="6" s="1"/>
  <c r="AU60" i="6"/>
  <c r="Y60" i="7" s="1"/>
  <c r="Y57" i="6"/>
  <c r="AJ19" i="2"/>
  <c r="AP57" i="6"/>
  <c r="AU57" i="6" s="1"/>
  <c r="AP37" i="6"/>
  <c r="AU37" i="6" s="1"/>
  <c r="AU34" i="6"/>
  <c r="AT30" i="3"/>
  <c r="AU28" i="3"/>
  <c r="AU30" i="3" s="1"/>
  <c r="AM83" i="3"/>
  <c r="K72" i="3"/>
  <c r="J72" i="3"/>
  <c r="AQ73" i="6"/>
  <c r="AR78" i="6"/>
  <c r="AR72" i="3"/>
  <c r="AR78" i="3"/>
  <c r="J72" i="6"/>
  <c r="L78" i="6"/>
  <c r="L72" i="6"/>
  <c r="J73" i="6"/>
  <c r="AQ73" i="3"/>
  <c r="AU73" i="3" s="1"/>
  <c r="M70" i="6"/>
  <c r="AU70" i="6" s="1"/>
  <c r="AJ17" i="2"/>
  <c r="M30" i="6"/>
  <c r="M30" i="3"/>
  <c r="J23" i="2" l="1"/>
  <c r="AH23" i="2" s="1"/>
  <c r="Y62" i="8"/>
  <c r="AP62" i="8"/>
  <c r="AU62" i="8" s="1"/>
  <c r="Y64" i="8"/>
  <c r="AP64" i="8"/>
  <c r="AU64" i="8" s="1"/>
  <c r="AP63" i="9"/>
  <c r="AU63" i="9" s="1"/>
  <c r="Y63" i="9"/>
  <c r="K78" i="6"/>
  <c r="K25" i="2"/>
  <c r="J78" i="6"/>
  <c r="J25" i="2"/>
  <c r="Y57" i="7"/>
  <c r="AP57" i="7"/>
  <c r="AU57" i="7" s="1"/>
  <c r="Y47" i="8"/>
  <c r="AP47" i="8"/>
  <c r="Y48" i="8"/>
  <c r="AP48" i="8"/>
  <c r="AU48" i="8" s="1"/>
  <c r="Y70" i="7"/>
  <c r="AP60" i="7"/>
  <c r="AU26" i="21"/>
  <c r="AL28" i="21"/>
  <c r="AL30" i="21" s="1"/>
  <c r="AP43" i="21"/>
  <c r="AU43" i="21" s="1"/>
  <c r="AU40" i="21"/>
  <c r="Y34" i="7"/>
  <c r="Y37" i="7" s="1"/>
  <c r="AP34" i="7"/>
  <c r="AP50" i="9"/>
  <c r="AU50" i="9" s="1"/>
  <c r="Y50" i="9"/>
  <c r="Y49" i="8"/>
  <c r="AP49" i="8"/>
  <c r="AU49" i="8" s="1"/>
  <c r="AU23" i="22"/>
  <c r="AU12" i="22"/>
  <c r="AU19" i="22" s="1"/>
  <c r="AL19" i="22"/>
  <c r="AP65" i="22"/>
  <c r="AU65" i="22" s="1"/>
  <c r="Y65" i="22"/>
  <c r="Y61" i="8"/>
  <c r="AP61" i="8"/>
  <c r="AP68" i="22"/>
  <c r="AU68" i="22" s="1"/>
  <c r="Y68" i="22"/>
  <c r="AI87" i="6"/>
  <c r="AI82" i="6"/>
  <c r="AI84" i="6" s="1"/>
  <c r="AI81" i="6"/>
  <c r="AI86" i="6"/>
  <c r="AP73" i="6"/>
  <c r="AU73" i="6" s="1"/>
  <c r="Y73" i="6"/>
  <c r="AJ82" i="3"/>
  <c r="AJ87" i="3"/>
  <c r="M72" i="6"/>
  <c r="AD72" i="6" s="1"/>
  <c r="AT72" i="3"/>
  <c r="K78" i="3"/>
  <c r="G25" i="2"/>
  <c r="G28" i="2" s="1"/>
  <c r="J78" i="3"/>
  <c r="D81" i="3" s="1"/>
  <c r="F25" i="2"/>
  <c r="M70" i="3"/>
  <c r="AU70" i="3" s="1"/>
  <c r="Y63" i="21" l="1"/>
  <c r="AP63" i="21"/>
  <c r="AU63" i="21" s="1"/>
  <c r="Y64" i="9"/>
  <c r="AP64" i="9"/>
  <c r="AU64" i="9" s="1"/>
  <c r="AP62" i="9"/>
  <c r="AU62" i="9" s="1"/>
  <c r="Y62" i="9"/>
  <c r="AL26" i="22"/>
  <c r="U26" i="22"/>
  <c r="U28" i="22" s="1"/>
  <c r="U30" i="22" s="1"/>
  <c r="AU28" i="21"/>
  <c r="AU30" i="21" s="1"/>
  <c r="AU60" i="7"/>
  <c r="AP70" i="7"/>
  <c r="AU70" i="7" s="1"/>
  <c r="AP49" i="9"/>
  <c r="AU49" i="9" s="1"/>
  <c r="Y49" i="9"/>
  <c r="AP37" i="7"/>
  <c r="AU37" i="7" s="1"/>
  <c r="AU34" i="7"/>
  <c r="Y48" i="9"/>
  <c r="AP48" i="9"/>
  <c r="AU48" i="9" s="1"/>
  <c r="Y40" i="22"/>
  <c r="Y43" i="22" s="1"/>
  <c r="AP40" i="22"/>
  <c r="AU47" i="8"/>
  <c r="AP57" i="8"/>
  <c r="AU57" i="8" s="1"/>
  <c r="Y50" i="21"/>
  <c r="AP50" i="21"/>
  <c r="AU50" i="21" s="1"/>
  <c r="Y57" i="8"/>
  <c r="Y73" i="7"/>
  <c r="AP73" i="7"/>
  <c r="AU73" i="7" s="1"/>
  <c r="AU61" i="8"/>
  <c r="V81" i="3"/>
  <c r="AM81" i="3"/>
  <c r="AJ84" i="3"/>
  <c r="D84" i="3"/>
  <c r="V84" i="3" s="1"/>
  <c r="D82" i="3"/>
  <c r="V82" i="3" s="1"/>
  <c r="D86" i="3"/>
  <c r="D90" i="3"/>
  <c r="F27" i="2"/>
  <c r="F32" i="2" s="1"/>
  <c r="AJ22" i="2"/>
  <c r="AP60" i="8" l="1"/>
  <c r="Y60" i="8"/>
  <c r="Y70" i="8" s="1"/>
  <c r="AP62" i="21"/>
  <c r="AU62" i="21" s="1"/>
  <c r="Y62" i="21"/>
  <c r="Y64" i="21"/>
  <c r="AP64" i="21"/>
  <c r="AU64" i="21" s="1"/>
  <c r="AP63" i="22"/>
  <c r="AU63" i="22" s="1"/>
  <c r="Y63" i="22"/>
  <c r="AP43" i="22"/>
  <c r="AU43" i="22" s="1"/>
  <c r="AU40" i="22"/>
  <c r="Y49" i="21"/>
  <c r="AP49" i="21"/>
  <c r="AU49" i="21" s="1"/>
  <c r="Y48" i="21"/>
  <c r="AP48" i="21"/>
  <c r="AU48" i="21" s="1"/>
  <c r="Y47" i="9"/>
  <c r="Y57" i="9" s="1"/>
  <c r="AP47" i="9"/>
  <c r="AP50" i="22"/>
  <c r="AU50" i="22" s="1"/>
  <c r="Y50" i="22"/>
  <c r="Y34" i="8"/>
  <c r="Y37" i="8" s="1"/>
  <c r="AP34" i="8"/>
  <c r="AU26" i="22"/>
  <c r="AU28" i="22" s="1"/>
  <c r="AU30" i="22" s="1"/>
  <c r="AL28" i="22"/>
  <c r="AL30" i="22" s="1"/>
  <c r="AP73" i="8"/>
  <c r="AU73" i="8" s="1"/>
  <c r="Y73" i="8"/>
  <c r="AP61" i="9"/>
  <c r="Y61" i="9"/>
  <c r="AM82" i="3"/>
  <c r="AM84" i="3"/>
  <c r="D92" i="3"/>
  <c r="D87" i="3" s="1"/>
  <c r="H23" i="2"/>
  <c r="K42" i="5"/>
  <c r="Y64" i="22" l="1"/>
  <c r="AP64" i="22"/>
  <c r="AU64" i="22" s="1"/>
  <c r="AP62" i="22"/>
  <c r="AU62" i="22" s="1"/>
  <c r="Y62" i="22"/>
  <c r="AU60" i="8"/>
  <c r="AP70" i="8"/>
  <c r="AU70" i="8" s="1"/>
  <c r="AP37" i="8"/>
  <c r="AU37" i="8" s="1"/>
  <c r="AU34" i="8"/>
  <c r="Y49" i="22"/>
  <c r="AP49" i="22"/>
  <c r="AU49" i="22" s="1"/>
  <c r="AP57" i="9"/>
  <c r="AU57" i="9" s="1"/>
  <c r="AU47" i="9"/>
  <c r="Y48" i="22"/>
  <c r="AP48" i="22"/>
  <c r="AU48" i="22" s="1"/>
  <c r="AP73" i="9"/>
  <c r="AU73" i="9" s="1"/>
  <c r="Y73" i="9"/>
  <c r="AU61" i="9"/>
  <c r="M21" i="5"/>
  <c r="M42" i="5"/>
  <c r="K22" i="5"/>
  <c r="Y34" i="9" l="1"/>
  <c r="Y37" i="9" s="1"/>
  <c r="AP34" i="9"/>
  <c r="Y47" i="21"/>
  <c r="Y57" i="21" s="1"/>
  <c r="AP47" i="21"/>
  <c r="Y60" i="9"/>
  <c r="Y70" i="9" s="1"/>
  <c r="AP60" i="9"/>
  <c r="AP73" i="21"/>
  <c r="AU73" i="21" s="1"/>
  <c r="Y73" i="21"/>
  <c r="AP61" i="21"/>
  <c r="Y61" i="21"/>
  <c r="M22" i="5"/>
  <c r="I21" i="5"/>
  <c r="I22" i="5" s="1"/>
  <c r="AU47" i="21" l="1"/>
  <c r="AP57" i="21"/>
  <c r="AU57" i="21" s="1"/>
  <c r="AU60" i="9"/>
  <c r="AP70" i="9"/>
  <c r="AU70" i="9" s="1"/>
  <c r="AP37" i="9"/>
  <c r="AU37" i="9" s="1"/>
  <c r="AU34" i="9"/>
  <c r="Y73" i="22"/>
  <c r="AP73" i="22"/>
  <c r="AU73" i="22" s="1"/>
  <c r="AU61" i="21"/>
  <c r="I42" i="5"/>
  <c r="Y34" i="21" l="1"/>
  <c r="Y37" i="21" s="1"/>
  <c r="AP34" i="21"/>
  <c r="AP60" i="21"/>
  <c r="Y60" i="21"/>
  <c r="Y70" i="21" s="1"/>
  <c r="Y47" i="22"/>
  <c r="Y57" i="22" s="1"/>
  <c r="AP47" i="22"/>
  <c r="Y61" i="22"/>
  <c r="AP61" i="22"/>
  <c r="M76" i="3"/>
  <c r="M57" i="3"/>
  <c r="AP57" i="22" l="1"/>
  <c r="AU57" i="22" s="1"/>
  <c r="AU47" i="22"/>
  <c r="AU60" i="21"/>
  <c r="AP70" i="21"/>
  <c r="AU70" i="21" s="1"/>
  <c r="AP37" i="21"/>
  <c r="AU37" i="21" s="1"/>
  <c r="AU34" i="21"/>
  <c r="AU61" i="22"/>
  <c r="AD76" i="3"/>
  <c r="AU76" i="3"/>
  <c r="M72" i="3"/>
  <c r="Y60" i="22" l="1"/>
  <c r="Y70" i="22" s="1"/>
  <c r="AP60" i="22"/>
  <c r="Y34" i="22"/>
  <c r="Y37" i="22" s="1"/>
  <c r="AP34" i="22"/>
  <c r="AP76" i="6"/>
  <c r="Y76" i="6"/>
  <c r="AD72" i="3"/>
  <c r="AU72" i="3"/>
  <c r="M78" i="3"/>
  <c r="F21" i="5"/>
  <c r="AU34" i="22" l="1"/>
  <c r="AP37" i="22"/>
  <c r="AU37" i="22" s="1"/>
  <c r="AU60" i="22"/>
  <c r="AP70" i="22"/>
  <c r="AU70" i="22" s="1"/>
  <c r="Y72" i="6"/>
  <c r="AP72" i="6"/>
  <c r="D85" i="3"/>
  <c r="V85" i="3" s="1"/>
  <c r="AD78" i="3"/>
  <c r="E21" i="5"/>
  <c r="E22" i="5" l="1"/>
  <c r="AT78" i="3" l="1"/>
  <c r="AU78" i="3" l="1"/>
  <c r="AJ85" i="3"/>
  <c r="AM85" i="3" s="1"/>
  <c r="Y78" i="6" l="1"/>
  <c r="AP78" i="6"/>
  <c r="H27" i="2"/>
  <c r="I23" i="2" l="1"/>
  <c r="AI23" i="2" s="1"/>
  <c r="I28" i="2" l="1"/>
  <c r="H32" i="2" l="1"/>
  <c r="E42" i="5" l="1"/>
  <c r="J27" i="2" l="1"/>
  <c r="AH27" i="2" s="1"/>
  <c r="G37" i="2"/>
  <c r="G46" i="2" s="1"/>
  <c r="D81" i="6"/>
  <c r="V81" i="6" l="1"/>
  <c r="AM81" i="6"/>
  <c r="AM81" i="7" s="1"/>
  <c r="AM81" i="8" s="1"/>
  <c r="AM81" i="9" s="1"/>
  <c r="AM81" i="21" s="1"/>
  <c r="AM81" i="22" s="1"/>
  <c r="D90" i="6"/>
  <c r="M57" i="6"/>
  <c r="G39" i="2"/>
  <c r="M76" i="6" l="1"/>
  <c r="AH25" i="2"/>
  <c r="D86" i="6"/>
  <c r="D83" i="6"/>
  <c r="V83" i="6" l="1"/>
  <c r="AM83" i="6"/>
  <c r="AM83" i="7" s="1"/>
  <c r="AM83" i="8" s="1"/>
  <c r="AM83" i="9" s="1"/>
  <c r="AM83" i="21" s="1"/>
  <c r="AM83" i="22" s="1"/>
  <c r="AD76" i="6"/>
  <c r="AU76" i="6"/>
  <c r="K28" i="2"/>
  <c r="AH28" i="2" s="1"/>
  <c r="D84" i="6"/>
  <c r="G38" i="2"/>
  <c r="D82" i="6"/>
  <c r="M78" i="6"/>
  <c r="AD78" i="6" s="1"/>
  <c r="H21" i="5"/>
  <c r="Y76" i="7" l="1"/>
  <c r="AP76" i="7"/>
  <c r="V82" i="6"/>
  <c r="AM82" i="6"/>
  <c r="AM82" i="7" s="1"/>
  <c r="AM82" i="8" s="1"/>
  <c r="AM82" i="9" s="1"/>
  <c r="AM82" i="21" s="1"/>
  <c r="AM82" i="22" s="1"/>
  <c r="V84" i="6"/>
  <c r="AM84" i="6"/>
  <c r="AM84" i="7" s="1"/>
  <c r="AM84" i="8" s="1"/>
  <c r="AM84" i="9" s="1"/>
  <c r="AM84" i="21" s="1"/>
  <c r="AM84" i="22" s="1"/>
  <c r="G40" i="2"/>
  <c r="G48" i="2" s="1"/>
  <c r="G42" i="2" s="1"/>
  <c r="G41" i="2"/>
  <c r="J32" i="2"/>
  <c r="AH32" i="2" s="1"/>
  <c r="G21" i="5"/>
  <c r="S21" i="5" s="1"/>
  <c r="D92" i="6"/>
  <c r="D87" i="6" s="1"/>
  <c r="D85" i="6"/>
  <c r="AU76" i="7" l="1"/>
  <c r="V85" i="6"/>
  <c r="G43" i="2"/>
  <c r="G22" i="5"/>
  <c r="S22" i="5" s="1"/>
  <c r="AP76" i="8" l="1"/>
  <c r="Y76" i="8"/>
  <c r="AT72" i="6"/>
  <c r="AU72" i="6" s="1"/>
  <c r="AP72" i="7" l="1"/>
  <c r="AU72" i="7" s="1"/>
  <c r="Y72" i="7"/>
  <c r="AU76" i="8"/>
  <c r="AT78" i="6"/>
  <c r="AP76" i="9" l="1"/>
  <c r="AU76" i="9" s="1"/>
  <c r="Y76" i="9"/>
  <c r="Y72" i="8"/>
  <c r="AP72" i="8"/>
  <c r="AU72" i="8" s="1"/>
  <c r="AI85" i="6"/>
  <c r="AM85" i="6" s="1"/>
  <c r="AM85" i="7" s="1"/>
  <c r="AM85" i="8" s="1"/>
  <c r="AM85" i="9" s="1"/>
  <c r="AM85" i="21" s="1"/>
  <c r="AM85" i="22" s="1"/>
  <c r="AU78" i="6"/>
  <c r="AP72" i="9" l="1"/>
  <c r="AU72" i="9" s="1"/>
  <c r="Y72" i="9"/>
  <c r="Y78" i="7"/>
  <c r="AP78" i="7"/>
  <c r="Y76" i="21"/>
  <c r="AP76" i="21"/>
  <c r="L27" i="2"/>
  <c r="AU76" i="21" l="1"/>
  <c r="AB27" i="2"/>
  <c r="AB32" i="2" s="1"/>
  <c r="AU78" i="7"/>
  <c r="Y72" i="21"/>
  <c r="AP72" i="21"/>
  <c r="AU72" i="21" s="1"/>
  <c r="M28" i="2"/>
  <c r="AP72" i="22" l="1"/>
  <c r="AU72" i="22" s="1"/>
  <c r="Y72" i="22"/>
  <c r="AP78" i="8"/>
  <c r="Y78" i="8"/>
  <c r="AP76" i="22"/>
  <c r="Y76" i="22"/>
  <c r="L32" i="2"/>
  <c r="AF27" i="2" l="1"/>
  <c r="AF32" i="2" s="1"/>
  <c r="AU76" i="22"/>
  <c r="AU78" i="8"/>
  <c r="G42" i="5"/>
  <c r="S42" i="5" s="1"/>
  <c r="AP78" i="9" l="1"/>
  <c r="AU78" i="9" s="1"/>
  <c r="Y78" i="9"/>
  <c r="P27" i="2"/>
  <c r="AJ37" i="2" l="1"/>
  <c r="Y78" i="21" l="1"/>
  <c r="AP78" i="21"/>
  <c r="AU78" i="21" s="1"/>
  <c r="Q28" i="2"/>
  <c r="AP78" i="22" l="1"/>
  <c r="AU78" i="22" s="1"/>
  <c r="Y78" i="22"/>
  <c r="P32" i="2"/>
  <c r="T27" i="2" l="1"/>
  <c r="U28" i="2" l="1"/>
  <c r="T32" i="2" l="1"/>
  <c r="AI25" i="2" l="1"/>
  <c r="X27" i="2"/>
  <c r="AI27" i="2" s="1"/>
  <c r="AJ46" i="2"/>
  <c r="AJ21" i="2"/>
  <c r="AJ39" i="2"/>
  <c r="AJ23" i="2" l="1"/>
  <c r="Y28" i="2"/>
  <c r="AJ38" i="2"/>
  <c r="AJ40" i="2" s="1"/>
  <c r="AJ48" i="2" s="1"/>
  <c r="AJ42" i="2" s="1"/>
  <c r="AJ25" i="2"/>
  <c r="AJ27" i="2"/>
  <c r="X32" i="2" l="1"/>
  <c r="AI32" i="2" s="1"/>
  <c r="AI28" i="2"/>
  <c r="AJ41" i="2"/>
  <c r="AJ28" i="2"/>
  <c r="AJ43" i="2"/>
  <c r="AJ3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Koroma-Tommy</author>
    <author>Marina Middleton</author>
  </authors>
  <commentList>
    <comment ref="G25" authorId="0" shapeId="0" xr:uid="{00000000-0006-0000-0200-00000100000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I25" authorId="1" shapeId="0" xr:uid="{E3C0ED5B-D1C0-47B2-BFA4-6ABD0D00FE8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K25" authorId="0" shapeId="0" xr:uid="{380CA755-DA91-4E96-8F96-9ECC149701AA}">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1" shapeId="0" xr:uid="{58F7FB60-0FD4-4D85-A2CC-28AF4F66AFB5}">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O25" authorId="0" shapeId="0" xr:uid="{B566CB47-C915-4514-AD13-6BF9ABFE0C6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Q25" authorId="1" shapeId="0" xr:uid="{3BB332B5-3D81-46A6-87BE-0992C961F4BA}">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S25" authorId="0" shapeId="0" xr:uid="{370C0CA6-D3A6-41B2-8A18-A63EBA91004A}">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U25" authorId="1" shapeId="0" xr:uid="{7A0AC198-988B-469A-ADE6-84E6E57C7D82}">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W25" authorId="0" shapeId="0" xr:uid="{2FE4509E-21F6-43C9-9549-FE03E77D813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1" shapeId="0" xr:uid="{93A008DA-DA1C-47E3-B0E9-829D92564384}">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A25" authorId="0" shapeId="0" xr:uid="{FC9FDF02-7101-4B3E-9C65-FB233156344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C25" authorId="1" shapeId="0" xr:uid="{BF6574AD-88BB-4439-A46C-1ADB59F1A7DF}">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E25" authorId="0" shapeId="0" xr:uid="{84763568-CACA-485C-8328-F96226897A31}">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G25" authorId="1" shapeId="0" xr:uid="{DFB3FC14-7283-46B8-8A69-C07176F491FE}">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541B3D2A-A84B-40C1-AE6A-2621514E6A30}">
      <text>
        <r>
          <rPr>
            <b/>
            <sz val="9"/>
            <color indexed="81"/>
            <rFont val="Tahoma"/>
            <family val="2"/>
          </rPr>
          <t xml:space="preserve">
Please insert count of Additional Key Personnel.</t>
        </r>
      </text>
    </comment>
    <comment ref="S22" authorId="0" shapeId="0" xr:uid="{0697F336-EEC8-4838-B827-EB7ECC8B17AD}">
      <text>
        <r>
          <rPr>
            <b/>
            <sz val="9"/>
            <color indexed="81"/>
            <rFont val="Tahoma"/>
            <family val="2"/>
          </rPr>
          <t>Please insert count of Additional Key Personnel.</t>
        </r>
      </text>
    </comment>
    <comment ref="AJ22" authorId="0" shapeId="0" xr:uid="{3DFFECAC-AB8F-4952-8783-C2FBFBC8D476}">
      <text>
        <r>
          <rPr>
            <b/>
            <sz val="9"/>
            <color indexed="81"/>
            <rFont val="Tahoma"/>
            <family val="2"/>
          </rPr>
          <t>Please insert count of Additional Key Personnel.</t>
        </r>
      </text>
    </comment>
    <comment ref="J67" authorId="1" shapeId="0" xr:uid="{5A782D59-9E03-4543-8DF9-A5E5F0A840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6F3DF1E4-B627-4A0F-AA33-4614F624427A}">
      <text>
        <r>
          <rPr>
            <b/>
            <sz val="9"/>
            <color indexed="81"/>
            <rFont val="Tahoma"/>
            <family val="2"/>
          </rPr>
          <t>Please insert count of Additional Key Personnel.</t>
        </r>
      </text>
    </comment>
    <comment ref="R102" authorId="0" shapeId="0" xr:uid="{2907F72E-998F-475B-82B2-0708F9106E94}">
      <text>
        <r>
          <rPr>
            <b/>
            <sz val="9"/>
            <color indexed="81"/>
            <rFont val="Tahoma"/>
            <family val="2"/>
          </rPr>
          <t>Please insert count of Additional Key Personnel.</t>
        </r>
      </text>
    </comment>
    <comment ref="AI102" authorId="0" shapeId="0" xr:uid="{019EEC55-9369-4DA6-B30F-D65CDB48053B}">
      <text>
        <r>
          <rPr>
            <b/>
            <sz val="9"/>
            <color indexed="81"/>
            <rFont val="Tahoma"/>
            <family val="2"/>
          </rPr>
          <t>Please insert count of Additional Key Personnel.</t>
        </r>
      </text>
    </comment>
    <comment ref="J147" authorId="1" shapeId="0" xr:uid="{2E709AEB-3FC4-4FC2-B251-23C403B7DAF4}">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38B254C2-F640-458E-9739-4844EDCCE4F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AA5E6B4E-64EC-41C6-9E54-00DDF4C03EC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499790FB-CD6B-4758-8A07-DEA08D641A55}">
      <text>
        <r>
          <rPr>
            <b/>
            <sz val="9"/>
            <color indexed="81"/>
            <rFont val="Tahoma"/>
            <family val="2"/>
          </rPr>
          <t>Please insert count of Additional Key Personnel.</t>
        </r>
      </text>
    </comment>
    <comment ref="R182" authorId="0" shapeId="0" xr:uid="{8428825A-A961-408B-BAC1-16F4A9C2C2F4}">
      <text>
        <r>
          <rPr>
            <b/>
            <sz val="9"/>
            <color indexed="81"/>
            <rFont val="Tahoma"/>
            <family val="2"/>
          </rPr>
          <t>Please insert count of Additional Key Personnel.</t>
        </r>
      </text>
    </comment>
    <comment ref="AI182" authorId="0" shapeId="0" xr:uid="{170F6489-950B-422F-9FE1-9A2EA545B871}">
      <text>
        <r>
          <rPr>
            <b/>
            <sz val="9"/>
            <color indexed="81"/>
            <rFont val="Tahoma"/>
            <family val="2"/>
          </rPr>
          <t>Please insert count of Additional Key Personnel.</t>
        </r>
      </text>
    </comment>
    <comment ref="J227" authorId="1" shapeId="0" xr:uid="{531D36D8-5D3F-47B8-B43F-88648B7E0E25}">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42CB4DCA-FF8E-4240-A100-13FA5F0801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E816D61D-8294-4F7A-ABEA-0D91E1FFA64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449CC129-CE35-42A7-9FAF-28C4236A8BFE}">
      <text>
        <r>
          <rPr>
            <b/>
            <sz val="9"/>
            <color indexed="81"/>
            <rFont val="Tahoma"/>
            <family val="2"/>
          </rPr>
          <t>Please insert count of Additional Key Personnel.</t>
        </r>
      </text>
    </comment>
    <comment ref="R262" authorId="0" shapeId="0" xr:uid="{FD13F74D-FD6B-4B53-9D88-C589FA1EF8C5}">
      <text>
        <r>
          <rPr>
            <b/>
            <sz val="9"/>
            <color indexed="81"/>
            <rFont val="Tahoma"/>
            <family val="2"/>
          </rPr>
          <t>Please insert count of Additional Key Personnel.</t>
        </r>
      </text>
    </comment>
    <comment ref="AI262" authorId="0" shapeId="0" xr:uid="{F50EB022-0AEB-417A-B2A5-C09E9B1D600E}">
      <text>
        <r>
          <rPr>
            <b/>
            <sz val="9"/>
            <color indexed="81"/>
            <rFont val="Tahoma"/>
            <family val="2"/>
          </rPr>
          <t>Please insert count of Additional Key Personnel.</t>
        </r>
      </text>
    </comment>
    <comment ref="J307" authorId="1" shapeId="0" xr:uid="{6F176E5D-2B6E-4B8B-A8EA-8020730BD010}">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685F1B5E-7EF4-4FFD-89C8-AF672D1C524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AB072F3C-D45A-4222-A653-81E52055F2C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ABBADCEF-D9C9-4329-A72D-D3D948D80836}">
      <text>
        <r>
          <rPr>
            <b/>
            <sz val="9"/>
            <color indexed="81"/>
            <rFont val="Tahoma"/>
            <family val="2"/>
          </rPr>
          <t>Please insert count of Additional Key Personnel.</t>
        </r>
      </text>
    </comment>
    <comment ref="R342" authorId="0" shapeId="0" xr:uid="{ECA9F47C-F9B6-4E82-94AA-90D2A3FFB926}">
      <text>
        <r>
          <rPr>
            <b/>
            <sz val="9"/>
            <color indexed="81"/>
            <rFont val="Tahoma"/>
            <family val="2"/>
          </rPr>
          <t>Please insert count of Additional Key Personnel.</t>
        </r>
      </text>
    </comment>
    <comment ref="AI342" authorId="0" shapeId="0" xr:uid="{4989459E-13B8-4CDA-ACB2-2A61B6C1FA56}">
      <text>
        <r>
          <rPr>
            <b/>
            <sz val="9"/>
            <color indexed="81"/>
            <rFont val="Tahoma"/>
            <family val="2"/>
          </rPr>
          <t>Please insert count of Additional Key Personnel.</t>
        </r>
      </text>
    </comment>
    <comment ref="J387" authorId="1" shapeId="0" xr:uid="{95679126-5D6F-42DE-8FD3-4F41A4F6DA0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CBB35EB7-565A-4F93-9452-3F0CE641306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D7B094BE-B6F1-44D0-97E2-F980E699D7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D7644C0C-B743-4C4E-A3DA-864E2DF99220}">
      <text>
        <r>
          <rPr>
            <b/>
            <sz val="9"/>
            <color indexed="81"/>
            <rFont val="Tahoma"/>
            <family val="2"/>
          </rPr>
          <t>Please insert count of Additional Key Personnel.</t>
        </r>
      </text>
    </comment>
    <comment ref="R422" authorId="0" shapeId="0" xr:uid="{F2E601C0-3623-48FA-B466-0852AF039705}">
      <text>
        <r>
          <rPr>
            <b/>
            <sz val="9"/>
            <color indexed="81"/>
            <rFont val="Tahoma"/>
            <family val="2"/>
          </rPr>
          <t>Please insert count of Additional Key Personnel.</t>
        </r>
      </text>
    </comment>
    <comment ref="AI422" authorId="0" shapeId="0" xr:uid="{47688ECB-93CC-452E-B9AB-BC35939A3113}">
      <text>
        <r>
          <rPr>
            <b/>
            <sz val="9"/>
            <color indexed="81"/>
            <rFont val="Tahoma"/>
            <family val="2"/>
          </rPr>
          <t>Please insert count of Additional Key Personnel.</t>
        </r>
      </text>
    </comment>
    <comment ref="J467" authorId="1" shapeId="0" xr:uid="{5664CF34-08CE-4C17-B211-38E17D69B78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E1F78B0D-F682-449D-998D-2656C00C3D1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87C7612D-FBF0-4436-A3FE-F9C02FA0767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F8C174E2-E01C-40A2-8991-2422DC49B2C7}">
      <text>
        <r>
          <rPr>
            <b/>
            <sz val="9"/>
            <color indexed="81"/>
            <rFont val="Tahoma"/>
            <family val="2"/>
          </rPr>
          <t>Please insert count of Additional Key Personnel.</t>
        </r>
      </text>
    </comment>
    <comment ref="R502" authorId="0" shapeId="0" xr:uid="{00D42E8F-7843-4500-A706-AC8929AC1BED}">
      <text>
        <r>
          <rPr>
            <b/>
            <sz val="9"/>
            <color indexed="81"/>
            <rFont val="Tahoma"/>
            <family val="2"/>
          </rPr>
          <t>Please insert count of Additional Key Personnel.</t>
        </r>
      </text>
    </comment>
    <comment ref="AI502" authorId="0" shapeId="0" xr:uid="{0D7B36A7-8F57-4655-99A5-69D54DDD688F}">
      <text>
        <r>
          <rPr>
            <b/>
            <sz val="9"/>
            <color indexed="81"/>
            <rFont val="Tahoma"/>
            <family val="2"/>
          </rPr>
          <t>Please insert count of Additional Key Personnel.</t>
        </r>
      </text>
    </comment>
    <comment ref="J547" authorId="1" shapeId="0" xr:uid="{039AF8BA-0BFC-4D82-89F8-DBD322A8FF22}">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99A1A090-2FC7-4A3B-A8DC-E4DD7DDD10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E67CFF98-8875-4F43-89A3-F1CF4BBAB9C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CCEAFF39-AC8E-4CA9-B831-E9B7A7E8556E}">
      <text>
        <r>
          <rPr>
            <b/>
            <sz val="9"/>
            <color indexed="81"/>
            <rFont val="Tahoma"/>
            <family val="2"/>
          </rPr>
          <t xml:space="preserve">
Please insert count of Additional Key Personnel.</t>
        </r>
      </text>
    </comment>
    <comment ref="S22" authorId="0" shapeId="0" xr:uid="{7B2EA78F-FCEB-4612-91D7-18FA67E45A5F}">
      <text>
        <r>
          <rPr>
            <b/>
            <sz val="9"/>
            <color indexed="81"/>
            <rFont val="Tahoma"/>
            <family val="2"/>
          </rPr>
          <t>Please insert count of Additional Key Personnel.</t>
        </r>
      </text>
    </comment>
    <comment ref="AJ22" authorId="0" shapeId="0" xr:uid="{2EA057AF-1556-461D-A936-E71E54585F11}">
      <text>
        <r>
          <rPr>
            <b/>
            <sz val="9"/>
            <color indexed="81"/>
            <rFont val="Tahoma"/>
            <family val="2"/>
          </rPr>
          <t>Please insert count of Additional Key Personnel.</t>
        </r>
      </text>
    </comment>
    <comment ref="J67" authorId="1" shapeId="0" xr:uid="{46CD08FB-DE37-4974-830E-3A06A91494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AB985D98-CB94-4A97-8088-794D9F724407}">
      <text>
        <r>
          <rPr>
            <b/>
            <sz val="9"/>
            <color indexed="81"/>
            <rFont val="Tahoma"/>
            <family val="2"/>
          </rPr>
          <t>Please insert count of Additional Key Personnel.</t>
        </r>
      </text>
    </comment>
    <comment ref="R102" authorId="0" shapeId="0" xr:uid="{32D98DC2-84A9-4E3D-8C21-B541E55DD13E}">
      <text>
        <r>
          <rPr>
            <b/>
            <sz val="9"/>
            <color indexed="81"/>
            <rFont val="Tahoma"/>
            <family val="2"/>
          </rPr>
          <t>Please insert count of Additional Key Personnel.</t>
        </r>
      </text>
    </comment>
    <comment ref="AI102" authorId="0" shapeId="0" xr:uid="{CF30083C-7A5D-4B77-99C5-5E0FB26DF385}">
      <text>
        <r>
          <rPr>
            <b/>
            <sz val="9"/>
            <color indexed="81"/>
            <rFont val="Tahoma"/>
            <family val="2"/>
          </rPr>
          <t>Please insert count of Additional Key Personnel.</t>
        </r>
      </text>
    </comment>
    <comment ref="J147" authorId="1" shapeId="0" xr:uid="{B79B66A4-A6B2-4371-A220-EA9E4C947D7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24C6B6C0-C1B8-44BD-9D5D-A1BE3F8E3C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83E49BCD-F7DA-49F3-926D-FD1274B8133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EC438250-E97D-4E83-85EF-41F6C386EEBA}">
      <text>
        <r>
          <rPr>
            <b/>
            <sz val="9"/>
            <color indexed="81"/>
            <rFont val="Tahoma"/>
            <family val="2"/>
          </rPr>
          <t>Please insert count of Additional Key Personnel.</t>
        </r>
      </text>
    </comment>
    <comment ref="R182" authorId="0" shapeId="0" xr:uid="{87BB4959-9013-40A1-BD58-984F045CC4E1}">
      <text>
        <r>
          <rPr>
            <b/>
            <sz val="9"/>
            <color indexed="81"/>
            <rFont val="Tahoma"/>
            <family val="2"/>
          </rPr>
          <t>Please insert count of Additional Key Personnel.</t>
        </r>
      </text>
    </comment>
    <comment ref="AI182" authorId="0" shapeId="0" xr:uid="{8B66D80A-D9B9-468B-984A-D5B3D80C202B}">
      <text>
        <r>
          <rPr>
            <b/>
            <sz val="9"/>
            <color indexed="81"/>
            <rFont val="Tahoma"/>
            <family val="2"/>
          </rPr>
          <t>Please insert count of Additional Key Personnel.</t>
        </r>
      </text>
    </comment>
    <comment ref="J227" authorId="1" shapeId="0" xr:uid="{8190166B-3C44-490A-B013-73E604FCDD6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EA99ACEC-7BFC-43A4-ACC5-8398ACD0658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50239A0E-06E8-4979-B2E4-E4E1AA6E513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6FEC8825-C4C6-4869-97C6-41AFCAB91238}">
      <text>
        <r>
          <rPr>
            <b/>
            <sz val="9"/>
            <color indexed="81"/>
            <rFont val="Tahoma"/>
            <family val="2"/>
          </rPr>
          <t>Please insert count of Additional Key Personnel.</t>
        </r>
      </text>
    </comment>
    <comment ref="R262" authorId="0" shapeId="0" xr:uid="{4B6C8DE4-0FC8-4771-948D-555CA32C4A27}">
      <text>
        <r>
          <rPr>
            <b/>
            <sz val="9"/>
            <color indexed="81"/>
            <rFont val="Tahoma"/>
            <family val="2"/>
          </rPr>
          <t>Please insert count of Additional Key Personnel.</t>
        </r>
      </text>
    </comment>
    <comment ref="AI262" authorId="0" shapeId="0" xr:uid="{3C708951-522E-41D4-8058-9513F8D5B408}">
      <text>
        <r>
          <rPr>
            <b/>
            <sz val="9"/>
            <color indexed="81"/>
            <rFont val="Tahoma"/>
            <family val="2"/>
          </rPr>
          <t>Please insert count of Additional Key Personnel.</t>
        </r>
      </text>
    </comment>
    <comment ref="J307" authorId="1" shapeId="0" xr:uid="{E4C1AF25-7946-4E54-9EFC-BC356579C1B1}">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61998A7F-9131-45E5-936D-70791337D54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BAAB0E4B-B343-43AE-839A-2964522F948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255D3D74-E747-4251-A733-9720F85F5C87}">
      <text>
        <r>
          <rPr>
            <b/>
            <sz val="9"/>
            <color indexed="81"/>
            <rFont val="Tahoma"/>
            <family val="2"/>
          </rPr>
          <t>Please insert count of Additional Key Personnel.</t>
        </r>
      </text>
    </comment>
    <comment ref="R342" authorId="0" shapeId="0" xr:uid="{C56BB594-2189-42FD-8876-099EAF35A623}">
      <text>
        <r>
          <rPr>
            <b/>
            <sz val="9"/>
            <color indexed="81"/>
            <rFont val="Tahoma"/>
            <family val="2"/>
          </rPr>
          <t>Please insert count of Additional Key Personnel.</t>
        </r>
      </text>
    </comment>
    <comment ref="AI342" authorId="0" shapeId="0" xr:uid="{3DD3E22B-F311-4352-A912-DE7681EE854F}">
      <text>
        <r>
          <rPr>
            <b/>
            <sz val="9"/>
            <color indexed="81"/>
            <rFont val="Tahoma"/>
            <family val="2"/>
          </rPr>
          <t>Please insert count of Additional Key Personnel.</t>
        </r>
      </text>
    </comment>
    <comment ref="J387" authorId="1" shapeId="0" xr:uid="{35F738A6-C005-4FFC-B633-060A4745EA95}">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C9C992A6-30EE-4549-A0CD-49E62D817AD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A94858FF-3718-4A75-A271-D9CC4A93E2A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DA170CF6-ED12-4030-BFEC-80CA5FC3F31F}">
      <text>
        <r>
          <rPr>
            <b/>
            <sz val="9"/>
            <color indexed="81"/>
            <rFont val="Tahoma"/>
            <family val="2"/>
          </rPr>
          <t>Please insert count of Additional Key Personnel.</t>
        </r>
      </text>
    </comment>
    <comment ref="R422" authorId="0" shapeId="0" xr:uid="{1569B053-2CDA-4D18-9C8E-BD5C09B1C730}">
      <text>
        <r>
          <rPr>
            <b/>
            <sz val="9"/>
            <color indexed="81"/>
            <rFont val="Tahoma"/>
            <family val="2"/>
          </rPr>
          <t>Please insert count of Additional Key Personnel.</t>
        </r>
      </text>
    </comment>
    <comment ref="AI422" authorId="0" shapeId="0" xr:uid="{EA769437-F65F-48BF-8416-A90B62819FF8}">
      <text>
        <r>
          <rPr>
            <b/>
            <sz val="9"/>
            <color indexed="81"/>
            <rFont val="Tahoma"/>
            <family val="2"/>
          </rPr>
          <t>Please insert count of Additional Key Personnel.</t>
        </r>
      </text>
    </comment>
    <comment ref="J467" authorId="1" shapeId="0" xr:uid="{3A28C209-79AA-43E3-AB82-6E1DEE7F9FF0}">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0D9E7C06-4F9D-45A2-9462-29BD97FD3EE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1E20C318-2DE8-49A0-83CD-03EFF47BD6D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B8454514-6B64-4729-B83E-0FBC1308F788}">
      <text>
        <r>
          <rPr>
            <b/>
            <sz val="9"/>
            <color indexed="81"/>
            <rFont val="Tahoma"/>
            <family val="2"/>
          </rPr>
          <t>Please insert count of Additional Key Personnel.</t>
        </r>
      </text>
    </comment>
    <comment ref="R502" authorId="0" shapeId="0" xr:uid="{60F4C5FB-7083-40E2-90AC-7DA7CC8660BF}">
      <text>
        <r>
          <rPr>
            <b/>
            <sz val="9"/>
            <color indexed="81"/>
            <rFont val="Tahoma"/>
            <family val="2"/>
          </rPr>
          <t>Please insert count of Additional Key Personnel.</t>
        </r>
      </text>
    </comment>
    <comment ref="AI502" authorId="0" shapeId="0" xr:uid="{8D07EF25-4980-4E23-91F5-8A081A326FF2}">
      <text>
        <r>
          <rPr>
            <b/>
            <sz val="9"/>
            <color indexed="81"/>
            <rFont val="Tahoma"/>
            <family val="2"/>
          </rPr>
          <t>Please insert count of Additional Key Personnel.</t>
        </r>
      </text>
    </comment>
    <comment ref="J547" authorId="1" shapeId="0" xr:uid="{7479D406-8D47-4B4A-A40A-CF4A7DE89C6D}">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2EA65CDA-736D-4DF0-8EF5-5694F384194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D4BF71BB-566A-4916-A663-7B3EF0748C6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75C21A6B-6F08-46B3-98EC-8EF0F413E765}">
      <text>
        <r>
          <rPr>
            <b/>
            <sz val="9"/>
            <color indexed="81"/>
            <rFont val="Tahoma"/>
            <family val="2"/>
          </rPr>
          <t xml:space="preserve">
Please insert count of Additional Key Personnel.</t>
        </r>
      </text>
    </comment>
    <comment ref="S22" authorId="0" shapeId="0" xr:uid="{48CCFFFE-8BF2-41FA-A911-51765D6E2C23}">
      <text>
        <r>
          <rPr>
            <b/>
            <sz val="9"/>
            <color indexed="81"/>
            <rFont val="Tahoma"/>
            <family val="2"/>
          </rPr>
          <t>Please insert count of Additional Key Personnel.</t>
        </r>
      </text>
    </comment>
    <comment ref="AJ22" authorId="0" shapeId="0" xr:uid="{B59FE968-9A5D-477B-A7B6-6FD34E2ED085}">
      <text>
        <r>
          <rPr>
            <b/>
            <sz val="9"/>
            <color indexed="81"/>
            <rFont val="Tahoma"/>
            <family val="2"/>
          </rPr>
          <t>Please insert count of Additional Key Personnel.</t>
        </r>
      </text>
    </comment>
    <comment ref="J67" authorId="1" shapeId="0" xr:uid="{58A6FEA3-E982-4C10-B2D2-E149911CEC4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1706C55B-BF01-42F8-A8A2-678B61434406}">
      <text>
        <r>
          <rPr>
            <b/>
            <sz val="9"/>
            <color indexed="81"/>
            <rFont val="Tahoma"/>
            <family val="2"/>
          </rPr>
          <t>Please insert count of Additional Key Personnel.</t>
        </r>
      </text>
    </comment>
    <comment ref="R102" authorId="0" shapeId="0" xr:uid="{908442A3-3CFD-4BAF-9BF0-9EF59CBE3E28}">
      <text>
        <r>
          <rPr>
            <b/>
            <sz val="9"/>
            <color indexed="81"/>
            <rFont val="Tahoma"/>
            <family val="2"/>
          </rPr>
          <t>Please insert count of Additional Key Personnel.</t>
        </r>
      </text>
    </comment>
    <comment ref="AI102" authorId="0" shapeId="0" xr:uid="{B0672AE6-3D4C-4666-9A23-09D27DD13C8C}">
      <text>
        <r>
          <rPr>
            <b/>
            <sz val="9"/>
            <color indexed="81"/>
            <rFont val="Tahoma"/>
            <family val="2"/>
          </rPr>
          <t>Please insert count of Additional Key Personnel.</t>
        </r>
      </text>
    </comment>
    <comment ref="J147" authorId="1" shapeId="0" xr:uid="{BFA34B10-9261-466E-9880-07BF7040CA2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558FA0A7-4D5E-4CB3-AE2C-C00637AC6E4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68163E49-CEFC-4A85-922A-0F8A5D5FB32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B88B6439-0656-4196-84B5-9625390A44BB}">
      <text>
        <r>
          <rPr>
            <b/>
            <sz val="9"/>
            <color indexed="81"/>
            <rFont val="Tahoma"/>
            <family val="2"/>
          </rPr>
          <t>Please insert count of Additional Key Personnel.</t>
        </r>
      </text>
    </comment>
    <comment ref="R182" authorId="0" shapeId="0" xr:uid="{D3DFA940-7CE1-4AEC-89D7-D3CFD122BBB7}">
      <text>
        <r>
          <rPr>
            <b/>
            <sz val="9"/>
            <color indexed="81"/>
            <rFont val="Tahoma"/>
            <family val="2"/>
          </rPr>
          <t>Please insert count of Additional Key Personnel.</t>
        </r>
      </text>
    </comment>
    <comment ref="AI182" authorId="0" shapeId="0" xr:uid="{FB25E8D6-C2C5-4426-80B8-4B14A0E3E36E}">
      <text>
        <r>
          <rPr>
            <b/>
            <sz val="9"/>
            <color indexed="81"/>
            <rFont val="Tahoma"/>
            <family val="2"/>
          </rPr>
          <t>Please insert count of Additional Key Personnel.</t>
        </r>
      </text>
    </comment>
    <comment ref="J227" authorId="1" shapeId="0" xr:uid="{3F2EE7EA-3BC5-4D40-B8C5-98C3C8B3E5D4}">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FE3CB2F0-88B0-4B68-B8E0-45A849F3A5E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C0766477-5B8F-45BA-9286-2AD2589AF83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D71BF198-302E-4E56-B46E-8F557E9E9FD6}">
      <text>
        <r>
          <rPr>
            <b/>
            <sz val="9"/>
            <color indexed="81"/>
            <rFont val="Tahoma"/>
            <family val="2"/>
          </rPr>
          <t>Please insert count of Additional Key Personnel.</t>
        </r>
      </text>
    </comment>
    <comment ref="R262" authorId="0" shapeId="0" xr:uid="{30AC2952-5A98-4FB1-9F96-60CB3A358906}">
      <text>
        <r>
          <rPr>
            <b/>
            <sz val="9"/>
            <color indexed="81"/>
            <rFont val="Tahoma"/>
            <family val="2"/>
          </rPr>
          <t>Please insert count of Additional Key Personnel.</t>
        </r>
      </text>
    </comment>
    <comment ref="AI262" authorId="0" shapeId="0" xr:uid="{0F1EB6B3-AC6F-495E-96F1-F9450F93B2CF}">
      <text>
        <r>
          <rPr>
            <b/>
            <sz val="9"/>
            <color indexed="81"/>
            <rFont val="Tahoma"/>
            <family val="2"/>
          </rPr>
          <t>Please insert count of Additional Key Personnel.</t>
        </r>
      </text>
    </comment>
    <comment ref="J307" authorId="1" shapeId="0" xr:uid="{03600F60-165D-4E3B-B475-B6FAD23C3653}">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EDCFEA52-7A55-4893-B864-EB455C76291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E9A6DB4A-897D-459F-9EF4-EBA20864E4A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4EC514E8-1382-4441-8FD4-3A1376640FC9}">
      <text>
        <r>
          <rPr>
            <b/>
            <sz val="9"/>
            <color indexed="81"/>
            <rFont val="Tahoma"/>
            <family val="2"/>
          </rPr>
          <t>Please insert count of Additional Key Personnel.</t>
        </r>
      </text>
    </comment>
    <comment ref="R342" authorId="0" shapeId="0" xr:uid="{F137842E-CF89-4791-A4E5-A1D26D49FF3D}">
      <text>
        <r>
          <rPr>
            <b/>
            <sz val="9"/>
            <color indexed="81"/>
            <rFont val="Tahoma"/>
            <family val="2"/>
          </rPr>
          <t>Please insert count of Additional Key Personnel.</t>
        </r>
      </text>
    </comment>
    <comment ref="AI342" authorId="0" shapeId="0" xr:uid="{6515E513-69A9-48B2-B0D8-B7CCDCE64CEE}">
      <text>
        <r>
          <rPr>
            <b/>
            <sz val="9"/>
            <color indexed="81"/>
            <rFont val="Tahoma"/>
            <family val="2"/>
          </rPr>
          <t>Please insert count of Additional Key Personnel.</t>
        </r>
      </text>
    </comment>
    <comment ref="J387" authorId="1" shapeId="0" xr:uid="{6CE9FA60-5C09-4E48-819F-15D8BBFA7E74}">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301B3BCC-966D-4ECB-B277-EB6F7E2B3F6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F6FAB589-42CE-4B3B-A7E0-57729A255A4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A3D096D0-82B4-466B-B16A-EDA5B5A10A8A}">
      <text>
        <r>
          <rPr>
            <b/>
            <sz val="9"/>
            <color indexed="81"/>
            <rFont val="Tahoma"/>
            <family val="2"/>
          </rPr>
          <t>Please insert count of Additional Key Personnel.</t>
        </r>
      </text>
    </comment>
    <comment ref="R422" authorId="0" shapeId="0" xr:uid="{5657025F-A96A-456A-A30C-8B98D9236BAD}">
      <text>
        <r>
          <rPr>
            <b/>
            <sz val="9"/>
            <color indexed="81"/>
            <rFont val="Tahoma"/>
            <family val="2"/>
          </rPr>
          <t>Please insert count of Additional Key Personnel.</t>
        </r>
      </text>
    </comment>
    <comment ref="AI422" authorId="0" shapeId="0" xr:uid="{A30F0433-01E9-41B0-948C-0F9D3A64A7C6}">
      <text>
        <r>
          <rPr>
            <b/>
            <sz val="9"/>
            <color indexed="81"/>
            <rFont val="Tahoma"/>
            <family val="2"/>
          </rPr>
          <t>Please insert count of Additional Key Personnel.</t>
        </r>
      </text>
    </comment>
    <comment ref="J467" authorId="1" shapeId="0" xr:uid="{4D42EF9D-B1C2-42A3-B77D-F2E50C1EE41D}">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9C04E331-1782-4AE4-8568-0628C3E014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8B156DBB-ACC7-4E1E-8315-EA6E2272BAA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CC64E856-7B9E-4F42-B381-A6D4EB7AC1B0}">
      <text>
        <r>
          <rPr>
            <b/>
            <sz val="9"/>
            <color indexed="81"/>
            <rFont val="Tahoma"/>
            <family val="2"/>
          </rPr>
          <t>Please insert count of Additional Key Personnel.</t>
        </r>
      </text>
    </comment>
    <comment ref="R502" authorId="0" shapeId="0" xr:uid="{47E1DDD4-AA33-4A0A-B5CD-EE4DA18FC016}">
      <text>
        <r>
          <rPr>
            <b/>
            <sz val="9"/>
            <color indexed="81"/>
            <rFont val="Tahoma"/>
            <family val="2"/>
          </rPr>
          <t>Please insert count of Additional Key Personnel.</t>
        </r>
      </text>
    </comment>
    <comment ref="AI502" authorId="0" shapeId="0" xr:uid="{62397540-DE9A-45F2-8BA1-7833E5DD4CCA}">
      <text>
        <r>
          <rPr>
            <b/>
            <sz val="9"/>
            <color indexed="81"/>
            <rFont val="Tahoma"/>
            <family val="2"/>
          </rPr>
          <t>Please insert count of Additional Key Personnel.</t>
        </r>
      </text>
    </comment>
    <comment ref="J547" authorId="1" shapeId="0" xr:uid="{E9E4C14B-8001-4B60-AB12-ED136DFD0533}">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E7A68E88-A11B-446A-9CE4-26FC09A8AA5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CE388F35-CFAC-41F7-9706-8F811BBFE6A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00C9AA33-E372-438B-B259-CB6AC316F33E}">
      <text>
        <r>
          <rPr>
            <b/>
            <sz val="9"/>
            <color indexed="81"/>
            <rFont val="Tahoma"/>
            <family val="2"/>
          </rPr>
          <t xml:space="preserve">
Please insert count of Additional Key Personnel.</t>
        </r>
      </text>
    </comment>
    <comment ref="S22" authorId="0" shapeId="0" xr:uid="{54EB2CAA-02FD-4DAB-9BC4-5D8EBE320200}">
      <text>
        <r>
          <rPr>
            <b/>
            <sz val="9"/>
            <color indexed="81"/>
            <rFont val="Tahoma"/>
            <family val="2"/>
          </rPr>
          <t>Please insert count of Additional Key Personnel.</t>
        </r>
      </text>
    </comment>
    <comment ref="AJ22" authorId="0" shapeId="0" xr:uid="{2E15CD8F-887A-4B09-86C4-595B59B8F3A0}">
      <text>
        <r>
          <rPr>
            <b/>
            <sz val="9"/>
            <color indexed="81"/>
            <rFont val="Tahoma"/>
            <family val="2"/>
          </rPr>
          <t>Please insert count of Additional Key Personnel.</t>
        </r>
      </text>
    </comment>
    <comment ref="J67" authorId="1" shapeId="0" xr:uid="{2E3B6999-4394-40D1-9FF3-92B49AD7417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5111D411-8D07-4E73-AB62-997CC7C0ED5A}">
      <text>
        <r>
          <rPr>
            <b/>
            <sz val="9"/>
            <color indexed="81"/>
            <rFont val="Tahoma"/>
            <family val="2"/>
          </rPr>
          <t>Please insert count of Additional Key Personnel.</t>
        </r>
      </text>
    </comment>
    <comment ref="R102" authorId="0" shapeId="0" xr:uid="{28039D6C-7491-424E-888B-D8AD5CE0FDFC}">
      <text>
        <r>
          <rPr>
            <b/>
            <sz val="9"/>
            <color indexed="81"/>
            <rFont val="Tahoma"/>
            <family val="2"/>
          </rPr>
          <t>Please insert count of Additional Key Personnel.</t>
        </r>
      </text>
    </comment>
    <comment ref="AI102" authorId="0" shapeId="0" xr:uid="{0FC7193C-52E3-4561-A2E5-65C4DFFE7970}">
      <text>
        <r>
          <rPr>
            <b/>
            <sz val="9"/>
            <color indexed="81"/>
            <rFont val="Tahoma"/>
            <family val="2"/>
          </rPr>
          <t>Please insert count of Additional Key Personnel.</t>
        </r>
      </text>
    </comment>
    <comment ref="J147" authorId="1" shapeId="0" xr:uid="{B8B5EDDB-099A-48E6-AE39-89E21E5DA122}">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78CABFF3-83AA-478D-AED6-DD26FB20671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F81E3F60-E6BB-45CF-A3A9-22531785481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DD960BFA-54BF-46BB-9923-2F8F58886775}">
      <text>
        <r>
          <rPr>
            <b/>
            <sz val="9"/>
            <color indexed="81"/>
            <rFont val="Tahoma"/>
            <family val="2"/>
          </rPr>
          <t>Please insert count of Additional Key Personnel.</t>
        </r>
      </text>
    </comment>
    <comment ref="R182" authorId="0" shapeId="0" xr:uid="{D6698F47-C735-4B7E-8024-AC3445C63165}">
      <text>
        <r>
          <rPr>
            <b/>
            <sz val="9"/>
            <color indexed="81"/>
            <rFont val="Tahoma"/>
            <family val="2"/>
          </rPr>
          <t>Please insert count of Additional Key Personnel.</t>
        </r>
      </text>
    </comment>
    <comment ref="AI182" authorId="0" shapeId="0" xr:uid="{89099632-F452-4E86-8FE5-3B68B4099C28}">
      <text>
        <r>
          <rPr>
            <b/>
            <sz val="9"/>
            <color indexed="81"/>
            <rFont val="Tahoma"/>
            <family val="2"/>
          </rPr>
          <t>Please insert count of Additional Key Personnel.</t>
        </r>
      </text>
    </comment>
    <comment ref="J227" authorId="1" shapeId="0" xr:uid="{C238D5C4-EAC9-41C6-A30E-B608C14D53C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24A11C64-A58C-4008-B764-DD1A29BEA3A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F93A3413-FB89-41DD-8524-9F5FE2E8DFD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6A469900-8E3D-4ED5-9055-150193266229}">
      <text>
        <r>
          <rPr>
            <b/>
            <sz val="9"/>
            <color indexed="81"/>
            <rFont val="Tahoma"/>
            <family val="2"/>
          </rPr>
          <t>Please insert count of Additional Key Personnel.</t>
        </r>
      </text>
    </comment>
    <comment ref="R262" authorId="0" shapeId="0" xr:uid="{719D8E80-AF96-479D-9C9E-BDAFE6F354DC}">
      <text>
        <r>
          <rPr>
            <b/>
            <sz val="9"/>
            <color indexed="81"/>
            <rFont val="Tahoma"/>
            <family val="2"/>
          </rPr>
          <t>Please insert count of Additional Key Personnel.</t>
        </r>
      </text>
    </comment>
    <comment ref="AI262" authorId="0" shapeId="0" xr:uid="{4469CD62-FDE3-453C-A95C-571D5579C53B}">
      <text>
        <r>
          <rPr>
            <b/>
            <sz val="9"/>
            <color indexed="81"/>
            <rFont val="Tahoma"/>
            <family val="2"/>
          </rPr>
          <t>Please insert count of Additional Key Personnel.</t>
        </r>
      </text>
    </comment>
    <comment ref="J307" authorId="1" shapeId="0" xr:uid="{51685565-B0FD-440E-B385-587590AD3653}">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2E2BAF9A-7AF4-4926-8E09-A68BD6F2DD6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82320563-D10C-49C0-8C10-64B83E72328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14E94187-6A03-45B9-AF67-1C96CA121240}">
      <text>
        <r>
          <rPr>
            <b/>
            <sz val="9"/>
            <color indexed="81"/>
            <rFont val="Tahoma"/>
            <family val="2"/>
          </rPr>
          <t>Please insert count of Additional Key Personnel.</t>
        </r>
      </text>
    </comment>
    <comment ref="R342" authorId="0" shapeId="0" xr:uid="{6B50100D-747C-4F30-A4B3-0DD077C6E3A6}">
      <text>
        <r>
          <rPr>
            <b/>
            <sz val="9"/>
            <color indexed="81"/>
            <rFont val="Tahoma"/>
            <family val="2"/>
          </rPr>
          <t>Please insert count of Additional Key Personnel.</t>
        </r>
      </text>
    </comment>
    <comment ref="AI342" authorId="0" shapeId="0" xr:uid="{8D8D1249-D0E6-4408-AF51-2422B4D9F466}">
      <text>
        <r>
          <rPr>
            <b/>
            <sz val="9"/>
            <color indexed="81"/>
            <rFont val="Tahoma"/>
            <family val="2"/>
          </rPr>
          <t>Please insert count of Additional Key Personnel.</t>
        </r>
      </text>
    </comment>
    <comment ref="J387" authorId="1" shapeId="0" xr:uid="{B5D27437-8C56-4E5C-B7F1-A5EF35466ABC}">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33C17F50-76A0-4E78-B37B-8E14563120D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5E0012DC-1961-4FE5-9644-CBDA864715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4CCEECB8-9B14-4B9A-928D-B552FC67E5A2}">
      <text>
        <r>
          <rPr>
            <b/>
            <sz val="9"/>
            <color indexed="81"/>
            <rFont val="Tahoma"/>
            <family val="2"/>
          </rPr>
          <t>Please insert count of Additional Key Personnel.</t>
        </r>
      </text>
    </comment>
    <comment ref="R422" authorId="0" shapeId="0" xr:uid="{D1B88AE2-91EE-42C0-9D00-BC0791D315A7}">
      <text>
        <r>
          <rPr>
            <b/>
            <sz val="9"/>
            <color indexed="81"/>
            <rFont val="Tahoma"/>
            <family val="2"/>
          </rPr>
          <t>Please insert count of Additional Key Personnel.</t>
        </r>
      </text>
    </comment>
    <comment ref="AI422" authorId="0" shapeId="0" xr:uid="{82C13C83-1F82-49AE-9B3E-36898716FB43}">
      <text>
        <r>
          <rPr>
            <b/>
            <sz val="9"/>
            <color indexed="81"/>
            <rFont val="Tahoma"/>
            <family val="2"/>
          </rPr>
          <t>Please insert count of Additional Key Personnel.</t>
        </r>
      </text>
    </comment>
    <comment ref="J467" authorId="1" shapeId="0" xr:uid="{900727D4-6BF9-4451-B4DA-EAB8240973FA}">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EFC7F2CC-AAB7-4184-820D-E532E0EC7D4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69AB2C68-B0D1-4EBD-BE03-045DE5D77D5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B3114661-7B46-4450-BF5C-D19FE1CF590B}">
      <text>
        <r>
          <rPr>
            <b/>
            <sz val="9"/>
            <color indexed="81"/>
            <rFont val="Tahoma"/>
            <family val="2"/>
          </rPr>
          <t>Please insert count of Additional Key Personnel.</t>
        </r>
      </text>
    </comment>
    <comment ref="R502" authorId="0" shapeId="0" xr:uid="{82ED1558-0CC6-4AC2-9459-77AF8CC6D313}">
      <text>
        <r>
          <rPr>
            <b/>
            <sz val="9"/>
            <color indexed="81"/>
            <rFont val="Tahoma"/>
            <family val="2"/>
          </rPr>
          <t>Please insert count of Additional Key Personnel.</t>
        </r>
      </text>
    </comment>
    <comment ref="AI502" authorId="0" shapeId="0" xr:uid="{A8E3EC55-9267-46F6-9AB8-13170A2993C2}">
      <text>
        <r>
          <rPr>
            <b/>
            <sz val="9"/>
            <color indexed="81"/>
            <rFont val="Tahoma"/>
            <family val="2"/>
          </rPr>
          <t>Please insert count of Additional Key Personnel.</t>
        </r>
      </text>
    </comment>
    <comment ref="J547" authorId="1" shapeId="0" xr:uid="{6F4ED091-A382-462E-A062-F4ED5D72F919}">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950241E1-17F4-4A7C-A23B-CEB3EA0E06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05966728-F808-40B1-9F59-BE969F5D400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9F7A06F9-AB67-4E23-98CB-AE972202AFD7}">
      <text>
        <r>
          <rPr>
            <b/>
            <sz val="9"/>
            <color indexed="81"/>
            <rFont val="Tahoma"/>
            <family val="2"/>
          </rPr>
          <t xml:space="preserve">
Please insert count of Additional Key Personnel.</t>
        </r>
      </text>
    </comment>
    <comment ref="S22" authorId="0" shapeId="0" xr:uid="{4B8DD15E-D959-4DA7-8BB2-3C641EC5797A}">
      <text>
        <r>
          <rPr>
            <b/>
            <sz val="9"/>
            <color indexed="81"/>
            <rFont val="Tahoma"/>
            <family val="2"/>
          </rPr>
          <t>Please insert count of Additional Key Personnel.</t>
        </r>
      </text>
    </comment>
    <comment ref="AJ22" authorId="0" shapeId="0" xr:uid="{1DF65F64-6E07-4CEF-9FF0-EB9FA9D79DB9}">
      <text>
        <r>
          <rPr>
            <b/>
            <sz val="9"/>
            <color indexed="81"/>
            <rFont val="Tahoma"/>
            <family val="2"/>
          </rPr>
          <t>Please insert count of Additional Key Personnel.</t>
        </r>
      </text>
    </comment>
    <comment ref="J67" authorId="1" shapeId="0" xr:uid="{B72842A8-1075-4133-9348-14F9B7BAB8B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F1B5A836-6C15-4EAC-8E27-C43D44700EEE}">
      <text>
        <r>
          <rPr>
            <b/>
            <sz val="9"/>
            <color indexed="81"/>
            <rFont val="Tahoma"/>
            <family val="2"/>
          </rPr>
          <t>Please insert count of Additional Key Personnel.</t>
        </r>
      </text>
    </comment>
    <comment ref="R102" authorId="0" shapeId="0" xr:uid="{E041FDF2-35CE-43DC-A045-4782E89C8A78}">
      <text>
        <r>
          <rPr>
            <b/>
            <sz val="9"/>
            <color indexed="81"/>
            <rFont val="Tahoma"/>
            <family val="2"/>
          </rPr>
          <t>Please insert count of Additional Key Personnel.</t>
        </r>
      </text>
    </comment>
    <comment ref="AI102" authorId="0" shapeId="0" xr:uid="{C712EDE6-7CC5-4F57-BD0A-EA8CD3F505D0}">
      <text>
        <r>
          <rPr>
            <b/>
            <sz val="9"/>
            <color indexed="81"/>
            <rFont val="Tahoma"/>
            <family val="2"/>
          </rPr>
          <t>Please insert count of Additional Key Personnel.</t>
        </r>
      </text>
    </comment>
    <comment ref="J147" authorId="1" shapeId="0" xr:uid="{69A2A196-8E82-48B6-8414-E654D3B78AC5}">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1D54E396-88CC-40A5-A421-74BD91F2F85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BB0B9189-7F8C-4FFE-95B2-44EFF589AD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023A2F57-74A8-4DDC-8FD9-723CE687EEAA}">
      <text>
        <r>
          <rPr>
            <b/>
            <sz val="9"/>
            <color indexed="81"/>
            <rFont val="Tahoma"/>
            <family val="2"/>
          </rPr>
          <t>Please insert count of Additional Key Personnel.</t>
        </r>
      </text>
    </comment>
    <comment ref="R182" authorId="0" shapeId="0" xr:uid="{A3F8647D-B301-483F-BDE7-FA451FAC74AD}">
      <text>
        <r>
          <rPr>
            <b/>
            <sz val="9"/>
            <color indexed="81"/>
            <rFont val="Tahoma"/>
            <family val="2"/>
          </rPr>
          <t>Please insert count of Additional Key Personnel.</t>
        </r>
      </text>
    </comment>
    <comment ref="AI182" authorId="0" shapeId="0" xr:uid="{52080AEF-8591-4E55-8A48-9BC4180A2445}">
      <text>
        <r>
          <rPr>
            <b/>
            <sz val="9"/>
            <color indexed="81"/>
            <rFont val="Tahoma"/>
            <family val="2"/>
          </rPr>
          <t>Please insert count of Additional Key Personnel.</t>
        </r>
      </text>
    </comment>
    <comment ref="J227" authorId="1" shapeId="0" xr:uid="{6C8540F3-3E37-45AB-BFC5-E241CBD00526}">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F8C01A1A-A268-4CAE-9F11-3ED333E742C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343B7731-2EA0-4A1A-97E7-25C34A25DCF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D7FB1EBF-28FD-4EC7-A94B-056AF00452E7}">
      <text>
        <r>
          <rPr>
            <b/>
            <sz val="9"/>
            <color indexed="81"/>
            <rFont val="Tahoma"/>
            <family val="2"/>
          </rPr>
          <t>Please insert count of Additional Key Personnel.</t>
        </r>
      </text>
    </comment>
    <comment ref="R262" authorId="0" shapeId="0" xr:uid="{BED02880-F834-48B2-A876-29EE76CC2587}">
      <text>
        <r>
          <rPr>
            <b/>
            <sz val="9"/>
            <color indexed="81"/>
            <rFont val="Tahoma"/>
            <family val="2"/>
          </rPr>
          <t>Please insert count of Additional Key Personnel.</t>
        </r>
      </text>
    </comment>
    <comment ref="AI262" authorId="0" shapeId="0" xr:uid="{0262442D-B342-4719-91E0-B764BDB08176}">
      <text>
        <r>
          <rPr>
            <b/>
            <sz val="9"/>
            <color indexed="81"/>
            <rFont val="Tahoma"/>
            <family val="2"/>
          </rPr>
          <t>Please insert count of Additional Key Personnel.</t>
        </r>
      </text>
    </comment>
    <comment ref="J307" authorId="1" shapeId="0" xr:uid="{CC793669-F51B-48AD-8CBF-4EB66E8C411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21D9CBA5-9E3F-4451-BB38-4328A934FC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5A928BB8-22C1-4DDA-BB72-990C0C66215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BA15CE58-4B06-45C9-AF04-CED8BF529279}">
      <text>
        <r>
          <rPr>
            <b/>
            <sz val="9"/>
            <color indexed="81"/>
            <rFont val="Tahoma"/>
            <family val="2"/>
          </rPr>
          <t>Please insert count of Additional Key Personnel.</t>
        </r>
      </text>
    </comment>
    <comment ref="R342" authorId="0" shapeId="0" xr:uid="{268AFA03-D90D-4D15-B233-2B774DA53B3B}">
      <text>
        <r>
          <rPr>
            <b/>
            <sz val="9"/>
            <color indexed="81"/>
            <rFont val="Tahoma"/>
            <family val="2"/>
          </rPr>
          <t>Please insert count of Additional Key Personnel.</t>
        </r>
      </text>
    </comment>
    <comment ref="AI342" authorId="0" shapeId="0" xr:uid="{35975B02-CFA5-4802-A2DC-027984133433}">
      <text>
        <r>
          <rPr>
            <b/>
            <sz val="9"/>
            <color indexed="81"/>
            <rFont val="Tahoma"/>
            <family val="2"/>
          </rPr>
          <t>Please insert count of Additional Key Personnel.</t>
        </r>
      </text>
    </comment>
    <comment ref="J387" authorId="1" shapeId="0" xr:uid="{412207EC-27AC-4D8D-B9E1-A16CD110DB90}">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A14BB57D-7918-40AD-BF28-3616DCD6579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26C6EDAE-9BC1-48BE-AF1D-3AB1F02677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4D6842DA-86EF-47BA-BD3C-D20142531490}">
      <text>
        <r>
          <rPr>
            <b/>
            <sz val="9"/>
            <color indexed="81"/>
            <rFont val="Tahoma"/>
            <family val="2"/>
          </rPr>
          <t>Please insert count of Additional Key Personnel.</t>
        </r>
      </text>
    </comment>
    <comment ref="R422" authorId="0" shapeId="0" xr:uid="{5F369A28-7C00-4455-BC00-6D5D979F619F}">
      <text>
        <r>
          <rPr>
            <b/>
            <sz val="9"/>
            <color indexed="81"/>
            <rFont val="Tahoma"/>
            <family val="2"/>
          </rPr>
          <t>Please insert count of Additional Key Personnel.</t>
        </r>
      </text>
    </comment>
    <comment ref="AI422" authorId="0" shapeId="0" xr:uid="{78A395E4-0A5F-4D6E-AADB-BA24BEBC40C0}">
      <text>
        <r>
          <rPr>
            <b/>
            <sz val="9"/>
            <color indexed="81"/>
            <rFont val="Tahoma"/>
            <family val="2"/>
          </rPr>
          <t>Please insert count of Additional Key Personnel.</t>
        </r>
      </text>
    </comment>
    <comment ref="J467" authorId="1" shapeId="0" xr:uid="{C06B2EDA-642C-4CAE-B023-6D80D082FA8A}">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24CB2620-7CFA-4F2A-A5A6-3AFE1FE7170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E159116B-D498-424E-9FC4-57342A195A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8BEC5A5C-3F12-445D-A3E2-50525C900884}">
      <text>
        <r>
          <rPr>
            <b/>
            <sz val="9"/>
            <color indexed="81"/>
            <rFont val="Tahoma"/>
            <family val="2"/>
          </rPr>
          <t>Please insert count of Additional Key Personnel.</t>
        </r>
      </text>
    </comment>
    <comment ref="R502" authorId="0" shapeId="0" xr:uid="{AFA8D1B7-A096-46A0-B5E0-F9ED933555A1}">
      <text>
        <r>
          <rPr>
            <b/>
            <sz val="9"/>
            <color indexed="81"/>
            <rFont val="Tahoma"/>
            <family val="2"/>
          </rPr>
          <t>Please insert count of Additional Key Personnel.</t>
        </r>
      </text>
    </comment>
    <comment ref="AI502" authorId="0" shapeId="0" xr:uid="{8ABE9D1E-6F07-4FD3-BB18-260DF415BF9E}">
      <text>
        <r>
          <rPr>
            <b/>
            <sz val="9"/>
            <color indexed="81"/>
            <rFont val="Tahoma"/>
            <family val="2"/>
          </rPr>
          <t>Please insert count of Additional Key Personnel.</t>
        </r>
      </text>
    </comment>
    <comment ref="J547" authorId="1" shapeId="0" xr:uid="{D7CA555D-ADAB-471A-A366-2EE26E56732A}">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35EBAC41-809D-429C-929C-D0553DE35E6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CBF3F18A-105B-4516-86D6-5342637732F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1B913819-2091-45B4-9B94-BF5654D98074}">
      <text>
        <r>
          <rPr>
            <b/>
            <sz val="9"/>
            <color indexed="81"/>
            <rFont val="Tahoma"/>
            <family val="2"/>
          </rPr>
          <t xml:space="preserve">
Please insert count of Additional Key Personnel.</t>
        </r>
      </text>
    </comment>
    <comment ref="S22" authorId="0" shapeId="0" xr:uid="{00AAEAD4-5083-40E7-B8AF-089C85C61F8F}">
      <text>
        <r>
          <rPr>
            <b/>
            <sz val="9"/>
            <color indexed="81"/>
            <rFont val="Tahoma"/>
            <family val="2"/>
          </rPr>
          <t>Please insert count of Additional Key Personnel.</t>
        </r>
      </text>
    </comment>
    <comment ref="AJ22" authorId="0" shapeId="0" xr:uid="{FDFE3B84-5371-4613-A945-7CBD54A65A58}">
      <text>
        <r>
          <rPr>
            <b/>
            <sz val="9"/>
            <color indexed="81"/>
            <rFont val="Tahoma"/>
            <family val="2"/>
          </rPr>
          <t>Please insert count of Additional Key Personnel.</t>
        </r>
      </text>
    </comment>
    <comment ref="J67" authorId="1" shapeId="0" xr:uid="{26B01860-265A-4083-B7A1-2EF89332A9E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7826E2EA-DA2F-41EA-8AE4-18632682DBE3}">
      <text>
        <r>
          <rPr>
            <b/>
            <sz val="9"/>
            <color indexed="81"/>
            <rFont val="Tahoma"/>
            <family val="2"/>
          </rPr>
          <t>Please insert count of Additional Key Personnel.</t>
        </r>
      </text>
    </comment>
    <comment ref="R102" authorId="0" shapeId="0" xr:uid="{8215E8F2-1FD4-466F-BB5E-8AA2118902D0}">
      <text>
        <r>
          <rPr>
            <b/>
            <sz val="9"/>
            <color indexed="81"/>
            <rFont val="Tahoma"/>
            <family val="2"/>
          </rPr>
          <t>Please insert count of Additional Key Personnel.</t>
        </r>
      </text>
    </comment>
    <comment ref="AI102" authorId="0" shapeId="0" xr:uid="{54739779-ECDE-4080-9CFF-4391D5FF477A}">
      <text>
        <r>
          <rPr>
            <b/>
            <sz val="9"/>
            <color indexed="81"/>
            <rFont val="Tahoma"/>
            <family val="2"/>
          </rPr>
          <t>Please insert count of Additional Key Personnel.</t>
        </r>
      </text>
    </comment>
    <comment ref="J147" authorId="1" shapeId="0" xr:uid="{E5691933-4672-4718-A0C2-3CDB3E943CCA}">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BBC262F9-9229-4634-86B3-50CFF4F0CE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C0663D6E-2DD1-46CB-9902-EB2534A4D62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D66D805C-EE19-4092-AE27-CF6837C88CDA}">
      <text>
        <r>
          <rPr>
            <b/>
            <sz val="9"/>
            <color indexed="81"/>
            <rFont val="Tahoma"/>
            <family val="2"/>
          </rPr>
          <t>Please insert count of Additional Key Personnel.</t>
        </r>
      </text>
    </comment>
    <comment ref="R182" authorId="0" shapeId="0" xr:uid="{A6AD76A0-62A2-45A7-9409-A7FFD88E3948}">
      <text>
        <r>
          <rPr>
            <b/>
            <sz val="9"/>
            <color indexed="81"/>
            <rFont val="Tahoma"/>
            <family val="2"/>
          </rPr>
          <t>Please insert count of Additional Key Personnel.</t>
        </r>
      </text>
    </comment>
    <comment ref="AI182" authorId="0" shapeId="0" xr:uid="{43738913-DFD4-4E48-9042-B6B5935C2046}">
      <text>
        <r>
          <rPr>
            <b/>
            <sz val="9"/>
            <color indexed="81"/>
            <rFont val="Tahoma"/>
            <family val="2"/>
          </rPr>
          <t>Please insert count of Additional Key Personnel.</t>
        </r>
      </text>
    </comment>
    <comment ref="J227" authorId="1" shapeId="0" xr:uid="{2307BC95-1710-48AB-8ABA-528063653B25}">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8319399E-1313-4A8B-A3D4-9ED4B20920A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5B9D2E79-68A1-4D91-AC84-21EFA38B60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4D6870BF-06E3-4EBC-A930-789AED3CA970}">
      <text>
        <r>
          <rPr>
            <b/>
            <sz val="9"/>
            <color indexed="81"/>
            <rFont val="Tahoma"/>
            <family val="2"/>
          </rPr>
          <t>Please insert count of Additional Key Personnel.</t>
        </r>
      </text>
    </comment>
    <comment ref="R262" authorId="0" shapeId="0" xr:uid="{DF80B589-BB4C-4F09-A66E-7EC08B6E0DC8}">
      <text>
        <r>
          <rPr>
            <b/>
            <sz val="9"/>
            <color indexed="81"/>
            <rFont val="Tahoma"/>
            <family val="2"/>
          </rPr>
          <t>Please insert count of Additional Key Personnel.</t>
        </r>
      </text>
    </comment>
    <comment ref="AI262" authorId="0" shapeId="0" xr:uid="{4956E5F5-C475-4998-865D-498B01E88048}">
      <text>
        <r>
          <rPr>
            <b/>
            <sz val="9"/>
            <color indexed="81"/>
            <rFont val="Tahoma"/>
            <family val="2"/>
          </rPr>
          <t>Please insert count of Additional Key Personnel.</t>
        </r>
      </text>
    </comment>
    <comment ref="J307" authorId="1" shapeId="0" xr:uid="{8AA94B15-494A-405D-B991-D863A5AEF9D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4AFF0357-FBD6-4F01-B7C3-E59516C2FB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137C54FC-0466-4B0C-A056-DDEA873B585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E9A5FE8B-4F0F-4197-BBF0-C9882620B9F2}">
      <text>
        <r>
          <rPr>
            <b/>
            <sz val="9"/>
            <color indexed="81"/>
            <rFont val="Tahoma"/>
            <family val="2"/>
          </rPr>
          <t>Please insert count of Additional Key Personnel.</t>
        </r>
      </text>
    </comment>
    <comment ref="R342" authorId="0" shapeId="0" xr:uid="{709557C0-F374-4785-B7E4-F8F56A10B1CE}">
      <text>
        <r>
          <rPr>
            <b/>
            <sz val="9"/>
            <color indexed="81"/>
            <rFont val="Tahoma"/>
            <family val="2"/>
          </rPr>
          <t>Please insert count of Additional Key Personnel.</t>
        </r>
      </text>
    </comment>
    <comment ref="AI342" authorId="0" shapeId="0" xr:uid="{032966B0-3EB0-4DE2-83D6-1C6554229382}">
      <text>
        <r>
          <rPr>
            <b/>
            <sz val="9"/>
            <color indexed="81"/>
            <rFont val="Tahoma"/>
            <family val="2"/>
          </rPr>
          <t>Please insert count of Additional Key Personnel.</t>
        </r>
      </text>
    </comment>
    <comment ref="J387" authorId="1" shapeId="0" xr:uid="{DB86DF27-665F-4306-A839-48D5AD55141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5C1FDDAF-9116-4589-81DE-04F8E20DC03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303C058C-7555-4A7A-AE63-23DAD0887D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2E2BB08F-D6E9-4F30-A0F4-B8E5BE7D2ED9}">
      <text>
        <r>
          <rPr>
            <b/>
            <sz val="9"/>
            <color indexed="81"/>
            <rFont val="Tahoma"/>
            <family val="2"/>
          </rPr>
          <t>Please insert count of Additional Key Personnel.</t>
        </r>
      </text>
    </comment>
    <comment ref="R422" authorId="0" shapeId="0" xr:uid="{5C26A771-54E7-4684-BA5A-D388B817F478}">
      <text>
        <r>
          <rPr>
            <b/>
            <sz val="9"/>
            <color indexed="81"/>
            <rFont val="Tahoma"/>
            <family val="2"/>
          </rPr>
          <t>Please insert count of Additional Key Personnel.</t>
        </r>
      </text>
    </comment>
    <comment ref="AI422" authorId="0" shapeId="0" xr:uid="{80FDF6ED-406B-4824-93C7-B2007E56AAB9}">
      <text>
        <r>
          <rPr>
            <b/>
            <sz val="9"/>
            <color indexed="81"/>
            <rFont val="Tahoma"/>
            <family val="2"/>
          </rPr>
          <t>Please insert count of Additional Key Personnel.</t>
        </r>
      </text>
    </comment>
    <comment ref="J467" authorId="1" shapeId="0" xr:uid="{8F37929C-CFD9-4346-B38E-CE4398ADDB9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1279C182-08C7-4219-AED8-01FE2941E3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2C6E6FEB-251F-4179-AFA9-EE88CD2F43F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5FD464C5-DD41-4404-A20D-CEEC846E2205}">
      <text>
        <r>
          <rPr>
            <b/>
            <sz val="9"/>
            <color indexed="81"/>
            <rFont val="Tahoma"/>
            <family val="2"/>
          </rPr>
          <t>Please insert count of Additional Key Personnel.</t>
        </r>
      </text>
    </comment>
    <comment ref="R502" authorId="0" shapeId="0" xr:uid="{0B82EBA6-0BA9-4EFD-A517-E5F3F9828915}">
      <text>
        <r>
          <rPr>
            <b/>
            <sz val="9"/>
            <color indexed="81"/>
            <rFont val="Tahoma"/>
            <family val="2"/>
          </rPr>
          <t>Please insert count of Additional Key Personnel.</t>
        </r>
      </text>
    </comment>
    <comment ref="AI502" authorId="0" shapeId="0" xr:uid="{5C913C76-CE07-4143-BA36-182B0782CDE3}">
      <text>
        <r>
          <rPr>
            <b/>
            <sz val="9"/>
            <color indexed="81"/>
            <rFont val="Tahoma"/>
            <family val="2"/>
          </rPr>
          <t>Please insert count of Additional Key Personnel.</t>
        </r>
      </text>
    </comment>
    <comment ref="J547" authorId="1" shapeId="0" xr:uid="{A9AA0B45-63F4-4F78-BB09-0119E645F4D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4D0492A0-E2D8-43F8-8E33-0A8BCC703CC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3363FA2A-F0F1-4F79-95FD-62BEDE30813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702F1403-66B4-49B8-9EE9-00E4CFE376A1}">
      <text>
        <r>
          <rPr>
            <b/>
            <sz val="9"/>
            <color indexed="81"/>
            <rFont val="Tahoma"/>
            <family val="2"/>
          </rPr>
          <t xml:space="preserve">
Please insert count of Additional Key Personnel.</t>
        </r>
      </text>
    </comment>
    <comment ref="S22" authorId="0" shapeId="0" xr:uid="{4C815D29-0035-4DF0-A090-A74D5C3BAB04}">
      <text>
        <r>
          <rPr>
            <b/>
            <sz val="9"/>
            <color indexed="81"/>
            <rFont val="Tahoma"/>
            <family val="2"/>
          </rPr>
          <t>Please insert count of Additional Key Personnel.</t>
        </r>
      </text>
    </comment>
    <comment ref="AJ22" authorId="0" shapeId="0" xr:uid="{E471FF98-376F-43AA-B365-5814A6BDBEA1}">
      <text>
        <r>
          <rPr>
            <b/>
            <sz val="9"/>
            <color indexed="81"/>
            <rFont val="Tahoma"/>
            <family val="2"/>
          </rPr>
          <t>Please insert count of Additional Key Personnel.</t>
        </r>
      </text>
    </comment>
    <comment ref="J67" authorId="1" shapeId="0" xr:uid="{D48704B6-6BF4-4126-BF93-57030F3DD3A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FAD7C142-2836-4335-8AFD-64D092DF43DE}">
      <text>
        <r>
          <rPr>
            <b/>
            <sz val="9"/>
            <color indexed="81"/>
            <rFont val="Tahoma"/>
            <family val="2"/>
          </rPr>
          <t>Please insert count of Additional Key Personnel.</t>
        </r>
      </text>
    </comment>
    <comment ref="R102" authorId="0" shapeId="0" xr:uid="{A66D45B6-B2E6-4326-A2D7-93E950C9E274}">
      <text>
        <r>
          <rPr>
            <b/>
            <sz val="9"/>
            <color indexed="81"/>
            <rFont val="Tahoma"/>
            <family val="2"/>
          </rPr>
          <t>Please insert count of Additional Key Personnel.</t>
        </r>
      </text>
    </comment>
    <comment ref="AI102" authorId="0" shapeId="0" xr:uid="{90B94F92-1618-4031-AA11-4B5CA4A36901}">
      <text>
        <r>
          <rPr>
            <b/>
            <sz val="9"/>
            <color indexed="81"/>
            <rFont val="Tahoma"/>
            <family val="2"/>
          </rPr>
          <t>Please insert count of Additional Key Personnel.</t>
        </r>
      </text>
    </comment>
    <comment ref="J147" authorId="1" shapeId="0" xr:uid="{C14A94A4-4D00-481C-BAE4-D9C3534E1E78}">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C9A9FB40-2ECD-462A-9BB6-8D5AF53B6E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1226703C-8B17-4E98-A91E-F18BD579D3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6CA75FCD-DD75-4CA6-85C9-91F19FB18A73}">
      <text>
        <r>
          <rPr>
            <b/>
            <sz val="9"/>
            <color indexed="81"/>
            <rFont val="Tahoma"/>
            <family val="2"/>
          </rPr>
          <t>Please insert count of Additional Key Personnel.</t>
        </r>
      </text>
    </comment>
    <comment ref="R182" authorId="0" shapeId="0" xr:uid="{F9BFE496-50C7-4BE8-A5A5-773B0DAC4396}">
      <text>
        <r>
          <rPr>
            <b/>
            <sz val="9"/>
            <color indexed="81"/>
            <rFont val="Tahoma"/>
            <family val="2"/>
          </rPr>
          <t>Please insert count of Additional Key Personnel.</t>
        </r>
      </text>
    </comment>
    <comment ref="AI182" authorId="0" shapeId="0" xr:uid="{2B1A6023-95FC-4BA4-ADF6-F2D92C6368FF}">
      <text>
        <r>
          <rPr>
            <b/>
            <sz val="9"/>
            <color indexed="81"/>
            <rFont val="Tahoma"/>
            <family val="2"/>
          </rPr>
          <t>Please insert count of Additional Key Personnel.</t>
        </r>
      </text>
    </comment>
    <comment ref="J227" authorId="1" shapeId="0" xr:uid="{56E7F580-F225-44A0-B647-C0EE733E3957}">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426CB90B-DD66-4D60-B784-15AE014D7C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103781E5-A33A-4371-AA1A-7E3509FA18C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33E5242D-8CA8-4573-A0E7-45DD3619C4D6}">
      <text>
        <r>
          <rPr>
            <b/>
            <sz val="9"/>
            <color indexed="81"/>
            <rFont val="Tahoma"/>
            <family val="2"/>
          </rPr>
          <t>Please insert count of Additional Key Personnel.</t>
        </r>
      </text>
    </comment>
    <comment ref="R262" authorId="0" shapeId="0" xr:uid="{FCCDF14D-923F-417D-9219-FA5102358961}">
      <text>
        <r>
          <rPr>
            <b/>
            <sz val="9"/>
            <color indexed="81"/>
            <rFont val="Tahoma"/>
            <family val="2"/>
          </rPr>
          <t>Please insert count of Additional Key Personnel.</t>
        </r>
      </text>
    </comment>
    <comment ref="AI262" authorId="0" shapeId="0" xr:uid="{064EF86F-84DD-4217-9730-2CC2E9D06E69}">
      <text>
        <r>
          <rPr>
            <b/>
            <sz val="9"/>
            <color indexed="81"/>
            <rFont val="Tahoma"/>
            <family val="2"/>
          </rPr>
          <t>Please insert count of Additional Key Personnel.</t>
        </r>
      </text>
    </comment>
    <comment ref="J307" authorId="1" shapeId="0" xr:uid="{EACAFCF1-05B6-412F-A476-40BB7084592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3888918E-8C65-4723-B9EE-297556A22C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8911D9CE-A4B9-49DC-8E82-76B347CF424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3F194E17-AEB0-4708-A73D-F42CDD9A8685}">
      <text>
        <r>
          <rPr>
            <b/>
            <sz val="9"/>
            <color indexed="81"/>
            <rFont val="Tahoma"/>
            <family val="2"/>
          </rPr>
          <t>Please insert count of Additional Key Personnel.</t>
        </r>
      </text>
    </comment>
    <comment ref="R342" authorId="0" shapeId="0" xr:uid="{8413BC53-832F-424C-88A5-8FB621DCD719}">
      <text>
        <r>
          <rPr>
            <b/>
            <sz val="9"/>
            <color indexed="81"/>
            <rFont val="Tahoma"/>
            <family val="2"/>
          </rPr>
          <t>Please insert count of Additional Key Personnel.</t>
        </r>
      </text>
    </comment>
    <comment ref="AI342" authorId="0" shapeId="0" xr:uid="{032C8F37-FDC3-4979-87D5-97B242057400}">
      <text>
        <r>
          <rPr>
            <b/>
            <sz val="9"/>
            <color indexed="81"/>
            <rFont val="Tahoma"/>
            <family val="2"/>
          </rPr>
          <t>Please insert count of Additional Key Personnel.</t>
        </r>
      </text>
    </comment>
    <comment ref="J387" authorId="1" shapeId="0" xr:uid="{DE2D9663-311D-49AF-81E6-8EC62D07F124}">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5154E730-61F7-4A58-A94F-DF3DF1B6B58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20D05E8D-AEBE-4684-B629-73E54DD5FD1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63DDE982-1727-47CE-ABFF-6AB0E818629C}">
      <text>
        <r>
          <rPr>
            <b/>
            <sz val="9"/>
            <color indexed="81"/>
            <rFont val="Tahoma"/>
            <family val="2"/>
          </rPr>
          <t>Please insert count of Additional Key Personnel.</t>
        </r>
      </text>
    </comment>
    <comment ref="R422" authorId="0" shapeId="0" xr:uid="{51190013-277E-49AD-A69B-27B7E1F06037}">
      <text>
        <r>
          <rPr>
            <b/>
            <sz val="9"/>
            <color indexed="81"/>
            <rFont val="Tahoma"/>
            <family val="2"/>
          </rPr>
          <t>Please insert count of Additional Key Personnel.</t>
        </r>
      </text>
    </comment>
    <comment ref="AI422" authorId="0" shapeId="0" xr:uid="{859E77C5-CCE1-4EA5-B1E9-9D2FE0124DBE}">
      <text>
        <r>
          <rPr>
            <b/>
            <sz val="9"/>
            <color indexed="81"/>
            <rFont val="Tahoma"/>
            <family val="2"/>
          </rPr>
          <t>Please insert count of Additional Key Personnel.</t>
        </r>
      </text>
    </comment>
    <comment ref="J467" authorId="1" shapeId="0" xr:uid="{2121B28B-0B02-472E-959C-B8E72844C5F5}">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51E3E681-204A-4894-9F0D-C00E20CF2EF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09A1AFA0-FEB6-4F65-90DE-608F4B1EB47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57D2C1C0-B6CD-4838-A9ED-99EBA03A72C8}">
      <text>
        <r>
          <rPr>
            <b/>
            <sz val="9"/>
            <color indexed="81"/>
            <rFont val="Tahoma"/>
            <family val="2"/>
          </rPr>
          <t>Please insert count of Additional Key Personnel.</t>
        </r>
      </text>
    </comment>
    <comment ref="R502" authorId="0" shapeId="0" xr:uid="{4C6CFB17-D4AE-4BEF-B0A1-2D4CD1BE2C76}">
      <text>
        <r>
          <rPr>
            <b/>
            <sz val="9"/>
            <color indexed="81"/>
            <rFont val="Tahoma"/>
            <family val="2"/>
          </rPr>
          <t>Please insert count of Additional Key Personnel.</t>
        </r>
      </text>
    </comment>
    <comment ref="AI502" authorId="0" shapeId="0" xr:uid="{DDA43DA1-8A0B-4D9B-AD66-E71DF89C03D9}">
      <text>
        <r>
          <rPr>
            <b/>
            <sz val="9"/>
            <color indexed="81"/>
            <rFont val="Tahoma"/>
            <family val="2"/>
          </rPr>
          <t>Please insert count of Additional Key Personnel.</t>
        </r>
      </text>
    </comment>
    <comment ref="J547" authorId="1" shapeId="0" xr:uid="{5DA7727A-3971-41B1-9D88-2818E0A1E7B5}">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1C3AC232-31CE-4FFF-B8B6-5F52F4B753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32B69741-B3AF-4698-B523-6BA26554EC3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5B73C25A-C5F4-4707-B353-D0E86A88F3F5}">
      <text>
        <r>
          <rPr>
            <b/>
            <sz val="9"/>
            <color indexed="81"/>
            <rFont val="Tahoma"/>
            <family val="2"/>
          </rPr>
          <t xml:space="preserve">
Please insert count of Additional Key Personnel.</t>
        </r>
      </text>
    </comment>
    <comment ref="S22" authorId="0" shapeId="0" xr:uid="{D6606D8A-9DD4-4122-A166-7D00EA0A0C2C}">
      <text>
        <r>
          <rPr>
            <b/>
            <sz val="9"/>
            <color indexed="81"/>
            <rFont val="Tahoma"/>
            <family val="2"/>
          </rPr>
          <t>Please insert count of Additional Key Personnel.</t>
        </r>
      </text>
    </comment>
    <comment ref="AJ22" authorId="0" shapeId="0" xr:uid="{FE656AFB-5285-49C2-8B69-DD645478E11E}">
      <text>
        <r>
          <rPr>
            <b/>
            <sz val="9"/>
            <color indexed="81"/>
            <rFont val="Tahoma"/>
            <family val="2"/>
          </rPr>
          <t>Please insert count of Additional Key Personnel.</t>
        </r>
      </text>
    </comment>
    <comment ref="J67" authorId="1" shapeId="0" xr:uid="{C3ED5892-6446-4445-9D6F-2B154B9F97A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9B8628D8-1FBD-43D8-A1FE-2AFBEFC363B2}">
      <text>
        <r>
          <rPr>
            <b/>
            <sz val="9"/>
            <color indexed="81"/>
            <rFont val="Tahoma"/>
            <family val="2"/>
          </rPr>
          <t>Please insert count of Additional Key Personnel.</t>
        </r>
      </text>
    </comment>
    <comment ref="R102" authorId="0" shapeId="0" xr:uid="{F764819B-2BA8-4706-B65A-EB36D51E7320}">
      <text>
        <r>
          <rPr>
            <b/>
            <sz val="9"/>
            <color indexed="81"/>
            <rFont val="Tahoma"/>
            <family val="2"/>
          </rPr>
          <t>Please insert count of Additional Key Personnel.</t>
        </r>
      </text>
    </comment>
    <comment ref="AI102" authorId="0" shapeId="0" xr:uid="{474B3939-B84E-4773-9D11-BE14421F0DC9}">
      <text>
        <r>
          <rPr>
            <b/>
            <sz val="9"/>
            <color indexed="81"/>
            <rFont val="Tahoma"/>
            <family val="2"/>
          </rPr>
          <t>Please insert count of Additional Key Personnel.</t>
        </r>
      </text>
    </comment>
    <comment ref="J147" authorId="1" shapeId="0" xr:uid="{E8DDB454-E46D-4F9E-9AA3-4DE3541D39FA}">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1C671D5E-2F55-4EAC-B029-D8859A2727B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0B485F26-C8E2-4283-88B1-CE84E89E88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5A23885F-88E8-4D75-80E3-40DB09FB035E}">
      <text>
        <r>
          <rPr>
            <b/>
            <sz val="9"/>
            <color indexed="81"/>
            <rFont val="Tahoma"/>
            <family val="2"/>
          </rPr>
          <t>Please insert count of Additional Key Personnel.</t>
        </r>
      </text>
    </comment>
    <comment ref="R182" authorId="0" shapeId="0" xr:uid="{3C22F0FE-C7A3-4AC2-B625-3B2794307BFC}">
      <text>
        <r>
          <rPr>
            <b/>
            <sz val="9"/>
            <color indexed="81"/>
            <rFont val="Tahoma"/>
            <family val="2"/>
          </rPr>
          <t>Please insert count of Additional Key Personnel.</t>
        </r>
      </text>
    </comment>
    <comment ref="AI182" authorId="0" shapeId="0" xr:uid="{AA3BDC92-381A-4267-873D-D988BD781BB8}">
      <text>
        <r>
          <rPr>
            <b/>
            <sz val="9"/>
            <color indexed="81"/>
            <rFont val="Tahoma"/>
            <family val="2"/>
          </rPr>
          <t>Please insert count of Additional Key Personnel.</t>
        </r>
      </text>
    </comment>
    <comment ref="J227" authorId="1" shapeId="0" xr:uid="{DA78E627-0FC7-42E1-A8A5-32080DB0B14C}">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09DA00CE-048E-415F-B719-BFF8C260A7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31D5E5D1-ED1B-4798-856A-59D923A640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5477A145-2480-415E-9234-661E51EDD00E}">
      <text>
        <r>
          <rPr>
            <b/>
            <sz val="9"/>
            <color indexed="81"/>
            <rFont val="Tahoma"/>
            <family val="2"/>
          </rPr>
          <t>Please insert count of Additional Key Personnel.</t>
        </r>
      </text>
    </comment>
    <comment ref="R262" authorId="0" shapeId="0" xr:uid="{86145B15-6E9F-416F-8FC9-F21AA1997CC7}">
      <text>
        <r>
          <rPr>
            <b/>
            <sz val="9"/>
            <color indexed="81"/>
            <rFont val="Tahoma"/>
            <family val="2"/>
          </rPr>
          <t>Please insert count of Additional Key Personnel.</t>
        </r>
      </text>
    </comment>
    <comment ref="AI262" authorId="0" shapeId="0" xr:uid="{A01DE1CF-146D-41AA-8E2D-EE6F5A19FFED}">
      <text>
        <r>
          <rPr>
            <b/>
            <sz val="9"/>
            <color indexed="81"/>
            <rFont val="Tahoma"/>
            <family val="2"/>
          </rPr>
          <t>Please insert count of Additional Key Personnel.</t>
        </r>
      </text>
    </comment>
    <comment ref="J307" authorId="1" shapeId="0" xr:uid="{03466B77-F2B6-4AD7-B11B-5D1AAF60294D}">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B70FD24E-83D7-476D-9E27-FEB6ADD5AE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11C72CA9-4AE6-4EA3-838C-988C2A4C731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73D1568D-117E-4E21-8632-B51A998620AE}">
      <text>
        <r>
          <rPr>
            <b/>
            <sz val="9"/>
            <color indexed="81"/>
            <rFont val="Tahoma"/>
            <family val="2"/>
          </rPr>
          <t>Please insert count of Additional Key Personnel.</t>
        </r>
      </text>
    </comment>
    <comment ref="R342" authorId="0" shapeId="0" xr:uid="{7BF4FB2C-BB0A-4237-B2AB-9013B7347EDB}">
      <text>
        <r>
          <rPr>
            <b/>
            <sz val="9"/>
            <color indexed="81"/>
            <rFont val="Tahoma"/>
            <family val="2"/>
          </rPr>
          <t>Please insert count of Additional Key Personnel.</t>
        </r>
      </text>
    </comment>
    <comment ref="AI342" authorId="0" shapeId="0" xr:uid="{EF77CFD3-0BBF-4B18-B34C-1E87ADC3AC6C}">
      <text>
        <r>
          <rPr>
            <b/>
            <sz val="9"/>
            <color indexed="81"/>
            <rFont val="Tahoma"/>
            <family val="2"/>
          </rPr>
          <t>Please insert count of Additional Key Personnel.</t>
        </r>
      </text>
    </comment>
    <comment ref="J387" authorId="1" shapeId="0" xr:uid="{4E57E43D-FBFA-42C6-A222-6AE059EEB542}">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E32B5D78-4E0C-49C7-B98D-55F077A2BB6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99748A8F-1931-45CF-A670-47905505F68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6B71C29E-25A2-4FF1-8A8C-FE8C4646A552}">
      <text>
        <r>
          <rPr>
            <b/>
            <sz val="9"/>
            <color indexed="81"/>
            <rFont val="Tahoma"/>
            <family val="2"/>
          </rPr>
          <t>Please insert count of Additional Key Personnel.</t>
        </r>
      </text>
    </comment>
    <comment ref="R422" authorId="0" shapeId="0" xr:uid="{8A794852-F41C-49DF-BC7D-87ED10A7368E}">
      <text>
        <r>
          <rPr>
            <b/>
            <sz val="9"/>
            <color indexed="81"/>
            <rFont val="Tahoma"/>
            <family val="2"/>
          </rPr>
          <t>Please insert count of Additional Key Personnel.</t>
        </r>
      </text>
    </comment>
    <comment ref="AI422" authorId="0" shapeId="0" xr:uid="{43E88CDE-E829-4080-8E75-8F37FE27CB1D}">
      <text>
        <r>
          <rPr>
            <b/>
            <sz val="9"/>
            <color indexed="81"/>
            <rFont val="Tahoma"/>
            <family val="2"/>
          </rPr>
          <t>Please insert count of Additional Key Personnel.</t>
        </r>
      </text>
    </comment>
    <comment ref="J467" authorId="1" shapeId="0" xr:uid="{88FBD943-E4C4-4DAD-848B-BC598897F097}">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39EB68ED-4141-4FE4-8828-EE050A863A1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3BCD4D1D-6756-42A3-8890-F1C5D865998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3F708E0A-6BD1-4490-8CAA-2842A21A3720}">
      <text>
        <r>
          <rPr>
            <b/>
            <sz val="9"/>
            <color indexed="81"/>
            <rFont val="Tahoma"/>
            <family val="2"/>
          </rPr>
          <t>Please insert count of Additional Key Personnel.</t>
        </r>
      </text>
    </comment>
    <comment ref="R502" authorId="0" shapeId="0" xr:uid="{5893A3DD-CF2D-4AC0-A6E4-89E60DF07966}">
      <text>
        <r>
          <rPr>
            <b/>
            <sz val="9"/>
            <color indexed="81"/>
            <rFont val="Tahoma"/>
            <family val="2"/>
          </rPr>
          <t>Please insert count of Additional Key Personnel.</t>
        </r>
      </text>
    </comment>
    <comment ref="AI502" authorId="0" shapeId="0" xr:uid="{E975A8FE-AD7C-4CB6-A7FA-BF88D7176CE8}">
      <text>
        <r>
          <rPr>
            <b/>
            <sz val="9"/>
            <color indexed="81"/>
            <rFont val="Tahoma"/>
            <family val="2"/>
          </rPr>
          <t>Please insert count of Additional Key Personnel.</t>
        </r>
      </text>
    </comment>
    <comment ref="J547" authorId="1" shapeId="0" xr:uid="{CCC8A0BA-5447-45C8-99F5-C38C84C09DE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01483ED1-D68C-4FEC-9DDB-0FF8D5E3EA4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83DCED98-A93D-447C-88CE-39B5DD6B81A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87B48962-AB35-4527-81CC-C136BF885407}">
      <text>
        <r>
          <rPr>
            <b/>
            <sz val="9"/>
            <color indexed="81"/>
            <rFont val="Tahoma"/>
            <family val="2"/>
          </rPr>
          <t xml:space="preserve">
Please insert count of Additional Key Personnel.</t>
        </r>
      </text>
    </comment>
    <comment ref="S22" authorId="0" shapeId="0" xr:uid="{F4403329-9A2E-4642-8411-E7505FB5A21A}">
      <text>
        <r>
          <rPr>
            <b/>
            <sz val="9"/>
            <color indexed="81"/>
            <rFont val="Tahoma"/>
            <family val="2"/>
          </rPr>
          <t>Please insert count of Additional Key Personnel.</t>
        </r>
      </text>
    </comment>
    <comment ref="AJ22" authorId="0" shapeId="0" xr:uid="{C3D6D6D0-DC4F-4DE0-A60D-2FECFE17A457}">
      <text>
        <r>
          <rPr>
            <b/>
            <sz val="9"/>
            <color indexed="81"/>
            <rFont val="Tahoma"/>
            <family val="2"/>
          </rPr>
          <t>Please insert count of Additional Key Personnel.</t>
        </r>
      </text>
    </comment>
    <comment ref="J67" authorId="1" shapeId="0" xr:uid="{38A62397-91EB-4C55-8A40-45922E236E4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32FB0392-5685-43A9-85E4-9713FD2CA3A8}">
      <text>
        <r>
          <rPr>
            <b/>
            <sz val="9"/>
            <color indexed="81"/>
            <rFont val="Tahoma"/>
            <family val="2"/>
          </rPr>
          <t>Please insert count of Additional Key Personnel.</t>
        </r>
      </text>
    </comment>
    <comment ref="R102" authorId="0" shapeId="0" xr:uid="{A20FB03D-103A-41E9-BAC1-1B4FAC527346}">
      <text>
        <r>
          <rPr>
            <b/>
            <sz val="9"/>
            <color indexed="81"/>
            <rFont val="Tahoma"/>
            <family val="2"/>
          </rPr>
          <t>Please insert count of Additional Key Personnel.</t>
        </r>
      </text>
    </comment>
    <comment ref="AI102" authorId="0" shapeId="0" xr:uid="{FE3E217E-C606-4C41-9B3A-71D3C5770E33}">
      <text>
        <r>
          <rPr>
            <b/>
            <sz val="9"/>
            <color indexed="81"/>
            <rFont val="Tahoma"/>
            <family val="2"/>
          </rPr>
          <t>Please insert count of Additional Key Personnel.</t>
        </r>
      </text>
    </comment>
    <comment ref="J147" authorId="1" shapeId="0" xr:uid="{2C3294FA-27BA-45E9-BAF9-47884CE0EDA8}">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68197187-E2CF-4926-B2D1-93673BB338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9DD22C61-1A08-4ECE-BC0C-5C95C5E8F4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541B2A59-6E5D-405E-8371-3BAF838BDBAC}">
      <text>
        <r>
          <rPr>
            <b/>
            <sz val="9"/>
            <color indexed="81"/>
            <rFont val="Tahoma"/>
            <family val="2"/>
          </rPr>
          <t>Please insert count of Additional Key Personnel.</t>
        </r>
      </text>
    </comment>
    <comment ref="R182" authorId="0" shapeId="0" xr:uid="{D751BFBC-A37D-4131-AAFE-E5499E05FF9D}">
      <text>
        <r>
          <rPr>
            <b/>
            <sz val="9"/>
            <color indexed="81"/>
            <rFont val="Tahoma"/>
            <family val="2"/>
          </rPr>
          <t>Please insert count of Additional Key Personnel.</t>
        </r>
      </text>
    </comment>
    <comment ref="AI182" authorId="0" shapeId="0" xr:uid="{D13486E4-B84C-47DD-9185-817D7ADF88F0}">
      <text>
        <r>
          <rPr>
            <b/>
            <sz val="9"/>
            <color indexed="81"/>
            <rFont val="Tahoma"/>
            <family val="2"/>
          </rPr>
          <t>Please insert count of Additional Key Personnel.</t>
        </r>
      </text>
    </comment>
    <comment ref="J227" authorId="1" shapeId="0" xr:uid="{A1C9B31F-9526-416E-9265-5A9120814CC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0CE4B579-751B-40F1-86E4-CE9505BD8A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0289B4A0-54AE-4717-8DE0-79F8D58497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D43596DA-EDEE-4361-8C51-F8531B4CBA42}">
      <text>
        <r>
          <rPr>
            <b/>
            <sz val="9"/>
            <color indexed="81"/>
            <rFont val="Tahoma"/>
            <family val="2"/>
          </rPr>
          <t>Please insert count of Additional Key Personnel.</t>
        </r>
      </text>
    </comment>
    <comment ref="R262" authorId="0" shapeId="0" xr:uid="{B5664F43-65CE-4276-9AC7-BB25155190F8}">
      <text>
        <r>
          <rPr>
            <b/>
            <sz val="9"/>
            <color indexed="81"/>
            <rFont val="Tahoma"/>
            <family val="2"/>
          </rPr>
          <t>Please insert count of Additional Key Personnel.</t>
        </r>
      </text>
    </comment>
    <comment ref="AI262" authorId="0" shapeId="0" xr:uid="{4FD00E2F-8EA3-4B5F-85EE-E71CF8879F99}">
      <text>
        <r>
          <rPr>
            <b/>
            <sz val="9"/>
            <color indexed="81"/>
            <rFont val="Tahoma"/>
            <family val="2"/>
          </rPr>
          <t>Please insert count of Additional Key Personnel.</t>
        </r>
      </text>
    </comment>
    <comment ref="J307" authorId="1" shapeId="0" xr:uid="{80235B92-6CC4-4D07-9B22-8DEB7E756F6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12483895-900E-4EE2-A0A2-0B359B844F5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0EA204F2-6EEC-4AC8-A0B1-98FF9EE5067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B4213F8A-FCA1-4CBC-BC7D-4C5305D8B381}">
      <text>
        <r>
          <rPr>
            <b/>
            <sz val="9"/>
            <color indexed="81"/>
            <rFont val="Tahoma"/>
            <family val="2"/>
          </rPr>
          <t>Please insert count of Additional Key Personnel.</t>
        </r>
      </text>
    </comment>
    <comment ref="R342" authorId="0" shapeId="0" xr:uid="{55AC17DA-E380-4029-8455-C5D41200BD0E}">
      <text>
        <r>
          <rPr>
            <b/>
            <sz val="9"/>
            <color indexed="81"/>
            <rFont val="Tahoma"/>
            <family val="2"/>
          </rPr>
          <t>Please insert count of Additional Key Personnel.</t>
        </r>
      </text>
    </comment>
    <comment ref="AI342" authorId="0" shapeId="0" xr:uid="{CD8A8C0A-7F49-419B-AC7F-647102914625}">
      <text>
        <r>
          <rPr>
            <b/>
            <sz val="9"/>
            <color indexed="81"/>
            <rFont val="Tahoma"/>
            <family val="2"/>
          </rPr>
          <t>Please insert count of Additional Key Personnel.</t>
        </r>
      </text>
    </comment>
    <comment ref="J387" authorId="1" shapeId="0" xr:uid="{6C4AFAA7-0309-44B3-A01F-CB6545AA620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D7FDA38C-7819-4F26-9048-C8112AAAF45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11D79CFA-C158-460C-981E-0024FBC3730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501DD003-52B0-48BA-8518-3F31F795E185}">
      <text>
        <r>
          <rPr>
            <b/>
            <sz val="9"/>
            <color indexed="81"/>
            <rFont val="Tahoma"/>
            <family val="2"/>
          </rPr>
          <t>Please insert count of Additional Key Personnel.</t>
        </r>
      </text>
    </comment>
    <comment ref="R422" authorId="0" shapeId="0" xr:uid="{A6E3ABDE-61CA-45AD-9248-DE728CD69ED8}">
      <text>
        <r>
          <rPr>
            <b/>
            <sz val="9"/>
            <color indexed="81"/>
            <rFont val="Tahoma"/>
            <family val="2"/>
          </rPr>
          <t>Please insert count of Additional Key Personnel.</t>
        </r>
      </text>
    </comment>
    <comment ref="AI422" authorId="0" shapeId="0" xr:uid="{27C24F56-DBF4-4D87-AD74-A48575235AE4}">
      <text>
        <r>
          <rPr>
            <b/>
            <sz val="9"/>
            <color indexed="81"/>
            <rFont val="Tahoma"/>
            <family val="2"/>
          </rPr>
          <t>Please insert count of Additional Key Personnel.</t>
        </r>
      </text>
    </comment>
    <comment ref="J467" authorId="1" shapeId="0" xr:uid="{2316BECE-9600-405B-A761-01D50A0AAEA3}">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A00B1834-958E-40BD-9983-2F3F3084102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E1E08B41-FDE1-491F-B78F-6CEC5C8B563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F9FFF03D-DBDE-43F2-B252-8B4A6F000276}">
      <text>
        <r>
          <rPr>
            <b/>
            <sz val="9"/>
            <color indexed="81"/>
            <rFont val="Tahoma"/>
            <family val="2"/>
          </rPr>
          <t>Please insert count of Additional Key Personnel.</t>
        </r>
      </text>
    </comment>
    <comment ref="R502" authorId="0" shapeId="0" xr:uid="{876C8144-B0CC-4E71-BCCE-C34383782881}">
      <text>
        <r>
          <rPr>
            <b/>
            <sz val="9"/>
            <color indexed="81"/>
            <rFont val="Tahoma"/>
            <family val="2"/>
          </rPr>
          <t>Please insert count of Additional Key Personnel.</t>
        </r>
      </text>
    </comment>
    <comment ref="AI502" authorId="0" shapeId="0" xr:uid="{4D1F1614-D65E-4972-9554-0FD8F36DF6B3}">
      <text>
        <r>
          <rPr>
            <b/>
            <sz val="9"/>
            <color indexed="81"/>
            <rFont val="Tahoma"/>
            <family val="2"/>
          </rPr>
          <t>Please insert count of Additional Key Personnel.</t>
        </r>
      </text>
    </comment>
    <comment ref="J547" authorId="1" shapeId="0" xr:uid="{EB67F134-6F15-4103-8354-1731AE4CA76A}">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16D67BF7-74F4-4436-93CD-26AD4BA4C82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A80BE4A2-C4DF-499C-ACB4-53A30B35E7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9542E252-478F-4E7F-8664-292B41546C78}">
      <text>
        <r>
          <rPr>
            <b/>
            <sz val="9"/>
            <color indexed="81"/>
            <rFont val="Tahoma"/>
            <family val="2"/>
          </rPr>
          <t xml:space="preserve">
Please insert count of Additional Key Personnel.</t>
        </r>
      </text>
    </comment>
    <comment ref="S18" authorId="0" shapeId="0" xr:uid="{6DF735DA-86EE-4A01-8A89-3359DD6F6777}">
      <text>
        <r>
          <rPr>
            <b/>
            <sz val="9"/>
            <color indexed="81"/>
            <rFont val="Tahoma"/>
            <family val="2"/>
          </rPr>
          <t>Please insert count of Additional Key Personnel.</t>
        </r>
      </text>
    </comment>
    <comment ref="AJ18" authorId="0" shapeId="0" xr:uid="{4662EFF6-9EB6-4B95-B284-27D3F08AC61E}">
      <text>
        <r>
          <rPr>
            <b/>
            <sz val="9"/>
            <color indexed="81"/>
            <rFont val="Tahoma"/>
            <family val="2"/>
          </rPr>
          <t>Please insert count of Additional Key Personnel.</t>
        </r>
      </text>
    </comment>
    <comment ref="J75" authorId="1" shapeId="0" xr:uid="{00000000-0006-0000-0300-00000100000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6029C16E-9FA7-4091-B62B-0DFB070BD983}">
      <text>
        <r>
          <rPr>
            <b/>
            <sz val="9"/>
            <color indexed="81"/>
            <rFont val="Tahoma"/>
            <family val="2"/>
          </rPr>
          <t>Please insert count of Additional Key Personnel.</t>
        </r>
      </text>
    </comment>
    <comment ref="R18" authorId="0" shapeId="0" xr:uid="{6FFA4DC0-590F-4DA5-9B26-33B15082B609}">
      <text>
        <r>
          <rPr>
            <b/>
            <sz val="9"/>
            <color indexed="81"/>
            <rFont val="Tahoma"/>
            <family val="2"/>
          </rPr>
          <t>Please insert count of Additional Key Personnel.</t>
        </r>
      </text>
    </comment>
    <comment ref="AI18" authorId="0" shapeId="0" xr:uid="{1E2B977C-AE85-4E2B-9F82-88C5C64014AA}">
      <text>
        <r>
          <rPr>
            <b/>
            <sz val="9"/>
            <color indexed="81"/>
            <rFont val="Tahoma"/>
            <family val="2"/>
          </rPr>
          <t>Please insert count of Additional Key Personnel.</t>
        </r>
      </text>
    </comment>
    <comment ref="J75" authorId="1" shapeId="0" xr:uid="{E3E3C05B-35DA-4653-B61C-02CE68BDCCE1}">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2F9A4342-184D-4513-B6B7-670FBA277CA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C959F976-4EF8-4F87-B2AC-5D011F7F1A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767E4364-51F3-4B1B-A789-40490AED72A8}">
      <text>
        <r>
          <rPr>
            <b/>
            <sz val="9"/>
            <color indexed="81"/>
            <rFont val="Tahoma"/>
            <family val="2"/>
          </rPr>
          <t>Please insert count of Additional Key Personnel.</t>
        </r>
      </text>
    </comment>
    <comment ref="R18" authorId="0" shapeId="0" xr:uid="{CA10D513-04C2-4B20-9D0E-FD65A70509A8}">
      <text>
        <r>
          <rPr>
            <b/>
            <sz val="9"/>
            <color indexed="81"/>
            <rFont val="Tahoma"/>
            <family val="2"/>
          </rPr>
          <t>Please insert count of Additional Key Personnel.</t>
        </r>
      </text>
    </comment>
    <comment ref="AI18" authorId="0" shapeId="0" xr:uid="{755C5166-EB1C-4500-9E62-4EEBB4D84605}">
      <text>
        <r>
          <rPr>
            <b/>
            <sz val="9"/>
            <color indexed="81"/>
            <rFont val="Tahoma"/>
            <family val="2"/>
          </rPr>
          <t>Please insert count of Additional Key Personnel.</t>
        </r>
      </text>
    </comment>
    <comment ref="J75" authorId="1" shapeId="0" xr:uid="{C8C6B2C1-5509-4494-80BC-FDE93FCDC3B4}">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B44A6D71-F1FB-4BE3-944A-BD61242F93D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CB8D5F61-76D1-4BC8-83A1-07D4BC0B91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A1CE7CAA-6BBD-4A0F-84BD-4775C8095D79}">
      <text>
        <r>
          <rPr>
            <b/>
            <sz val="9"/>
            <color indexed="81"/>
            <rFont val="Tahoma"/>
            <family val="2"/>
          </rPr>
          <t>Please insert count of Additional Key Personnel.</t>
        </r>
      </text>
    </comment>
    <comment ref="R18" authorId="0" shapeId="0" xr:uid="{CE1BB777-97F3-4F6B-9914-8EABCEA8F3BF}">
      <text>
        <r>
          <rPr>
            <b/>
            <sz val="9"/>
            <color indexed="81"/>
            <rFont val="Tahoma"/>
            <family val="2"/>
          </rPr>
          <t>Please insert count of Additional Key Personnel.</t>
        </r>
      </text>
    </comment>
    <comment ref="AI18" authorId="0" shapeId="0" xr:uid="{2A4FD818-CDD8-45A3-906F-A764247FF5E4}">
      <text>
        <r>
          <rPr>
            <b/>
            <sz val="9"/>
            <color indexed="81"/>
            <rFont val="Tahoma"/>
            <family val="2"/>
          </rPr>
          <t>Please insert count of Additional Key Personnel.</t>
        </r>
      </text>
    </comment>
    <comment ref="J75" authorId="1" shapeId="0" xr:uid="{1EE4A16F-7969-4947-B933-543CA5BEEE38}">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B263B13E-CAF3-4AB0-9F6C-544587E6DB7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BC34CC20-2470-442D-BF3F-7CD5004B53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D60D7757-15D8-4628-9359-941714D97839}">
      <text>
        <r>
          <rPr>
            <b/>
            <sz val="9"/>
            <color indexed="81"/>
            <rFont val="Tahoma"/>
            <family val="2"/>
          </rPr>
          <t>Please insert count of Additional Key Personnel.</t>
        </r>
      </text>
    </comment>
    <comment ref="R18" authorId="0" shapeId="0" xr:uid="{95FCA737-859C-48A4-A091-2D02CF5A352F}">
      <text>
        <r>
          <rPr>
            <b/>
            <sz val="9"/>
            <color indexed="81"/>
            <rFont val="Tahoma"/>
            <family val="2"/>
          </rPr>
          <t>Please insert count of Additional Key Personnel.</t>
        </r>
      </text>
    </comment>
    <comment ref="AI18" authorId="0" shapeId="0" xr:uid="{850B8FB8-4521-4155-A3F1-733B793BF6B4}">
      <text>
        <r>
          <rPr>
            <b/>
            <sz val="9"/>
            <color indexed="81"/>
            <rFont val="Tahoma"/>
            <family val="2"/>
          </rPr>
          <t>Please insert count of Additional Key Personnel.</t>
        </r>
      </text>
    </comment>
    <comment ref="J75" authorId="1" shapeId="0" xr:uid="{AE7E7308-5650-4859-BEBD-2B51CFD7BAC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00DFA809-EC9E-438A-868D-D96588F9077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3504A2AF-F526-4ECE-8D65-C3FA2DA90EC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ED127853-625C-425E-AE06-D0E1E2719A4C}">
      <text>
        <r>
          <rPr>
            <b/>
            <sz val="9"/>
            <color indexed="81"/>
            <rFont val="Tahoma"/>
            <family val="2"/>
          </rPr>
          <t>Please insert count of Additional Key Personnel.</t>
        </r>
      </text>
    </comment>
    <comment ref="R18" authorId="0" shapeId="0" xr:uid="{AB2724A4-CD09-45AF-B205-8C60FC3D099E}">
      <text>
        <r>
          <rPr>
            <b/>
            <sz val="9"/>
            <color indexed="81"/>
            <rFont val="Tahoma"/>
            <family val="2"/>
          </rPr>
          <t>Please insert count of Additional Key Personnel.</t>
        </r>
      </text>
    </comment>
    <comment ref="AI18" authorId="0" shapeId="0" xr:uid="{B82EF9B0-308C-4016-88F8-791B0370BE94}">
      <text>
        <r>
          <rPr>
            <b/>
            <sz val="9"/>
            <color indexed="81"/>
            <rFont val="Tahoma"/>
            <family val="2"/>
          </rPr>
          <t>Please insert count of Additional Key Personnel.</t>
        </r>
      </text>
    </comment>
    <comment ref="J75" authorId="1" shapeId="0" xr:uid="{5B3F678D-59F3-495E-A4ED-C3EE24CBA65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972EEB72-AA80-4B94-9DBA-79CD2FE6984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B13A5FCB-E387-45AD-A3A5-9FC2AC95D73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7CE626D4-FD97-4051-9607-9C30057FCC6E}">
      <text>
        <r>
          <rPr>
            <b/>
            <sz val="9"/>
            <color indexed="81"/>
            <rFont val="Tahoma"/>
            <family val="2"/>
          </rPr>
          <t>Please insert count of Additional Key Personnel.</t>
        </r>
      </text>
    </comment>
    <comment ref="R18" authorId="0" shapeId="0" xr:uid="{E9580687-E25C-4FBC-B2C2-24757E2DD0EB}">
      <text>
        <r>
          <rPr>
            <b/>
            <sz val="9"/>
            <color indexed="81"/>
            <rFont val="Tahoma"/>
            <family val="2"/>
          </rPr>
          <t>Please insert count of Additional Key Personnel.</t>
        </r>
      </text>
    </comment>
    <comment ref="AI18" authorId="0" shapeId="0" xr:uid="{1A7F9BF6-AF1E-426D-925F-96AB59AA3BD0}">
      <text>
        <r>
          <rPr>
            <b/>
            <sz val="9"/>
            <color indexed="81"/>
            <rFont val="Tahoma"/>
            <family val="2"/>
          </rPr>
          <t>Please insert count of Additional Key Personnel.</t>
        </r>
      </text>
    </comment>
    <comment ref="J75" authorId="1" shapeId="0" xr:uid="{AAADA01F-1397-40FC-9A73-297139A7DC6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FA661B00-38A6-4980-AB69-6E84D5B019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11C4192F-0014-4A00-A039-9BD61C87BBB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2" authorId="0" shapeId="0" xr:uid="{A14258B8-6026-4E63-88F4-257F1D438E5F}">
      <text>
        <r>
          <rPr>
            <b/>
            <sz val="9"/>
            <color indexed="81"/>
            <rFont val="Tahoma"/>
            <family val="2"/>
          </rPr>
          <t xml:space="preserve">
Please insert count of Additional Key Personnel.</t>
        </r>
      </text>
    </comment>
    <comment ref="S22" authorId="0" shapeId="0" xr:uid="{F2F6C374-5963-44FF-A944-78FBD015BE01}">
      <text>
        <r>
          <rPr>
            <b/>
            <sz val="9"/>
            <color indexed="81"/>
            <rFont val="Tahoma"/>
            <family val="2"/>
          </rPr>
          <t>Please insert count of Additional Key Personnel.</t>
        </r>
      </text>
    </comment>
    <comment ref="AJ22" authorId="0" shapeId="0" xr:uid="{49060579-E6CD-497F-8D77-9C125B82CD69}">
      <text>
        <r>
          <rPr>
            <b/>
            <sz val="9"/>
            <color indexed="81"/>
            <rFont val="Tahoma"/>
            <family val="2"/>
          </rPr>
          <t>Please insert count of Additional Key Personnel.</t>
        </r>
      </text>
    </comment>
    <comment ref="J67" authorId="1" shapeId="0" xr:uid="{1CFD84DA-533D-4FE5-AFC9-8BA24E7ED56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02" authorId="0" shapeId="0" xr:uid="{213F3605-8FDF-443E-B1A2-DEA8646B6ABF}">
      <text>
        <r>
          <rPr>
            <b/>
            <sz val="9"/>
            <color indexed="81"/>
            <rFont val="Tahoma"/>
            <family val="2"/>
          </rPr>
          <t>Please insert count of Additional Key Personnel.</t>
        </r>
      </text>
    </comment>
    <comment ref="R102" authorId="0" shapeId="0" xr:uid="{F4D4B20E-66A5-4DB5-B665-F0D4D94F6B40}">
      <text>
        <r>
          <rPr>
            <b/>
            <sz val="9"/>
            <color indexed="81"/>
            <rFont val="Tahoma"/>
            <family val="2"/>
          </rPr>
          <t>Please insert count of Additional Key Personnel.</t>
        </r>
      </text>
    </comment>
    <comment ref="AI102" authorId="0" shapeId="0" xr:uid="{5C2BAB8E-288B-45A3-82A5-66F19EE0396B}">
      <text>
        <r>
          <rPr>
            <b/>
            <sz val="9"/>
            <color indexed="81"/>
            <rFont val="Tahoma"/>
            <family val="2"/>
          </rPr>
          <t>Please insert count of Additional Key Personnel.</t>
        </r>
      </text>
    </comment>
    <comment ref="J147" authorId="1" shapeId="0" xr:uid="{6B64CE54-8CFA-4890-BF30-F01A2C53910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147" authorId="1" shapeId="0" xr:uid="{4F214B9A-A70C-49E0-BB88-1B076315C9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47" authorId="1" shapeId="0" xr:uid="{2E598BC3-BB39-4536-B6CD-AC5632347E1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82" authorId="0" shapeId="0" xr:uid="{1B65C914-C5BA-4D62-BF23-532CAC417D95}">
      <text>
        <r>
          <rPr>
            <b/>
            <sz val="9"/>
            <color indexed="81"/>
            <rFont val="Tahoma"/>
            <family val="2"/>
          </rPr>
          <t>Please insert count of Additional Key Personnel.</t>
        </r>
      </text>
    </comment>
    <comment ref="R182" authorId="0" shapeId="0" xr:uid="{0BF930A4-AE0D-4706-ABE4-1D49E2CD3638}">
      <text>
        <r>
          <rPr>
            <b/>
            <sz val="9"/>
            <color indexed="81"/>
            <rFont val="Tahoma"/>
            <family val="2"/>
          </rPr>
          <t>Please insert count of Additional Key Personnel.</t>
        </r>
      </text>
    </comment>
    <comment ref="AI182" authorId="0" shapeId="0" xr:uid="{2CDE308B-5907-4AA0-9CD7-9A578B8CAB90}">
      <text>
        <r>
          <rPr>
            <b/>
            <sz val="9"/>
            <color indexed="81"/>
            <rFont val="Tahoma"/>
            <family val="2"/>
          </rPr>
          <t>Please insert count of Additional Key Personnel.</t>
        </r>
      </text>
    </comment>
    <comment ref="J227" authorId="1" shapeId="0" xr:uid="{EE7A0C4E-AB13-493D-82DE-6242CA414FC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227" authorId="1" shapeId="0" xr:uid="{D3E07A47-09AF-46E0-ACA1-7127C3CDD9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27" authorId="1" shapeId="0" xr:uid="{1E15B103-5056-46C2-A933-C69396AD4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62" authorId="0" shapeId="0" xr:uid="{1ACDFF50-157C-4C74-B32C-2F3B74143982}">
      <text>
        <r>
          <rPr>
            <b/>
            <sz val="9"/>
            <color indexed="81"/>
            <rFont val="Tahoma"/>
            <family val="2"/>
          </rPr>
          <t>Please insert count of Additional Key Personnel.</t>
        </r>
      </text>
    </comment>
    <comment ref="R262" authorId="0" shapeId="0" xr:uid="{582AC124-07BE-400F-B20A-FF1F0019043D}">
      <text>
        <r>
          <rPr>
            <b/>
            <sz val="9"/>
            <color indexed="81"/>
            <rFont val="Tahoma"/>
            <family val="2"/>
          </rPr>
          <t>Please insert count of Additional Key Personnel.</t>
        </r>
      </text>
    </comment>
    <comment ref="AI262" authorId="0" shapeId="0" xr:uid="{C38C0A6F-FBBD-48DA-B0CB-ADBAE37BDBE6}">
      <text>
        <r>
          <rPr>
            <b/>
            <sz val="9"/>
            <color indexed="81"/>
            <rFont val="Tahoma"/>
            <family val="2"/>
          </rPr>
          <t>Please insert count of Additional Key Personnel.</t>
        </r>
      </text>
    </comment>
    <comment ref="J307" authorId="1" shapeId="0" xr:uid="{E7EC76C0-4877-42B1-9F40-EFCDF721A601}">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07" authorId="1" shapeId="0" xr:uid="{F8FEBE44-3DA3-45BE-ABEC-A3D907A47D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07" authorId="1" shapeId="0" xr:uid="{B2E31154-F5E8-46AA-914E-01FF8AE6A74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42" authorId="0" shapeId="0" xr:uid="{1E732044-AB1D-4CD4-9D3B-F683DC68DA4F}">
      <text>
        <r>
          <rPr>
            <b/>
            <sz val="9"/>
            <color indexed="81"/>
            <rFont val="Tahoma"/>
            <family val="2"/>
          </rPr>
          <t>Please insert count of Additional Key Personnel.</t>
        </r>
      </text>
    </comment>
    <comment ref="R342" authorId="0" shapeId="0" xr:uid="{8B9161F5-5D98-4FC4-A8B5-3ED5F87C87D5}">
      <text>
        <r>
          <rPr>
            <b/>
            <sz val="9"/>
            <color indexed="81"/>
            <rFont val="Tahoma"/>
            <family val="2"/>
          </rPr>
          <t>Please insert count of Additional Key Personnel.</t>
        </r>
      </text>
    </comment>
    <comment ref="AI342" authorId="0" shapeId="0" xr:uid="{348A26AD-08E9-4598-8C13-709B103261B7}">
      <text>
        <r>
          <rPr>
            <b/>
            <sz val="9"/>
            <color indexed="81"/>
            <rFont val="Tahoma"/>
            <family val="2"/>
          </rPr>
          <t>Please insert count of Additional Key Personnel.</t>
        </r>
      </text>
    </comment>
    <comment ref="J387" authorId="1" shapeId="0" xr:uid="{9525ADE4-BFD5-477A-9071-2EFD9967E19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387" authorId="1" shapeId="0" xr:uid="{5D384EEC-B725-424A-9492-790DA334AE3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87" authorId="1" shapeId="0" xr:uid="{F6A8B241-3887-4DB9-95E1-FE8FA2F9430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22" authorId="0" shapeId="0" xr:uid="{8A60281B-3940-4AA1-A7D6-4871005B8ED6}">
      <text>
        <r>
          <rPr>
            <b/>
            <sz val="9"/>
            <color indexed="81"/>
            <rFont val="Tahoma"/>
            <family val="2"/>
          </rPr>
          <t>Please insert count of Additional Key Personnel.</t>
        </r>
      </text>
    </comment>
    <comment ref="R422" authorId="0" shapeId="0" xr:uid="{39C8E4FD-CCD2-44CE-B82F-21C02B63EED5}">
      <text>
        <r>
          <rPr>
            <b/>
            <sz val="9"/>
            <color indexed="81"/>
            <rFont val="Tahoma"/>
            <family val="2"/>
          </rPr>
          <t>Please insert count of Additional Key Personnel.</t>
        </r>
      </text>
    </comment>
    <comment ref="AI422" authorId="0" shapeId="0" xr:uid="{E500C89A-5632-4712-B7B7-E6843079EDCF}">
      <text>
        <r>
          <rPr>
            <b/>
            <sz val="9"/>
            <color indexed="81"/>
            <rFont val="Tahoma"/>
            <family val="2"/>
          </rPr>
          <t>Please insert count of Additional Key Personnel.</t>
        </r>
      </text>
    </comment>
    <comment ref="J467" authorId="1" shapeId="0" xr:uid="{9565A8DC-7554-4608-A229-166D57451017}">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467" authorId="1" shapeId="0" xr:uid="{9F80F129-0905-4F28-A645-73F55F62B4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67" authorId="1" shapeId="0" xr:uid="{A785227E-847F-4857-B3F4-B16DD22917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02" authorId="0" shapeId="0" xr:uid="{A0D7742E-E794-4BF7-A2CB-DF26C9A50499}">
      <text>
        <r>
          <rPr>
            <b/>
            <sz val="9"/>
            <color indexed="81"/>
            <rFont val="Tahoma"/>
            <family val="2"/>
          </rPr>
          <t>Please insert count of Additional Key Personnel.</t>
        </r>
      </text>
    </comment>
    <comment ref="R502" authorId="0" shapeId="0" xr:uid="{7B7B896D-44B9-4730-A034-CF7FBA9BD1F8}">
      <text>
        <r>
          <rPr>
            <b/>
            <sz val="9"/>
            <color indexed="81"/>
            <rFont val="Tahoma"/>
            <family val="2"/>
          </rPr>
          <t>Please insert count of Additional Key Personnel.</t>
        </r>
      </text>
    </comment>
    <comment ref="AI502" authorId="0" shapeId="0" xr:uid="{86DD8C93-E578-4A3B-8AC5-9E9DB9E6D169}">
      <text>
        <r>
          <rPr>
            <b/>
            <sz val="9"/>
            <color indexed="81"/>
            <rFont val="Tahoma"/>
            <family val="2"/>
          </rPr>
          <t>Please insert count of Additional Key Personnel.</t>
        </r>
      </text>
    </comment>
    <comment ref="J547" authorId="1" shapeId="0" xr:uid="{5A9BB596-70F5-4898-96A1-C873CFA134E2}">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547" authorId="1" shapeId="0" xr:uid="{11D194D4-9FBA-4357-A823-16755E6EAF6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47" authorId="1" shapeId="0" xr:uid="{DF3471BB-B762-4D67-8333-C5D4D091656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sharedStrings.xml><?xml version="1.0" encoding="utf-8"?>
<sst xmlns="http://schemas.openxmlformats.org/spreadsheetml/2006/main" count="23483" uniqueCount="354">
  <si>
    <t>Principal Investigator's Name:</t>
  </si>
  <si>
    <t xml:space="preserve">Applying Organization Name: </t>
  </si>
  <si>
    <t xml:space="preserve">Proposed Project Title: </t>
  </si>
  <si>
    <t>YEAR 1</t>
  </si>
  <si>
    <t>Match</t>
  </si>
  <si>
    <t>YEAR 2</t>
  </si>
  <si>
    <t>YEAR 3</t>
  </si>
  <si>
    <t>YEAR 4</t>
  </si>
  <si>
    <t>YEAR 5</t>
  </si>
  <si>
    <t>Equipment</t>
  </si>
  <si>
    <t>Travel</t>
  </si>
  <si>
    <t xml:space="preserve">Other Direct Costs </t>
  </si>
  <si>
    <t>Totals ($)</t>
  </si>
  <si>
    <t>Project Role</t>
  </si>
  <si>
    <t>Calendar Months</t>
  </si>
  <si>
    <t>Cash Match</t>
  </si>
  <si>
    <t>In-Kind Match</t>
  </si>
  <si>
    <t>Funds Requested ($)</t>
  </si>
  <si>
    <t>Total</t>
  </si>
  <si>
    <t>Post Doctoral Associates</t>
  </si>
  <si>
    <t>Graduate Students</t>
  </si>
  <si>
    <t>Undergraduate Students</t>
  </si>
  <si>
    <t>Administrative Staff</t>
  </si>
  <si>
    <t>Other</t>
  </si>
  <si>
    <t>Equipment over $5,000</t>
  </si>
  <si>
    <t>Total Equipment Cost</t>
  </si>
  <si>
    <t>Total Travel Cost</t>
  </si>
  <si>
    <t>Other Direct Costs</t>
  </si>
  <si>
    <t>Materials and Supplies</t>
  </si>
  <si>
    <t>Data Management</t>
  </si>
  <si>
    <t>Equipment or Facility Rental/User Fees</t>
  </si>
  <si>
    <t>Printing and Publications</t>
  </si>
  <si>
    <t>Consulting &amp; Professional Fees</t>
  </si>
  <si>
    <t>Travel &amp; Accommodations</t>
  </si>
  <si>
    <t>Conferences, Conventions, Meetings</t>
  </si>
  <si>
    <t>Computers</t>
  </si>
  <si>
    <t>Total Other Direct Costs</t>
  </si>
  <si>
    <t>Total Indirect Costs</t>
  </si>
  <si>
    <t>Total Match</t>
  </si>
  <si>
    <t>Cash Match:</t>
  </si>
  <si>
    <t>In-Kind Match:</t>
  </si>
  <si>
    <t>Request from FFAR:</t>
  </si>
  <si>
    <t>In-Kind Match Percentage (must be less than 50%):</t>
  </si>
  <si>
    <t>Geen cells will autofill</t>
  </si>
  <si>
    <t>Year 1</t>
  </si>
  <si>
    <t>Year 5</t>
  </si>
  <si>
    <t>Year 4</t>
  </si>
  <si>
    <t>Year 3</t>
  </si>
  <si>
    <t>Year 2</t>
  </si>
  <si>
    <t>Total IDC</t>
  </si>
  <si>
    <t>Training Support Cost/Participants</t>
  </si>
  <si>
    <t>Totals</t>
  </si>
  <si>
    <t>Matching Funder Name</t>
  </si>
  <si>
    <t>Point of Contact</t>
  </si>
  <si>
    <t>Committed</t>
  </si>
  <si>
    <t>Secured</t>
  </si>
  <si>
    <t>In Progress</t>
  </si>
  <si>
    <t>Type of Organization</t>
  </si>
  <si>
    <t>Corporation</t>
  </si>
  <si>
    <t>Non-profit</t>
  </si>
  <si>
    <t>Grand Total Project Budget</t>
  </si>
  <si>
    <t>H. Total Project Budget</t>
  </si>
  <si>
    <t>Commodity Group</t>
  </si>
  <si>
    <t>Foreign Government</t>
  </si>
  <si>
    <t>Individual</t>
  </si>
  <si>
    <t>State Government</t>
  </si>
  <si>
    <t>Trade Association</t>
  </si>
  <si>
    <t>University / College</t>
  </si>
  <si>
    <t>FFAR Fringe</t>
  </si>
  <si>
    <t>Key Personnel salary</t>
  </si>
  <si>
    <t>Other Personnel salary</t>
  </si>
  <si>
    <t>Subawards</t>
  </si>
  <si>
    <t>Contractual Costs</t>
  </si>
  <si>
    <t>Total Direct Costs</t>
  </si>
  <si>
    <t>Key Personnel Fringe</t>
  </si>
  <si>
    <t>Other Personnel fringe</t>
  </si>
  <si>
    <t>Total Salary, Wages, and Fringe Benefits</t>
  </si>
  <si>
    <t>Funds Requested</t>
  </si>
  <si>
    <t>FFAR Request</t>
  </si>
  <si>
    <t>Matching Funder Information</t>
  </si>
  <si>
    <t>Cash Salary</t>
  </si>
  <si>
    <t>Cash Fringe</t>
  </si>
  <si>
    <t>Cash Total</t>
  </si>
  <si>
    <t>State</t>
  </si>
  <si>
    <t>Key Personnel</t>
  </si>
  <si>
    <t>Full Name</t>
  </si>
  <si>
    <t>Revised FFAR</t>
  </si>
  <si>
    <t>Revised Year 1</t>
  </si>
  <si>
    <t>Revised Match</t>
  </si>
  <si>
    <t>Prepared By:</t>
  </si>
  <si>
    <t>Date:</t>
  </si>
  <si>
    <t>Preparer Email:</t>
  </si>
  <si>
    <t>PI Certification:</t>
  </si>
  <si>
    <t>Interest Generated (if any)</t>
  </si>
  <si>
    <t>Y1 Start Date</t>
  </si>
  <si>
    <t>Y1 End Date</t>
  </si>
  <si>
    <t xml:space="preserve">Applicant Organization Name: </t>
  </si>
  <si>
    <t>Original Annual Budget</t>
  </si>
  <si>
    <t>Research Activities</t>
  </si>
  <si>
    <t xml:space="preserve"> </t>
  </si>
  <si>
    <t>Indirect Costs</t>
  </si>
  <si>
    <t>Project Totals</t>
  </si>
  <si>
    <t>Year 1 Spending Report</t>
  </si>
  <si>
    <t>Year 1 Request from FFAR</t>
  </si>
  <si>
    <t>Net FFAR Funds Change</t>
  </si>
  <si>
    <t>Net Cash Match Change</t>
  </si>
  <si>
    <t>Net In-Kind Match Change</t>
  </si>
  <si>
    <t>Net Total Match Change</t>
  </si>
  <si>
    <t>Net Total Change</t>
  </si>
  <si>
    <t>Total Year 1 Match</t>
  </si>
  <si>
    <t>Year 1 Variance</t>
  </si>
  <si>
    <t>Year 2 Variance</t>
  </si>
  <si>
    <t>Year 1 Cash</t>
  </si>
  <si>
    <t>Year 1 In-Kind</t>
  </si>
  <si>
    <t>Difference</t>
  </si>
  <si>
    <t>Rebudgeted Matching Funder Information</t>
  </si>
  <si>
    <t>Project IDC Rate</t>
  </si>
  <si>
    <t>Project IDC Variable</t>
  </si>
  <si>
    <t>Revised Year 2</t>
  </si>
  <si>
    <t>Revised Year 3</t>
  </si>
  <si>
    <t>Revised Year 4</t>
  </si>
  <si>
    <t>Revised Year 5</t>
  </si>
  <si>
    <t>Revised Totals ($)</t>
  </si>
  <si>
    <t>Y2 Start Date</t>
  </si>
  <si>
    <t>Y2 End Date</t>
  </si>
  <si>
    <t>Year 2 Request from FFAR</t>
  </si>
  <si>
    <t>Total Year 2 Match</t>
  </si>
  <si>
    <t>Year 2 Spending Report</t>
  </si>
  <si>
    <t xml:space="preserve">Year 2 </t>
  </si>
  <si>
    <t>Disposition</t>
  </si>
  <si>
    <t>Obtained by Grantee</t>
  </si>
  <si>
    <t>Disbursed by FFAR</t>
  </si>
  <si>
    <t>Year 2 Cash</t>
  </si>
  <si>
    <t>Year 2 In-Kind</t>
  </si>
  <si>
    <t>Year 3 Cash</t>
  </si>
  <si>
    <t>Year 3 In-Kind</t>
  </si>
  <si>
    <t>Year 4 Cash</t>
  </si>
  <si>
    <t>Year 4 In-Kind</t>
  </si>
  <si>
    <t>Year 5 Cash</t>
  </si>
  <si>
    <t>Year 5 In-Kind</t>
  </si>
  <si>
    <t>Instructions: Match means moneys or services the grantee will procure and certify, FFAR request means disbursement requested from FFAR</t>
  </si>
  <si>
    <t xml:space="preserve">Subawards </t>
  </si>
  <si>
    <t>Total Subaward</t>
  </si>
  <si>
    <t>Total Subawards</t>
  </si>
  <si>
    <t>Match Ratio (FFAR Funds : Match)</t>
  </si>
  <si>
    <t>:</t>
  </si>
  <si>
    <t>Rebudget Net Change</t>
  </si>
  <si>
    <t>Net Change</t>
  </si>
  <si>
    <t>Rebudget IDC Rate</t>
  </si>
  <si>
    <t>Match Status</t>
  </si>
  <si>
    <t>In-Kind Total</t>
  </si>
  <si>
    <t>FFAR Total</t>
  </si>
  <si>
    <t>Unless otherwise stated, FFAR requires a minimum 1:1 match. Please complete the Matching Details tab to show the details of your project's matching funds. Matching funds that do not meet FFAR’s Matching Requirement Guidelines will not be accepted as a match. Under-matching is NOT allowed in Year 1 of the project and all funds requested in the first year must meet the minimum 1:1 requirement. Year 2 and onward may have under-match as long as the under-matched amount is less than or equal to a previous over-matched amount and the overall budget meets the minimum 1:1 match.</t>
  </si>
  <si>
    <t>Link to FFAR's Matching Guidelines Document</t>
  </si>
  <si>
    <t xml:space="preserve">If your proposal application includes one or more subawards, complete a Subaward tab for each. Please review the information in each annual tab against the automatically pre-populated form information in the Cumulative Budget worksheet to validate your budget information. If revisions are needed in the Cumulative Budget worksheet, your revisions must take place in the corresponding annual tab. </t>
  </si>
  <si>
    <t>B. FORMATTING AND DEFINITIONS</t>
  </si>
  <si>
    <r>
      <t>FORMATTING:</t>
    </r>
    <r>
      <rPr>
        <sz val="12"/>
        <color rgb="FF413D49"/>
        <rFont val="Calibri"/>
        <family val="2"/>
        <scheme val="minor"/>
      </rPr>
      <t xml:space="preserve"> This workbook includes formulas and is formatted to help applicants use the different worksheets. Please DO NOT change the autofilled formulas (green cells), or page formatting in this workbook. Any section/s of the budget that may not be compliant with FFAR policies will show as orange cells.</t>
    </r>
  </si>
  <si>
    <r>
      <t>ANNUAL BUDGET YEARS:</t>
    </r>
    <r>
      <rPr>
        <sz val="12"/>
        <color rgb="FF413D49"/>
        <rFont val="Calibri"/>
        <family val="2"/>
        <scheme val="minor"/>
      </rPr>
      <t xml:space="preserve"> Your project budget is organized by the annual budget year(s) for the entire project. A FFAR budget year is twelve (12) calendar months. If funded, your Financial Status Report(s) will be evaluated based on the submitted proposed budget and the actual expended budget to date of the report.</t>
    </r>
  </si>
  <si>
    <r>
      <t>DIRECT COST CATEGORIES:</t>
    </r>
    <r>
      <rPr>
        <sz val="12"/>
        <color rgb="FF413D49"/>
        <rFont val="Calibri"/>
        <family val="2"/>
        <scheme val="minor"/>
      </rPr>
      <t xml:space="preserve"> Applicants should enter direct costs for each of the annual budget year(s) they have selected. Use the direct cost categories as defined below.  </t>
    </r>
  </si>
  <si>
    <r>
      <t>Fringe Benefits:</t>
    </r>
    <r>
      <rPr>
        <sz val="12"/>
        <color rgb="FF413D49"/>
        <rFont val="Calibri"/>
        <family val="2"/>
        <scheme val="minor"/>
      </rPr>
      <t xml:space="preserve"> cost of ordinary project personnel benefits (entered as a percent of effort of salary on the project).</t>
    </r>
  </si>
  <si>
    <r>
      <t>Capital Equipment:</t>
    </r>
    <r>
      <rPr>
        <sz val="12"/>
        <color rgb="FF413D49"/>
        <rFont val="Calibri"/>
        <family val="2"/>
        <scheme val="minor"/>
      </rPr>
      <t xml:space="preserve"> is tangible property having an acquisition value of $5,000 or more per unit and a useful life expectancy of more than one year. This property should be used to manufacture a product, provide a service, or be used to sell, store and deliver merchandise and/or services directly related to achieving the goals of the proposed project. Repairs, maintenance parts or components, warranty costs, maintenance contracts or annual software licensing fees are not considered capital equipment and should not be charged to FFAR proposed project expenses. </t>
    </r>
  </si>
  <si>
    <r>
      <t>Travel &amp; Accommodations:</t>
    </r>
    <r>
      <rPr>
        <sz val="12"/>
        <color rgb="FF413D49"/>
        <rFont val="Calibri"/>
        <family val="2"/>
        <scheme val="minor"/>
      </rPr>
      <t xml:space="preserve"> all necessary, related, and incidental travel and accommodation expenses specifically for the proposed project.</t>
    </r>
  </si>
  <si>
    <r>
      <t>Materials &amp; Supplies:</t>
    </r>
    <r>
      <rPr>
        <sz val="12"/>
        <color rgb="FF413D49"/>
        <rFont val="Calibri"/>
        <family val="2"/>
        <scheme val="minor"/>
      </rPr>
      <t xml:space="preserve"> cost of project supplies and services (photocopying, shipping, samples, etc.) specifically related to the proposed project (not general indirect or F&amp;A costs).</t>
    </r>
  </si>
  <si>
    <r>
      <t>Computers &amp; Equipment:</t>
    </r>
    <r>
      <rPr>
        <sz val="12"/>
        <color rgb="FF413D49"/>
        <rFont val="Calibri"/>
        <family val="2"/>
        <scheme val="minor"/>
      </rPr>
      <t xml:space="preserve"> cost of computers, peripherals, and other equipment purchased and used for the proposed project (not general indirect costs). Computers &amp; Equipment valued at $5,000 or more should be listed under "Capital Equipment."</t>
    </r>
  </si>
  <si>
    <r>
      <t>Printing &amp; Publications:</t>
    </r>
    <r>
      <rPr>
        <sz val="12"/>
        <color rgb="FF413D49"/>
        <rFont val="Calibri"/>
        <family val="2"/>
        <scheme val="minor"/>
      </rPr>
      <t xml:space="preserve"> cost of producing or purchasing printed materials (books, newsletters, etc.) or electronic media (videos, DVD, etc.) used or produced directly as a part of the proposed project. </t>
    </r>
  </si>
  <si>
    <r>
      <t>Consulting &amp; Professional Fees:</t>
    </r>
    <r>
      <rPr>
        <sz val="12"/>
        <color rgb="FF413D49"/>
        <rFont val="Calibri"/>
        <family val="2"/>
        <scheme val="minor"/>
      </rPr>
      <t xml:space="preserve"> amounts paid non-employees retained specifically to complete work for the proposed project. </t>
    </r>
  </si>
  <si>
    <r>
      <t>Conferences, Conventions, Meetings:</t>
    </r>
    <r>
      <rPr>
        <sz val="12"/>
        <color rgb="FF413D49"/>
        <rFont val="Calibri"/>
        <family val="2"/>
        <scheme val="minor"/>
      </rPr>
      <t xml:space="preserve"> registration fees for employees or consultants directly working on the proposed projects; costs for meetings or conferences held in conjunction with the proposed project. </t>
    </r>
  </si>
  <si>
    <r>
      <t xml:space="preserve">Subcontracts: </t>
    </r>
    <r>
      <rPr>
        <sz val="12"/>
        <color rgb="FF413D49"/>
        <rFont val="Calibri"/>
        <family val="2"/>
        <scheme val="minor"/>
      </rPr>
      <t>Individual subcontracts must provide a detailed budget within the Subcontract worksheets. A description of the services being provided for all subcontracts must be provided in the budget narrative. Indirect costs associated with a subcontract cannot exceed 10% of the subcontract’s budget. The combined indirect costs for the grant, including subcontracts, cannot exceed 10% for the total budget being requested.</t>
    </r>
  </si>
  <si>
    <r>
      <t>Budget Revisions</t>
    </r>
    <r>
      <rPr>
        <sz val="12"/>
        <color theme="1"/>
        <rFont val="Calibri"/>
        <family val="2"/>
        <scheme val="minor"/>
      </rPr>
      <t>: Once an award is activated, budget revisions greater than 25% in any budget category (i.e., PI salary, Technical Personnel, Supplies, Equipment, Other) require written approval from FFAR. Under no circumstances will the total budget for a project be increased beyond the original terms. FFAR reserves the right to implement a penalty and/or hold the next payment until the issue is resolved for all budget revisions greater than 25% made without Association approval. Written approval is not required if the revision is less than 25% of the budget category.</t>
    </r>
  </si>
  <si>
    <r>
      <rPr>
        <b/>
        <sz val="12"/>
        <color theme="1"/>
        <rFont val="Calibri"/>
        <family val="2"/>
        <scheme val="minor"/>
      </rPr>
      <t>INDIRECT COSTS:</t>
    </r>
    <r>
      <rPr>
        <sz val="12"/>
        <color theme="1"/>
        <rFont val="Calibri"/>
        <family val="2"/>
        <scheme val="minor"/>
      </rPr>
      <t xml:space="preserve"> FFAR allows applicants to use up to ten percent (10%) of the total funds requested from FFAR, and up to ten percent (10%) of the required one-to-one institution matching funds towards indirect costs. FFAR’s indirect cost allotment is not an indirect cost rate applied to the total modified direct costs but instead it is an overall allotment from the Total Funds Requested, also known as Total Project Costs, to be used for indirect costs by the institution. This means 90% of the total funds requested must go directly to the proposed research. 
Example: Say your request (in other words, your total direct cost) from FFAR is $100,000. Your total project cost is: $100,000 ÷ 0.9 = $111,111.11. How is the FFAR F&amp;A policy applied?  $111,111.11 (total project cost) minus $100,000.00 (total direct cost) = $11,111.11 (F&amp;A cost). Your total award then is: $100,000.00 + $11,111.11 = $111,111.11. So FFAR's Effective F&amp;A rate is: 11.11%. This rate also applies to the total committed matching funds. If you want to determine the Total Direct Cost you have to work with, use the following formula: TDC = TPC /1.1111.
No part of your indirect cost can be offered towards your required matching funds. Unrecovered indirect cost, defined as the difference between an award recipient’s federally negotiated indirect cost rate and FFAR’s ten percent (10%) indirect cost allotment, MUST NOT be offered and will not be accepted as a match contribution.
</t>
    </r>
  </si>
  <si>
    <r>
      <rPr>
        <b/>
        <sz val="12"/>
        <color theme="1"/>
        <rFont val="Calibri"/>
        <family val="2"/>
        <scheme val="minor"/>
      </rPr>
      <t>Personnel</t>
    </r>
    <r>
      <rPr>
        <sz val="12"/>
        <color theme="1"/>
        <rFont val="Calibri"/>
        <family val="2"/>
        <scheme val="minor"/>
      </rPr>
      <t xml:space="preserve">: compensation to individuals working directly on the proposed project. Salary requested cannot exceed the NIH Salary Cap. </t>
    </r>
  </si>
  <si>
    <t>FFAR Salary</t>
  </si>
  <si>
    <t>Year 1 Cash Match</t>
  </si>
  <si>
    <t>Total Year 1 Budget</t>
  </si>
  <si>
    <t>In-Kind Percentage (must be less than 50%)</t>
  </si>
  <si>
    <t xml:space="preserve">Each proposal must include a proposed budget for each year of funding being requested. All project cost estimates must be provided in U.S. Dollars. If you are using another currency, please include in your budget narrative a detailed explanation of how the exchange rate was obtained, including exchange rate date.  </t>
  </si>
  <si>
    <t>Itemized Obtained Match</t>
  </si>
  <si>
    <t>Annual Obtained Match</t>
  </si>
  <si>
    <t>Itemized Budgeted Annual Match</t>
  </si>
  <si>
    <t>Budgeted Annual Match</t>
  </si>
  <si>
    <t xml:space="preserve">Additional Key Personnel: </t>
  </si>
  <si>
    <t>Subtotal Additional Personnel</t>
  </si>
  <si>
    <t>Subtotals Before Indirect Costs</t>
  </si>
  <si>
    <t>Combined Match Before Indirect Costs</t>
  </si>
  <si>
    <t>Year 2 Cash Match</t>
  </si>
  <si>
    <t>Total Year 2 Budget</t>
  </si>
  <si>
    <t xml:space="preserve">Additional Personnel </t>
  </si>
  <si>
    <t>Total Personnel Salary, Wage, and Fringe Benefits</t>
  </si>
  <si>
    <t>Count of Additional Personnel</t>
  </si>
  <si>
    <t>Subotals Before Indirect Costs</t>
  </si>
  <si>
    <t>Total Match:</t>
  </si>
  <si>
    <t>FFAR Funds Spent</t>
  </si>
  <si>
    <t>Cash Match Spent</t>
  </si>
  <si>
    <t>In-Kind Match Spent</t>
  </si>
  <si>
    <t>Total Match Spent</t>
  </si>
  <si>
    <t>Year 1 Project Spent</t>
  </si>
  <si>
    <t>FFAR Funds Balance</t>
  </si>
  <si>
    <t>Cash Match Balance</t>
  </si>
  <si>
    <t>In-Kind Match Balance</t>
  </si>
  <si>
    <t>Year 1 Project Balance</t>
  </si>
  <si>
    <t>Total Match Balance</t>
  </si>
  <si>
    <t>Year 2 Project Spent</t>
  </si>
  <si>
    <t>Year 2 Project Balance</t>
  </si>
  <si>
    <t>Start Date:</t>
  </si>
  <si>
    <t>End Date:</t>
  </si>
  <si>
    <t>Additional Direct Costs</t>
  </si>
  <si>
    <t xml:space="preserve">Subototal Key Personnel: </t>
  </si>
  <si>
    <t xml:space="preserve">Subtotal Key Personnel: </t>
  </si>
  <si>
    <t>FFAR IDC Rate</t>
  </si>
  <si>
    <t>Match IDC Rate</t>
  </si>
  <si>
    <t>ANNUAL CUMULATIVE BUDGET</t>
  </si>
  <si>
    <t>Actual Expenditures</t>
  </si>
  <si>
    <t>IDC Expenditures</t>
  </si>
  <si>
    <t>Total Expenditures</t>
  </si>
  <si>
    <t>Total IDC Expenditures</t>
  </si>
  <si>
    <t>YEAR 6</t>
  </si>
  <si>
    <t>Revised Year 6</t>
  </si>
  <si>
    <t>Year 6</t>
  </si>
  <si>
    <t>YEAR 7</t>
  </si>
  <si>
    <t>Revised Year 7</t>
  </si>
  <si>
    <t>Year 7</t>
  </si>
  <si>
    <t>Year 1 Re-Budget</t>
  </si>
  <si>
    <t>Year 2 Re-Budget</t>
  </si>
  <si>
    <t>Year 6 Cash</t>
  </si>
  <si>
    <t>Year 6 In-Kind</t>
  </si>
  <si>
    <t>Year 7 Cash</t>
  </si>
  <si>
    <t>Year 7 In-Kind</t>
  </si>
  <si>
    <t>Funds Requsted</t>
  </si>
  <si>
    <t>Y3 Start Date</t>
  </si>
  <si>
    <t>Y3 End Date</t>
  </si>
  <si>
    <t>Year 3 Request from FFAR</t>
  </si>
  <si>
    <t>Year 3 Cash Match</t>
  </si>
  <si>
    <t>Total Year 3 Match</t>
  </si>
  <si>
    <t>Total Year 3 Budget</t>
  </si>
  <si>
    <t>Y4 Start Date</t>
  </si>
  <si>
    <t>Y4 End Date</t>
  </si>
  <si>
    <t>Year 4 Request from FFAR</t>
  </si>
  <si>
    <t>Year 4 Cash Match</t>
  </si>
  <si>
    <t>Total Year 4 Match</t>
  </si>
  <si>
    <t>Total Year 4 Budget</t>
  </si>
  <si>
    <t>Y5 Start Date</t>
  </si>
  <si>
    <t>Y5 End Date</t>
  </si>
  <si>
    <t>Year 5 Request from FFAR</t>
  </si>
  <si>
    <t>Year 5 Cash Match</t>
  </si>
  <si>
    <t>Total Year 5 Match</t>
  </si>
  <si>
    <t>Total Year 5 Budget</t>
  </si>
  <si>
    <t>Y6 Start Date</t>
  </si>
  <si>
    <t>Y6 End Date</t>
  </si>
  <si>
    <t>Year 6 Request from FFAR</t>
  </si>
  <si>
    <t>Year 6 Cash Match</t>
  </si>
  <si>
    <t>Total Year 6 Match</t>
  </si>
  <si>
    <t>Total Year 6 Budget</t>
  </si>
  <si>
    <t>Y7 Start Date</t>
  </si>
  <si>
    <t>Y7 End Date</t>
  </si>
  <si>
    <t>Year 7 Request from FFAR</t>
  </si>
  <si>
    <t>Year 7 Cash Match</t>
  </si>
  <si>
    <t>Total Year 7 Match</t>
  </si>
  <si>
    <t>Total Year 7 Budget</t>
  </si>
  <si>
    <t>Year 3 Re-Budget</t>
  </si>
  <si>
    <t>Year 4 Re-Budget</t>
  </si>
  <si>
    <t>Year 3 Variance</t>
  </si>
  <si>
    <t>Year 5 Re-Budget</t>
  </si>
  <si>
    <t xml:space="preserve">Year 5 </t>
  </si>
  <si>
    <t>Year 4 Variance</t>
  </si>
  <si>
    <t>Year 6 Re-Budget</t>
  </si>
  <si>
    <t xml:space="preserve">Year 6 </t>
  </si>
  <si>
    <t>Year 5 Variance</t>
  </si>
  <si>
    <t>Year 7 Re-Budget</t>
  </si>
  <si>
    <t xml:space="preserve">Year 7 </t>
  </si>
  <si>
    <t>Year 6 Variance</t>
  </si>
  <si>
    <t>Year 3 Spending Report</t>
  </si>
  <si>
    <t>Year 3 Project Spent</t>
  </si>
  <si>
    <t>Year 3 Project Balance</t>
  </si>
  <si>
    <t xml:space="preserve">Year 4 </t>
  </si>
  <si>
    <t>Year 4 Spending Report</t>
  </si>
  <si>
    <t>Year 4 Project Spent</t>
  </si>
  <si>
    <t>Year 4 Project Balance</t>
  </si>
  <si>
    <t>Year 5 Spending Report</t>
  </si>
  <si>
    <t>Year 5 Project Spent</t>
  </si>
  <si>
    <t>Year 5 Project Balance</t>
  </si>
  <si>
    <t>Year 6 Spending Report</t>
  </si>
  <si>
    <t>Year 6 Project Spent</t>
  </si>
  <si>
    <t>Year 6 Project Balance</t>
  </si>
  <si>
    <t>Year 7 Spending Report</t>
  </si>
  <si>
    <t>Year 7 Variance</t>
  </si>
  <si>
    <t>Year 7 Project Spent</t>
  </si>
  <si>
    <t>Year 7 Project Balance</t>
  </si>
  <si>
    <t>Subaward 1</t>
  </si>
  <si>
    <t>Subaward Institution:</t>
  </si>
  <si>
    <t>Subaward Point of Contact:</t>
  </si>
  <si>
    <t>Point of Contact Email:</t>
  </si>
  <si>
    <t>Total Year 2Match</t>
  </si>
  <si>
    <t>Subaward 10</t>
  </si>
  <si>
    <t>Subaward 9</t>
  </si>
  <si>
    <t>Subaward 8</t>
  </si>
  <si>
    <t>Subaward 7</t>
  </si>
  <si>
    <t>Subaward 6</t>
  </si>
  <si>
    <t>Subaward 5</t>
  </si>
  <si>
    <t>Subaward 4</t>
  </si>
  <si>
    <t>Subaward 3</t>
  </si>
  <si>
    <t>Subaward 2</t>
  </si>
  <si>
    <t>Continue to page 4.</t>
  </si>
  <si>
    <t>International</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</si>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</sst>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000000"/>
    <numFmt numFmtId="165" formatCode="&quot;$&quot;#,##0.00"/>
  </numFmts>
  <fonts count="18" x14ac:knownFonts="1">
    <font>
      <sz val="11"/>
      <color theme="1"/>
      <name val="Calibri"/>
      <family val="2"/>
      <scheme val="minor"/>
    </font>
    <font>
      <sz val="12"/>
      <color theme="1"/>
      <name val="Calibri"/>
      <family val="2"/>
      <scheme val="minor"/>
    </font>
    <font>
      <b/>
      <sz val="12"/>
      <color theme="1"/>
      <name val="Calibri"/>
      <family val="2"/>
      <scheme val="minor"/>
    </font>
    <font>
      <sz val="9"/>
      <color indexed="81"/>
      <name val="Tahoma"/>
      <family val="2"/>
    </font>
    <font>
      <b/>
      <sz val="9"/>
      <color indexed="81"/>
      <name val="Tahoma"/>
      <family val="2"/>
    </font>
    <font>
      <i/>
      <sz val="11"/>
      <color rgb="FF7F7F7F"/>
      <name val="Calibri"/>
      <family val="2"/>
      <scheme val="minor"/>
    </font>
    <font>
      <sz val="11"/>
      <color theme="1"/>
      <name val="Calibri"/>
      <family val="2"/>
      <scheme val="minor"/>
    </font>
    <font>
      <i/>
      <sz val="14"/>
      <color rgb="FFFF0000"/>
      <name val="Calibri"/>
      <family val="2"/>
      <scheme val="minor"/>
    </font>
    <font>
      <sz val="16"/>
      <color theme="1"/>
      <name val="Calibri"/>
      <family val="2"/>
      <scheme val="minor"/>
    </font>
    <font>
      <u/>
      <sz val="11"/>
      <color theme="10"/>
      <name val="Calibri"/>
      <family val="2"/>
      <scheme val="minor"/>
    </font>
    <font>
      <sz val="12"/>
      <color rgb="FF413D49"/>
      <name val="Calibri"/>
      <family val="2"/>
      <scheme val="minor"/>
    </font>
    <font>
      <b/>
      <sz val="12"/>
      <color rgb="FF413D49"/>
      <name val="Calibri"/>
      <family val="2"/>
      <scheme val="minor"/>
    </font>
    <font>
      <u/>
      <sz val="12"/>
      <color theme="10"/>
      <name val="Calibri"/>
      <family val="2"/>
      <scheme val="minor"/>
    </font>
    <font>
      <sz val="12"/>
      <color rgb="FFFF0000"/>
      <name val="Calibri"/>
      <family val="2"/>
      <scheme val="minor"/>
    </font>
    <font>
      <sz val="12"/>
      <name val="Calibri"/>
      <family val="2"/>
      <scheme val="minor"/>
    </font>
    <font>
      <b/>
      <sz val="18"/>
      <name val="Calibri"/>
      <family val="2"/>
      <scheme val="minor"/>
    </font>
    <font>
      <sz val="24"/>
      <color theme="1"/>
      <name val="Calibri"/>
      <family val="2"/>
      <scheme val="minor"/>
    </font>
    <font>
      <sz val="11"/>
      <color rgb="FF333333"/>
      <name val="Calibri"/>
      <family val="2"/>
      <scheme val="minor"/>
    </font>
  </fonts>
  <fills count="8">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s>
  <borders count="3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auto="1"/>
      </right>
      <top style="medium">
        <color auto="1"/>
      </top>
      <bottom style="thin">
        <color auto="1"/>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s>
  <cellStyleXfs count="6">
    <xf numFmtId="0" fontId="0" fillId="0" borderId="0"/>
    <xf numFmtId="0" fontId="5" fillId="0" borderId="0" applyNumberForma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cellStyleXfs>
  <cellXfs count="674">
    <xf numFmtId="0" fontId="0" fillId="0" borderId="0" xfId="0"/>
    <xf numFmtId="0" fontId="1" fillId="0" borderId="0" xfId="0" applyFont="1" applyBorder="1" applyProtection="1">
      <protection locked="0"/>
    </xf>
    <xf numFmtId="0" fontId="1" fillId="0" borderId="0" xfId="0" applyFont="1" applyProtection="1"/>
    <xf numFmtId="0" fontId="1" fillId="0" borderId="0" xfId="0" quotePrefix="1" applyFont="1" applyProtection="1"/>
    <xf numFmtId="0" fontId="0" fillId="0" borderId="0" xfId="0" applyProtection="1"/>
    <xf numFmtId="0" fontId="1" fillId="0" borderId="0" xfId="0" applyFont="1" applyBorder="1" applyProtection="1"/>
    <xf numFmtId="44" fontId="1" fillId="0" borderId="0" xfId="0" applyNumberFormat="1" applyFont="1" applyProtection="1"/>
    <xf numFmtId="44" fontId="1" fillId="0" borderId="0" xfId="0" applyNumberFormat="1" applyFont="1" applyBorder="1" applyProtection="1"/>
    <xf numFmtId="14" fontId="1" fillId="0" borderId="0" xfId="0" applyNumberFormat="1" applyFont="1" applyProtection="1"/>
    <xf numFmtId="0" fontId="1" fillId="0" borderId="0" xfId="0" applyFont="1" applyBorder="1" applyAlignment="1" applyProtection="1">
      <alignment horizontal="left" vertical="top"/>
    </xf>
    <xf numFmtId="0" fontId="1" fillId="0" borderId="0" xfId="0" applyFont="1" applyFill="1" applyBorder="1" applyAlignment="1" applyProtection="1">
      <alignment horizontal="left" vertical="top"/>
    </xf>
    <xf numFmtId="0" fontId="1" fillId="0" borderId="14" xfId="0" applyFont="1" applyBorder="1" applyAlignment="1" applyProtection="1">
      <alignment horizontal="left" vertical="top"/>
    </xf>
    <xf numFmtId="44" fontId="1" fillId="0" borderId="0" xfId="2" applyNumberFormat="1" applyFont="1" applyFill="1" applyBorder="1" applyAlignment="1" applyProtection="1">
      <alignment horizontal="left" vertical="top"/>
    </xf>
    <xf numFmtId="44" fontId="1" fillId="0" borderId="0" xfId="0" applyNumberFormat="1" applyFont="1" applyFill="1" applyBorder="1" applyAlignment="1" applyProtection="1">
      <alignment horizontal="left" vertical="top"/>
    </xf>
    <xf numFmtId="43" fontId="1" fillId="0" borderId="3" xfId="3" applyFont="1" applyBorder="1" applyAlignment="1" applyProtection="1">
      <alignment horizontal="left" vertical="top"/>
    </xf>
    <xf numFmtId="0" fontId="1" fillId="0" borderId="9" xfId="0" applyFont="1" applyFill="1" applyBorder="1" applyAlignment="1" applyProtection="1">
      <alignment horizontal="left" vertical="top"/>
    </xf>
    <xf numFmtId="0" fontId="1" fillId="2" borderId="0" xfId="0" applyFont="1" applyFill="1" applyBorder="1" applyAlignment="1" applyProtection="1">
      <alignment horizontal="left" vertical="top"/>
    </xf>
    <xf numFmtId="0" fontId="1" fillId="0" borderId="0" xfId="0" quotePrefix="1" applyFont="1" applyBorder="1" applyAlignment="1" applyProtection="1">
      <alignment horizontal="left" vertical="top"/>
    </xf>
    <xf numFmtId="0" fontId="1" fillId="2" borderId="9" xfId="0" applyFont="1" applyFill="1" applyBorder="1" applyAlignment="1" applyProtection="1">
      <alignment horizontal="left" vertical="top"/>
    </xf>
    <xf numFmtId="44" fontId="1" fillId="0" borderId="0" xfId="0" applyNumberFormat="1" applyFont="1" applyFill="1" applyBorder="1" applyAlignment="1" applyProtection="1">
      <alignment vertical="top" wrapText="1"/>
    </xf>
    <xf numFmtId="44" fontId="1" fillId="0" borderId="3" xfId="2" applyFont="1" applyBorder="1" applyAlignment="1" applyProtection="1">
      <alignment horizontal="left" vertical="top"/>
      <protection locked="0"/>
    </xf>
    <xf numFmtId="44" fontId="1" fillId="4" borderId="3" xfId="2" applyFont="1" applyFill="1" applyBorder="1" applyAlignment="1" applyProtection="1">
      <alignment horizontal="left" vertical="top"/>
    </xf>
    <xf numFmtId="44" fontId="1" fillId="4" borderId="10" xfId="2" applyFont="1" applyFill="1" applyBorder="1" applyAlignment="1" applyProtection="1">
      <alignment horizontal="left" vertical="top"/>
    </xf>
    <xf numFmtId="44" fontId="1" fillId="4" borderId="16" xfId="2" applyFont="1" applyFill="1" applyBorder="1" applyAlignment="1" applyProtection="1">
      <alignment horizontal="left" vertical="top"/>
    </xf>
    <xf numFmtId="44" fontId="1" fillId="4" borderId="3" xfId="2" applyFont="1" applyFill="1" applyBorder="1" applyAlignment="1" applyProtection="1">
      <alignment horizontal="left" vertical="top" wrapText="1"/>
    </xf>
    <xf numFmtId="44" fontId="1" fillId="4" borderId="13" xfId="2" applyFont="1" applyFill="1" applyBorder="1" applyAlignment="1" applyProtection="1">
      <alignment vertical="top" wrapText="1"/>
    </xf>
    <xf numFmtId="44" fontId="1" fillId="4" borderId="22" xfId="2" applyFont="1" applyFill="1" applyBorder="1" applyAlignment="1" applyProtection="1">
      <alignment horizontal="left" vertical="top"/>
    </xf>
    <xf numFmtId="44" fontId="1" fillId="4" borderId="13" xfId="2" applyFont="1" applyFill="1" applyBorder="1" applyAlignment="1" applyProtection="1">
      <alignment horizontal="left" vertical="top"/>
    </xf>
    <xf numFmtId="0" fontId="1" fillId="0" borderId="0" xfId="0" applyFont="1" applyBorder="1" applyAlignment="1" applyProtection="1">
      <alignment horizontal="center" vertical="top"/>
    </xf>
    <xf numFmtId="44" fontId="1" fillId="4" borderId="15" xfId="2" applyNumberFormat="1" applyFont="1" applyFill="1" applyBorder="1" applyAlignment="1" applyProtection="1">
      <alignment horizontal="left" vertical="top"/>
    </xf>
    <xf numFmtId="44" fontId="1" fillId="0" borderId="0" xfId="0" applyNumberFormat="1" applyFont="1" applyFill="1" applyBorder="1" applyAlignment="1" applyProtection="1">
      <alignment wrapText="1"/>
    </xf>
    <xf numFmtId="44" fontId="1" fillId="0" borderId="0" xfId="0" applyNumberFormat="1" applyFont="1" applyFill="1" applyBorder="1" applyProtection="1"/>
    <xf numFmtId="44" fontId="1" fillId="0" borderId="0" xfId="0" applyNumberFormat="1" applyFont="1" applyFill="1" applyProtection="1"/>
    <xf numFmtId="44" fontId="1" fillId="6" borderId="0" xfId="0" applyNumberFormat="1" applyFont="1" applyFill="1" applyBorder="1" applyAlignment="1" applyProtection="1">
      <alignment wrapText="1"/>
    </xf>
    <xf numFmtId="0" fontId="1" fillId="6" borderId="0" xfId="0" applyFont="1" applyFill="1" applyProtection="1"/>
    <xf numFmtId="0" fontId="1" fillId="0" borderId="0" xfId="0" applyFont="1" applyFill="1" applyBorder="1" applyProtection="1"/>
    <xf numFmtId="0" fontId="2" fillId="0" borderId="0" xfId="0" applyFont="1" applyBorder="1" applyProtection="1"/>
    <xf numFmtId="44" fontId="2" fillId="0" borderId="0" xfId="0" applyNumberFormat="1" applyFont="1" applyBorder="1" applyProtection="1"/>
    <xf numFmtId="44" fontId="2" fillId="6" borderId="0" xfId="2" applyNumberFormat="1" applyFont="1" applyFill="1" applyBorder="1" applyAlignment="1" applyProtection="1">
      <alignment wrapText="1"/>
    </xf>
    <xf numFmtId="44" fontId="1" fillId="6" borderId="0" xfId="2" applyNumberFormat="1" applyFont="1" applyFill="1" applyBorder="1" applyAlignment="1" applyProtection="1">
      <alignment wrapText="1"/>
    </xf>
    <xf numFmtId="44" fontId="1" fillId="4" borderId="0" xfId="0" applyNumberFormat="1" applyFont="1" applyFill="1" applyBorder="1" applyAlignment="1" applyProtection="1">
      <alignment wrapText="1"/>
    </xf>
    <xf numFmtId="44" fontId="2" fillId="6" borderId="0" xfId="0" applyNumberFormat="1" applyFont="1" applyFill="1" applyBorder="1" applyAlignment="1" applyProtection="1">
      <alignment wrapText="1"/>
    </xf>
    <xf numFmtId="44" fontId="1" fillId="0" borderId="0" xfId="0" applyNumberFormat="1" applyFont="1" applyBorder="1" applyAlignment="1" applyProtection="1">
      <alignment horizontal="left"/>
    </xf>
    <xf numFmtId="44" fontId="1" fillId="6" borderId="0" xfId="0" applyNumberFormat="1" applyFont="1" applyFill="1" applyBorder="1" applyAlignment="1" applyProtection="1">
      <alignment horizontal="center"/>
    </xf>
    <xf numFmtId="44" fontId="2" fillId="6" borderId="0" xfId="0" applyNumberFormat="1" applyFont="1" applyFill="1" applyBorder="1" applyAlignment="1" applyProtection="1">
      <alignment horizontal="center" vertical="center"/>
    </xf>
    <xf numFmtId="0" fontId="1" fillId="4" borderId="0" xfId="0" applyFont="1" applyFill="1" applyProtection="1"/>
    <xf numFmtId="44" fontId="1" fillId="4" borderId="18" xfId="2" applyFont="1" applyFill="1" applyBorder="1" applyAlignment="1" applyProtection="1">
      <alignment horizontal="left" vertical="top"/>
    </xf>
    <xf numFmtId="44" fontId="1" fillId="4" borderId="19" xfId="2" applyFont="1" applyFill="1" applyBorder="1" applyAlignment="1" applyProtection="1">
      <alignment horizontal="left" vertical="top"/>
    </xf>
    <xf numFmtId="44" fontId="1" fillId="0" borderId="0" xfId="2" applyFont="1" applyFill="1" applyBorder="1" applyAlignment="1" applyProtection="1">
      <alignment horizontal="left" vertical="top"/>
    </xf>
    <xf numFmtId="0" fontId="1" fillId="0" borderId="0" xfId="0" applyFont="1" applyBorder="1" applyAlignment="1" applyProtection="1">
      <alignment horizontal="left" vertical="top"/>
      <protection locked="0"/>
    </xf>
    <xf numFmtId="0" fontId="8" fillId="0" borderId="0" xfId="0" applyFont="1" applyProtection="1"/>
    <xf numFmtId="14" fontId="8" fillId="0" borderId="1" xfId="0" applyNumberFormat="1" applyFont="1" applyBorder="1" applyProtection="1">
      <protection locked="0"/>
    </xf>
    <xf numFmtId="0" fontId="1" fillId="0" borderId="0" xfId="0" applyFont="1" applyAlignment="1" applyProtection="1">
      <alignment vertical="top" wrapText="1"/>
    </xf>
    <xf numFmtId="44" fontId="2" fillId="0" borderId="9" xfId="0" applyNumberFormat="1" applyFont="1" applyBorder="1" applyAlignment="1" applyProtection="1"/>
    <xf numFmtId="44" fontId="2" fillId="0" borderId="14" xfId="0" applyNumberFormat="1" applyFont="1" applyBorder="1" applyAlignment="1" applyProtection="1"/>
    <xf numFmtId="44" fontId="2" fillId="0" borderId="17" xfId="0" applyNumberFormat="1" applyFont="1" applyFill="1" applyBorder="1" applyAlignment="1" applyProtection="1">
      <alignment horizontal="left" wrapText="1"/>
    </xf>
    <xf numFmtId="0" fontId="10" fillId="0" borderId="0" xfId="0" applyFont="1" applyAlignment="1">
      <alignment vertical="top" wrapText="1"/>
    </xf>
    <xf numFmtId="0" fontId="1" fillId="0" borderId="0" xfId="0" applyFont="1" applyAlignment="1" applyProtection="1">
      <alignment vertical="top"/>
    </xf>
    <xf numFmtId="0" fontId="2" fillId="0" borderId="0" xfId="0" applyFont="1" applyBorder="1" applyAlignment="1" applyProtection="1">
      <alignment horizontal="left" vertical="center" wrapText="1"/>
      <protection locked="0"/>
    </xf>
    <xf numFmtId="0" fontId="1" fillId="0" borderId="0" xfId="0" applyFont="1" applyBorder="1" applyAlignment="1" applyProtection="1">
      <alignment horizontal="left" vertical="center"/>
      <protection locked="0"/>
    </xf>
    <xf numFmtId="0" fontId="1" fillId="0" borderId="0" xfId="0" applyFont="1" applyBorder="1" applyAlignment="1" applyProtection="1">
      <alignment vertical="center"/>
    </xf>
    <xf numFmtId="0" fontId="1" fillId="0" borderId="0" xfId="0" applyFont="1" applyBorder="1" applyAlignment="1" applyProtection="1">
      <alignment horizontal="center" vertical="center"/>
    </xf>
    <xf numFmtId="44" fontId="1" fillId="0" borderId="0" xfId="0" applyNumberFormat="1" applyFont="1" applyBorder="1" applyAlignment="1" applyProtection="1">
      <alignment vertical="center"/>
    </xf>
    <xf numFmtId="0" fontId="2" fillId="0" borderId="0" xfId="0" applyFont="1" applyBorder="1" applyAlignment="1" applyProtection="1">
      <alignment horizontal="center" vertical="center"/>
    </xf>
    <xf numFmtId="164" fontId="1" fillId="5" borderId="10" xfId="0" applyNumberFormat="1" applyFont="1" applyFill="1" applyBorder="1" applyAlignment="1" applyProtection="1">
      <alignment horizontal="right"/>
    </xf>
    <xf numFmtId="44" fontId="1" fillId="5" borderId="10" xfId="0" applyNumberFormat="1" applyFont="1" applyFill="1" applyBorder="1" applyAlignment="1" applyProtection="1">
      <alignment horizontal="right" wrapText="1"/>
    </xf>
    <xf numFmtId="44" fontId="1" fillId="5" borderId="16" xfId="0" applyNumberFormat="1" applyFont="1" applyFill="1" applyBorder="1" applyAlignment="1" applyProtection="1">
      <alignment horizontal="right"/>
    </xf>
    <xf numFmtId="9" fontId="1" fillId="5" borderId="19" xfId="0" applyNumberFormat="1" applyFont="1" applyFill="1" applyBorder="1" applyAlignment="1" applyProtection="1">
      <alignment horizontal="right" wrapText="1"/>
    </xf>
    <xf numFmtId="0" fontId="1" fillId="0" borderId="0" xfId="0" applyFont="1" applyBorder="1" applyAlignment="1" applyProtection="1">
      <alignment horizontal="left"/>
    </xf>
    <xf numFmtId="44" fontId="2" fillId="0" borderId="0" xfId="0" applyNumberFormat="1" applyFont="1" applyBorder="1" applyAlignment="1" applyProtection="1">
      <alignment horizontal="left"/>
    </xf>
    <xf numFmtId="44" fontId="1" fillId="0" borderId="0" xfId="0" applyNumberFormat="1" applyFont="1" applyFill="1" applyBorder="1" applyAlignment="1" applyProtection="1">
      <alignment horizontal="left"/>
    </xf>
    <xf numFmtId="44" fontId="1" fillId="0" borderId="0" xfId="0" applyNumberFormat="1" applyFont="1" applyBorder="1" applyAlignment="1" applyProtection="1">
      <alignment horizontal="left" vertical="center"/>
    </xf>
    <xf numFmtId="0" fontId="1" fillId="0" borderId="0" xfId="0" applyFont="1" applyFill="1" applyBorder="1" applyAlignment="1" applyProtection="1">
      <alignment horizontal="left" vertical="top" wrapText="1"/>
    </xf>
    <xf numFmtId="0" fontId="2" fillId="0" borderId="3" xfId="0" applyFont="1" applyBorder="1" applyAlignment="1" applyProtection="1">
      <alignment horizontal="center" vertical="top" wrapText="1"/>
    </xf>
    <xf numFmtId="44" fontId="1" fillId="0" borderId="0" xfId="0" applyNumberFormat="1" applyFont="1" applyFill="1" applyBorder="1" applyAlignment="1" applyProtection="1">
      <alignment horizontal="center" vertical="top"/>
    </xf>
    <xf numFmtId="0" fontId="1" fillId="2" borderId="18" xfId="0" applyFont="1" applyFill="1" applyBorder="1" applyAlignment="1" applyProtection="1">
      <alignment horizontal="center" vertical="top" wrapText="1"/>
    </xf>
    <xf numFmtId="0" fontId="1" fillId="2" borderId="0" xfId="0" applyFont="1" applyFill="1" applyBorder="1" applyAlignment="1" applyProtection="1">
      <alignment horizontal="center" vertical="top"/>
    </xf>
    <xf numFmtId="44" fontId="1" fillId="4" borderId="19" xfId="0" applyNumberFormat="1" applyFont="1" applyFill="1" applyBorder="1" applyAlignment="1" applyProtection="1">
      <alignment horizontal="right" vertical="top"/>
    </xf>
    <xf numFmtId="44" fontId="1" fillId="4" borderId="10" xfId="0" applyNumberFormat="1" applyFont="1" applyFill="1" applyBorder="1" applyAlignment="1" applyProtection="1">
      <alignment horizontal="right" vertical="top"/>
    </xf>
    <xf numFmtId="0" fontId="1" fillId="4" borderId="16" xfId="0" applyFont="1" applyFill="1" applyBorder="1" applyAlignment="1" applyProtection="1">
      <alignment horizontal="right" vertical="top"/>
    </xf>
    <xf numFmtId="0" fontId="2" fillId="0" borderId="10" xfId="0" applyFont="1" applyBorder="1" applyAlignment="1" applyProtection="1">
      <alignment horizontal="center" vertical="top" wrapText="1"/>
    </xf>
    <xf numFmtId="0" fontId="2" fillId="0" borderId="19" xfId="0" applyFont="1" applyBorder="1" applyAlignment="1" applyProtection="1">
      <alignment horizontal="center" vertical="top" wrapText="1"/>
    </xf>
    <xf numFmtId="0" fontId="1" fillId="0" borderId="12" xfId="0" applyFont="1" applyBorder="1" applyAlignment="1" applyProtection="1">
      <alignment horizontal="left" vertical="top"/>
    </xf>
    <xf numFmtId="0" fontId="1" fillId="0" borderId="9" xfId="0" applyFont="1" applyBorder="1" applyAlignment="1" applyProtection="1">
      <alignment horizontal="left" vertical="top"/>
    </xf>
    <xf numFmtId="0" fontId="2" fillId="0" borderId="10" xfId="0" applyFont="1" applyBorder="1" applyAlignment="1" applyProtection="1">
      <alignment horizontal="center" vertical="top"/>
    </xf>
    <xf numFmtId="44" fontId="1" fillId="3" borderId="15" xfId="2" applyFont="1" applyFill="1" applyBorder="1" applyAlignment="1" applyProtection="1">
      <alignment horizontal="left" vertical="top"/>
    </xf>
    <xf numFmtId="44" fontId="1" fillId="3" borderId="16" xfId="2" applyFont="1" applyFill="1" applyBorder="1" applyAlignment="1" applyProtection="1">
      <alignment horizontal="left" vertical="top"/>
    </xf>
    <xf numFmtId="44" fontId="1" fillId="3" borderId="3" xfId="2" applyFont="1" applyFill="1" applyBorder="1" applyAlignment="1" applyProtection="1">
      <alignment horizontal="left" vertical="top"/>
    </xf>
    <xf numFmtId="44" fontId="1" fillId="3" borderId="10" xfId="2" applyFont="1" applyFill="1" applyBorder="1" applyAlignment="1" applyProtection="1">
      <alignment horizontal="left" vertical="top"/>
    </xf>
    <xf numFmtId="44" fontId="1" fillId="3" borderId="13" xfId="2" applyFont="1" applyFill="1" applyBorder="1" applyAlignment="1" applyProtection="1">
      <alignment horizontal="left" vertical="top"/>
    </xf>
    <xf numFmtId="44" fontId="1" fillId="3" borderId="22" xfId="2" applyFont="1" applyFill="1" applyBorder="1" applyAlignment="1" applyProtection="1">
      <alignment horizontal="left" vertical="top"/>
    </xf>
    <xf numFmtId="43" fontId="1" fillId="0" borderId="0" xfId="3"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44" fontId="1" fillId="0" borderId="0" xfId="2" applyFont="1" applyFill="1" applyBorder="1" applyAlignment="1" applyProtection="1">
      <alignment horizontal="left" vertical="top"/>
      <protection locked="0"/>
    </xf>
    <xf numFmtId="43" fontId="1" fillId="0" borderId="0" xfId="3" applyFont="1" applyFill="1" applyBorder="1" applyAlignment="1" applyProtection="1">
      <alignment horizontal="left" vertical="top"/>
      <protection locked="0"/>
    </xf>
    <xf numFmtId="44" fontId="1" fillId="3" borderId="3" xfId="2" applyFont="1" applyFill="1" applyBorder="1" applyAlignment="1" applyProtection="1">
      <alignment horizontal="left" vertical="top" wrapText="1"/>
    </xf>
    <xf numFmtId="44" fontId="1" fillId="3" borderId="18" xfId="2" applyFont="1" applyFill="1" applyBorder="1" applyAlignment="1" applyProtection="1">
      <alignment horizontal="left" vertical="top"/>
    </xf>
    <xf numFmtId="44" fontId="1" fillId="3" borderId="19" xfId="2" applyFont="1" applyFill="1" applyBorder="1" applyAlignment="1" applyProtection="1">
      <alignment horizontal="left" vertical="top"/>
    </xf>
    <xf numFmtId="44" fontId="1" fillId="3" borderId="13" xfId="2" applyFont="1" applyFill="1" applyBorder="1" applyAlignment="1" applyProtection="1">
      <alignment vertical="top" wrapText="1"/>
    </xf>
    <xf numFmtId="44" fontId="1" fillId="3" borderId="19" xfId="2" applyNumberFormat="1" applyFont="1" applyFill="1" applyBorder="1" applyAlignment="1" applyProtection="1">
      <alignment horizontal="right" vertical="top"/>
    </xf>
    <xf numFmtId="44" fontId="1" fillId="3" borderId="10" xfId="2" applyNumberFormat="1" applyFont="1" applyFill="1" applyBorder="1" applyAlignment="1" applyProtection="1">
      <alignment horizontal="right" vertical="top"/>
    </xf>
    <xf numFmtId="44" fontId="1" fillId="3" borderId="16" xfId="2" applyNumberFormat="1" applyFont="1" applyFill="1" applyBorder="1" applyAlignment="1" applyProtection="1">
      <alignment horizontal="right" vertical="top"/>
    </xf>
    <xf numFmtId="44" fontId="1" fillId="7" borderId="16" xfId="2" applyFont="1" applyFill="1" applyBorder="1" applyAlignment="1" applyProtection="1">
      <alignment horizontal="left" vertical="top"/>
    </xf>
    <xf numFmtId="44" fontId="1" fillId="7" borderId="3" xfId="2" applyFont="1" applyFill="1" applyBorder="1" applyAlignment="1" applyProtection="1">
      <alignment horizontal="left" vertical="top"/>
    </xf>
    <xf numFmtId="44" fontId="1" fillId="7" borderId="10" xfId="2" applyFont="1" applyFill="1" applyBorder="1" applyAlignment="1" applyProtection="1">
      <alignment horizontal="left" vertical="top"/>
    </xf>
    <xf numFmtId="44" fontId="1" fillId="7" borderId="13" xfId="2" applyFont="1" applyFill="1" applyBorder="1" applyAlignment="1" applyProtection="1">
      <alignment horizontal="left" vertical="top"/>
    </xf>
    <xf numFmtId="44" fontId="1" fillId="7" borderId="22" xfId="2" applyFont="1" applyFill="1" applyBorder="1" applyAlignment="1" applyProtection="1">
      <alignment horizontal="left" vertical="top"/>
    </xf>
    <xf numFmtId="44" fontId="1" fillId="7" borderId="3" xfId="2" applyFont="1" applyFill="1" applyBorder="1" applyAlignment="1" applyProtection="1">
      <alignment horizontal="left" vertical="top" wrapText="1"/>
    </xf>
    <xf numFmtId="44" fontId="1" fillId="7" borderId="18" xfId="2" applyFont="1" applyFill="1" applyBorder="1" applyAlignment="1" applyProtection="1">
      <alignment horizontal="left" vertical="top"/>
    </xf>
    <xf numFmtId="44" fontId="1" fillId="7" borderId="19" xfId="2" applyFont="1" applyFill="1" applyBorder="1" applyAlignment="1" applyProtection="1">
      <alignment horizontal="left" vertical="top"/>
    </xf>
    <xf numFmtId="44" fontId="1" fillId="7" borderId="15" xfId="2" applyNumberFormat="1" applyFont="1" applyFill="1" applyBorder="1" applyAlignment="1" applyProtection="1">
      <alignment horizontal="left" vertical="top"/>
    </xf>
    <xf numFmtId="44" fontId="1" fillId="7" borderId="13" xfId="2" applyFont="1" applyFill="1" applyBorder="1" applyAlignment="1" applyProtection="1">
      <alignment vertical="top" wrapText="1"/>
    </xf>
    <xf numFmtId="44" fontId="1" fillId="7" borderId="0" xfId="0" applyNumberFormat="1" applyFont="1" applyFill="1" applyBorder="1" applyAlignment="1" applyProtection="1">
      <alignment horizontal="center"/>
    </xf>
    <xf numFmtId="44" fontId="1" fillId="7" borderId="0" xfId="0" applyNumberFormat="1" applyFont="1" applyFill="1" applyBorder="1" applyAlignment="1" applyProtection="1">
      <alignment wrapText="1"/>
    </xf>
    <xf numFmtId="44" fontId="2" fillId="7" borderId="0" xfId="0" applyNumberFormat="1" applyFont="1" applyFill="1" applyBorder="1" applyAlignment="1" applyProtection="1">
      <alignment wrapText="1"/>
    </xf>
    <xf numFmtId="44" fontId="2" fillId="7" borderId="0" xfId="2" applyNumberFormat="1" applyFont="1" applyFill="1" applyBorder="1" applyAlignment="1" applyProtection="1">
      <alignment wrapText="1"/>
    </xf>
    <xf numFmtId="9" fontId="1" fillId="7" borderId="19" xfId="4" applyFont="1" applyFill="1" applyBorder="1" applyAlignment="1" applyProtection="1">
      <alignment horizontal="right" wrapText="1"/>
    </xf>
    <xf numFmtId="164" fontId="1" fillId="7" borderId="10" xfId="0" applyNumberFormat="1" applyFont="1" applyFill="1" applyBorder="1" applyAlignment="1" applyProtection="1">
      <alignment horizontal="right"/>
    </xf>
    <xf numFmtId="44" fontId="1" fillId="7" borderId="10" xfId="0" applyNumberFormat="1" applyFont="1" applyFill="1" applyBorder="1" applyAlignment="1" applyProtection="1">
      <alignment horizontal="right"/>
    </xf>
    <xf numFmtId="44" fontId="1" fillId="7" borderId="10" xfId="0" applyNumberFormat="1" applyFont="1" applyFill="1" applyBorder="1" applyAlignment="1" applyProtection="1">
      <alignment horizontal="right" wrapText="1"/>
    </xf>
    <xf numFmtId="44" fontId="1" fillId="7" borderId="16" xfId="0" applyNumberFormat="1" applyFont="1" applyFill="1" applyBorder="1" applyAlignment="1" applyProtection="1">
      <alignment horizontal="right"/>
    </xf>
    <xf numFmtId="44" fontId="1" fillId="7" borderId="0" xfId="0" applyNumberFormat="1" applyFont="1" applyFill="1" applyBorder="1" applyProtection="1"/>
    <xf numFmtId="44" fontId="2" fillId="7" borderId="0" xfId="0" applyNumberFormat="1" applyFont="1" applyFill="1" applyBorder="1" applyAlignment="1" applyProtection="1">
      <alignment horizontal="center" vertical="center"/>
    </xf>
    <xf numFmtId="44" fontId="1" fillId="7" borderId="0" xfId="2" applyNumberFormat="1" applyFont="1" applyFill="1" applyBorder="1" applyAlignment="1" applyProtection="1">
      <alignment wrapText="1"/>
    </xf>
    <xf numFmtId="44" fontId="1" fillId="0" borderId="0" xfId="0" applyNumberFormat="1" applyFont="1" applyFill="1" applyBorder="1" applyAlignment="1" applyProtection="1">
      <alignment vertical="top"/>
    </xf>
    <xf numFmtId="44" fontId="1" fillId="3" borderId="3" xfId="0" applyNumberFormat="1" applyFont="1" applyFill="1" applyBorder="1" applyAlignment="1" applyProtection="1">
      <alignment vertical="top"/>
    </xf>
    <xf numFmtId="44" fontId="1" fillId="3" borderId="15" xfId="0" applyNumberFormat="1" applyFont="1" applyFill="1" applyBorder="1" applyAlignment="1" applyProtection="1">
      <alignment vertical="top"/>
    </xf>
    <xf numFmtId="44" fontId="1" fillId="3" borderId="3" xfId="0" applyNumberFormat="1" applyFont="1" applyFill="1" applyBorder="1" applyAlignment="1" applyProtection="1">
      <alignment horizontal="left" vertical="top"/>
    </xf>
    <xf numFmtId="0" fontId="1" fillId="0" borderId="3" xfId="0" applyFont="1" applyFill="1" applyBorder="1" applyAlignment="1" applyProtection="1">
      <alignment horizontal="left" vertical="top"/>
    </xf>
    <xf numFmtId="0" fontId="1" fillId="0" borderId="8" xfId="0" applyFont="1" applyBorder="1" applyAlignment="1" applyProtection="1">
      <alignment horizontal="left" vertical="top"/>
    </xf>
    <xf numFmtId="0" fontId="1" fillId="7" borderId="0" xfId="0" applyFont="1" applyFill="1" applyBorder="1" applyAlignment="1" applyProtection="1">
      <alignment horizontal="center" vertical="center"/>
    </xf>
    <xf numFmtId="0" fontId="1" fillId="4" borderId="0" xfId="0" applyFont="1" applyFill="1" applyBorder="1" applyAlignment="1" applyProtection="1">
      <alignment horizontal="center" vertical="center"/>
    </xf>
    <xf numFmtId="14" fontId="8" fillId="0" borderId="2" xfId="0" applyNumberFormat="1" applyFont="1" applyBorder="1" applyProtection="1">
      <protection locked="0"/>
    </xf>
    <xf numFmtId="44" fontId="1" fillId="0" borderId="0" xfId="0" applyNumberFormat="1" applyFont="1" applyBorder="1" applyAlignment="1" applyProtection="1">
      <alignment horizontal="left" vertical="top"/>
    </xf>
    <xf numFmtId="0" fontId="2" fillId="0" borderId="0" xfId="0" applyFont="1" applyFill="1" applyBorder="1" applyAlignment="1" applyProtection="1">
      <alignment horizontal="left" vertical="top"/>
    </xf>
    <xf numFmtId="44" fontId="1" fillId="7" borderId="15" xfId="2" applyFont="1" applyFill="1" applyBorder="1" applyAlignment="1" applyProtection="1">
      <alignment horizontal="left" vertical="top"/>
    </xf>
    <xf numFmtId="44" fontId="1" fillId="4" borderId="15" xfId="2" applyFont="1" applyFill="1" applyBorder="1" applyAlignment="1" applyProtection="1">
      <alignment horizontal="left" vertical="top"/>
    </xf>
    <xf numFmtId="44" fontId="1" fillId="3" borderId="29" xfId="2" applyFont="1" applyFill="1" applyBorder="1" applyAlignment="1" applyProtection="1">
      <alignment horizontal="left" vertical="top"/>
    </xf>
    <xf numFmtId="43" fontId="1" fillId="0" borderId="3" xfId="3" applyFont="1" applyFill="1" applyBorder="1" applyAlignment="1" applyProtection="1">
      <alignment vertical="top"/>
    </xf>
    <xf numFmtId="0" fontId="1" fillId="0" borderId="9" xfId="0" applyFont="1" applyFill="1" applyBorder="1" applyAlignment="1" applyProtection="1">
      <alignment vertical="top"/>
      <protection locked="0"/>
    </xf>
    <xf numFmtId="0" fontId="1" fillId="0" borderId="17" xfId="0" applyFont="1" applyFill="1" applyBorder="1" applyAlignment="1" applyProtection="1">
      <alignment vertical="top"/>
      <protection locked="0"/>
    </xf>
    <xf numFmtId="0" fontId="1" fillId="0" borderId="18" xfId="0" applyFont="1" applyFill="1" applyBorder="1" applyAlignment="1" applyProtection="1">
      <alignment vertical="top"/>
      <protection locked="0"/>
    </xf>
    <xf numFmtId="0" fontId="1" fillId="0" borderId="19" xfId="0" applyFont="1" applyFill="1" applyBorder="1" applyAlignment="1" applyProtection="1">
      <alignment vertical="top"/>
      <protection locked="0"/>
    </xf>
    <xf numFmtId="0" fontId="1" fillId="0" borderId="14" xfId="0" applyFont="1" applyFill="1" applyBorder="1" applyAlignment="1" applyProtection="1">
      <alignment vertical="top"/>
      <protection locked="0"/>
    </xf>
    <xf numFmtId="0" fontId="1" fillId="0" borderId="15" xfId="0" applyFont="1" applyFill="1" applyBorder="1" applyAlignment="1" applyProtection="1">
      <alignment vertical="top"/>
      <protection locked="0"/>
    </xf>
    <xf numFmtId="0" fontId="1" fillId="0" borderId="16" xfId="0" applyFont="1" applyFill="1" applyBorder="1" applyAlignment="1" applyProtection="1">
      <alignment vertical="top"/>
      <protection locked="0"/>
    </xf>
    <xf numFmtId="44" fontId="1" fillId="4" borderId="15" xfId="2" applyFont="1" applyFill="1" applyBorder="1" applyAlignment="1" applyProtection="1">
      <alignment horizontal="left" vertical="top" wrapText="1"/>
    </xf>
    <xf numFmtId="44" fontId="1" fillId="3" borderId="15" xfId="2" applyFont="1" applyFill="1" applyBorder="1" applyAlignment="1" applyProtection="1">
      <alignment horizontal="left" vertical="top" wrapText="1"/>
    </xf>
    <xf numFmtId="44" fontId="1" fillId="7" borderId="15" xfId="2" applyFont="1" applyFill="1" applyBorder="1" applyAlignment="1" applyProtection="1">
      <alignment horizontal="left" vertical="top" wrapText="1"/>
    </xf>
    <xf numFmtId="9" fontId="1" fillId="4" borderId="10"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9" fontId="1" fillId="3" borderId="16" xfId="4" applyFont="1" applyFill="1" applyBorder="1" applyAlignment="1" applyProtection="1">
      <alignment horizontal="right" vertical="top"/>
    </xf>
    <xf numFmtId="44" fontId="1" fillId="5" borderId="0" xfId="2" applyNumberFormat="1" applyFont="1" applyFill="1" applyBorder="1" applyAlignment="1" applyProtection="1">
      <alignment wrapText="1"/>
    </xf>
    <xf numFmtId="44" fontId="1" fillId="5" borderId="0" xfId="0" applyNumberFormat="1" applyFont="1" applyFill="1" applyBorder="1" applyAlignment="1" applyProtection="1">
      <alignment wrapText="1"/>
    </xf>
    <xf numFmtId="0" fontId="15" fillId="0" borderId="0" xfId="0" applyFont="1" applyProtection="1"/>
    <xf numFmtId="0" fontId="1" fillId="0" borderId="3" xfId="0" applyFont="1" applyFill="1" applyBorder="1" applyAlignment="1" applyProtection="1">
      <alignment horizontal="center" vertical="top" wrapText="1"/>
    </xf>
    <xf numFmtId="0" fontId="1" fillId="0" borderId="18" xfId="0" applyFont="1" applyFill="1" applyBorder="1" applyAlignment="1" applyProtection="1">
      <alignment horizontal="center" vertical="top" wrapText="1"/>
    </xf>
    <xf numFmtId="165" fontId="1" fillId="7" borderId="16" xfId="2" applyNumberFormat="1" applyFont="1" applyFill="1" applyBorder="1" applyAlignment="1" applyProtection="1">
      <alignment horizontal="left" vertical="top"/>
    </xf>
    <xf numFmtId="44" fontId="1" fillId="0" borderId="0" xfId="2" applyFont="1" applyBorder="1" applyAlignment="1" applyProtection="1">
      <alignment horizontal="left" vertical="top"/>
    </xf>
    <xf numFmtId="9" fontId="1" fillId="5" borderId="10" xfId="4" applyFont="1" applyFill="1" applyBorder="1" applyAlignment="1" applyProtection="1">
      <alignment horizontal="right" wrapText="1"/>
    </xf>
    <xf numFmtId="44" fontId="1" fillId="7" borderId="19" xfId="0" applyNumberFormat="1" applyFont="1" applyFill="1" applyBorder="1" applyAlignment="1">
      <alignment vertical="top"/>
    </xf>
    <xf numFmtId="44" fontId="1" fillId="7" borderId="10" xfId="0" applyNumberFormat="1" applyFont="1" applyFill="1" applyBorder="1" applyAlignment="1">
      <alignment vertical="top"/>
    </xf>
    <xf numFmtId="44" fontId="1" fillId="7" borderId="3" xfId="0" applyNumberFormat="1" applyFont="1" applyFill="1" applyBorder="1" applyAlignment="1" applyProtection="1">
      <alignment horizontal="left" vertical="top"/>
    </xf>
    <xf numFmtId="0" fontId="1" fillId="7" borderId="0" xfId="0" applyFont="1" applyFill="1" applyBorder="1" applyAlignment="1" applyProtection="1">
      <alignment horizontal="left" vertical="top"/>
    </xf>
    <xf numFmtId="44" fontId="1" fillId="7" borderId="3" xfId="0" applyNumberFormat="1" applyFont="1" applyFill="1" applyBorder="1" applyAlignment="1" applyProtection="1">
      <alignment vertical="top"/>
    </xf>
    <xf numFmtId="0" fontId="1" fillId="0" borderId="0" xfId="0" applyFont="1" applyBorder="1" applyAlignment="1" applyProtection="1">
      <alignment horizontal="center" vertical="top"/>
      <protection locked="0"/>
    </xf>
    <xf numFmtId="0" fontId="1" fillId="0" borderId="27" xfId="0" applyFont="1" applyBorder="1" applyAlignment="1" applyProtection="1">
      <alignment horizontal="left" vertical="top"/>
    </xf>
    <xf numFmtId="0" fontId="1" fillId="0" borderId="26" xfId="0" applyFont="1" applyBorder="1" applyAlignment="1" applyProtection="1">
      <alignment horizontal="left" vertical="top"/>
    </xf>
    <xf numFmtId="0" fontId="1" fillId="0" borderId="0" xfId="0" applyFont="1" applyFill="1" applyBorder="1" applyAlignment="1" applyProtection="1">
      <alignment vertical="top"/>
      <protection locked="0"/>
    </xf>
    <xf numFmtId="0" fontId="1" fillId="0" borderId="0" xfId="0" applyFont="1" applyFill="1" applyBorder="1" applyAlignment="1" applyProtection="1">
      <alignment horizontal="left" vertical="top"/>
      <protection locked="0"/>
    </xf>
    <xf numFmtId="0" fontId="2" fillId="0" borderId="18" xfId="0" applyFont="1" applyBorder="1" applyAlignment="1" applyProtection="1">
      <alignment horizontal="center" vertical="top"/>
    </xf>
    <xf numFmtId="0" fontId="1" fillId="0" borderId="18" xfId="0" applyFont="1" applyBorder="1" applyAlignment="1" applyProtection="1">
      <alignment horizontal="center" vertical="top" wrapText="1"/>
    </xf>
    <xf numFmtId="0" fontId="1" fillId="0" borderId="0" xfId="0" applyFont="1" applyFill="1" applyBorder="1" applyAlignment="1" applyProtection="1">
      <alignment horizontal="center" vertical="top"/>
      <protection locked="0"/>
    </xf>
    <xf numFmtId="0" fontId="1" fillId="0" borderId="3" xfId="0" applyFont="1" applyBorder="1" applyAlignment="1" applyProtection="1">
      <alignment horizontal="center" vertical="top"/>
      <protection locked="0"/>
    </xf>
    <xf numFmtId="0" fontId="1" fillId="0" borderId="3" xfId="0" applyFont="1" applyBorder="1" applyAlignment="1" applyProtection="1">
      <alignment horizontal="center" vertical="top"/>
    </xf>
    <xf numFmtId="0" fontId="1" fillId="0" borderId="3" xfId="0" applyFont="1" applyBorder="1" applyAlignment="1" applyProtection="1">
      <alignment horizontal="center" vertical="top" wrapText="1"/>
    </xf>
    <xf numFmtId="0" fontId="1" fillId="0" borderId="0" xfId="0" applyFont="1" applyFill="1" applyBorder="1" applyAlignment="1" applyProtection="1">
      <alignment horizontal="center" vertical="top"/>
    </xf>
    <xf numFmtId="43" fontId="2" fillId="0" borderId="18" xfId="3" applyFont="1" applyBorder="1" applyAlignment="1" applyProtection="1">
      <alignment horizontal="center" vertical="top"/>
    </xf>
    <xf numFmtId="0" fontId="1" fillId="0" borderId="9" xfId="0" applyFont="1" applyBorder="1" applyAlignment="1" applyProtection="1">
      <alignment horizontal="center" vertical="top"/>
    </xf>
    <xf numFmtId="0" fontId="1" fillId="0" borderId="3"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1" fillId="0" borderId="3" xfId="0" applyFont="1" applyFill="1" applyBorder="1" applyAlignment="1" applyProtection="1">
      <alignment horizontal="center" vertical="top"/>
      <protection locked="0"/>
    </xf>
    <xf numFmtId="0" fontId="2" fillId="0" borderId="19" xfId="0" applyFont="1" applyBorder="1" applyAlignment="1" applyProtection="1">
      <alignment horizontal="center" vertical="top"/>
    </xf>
    <xf numFmtId="0" fontId="1" fillId="0" borderId="3" xfId="0" applyFont="1" applyBorder="1" applyAlignment="1" applyProtection="1">
      <alignment horizontal="left" vertical="top"/>
    </xf>
    <xf numFmtId="0" fontId="1" fillId="0" borderId="15" xfId="0" applyFont="1" applyBorder="1" applyAlignment="1" applyProtection="1">
      <alignment horizontal="left" vertical="top"/>
    </xf>
    <xf numFmtId="0" fontId="2" fillId="0" borderId="3" xfId="0" applyFont="1" applyBorder="1" applyAlignment="1" applyProtection="1">
      <alignment horizontal="center" vertical="top"/>
    </xf>
    <xf numFmtId="0" fontId="1" fillId="0" borderId="3" xfId="0" applyFont="1" applyFill="1" applyBorder="1" applyAlignment="1" applyProtection="1">
      <alignment horizontal="center" vertical="top"/>
    </xf>
    <xf numFmtId="44" fontId="1" fillId="3" borderId="3" xfId="2" applyNumberFormat="1" applyFont="1" applyFill="1" applyBorder="1" applyAlignment="1" applyProtection="1">
      <alignment horizontal="right" vertical="top"/>
    </xf>
    <xf numFmtId="0" fontId="1" fillId="0" borderId="0" xfId="0" applyFont="1" applyBorder="1" applyAlignment="1">
      <alignment vertical="top"/>
    </xf>
    <xf numFmtId="44" fontId="2" fillId="7" borderId="3" xfId="0" applyNumberFormat="1" applyFont="1" applyFill="1" applyBorder="1" applyAlignment="1">
      <alignment vertical="top"/>
    </xf>
    <xf numFmtId="0" fontId="1" fillId="0" borderId="0" xfId="0" applyFont="1" applyBorder="1" applyAlignment="1">
      <alignment horizontal="left" vertical="top"/>
    </xf>
    <xf numFmtId="0" fontId="1" fillId="0" borderId="9" xfId="0" applyFont="1" applyBorder="1" applyAlignment="1" applyProtection="1">
      <alignment vertical="top"/>
    </xf>
    <xf numFmtId="44" fontId="1" fillId="7" borderId="16" xfId="2" applyFont="1" applyFill="1" applyBorder="1" applyAlignment="1" applyProtection="1">
      <alignment horizontal="left" vertical="top" wrapText="1"/>
    </xf>
    <xf numFmtId="44" fontId="1" fillId="7" borderId="3" xfId="0" applyNumberFormat="1" applyFont="1" applyFill="1" applyBorder="1" applyAlignment="1">
      <alignment horizontal="left" vertical="top"/>
    </xf>
    <xf numFmtId="44" fontId="1" fillId="7" borderId="6" xfId="0" applyNumberFormat="1" applyFont="1" applyFill="1" applyBorder="1" applyAlignment="1">
      <alignment horizontal="left" vertical="top"/>
    </xf>
    <xf numFmtId="9" fontId="1" fillId="7" borderId="10" xfId="4" applyFont="1" applyFill="1" applyBorder="1" applyAlignment="1" applyProtection="1">
      <alignment horizontal="right" vertical="top"/>
    </xf>
    <xf numFmtId="44" fontId="1" fillId="7" borderId="16" xfId="0" applyNumberFormat="1" applyFont="1" applyFill="1" applyBorder="1" applyAlignment="1">
      <alignment vertical="top"/>
    </xf>
    <xf numFmtId="0" fontId="1" fillId="7" borderId="29" xfId="3" applyNumberFormat="1" applyFont="1" applyFill="1" applyBorder="1" applyAlignment="1">
      <alignment horizontal="right" vertical="top"/>
    </xf>
    <xf numFmtId="44" fontId="1" fillId="3" borderId="24" xfId="2" applyNumberFormat="1" applyFont="1" applyFill="1" applyBorder="1" applyAlignment="1" applyProtection="1">
      <alignment horizontal="right" vertical="top"/>
    </xf>
    <xf numFmtId="44" fontId="1" fillId="7" borderId="18" xfId="0" applyNumberFormat="1" applyFont="1" applyFill="1" applyBorder="1" applyAlignment="1" applyProtection="1">
      <alignment vertical="top"/>
    </xf>
    <xf numFmtId="44" fontId="1" fillId="7" borderId="15" xfId="0" applyNumberFormat="1" applyFont="1" applyFill="1" applyBorder="1" applyAlignment="1" applyProtection="1">
      <alignment vertical="top"/>
    </xf>
    <xf numFmtId="44" fontId="1" fillId="7" borderId="13" xfId="0" applyNumberFormat="1" applyFont="1" applyFill="1" applyBorder="1" applyAlignment="1" applyProtection="1">
      <alignment vertical="top"/>
    </xf>
    <xf numFmtId="44" fontId="2" fillId="7" borderId="6" xfId="0" applyNumberFormat="1" applyFont="1" applyFill="1" applyBorder="1" applyAlignment="1">
      <alignment vertical="top"/>
    </xf>
    <xf numFmtId="9" fontId="1" fillId="7" borderId="10" xfId="4" applyFont="1" applyFill="1" applyBorder="1" applyAlignment="1">
      <alignment vertical="top"/>
    </xf>
    <xf numFmtId="0" fontId="1" fillId="7" borderId="29" xfId="0" applyFont="1" applyFill="1" applyBorder="1" applyAlignment="1">
      <alignment vertical="top"/>
    </xf>
    <xf numFmtId="44" fontId="1" fillId="3" borderId="18" xfId="0" applyNumberFormat="1" applyFont="1" applyFill="1" applyBorder="1" applyAlignment="1" applyProtection="1">
      <alignment vertical="top"/>
    </xf>
    <xf numFmtId="44" fontId="1" fillId="3" borderId="13" xfId="0" applyNumberFormat="1" applyFont="1" applyFill="1" applyBorder="1" applyAlignment="1" applyProtection="1">
      <alignment vertical="top"/>
    </xf>
    <xf numFmtId="0" fontId="1" fillId="0" borderId="21" xfId="0" applyFont="1" applyFill="1" applyBorder="1" applyAlignment="1" applyProtection="1">
      <alignment horizontal="left" vertical="top"/>
      <protection locked="0"/>
    </xf>
    <xf numFmtId="0" fontId="1" fillId="0" borderId="13" xfId="0" applyFont="1" applyFill="1" applyBorder="1" applyAlignment="1" applyProtection="1">
      <alignment horizontal="left" vertical="top"/>
      <protection locked="0"/>
    </xf>
    <xf numFmtId="0" fontId="1" fillId="0" borderId="13" xfId="0" applyFont="1" applyFill="1" applyBorder="1" applyAlignment="1" applyProtection="1">
      <alignment horizontal="center" vertical="top"/>
      <protection locked="0"/>
    </xf>
    <xf numFmtId="0" fontId="1" fillId="0" borderId="22" xfId="0" applyFont="1" applyFill="1" applyBorder="1" applyAlignment="1" applyProtection="1">
      <alignment horizontal="center" vertical="top"/>
      <protection locked="0"/>
    </xf>
    <xf numFmtId="165" fontId="1" fillId="4" borderId="13" xfId="2" applyNumberFormat="1" applyFont="1" applyFill="1" applyBorder="1" applyAlignment="1" applyProtection="1">
      <alignment vertical="top" wrapText="1"/>
    </xf>
    <xf numFmtId="165" fontId="1" fillId="7" borderId="13" xfId="2" applyNumberFormat="1" applyFont="1" applyFill="1" applyBorder="1" applyAlignment="1" applyProtection="1">
      <alignment vertical="top" wrapText="1"/>
    </xf>
    <xf numFmtId="165" fontId="1" fillId="3" borderId="13" xfId="2" applyNumberFormat="1" applyFont="1" applyFill="1" applyBorder="1" applyAlignment="1" applyProtection="1">
      <alignment vertical="top" wrapText="1"/>
    </xf>
    <xf numFmtId="0" fontId="1" fillId="0" borderId="21" xfId="0" applyFont="1" applyFill="1" applyBorder="1" applyAlignment="1" applyProtection="1">
      <alignment horizontal="left" vertical="top"/>
      <protection locked="0"/>
    </xf>
    <xf numFmtId="0" fontId="1" fillId="0" borderId="13" xfId="0" applyFont="1" applyFill="1" applyBorder="1" applyAlignment="1" applyProtection="1">
      <alignment horizontal="left" vertical="top"/>
      <protection locked="0"/>
    </xf>
    <xf numFmtId="0" fontId="1" fillId="0" borderId="0" xfId="0" applyFont="1" applyFill="1" applyBorder="1" applyAlignment="1" applyProtection="1">
      <alignment horizontal="center" vertical="top"/>
      <protection locked="0"/>
    </xf>
    <xf numFmtId="0" fontId="1" fillId="0" borderId="21" xfId="0" applyFont="1" applyFill="1" applyBorder="1" applyAlignment="1" applyProtection="1">
      <alignment horizontal="left" vertical="top"/>
      <protection locked="0"/>
    </xf>
    <xf numFmtId="0" fontId="1" fillId="0" borderId="13" xfId="0" applyFont="1" applyFill="1" applyBorder="1" applyAlignment="1" applyProtection="1">
      <alignment horizontal="left" vertical="top"/>
      <protection locked="0"/>
    </xf>
    <xf numFmtId="0" fontId="0" fillId="0" borderId="0" xfId="0" applyBorder="1"/>
    <xf numFmtId="0" fontId="1" fillId="0" borderId="0" xfId="0" applyFont="1" applyBorder="1" applyAlignment="1" applyProtection="1">
      <alignment horizontal="left" vertical="top"/>
    </xf>
    <xf numFmtId="0" fontId="1" fillId="0" borderId="0" xfId="0" applyFont="1" applyFill="1" applyBorder="1" applyAlignment="1" applyProtection="1">
      <alignment horizontal="left" vertical="top"/>
    </xf>
    <xf numFmtId="44" fontId="1" fillId="0" borderId="0" xfId="2" applyNumberFormat="1" applyFont="1" applyFill="1" applyBorder="1" applyAlignment="1" applyProtection="1">
      <alignment horizontal="left" vertical="top"/>
    </xf>
    <xf numFmtId="44" fontId="1" fillId="0" borderId="0" xfId="0" applyNumberFormat="1" applyFont="1" applyFill="1" applyBorder="1" applyAlignment="1" applyProtection="1">
      <alignment horizontal="left" vertical="top"/>
    </xf>
    <xf numFmtId="0" fontId="1" fillId="2" borderId="0" xfId="0" applyFont="1" applyFill="1" applyBorder="1" applyAlignment="1" applyProtection="1">
      <alignment horizontal="left" vertical="top"/>
    </xf>
    <xf numFmtId="0" fontId="1" fillId="0" borderId="0" xfId="0" quotePrefix="1" applyFont="1" applyBorder="1" applyAlignment="1" applyProtection="1">
      <alignment horizontal="left" vertical="top"/>
    </xf>
    <xf numFmtId="0" fontId="1" fillId="0" borderId="14" xfId="0" applyFont="1" applyBorder="1" applyAlignment="1" applyProtection="1">
      <alignment horizontal="left" vertical="top"/>
    </xf>
    <xf numFmtId="0" fontId="1" fillId="0" borderId="15" xfId="0" applyFont="1" applyBorder="1" applyAlignment="1" applyProtection="1">
      <alignment horizontal="left" vertical="top"/>
    </xf>
    <xf numFmtId="43" fontId="1" fillId="0" borderId="3" xfId="3" applyFont="1" applyBorder="1" applyAlignment="1" applyProtection="1">
      <alignment horizontal="left" vertical="top"/>
    </xf>
    <xf numFmtId="0" fontId="1" fillId="0" borderId="9" xfId="0" applyFont="1" applyFill="1" applyBorder="1" applyAlignment="1" applyProtection="1">
      <alignment horizontal="left" vertical="top"/>
    </xf>
    <xf numFmtId="0" fontId="2" fillId="0" borderId="0" xfId="0" applyFont="1" applyFill="1" applyBorder="1" applyAlignment="1" applyProtection="1">
      <alignment horizontal="left" vertical="top"/>
    </xf>
    <xf numFmtId="0" fontId="1" fillId="2" borderId="9" xfId="0" applyFont="1" applyFill="1" applyBorder="1" applyAlignment="1" applyProtection="1">
      <alignment horizontal="left" vertical="top"/>
    </xf>
    <xf numFmtId="0" fontId="1" fillId="0" borderId="0" xfId="0" applyFont="1" applyFill="1" applyBorder="1" applyAlignment="1" applyProtection="1">
      <alignment horizontal="center" vertical="top"/>
    </xf>
    <xf numFmtId="44" fontId="1" fillId="0" borderId="0" xfId="0" applyNumberFormat="1" applyFont="1" applyFill="1" applyBorder="1" applyAlignment="1" applyProtection="1">
      <alignment vertical="top" wrapText="1"/>
    </xf>
    <xf numFmtId="44" fontId="1" fillId="0" borderId="3" xfId="2" applyFont="1" applyBorder="1" applyAlignment="1" applyProtection="1">
      <alignment horizontal="left" vertical="top"/>
      <protection locked="0"/>
    </xf>
    <xf numFmtId="44" fontId="1" fillId="4" borderId="3" xfId="2" applyFont="1" applyFill="1" applyBorder="1" applyAlignment="1" applyProtection="1">
      <alignment horizontal="left" vertical="top"/>
    </xf>
    <xf numFmtId="44" fontId="1" fillId="4" borderId="10" xfId="2" applyFont="1" applyFill="1" applyBorder="1" applyAlignment="1" applyProtection="1">
      <alignment horizontal="left" vertical="top"/>
    </xf>
    <xf numFmtId="44" fontId="1" fillId="4" borderId="16" xfId="2" applyFont="1" applyFill="1" applyBorder="1" applyAlignment="1" applyProtection="1">
      <alignment horizontal="left" vertical="top"/>
    </xf>
    <xf numFmtId="44" fontId="1" fillId="4" borderId="3" xfId="2" applyFont="1" applyFill="1" applyBorder="1" applyAlignment="1" applyProtection="1">
      <alignment horizontal="left" vertical="top" wrapText="1"/>
    </xf>
    <xf numFmtId="44" fontId="1" fillId="4" borderId="13" xfId="2" applyFont="1" applyFill="1" applyBorder="1" applyAlignment="1" applyProtection="1">
      <alignment vertical="top" wrapText="1"/>
    </xf>
    <xf numFmtId="44" fontId="1" fillId="4" borderId="22" xfId="2" applyFont="1" applyFill="1" applyBorder="1" applyAlignment="1" applyProtection="1">
      <alignment horizontal="left" vertical="top"/>
    </xf>
    <xf numFmtId="44" fontId="1" fillId="4" borderId="13" xfId="2" applyFont="1" applyFill="1" applyBorder="1" applyAlignment="1" applyProtection="1">
      <alignment horizontal="left" vertical="top"/>
    </xf>
    <xf numFmtId="0" fontId="1" fillId="0" borderId="0" xfId="0" applyFont="1" applyBorder="1" applyAlignment="1" applyProtection="1">
      <alignment horizontal="center" vertical="top"/>
    </xf>
    <xf numFmtId="44" fontId="1" fillId="4" borderId="15" xfId="2" applyNumberFormat="1" applyFont="1" applyFill="1" applyBorder="1" applyAlignment="1" applyProtection="1">
      <alignment horizontal="left" vertical="top"/>
    </xf>
    <xf numFmtId="44" fontId="1" fillId="4" borderId="18" xfId="2" applyFont="1" applyFill="1" applyBorder="1" applyAlignment="1" applyProtection="1">
      <alignment horizontal="left" vertical="top"/>
    </xf>
    <xf numFmtId="44" fontId="1" fillId="4" borderId="19" xfId="2" applyFont="1" applyFill="1" applyBorder="1" applyAlignment="1" applyProtection="1">
      <alignment horizontal="left" vertical="top"/>
    </xf>
    <xf numFmtId="44" fontId="1" fillId="0" borderId="0" xfId="2" applyFont="1" applyFill="1" applyBorder="1" applyAlignment="1" applyProtection="1">
      <alignment horizontal="left" vertical="top"/>
    </xf>
    <xf numFmtId="0" fontId="1" fillId="0" borderId="0" xfId="0" applyFont="1" applyBorder="1" applyAlignment="1" applyProtection="1">
      <alignment horizontal="left" vertical="top"/>
      <protection locked="0"/>
    </xf>
    <xf numFmtId="0" fontId="2" fillId="0" borderId="19" xfId="0" applyFont="1" applyBorder="1" applyAlignment="1" applyProtection="1">
      <alignment horizontal="center" vertical="top"/>
    </xf>
    <xf numFmtId="44" fontId="1" fillId="0" borderId="15" xfId="2" applyFont="1" applyFill="1" applyBorder="1" applyAlignment="1" applyProtection="1">
      <alignment horizontal="left" vertical="top"/>
    </xf>
    <xf numFmtId="44" fontId="1" fillId="4" borderId="15" xfId="2" applyFont="1" applyFill="1" applyBorder="1" applyAlignment="1" applyProtection="1">
      <alignment horizontal="left" vertical="top"/>
    </xf>
    <xf numFmtId="0" fontId="1" fillId="0" borderId="3" xfId="0" applyFont="1" applyBorder="1" applyAlignment="1" applyProtection="1">
      <alignment horizontal="center" vertical="top"/>
      <protection locked="0"/>
    </xf>
    <xf numFmtId="0" fontId="1" fillId="0" borderId="3" xfId="0" applyFont="1" applyBorder="1" applyAlignment="1" applyProtection="1">
      <alignment horizontal="center" vertical="top"/>
    </xf>
    <xf numFmtId="0" fontId="1" fillId="0" borderId="3" xfId="0" applyFont="1" applyBorder="1" applyAlignment="1" applyProtection="1">
      <alignment horizontal="left" vertical="top"/>
      <protection locked="0"/>
    </xf>
    <xf numFmtId="0" fontId="1" fillId="0" borderId="9" xfId="0" applyFont="1" applyBorder="1" applyAlignment="1" applyProtection="1">
      <alignment horizontal="center" vertical="top"/>
    </xf>
    <xf numFmtId="0" fontId="2" fillId="0" borderId="3" xfId="0" applyFont="1" applyBorder="1" applyAlignment="1" applyProtection="1">
      <alignment horizontal="center" vertical="top"/>
    </xf>
    <xf numFmtId="0" fontId="1" fillId="0" borderId="3" xfId="0" applyFont="1" applyBorder="1" applyAlignment="1" applyProtection="1">
      <alignment horizontal="center" vertical="top" wrapText="1"/>
    </xf>
    <xf numFmtId="0" fontId="1" fillId="0" borderId="9" xfId="0" applyFont="1" applyBorder="1" applyAlignment="1" applyProtection="1">
      <alignment horizontal="left" vertical="top"/>
    </xf>
    <xf numFmtId="0" fontId="1" fillId="0" borderId="0" xfId="0" applyFont="1" applyFill="1" applyBorder="1" applyAlignment="1" applyProtection="1">
      <alignment horizontal="left" vertical="top" wrapText="1"/>
    </xf>
    <xf numFmtId="0" fontId="2" fillId="0" borderId="10" xfId="0" applyFont="1" applyBorder="1" applyAlignment="1" applyProtection="1">
      <alignment horizontal="center" vertical="top"/>
    </xf>
    <xf numFmtId="0" fontId="2" fillId="0" borderId="3" xfId="0" applyFont="1" applyBorder="1" applyAlignment="1" applyProtection="1">
      <alignment horizontal="center" vertical="top" wrapText="1"/>
    </xf>
    <xf numFmtId="44" fontId="1" fillId="0" borderId="0" xfId="0" applyNumberFormat="1" applyFont="1" applyFill="1" applyBorder="1" applyAlignment="1" applyProtection="1">
      <alignment horizontal="center" vertical="top"/>
    </xf>
    <xf numFmtId="0" fontId="1" fillId="2" borderId="18" xfId="0" applyFont="1" applyFill="1" applyBorder="1" applyAlignment="1" applyProtection="1">
      <alignment horizontal="center" vertical="top" wrapText="1"/>
    </xf>
    <xf numFmtId="0" fontId="1" fillId="2" borderId="0" xfId="0" applyFont="1" applyFill="1" applyBorder="1" applyAlignment="1" applyProtection="1">
      <alignment horizontal="center" vertical="top"/>
    </xf>
    <xf numFmtId="44" fontId="1" fillId="4" borderId="19" xfId="0" applyNumberFormat="1" applyFont="1" applyFill="1" applyBorder="1" applyAlignment="1" applyProtection="1">
      <alignment horizontal="right" vertical="top"/>
    </xf>
    <xf numFmtId="44" fontId="1" fillId="4" borderId="10" xfId="0" applyNumberFormat="1" applyFont="1" applyFill="1" applyBorder="1" applyAlignment="1" applyProtection="1">
      <alignment horizontal="right" vertical="top"/>
    </xf>
    <xf numFmtId="0" fontId="1" fillId="4" borderId="16" xfId="0" applyFont="1" applyFill="1" applyBorder="1" applyAlignment="1" applyProtection="1">
      <alignment horizontal="right" vertical="top"/>
    </xf>
    <xf numFmtId="0" fontId="2" fillId="0" borderId="10" xfId="0" applyFont="1" applyBorder="1" applyAlignment="1" applyProtection="1">
      <alignment horizontal="center" vertical="top" wrapText="1"/>
    </xf>
    <xf numFmtId="0" fontId="2" fillId="0" borderId="19" xfId="0" applyFont="1" applyBorder="1" applyAlignment="1" applyProtection="1">
      <alignment horizontal="center" vertical="top" wrapText="1"/>
    </xf>
    <xf numFmtId="0" fontId="1" fillId="0" borderId="15" xfId="0" applyFont="1" applyBorder="1" applyAlignment="1" applyProtection="1">
      <alignment horizontal="left" vertical="top"/>
      <protection locked="0"/>
    </xf>
    <xf numFmtId="0" fontId="1" fillId="0" borderId="12" xfId="0" applyFont="1" applyBorder="1" applyAlignment="1" applyProtection="1">
      <alignment horizontal="left" vertical="top"/>
    </xf>
    <xf numFmtId="0" fontId="2" fillId="0" borderId="18" xfId="0" applyFont="1" applyBorder="1" applyAlignment="1" applyProtection="1">
      <alignment horizontal="center" vertical="top"/>
    </xf>
    <xf numFmtId="0" fontId="1" fillId="0" borderId="3" xfId="0" applyFont="1" applyBorder="1" applyAlignment="1" applyProtection="1">
      <alignment horizontal="left" vertical="top"/>
    </xf>
    <xf numFmtId="0" fontId="1" fillId="0" borderId="18" xfId="0" applyFont="1" applyBorder="1" applyAlignment="1" applyProtection="1">
      <alignment horizontal="center" vertical="top" wrapText="1"/>
    </xf>
    <xf numFmtId="43" fontId="2" fillId="0" borderId="18" xfId="3" applyFont="1" applyBorder="1" applyAlignment="1" applyProtection="1">
      <alignment horizontal="center" vertical="top"/>
    </xf>
    <xf numFmtId="44" fontId="1" fillId="3" borderId="15" xfId="2" applyFont="1" applyFill="1" applyBorder="1" applyAlignment="1" applyProtection="1">
      <alignment horizontal="left" vertical="top"/>
    </xf>
    <xf numFmtId="44" fontId="1" fillId="3" borderId="16" xfId="2" applyFont="1" applyFill="1" applyBorder="1" applyAlignment="1" applyProtection="1">
      <alignment horizontal="left" vertical="top"/>
    </xf>
    <xf numFmtId="44" fontId="1" fillId="3" borderId="3" xfId="2" applyFont="1" applyFill="1" applyBorder="1" applyAlignment="1" applyProtection="1">
      <alignment horizontal="left" vertical="top"/>
    </xf>
    <xf numFmtId="44" fontId="1" fillId="3" borderId="10" xfId="2" applyFont="1" applyFill="1" applyBorder="1" applyAlignment="1" applyProtection="1">
      <alignment horizontal="left" vertical="top"/>
    </xf>
    <xf numFmtId="44" fontId="1" fillId="3" borderId="13" xfId="2" applyFont="1" applyFill="1" applyBorder="1" applyAlignment="1" applyProtection="1">
      <alignment horizontal="left" vertical="top"/>
    </xf>
    <xf numFmtId="44" fontId="1" fillId="3" borderId="22" xfId="2" applyFont="1" applyFill="1" applyBorder="1" applyAlignment="1" applyProtection="1">
      <alignment horizontal="left" vertical="top"/>
    </xf>
    <xf numFmtId="43" fontId="1" fillId="0" borderId="0" xfId="3"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44" fontId="1" fillId="0" borderId="0" xfId="2" applyFont="1" applyFill="1" applyBorder="1" applyAlignment="1" applyProtection="1">
      <alignment horizontal="left" vertical="top"/>
      <protection locked="0"/>
    </xf>
    <xf numFmtId="43" fontId="1" fillId="0" borderId="0" xfId="3" applyFont="1" applyFill="1" applyBorder="1" applyAlignment="1" applyProtection="1">
      <alignment horizontal="left" vertical="top"/>
      <protection locked="0"/>
    </xf>
    <xf numFmtId="44" fontId="1" fillId="3" borderId="3" xfId="2" applyFont="1" applyFill="1" applyBorder="1" applyAlignment="1" applyProtection="1">
      <alignment horizontal="left" vertical="top" wrapText="1"/>
    </xf>
    <xf numFmtId="44" fontId="1" fillId="3" borderId="18" xfId="2" applyFont="1" applyFill="1" applyBorder="1" applyAlignment="1" applyProtection="1">
      <alignment horizontal="left" vertical="top"/>
    </xf>
    <xf numFmtId="44" fontId="1" fillId="3" borderId="19" xfId="2" applyFont="1" applyFill="1" applyBorder="1" applyAlignment="1" applyProtection="1">
      <alignment horizontal="left" vertical="top"/>
    </xf>
    <xf numFmtId="44" fontId="1" fillId="3" borderId="13" xfId="2" applyFont="1" applyFill="1" applyBorder="1" applyAlignment="1" applyProtection="1">
      <alignment vertical="top" wrapText="1"/>
    </xf>
    <xf numFmtId="44" fontId="1" fillId="3" borderId="19" xfId="2" applyNumberFormat="1" applyFont="1" applyFill="1" applyBorder="1" applyAlignment="1" applyProtection="1">
      <alignment horizontal="right" vertical="top"/>
    </xf>
    <xf numFmtId="44" fontId="1" fillId="3" borderId="10" xfId="2" applyNumberFormat="1" applyFont="1" applyFill="1" applyBorder="1" applyAlignment="1" applyProtection="1">
      <alignment horizontal="right" vertical="top"/>
    </xf>
    <xf numFmtId="44" fontId="1" fillId="3" borderId="3" xfId="2" applyNumberFormat="1" applyFont="1" applyFill="1" applyBorder="1" applyAlignment="1" applyProtection="1">
      <alignment horizontal="right" vertical="top"/>
    </xf>
    <xf numFmtId="44" fontId="1" fillId="3" borderId="18" xfId="2" applyNumberFormat="1" applyFont="1" applyFill="1" applyBorder="1" applyAlignment="1" applyProtection="1">
      <alignment horizontal="right" vertical="top"/>
    </xf>
    <xf numFmtId="44" fontId="1" fillId="7" borderId="15" xfId="2" applyFont="1" applyFill="1" applyBorder="1" applyAlignment="1" applyProtection="1">
      <alignment horizontal="left" vertical="top"/>
    </xf>
    <xf numFmtId="44" fontId="1" fillId="7" borderId="16" xfId="2" applyFont="1" applyFill="1" applyBorder="1" applyAlignment="1" applyProtection="1">
      <alignment horizontal="left" vertical="top"/>
    </xf>
    <xf numFmtId="44" fontId="1" fillId="7" borderId="3" xfId="2" applyFont="1" applyFill="1" applyBorder="1" applyAlignment="1" applyProtection="1">
      <alignment horizontal="left" vertical="top"/>
    </xf>
    <xf numFmtId="44" fontId="1" fillId="7" borderId="10" xfId="2" applyFont="1" applyFill="1" applyBorder="1" applyAlignment="1" applyProtection="1">
      <alignment horizontal="left" vertical="top"/>
    </xf>
    <xf numFmtId="44" fontId="1" fillId="7" borderId="13" xfId="2" applyFont="1" applyFill="1" applyBorder="1" applyAlignment="1" applyProtection="1">
      <alignment horizontal="left" vertical="top"/>
    </xf>
    <xf numFmtId="44" fontId="1" fillId="7" borderId="22" xfId="2" applyFont="1" applyFill="1" applyBorder="1" applyAlignment="1" applyProtection="1">
      <alignment horizontal="left" vertical="top"/>
    </xf>
    <xf numFmtId="44" fontId="1" fillId="7" borderId="3" xfId="2" applyFont="1" applyFill="1" applyBorder="1" applyAlignment="1" applyProtection="1">
      <alignment horizontal="left" vertical="top" wrapText="1"/>
    </xf>
    <xf numFmtId="44" fontId="1" fillId="7" borderId="18" xfId="2" applyFont="1" applyFill="1" applyBorder="1" applyAlignment="1" applyProtection="1">
      <alignment horizontal="left" vertical="top"/>
    </xf>
    <xf numFmtId="44" fontId="1" fillId="7" borderId="19" xfId="2" applyFont="1" applyFill="1" applyBorder="1" applyAlignment="1" applyProtection="1">
      <alignment horizontal="left" vertical="top"/>
    </xf>
    <xf numFmtId="44" fontId="1" fillId="7" borderId="15" xfId="2" applyNumberFormat="1" applyFont="1" applyFill="1" applyBorder="1" applyAlignment="1" applyProtection="1">
      <alignment horizontal="left" vertical="top"/>
    </xf>
    <xf numFmtId="44" fontId="1" fillId="7" borderId="13" xfId="2" applyFont="1" applyFill="1" applyBorder="1" applyAlignment="1" applyProtection="1">
      <alignment vertical="top" wrapText="1"/>
    </xf>
    <xf numFmtId="44" fontId="1" fillId="0" borderId="0" xfId="0" applyNumberFormat="1" applyFont="1" applyFill="1" applyBorder="1" applyAlignment="1" applyProtection="1">
      <alignment vertical="top"/>
    </xf>
    <xf numFmtId="44" fontId="1" fillId="3" borderId="3" xfId="0" applyNumberFormat="1" applyFont="1" applyFill="1" applyBorder="1" applyAlignment="1" applyProtection="1">
      <alignment vertical="top"/>
    </xf>
    <xf numFmtId="44" fontId="1" fillId="3" borderId="15" xfId="0" applyNumberFormat="1" applyFont="1" applyFill="1" applyBorder="1" applyAlignment="1" applyProtection="1">
      <alignment vertical="top"/>
    </xf>
    <xf numFmtId="44" fontId="1" fillId="3" borderId="3" xfId="0" applyNumberFormat="1" applyFont="1" applyFill="1" applyBorder="1" applyAlignment="1" applyProtection="1">
      <alignment horizontal="left" vertical="top"/>
    </xf>
    <xf numFmtId="0" fontId="1" fillId="0" borderId="3" xfId="0" applyFont="1" applyFill="1" applyBorder="1" applyAlignment="1" applyProtection="1">
      <alignment horizontal="left" vertical="top"/>
    </xf>
    <xf numFmtId="0" fontId="1" fillId="0" borderId="8" xfId="0" applyFont="1" applyBorder="1" applyAlignment="1" applyProtection="1">
      <alignment horizontal="left" vertical="top"/>
    </xf>
    <xf numFmtId="44" fontId="1" fillId="0" borderId="0" xfId="0" applyNumberFormat="1" applyFont="1" applyBorder="1" applyAlignment="1" applyProtection="1">
      <alignment horizontal="left" vertical="top"/>
    </xf>
    <xf numFmtId="0" fontId="1" fillId="0" borderId="3" xfId="0" applyFont="1" applyFill="1" applyBorder="1" applyAlignment="1" applyProtection="1">
      <alignment horizontal="center" vertical="top"/>
      <protection locked="0"/>
    </xf>
    <xf numFmtId="44" fontId="1" fillId="3" borderId="29" xfId="2" applyFont="1" applyFill="1" applyBorder="1" applyAlignment="1" applyProtection="1">
      <alignment horizontal="left" vertical="top"/>
    </xf>
    <xf numFmtId="43" fontId="1" fillId="0" borderId="3" xfId="3" applyFont="1" applyFill="1" applyBorder="1" applyAlignment="1" applyProtection="1">
      <alignment vertical="top"/>
    </xf>
    <xf numFmtId="0" fontId="1" fillId="0" borderId="9" xfId="0" applyFont="1" applyFill="1" applyBorder="1" applyAlignment="1" applyProtection="1">
      <alignment vertical="top"/>
      <protection locked="0"/>
    </xf>
    <xf numFmtId="0" fontId="1" fillId="0" borderId="17" xfId="0" applyFont="1" applyFill="1" applyBorder="1" applyAlignment="1" applyProtection="1">
      <alignment vertical="top"/>
      <protection locked="0"/>
    </xf>
    <xf numFmtId="0" fontId="1" fillId="0" borderId="18" xfId="0" applyFont="1" applyFill="1" applyBorder="1" applyAlignment="1" applyProtection="1">
      <alignment vertical="top"/>
      <protection locked="0"/>
    </xf>
    <xf numFmtId="0" fontId="1" fillId="0" borderId="19" xfId="0" applyFont="1" applyFill="1" applyBorder="1" applyAlignment="1" applyProtection="1">
      <alignment vertical="top"/>
      <protection locked="0"/>
    </xf>
    <xf numFmtId="0" fontId="1" fillId="0" borderId="14" xfId="0" applyFont="1" applyFill="1" applyBorder="1" applyAlignment="1" applyProtection="1">
      <alignment vertical="top"/>
      <protection locked="0"/>
    </xf>
    <xf numFmtId="0" fontId="1" fillId="0" borderId="15" xfId="0" applyFont="1" applyFill="1" applyBorder="1" applyAlignment="1" applyProtection="1">
      <alignment vertical="top"/>
      <protection locked="0"/>
    </xf>
    <xf numFmtId="0" fontId="1" fillId="0" borderId="16" xfId="0" applyFont="1" applyFill="1" applyBorder="1" applyAlignment="1" applyProtection="1">
      <alignment vertical="top"/>
      <protection locked="0"/>
    </xf>
    <xf numFmtId="44" fontId="1" fillId="4" borderId="15" xfId="2" applyFont="1" applyFill="1" applyBorder="1" applyAlignment="1" applyProtection="1">
      <alignment horizontal="left" vertical="top" wrapText="1"/>
    </xf>
    <xf numFmtId="44" fontId="1" fillId="3" borderId="15" xfId="2" applyFont="1" applyFill="1" applyBorder="1" applyAlignment="1" applyProtection="1">
      <alignment horizontal="left" vertical="top" wrapText="1"/>
    </xf>
    <xf numFmtId="44" fontId="1" fillId="7" borderId="15" xfId="2" applyFont="1" applyFill="1" applyBorder="1" applyAlignment="1" applyProtection="1">
      <alignment horizontal="left" vertical="top" wrapText="1"/>
    </xf>
    <xf numFmtId="9" fontId="1" fillId="4" borderId="10" xfId="4" applyFont="1" applyFill="1" applyBorder="1" applyAlignment="1" applyProtection="1">
      <alignment horizontal="right" vertical="top"/>
    </xf>
    <xf numFmtId="0" fontId="1" fillId="0" borderId="0" xfId="0" applyFont="1" applyFill="1" applyBorder="1" applyAlignment="1" applyProtection="1">
      <alignment horizontal="left" vertical="top"/>
      <protection locked="0"/>
    </xf>
    <xf numFmtId="9" fontId="1" fillId="3" borderId="10" xfId="4" applyFont="1" applyFill="1" applyBorder="1" applyAlignment="1" applyProtection="1">
      <alignment horizontal="right" vertical="top"/>
    </xf>
    <xf numFmtId="9" fontId="1" fillId="3" borderId="16" xfId="4" applyFont="1" applyFill="1" applyBorder="1" applyAlignment="1" applyProtection="1">
      <alignment horizontal="right" vertical="top"/>
    </xf>
    <xf numFmtId="0" fontId="1" fillId="0" borderId="3" xfId="0" applyFont="1" applyFill="1" applyBorder="1" applyAlignment="1" applyProtection="1">
      <alignment horizontal="center" vertical="top" wrapText="1"/>
    </xf>
    <xf numFmtId="0" fontId="1" fillId="0" borderId="18" xfId="0" applyFont="1" applyFill="1" applyBorder="1" applyAlignment="1" applyProtection="1">
      <alignment horizontal="center" vertical="top" wrapText="1"/>
    </xf>
    <xf numFmtId="165" fontId="1" fillId="7" borderId="16" xfId="2" applyNumberFormat="1" applyFont="1" applyFill="1" applyBorder="1" applyAlignment="1" applyProtection="1">
      <alignment horizontal="left" vertical="top"/>
    </xf>
    <xf numFmtId="44" fontId="1" fillId="0" borderId="0" xfId="2" applyFont="1" applyBorder="1" applyAlignment="1" applyProtection="1">
      <alignment horizontal="left" vertical="top"/>
    </xf>
    <xf numFmtId="0" fontId="1" fillId="0" borderId="0" xfId="0" applyFont="1" applyFill="1" applyBorder="1" applyAlignment="1" applyProtection="1">
      <alignment vertical="top"/>
      <protection locked="0"/>
    </xf>
    <xf numFmtId="0" fontId="1" fillId="0" borderId="3" xfId="0" applyFont="1" applyBorder="1" applyAlignment="1" applyProtection="1">
      <alignment vertical="top"/>
    </xf>
    <xf numFmtId="0" fontId="1" fillId="0" borderId="3" xfId="0" applyFont="1" applyFill="1" applyBorder="1" applyAlignment="1" applyProtection="1">
      <alignment horizontal="center" vertical="top"/>
    </xf>
    <xf numFmtId="0" fontId="1" fillId="0" borderId="0" xfId="0" applyFont="1" applyBorder="1" applyAlignment="1" applyProtection="1">
      <alignment horizontal="left" vertical="top"/>
    </xf>
    <xf numFmtId="44" fontId="1" fillId="3" borderId="29" xfId="2" applyNumberFormat="1" applyFont="1" applyFill="1" applyBorder="1" applyAlignment="1" applyProtection="1">
      <alignment horizontal="right" vertical="top"/>
    </xf>
    <xf numFmtId="44" fontId="1" fillId="3" borderId="15" xfId="0" applyNumberFormat="1" applyFont="1" applyFill="1" applyBorder="1" applyAlignment="1" applyProtection="1">
      <alignment horizontal="left" vertical="top"/>
    </xf>
    <xf numFmtId="44" fontId="1" fillId="3" borderId="13" xfId="0" applyNumberFormat="1" applyFont="1" applyFill="1" applyBorder="1" applyAlignment="1" applyProtection="1">
      <alignment horizontal="left" vertical="top"/>
    </xf>
    <xf numFmtId="44" fontId="1" fillId="7" borderId="15" xfId="0" applyNumberFormat="1" applyFont="1" applyFill="1" applyBorder="1" applyAlignment="1" applyProtection="1">
      <alignment horizontal="left" vertical="top"/>
    </xf>
    <xf numFmtId="44" fontId="1" fillId="7" borderId="13" xfId="0" applyNumberFormat="1" applyFont="1" applyFill="1" applyBorder="1" applyAlignment="1" applyProtection="1">
      <alignment horizontal="left" vertical="top"/>
    </xf>
    <xf numFmtId="0" fontId="1" fillId="0" borderId="14" xfId="0" applyFont="1" applyFill="1" applyBorder="1" applyAlignment="1" applyProtection="1">
      <alignment horizontal="center" vertical="top"/>
    </xf>
    <xf numFmtId="0" fontId="1" fillId="0" borderId="15" xfId="0" applyFont="1" applyFill="1" applyBorder="1" applyAlignment="1" applyProtection="1">
      <alignment horizontal="center" vertical="top"/>
    </xf>
    <xf numFmtId="44" fontId="1" fillId="0" borderId="16" xfId="2" applyFont="1" applyFill="1" applyBorder="1" applyAlignment="1" applyProtection="1">
      <alignment horizontal="left" vertical="top"/>
    </xf>
    <xf numFmtId="0" fontId="1" fillId="0" borderId="21" xfId="0" applyFont="1" applyFill="1" applyBorder="1" applyAlignment="1" applyProtection="1">
      <alignment horizontal="left" vertical="top"/>
      <protection locked="0"/>
    </xf>
    <xf numFmtId="0" fontId="1" fillId="0" borderId="13" xfId="0" applyFont="1" applyFill="1" applyBorder="1" applyAlignment="1" applyProtection="1">
      <alignment horizontal="left" vertical="top"/>
      <protection locked="0"/>
    </xf>
    <xf numFmtId="0" fontId="1" fillId="0" borderId="0" xfId="0" applyFont="1" applyBorder="1" applyAlignment="1" applyProtection="1">
      <alignment horizontal="left" vertical="top"/>
    </xf>
    <xf numFmtId="0" fontId="1" fillId="7" borderId="15" xfId="0" applyFont="1" applyFill="1" applyBorder="1" applyAlignment="1" applyProtection="1">
      <alignment horizontal="left" vertical="top"/>
    </xf>
    <xf numFmtId="0" fontId="1" fillId="7" borderId="16" xfId="0" applyFont="1" applyFill="1" applyBorder="1" applyAlignment="1" applyProtection="1">
      <alignment horizontal="left" vertical="top"/>
    </xf>
    <xf numFmtId="0" fontId="1" fillId="0" borderId="7" xfId="0" applyFont="1" applyBorder="1" applyAlignment="1">
      <alignment vertical="top"/>
    </xf>
    <xf numFmtId="0" fontId="1" fillId="0" borderId="27" xfId="0" applyFont="1" applyBorder="1" applyAlignment="1">
      <alignment horizontal="left" vertical="top"/>
    </xf>
    <xf numFmtId="44" fontId="2" fillId="7" borderId="18" xfId="0" applyNumberFormat="1" applyFont="1" applyFill="1" applyBorder="1" applyAlignment="1">
      <alignment vertical="top"/>
    </xf>
    <xf numFmtId="44" fontId="1" fillId="7" borderId="29" xfId="0" applyNumberFormat="1" applyFont="1" applyFill="1" applyBorder="1" applyAlignment="1">
      <alignment vertical="top"/>
    </xf>
    <xf numFmtId="0" fontId="1" fillId="7" borderId="16" xfId="0" applyFont="1" applyFill="1" applyBorder="1" applyAlignment="1">
      <alignment vertical="top"/>
    </xf>
    <xf numFmtId="44" fontId="1" fillId="7" borderId="23" xfId="0" applyNumberFormat="1" applyFont="1" applyFill="1" applyBorder="1" applyAlignment="1">
      <alignment vertical="top"/>
    </xf>
    <xf numFmtId="0" fontId="2" fillId="0" borderId="19" xfId="0" applyFont="1" applyBorder="1" applyAlignment="1" applyProtection="1">
      <alignment horizontal="center" vertical="top"/>
    </xf>
    <xf numFmtId="0" fontId="1" fillId="0" borderId="18" xfId="0" applyFont="1" applyBorder="1" applyAlignment="1" applyProtection="1">
      <alignment horizontal="center" vertical="top" wrapText="1"/>
    </xf>
    <xf numFmtId="0" fontId="1" fillId="0" borderId="0" xfId="0" applyFont="1" applyBorder="1" applyAlignment="1" applyProtection="1">
      <alignment horizontal="left" vertical="top"/>
    </xf>
    <xf numFmtId="0" fontId="1" fillId="0" borderId="0" xfId="0" applyFont="1" applyFill="1" applyBorder="1" applyAlignment="1" applyProtection="1">
      <alignment horizontal="left" vertical="top"/>
    </xf>
    <xf numFmtId="0" fontId="2" fillId="0" borderId="0" xfId="0"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0" fontId="1" fillId="0" borderId="3" xfId="0" applyFont="1" applyFill="1" applyBorder="1" applyAlignment="1" applyProtection="1">
      <alignment horizontal="center" vertical="top"/>
    </xf>
    <xf numFmtId="0" fontId="1" fillId="0" borderId="3" xfId="0" applyFont="1" applyBorder="1" applyAlignment="1" applyProtection="1">
      <alignment horizontal="left" vertical="center"/>
      <protection locked="0"/>
    </xf>
    <xf numFmtId="44" fontId="1" fillId="0" borderId="3" xfId="2" applyFont="1" applyBorder="1" applyAlignment="1" applyProtection="1">
      <alignment horizontal="left" vertical="center"/>
      <protection locked="0"/>
    </xf>
    <xf numFmtId="44" fontId="1" fillId="6" borderId="3" xfId="2" applyFont="1" applyFill="1" applyBorder="1" applyAlignment="1" applyProtection="1">
      <alignment wrapText="1"/>
    </xf>
    <xf numFmtId="44" fontId="1" fillId="4" borderId="3" xfId="0" applyNumberFormat="1" applyFont="1" applyFill="1" applyBorder="1" applyProtection="1">
      <protection locked="0"/>
    </xf>
    <xf numFmtId="44" fontId="1" fillId="6" borderId="3" xfId="0" applyNumberFormat="1" applyFont="1" applyFill="1" applyBorder="1" applyProtection="1"/>
    <xf numFmtId="44" fontId="1" fillId="6" borderId="3" xfId="0" applyNumberFormat="1" applyFont="1" applyFill="1" applyBorder="1" applyAlignment="1" applyProtection="1"/>
    <xf numFmtId="0" fontId="2" fillId="3" borderId="17" xfId="0" applyFont="1" applyFill="1" applyBorder="1" applyAlignment="1" applyProtection="1">
      <alignment horizontal="left" vertical="center" wrapText="1"/>
    </xf>
    <xf numFmtId="0" fontId="2" fillId="3" borderId="18" xfId="0" applyFont="1" applyFill="1" applyBorder="1" applyAlignment="1" applyProtection="1">
      <alignment horizontal="left" vertical="center" wrapText="1"/>
    </xf>
    <xf numFmtId="0" fontId="2" fillId="3" borderId="19" xfId="0" applyFont="1" applyFill="1" applyBorder="1" applyAlignment="1" applyProtection="1">
      <alignment horizontal="left" vertical="center" wrapText="1"/>
      <protection locked="0"/>
    </xf>
    <xf numFmtId="0" fontId="1" fillId="0" borderId="9" xfId="0"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44" fontId="1" fillId="6" borderId="10" xfId="2" applyFont="1" applyFill="1" applyBorder="1" applyAlignment="1" applyProtection="1">
      <alignment wrapText="1"/>
    </xf>
    <xf numFmtId="44" fontId="1" fillId="6" borderId="16" xfId="2" applyFont="1" applyFill="1" applyBorder="1" applyAlignment="1" applyProtection="1">
      <alignment wrapText="1"/>
    </xf>
    <xf numFmtId="0" fontId="1" fillId="0" borderId="5" xfId="0" applyFont="1" applyBorder="1" applyAlignment="1" applyProtection="1">
      <alignment horizontal="left" vertical="center"/>
      <protection locked="0"/>
    </xf>
    <xf numFmtId="0" fontId="1" fillId="0" borderId="26" xfId="0" applyFont="1" applyBorder="1" applyProtection="1">
      <protection locked="0"/>
    </xf>
    <xf numFmtId="0" fontId="1" fillId="0" borderId="29" xfId="0" applyFont="1" applyBorder="1" applyAlignment="1" applyProtection="1">
      <alignment horizontal="left" vertical="center"/>
      <protection locked="0"/>
    </xf>
    <xf numFmtId="0" fontId="1" fillId="0" borderId="27" xfId="0" applyFont="1" applyBorder="1" applyProtection="1">
      <protection locked="0"/>
    </xf>
    <xf numFmtId="0" fontId="1" fillId="0" borderId="3" xfId="0" applyFont="1" applyBorder="1" applyProtection="1"/>
    <xf numFmtId="44" fontId="1" fillId="0" borderId="3" xfId="2" applyFont="1" applyBorder="1" applyProtection="1"/>
    <xf numFmtId="44" fontId="1" fillId="7" borderId="3" xfId="2" applyFont="1" applyFill="1" applyBorder="1" applyAlignment="1" applyProtection="1">
      <alignment wrapText="1"/>
    </xf>
    <xf numFmtId="44" fontId="1" fillId="7" borderId="3" xfId="0" applyNumberFormat="1" applyFont="1" applyFill="1" applyBorder="1" applyProtection="1"/>
    <xf numFmtId="44" fontId="1" fillId="7" borderId="3" xfId="0" applyNumberFormat="1" applyFont="1" applyFill="1" applyBorder="1" applyAlignment="1" applyProtection="1"/>
    <xf numFmtId="0" fontId="1" fillId="0" borderId="3" xfId="0" applyFont="1" applyBorder="1" applyProtection="1">
      <protection locked="0"/>
    </xf>
    <xf numFmtId="0" fontId="1" fillId="0" borderId="9" xfId="0" applyFont="1" applyBorder="1" applyProtection="1"/>
    <xf numFmtId="44" fontId="1" fillId="7" borderId="10" xfId="2" applyFont="1" applyFill="1" applyBorder="1" applyAlignment="1" applyProtection="1">
      <alignment wrapText="1"/>
    </xf>
    <xf numFmtId="44" fontId="1" fillId="7" borderId="16" xfId="2" applyFont="1" applyFill="1" applyBorder="1" applyAlignment="1" applyProtection="1">
      <alignment wrapText="1"/>
    </xf>
    <xf numFmtId="0" fontId="1" fillId="0" borderId="5" xfId="0" applyFont="1" applyBorder="1" applyProtection="1">
      <protection locked="0"/>
    </xf>
    <xf numFmtId="0" fontId="1" fillId="0" borderId="27" xfId="0" applyFont="1" applyBorder="1" applyAlignment="1" applyProtection="1">
      <alignment horizontal="left" vertical="center"/>
      <protection locked="0"/>
    </xf>
    <xf numFmtId="165" fontId="1" fillId="4" borderId="10" xfId="0" applyNumberFormat="1" applyFont="1" applyFill="1" applyBorder="1" applyAlignment="1" applyProtection="1">
      <alignment horizontal="right" vertical="top"/>
    </xf>
    <xf numFmtId="165" fontId="1" fillId="7" borderId="3" xfId="0" applyNumberFormat="1" applyFont="1" applyFill="1" applyBorder="1" applyAlignment="1">
      <alignment horizontal="left" vertical="top"/>
    </xf>
    <xf numFmtId="165" fontId="1" fillId="3" borderId="3" xfId="2" applyNumberFormat="1" applyFont="1" applyFill="1" applyBorder="1" applyAlignment="1" applyProtection="1">
      <alignment horizontal="right" vertical="top"/>
    </xf>
    <xf numFmtId="165" fontId="2" fillId="7" borderId="3" xfId="0" applyNumberFormat="1" applyFont="1" applyFill="1" applyBorder="1" applyAlignment="1">
      <alignment vertical="top"/>
    </xf>
    <xf numFmtId="0" fontId="1" fillId="0" borderId="3" xfId="0" applyFont="1" applyBorder="1" applyAlignment="1" applyProtection="1">
      <alignment horizontal="center" vertical="top"/>
      <protection locked="0"/>
    </xf>
    <xf numFmtId="0" fontId="1" fillId="0" borderId="14" xfId="0" applyFont="1" applyBorder="1" applyAlignment="1" applyProtection="1">
      <alignment horizontal="left" vertical="top"/>
    </xf>
    <xf numFmtId="0" fontId="1" fillId="0" borderId="15" xfId="0" applyFont="1" applyBorder="1" applyAlignment="1" applyProtection="1">
      <alignment horizontal="left" vertical="top"/>
    </xf>
    <xf numFmtId="0" fontId="1" fillId="0" borderId="3" xfId="0" applyFont="1" applyBorder="1" applyAlignment="1" applyProtection="1">
      <alignment horizontal="center" vertical="top"/>
    </xf>
    <xf numFmtId="0" fontId="2" fillId="0" borderId="18" xfId="0" applyFont="1" applyBorder="1" applyAlignment="1" applyProtection="1">
      <alignment horizontal="center" vertical="top"/>
    </xf>
    <xf numFmtId="0" fontId="1" fillId="0" borderId="9" xfId="0" applyFont="1" applyBorder="1" applyAlignment="1" applyProtection="1">
      <alignment horizontal="left" vertical="top"/>
    </xf>
    <xf numFmtId="0" fontId="2" fillId="0" borderId="19" xfId="0" applyFont="1" applyBorder="1" applyAlignment="1" applyProtection="1">
      <alignment horizontal="center" vertical="top"/>
    </xf>
    <xf numFmtId="0" fontId="1" fillId="0" borderId="9" xfId="0" applyFont="1" applyBorder="1" applyAlignment="1" applyProtection="1">
      <alignment horizontal="center" vertical="top"/>
    </xf>
    <xf numFmtId="0" fontId="1" fillId="0" borderId="3"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2" fillId="0" borderId="3" xfId="0" applyFont="1" applyBorder="1" applyAlignment="1" applyProtection="1">
      <alignment horizontal="center" vertical="top"/>
    </xf>
    <xf numFmtId="0" fontId="1" fillId="0" borderId="3" xfId="0" applyFont="1" applyBorder="1" applyAlignment="1" applyProtection="1">
      <alignment horizontal="center" vertical="top" wrapText="1"/>
    </xf>
    <xf numFmtId="0" fontId="1" fillId="0" borderId="18" xfId="0" applyFont="1" applyBorder="1" applyAlignment="1" applyProtection="1">
      <alignment horizontal="center" vertical="top" wrapText="1"/>
    </xf>
    <xf numFmtId="0" fontId="1" fillId="0" borderId="14" xfId="0" applyFont="1" applyBorder="1" applyAlignment="1" applyProtection="1">
      <alignment horizontal="left" vertical="top"/>
    </xf>
    <xf numFmtId="0" fontId="1" fillId="0" borderId="9" xfId="0" applyFont="1" applyBorder="1" applyAlignment="1" applyProtection="1">
      <alignment horizontal="left" vertical="top"/>
    </xf>
    <xf numFmtId="0" fontId="1" fillId="0" borderId="3" xfId="0" applyFont="1" applyBorder="1" applyAlignment="1" applyProtection="1">
      <alignment horizontal="center" vertical="top"/>
      <protection locked="0"/>
    </xf>
    <xf numFmtId="0" fontId="1" fillId="0" borderId="14" xfId="0" applyFont="1" applyBorder="1" applyAlignment="1" applyProtection="1">
      <alignment horizontal="left" vertical="top"/>
    </xf>
    <xf numFmtId="0" fontId="1" fillId="0" borderId="15" xfId="0" applyFont="1" applyBorder="1" applyAlignment="1" applyProtection="1">
      <alignment horizontal="left" vertical="top"/>
    </xf>
    <xf numFmtId="0" fontId="1" fillId="0" borderId="3" xfId="0" applyFont="1" applyBorder="1" applyAlignment="1" applyProtection="1">
      <alignment horizontal="center" vertical="top"/>
    </xf>
    <xf numFmtId="0" fontId="1" fillId="0" borderId="0" xfId="0" applyFont="1" applyFill="1" applyBorder="1" applyAlignment="1" applyProtection="1">
      <alignment horizontal="center" vertical="top"/>
    </xf>
    <xf numFmtId="0" fontId="2" fillId="0" borderId="18" xfId="0" applyFont="1" applyBorder="1" applyAlignment="1" applyProtection="1">
      <alignment horizontal="center" vertical="top"/>
    </xf>
    <xf numFmtId="0" fontId="1" fillId="0" borderId="9" xfId="0" applyFont="1" applyBorder="1" applyAlignment="1" applyProtection="1">
      <alignment horizontal="left" vertical="top"/>
    </xf>
    <xf numFmtId="0" fontId="1" fillId="0" borderId="3" xfId="0" applyFont="1" applyBorder="1" applyAlignment="1" applyProtection="1">
      <alignment horizontal="left" vertical="top"/>
    </xf>
    <xf numFmtId="0" fontId="1" fillId="0" borderId="3" xfId="0" applyFont="1" applyBorder="1" applyAlignment="1" applyProtection="1">
      <alignment vertical="top"/>
    </xf>
    <xf numFmtId="0" fontId="2" fillId="0" borderId="19" xfId="0" applyFont="1" applyBorder="1" applyAlignment="1" applyProtection="1">
      <alignment horizontal="center" vertical="top"/>
    </xf>
    <xf numFmtId="0" fontId="1" fillId="0" borderId="9" xfId="0" applyFont="1" applyBorder="1" applyAlignment="1" applyProtection="1">
      <alignment horizontal="center" vertical="top"/>
    </xf>
    <xf numFmtId="0" fontId="1" fillId="0" borderId="3"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2" fillId="0" borderId="3" xfId="0" applyFont="1" applyBorder="1" applyAlignment="1" applyProtection="1">
      <alignment horizontal="center" vertical="top"/>
    </xf>
    <xf numFmtId="0" fontId="1" fillId="0" borderId="3" xfId="0" applyFont="1" applyFill="1" applyBorder="1" applyAlignment="1" applyProtection="1">
      <alignment horizontal="center" vertical="top"/>
      <protection locked="0"/>
    </xf>
    <xf numFmtId="0" fontId="1" fillId="0" borderId="3" xfId="0" applyFont="1" applyBorder="1" applyAlignment="1" applyProtection="1">
      <alignment horizontal="center" vertical="top" wrapText="1"/>
    </xf>
    <xf numFmtId="0" fontId="1" fillId="0" borderId="18" xfId="0" applyFont="1" applyBorder="1" applyAlignment="1" applyProtection="1">
      <alignment horizontal="center" vertical="top" wrapText="1"/>
    </xf>
    <xf numFmtId="0" fontId="1" fillId="0" borderId="18" xfId="0" applyFont="1" applyFill="1" applyBorder="1" applyAlignment="1" applyProtection="1">
      <alignment vertical="top"/>
      <protection locked="0"/>
    </xf>
    <xf numFmtId="0" fontId="1" fillId="0" borderId="15" xfId="0" applyFont="1" applyFill="1" applyBorder="1" applyAlignment="1" applyProtection="1">
      <alignment vertical="top"/>
      <protection locked="0"/>
    </xf>
    <xf numFmtId="0" fontId="1" fillId="0" borderId="21" xfId="0" applyFont="1" applyFill="1" applyBorder="1" applyAlignment="1" applyProtection="1">
      <alignment horizontal="left" vertical="top"/>
      <protection locked="0"/>
    </xf>
    <xf numFmtId="0" fontId="1" fillId="0" borderId="13" xfId="0" applyFont="1" applyFill="1" applyBorder="1" applyAlignment="1" applyProtection="1">
      <alignment horizontal="left" vertical="top"/>
      <protection locked="0"/>
    </xf>
    <xf numFmtId="0" fontId="1" fillId="0" borderId="0" xfId="0" applyFont="1" applyFill="1" applyBorder="1" applyAlignment="1" applyProtection="1">
      <alignment vertical="top"/>
      <protection locked="0"/>
    </xf>
    <xf numFmtId="0" fontId="1" fillId="0" borderId="0" xfId="0" applyFont="1" applyFill="1" applyBorder="1" applyAlignment="1" applyProtection="1">
      <alignment horizontal="left" vertical="top"/>
      <protection locked="0"/>
    </xf>
    <xf numFmtId="0" fontId="1" fillId="0" borderId="0" xfId="0" applyFont="1" applyFill="1" applyBorder="1" applyAlignment="1" applyProtection="1">
      <alignment horizontal="center" vertical="top"/>
      <protection locked="0"/>
    </xf>
    <xf numFmtId="44" fontId="1" fillId="3" borderId="3" xfId="2" applyNumberFormat="1" applyFont="1" applyFill="1" applyBorder="1" applyAlignment="1" applyProtection="1">
      <alignment horizontal="right" vertical="top"/>
    </xf>
    <xf numFmtId="9" fontId="1" fillId="3" borderId="10" xfId="4" applyFont="1" applyFill="1" applyBorder="1" applyAlignment="1" applyProtection="1">
      <alignment horizontal="right" vertical="top"/>
    </xf>
    <xf numFmtId="0" fontId="1" fillId="0" borderId="19" xfId="0" applyFont="1" applyFill="1" applyBorder="1" applyAlignment="1" applyProtection="1">
      <alignment vertical="top"/>
      <protection locked="0"/>
    </xf>
    <xf numFmtId="0" fontId="1" fillId="0" borderId="16" xfId="0" applyFont="1" applyFill="1" applyBorder="1" applyAlignment="1" applyProtection="1">
      <alignment vertical="top"/>
      <protection locked="0"/>
    </xf>
    <xf numFmtId="0" fontId="1" fillId="0" borderId="3" xfId="0" applyFont="1" applyFill="1" applyBorder="1" applyAlignment="1" applyProtection="1">
      <alignment horizontal="left" vertical="top"/>
    </xf>
    <xf numFmtId="44" fontId="1" fillId="3" borderId="18" xfId="2" applyNumberFormat="1" applyFont="1" applyFill="1" applyBorder="1" applyAlignment="1" applyProtection="1">
      <alignment horizontal="right" vertical="top"/>
    </xf>
    <xf numFmtId="165" fontId="1" fillId="3" borderId="3" xfId="2" applyNumberFormat="1" applyFont="1" applyFill="1" applyBorder="1" applyAlignment="1" applyProtection="1">
      <alignment horizontal="right" vertical="top"/>
    </xf>
    <xf numFmtId="9" fontId="1" fillId="3" borderId="16" xfId="4" applyFont="1" applyFill="1" applyBorder="1" applyAlignment="1" applyProtection="1">
      <alignment horizontal="right" vertical="top"/>
    </xf>
    <xf numFmtId="0" fontId="1" fillId="0" borderId="0" xfId="0" applyFont="1" applyFill="1" applyBorder="1" applyAlignment="1" applyProtection="1">
      <alignment horizontal="center" vertical="top"/>
      <protection locked="0"/>
    </xf>
    <xf numFmtId="0" fontId="1" fillId="0" borderId="3" xfId="0" applyFont="1" applyBorder="1" applyAlignment="1" applyProtection="1">
      <alignment horizontal="center" vertical="top"/>
      <protection locked="0"/>
    </xf>
    <xf numFmtId="44" fontId="1" fillId="0" borderId="15" xfId="2" applyFont="1" applyFill="1" applyBorder="1" applyAlignment="1" applyProtection="1">
      <alignment horizontal="left" vertical="top"/>
      <protection locked="0"/>
    </xf>
    <xf numFmtId="44" fontId="2" fillId="0" borderId="0" xfId="0" applyNumberFormat="1" applyFont="1" applyBorder="1" applyAlignment="1" applyProtection="1">
      <alignment horizontal="center" vertical="center"/>
    </xf>
    <xf numFmtId="0" fontId="1" fillId="0" borderId="3" xfId="0" applyFont="1" applyBorder="1" applyAlignment="1" applyProtection="1">
      <alignment horizontal="center" vertical="top"/>
      <protection locked="0"/>
    </xf>
    <xf numFmtId="0" fontId="1" fillId="0" borderId="3" xfId="0" applyFont="1" applyBorder="1" applyAlignment="1" applyProtection="1">
      <alignment horizontal="left" vertical="top"/>
      <protection locked="0"/>
    </xf>
    <xf numFmtId="0" fontId="1" fillId="0" borderId="3" xfId="0" applyFont="1" applyFill="1" applyBorder="1" applyAlignment="1" applyProtection="1">
      <alignment horizontal="center" vertical="top"/>
      <protection locked="0"/>
    </xf>
    <xf numFmtId="0" fontId="8" fillId="0" borderId="0" xfId="0" applyFont="1" applyProtection="1">
      <protection locked="0"/>
    </xf>
    <xf numFmtId="0" fontId="1" fillId="0" borderId="0" xfId="0" applyFont="1" applyProtection="1">
      <protection locked="0"/>
    </xf>
    <xf numFmtId="0" fontId="8" fillId="0" borderId="0" xfId="0" applyFont="1" applyFill="1" applyProtection="1">
      <protection locked="0"/>
    </xf>
    <xf numFmtId="14" fontId="8" fillId="0" borderId="0" xfId="0" applyNumberFormat="1" applyFont="1" applyFill="1" applyProtection="1">
      <protection locked="0"/>
    </xf>
    <xf numFmtId="0" fontId="1" fillId="0" borderId="9" xfId="0" applyFont="1" applyBorder="1" applyAlignment="1" applyProtection="1">
      <alignment vertical="top"/>
      <protection locked="0"/>
    </xf>
    <xf numFmtId="0" fontId="1" fillId="0" borderId="9" xfId="0" applyFont="1" applyBorder="1" applyAlignment="1" applyProtection="1">
      <alignment horizontal="left" vertical="top"/>
      <protection locked="0"/>
    </xf>
    <xf numFmtId="44" fontId="1" fillId="0" borderId="0" xfId="0" applyNumberFormat="1" applyFont="1" applyFill="1" applyBorder="1" applyAlignment="1" applyProtection="1">
      <alignment horizontal="center" wrapText="1"/>
      <protection locked="0"/>
    </xf>
    <xf numFmtId="44" fontId="1" fillId="0" borderId="0" xfId="0" applyNumberFormat="1" applyFont="1" applyFill="1" applyBorder="1" applyAlignment="1" applyProtection="1">
      <alignment wrapText="1"/>
      <protection locked="0"/>
    </xf>
    <xf numFmtId="44" fontId="1" fillId="0" borderId="0" xfId="0" applyNumberFormat="1" applyFont="1" applyBorder="1" applyProtection="1">
      <protection locked="0"/>
    </xf>
    <xf numFmtId="44" fontId="1" fillId="0" borderId="0" xfId="0" applyNumberFormat="1" applyFont="1" applyProtection="1">
      <protection locked="0"/>
    </xf>
    <xf numFmtId="44" fontId="1" fillId="0" borderId="0" xfId="0" applyNumberFormat="1" applyFont="1" applyFill="1" applyProtection="1">
      <protection locked="0"/>
    </xf>
    <xf numFmtId="44" fontId="2" fillId="0" borderId="0" xfId="0" applyNumberFormat="1" applyFont="1" applyFill="1" applyBorder="1" applyProtection="1">
      <protection locked="0"/>
    </xf>
    <xf numFmtId="44" fontId="1" fillId="0" borderId="0" xfId="0" applyNumberFormat="1" applyFont="1" applyFill="1" applyBorder="1" applyProtection="1">
      <protection locked="0"/>
    </xf>
    <xf numFmtId="44" fontId="13" fillId="0" borderId="0" xfId="0" applyNumberFormat="1" applyFont="1" applyFill="1" applyBorder="1" applyAlignment="1" applyProtection="1">
      <alignment horizontal="center" wrapText="1"/>
      <protection locked="0"/>
    </xf>
    <xf numFmtId="0" fontId="1" fillId="0" borderId="0" xfId="0" applyFont="1" applyFill="1" applyBorder="1" applyProtection="1">
      <protection locked="0"/>
    </xf>
    <xf numFmtId="0" fontId="0" fillId="0" borderId="0" xfId="0" applyFill="1" applyBorder="1" applyAlignment="1">
      <alignment horizontal="left"/>
    </xf>
    <xf numFmtId="0" fontId="0" fillId="0" borderId="0" xfId="0" applyFont="1" applyAlignment="1" applyProtection="1"/>
    <xf numFmtId="0" fontId="17" fillId="0" borderId="0" xfId="0" applyFont="1" applyAlignment="1">
      <alignment horizontal="left" vertical="center"/>
    </xf>
    <xf numFmtId="0" fontId="10" fillId="0" borderId="0" xfId="0" applyFont="1" applyAlignment="1">
      <alignment horizontal="center" vertical="top" wrapText="1"/>
    </xf>
    <xf numFmtId="0" fontId="12" fillId="0" borderId="0" xfId="5" applyFont="1" applyAlignment="1">
      <alignment horizontal="center" vertical="top" wrapText="1"/>
    </xf>
    <xf numFmtId="0" fontId="10" fillId="0" borderId="0" xfId="0" applyFont="1" applyAlignment="1">
      <alignment horizontal="center" vertical="center" wrapText="1"/>
    </xf>
    <xf numFmtId="0" fontId="1" fillId="0" borderId="0" xfId="0" applyFont="1" applyAlignment="1" applyProtection="1">
      <alignment horizontal="center" vertical="top" wrapText="1"/>
    </xf>
    <xf numFmtId="0" fontId="11" fillId="0" borderId="0" xfId="0" applyFont="1" applyAlignment="1">
      <alignment horizontal="center" vertical="center" wrapText="1"/>
    </xf>
    <xf numFmtId="0" fontId="11" fillId="0" borderId="0" xfId="0" applyFont="1" applyAlignment="1">
      <alignment horizontal="center" vertical="top"/>
    </xf>
    <xf numFmtId="0" fontId="11" fillId="0" borderId="0" xfId="0" applyFont="1" applyAlignment="1">
      <alignment horizontal="center" vertical="top" wrapText="1"/>
    </xf>
    <xf numFmtId="0" fontId="1" fillId="0" borderId="0" xfId="0" applyFont="1" applyFill="1" applyAlignment="1">
      <alignment horizontal="center" vertical="center" wrapText="1"/>
    </xf>
    <xf numFmtId="0" fontId="16" fillId="0" borderId="0" xfId="0" applyFont="1" applyAlignment="1" applyProtection="1">
      <alignment horizontal="center" vertical="center" wrapText="1"/>
    </xf>
    <xf numFmtId="0" fontId="2" fillId="0" borderId="0" xfId="0" applyFont="1" applyAlignment="1">
      <alignment horizontal="center" vertical="center" wrapText="1"/>
    </xf>
    <xf numFmtId="44" fontId="2" fillId="0" borderId="14" xfId="0" applyNumberFormat="1" applyFont="1" applyBorder="1" applyAlignment="1" applyProtection="1">
      <alignment horizontal="left"/>
    </xf>
    <xf numFmtId="44" fontId="2" fillId="0" borderId="15" xfId="0" applyNumberFormat="1" applyFont="1" applyBorder="1" applyAlignment="1" applyProtection="1">
      <alignment horizontal="left"/>
    </xf>
    <xf numFmtId="44" fontId="2" fillId="0" borderId="9" xfId="0" applyNumberFormat="1" applyFont="1" applyBorder="1" applyAlignment="1" applyProtection="1">
      <alignment horizontal="left"/>
    </xf>
    <xf numFmtId="44" fontId="2" fillId="0" borderId="3" xfId="0" applyNumberFormat="1" applyFont="1" applyBorder="1" applyAlignment="1" applyProtection="1">
      <alignment horizontal="left"/>
    </xf>
    <xf numFmtId="44" fontId="2" fillId="0" borderId="0" xfId="0" applyNumberFormat="1" applyFont="1" applyBorder="1" applyAlignment="1" applyProtection="1">
      <alignment horizontal="center" vertical="center"/>
    </xf>
    <xf numFmtId="44" fontId="1" fillId="5" borderId="0" xfId="0" applyNumberFormat="1" applyFont="1" applyFill="1" applyBorder="1" applyAlignment="1" applyProtection="1">
      <alignment horizontal="center" wrapText="1"/>
    </xf>
    <xf numFmtId="44" fontId="1" fillId="4" borderId="0" xfId="0" applyNumberFormat="1" applyFont="1" applyFill="1" applyBorder="1" applyAlignment="1" applyProtection="1">
      <alignment horizontal="center" wrapText="1"/>
    </xf>
    <xf numFmtId="44" fontId="2" fillId="0" borderId="17" xfId="0" applyNumberFormat="1" applyFont="1" applyBorder="1" applyAlignment="1" applyProtection="1">
      <alignment horizontal="left"/>
    </xf>
    <xf numFmtId="44" fontId="2" fillId="0" borderId="18" xfId="0" applyNumberFormat="1" applyFont="1" applyBorder="1" applyAlignment="1" applyProtection="1">
      <alignment horizontal="left"/>
    </xf>
    <xf numFmtId="44" fontId="1" fillId="7" borderId="0" xfId="0" applyNumberFormat="1" applyFont="1" applyFill="1" applyBorder="1" applyAlignment="1" applyProtection="1">
      <alignment horizontal="center" wrapText="1"/>
    </xf>
    <xf numFmtId="0" fontId="2" fillId="4" borderId="0" xfId="0" applyFont="1" applyFill="1" applyBorder="1" applyAlignment="1" applyProtection="1">
      <alignment horizontal="center" vertical="center"/>
    </xf>
    <xf numFmtId="0" fontId="2" fillId="7" borderId="0" xfId="0" applyFont="1" applyFill="1" applyBorder="1" applyAlignment="1" applyProtection="1">
      <alignment horizontal="center" vertical="center"/>
    </xf>
    <xf numFmtId="0" fontId="8" fillId="0" borderId="1" xfId="0" applyFont="1" applyFill="1" applyBorder="1" applyAlignment="1" applyProtection="1">
      <alignment horizontal="left"/>
      <protection locked="0"/>
    </xf>
    <xf numFmtId="0" fontId="8" fillId="0" borderId="2" xfId="0" applyFont="1" applyFill="1" applyBorder="1" applyAlignment="1" applyProtection="1">
      <alignment horizontal="left"/>
      <protection locked="0"/>
    </xf>
    <xf numFmtId="0" fontId="8" fillId="0" borderId="2" xfId="0" applyFont="1" applyFill="1" applyBorder="1" applyAlignment="1" applyProtection="1">
      <alignment horizontal="left" wrapText="1"/>
      <protection locked="0"/>
    </xf>
    <xf numFmtId="0" fontId="1" fillId="0" borderId="3" xfId="0" applyFont="1" applyBorder="1" applyAlignment="1" applyProtection="1">
      <alignment horizontal="center" vertical="top"/>
      <protection locked="0"/>
    </xf>
    <xf numFmtId="43" fontId="1" fillId="0" borderId="3" xfId="3" applyFont="1" applyBorder="1" applyAlignment="1" applyProtection="1">
      <alignment horizontal="center" vertical="top"/>
      <protection locked="0"/>
    </xf>
    <xf numFmtId="0" fontId="1" fillId="0" borderId="14" xfId="0" applyFont="1" applyBorder="1" applyAlignment="1" applyProtection="1">
      <alignment horizontal="left" vertical="top"/>
    </xf>
    <xf numFmtId="0" fontId="1" fillId="0" borderId="15" xfId="0" applyFont="1" applyBorder="1" applyAlignment="1" applyProtection="1">
      <alignment horizontal="left" vertical="top"/>
    </xf>
    <xf numFmtId="0" fontId="1" fillId="0" borderId="9" xfId="0" applyFont="1" applyBorder="1" applyAlignment="1" applyProtection="1">
      <alignment horizontal="center" vertical="top"/>
      <protection locked="0"/>
    </xf>
    <xf numFmtId="0" fontId="1" fillId="0" borderId="3" xfId="0" applyFont="1" applyBorder="1" applyAlignment="1" applyProtection="1">
      <alignment horizontal="center" vertical="top"/>
    </xf>
    <xf numFmtId="0" fontId="1" fillId="4" borderId="15" xfId="0" applyFont="1" applyFill="1" applyBorder="1" applyAlignment="1" applyProtection="1">
      <alignment horizontal="center" vertical="top"/>
    </xf>
    <xf numFmtId="0" fontId="1" fillId="7" borderId="15" xfId="0" applyFont="1" applyFill="1" applyBorder="1" applyAlignment="1" applyProtection="1">
      <alignment horizontal="center" vertical="top"/>
    </xf>
    <xf numFmtId="0" fontId="1" fillId="0" borderId="0" xfId="0" applyFont="1" applyFill="1" applyBorder="1" applyAlignment="1" applyProtection="1">
      <alignment horizontal="center" vertical="top"/>
    </xf>
    <xf numFmtId="0" fontId="1" fillId="0" borderId="21" xfId="0" applyFont="1" applyBorder="1" applyAlignment="1" applyProtection="1">
      <alignment horizontal="left" vertical="top"/>
    </xf>
    <xf numFmtId="0" fontId="1" fillId="0" borderId="13" xfId="0" applyFont="1" applyBorder="1" applyAlignment="1" applyProtection="1">
      <alignment horizontal="left" vertical="top"/>
    </xf>
    <xf numFmtId="0" fontId="2" fillId="0" borderId="17" xfId="0" applyFont="1" applyBorder="1" applyAlignment="1" applyProtection="1">
      <alignment horizontal="center" vertical="top"/>
    </xf>
    <xf numFmtId="0" fontId="2" fillId="0" borderId="18" xfId="0" applyFont="1" applyBorder="1" applyAlignment="1" applyProtection="1">
      <alignment horizontal="center" vertical="top"/>
    </xf>
    <xf numFmtId="0" fontId="2" fillId="0" borderId="14" xfId="0" applyFont="1" applyBorder="1" applyAlignment="1" applyProtection="1">
      <alignment horizontal="center" vertical="top"/>
    </xf>
    <xf numFmtId="0" fontId="2" fillId="0" borderId="15" xfId="0" applyFont="1" applyBorder="1" applyAlignment="1" applyProtection="1">
      <alignment horizontal="center" vertical="top"/>
    </xf>
    <xf numFmtId="43" fontId="2" fillId="0" borderId="17" xfId="3" applyFont="1" applyBorder="1" applyAlignment="1" applyProtection="1">
      <alignment horizontal="center" vertical="top"/>
    </xf>
    <xf numFmtId="43" fontId="2" fillId="0" borderId="18" xfId="3" applyFont="1" applyBorder="1" applyAlignment="1" applyProtection="1">
      <alignment horizontal="center" vertical="top"/>
    </xf>
    <xf numFmtId="0" fontId="1" fillId="4" borderId="3" xfId="0" applyFont="1" applyFill="1" applyBorder="1" applyAlignment="1" applyProtection="1">
      <alignment horizontal="center" vertical="top"/>
    </xf>
    <xf numFmtId="0" fontId="14" fillId="0" borderId="14" xfId="0" applyFont="1" applyBorder="1" applyAlignment="1" applyProtection="1">
      <alignment horizontal="left" vertical="top"/>
    </xf>
    <xf numFmtId="0" fontId="14" fillId="0" borderId="15" xfId="0" applyFont="1" applyBorder="1" applyAlignment="1" applyProtection="1">
      <alignment horizontal="left" vertical="top"/>
    </xf>
    <xf numFmtId="0" fontId="1" fillId="0" borderId="9" xfId="0" applyFont="1" applyBorder="1" applyAlignment="1" applyProtection="1">
      <alignment horizontal="left" vertical="top"/>
      <protection locked="0"/>
    </xf>
    <xf numFmtId="0" fontId="1" fillId="0" borderId="3" xfId="0" applyFont="1" applyBorder="1" applyAlignment="1" applyProtection="1">
      <alignment horizontal="left" vertical="top"/>
      <protection locked="0"/>
    </xf>
    <xf numFmtId="0" fontId="1" fillId="0" borderId="3" xfId="0" applyFont="1" applyBorder="1" applyAlignment="1" applyProtection="1">
      <alignment vertical="top"/>
    </xf>
    <xf numFmtId="0" fontId="2" fillId="0" borderId="21" xfId="0" applyFont="1" applyBorder="1" applyAlignment="1" applyProtection="1">
      <alignment horizontal="left" vertical="top"/>
    </xf>
    <xf numFmtId="0" fontId="2" fillId="0" borderId="13" xfId="0" applyFont="1" applyBorder="1" applyAlignment="1" applyProtection="1">
      <alignment horizontal="left" vertical="top"/>
    </xf>
    <xf numFmtId="0" fontId="1" fillId="0" borderId="14" xfId="0" applyFont="1" applyBorder="1" applyAlignment="1" applyProtection="1">
      <alignment horizontal="center" vertical="top"/>
      <protection locked="0"/>
    </xf>
    <xf numFmtId="0" fontId="1" fillId="0" borderId="15" xfId="0" applyFont="1" applyBorder="1" applyAlignment="1" applyProtection="1">
      <alignment horizontal="center" vertical="top"/>
      <protection locked="0"/>
    </xf>
    <xf numFmtId="0" fontId="2" fillId="0" borderId="19" xfId="0" applyFont="1" applyBorder="1" applyAlignment="1" applyProtection="1">
      <alignment horizontal="center" vertical="top"/>
    </xf>
    <xf numFmtId="0" fontId="2" fillId="4" borderId="17" xfId="0" applyFont="1" applyFill="1" applyBorder="1" applyAlignment="1" applyProtection="1">
      <alignment horizontal="center" vertical="top"/>
    </xf>
    <xf numFmtId="0" fontId="2" fillId="4" borderId="18" xfId="0" applyFont="1" applyFill="1" applyBorder="1" applyAlignment="1" applyProtection="1">
      <alignment horizontal="center" vertical="top"/>
    </xf>
    <xf numFmtId="0" fontId="2" fillId="4" borderId="19" xfId="0" applyFont="1" applyFill="1" applyBorder="1" applyAlignment="1" applyProtection="1">
      <alignment horizontal="center" vertical="top"/>
    </xf>
    <xf numFmtId="0" fontId="1" fillId="0" borderId="9" xfId="0" applyFont="1" applyBorder="1" applyAlignment="1" applyProtection="1">
      <alignment horizontal="center" vertical="top"/>
    </xf>
    <xf numFmtId="0" fontId="1" fillId="0" borderId="10" xfId="0" applyFont="1" applyBorder="1" applyAlignment="1" applyProtection="1">
      <alignment horizontal="center" vertical="top"/>
    </xf>
    <xf numFmtId="14" fontId="1" fillId="0" borderId="3" xfId="0" applyNumberFormat="1" applyFont="1" applyFill="1" applyBorder="1" applyAlignment="1" applyProtection="1">
      <alignment horizontal="center" vertical="top"/>
      <protection locked="0"/>
    </xf>
    <xf numFmtId="14" fontId="1" fillId="0" borderId="3" xfId="0" applyNumberFormat="1" applyFont="1" applyBorder="1" applyAlignment="1" applyProtection="1">
      <alignment horizontal="center" vertical="top"/>
      <protection locked="0"/>
    </xf>
    <xf numFmtId="14" fontId="1" fillId="0" borderId="10" xfId="0" applyNumberFormat="1" applyFont="1" applyBorder="1" applyAlignment="1" applyProtection="1">
      <alignment horizontal="center" vertical="top"/>
      <protection locked="0"/>
    </xf>
    <xf numFmtId="0" fontId="1" fillId="0" borderId="10"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1" fillId="0" borderId="16" xfId="0" applyFont="1" applyBorder="1" applyAlignment="1" applyProtection="1">
      <alignment horizontal="left" vertical="top"/>
      <protection locked="0"/>
    </xf>
    <xf numFmtId="0" fontId="2" fillId="0" borderId="9" xfId="0" applyFont="1" applyBorder="1" applyAlignment="1" applyProtection="1">
      <alignment horizontal="center" vertical="top"/>
    </xf>
    <xf numFmtId="0" fontId="2" fillId="0" borderId="3" xfId="0" applyFont="1" applyBorder="1" applyAlignment="1" applyProtection="1">
      <alignment horizontal="center" vertical="top"/>
    </xf>
    <xf numFmtId="0" fontId="1" fillId="0" borderId="3" xfId="0" applyFont="1" applyFill="1" applyBorder="1" applyAlignment="1" applyProtection="1">
      <alignment horizontal="center" vertical="top"/>
      <protection locked="0"/>
    </xf>
    <xf numFmtId="0" fontId="1" fillId="0" borderId="3" xfId="0" applyFont="1" applyBorder="1" applyAlignment="1" applyProtection="1">
      <alignment horizontal="center" vertical="top" wrapText="1"/>
    </xf>
    <xf numFmtId="0" fontId="1" fillId="0" borderId="9" xfId="0" applyFont="1" applyBorder="1" applyAlignment="1" applyProtection="1">
      <alignment horizontal="center" vertical="top" wrapText="1"/>
    </xf>
    <xf numFmtId="0" fontId="2" fillId="0" borderId="9" xfId="0" applyFont="1" applyBorder="1" applyAlignment="1" applyProtection="1">
      <alignment horizontal="left" vertical="top"/>
    </xf>
    <xf numFmtId="0" fontId="2" fillId="0" borderId="3" xfId="0" applyFont="1" applyBorder="1" applyAlignment="1" applyProtection="1">
      <alignment horizontal="left" vertical="top"/>
    </xf>
    <xf numFmtId="0" fontId="2" fillId="0" borderId="14" xfId="0" applyFont="1" applyBorder="1" applyAlignment="1" applyProtection="1">
      <alignment horizontal="left" vertical="top"/>
    </xf>
    <xf numFmtId="0" fontId="2" fillId="0" borderId="15" xfId="0" applyFont="1" applyBorder="1" applyAlignment="1" applyProtection="1">
      <alignment horizontal="left" vertical="top"/>
    </xf>
    <xf numFmtId="165" fontId="1" fillId="3" borderId="15" xfId="2" applyNumberFormat="1" applyFont="1" applyFill="1" applyBorder="1" applyAlignment="1" applyProtection="1">
      <alignment horizontal="center" vertical="top"/>
    </xf>
    <xf numFmtId="0" fontId="1" fillId="0" borderId="14" xfId="0" applyFont="1" applyBorder="1" applyAlignment="1" applyProtection="1">
      <alignment horizontal="center" vertical="top"/>
    </xf>
    <xf numFmtId="0" fontId="1" fillId="0" borderId="15" xfId="0" applyFont="1" applyBorder="1" applyAlignment="1" applyProtection="1">
      <alignment horizontal="center" vertical="top"/>
    </xf>
    <xf numFmtId="0" fontId="1" fillId="0" borderId="18" xfId="0" applyFont="1" applyBorder="1" applyAlignment="1" applyProtection="1">
      <alignment horizontal="center" vertical="top" wrapText="1"/>
    </xf>
    <xf numFmtId="0" fontId="1" fillId="3" borderId="15" xfId="0" applyFont="1" applyFill="1" applyBorder="1" applyAlignment="1" applyProtection="1">
      <alignment horizontal="center" vertical="top"/>
    </xf>
    <xf numFmtId="0" fontId="1" fillId="0" borderId="17" xfId="0" applyFont="1" applyBorder="1" applyAlignment="1" applyProtection="1">
      <alignment horizontal="center" vertical="top"/>
    </xf>
    <xf numFmtId="0" fontId="1" fillId="0" borderId="18" xfId="0" applyFont="1" applyBorder="1" applyAlignment="1" applyProtection="1">
      <alignment horizontal="center" vertical="top"/>
    </xf>
    <xf numFmtId="0" fontId="1" fillId="3" borderId="3" xfId="0" applyFont="1" applyFill="1" applyBorder="1" applyAlignment="1" applyProtection="1">
      <alignment horizontal="center" vertical="top"/>
    </xf>
    <xf numFmtId="0" fontId="2" fillId="0" borderId="24" xfId="0" applyFont="1" applyBorder="1" applyAlignment="1" applyProtection="1">
      <alignment vertical="top"/>
    </xf>
    <xf numFmtId="0" fontId="2" fillId="0" borderId="18" xfId="0" applyFont="1" applyBorder="1" applyAlignment="1" applyProtection="1">
      <alignment vertical="top"/>
    </xf>
    <xf numFmtId="0" fontId="2" fillId="0" borderId="4" xfId="0" applyFont="1" applyBorder="1" applyAlignment="1" applyProtection="1">
      <alignment vertical="top"/>
    </xf>
    <xf numFmtId="0" fontId="2" fillId="0" borderId="3" xfId="0" applyFont="1" applyBorder="1" applyAlignment="1" applyProtection="1">
      <alignment vertical="top"/>
    </xf>
    <xf numFmtId="0" fontId="2" fillId="0" borderId="15" xfId="0" applyFont="1" applyBorder="1" applyAlignment="1" applyProtection="1">
      <alignment vertical="top"/>
    </xf>
    <xf numFmtId="0" fontId="2" fillId="0" borderId="30" xfId="0" applyFont="1" applyBorder="1" applyAlignment="1" applyProtection="1">
      <alignment vertical="top"/>
    </xf>
    <xf numFmtId="0" fontId="2" fillId="0" borderId="11" xfId="0" applyFont="1" applyBorder="1" applyAlignment="1" applyProtection="1">
      <alignment vertical="top"/>
    </xf>
    <xf numFmtId="0" fontId="2" fillId="0" borderId="6" xfId="0" applyFont="1" applyBorder="1" applyAlignment="1" applyProtection="1">
      <alignment vertical="top"/>
    </xf>
    <xf numFmtId="0" fontId="2" fillId="0" borderId="9" xfId="0" applyFont="1" applyBorder="1" applyAlignment="1" applyProtection="1">
      <alignment vertical="top"/>
    </xf>
    <xf numFmtId="0" fontId="1" fillId="0" borderId="18" xfId="0" applyFont="1" applyFill="1" applyBorder="1" applyAlignment="1" applyProtection="1">
      <alignment vertical="top"/>
      <protection locked="0"/>
    </xf>
    <xf numFmtId="0" fontId="1" fillId="0" borderId="15" xfId="0" applyFont="1" applyFill="1" applyBorder="1" applyAlignment="1" applyProtection="1">
      <alignment vertical="top"/>
      <protection locked="0"/>
    </xf>
    <xf numFmtId="0" fontId="1" fillId="0" borderId="21" xfId="0" applyFont="1" applyFill="1" applyBorder="1" applyAlignment="1" applyProtection="1">
      <alignment horizontal="left" vertical="top"/>
      <protection locked="0"/>
    </xf>
    <xf numFmtId="0" fontId="1" fillId="0" borderId="13" xfId="0" applyFont="1" applyFill="1" applyBorder="1" applyAlignment="1" applyProtection="1">
      <alignment horizontal="left" vertical="top"/>
      <protection locked="0"/>
    </xf>
    <xf numFmtId="165" fontId="1" fillId="0" borderId="13" xfId="2" applyNumberFormat="1" applyFont="1" applyFill="1" applyBorder="1" applyAlignment="1" applyProtection="1">
      <alignment horizontal="center" vertical="top"/>
      <protection locked="0"/>
    </xf>
    <xf numFmtId="165" fontId="1" fillId="0" borderId="22" xfId="2" applyNumberFormat="1" applyFont="1" applyFill="1" applyBorder="1" applyAlignment="1" applyProtection="1">
      <alignment horizontal="center" vertical="top"/>
      <protection locked="0"/>
    </xf>
    <xf numFmtId="0" fontId="1" fillId="0" borderId="10" xfId="0" applyFont="1" applyFill="1" applyBorder="1" applyAlignment="1" applyProtection="1">
      <alignment horizontal="center" vertical="top"/>
      <protection locked="0"/>
    </xf>
    <xf numFmtId="165" fontId="1" fillId="0" borderId="15" xfId="2" applyNumberFormat="1" applyFont="1" applyFill="1" applyBorder="1" applyAlignment="1" applyProtection="1">
      <alignment horizontal="center" vertical="top"/>
      <protection locked="0"/>
    </xf>
    <xf numFmtId="44" fontId="2" fillId="3" borderId="21" xfId="2" applyFont="1" applyFill="1" applyBorder="1" applyAlignment="1" applyProtection="1">
      <alignment horizontal="center" vertical="top"/>
    </xf>
    <xf numFmtId="44" fontId="2" fillId="3" borderId="13" xfId="2" applyFont="1" applyFill="1" applyBorder="1" applyAlignment="1" applyProtection="1">
      <alignment horizontal="center" vertical="top"/>
    </xf>
    <xf numFmtId="0" fontId="1" fillId="0" borderId="14" xfId="0" applyFont="1" applyFill="1" applyBorder="1" applyAlignment="1" applyProtection="1">
      <alignment vertical="top"/>
    </xf>
    <xf numFmtId="0" fontId="1" fillId="0" borderId="15" xfId="0" applyFont="1" applyFill="1" applyBorder="1" applyAlignment="1" applyProtection="1">
      <alignment vertical="top"/>
    </xf>
    <xf numFmtId="0" fontId="1" fillId="0" borderId="9" xfId="0" applyFont="1" applyFill="1" applyBorder="1" applyAlignment="1" applyProtection="1">
      <alignment vertical="top"/>
      <protection locked="0"/>
    </xf>
    <xf numFmtId="0" fontId="1" fillId="0" borderId="3" xfId="0" applyFont="1" applyFill="1" applyBorder="1" applyAlignment="1" applyProtection="1">
      <alignment vertical="top"/>
      <protection locked="0"/>
    </xf>
    <xf numFmtId="0" fontId="1" fillId="0" borderId="9" xfId="0" applyFont="1" applyFill="1" applyBorder="1" applyAlignment="1" applyProtection="1">
      <alignment vertical="top"/>
    </xf>
    <xf numFmtId="0" fontId="1" fillId="0" borderId="3" xfId="0" applyFont="1" applyFill="1" applyBorder="1" applyAlignment="1" applyProtection="1">
      <alignment vertical="top"/>
    </xf>
    <xf numFmtId="0" fontId="2" fillId="3" borderId="3" xfId="0" applyFont="1" applyFill="1" applyBorder="1" applyAlignment="1" applyProtection="1">
      <alignment horizontal="center" vertical="top"/>
    </xf>
    <xf numFmtId="0" fontId="2" fillId="7" borderId="17" xfId="0" applyFont="1" applyFill="1" applyBorder="1" applyAlignment="1" applyProtection="1">
      <alignment horizontal="center" vertical="top"/>
    </xf>
    <xf numFmtId="0" fontId="2" fillId="7" borderId="18" xfId="0" applyFont="1" applyFill="1" applyBorder="1" applyAlignment="1" applyProtection="1">
      <alignment horizontal="center" vertical="top"/>
    </xf>
    <xf numFmtId="0" fontId="2" fillId="7" borderId="19" xfId="0" applyFont="1" applyFill="1" applyBorder="1" applyAlignment="1" applyProtection="1">
      <alignment horizontal="center" vertical="top"/>
    </xf>
    <xf numFmtId="0" fontId="2" fillId="0" borderId="17" xfId="0" applyFont="1" applyBorder="1" applyAlignment="1" applyProtection="1">
      <alignment horizontal="left" vertical="top"/>
    </xf>
    <xf numFmtId="0" fontId="2" fillId="0" borderId="18" xfId="0" applyFont="1" applyBorder="1" applyAlignment="1" applyProtection="1">
      <alignment horizontal="left" vertical="top"/>
    </xf>
    <xf numFmtId="0" fontId="2" fillId="0" borderId="14" xfId="0" applyFont="1" applyFill="1" applyBorder="1" applyAlignment="1" applyProtection="1">
      <alignment horizontal="center" vertical="top"/>
    </xf>
    <xf numFmtId="0" fontId="2" fillId="0" borderId="15" xfId="0" applyFont="1" applyFill="1" applyBorder="1" applyAlignment="1" applyProtection="1">
      <alignment horizontal="center" vertical="top"/>
    </xf>
    <xf numFmtId="0" fontId="2" fillId="0" borderId="15" xfId="0" applyFont="1" applyBorder="1" applyAlignment="1">
      <alignment vertical="top"/>
    </xf>
    <xf numFmtId="44" fontId="2" fillId="4" borderId="21" xfId="2" applyFont="1" applyFill="1" applyBorder="1" applyAlignment="1" applyProtection="1">
      <alignment horizontal="center" vertical="top"/>
    </xf>
    <xf numFmtId="44" fontId="2" fillId="4" borderId="13" xfId="2" applyFont="1" applyFill="1" applyBorder="1" applyAlignment="1" applyProtection="1">
      <alignment horizontal="center" vertical="top"/>
    </xf>
    <xf numFmtId="0" fontId="2" fillId="0" borderId="25" xfId="0" applyFont="1" applyBorder="1" applyAlignment="1">
      <alignment vertical="top"/>
    </xf>
    <xf numFmtId="0" fontId="2" fillId="0" borderId="6" xfId="0" applyFont="1" applyBorder="1" applyAlignment="1">
      <alignment vertical="top"/>
    </xf>
    <xf numFmtId="0" fontId="2" fillId="0" borderId="4" xfId="0" applyFont="1" applyBorder="1" applyAlignment="1">
      <alignment vertical="top"/>
    </xf>
    <xf numFmtId="0" fontId="2" fillId="0" borderId="3" xfId="0" applyFont="1" applyBorder="1" applyAlignment="1">
      <alignment vertical="top"/>
    </xf>
    <xf numFmtId="0" fontId="1" fillId="7" borderId="3" xfId="0" applyFont="1" applyFill="1" applyBorder="1" applyAlignment="1" applyProtection="1">
      <alignment horizontal="center" vertical="top"/>
    </xf>
    <xf numFmtId="165" fontId="1" fillId="7" borderId="15" xfId="2" applyNumberFormat="1" applyFont="1" applyFill="1" applyBorder="1" applyAlignment="1" applyProtection="1">
      <alignment horizontal="center" vertical="top"/>
    </xf>
    <xf numFmtId="44" fontId="2" fillId="7" borderId="21" xfId="2" applyFont="1" applyFill="1" applyBorder="1" applyAlignment="1" applyProtection="1">
      <alignment horizontal="center" vertical="top"/>
    </xf>
    <xf numFmtId="44" fontId="2" fillId="7" borderId="13" xfId="2" applyFont="1" applyFill="1" applyBorder="1" applyAlignment="1" applyProtection="1">
      <alignment horizontal="center" vertical="top"/>
    </xf>
    <xf numFmtId="0" fontId="2" fillId="2" borderId="14" xfId="0" applyFont="1" applyFill="1" applyBorder="1" applyAlignment="1" applyProtection="1">
      <alignment horizontal="center" vertical="top"/>
    </xf>
    <xf numFmtId="0" fontId="2" fillId="2" borderId="15" xfId="0" applyFont="1" applyFill="1" applyBorder="1" applyAlignment="1" applyProtection="1">
      <alignment horizontal="center" vertical="top"/>
    </xf>
    <xf numFmtId="165" fontId="1" fillId="4" borderId="15" xfId="2" applyNumberFormat="1" applyFont="1" applyFill="1" applyBorder="1" applyAlignment="1" applyProtection="1">
      <alignment horizontal="center" vertical="top"/>
    </xf>
    <xf numFmtId="165" fontId="1" fillId="4" borderId="16" xfId="2" applyNumberFormat="1" applyFont="1" applyFill="1" applyBorder="1" applyAlignment="1" applyProtection="1">
      <alignment horizontal="center" vertical="top"/>
    </xf>
    <xf numFmtId="0" fontId="2" fillId="0" borderId="25" xfId="0" applyFont="1" applyBorder="1" applyAlignment="1">
      <alignment horizontal="left" vertical="top"/>
    </xf>
    <xf numFmtId="0" fontId="2" fillId="0" borderId="6" xfId="0" applyFont="1" applyBorder="1" applyAlignment="1">
      <alignment horizontal="left" vertical="top"/>
    </xf>
    <xf numFmtId="0" fontId="2" fillId="0" borderId="4" xfId="0" applyFont="1" applyBorder="1" applyAlignment="1">
      <alignment horizontal="left" vertical="top"/>
    </xf>
    <xf numFmtId="0" fontId="2" fillId="0" borderId="3" xfId="0" applyFont="1" applyBorder="1" applyAlignment="1">
      <alignment horizontal="left" vertical="top"/>
    </xf>
    <xf numFmtId="0" fontId="2" fillId="0" borderId="28" xfId="0" applyFont="1" applyBorder="1" applyAlignment="1">
      <alignment horizontal="left" vertical="top"/>
    </xf>
    <xf numFmtId="0" fontId="2" fillId="0" borderId="5" xfId="0" applyFont="1" applyBorder="1" applyAlignment="1">
      <alignment horizontal="left" vertical="top"/>
    </xf>
    <xf numFmtId="0" fontId="1" fillId="0" borderId="0" xfId="0" applyFont="1" applyFill="1" applyBorder="1" applyAlignment="1" applyProtection="1">
      <alignment vertical="top"/>
      <protection locked="0"/>
    </xf>
    <xf numFmtId="0" fontId="1" fillId="0" borderId="0" xfId="0" applyFont="1" applyFill="1" applyBorder="1" applyAlignment="1" applyProtection="1">
      <alignment horizontal="left" vertical="top"/>
      <protection locked="0"/>
    </xf>
    <xf numFmtId="165" fontId="1" fillId="0" borderId="0" xfId="2" applyNumberFormat="1" applyFont="1" applyFill="1" applyBorder="1" applyAlignment="1" applyProtection="1">
      <alignment horizontal="center" vertical="top"/>
      <protection locked="0"/>
    </xf>
    <xf numFmtId="0" fontId="1" fillId="0" borderId="0" xfId="0" applyFont="1" applyFill="1" applyBorder="1" applyAlignment="1" applyProtection="1">
      <alignment horizontal="center" vertical="top"/>
      <protection locked="0"/>
    </xf>
    <xf numFmtId="44" fontId="1" fillId="3" borderId="6" xfId="2" applyNumberFormat="1" applyFont="1" applyFill="1" applyBorder="1" applyAlignment="1" applyProtection="1">
      <alignment horizontal="right" vertical="top"/>
    </xf>
    <xf numFmtId="44" fontId="1" fillId="3" borderId="3" xfId="2" applyNumberFormat="1" applyFont="1" applyFill="1" applyBorder="1" applyAlignment="1" applyProtection="1">
      <alignment horizontal="right" vertical="top"/>
    </xf>
    <xf numFmtId="9" fontId="1" fillId="3" borderId="3"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0" fontId="2" fillId="0" borderId="25" xfId="0" applyFont="1" applyBorder="1" applyAlignment="1" applyProtection="1">
      <alignment vertical="top"/>
    </xf>
    <xf numFmtId="0" fontId="2" fillId="0" borderId="28" xfId="0" applyFont="1" applyBorder="1" applyAlignment="1" applyProtection="1">
      <alignment vertical="top"/>
    </xf>
    <xf numFmtId="0" fontId="2" fillId="0" borderId="5" xfId="0" applyFont="1" applyBorder="1" applyAlignment="1" applyProtection="1">
      <alignment vertical="top"/>
    </xf>
    <xf numFmtId="0" fontId="1" fillId="0" borderId="19" xfId="0" applyFont="1" applyFill="1" applyBorder="1" applyAlignment="1" applyProtection="1">
      <alignment vertical="top"/>
      <protection locked="0"/>
    </xf>
    <xf numFmtId="0" fontId="1" fillId="0" borderId="16" xfId="0" applyFont="1" applyFill="1" applyBorder="1" applyAlignment="1" applyProtection="1">
      <alignment vertical="top"/>
      <protection locked="0"/>
    </xf>
    <xf numFmtId="0" fontId="2" fillId="3" borderId="17" xfId="0" applyFont="1" applyFill="1" applyBorder="1" applyAlignment="1" applyProtection="1">
      <alignment horizontal="center" vertical="top"/>
    </xf>
    <xf numFmtId="0" fontId="2" fillId="3" borderId="18" xfId="0" applyFont="1" applyFill="1" applyBorder="1" applyAlignment="1" applyProtection="1">
      <alignment horizontal="center" vertical="top"/>
    </xf>
    <xf numFmtId="0" fontId="2" fillId="3" borderId="19" xfId="0" applyFont="1" applyFill="1" applyBorder="1" applyAlignment="1" applyProtection="1">
      <alignment horizontal="center" vertical="top"/>
    </xf>
    <xf numFmtId="0" fontId="1" fillId="0" borderId="3" xfId="0" applyFont="1" applyBorder="1" applyAlignment="1" applyProtection="1">
      <alignment horizontal="left" vertical="top"/>
    </xf>
    <xf numFmtId="0" fontId="1" fillId="0" borderId="10" xfId="0" applyFont="1" applyBorder="1" applyAlignment="1" applyProtection="1">
      <alignment horizontal="left" vertical="top"/>
    </xf>
    <xf numFmtId="0" fontId="1" fillId="0" borderId="16" xfId="0" applyFont="1" applyBorder="1" applyAlignment="1" applyProtection="1">
      <alignment horizontal="left" vertical="top"/>
    </xf>
    <xf numFmtId="0" fontId="1" fillId="0" borderId="9" xfId="0" applyFont="1" applyBorder="1" applyAlignment="1" applyProtection="1">
      <alignment horizontal="left" vertical="top"/>
    </xf>
    <xf numFmtId="44" fontId="2" fillId="5" borderId="21" xfId="2" applyFont="1" applyFill="1" applyBorder="1" applyAlignment="1" applyProtection="1">
      <alignment horizontal="center" vertical="top"/>
    </xf>
    <xf numFmtId="44" fontId="2" fillId="5" borderId="13" xfId="2" applyFont="1" applyFill="1" applyBorder="1" applyAlignment="1" applyProtection="1">
      <alignment horizontal="center" vertical="top"/>
    </xf>
    <xf numFmtId="43" fontId="1" fillId="0" borderId="3" xfId="3" applyFont="1" applyFill="1" applyBorder="1" applyAlignment="1" applyProtection="1">
      <alignment horizontal="center" vertical="top"/>
      <protection locked="0"/>
    </xf>
    <xf numFmtId="0" fontId="2" fillId="0" borderId="4" xfId="0" applyFont="1" applyBorder="1" applyAlignment="1" applyProtection="1">
      <alignment horizontal="left" vertical="top"/>
    </xf>
    <xf numFmtId="0" fontId="2" fillId="0" borderId="28" xfId="0" applyFont="1" applyBorder="1" applyAlignment="1" applyProtection="1">
      <alignment horizontal="left" vertical="top"/>
    </xf>
    <xf numFmtId="0" fontId="2" fillId="0" borderId="5" xfId="0" applyFont="1" applyBorder="1" applyAlignment="1" applyProtection="1">
      <alignment horizontal="left" vertical="top"/>
    </xf>
    <xf numFmtId="9" fontId="1" fillId="3" borderId="5" xfId="4" applyFont="1" applyFill="1" applyBorder="1" applyAlignment="1" applyProtection="1">
      <alignment horizontal="right" vertical="top"/>
    </xf>
    <xf numFmtId="9" fontId="1" fillId="3" borderId="29" xfId="4" applyFont="1" applyFill="1" applyBorder="1" applyAlignment="1" applyProtection="1">
      <alignment horizontal="right" vertical="top"/>
    </xf>
    <xf numFmtId="0" fontId="2" fillId="0" borderId="14" xfId="0" applyFont="1" applyBorder="1" applyAlignment="1">
      <alignment vertical="top"/>
    </xf>
    <xf numFmtId="0" fontId="1" fillId="0" borderId="13" xfId="0" applyFont="1" applyFill="1" applyBorder="1" applyAlignment="1" applyProtection="1">
      <alignment horizontal="center" vertical="top"/>
      <protection locked="0"/>
    </xf>
    <xf numFmtId="0" fontId="1" fillId="0" borderId="22" xfId="0" applyFont="1" applyFill="1" applyBorder="1" applyAlignment="1" applyProtection="1">
      <alignment horizontal="center" vertical="top"/>
      <protection locked="0"/>
    </xf>
    <xf numFmtId="0" fontId="1" fillId="0" borderId="19" xfId="0" applyFont="1" applyBorder="1" applyAlignment="1" applyProtection="1">
      <alignment horizontal="center" vertical="top"/>
    </xf>
    <xf numFmtId="0" fontId="1" fillId="0" borderId="3" xfId="0" applyFont="1" applyFill="1" applyBorder="1" applyAlignment="1" applyProtection="1">
      <alignment horizontal="left" vertical="top"/>
    </xf>
    <xf numFmtId="0" fontId="1" fillId="0" borderId="17" xfId="0" applyFont="1" applyFill="1" applyBorder="1" applyAlignment="1" applyProtection="1">
      <alignment horizontal="center" vertical="top"/>
    </xf>
    <xf numFmtId="0" fontId="1" fillId="0" borderId="18" xfId="0" applyFont="1" applyFill="1" applyBorder="1" applyAlignment="1" applyProtection="1">
      <alignment horizontal="center" vertical="top"/>
    </xf>
    <xf numFmtId="0" fontId="1" fillId="0" borderId="19" xfId="0" applyFont="1" applyFill="1" applyBorder="1" applyAlignment="1" applyProtection="1">
      <alignment horizontal="center" vertical="top"/>
    </xf>
    <xf numFmtId="44" fontId="1" fillId="3" borderId="18" xfId="2" applyNumberFormat="1" applyFont="1" applyFill="1" applyBorder="1" applyAlignment="1" applyProtection="1">
      <alignment horizontal="right" vertical="top"/>
    </xf>
    <xf numFmtId="0" fontId="2" fillId="0" borderId="20" xfId="0" applyFont="1" applyBorder="1" applyAlignment="1">
      <alignment vertical="top"/>
    </xf>
    <xf numFmtId="165" fontId="1" fillId="3" borderId="3" xfId="2" applyNumberFormat="1" applyFont="1" applyFill="1" applyBorder="1" applyAlignment="1" applyProtection="1">
      <alignment horizontal="right" vertical="top"/>
    </xf>
    <xf numFmtId="0" fontId="2" fillId="0" borderId="17" xfId="0" applyFont="1" applyBorder="1" applyAlignment="1">
      <alignment horizontal="left" vertical="top"/>
    </xf>
    <xf numFmtId="0" fontId="2" fillId="0" borderId="18" xfId="0" applyFont="1" applyBorder="1" applyAlignment="1">
      <alignment horizontal="left" vertical="top"/>
    </xf>
    <xf numFmtId="0" fontId="2" fillId="0" borderId="17" xfId="0" applyFont="1" applyBorder="1" applyAlignment="1" applyProtection="1">
      <alignment vertical="top"/>
    </xf>
    <xf numFmtId="0" fontId="2" fillId="0" borderId="14" xfId="0" applyFont="1" applyBorder="1" applyAlignment="1">
      <alignment horizontal="left" vertical="top"/>
    </xf>
    <xf numFmtId="0" fontId="2" fillId="0" borderId="15" xfId="0" applyFont="1" applyBorder="1" applyAlignment="1">
      <alignment horizontal="left" vertical="top"/>
    </xf>
    <xf numFmtId="0" fontId="2" fillId="0" borderId="24" xfId="0" applyFont="1" applyBorder="1" applyAlignment="1">
      <alignment vertical="top"/>
    </xf>
    <xf numFmtId="0" fontId="2" fillId="0" borderId="18" xfId="0" applyFont="1" applyBorder="1" applyAlignment="1">
      <alignment vertical="top"/>
    </xf>
    <xf numFmtId="9" fontId="1" fillId="3" borderId="15" xfId="4" applyFont="1" applyFill="1" applyBorder="1" applyAlignment="1" applyProtection="1">
      <alignment horizontal="right" vertical="top"/>
    </xf>
    <xf numFmtId="9" fontId="1" fillId="3" borderId="16" xfId="4" applyFont="1" applyFill="1" applyBorder="1" applyAlignment="1" applyProtection="1">
      <alignment horizontal="right" vertical="top"/>
    </xf>
    <xf numFmtId="0" fontId="1" fillId="0" borderId="31" xfId="0" applyFont="1" applyFill="1" applyBorder="1" applyAlignment="1" applyProtection="1">
      <alignment horizontal="center" vertical="top"/>
    </xf>
    <xf numFmtId="0" fontId="1" fillId="0" borderId="32" xfId="0" applyFont="1" applyFill="1" applyBorder="1" applyAlignment="1" applyProtection="1">
      <alignment horizontal="center" vertical="top"/>
    </xf>
    <xf numFmtId="0" fontId="1" fillId="0" borderId="33" xfId="0" applyFont="1" applyFill="1" applyBorder="1" applyAlignment="1" applyProtection="1">
      <alignment horizontal="center" vertical="top"/>
    </xf>
    <xf numFmtId="0" fontId="2" fillId="0" borderId="17" xfId="0" applyFont="1" applyBorder="1" applyAlignment="1">
      <alignment vertical="top"/>
    </xf>
    <xf numFmtId="0" fontId="2" fillId="0" borderId="20" xfId="0" applyFont="1" applyBorder="1" applyAlignment="1" applyProtection="1">
      <alignment horizontal="left" vertical="top"/>
    </xf>
    <xf numFmtId="0" fontId="1" fillId="7" borderId="3" xfId="0" applyFont="1" applyFill="1" applyBorder="1" applyAlignment="1" applyProtection="1">
      <alignment horizontal="left" vertical="top"/>
    </xf>
    <xf numFmtId="0" fontId="1" fillId="7" borderId="10" xfId="0" applyFont="1" applyFill="1" applyBorder="1" applyAlignment="1" applyProtection="1">
      <alignment horizontal="left" vertical="top"/>
    </xf>
    <xf numFmtId="0" fontId="1" fillId="7" borderId="15" xfId="0" applyFont="1" applyFill="1" applyBorder="1" applyAlignment="1" applyProtection="1">
      <alignment horizontal="left" vertical="top"/>
    </xf>
    <xf numFmtId="0" fontId="1" fillId="7" borderId="16" xfId="0" applyFont="1" applyFill="1" applyBorder="1" applyAlignment="1" applyProtection="1">
      <alignment horizontal="left" vertical="top"/>
    </xf>
    <xf numFmtId="0" fontId="1" fillId="3" borderId="3" xfId="0" applyFont="1" applyFill="1" applyBorder="1" applyAlignment="1" applyProtection="1">
      <alignment horizontal="left" vertical="top"/>
    </xf>
    <xf numFmtId="0" fontId="1" fillId="3" borderId="10" xfId="0" applyFont="1" applyFill="1" applyBorder="1" applyAlignment="1" applyProtection="1">
      <alignment horizontal="left" vertical="top"/>
    </xf>
    <xf numFmtId="0" fontId="1" fillId="3" borderId="15" xfId="0" applyFont="1" applyFill="1" applyBorder="1" applyAlignment="1" applyProtection="1">
      <alignment horizontal="left" vertical="top"/>
    </xf>
    <xf numFmtId="0" fontId="1" fillId="3" borderId="16" xfId="0" applyFont="1" applyFill="1" applyBorder="1" applyAlignment="1" applyProtection="1">
      <alignment horizontal="left" vertical="top"/>
    </xf>
    <xf numFmtId="0" fontId="7" fillId="0" borderId="0" xfId="1" applyFont="1" applyBorder="1" applyAlignment="1" applyProtection="1">
      <alignment horizontal="left" vertical="top" wrapText="1"/>
      <protection locked="0"/>
    </xf>
    <xf numFmtId="0" fontId="2" fillId="0" borderId="0" xfId="0" applyFont="1" applyBorder="1" applyAlignment="1" applyProtection="1">
      <alignment horizontal="center"/>
    </xf>
    <xf numFmtId="0" fontId="2" fillId="0" borderId="9" xfId="0" applyFont="1" applyFill="1" applyBorder="1" applyAlignment="1" applyProtection="1">
      <alignment horizontal="center"/>
    </xf>
    <xf numFmtId="0" fontId="2" fillId="0" borderId="3" xfId="0" applyFont="1" applyFill="1" applyBorder="1" applyAlignment="1" applyProtection="1">
      <alignment horizontal="center"/>
    </xf>
    <xf numFmtId="44" fontId="2" fillId="6" borderId="3" xfId="0" applyNumberFormat="1" applyFont="1" applyFill="1" applyBorder="1" applyAlignment="1" applyProtection="1">
      <alignment horizontal="center"/>
    </xf>
    <xf numFmtId="0" fontId="2" fillId="6" borderId="3" xfId="0" applyFont="1" applyFill="1" applyBorder="1" applyAlignment="1" applyProtection="1">
      <alignment horizontal="center"/>
    </xf>
    <xf numFmtId="44" fontId="2" fillId="6" borderId="15" xfId="0" applyNumberFormat="1" applyFont="1" applyFill="1" applyBorder="1" applyAlignment="1" applyProtection="1">
      <alignment horizontal="center"/>
    </xf>
    <xf numFmtId="44" fontId="2" fillId="7" borderId="3" xfId="0" applyNumberFormat="1" applyFont="1" applyFill="1" applyBorder="1" applyAlignment="1" applyProtection="1">
      <alignment horizontal="center"/>
    </xf>
    <xf numFmtId="0" fontId="2" fillId="7" borderId="3" xfId="0" applyFont="1" applyFill="1" applyBorder="1" applyAlignment="1" applyProtection="1">
      <alignment horizontal="center"/>
    </xf>
    <xf numFmtId="0" fontId="2" fillId="0" borderId="14" xfId="0" applyFont="1" applyFill="1" applyBorder="1" applyAlignment="1" applyProtection="1">
      <alignment horizontal="center"/>
    </xf>
    <xf numFmtId="0" fontId="2" fillId="0" borderId="15" xfId="0" applyFont="1" applyFill="1" applyBorder="1" applyAlignment="1" applyProtection="1">
      <alignment horizontal="center"/>
    </xf>
    <xf numFmtId="44" fontId="2" fillId="7" borderId="15" xfId="0" applyNumberFormat="1" applyFont="1" applyFill="1" applyBorder="1" applyAlignment="1" applyProtection="1">
      <alignment horizontal="center"/>
    </xf>
  </cellXfs>
  <cellStyles count="6">
    <cellStyle name="Comma" xfId="3" builtinId="3"/>
    <cellStyle name="Currency" xfId="2" builtinId="4"/>
    <cellStyle name="Explanatory Text" xfId="1" builtinId="53"/>
    <cellStyle name="Hyperlink" xfId="5" builtinId="8"/>
    <cellStyle name="Normal" xfId="0" builtinId="0"/>
    <cellStyle name="Percent" xfId="4" builtinId="5"/>
  </cellStyles>
  <dxfs count="57">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s>
  <tableStyles count="0" defaultTableStyle="TableStyleMedium2" defaultPivotStyle="PivotStyleLight16"/>
  <colors>
    <mruColors>
      <color rgb="FFFFFF66"/>
      <color rgb="FF990033"/>
      <color rgb="FFFFCCCC"/>
      <color rgb="FFA50021"/>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FFAR Theme">
      <a:dk1>
        <a:srgbClr val="413D49"/>
      </a:dk1>
      <a:lt1>
        <a:sysClr val="window" lastClr="FFFFFF"/>
      </a:lt1>
      <a:dk2>
        <a:srgbClr val="413D49"/>
      </a:dk2>
      <a:lt2>
        <a:srgbClr val="DEDCE2"/>
      </a:lt2>
      <a:accent1>
        <a:srgbClr val="4CBD98"/>
      </a:accent1>
      <a:accent2>
        <a:srgbClr val="F4552E"/>
      </a:accent2>
      <a:accent3>
        <a:srgbClr val="4CBD98"/>
      </a:accent3>
      <a:accent4>
        <a:srgbClr val="4CBD98"/>
      </a:accent4>
      <a:accent5>
        <a:srgbClr val="92EBFF"/>
      </a:accent5>
      <a:accent6>
        <a:srgbClr val="9BF2D6"/>
      </a:accent6>
      <a:hlink>
        <a:srgbClr val="23709E"/>
      </a:hlink>
      <a:folHlink>
        <a:srgbClr val="6153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dationfar.org/grants-funding/resources/matching-funds/"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W43"/>
  <sheetViews>
    <sheetView zoomScale="80" zoomScaleNormal="80" workbookViewId="0">
      <selection activeCell="B30" sqref="B30:I30"/>
    </sheetView>
  </sheetViews>
  <sheetFormatPr defaultColWidth="8.54296875" defaultRowHeight="15.5" x14ac:dyDescent="0.35"/>
  <cols>
    <col min="1" max="16384" width="8.54296875" style="52"/>
  </cols>
  <sheetData>
    <row r="1" spans="1:23" ht="15.75" customHeight="1" x14ac:dyDescent="0.35">
      <c r="B1" s="467" t="s">
        <v>153</v>
      </c>
      <c r="C1" s="467"/>
      <c r="D1" s="467"/>
      <c r="E1" s="467"/>
      <c r="F1" s="467"/>
      <c r="G1" s="467"/>
      <c r="H1" s="467"/>
      <c r="I1" s="56"/>
      <c r="K1" s="469" t="s">
        <v>169</v>
      </c>
      <c r="L1" s="469"/>
      <c r="M1" s="469"/>
      <c r="N1" s="469"/>
      <c r="O1" s="469"/>
      <c r="P1" s="469"/>
      <c r="Q1" s="469"/>
      <c r="R1" s="469"/>
      <c r="S1" s="469"/>
      <c r="T1" s="469"/>
      <c r="U1" s="469"/>
      <c r="V1" s="469"/>
      <c r="W1" s="469"/>
    </row>
    <row r="2" spans="1:23" x14ac:dyDescent="0.35">
      <c r="A2" s="56"/>
      <c r="B2" s="56"/>
      <c r="C2" s="56"/>
      <c r="D2" s="56"/>
      <c r="E2" s="56"/>
      <c r="F2" s="56"/>
      <c r="G2" s="56"/>
      <c r="H2" s="56"/>
      <c r="I2" s="56"/>
      <c r="K2" s="469"/>
      <c r="L2" s="469"/>
      <c r="M2" s="469"/>
      <c r="N2" s="469"/>
      <c r="O2" s="469"/>
      <c r="P2" s="469"/>
      <c r="Q2" s="469"/>
      <c r="R2" s="469"/>
      <c r="S2" s="469"/>
      <c r="T2" s="469"/>
      <c r="U2" s="469"/>
      <c r="V2" s="469"/>
      <c r="W2" s="469"/>
    </row>
    <row r="3" spans="1:23" x14ac:dyDescent="0.35">
      <c r="A3" s="466" t="s">
        <v>152</v>
      </c>
      <c r="B3" s="466"/>
      <c r="C3" s="466"/>
      <c r="D3" s="466"/>
      <c r="E3" s="466"/>
      <c r="F3" s="466"/>
      <c r="G3" s="466"/>
      <c r="H3" s="466"/>
      <c r="I3" s="466"/>
      <c r="K3" s="469"/>
      <c r="L3" s="469"/>
      <c r="M3" s="469"/>
      <c r="N3" s="469"/>
      <c r="O3" s="469"/>
      <c r="P3" s="469"/>
      <c r="Q3" s="469"/>
      <c r="R3" s="469"/>
      <c r="S3" s="469"/>
      <c r="T3" s="469"/>
      <c r="U3" s="469"/>
      <c r="V3" s="469"/>
      <c r="W3" s="469"/>
    </row>
    <row r="4" spans="1:23" x14ac:dyDescent="0.35">
      <c r="A4" s="466"/>
      <c r="B4" s="466"/>
      <c r="C4" s="466"/>
      <c r="D4" s="466"/>
      <c r="E4" s="466"/>
      <c r="F4" s="466"/>
      <c r="G4" s="466"/>
      <c r="H4" s="466"/>
      <c r="I4" s="466"/>
      <c r="K4" s="469"/>
      <c r="L4" s="469"/>
      <c r="M4" s="469"/>
      <c r="N4" s="469"/>
      <c r="O4" s="469"/>
      <c r="P4" s="469"/>
      <c r="Q4" s="469"/>
      <c r="R4" s="469"/>
      <c r="S4" s="469"/>
      <c r="T4" s="469"/>
      <c r="U4" s="469"/>
      <c r="V4" s="469"/>
      <c r="W4" s="469"/>
    </row>
    <row r="5" spans="1:23" x14ac:dyDescent="0.35">
      <c r="A5" s="466"/>
      <c r="B5" s="466"/>
      <c r="C5" s="466"/>
      <c r="D5" s="466"/>
      <c r="E5" s="466"/>
      <c r="F5" s="466"/>
      <c r="G5" s="466"/>
      <c r="H5" s="466"/>
      <c r="I5" s="466"/>
      <c r="K5" s="469"/>
      <c r="L5" s="469"/>
      <c r="M5" s="469"/>
      <c r="N5" s="469"/>
      <c r="O5" s="469"/>
      <c r="P5" s="469"/>
      <c r="Q5" s="469"/>
      <c r="R5" s="469"/>
      <c r="S5" s="469"/>
      <c r="T5" s="469"/>
      <c r="U5" s="469"/>
      <c r="V5" s="469"/>
      <c r="W5" s="469"/>
    </row>
    <row r="6" spans="1:23" x14ac:dyDescent="0.35">
      <c r="A6" s="466"/>
      <c r="B6" s="466"/>
      <c r="C6" s="466"/>
      <c r="D6" s="466"/>
      <c r="E6" s="466"/>
      <c r="F6" s="466"/>
      <c r="G6" s="466"/>
      <c r="H6" s="466"/>
      <c r="I6" s="466"/>
      <c r="K6" s="469"/>
      <c r="L6" s="469"/>
      <c r="M6" s="469"/>
      <c r="N6" s="469"/>
      <c r="O6" s="469"/>
      <c r="P6" s="469"/>
      <c r="Q6" s="469"/>
      <c r="R6" s="469"/>
      <c r="S6" s="469"/>
      <c r="T6" s="469"/>
      <c r="U6" s="469"/>
      <c r="V6" s="469"/>
      <c r="W6" s="469"/>
    </row>
    <row r="7" spans="1:23" x14ac:dyDescent="0.35">
      <c r="A7" s="466"/>
      <c r="B7" s="466"/>
      <c r="C7" s="466"/>
      <c r="D7" s="466"/>
      <c r="E7" s="466"/>
      <c r="F7" s="466"/>
      <c r="G7" s="466"/>
      <c r="H7" s="466"/>
      <c r="I7" s="466"/>
      <c r="K7" s="469"/>
      <c r="L7" s="469"/>
      <c r="M7" s="469"/>
      <c r="N7" s="469"/>
      <c r="O7" s="469"/>
      <c r="P7" s="469"/>
      <c r="Q7" s="469"/>
      <c r="R7" s="469"/>
      <c r="S7" s="469"/>
      <c r="T7" s="469"/>
      <c r="U7" s="469"/>
      <c r="V7" s="469"/>
      <c r="W7" s="469"/>
    </row>
    <row r="8" spans="1:23" x14ac:dyDescent="0.35">
      <c r="A8" s="466"/>
      <c r="B8" s="466"/>
      <c r="C8" s="466"/>
      <c r="D8" s="466"/>
      <c r="E8" s="466"/>
      <c r="F8" s="466"/>
      <c r="G8" s="466"/>
      <c r="H8" s="466"/>
      <c r="I8" s="466"/>
      <c r="K8" s="469"/>
      <c r="L8" s="469"/>
      <c r="M8" s="469"/>
      <c r="N8" s="469"/>
      <c r="O8" s="469"/>
      <c r="P8" s="469"/>
      <c r="Q8" s="469"/>
      <c r="R8" s="469"/>
      <c r="S8" s="469"/>
      <c r="T8" s="469"/>
      <c r="U8" s="469"/>
      <c r="V8" s="469"/>
      <c r="W8" s="469"/>
    </row>
    <row r="9" spans="1:23" x14ac:dyDescent="0.35">
      <c r="A9" s="466"/>
      <c r="B9" s="466"/>
      <c r="C9" s="466"/>
      <c r="D9" s="466"/>
      <c r="E9" s="466"/>
      <c r="F9" s="466"/>
      <c r="G9" s="466"/>
      <c r="H9" s="466"/>
      <c r="I9" s="466"/>
      <c r="K9" s="469"/>
      <c r="L9" s="469"/>
      <c r="M9" s="469"/>
      <c r="N9" s="469"/>
      <c r="O9" s="469"/>
      <c r="P9" s="469"/>
      <c r="Q9" s="469"/>
      <c r="R9" s="469"/>
      <c r="S9" s="469"/>
      <c r="T9" s="469"/>
      <c r="U9" s="469"/>
      <c r="V9" s="469"/>
      <c r="W9" s="469"/>
    </row>
    <row r="10" spans="1:23" x14ac:dyDescent="0.35">
      <c r="A10" s="466"/>
      <c r="B10" s="466"/>
      <c r="C10" s="466"/>
      <c r="D10" s="466"/>
      <c r="E10" s="466"/>
      <c r="F10" s="466"/>
      <c r="G10" s="466"/>
      <c r="H10" s="466"/>
      <c r="I10" s="466"/>
      <c r="K10" s="469"/>
      <c r="L10" s="469"/>
      <c r="M10" s="469"/>
      <c r="N10" s="469"/>
      <c r="O10" s="469"/>
      <c r="P10" s="469"/>
      <c r="Q10" s="469"/>
      <c r="R10" s="469"/>
      <c r="S10" s="469"/>
      <c r="T10" s="469"/>
      <c r="U10" s="469"/>
      <c r="V10" s="469"/>
      <c r="W10" s="469"/>
    </row>
    <row r="11" spans="1:23" x14ac:dyDescent="0.35">
      <c r="A11" s="466"/>
      <c r="B11" s="466"/>
      <c r="C11" s="466"/>
      <c r="D11" s="466"/>
      <c r="E11" s="466"/>
      <c r="F11" s="466"/>
      <c r="G11" s="466"/>
      <c r="H11" s="466"/>
      <c r="I11" s="466"/>
      <c r="K11" s="469"/>
      <c r="L11" s="469"/>
      <c r="M11" s="469"/>
      <c r="N11" s="469"/>
      <c r="O11" s="469"/>
      <c r="P11" s="469"/>
      <c r="Q11" s="469"/>
      <c r="R11" s="469"/>
      <c r="S11" s="469"/>
      <c r="T11" s="469"/>
      <c r="U11" s="469"/>
      <c r="V11" s="469"/>
      <c r="W11" s="469"/>
    </row>
    <row r="12" spans="1:23" x14ac:dyDescent="0.35">
      <c r="A12" s="56"/>
      <c r="B12" s="56"/>
      <c r="C12" s="56"/>
      <c r="D12" s="56"/>
      <c r="E12" s="56"/>
      <c r="F12" s="56"/>
      <c r="G12" s="56"/>
      <c r="H12" s="56"/>
      <c r="I12" s="56"/>
      <c r="K12" s="469"/>
      <c r="L12" s="469"/>
      <c r="M12" s="469"/>
      <c r="N12" s="469"/>
      <c r="O12" s="469"/>
      <c r="P12" s="469"/>
      <c r="Q12" s="469"/>
      <c r="R12" s="469"/>
      <c r="S12" s="469"/>
      <c r="T12" s="469"/>
      <c r="U12" s="469"/>
      <c r="V12" s="469"/>
      <c r="W12" s="469"/>
    </row>
    <row r="13" spans="1:23" x14ac:dyDescent="0.35">
      <c r="A13" s="468" t="s">
        <v>154</v>
      </c>
      <c r="B13" s="468"/>
      <c r="C13" s="468"/>
      <c r="D13" s="468"/>
      <c r="E13" s="468"/>
      <c r="F13" s="468"/>
      <c r="G13" s="468"/>
      <c r="H13" s="468"/>
      <c r="I13" s="468"/>
      <c r="K13" s="469"/>
      <c r="L13" s="469"/>
      <c r="M13" s="469"/>
      <c r="N13" s="469"/>
      <c r="O13" s="469"/>
      <c r="P13" s="469"/>
      <c r="Q13" s="469"/>
      <c r="R13" s="469"/>
      <c r="S13" s="469"/>
      <c r="T13" s="469"/>
      <c r="U13" s="469"/>
      <c r="V13" s="469"/>
      <c r="W13" s="469"/>
    </row>
    <row r="14" spans="1:23" x14ac:dyDescent="0.35">
      <c r="A14" s="468"/>
      <c r="B14" s="468"/>
      <c r="C14" s="468"/>
      <c r="D14" s="468"/>
      <c r="E14" s="468"/>
      <c r="F14" s="468"/>
      <c r="G14" s="468"/>
      <c r="H14" s="468"/>
      <c r="I14" s="468"/>
      <c r="K14" s="469"/>
      <c r="L14" s="469"/>
      <c r="M14" s="469"/>
      <c r="N14" s="469"/>
      <c r="O14" s="469"/>
      <c r="P14" s="469"/>
      <c r="Q14" s="469"/>
      <c r="R14" s="469"/>
      <c r="S14" s="469"/>
      <c r="T14" s="469"/>
      <c r="U14" s="469"/>
      <c r="V14" s="469"/>
      <c r="W14" s="469"/>
    </row>
    <row r="15" spans="1:23" x14ac:dyDescent="0.35">
      <c r="A15" s="468"/>
      <c r="B15" s="468"/>
      <c r="C15" s="468"/>
      <c r="D15" s="468"/>
      <c r="E15" s="468"/>
      <c r="F15" s="468"/>
      <c r="G15" s="468"/>
      <c r="H15" s="468"/>
      <c r="I15" s="468"/>
      <c r="K15" s="469"/>
      <c r="L15" s="469"/>
      <c r="M15" s="469"/>
      <c r="N15" s="469"/>
      <c r="O15" s="469"/>
      <c r="P15" s="469"/>
      <c r="Q15" s="469"/>
      <c r="R15" s="469"/>
      <c r="S15" s="469"/>
      <c r="T15" s="469"/>
      <c r="U15" s="469"/>
      <c r="V15" s="469"/>
      <c r="W15" s="469"/>
    </row>
    <row r="16" spans="1:23" x14ac:dyDescent="0.35">
      <c r="A16" s="468"/>
      <c r="B16" s="468"/>
      <c r="C16" s="468"/>
      <c r="D16" s="468"/>
      <c r="E16" s="468"/>
      <c r="F16" s="468"/>
      <c r="G16" s="468"/>
      <c r="H16" s="468"/>
      <c r="I16" s="468"/>
      <c r="K16" s="469"/>
      <c r="L16" s="469"/>
      <c r="M16" s="469"/>
      <c r="N16" s="469"/>
      <c r="O16" s="469"/>
      <c r="P16" s="469"/>
      <c r="Q16" s="469"/>
      <c r="R16" s="469"/>
      <c r="S16" s="469"/>
      <c r="T16" s="469"/>
      <c r="U16" s="469"/>
      <c r="V16" s="469"/>
      <c r="W16" s="469"/>
    </row>
    <row r="17" spans="1:23" x14ac:dyDescent="0.35">
      <c r="A17" s="468"/>
      <c r="B17" s="468"/>
      <c r="C17" s="468"/>
      <c r="D17" s="468"/>
      <c r="E17" s="468"/>
      <c r="F17" s="468"/>
      <c r="G17" s="468"/>
      <c r="H17" s="468"/>
      <c r="I17" s="468"/>
    </row>
    <row r="18" spans="1:23" x14ac:dyDescent="0.35">
      <c r="A18" s="468"/>
      <c r="B18" s="468"/>
      <c r="C18" s="468"/>
      <c r="D18" s="468"/>
      <c r="E18" s="468"/>
      <c r="F18" s="468"/>
      <c r="G18" s="468"/>
      <c r="H18" s="468"/>
      <c r="I18" s="468"/>
    </row>
    <row r="20" spans="1:23" ht="27" customHeight="1" x14ac:dyDescent="0.35">
      <c r="A20" s="471" t="s">
        <v>155</v>
      </c>
      <c r="B20" s="471"/>
      <c r="C20" s="471"/>
      <c r="D20" s="471"/>
      <c r="E20" s="471"/>
      <c r="F20" s="471"/>
      <c r="G20" s="471"/>
      <c r="H20" s="471"/>
      <c r="I20" s="471"/>
      <c r="K20" s="472" t="s">
        <v>158</v>
      </c>
      <c r="L20" s="472"/>
      <c r="M20" s="472"/>
      <c r="N20" s="472"/>
      <c r="O20" s="472"/>
      <c r="P20" s="472"/>
      <c r="Q20" s="472"/>
      <c r="R20" s="472"/>
      <c r="S20" s="472"/>
      <c r="T20" s="472"/>
      <c r="U20" s="472"/>
      <c r="V20" s="472"/>
      <c r="W20" s="472"/>
    </row>
    <row r="21" spans="1:23" x14ac:dyDescent="0.35">
      <c r="K21" s="472"/>
      <c r="L21" s="472"/>
      <c r="M21" s="472"/>
      <c r="N21" s="472"/>
      <c r="O21" s="472"/>
      <c r="P21" s="472"/>
      <c r="Q21" s="472"/>
      <c r="R21" s="472"/>
      <c r="S21" s="472"/>
      <c r="T21" s="472"/>
      <c r="U21" s="472"/>
      <c r="V21" s="472"/>
      <c r="W21" s="472"/>
    </row>
    <row r="22" spans="1:23" ht="44.25" customHeight="1" x14ac:dyDescent="0.35">
      <c r="A22" s="472" t="s">
        <v>156</v>
      </c>
      <c r="B22" s="472"/>
      <c r="C22" s="472"/>
      <c r="D22" s="472"/>
      <c r="E22" s="472"/>
      <c r="F22" s="472"/>
      <c r="G22" s="472"/>
      <c r="H22" s="472"/>
      <c r="I22" s="472"/>
      <c r="K22" s="473" t="s">
        <v>170</v>
      </c>
      <c r="L22" s="473"/>
      <c r="M22" s="473"/>
      <c r="N22" s="473"/>
      <c r="O22" s="473"/>
      <c r="P22" s="473"/>
      <c r="Q22" s="473"/>
      <c r="R22" s="473"/>
      <c r="S22" s="473"/>
      <c r="T22" s="473"/>
      <c r="U22" s="473"/>
      <c r="V22" s="473"/>
      <c r="W22" s="473"/>
    </row>
    <row r="23" spans="1:23" ht="44.25" customHeight="1" x14ac:dyDescent="0.35">
      <c r="A23" s="472"/>
      <c r="B23" s="472"/>
      <c r="C23" s="472"/>
      <c r="D23" s="472"/>
      <c r="E23" s="472"/>
      <c r="F23" s="472"/>
      <c r="G23" s="472"/>
      <c r="H23" s="472"/>
      <c r="I23" s="472"/>
      <c r="K23" s="473"/>
      <c r="L23" s="473"/>
      <c r="M23" s="473"/>
      <c r="N23" s="473"/>
      <c r="O23" s="473"/>
      <c r="P23" s="473"/>
      <c r="Q23" s="473"/>
      <c r="R23" s="473"/>
      <c r="S23" s="473"/>
      <c r="T23" s="473"/>
      <c r="U23" s="473"/>
      <c r="V23" s="473"/>
      <c r="W23" s="473"/>
    </row>
    <row r="24" spans="1:23" ht="44.25" customHeight="1" x14ac:dyDescent="0.35">
      <c r="A24" s="470" t="s">
        <v>157</v>
      </c>
      <c r="B24" s="470"/>
      <c r="C24" s="470"/>
      <c r="D24" s="470"/>
      <c r="E24" s="470"/>
      <c r="F24" s="470"/>
      <c r="G24" s="470"/>
      <c r="H24" s="470"/>
      <c r="I24" s="470"/>
      <c r="K24" s="470" t="s">
        <v>159</v>
      </c>
      <c r="L24" s="470"/>
      <c r="M24" s="470"/>
      <c r="N24" s="470"/>
      <c r="O24" s="470"/>
      <c r="P24" s="470"/>
      <c r="Q24" s="470"/>
      <c r="R24" s="470"/>
      <c r="S24" s="470"/>
      <c r="T24" s="470"/>
      <c r="U24" s="470"/>
      <c r="V24" s="470"/>
      <c r="W24" s="470"/>
    </row>
    <row r="25" spans="1:23" ht="44.25" customHeight="1" x14ac:dyDescent="0.35">
      <c r="A25" s="470"/>
      <c r="B25" s="470"/>
      <c r="C25" s="470"/>
      <c r="D25" s="470"/>
      <c r="E25" s="470"/>
      <c r="F25" s="470"/>
      <c r="G25" s="470"/>
      <c r="H25" s="470"/>
      <c r="I25" s="470"/>
      <c r="K25" s="470"/>
      <c r="L25" s="470"/>
      <c r="M25" s="470"/>
      <c r="N25" s="470"/>
      <c r="O25" s="470"/>
      <c r="P25" s="470"/>
      <c r="Q25" s="470"/>
      <c r="R25" s="470"/>
      <c r="S25" s="470"/>
      <c r="T25" s="470"/>
      <c r="U25" s="470"/>
      <c r="V25" s="470"/>
      <c r="W25" s="470"/>
    </row>
    <row r="26" spans="1:23" ht="44.25" customHeight="1" x14ac:dyDescent="0.35">
      <c r="K26" s="470" t="s">
        <v>160</v>
      </c>
      <c r="L26" s="470"/>
      <c r="M26" s="470"/>
      <c r="N26" s="470"/>
      <c r="O26" s="470"/>
      <c r="P26" s="470"/>
      <c r="Q26" s="470"/>
      <c r="R26" s="470"/>
      <c r="S26" s="470"/>
      <c r="T26" s="470"/>
      <c r="U26" s="470"/>
      <c r="V26" s="470"/>
      <c r="W26" s="470"/>
    </row>
    <row r="27" spans="1:23" ht="44.25" customHeight="1" x14ac:dyDescent="0.35">
      <c r="K27" s="470"/>
      <c r="L27" s="470"/>
      <c r="M27" s="470"/>
      <c r="N27" s="470"/>
      <c r="O27" s="470"/>
      <c r="P27" s="470"/>
      <c r="Q27" s="470"/>
      <c r="R27" s="470"/>
      <c r="S27" s="470"/>
      <c r="T27" s="470"/>
      <c r="U27" s="470"/>
      <c r="V27" s="470"/>
      <c r="W27" s="470"/>
    </row>
    <row r="28" spans="1:23" ht="23.25" customHeight="1" x14ac:dyDescent="0.35">
      <c r="K28" s="470" t="s">
        <v>161</v>
      </c>
      <c r="L28" s="470"/>
      <c r="M28" s="470"/>
      <c r="N28" s="470"/>
      <c r="O28" s="470"/>
      <c r="P28" s="470"/>
      <c r="Q28" s="470"/>
      <c r="R28" s="470"/>
      <c r="S28" s="470"/>
      <c r="T28" s="470"/>
      <c r="U28" s="470"/>
      <c r="V28" s="470"/>
      <c r="W28" s="470"/>
    </row>
    <row r="29" spans="1:23" ht="23.25" customHeight="1" x14ac:dyDescent="0.35">
      <c r="K29" s="470"/>
      <c r="L29" s="470"/>
      <c r="M29" s="470"/>
      <c r="N29" s="470"/>
      <c r="O29" s="470"/>
      <c r="P29" s="470"/>
      <c r="Q29" s="470"/>
      <c r="R29" s="470"/>
      <c r="S29" s="470"/>
      <c r="T29" s="470"/>
      <c r="U29" s="470"/>
      <c r="V29" s="470"/>
      <c r="W29" s="470"/>
    </row>
    <row r="30" spans="1:23" ht="23.25" customHeight="1" x14ac:dyDescent="0.35">
      <c r="B30" s="474" t="s">
        <v>301</v>
      </c>
      <c r="C30" s="474"/>
      <c r="D30" s="474"/>
      <c r="E30" s="474"/>
      <c r="F30" s="474"/>
      <c r="G30" s="474"/>
      <c r="H30" s="474"/>
      <c r="I30" s="474"/>
      <c r="K30" s="470" t="s">
        <v>162</v>
      </c>
      <c r="L30" s="470"/>
      <c r="M30" s="470"/>
      <c r="N30" s="470"/>
      <c r="O30" s="470"/>
      <c r="P30" s="470"/>
      <c r="Q30" s="470"/>
      <c r="R30" s="470"/>
      <c r="S30" s="470"/>
      <c r="T30" s="470"/>
      <c r="U30" s="470"/>
      <c r="V30" s="470"/>
      <c r="W30" s="470"/>
    </row>
    <row r="31" spans="1:23" ht="23.25" customHeight="1" x14ac:dyDescent="0.35">
      <c r="K31" s="470"/>
      <c r="L31" s="470"/>
      <c r="M31" s="470"/>
      <c r="N31" s="470"/>
      <c r="O31" s="470"/>
      <c r="P31" s="470"/>
      <c r="Q31" s="470"/>
      <c r="R31" s="470"/>
      <c r="S31" s="470"/>
      <c r="T31" s="470"/>
      <c r="U31" s="470"/>
      <c r="V31" s="470"/>
      <c r="W31" s="470"/>
    </row>
    <row r="32" spans="1:23" ht="23.25" customHeight="1" x14ac:dyDescent="0.35">
      <c r="K32" s="470" t="s">
        <v>163</v>
      </c>
      <c r="L32" s="470"/>
      <c r="M32" s="470"/>
      <c r="N32" s="470"/>
      <c r="O32" s="470"/>
      <c r="P32" s="470"/>
      <c r="Q32" s="470"/>
      <c r="R32" s="470"/>
      <c r="S32" s="470"/>
      <c r="T32" s="470"/>
      <c r="U32" s="470"/>
      <c r="V32" s="470"/>
      <c r="W32" s="470"/>
    </row>
    <row r="33" spans="11:23" s="57" customFormat="1" ht="23.25" customHeight="1" x14ac:dyDescent="0.35">
      <c r="K33" s="470"/>
      <c r="L33" s="470"/>
      <c r="M33" s="470"/>
      <c r="N33" s="470"/>
      <c r="O33" s="470"/>
      <c r="P33" s="470"/>
      <c r="Q33" s="470"/>
      <c r="R33" s="470"/>
      <c r="S33" s="470"/>
      <c r="T33" s="470"/>
      <c r="U33" s="470"/>
      <c r="V33" s="470"/>
      <c r="W33" s="470"/>
    </row>
    <row r="34" spans="11:23" ht="23.25" customHeight="1" x14ac:dyDescent="0.35">
      <c r="K34" s="470" t="s">
        <v>164</v>
      </c>
      <c r="L34" s="470"/>
      <c r="M34" s="470"/>
      <c r="N34" s="470"/>
      <c r="O34" s="470"/>
      <c r="P34" s="470"/>
      <c r="Q34" s="470"/>
      <c r="R34" s="470"/>
      <c r="S34" s="470"/>
      <c r="T34" s="470"/>
      <c r="U34" s="470"/>
      <c r="V34" s="470"/>
      <c r="W34" s="470"/>
    </row>
    <row r="35" spans="11:23" ht="23.25" customHeight="1" x14ac:dyDescent="0.35">
      <c r="K35" s="470"/>
      <c r="L35" s="470"/>
      <c r="M35" s="470"/>
      <c r="N35" s="470"/>
      <c r="O35" s="470"/>
      <c r="P35" s="470"/>
      <c r="Q35" s="470"/>
      <c r="R35" s="470"/>
      <c r="S35" s="470"/>
      <c r="T35" s="470"/>
      <c r="U35" s="470"/>
      <c r="V35" s="470"/>
      <c r="W35" s="470"/>
    </row>
    <row r="36" spans="11:23" ht="23.25" customHeight="1" x14ac:dyDescent="0.35">
      <c r="K36" s="470" t="s">
        <v>165</v>
      </c>
      <c r="L36" s="470"/>
      <c r="M36" s="470"/>
      <c r="N36" s="470"/>
      <c r="O36" s="470"/>
      <c r="P36" s="470"/>
      <c r="Q36" s="470"/>
      <c r="R36" s="470"/>
      <c r="S36" s="470"/>
      <c r="T36" s="470"/>
      <c r="U36" s="470"/>
      <c r="V36" s="470"/>
      <c r="W36" s="470"/>
    </row>
    <row r="37" spans="11:23" ht="23.25" customHeight="1" x14ac:dyDescent="0.35">
      <c r="K37" s="470"/>
      <c r="L37" s="470"/>
      <c r="M37" s="470"/>
      <c r="N37" s="470"/>
      <c r="O37" s="470"/>
      <c r="P37" s="470"/>
      <c r="Q37" s="470"/>
      <c r="R37" s="470"/>
      <c r="S37" s="470"/>
      <c r="T37" s="470"/>
      <c r="U37" s="470"/>
      <c r="V37" s="470"/>
      <c r="W37" s="470"/>
    </row>
    <row r="38" spans="11:23" ht="23.25" customHeight="1" x14ac:dyDescent="0.35">
      <c r="K38" s="470" t="s">
        <v>166</v>
      </c>
      <c r="L38" s="470"/>
      <c r="M38" s="470"/>
      <c r="N38" s="470"/>
      <c r="O38" s="470"/>
      <c r="P38" s="470"/>
      <c r="Q38" s="470"/>
      <c r="R38" s="470"/>
      <c r="S38" s="470"/>
      <c r="T38" s="470"/>
      <c r="U38" s="470"/>
      <c r="V38" s="470"/>
      <c r="W38" s="470"/>
    </row>
    <row r="39" spans="11:23" ht="23.25" customHeight="1" x14ac:dyDescent="0.35">
      <c r="K39" s="470"/>
      <c r="L39" s="470"/>
      <c r="M39" s="470"/>
      <c r="N39" s="470"/>
      <c r="O39" s="470"/>
      <c r="P39" s="470"/>
      <c r="Q39" s="470"/>
      <c r="R39" s="470"/>
      <c r="S39" s="470"/>
      <c r="T39" s="470"/>
      <c r="U39" s="470"/>
      <c r="V39" s="470"/>
      <c r="W39" s="470"/>
    </row>
    <row r="40" spans="11:23" ht="34.5" customHeight="1" x14ac:dyDescent="0.35">
      <c r="K40" s="470" t="s">
        <v>167</v>
      </c>
      <c r="L40" s="470"/>
      <c r="M40" s="470"/>
      <c r="N40" s="470"/>
      <c r="O40" s="470"/>
      <c r="P40" s="470"/>
      <c r="Q40" s="470"/>
      <c r="R40" s="470"/>
      <c r="S40" s="470"/>
      <c r="T40" s="470"/>
      <c r="U40" s="470"/>
      <c r="V40" s="470"/>
      <c r="W40" s="470"/>
    </row>
    <row r="41" spans="11:23" ht="34.5" customHeight="1" x14ac:dyDescent="0.35">
      <c r="K41" s="470"/>
      <c r="L41" s="470"/>
      <c r="M41" s="470"/>
      <c r="N41" s="470"/>
      <c r="O41" s="470"/>
      <c r="P41" s="470"/>
      <c r="Q41" s="470"/>
      <c r="R41" s="470"/>
      <c r="S41" s="470"/>
      <c r="T41" s="470"/>
      <c r="U41" s="470"/>
      <c r="V41" s="470"/>
      <c r="W41" s="470"/>
    </row>
    <row r="42" spans="11:23" ht="58.5" customHeight="1" x14ac:dyDescent="0.35">
      <c r="K42" s="475" t="s">
        <v>168</v>
      </c>
      <c r="L42" s="475"/>
      <c r="M42" s="475"/>
      <c r="N42" s="475"/>
      <c r="O42" s="475"/>
      <c r="P42" s="475"/>
      <c r="Q42" s="475"/>
      <c r="R42" s="475"/>
      <c r="S42" s="475"/>
      <c r="T42" s="475"/>
      <c r="U42" s="475"/>
      <c r="V42" s="475"/>
      <c r="W42" s="475"/>
    </row>
    <row r="43" spans="11:23" ht="58.5" customHeight="1" x14ac:dyDescent="0.35">
      <c r="K43" s="475"/>
      <c r="L43" s="475"/>
      <c r="M43" s="475"/>
      <c r="N43" s="475"/>
      <c r="O43" s="475"/>
      <c r="P43" s="475"/>
      <c r="Q43" s="475"/>
      <c r="R43" s="475"/>
      <c r="S43" s="475"/>
      <c r="T43" s="475"/>
      <c r="U43" s="475"/>
      <c r="V43" s="475"/>
      <c r="W43" s="475"/>
    </row>
  </sheetData>
  <mergeCells count="20">
    <mergeCell ref="K34:W35"/>
    <mergeCell ref="K36:W37"/>
    <mergeCell ref="K38:W39"/>
    <mergeCell ref="K40:W41"/>
    <mergeCell ref="K42:W43"/>
    <mergeCell ref="A3:I11"/>
    <mergeCell ref="B1:H1"/>
    <mergeCell ref="A13:I18"/>
    <mergeCell ref="K1:W16"/>
    <mergeCell ref="K32:W33"/>
    <mergeCell ref="A20:I20"/>
    <mergeCell ref="A22:I23"/>
    <mergeCell ref="K20:W21"/>
    <mergeCell ref="A24:I25"/>
    <mergeCell ref="K26:W27"/>
    <mergeCell ref="K22:W23"/>
    <mergeCell ref="K24:W25"/>
    <mergeCell ref="K28:W29"/>
    <mergeCell ref="K30:W31"/>
    <mergeCell ref="B30:I30"/>
  </mergeCells>
  <hyperlinks>
    <hyperlink ref="B1:H1" r:id="rId1" display="Link to FFAR's Matching Guidelines Document" xr:uid="{16D3CD2F-1477-4DB0-A18A-E3F4268184DE}"/>
  </hyperlinks>
  <printOptions horizontalCentered="1"/>
  <pageMargins left="0.7" right="0.7" top="0.75" bottom="0.75" header="0.3" footer="0.3"/>
  <pageSetup scale="90" pageOrder="overThenDown" orientation="landscape" r:id="rId2"/>
  <rowBreaks count="1" manualBreakCount="1">
    <brk id="25" max="16383" man="1"/>
  </rowBreaks>
  <colBreaks count="1" manualBreakCount="1">
    <brk id="10"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sheetPr>
  <dimension ref="A1:ED568"/>
  <sheetViews>
    <sheetView zoomScale="60" zoomScaleNormal="60" workbookViewId="0">
      <selection activeCell="C3" sqref="C3:L3"/>
    </sheetView>
  </sheetViews>
  <sheetFormatPr defaultColWidth="8.54296875" defaultRowHeight="15.5" x14ac:dyDescent="0.35"/>
  <cols>
    <col min="1" max="1" width="5.1796875" style="220" customWidth="1"/>
    <col min="2" max="2" width="46.453125" style="220" bestFit="1" customWidth="1"/>
    <col min="3" max="3" width="13.1796875" style="220" customWidth="1"/>
    <col min="4" max="4" width="22.81640625" style="220" bestFit="1" customWidth="1"/>
    <col min="5" max="5" width="20.453125" style="220" bestFit="1" customWidth="1"/>
    <col min="6" max="7" width="22.1796875" style="224" bestFit="1" customWidth="1"/>
    <col min="8" max="8" width="22.81640625" style="220" bestFit="1" customWidth="1"/>
    <col min="9" max="9" width="22.1796875" style="220" bestFit="1" customWidth="1"/>
    <col min="10" max="10" width="24.81640625" style="220" bestFit="1" customWidth="1"/>
    <col min="11" max="11" width="22.81640625" style="220" bestFit="1" customWidth="1"/>
    <col min="12" max="12" width="22.1796875" style="220" bestFit="1" customWidth="1"/>
    <col min="13" max="13" width="22.81640625" style="220" bestFit="1" customWidth="1"/>
    <col min="14" max="14" width="5.81640625" style="221" customWidth="1"/>
    <col min="15" max="15" width="5.81640625" style="220" hidden="1" customWidth="1"/>
    <col min="16" max="16" width="4.81640625" style="220" hidden="1" customWidth="1"/>
    <col min="17" max="17" width="37.1796875" style="220" hidden="1" customWidth="1"/>
    <col min="18" max="18" width="27.6328125" style="220" hidden="1" customWidth="1"/>
    <col min="19" max="19" width="22.81640625" style="220" hidden="1" customWidth="1"/>
    <col min="20" max="20" width="23.1796875" style="220" hidden="1" customWidth="1"/>
    <col min="21" max="21" width="20.453125" style="220" hidden="1" customWidth="1"/>
    <col min="22" max="23" width="22.1796875" style="220" hidden="1" customWidth="1"/>
    <col min="24" max="24" width="22.81640625" style="220" hidden="1" customWidth="1"/>
    <col min="25" max="25" width="22.1796875" style="220" hidden="1" customWidth="1"/>
    <col min="26" max="26" width="24.81640625" style="220" hidden="1" customWidth="1"/>
    <col min="27" max="27" width="22.81640625" style="220" hidden="1" customWidth="1"/>
    <col min="28" max="28" width="22.1796875" style="220" hidden="1" customWidth="1"/>
    <col min="29" max="29" width="32.81640625" style="220" hidden="1" customWidth="1"/>
    <col min="30" max="30" width="23.1796875" style="220" hidden="1" customWidth="1"/>
    <col min="31" max="31" width="8.54296875" style="220" hidden="1" customWidth="1"/>
    <col min="32" max="32" width="8.54296875" style="220" customWidth="1"/>
    <col min="33" max="33" width="4.81640625" style="220" customWidth="1"/>
    <col min="34" max="34" width="37.1796875" style="220" customWidth="1"/>
    <col min="35" max="35" width="39.81640625" style="220" customWidth="1"/>
    <col min="36" max="36" width="22.81640625" style="220" customWidth="1"/>
    <col min="37" max="37" width="23.1796875" style="220" customWidth="1"/>
    <col min="38" max="38" width="20.453125" style="220" customWidth="1"/>
    <col min="39" max="40" width="22.1796875" style="220" customWidth="1"/>
    <col min="41" max="41" width="22.81640625" style="220" customWidth="1"/>
    <col min="42" max="42" width="22.1796875" style="220" customWidth="1"/>
    <col min="43" max="43" width="24.81640625" style="220" customWidth="1"/>
    <col min="44" max="44" width="22.81640625" style="220" customWidth="1"/>
    <col min="45" max="45" width="22.1796875" style="220" customWidth="1"/>
    <col min="46" max="46" width="32.81640625" style="220" customWidth="1"/>
    <col min="47" max="47" width="23.1796875" style="220" customWidth="1"/>
    <col min="48" max="48" width="9.453125" style="220" customWidth="1"/>
    <col min="49" max="16384" width="8.54296875" style="220"/>
  </cols>
  <sheetData>
    <row r="1" spans="1:64" ht="16" thickBot="1" x14ac:dyDescent="0.4">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row>
    <row r="2" spans="1:64" x14ac:dyDescent="0.35">
      <c r="A2" s="219"/>
      <c r="B2" s="544" t="s">
        <v>287</v>
      </c>
      <c r="C2" s="545"/>
      <c r="D2" s="545"/>
      <c r="E2" s="545"/>
      <c r="F2" s="545"/>
      <c r="G2" s="545"/>
      <c r="H2" s="545"/>
      <c r="I2" s="545"/>
      <c r="J2" s="545"/>
      <c r="K2" s="545"/>
      <c r="L2" s="632"/>
      <c r="M2" s="219"/>
      <c r="N2" s="219"/>
      <c r="O2" s="219"/>
      <c r="P2" s="219"/>
      <c r="Q2" s="544" t="s">
        <v>287</v>
      </c>
      <c r="R2" s="545"/>
      <c r="S2" s="545"/>
      <c r="T2" s="545"/>
      <c r="U2" s="545"/>
      <c r="V2" s="545"/>
      <c r="W2" s="545"/>
      <c r="X2" s="545"/>
      <c r="Y2" s="545"/>
      <c r="Z2" s="545"/>
      <c r="AA2" s="632"/>
      <c r="AB2" s="219"/>
      <c r="AC2" s="219"/>
      <c r="AD2" s="219"/>
      <c r="AE2" s="219"/>
      <c r="AF2" s="219"/>
      <c r="AG2" s="219"/>
      <c r="AH2" s="544" t="s">
        <v>287</v>
      </c>
      <c r="AI2" s="545"/>
      <c r="AJ2" s="545"/>
      <c r="AK2" s="545"/>
      <c r="AL2" s="545"/>
      <c r="AM2" s="545"/>
      <c r="AN2" s="545"/>
      <c r="AO2" s="545"/>
      <c r="AP2" s="545"/>
      <c r="AQ2" s="545"/>
      <c r="AR2" s="632"/>
      <c r="AS2" s="219"/>
      <c r="AT2" s="219"/>
      <c r="AU2" s="219"/>
      <c r="AV2" s="219"/>
      <c r="AW2" s="219"/>
      <c r="AX2" s="219"/>
      <c r="AY2" s="219"/>
      <c r="AZ2" s="219"/>
      <c r="BA2" s="219"/>
      <c r="BB2" s="219"/>
      <c r="BC2" s="219"/>
      <c r="BD2" s="219"/>
      <c r="BE2" s="219"/>
      <c r="BF2" s="219"/>
      <c r="BG2" s="219"/>
      <c r="BH2" s="219"/>
      <c r="BI2" s="219"/>
      <c r="BJ2" s="219"/>
      <c r="BK2" s="219"/>
      <c r="BL2" s="219"/>
    </row>
    <row r="3" spans="1:64" x14ac:dyDescent="0.35">
      <c r="A3" s="219"/>
      <c r="B3" s="257" t="s">
        <v>288</v>
      </c>
      <c r="C3" s="512"/>
      <c r="D3" s="512"/>
      <c r="E3" s="512"/>
      <c r="F3" s="512"/>
      <c r="G3" s="512"/>
      <c r="H3" s="512"/>
      <c r="I3" s="512"/>
      <c r="J3" s="512"/>
      <c r="K3" s="512"/>
      <c r="L3" s="527"/>
      <c r="M3" s="219"/>
      <c r="N3" s="219"/>
      <c r="O3" s="219"/>
      <c r="P3" s="219"/>
      <c r="Q3" s="408" t="s">
        <v>288</v>
      </c>
      <c r="R3" s="654">
        <f>$C$3</f>
        <v>0</v>
      </c>
      <c r="S3" s="654"/>
      <c r="T3" s="654"/>
      <c r="U3" s="654"/>
      <c r="V3" s="654"/>
      <c r="W3" s="654"/>
      <c r="X3" s="654"/>
      <c r="Y3" s="654"/>
      <c r="Z3" s="654"/>
      <c r="AA3" s="655"/>
      <c r="AB3" s="219"/>
      <c r="AC3" s="219"/>
      <c r="AD3" s="219"/>
      <c r="AE3" s="219"/>
      <c r="AF3" s="219"/>
      <c r="AG3" s="219"/>
      <c r="AH3" s="408" t="s">
        <v>288</v>
      </c>
      <c r="AI3" s="658">
        <f>$C$3</f>
        <v>0</v>
      </c>
      <c r="AJ3" s="658"/>
      <c r="AK3" s="658"/>
      <c r="AL3" s="658"/>
      <c r="AM3" s="658"/>
      <c r="AN3" s="658"/>
      <c r="AO3" s="658"/>
      <c r="AP3" s="658"/>
      <c r="AQ3" s="658"/>
      <c r="AR3" s="659"/>
      <c r="AS3" s="219"/>
      <c r="AT3" s="219"/>
      <c r="AU3" s="219"/>
      <c r="AV3" s="219"/>
      <c r="AW3" s="219"/>
      <c r="AX3" s="219"/>
      <c r="AY3" s="219"/>
      <c r="AZ3" s="219"/>
      <c r="BA3" s="219"/>
      <c r="BB3" s="219"/>
      <c r="BC3" s="219"/>
      <c r="BD3" s="219"/>
      <c r="BE3" s="219"/>
      <c r="BF3" s="219"/>
      <c r="BG3" s="219"/>
      <c r="BH3" s="219"/>
      <c r="BI3" s="219"/>
      <c r="BJ3" s="219"/>
      <c r="BK3" s="219"/>
      <c r="BL3" s="219"/>
    </row>
    <row r="4" spans="1:64" x14ac:dyDescent="0.35">
      <c r="A4" s="219"/>
      <c r="B4" s="257" t="s">
        <v>289</v>
      </c>
      <c r="C4" s="512"/>
      <c r="D4" s="512"/>
      <c r="E4" s="512"/>
      <c r="F4" s="512"/>
      <c r="G4" s="512"/>
      <c r="H4" s="512"/>
      <c r="I4" s="512"/>
      <c r="J4" s="512"/>
      <c r="K4" s="512"/>
      <c r="L4" s="527"/>
      <c r="M4" s="219"/>
      <c r="N4" s="219"/>
      <c r="O4" s="219"/>
      <c r="P4" s="219"/>
      <c r="Q4" s="408" t="s">
        <v>289</v>
      </c>
      <c r="R4" s="654">
        <f>$C$4</f>
        <v>0</v>
      </c>
      <c r="S4" s="654"/>
      <c r="T4" s="654"/>
      <c r="U4" s="654"/>
      <c r="V4" s="654"/>
      <c r="W4" s="654"/>
      <c r="X4" s="654"/>
      <c r="Y4" s="654"/>
      <c r="Z4" s="654"/>
      <c r="AA4" s="655"/>
      <c r="AB4" s="219"/>
      <c r="AC4" s="219"/>
      <c r="AD4" s="219"/>
      <c r="AE4" s="219"/>
      <c r="AF4" s="219"/>
      <c r="AG4" s="219"/>
      <c r="AH4" s="408" t="s">
        <v>289</v>
      </c>
      <c r="AI4" s="658">
        <f>$C$4</f>
        <v>0</v>
      </c>
      <c r="AJ4" s="658"/>
      <c r="AK4" s="658"/>
      <c r="AL4" s="658"/>
      <c r="AM4" s="658"/>
      <c r="AN4" s="658"/>
      <c r="AO4" s="658"/>
      <c r="AP4" s="658"/>
      <c r="AQ4" s="658"/>
      <c r="AR4" s="659"/>
      <c r="AS4" s="219"/>
      <c r="AT4" s="219"/>
      <c r="AU4" s="219"/>
      <c r="AV4" s="219"/>
      <c r="AW4" s="219"/>
      <c r="AX4" s="219"/>
      <c r="AY4" s="219"/>
      <c r="AZ4" s="219"/>
      <c r="BA4" s="219"/>
      <c r="BB4" s="219"/>
      <c r="BC4" s="219"/>
      <c r="BD4" s="219"/>
      <c r="BE4" s="219"/>
      <c r="BF4" s="219"/>
      <c r="BG4" s="219"/>
      <c r="BH4" s="219"/>
      <c r="BI4" s="219"/>
      <c r="BJ4" s="219"/>
      <c r="BK4" s="219"/>
      <c r="BL4" s="219"/>
    </row>
    <row r="5" spans="1:64" ht="16" thickBot="1" x14ac:dyDescent="0.4">
      <c r="A5" s="219"/>
      <c r="B5" s="226" t="s">
        <v>290</v>
      </c>
      <c r="C5" s="528"/>
      <c r="D5" s="528"/>
      <c r="E5" s="528"/>
      <c r="F5" s="528"/>
      <c r="G5" s="528"/>
      <c r="H5" s="528"/>
      <c r="I5" s="528"/>
      <c r="J5" s="528"/>
      <c r="K5" s="528"/>
      <c r="L5" s="529"/>
      <c r="M5" s="219"/>
      <c r="N5" s="219"/>
      <c r="O5" s="219"/>
      <c r="P5" s="219"/>
      <c r="Q5" s="407" t="s">
        <v>290</v>
      </c>
      <c r="R5" s="656">
        <f>$C$5</f>
        <v>0</v>
      </c>
      <c r="S5" s="656"/>
      <c r="T5" s="656"/>
      <c r="U5" s="656"/>
      <c r="V5" s="656"/>
      <c r="W5" s="656"/>
      <c r="X5" s="656"/>
      <c r="Y5" s="656"/>
      <c r="Z5" s="656"/>
      <c r="AA5" s="657"/>
      <c r="AB5" s="219"/>
      <c r="AC5" s="219"/>
      <c r="AD5" s="219"/>
      <c r="AE5" s="219"/>
      <c r="AF5" s="219"/>
      <c r="AG5" s="219"/>
      <c r="AH5" s="407" t="s">
        <v>290</v>
      </c>
      <c r="AI5" s="660">
        <f>$C$5</f>
        <v>0</v>
      </c>
      <c r="AJ5" s="660"/>
      <c r="AK5" s="660"/>
      <c r="AL5" s="660"/>
      <c r="AM5" s="660"/>
      <c r="AN5" s="660"/>
      <c r="AO5" s="660"/>
      <c r="AP5" s="660"/>
      <c r="AQ5" s="660"/>
      <c r="AR5" s="661"/>
      <c r="AS5" s="219"/>
      <c r="AT5" s="219"/>
      <c r="AU5" s="219"/>
      <c r="AV5" s="219"/>
      <c r="AW5" s="219"/>
      <c r="AX5" s="219"/>
      <c r="AY5" s="219"/>
      <c r="AZ5" s="219"/>
      <c r="BA5" s="219"/>
      <c r="BB5" s="219"/>
      <c r="BC5" s="219"/>
      <c r="BD5" s="219"/>
      <c r="BE5" s="219"/>
      <c r="BF5" s="219"/>
      <c r="BG5" s="219"/>
      <c r="BH5" s="219"/>
      <c r="BI5" s="219"/>
      <c r="BJ5" s="219"/>
      <c r="BK5" s="219"/>
      <c r="BL5" s="219"/>
    </row>
    <row r="6" spans="1:64" ht="16" thickBot="1" x14ac:dyDescent="0.4">
      <c r="A6" s="219"/>
      <c r="B6" s="219"/>
      <c r="C6" s="219"/>
      <c r="D6" s="219"/>
      <c r="E6" s="219"/>
      <c r="F6" s="220"/>
      <c r="G6" s="220"/>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row>
    <row r="7" spans="1:64" s="242" customFormat="1" x14ac:dyDescent="0.35">
      <c r="A7" s="519" t="s">
        <v>97</v>
      </c>
      <c r="B7" s="520"/>
      <c r="C7" s="520"/>
      <c r="D7" s="520"/>
      <c r="E7" s="520"/>
      <c r="F7" s="520"/>
      <c r="G7" s="520"/>
      <c r="H7" s="520"/>
      <c r="I7" s="520"/>
      <c r="J7" s="520"/>
      <c r="K7" s="520"/>
      <c r="L7" s="520"/>
      <c r="M7" s="521"/>
      <c r="N7" s="232"/>
      <c r="P7" s="573" t="s">
        <v>221</v>
      </c>
      <c r="Q7" s="574"/>
      <c r="R7" s="574"/>
      <c r="S7" s="574"/>
      <c r="T7" s="574"/>
      <c r="U7" s="574"/>
      <c r="V7" s="574"/>
      <c r="W7" s="574"/>
      <c r="X7" s="574"/>
      <c r="Y7" s="574"/>
      <c r="Z7" s="574"/>
      <c r="AA7" s="574"/>
      <c r="AB7" s="574"/>
      <c r="AC7" s="574"/>
      <c r="AD7" s="575"/>
      <c r="AG7" s="614" t="s">
        <v>102</v>
      </c>
      <c r="AH7" s="615"/>
      <c r="AI7" s="615"/>
      <c r="AJ7" s="615"/>
      <c r="AK7" s="615"/>
      <c r="AL7" s="615"/>
      <c r="AM7" s="615"/>
      <c r="AN7" s="615"/>
      <c r="AO7" s="615"/>
      <c r="AP7" s="615"/>
      <c r="AQ7" s="615"/>
      <c r="AR7" s="615"/>
      <c r="AS7" s="615"/>
      <c r="AT7" s="615"/>
      <c r="AU7" s="616"/>
    </row>
    <row r="8" spans="1:64" s="242" customFormat="1" x14ac:dyDescent="0.35">
      <c r="A8" s="522" t="s">
        <v>3</v>
      </c>
      <c r="B8" s="496"/>
      <c r="C8" s="496"/>
      <c r="D8" s="496"/>
      <c r="E8" s="496"/>
      <c r="F8" s="496"/>
      <c r="G8" s="496"/>
      <c r="H8" s="496"/>
      <c r="I8" s="496"/>
      <c r="J8" s="496"/>
      <c r="K8" s="496"/>
      <c r="L8" s="496"/>
      <c r="M8" s="523"/>
      <c r="N8" s="232"/>
      <c r="P8" s="522" t="s">
        <v>3</v>
      </c>
      <c r="Q8" s="496"/>
      <c r="R8" s="496"/>
      <c r="S8" s="496"/>
      <c r="T8" s="496"/>
      <c r="U8" s="496"/>
      <c r="V8" s="496"/>
      <c r="W8" s="496"/>
      <c r="X8" s="496"/>
      <c r="Y8" s="496"/>
      <c r="Z8" s="496"/>
      <c r="AA8" s="496"/>
      <c r="AB8" s="496"/>
      <c r="AC8" s="496"/>
      <c r="AD8" s="523"/>
      <c r="AG8" s="522" t="s">
        <v>3</v>
      </c>
      <c r="AH8" s="496"/>
      <c r="AI8" s="496"/>
      <c r="AJ8" s="496"/>
      <c r="AK8" s="496"/>
      <c r="AL8" s="496"/>
      <c r="AM8" s="496"/>
      <c r="AN8" s="496"/>
      <c r="AO8" s="496"/>
      <c r="AP8" s="496"/>
      <c r="AQ8" s="496"/>
      <c r="AR8" s="496"/>
      <c r="AS8" s="496"/>
      <c r="AT8" s="496"/>
      <c r="AU8" s="523"/>
    </row>
    <row r="9" spans="1:64" s="165" customFormat="1" x14ac:dyDescent="0.35">
      <c r="A9" s="495" t="s">
        <v>94</v>
      </c>
      <c r="B9" s="491"/>
      <c r="C9" s="524"/>
      <c r="D9" s="524"/>
      <c r="E9" s="524"/>
      <c r="F9" s="524"/>
      <c r="G9" s="251" t="s">
        <v>95</v>
      </c>
      <c r="H9" s="525"/>
      <c r="I9" s="525"/>
      <c r="J9" s="525"/>
      <c r="K9" s="525"/>
      <c r="L9" s="525"/>
      <c r="M9" s="526"/>
      <c r="N9" s="216"/>
      <c r="P9" s="495" t="s">
        <v>94</v>
      </c>
      <c r="Q9" s="491"/>
      <c r="R9" s="491"/>
      <c r="S9" s="525"/>
      <c r="T9" s="525"/>
      <c r="U9" s="525"/>
      <c r="V9" s="525"/>
      <c r="W9" s="251" t="s">
        <v>95</v>
      </c>
      <c r="X9" s="525"/>
      <c r="Y9" s="525"/>
      <c r="Z9" s="525"/>
      <c r="AA9" s="525"/>
      <c r="AB9" s="525"/>
      <c r="AC9" s="525"/>
      <c r="AD9" s="526"/>
      <c r="AG9" s="495" t="s">
        <v>94</v>
      </c>
      <c r="AH9" s="491"/>
      <c r="AI9" s="491"/>
      <c r="AJ9" s="525"/>
      <c r="AK9" s="525"/>
      <c r="AL9" s="525"/>
      <c r="AM9" s="525"/>
      <c r="AN9" s="251" t="s">
        <v>95</v>
      </c>
      <c r="AO9" s="525"/>
      <c r="AP9" s="525"/>
      <c r="AQ9" s="525"/>
      <c r="AR9" s="525"/>
      <c r="AS9" s="525"/>
      <c r="AT9" s="525"/>
      <c r="AU9" s="526"/>
    </row>
    <row r="10" spans="1:64" s="165" customFormat="1" x14ac:dyDescent="0.35">
      <c r="A10" s="495" t="s">
        <v>0</v>
      </c>
      <c r="B10" s="491"/>
      <c r="C10" s="512"/>
      <c r="D10" s="512"/>
      <c r="E10" s="512"/>
      <c r="F10" s="512"/>
      <c r="G10" s="512"/>
      <c r="H10" s="512"/>
      <c r="I10" s="512"/>
      <c r="J10" s="512"/>
      <c r="K10" s="512"/>
      <c r="L10" s="512"/>
      <c r="M10" s="527"/>
      <c r="N10" s="216"/>
      <c r="P10" s="495" t="s">
        <v>0</v>
      </c>
      <c r="Q10" s="491"/>
      <c r="R10" s="491"/>
      <c r="S10" s="512"/>
      <c r="T10" s="512"/>
      <c r="U10" s="512"/>
      <c r="V10" s="512"/>
      <c r="W10" s="512"/>
      <c r="X10" s="512"/>
      <c r="Y10" s="512"/>
      <c r="Z10" s="512"/>
      <c r="AA10" s="512"/>
      <c r="AB10" s="512"/>
      <c r="AC10" s="512"/>
      <c r="AD10" s="527"/>
      <c r="AG10" s="495" t="s">
        <v>0</v>
      </c>
      <c r="AH10" s="491"/>
      <c r="AI10" s="491"/>
      <c r="AJ10" s="512"/>
      <c r="AK10" s="512"/>
      <c r="AL10" s="512"/>
      <c r="AM10" s="512"/>
      <c r="AN10" s="512"/>
      <c r="AO10" s="512"/>
      <c r="AP10" s="512"/>
      <c r="AQ10" s="512"/>
      <c r="AR10" s="512"/>
      <c r="AS10" s="512"/>
      <c r="AT10" s="512"/>
      <c r="AU10" s="527"/>
    </row>
    <row r="11" spans="1:64" s="165" customFormat="1" x14ac:dyDescent="0.35">
      <c r="A11" s="495" t="s">
        <v>96</v>
      </c>
      <c r="B11" s="491"/>
      <c r="C11" s="512"/>
      <c r="D11" s="512"/>
      <c r="E11" s="512"/>
      <c r="F11" s="512"/>
      <c r="G11" s="512"/>
      <c r="H11" s="512"/>
      <c r="I11" s="512"/>
      <c r="J11" s="512"/>
      <c r="K11" s="512"/>
      <c r="L11" s="512"/>
      <c r="M11" s="527"/>
      <c r="N11" s="216"/>
      <c r="P11" s="495" t="s">
        <v>96</v>
      </c>
      <c r="Q11" s="491"/>
      <c r="R11" s="491"/>
      <c r="S11" s="512"/>
      <c r="T11" s="512"/>
      <c r="U11" s="512"/>
      <c r="V11" s="512"/>
      <c r="W11" s="512"/>
      <c r="X11" s="512"/>
      <c r="Y11" s="512"/>
      <c r="Z11" s="512"/>
      <c r="AA11" s="512"/>
      <c r="AB11" s="512"/>
      <c r="AC11" s="512"/>
      <c r="AD11" s="527"/>
      <c r="AG11" s="495" t="s">
        <v>96</v>
      </c>
      <c r="AH11" s="491"/>
      <c r="AI11" s="491"/>
      <c r="AJ11" s="512"/>
      <c r="AK11" s="512"/>
      <c r="AL11" s="512"/>
      <c r="AM11" s="512"/>
      <c r="AN11" s="512"/>
      <c r="AO11" s="512"/>
      <c r="AP11" s="512"/>
      <c r="AQ11" s="512"/>
      <c r="AR11" s="512"/>
      <c r="AS11" s="512"/>
      <c r="AT11" s="512"/>
      <c r="AU11" s="527"/>
    </row>
    <row r="12" spans="1:64" s="165" customFormat="1" ht="16" thickBot="1" x14ac:dyDescent="0.4">
      <c r="A12" s="516" t="s">
        <v>2</v>
      </c>
      <c r="B12" s="517"/>
      <c r="C12" s="528"/>
      <c r="D12" s="528"/>
      <c r="E12" s="528"/>
      <c r="F12" s="528"/>
      <c r="G12" s="528"/>
      <c r="H12" s="528"/>
      <c r="I12" s="528"/>
      <c r="J12" s="528"/>
      <c r="K12" s="528"/>
      <c r="L12" s="528"/>
      <c r="M12" s="529"/>
      <c r="N12" s="216"/>
      <c r="P12" s="516" t="s">
        <v>2</v>
      </c>
      <c r="Q12" s="517"/>
      <c r="R12" s="517"/>
      <c r="S12" s="528"/>
      <c r="T12" s="528"/>
      <c r="U12" s="528"/>
      <c r="V12" s="528"/>
      <c r="W12" s="528"/>
      <c r="X12" s="528"/>
      <c r="Y12" s="528"/>
      <c r="Z12" s="528"/>
      <c r="AA12" s="528"/>
      <c r="AB12" s="528"/>
      <c r="AC12" s="528"/>
      <c r="AD12" s="529"/>
      <c r="AG12" s="516" t="s">
        <v>2</v>
      </c>
      <c r="AH12" s="517"/>
      <c r="AI12" s="517"/>
      <c r="AJ12" s="528"/>
      <c r="AK12" s="528"/>
      <c r="AL12" s="528"/>
      <c r="AM12" s="528"/>
      <c r="AN12" s="528"/>
      <c r="AO12" s="528"/>
      <c r="AP12" s="528"/>
      <c r="AQ12" s="528"/>
      <c r="AR12" s="528"/>
      <c r="AS12" s="528"/>
      <c r="AT12" s="528"/>
      <c r="AU12" s="529"/>
    </row>
    <row r="13" spans="1:64" ht="16" thickBot="1" x14ac:dyDescent="0.4">
      <c r="F13" s="220"/>
      <c r="G13" s="220"/>
    </row>
    <row r="14" spans="1:64" x14ac:dyDescent="0.35">
      <c r="A14" s="502" t="s">
        <v>84</v>
      </c>
      <c r="B14" s="503"/>
      <c r="C14" s="503"/>
      <c r="D14" s="503"/>
      <c r="E14" s="503"/>
      <c r="F14" s="503"/>
      <c r="G14" s="503"/>
      <c r="H14" s="503"/>
      <c r="I14" s="503"/>
      <c r="J14" s="503"/>
      <c r="K14" s="503"/>
      <c r="L14" s="503"/>
      <c r="M14" s="518"/>
      <c r="P14" s="502" t="s">
        <v>84</v>
      </c>
      <c r="Q14" s="503"/>
      <c r="R14" s="503"/>
      <c r="S14" s="503"/>
      <c r="T14" s="503"/>
      <c r="U14" s="503"/>
      <c r="V14" s="503"/>
      <c r="W14" s="503"/>
      <c r="X14" s="503"/>
      <c r="Y14" s="503"/>
      <c r="Z14" s="503"/>
      <c r="AA14" s="503"/>
      <c r="AB14" s="503"/>
      <c r="AC14" s="503"/>
      <c r="AD14" s="518"/>
      <c r="AE14" s="221"/>
      <c r="AF14" s="221"/>
      <c r="AG14" s="502" t="s">
        <v>84</v>
      </c>
      <c r="AH14" s="503"/>
      <c r="AI14" s="503"/>
      <c r="AJ14" s="503"/>
      <c r="AK14" s="503"/>
      <c r="AL14" s="503"/>
      <c r="AM14" s="503"/>
      <c r="AN14" s="503"/>
      <c r="AO14" s="503"/>
      <c r="AP14" s="503"/>
      <c r="AQ14" s="503"/>
      <c r="AR14" s="503"/>
      <c r="AS14" s="503"/>
      <c r="AT14" s="503"/>
      <c r="AU14" s="518"/>
    </row>
    <row r="15" spans="1:64" s="242" customFormat="1" x14ac:dyDescent="0.35">
      <c r="A15" s="254"/>
      <c r="B15" s="252" t="s">
        <v>85</v>
      </c>
      <c r="C15" s="496" t="s">
        <v>13</v>
      </c>
      <c r="D15" s="496"/>
      <c r="E15" s="256" t="s">
        <v>14</v>
      </c>
      <c r="F15" s="334" t="s">
        <v>171</v>
      </c>
      <c r="G15" s="252" t="s">
        <v>68</v>
      </c>
      <c r="H15" s="255" t="s">
        <v>151</v>
      </c>
      <c r="I15" s="252" t="s">
        <v>80</v>
      </c>
      <c r="J15" s="252" t="s">
        <v>81</v>
      </c>
      <c r="K15" s="255" t="s">
        <v>82</v>
      </c>
      <c r="L15" s="252" t="s">
        <v>150</v>
      </c>
      <c r="M15" s="259" t="s">
        <v>18</v>
      </c>
      <c r="N15" s="232"/>
      <c r="P15" s="522" t="s">
        <v>85</v>
      </c>
      <c r="Q15" s="496"/>
      <c r="R15" s="496"/>
      <c r="S15" s="496" t="s">
        <v>13</v>
      </c>
      <c r="T15" s="496"/>
      <c r="U15" s="256" t="s">
        <v>14</v>
      </c>
      <c r="V15" s="256" t="s">
        <v>171</v>
      </c>
      <c r="W15" s="256" t="s">
        <v>68</v>
      </c>
      <c r="X15" s="260" t="s">
        <v>151</v>
      </c>
      <c r="Y15" s="256" t="s">
        <v>80</v>
      </c>
      <c r="Z15" s="256" t="s">
        <v>81</v>
      </c>
      <c r="AA15" s="260" t="s">
        <v>82</v>
      </c>
      <c r="AB15" s="256" t="s">
        <v>150</v>
      </c>
      <c r="AC15" s="260" t="s">
        <v>18</v>
      </c>
      <c r="AD15" s="267" t="s">
        <v>114</v>
      </c>
      <c r="AE15" s="232"/>
      <c r="AF15" s="232"/>
      <c r="AG15" s="522" t="s">
        <v>85</v>
      </c>
      <c r="AH15" s="496"/>
      <c r="AI15" s="496"/>
      <c r="AJ15" s="496" t="s">
        <v>13</v>
      </c>
      <c r="AK15" s="496"/>
      <c r="AL15" s="256" t="s">
        <v>14</v>
      </c>
      <c r="AM15" s="256" t="s">
        <v>171</v>
      </c>
      <c r="AN15" s="256" t="s">
        <v>68</v>
      </c>
      <c r="AO15" s="260" t="s">
        <v>151</v>
      </c>
      <c r="AP15" s="256" t="s">
        <v>80</v>
      </c>
      <c r="AQ15" s="256" t="s">
        <v>81</v>
      </c>
      <c r="AR15" s="260" t="s">
        <v>82</v>
      </c>
      <c r="AS15" s="256" t="s">
        <v>150</v>
      </c>
      <c r="AT15" s="260" t="s">
        <v>213</v>
      </c>
      <c r="AU15" s="267" t="s">
        <v>110</v>
      </c>
    </row>
    <row r="16" spans="1:64" x14ac:dyDescent="0.35">
      <c r="A16" s="257">
        <v>1</v>
      </c>
      <c r="B16" s="253"/>
      <c r="C16" s="491"/>
      <c r="D16" s="491"/>
      <c r="E16" s="251"/>
      <c r="F16" s="234">
        <v>0</v>
      </c>
      <c r="G16" s="234">
        <v>0</v>
      </c>
      <c r="H16" s="235">
        <f>SUM(F16:G16)</f>
        <v>0</v>
      </c>
      <c r="I16" s="234">
        <v>0</v>
      </c>
      <c r="J16" s="234">
        <v>0</v>
      </c>
      <c r="K16" s="235">
        <f>SUM(I16:J16)</f>
        <v>0</v>
      </c>
      <c r="L16" s="234">
        <v>0</v>
      </c>
      <c r="M16" s="236">
        <f>SUM(H16, K16, L16)</f>
        <v>0</v>
      </c>
      <c r="N16" s="222"/>
      <c r="P16" s="191">
        <v>1</v>
      </c>
      <c r="Q16" s="617"/>
      <c r="R16" s="617"/>
      <c r="S16" s="491"/>
      <c r="T16" s="491"/>
      <c r="U16" s="251"/>
      <c r="V16" s="234">
        <v>0</v>
      </c>
      <c r="W16" s="234">
        <v>0</v>
      </c>
      <c r="X16" s="295">
        <f>SUM(V16:W16)</f>
        <v>0</v>
      </c>
      <c r="Y16" s="234">
        <v>0</v>
      </c>
      <c r="Z16" s="234">
        <v>0</v>
      </c>
      <c r="AA16" s="295">
        <f>SUM(Y16:Z16)</f>
        <v>0</v>
      </c>
      <c r="AB16" s="234">
        <v>0</v>
      </c>
      <c r="AC16" s="295">
        <f>SUM(X16, AA16, AB16)</f>
        <v>0</v>
      </c>
      <c r="AD16" s="296">
        <f>M16-AC16</f>
        <v>0</v>
      </c>
      <c r="AE16" s="222"/>
      <c r="AF16" s="222"/>
      <c r="AG16" s="191">
        <v>1</v>
      </c>
      <c r="AH16" s="617"/>
      <c r="AI16" s="617"/>
      <c r="AJ16" s="491"/>
      <c r="AK16" s="491"/>
      <c r="AL16" s="251"/>
      <c r="AM16" s="234">
        <v>0</v>
      </c>
      <c r="AN16" s="234">
        <v>0</v>
      </c>
      <c r="AO16" s="277">
        <f>SUM(AM16:AN16)</f>
        <v>0</v>
      </c>
      <c r="AP16" s="234">
        <v>0</v>
      </c>
      <c r="AQ16" s="234">
        <v>0</v>
      </c>
      <c r="AR16" s="277">
        <f>SUM(AP16:AQ16)</f>
        <v>0</v>
      </c>
      <c r="AS16" s="234">
        <v>0</v>
      </c>
      <c r="AT16" s="277">
        <f>SUM(AO16, AR16, AS16)</f>
        <v>0</v>
      </c>
      <c r="AU16" s="278">
        <f>IF($S$73&lt;&gt;0, AC16-AT16, M16-AT16)</f>
        <v>0</v>
      </c>
    </row>
    <row r="17" spans="1:48" x14ac:dyDescent="0.35">
      <c r="A17" s="257">
        <v>2</v>
      </c>
      <c r="B17" s="253"/>
      <c r="C17" s="491"/>
      <c r="D17" s="491"/>
      <c r="E17" s="251"/>
      <c r="F17" s="234">
        <v>0</v>
      </c>
      <c r="G17" s="234">
        <v>0</v>
      </c>
      <c r="H17" s="235">
        <f t="shared" ref="H17:H22" si="0">SUM(F17:G17)</f>
        <v>0</v>
      </c>
      <c r="I17" s="234">
        <v>0</v>
      </c>
      <c r="J17" s="234">
        <v>0</v>
      </c>
      <c r="K17" s="235">
        <f t="shared" ref="K17:K22" si="1">SUM(I17:J17)</f>
        <v>0</v>
      </c>
      <c r="L17" s="234">
        <v>0</v>
      </c>
      <c r="M17" s="236">
        <f t="shared" ref="M17:M22" si="2">SUM(H17, K17, L17)</f>
        <v>0</v>
      </c>
      <c r="N17" s="222"/>
      <c r="P17" s="191">
        <v>2</v>
      </c>
      <c r="Q17" s="617"/>
      <c r="R17" s="617"/>
      <c r="S17" s="491"/>
      <c r="T17" s="491"/>
      <c r="U17" s="251"/>
      <c r="V17" s="234">
        <v>0</v>
      </c>
      <c r="W17" s="234">
        <v>0</v>
      </c>
      <c r="X17" s="295">
        <f t="shared" ref="X17:X22" si="3">SUM(V17:W17)</f>
        <v>0</v>
      </c>
      <c r="Y17" s="234">
        <v>0</v>
      </c>
      <c r="Z17" s="234">
        <v>0</v>
      </c>
      <c r="AA17" s="295">
        <f t="shared" ref="AA17:AA22" si="4">SUM(Y17:Z17)</f>
        <v>0</v>
      </c>
      <c r="AB17" s="234">
        <v>0</v>
      </c>
      <c r="AC17" s="295">
        <f t="shared" ref="AC17:AC22" si="5">SUM(X17, AA17, AB17)</f>
        <v>0</v>
      </c>
      <c r="AD17" s="296">
        <f>M17-AC17</f>
        <v>0</v>
      </c>
      <c r="AE17" s="222"/>
      <c r="AF17" s="222"/>
      <c r="AG17" s="191">
        <v>2</v>
      </c>
      <c r="AH17" s="617"/>
      <c r="AI17" s="617"/>
      <c r="AJ17" s="491"/>
      <c r="AK17" s="491"/>
      <c r="AL17" s="251"/>
      <c r="AM17" s="234">
        <v>0</v>
      </c>
      <c r="AN17" s="234">
        <v>0</v>
      </c>
      <c r="AO17" s="277">
        <f t="shared" ref="AO17:AO22" si="6">SUM(AM17:AN17)</f>
        <v>0</v>
      </c>
      <c r="AP17" s="234">
        <v>0</v>
      </c>
      <c r="AQ17" s="234">
        <v>0</v>
      </c>
      <c r="AR17" s="277">
        <f t="shared" ref="AR17:AR22" si="7">SUM(AP17:AQ17)</f>
        <v>0</v>
      </c>
      <c r="AS17" s="234">
        <v>0</v>
      </c>
      <c r="AT17" s="277">
        <f t="shared" ref="AT17:AT22" si="8">SUM(AO17, AR17, AS17)</f>
        <v>0</v>
      </c>
      <c r="AU17" s="278">
        <f t="shared" ref="AU17:AU23" si="9">IF($S$73&lt;&gt;0, AC17-AT17, M17-AT17)</f>
        <v>0</v>
      </c>
    </row>
    <row r="18" spans="1:48" x14ac:dyDescent="0.35">
      <c r="A18" s="257">
        <v>3</v>
      </c>
      <c r="B18" s="253"/>
      <c r="C18" s="491"/>
      <c r="D18" s="491"/>
      <c r="E18" s="251"/>
      <c r="F18" s="234">
        <v>0</v>
      </c>
      <c r="G18" s="234">
        <v>0</v>
      </c>
      <c r="H18" s="235">
        <f t="shared" si="0"/>
        <v>0</v>
      </c>
      <c r="I18" s="234">
        <v>0</v>
      </c>
      <c r="J18" s="234">
        <v>0</v>
      </c>
      <c r="K18" s="235">
        <f t="shared" si="1"/>
        <v>0</v>
      </c>
      <c r="L18" s="234">
        <v>0</v>
      </c>
      <c r="M18" s="236">
        <f>SUM(H18, K18, L18)</f>
        <v>0</v>
      </c>
      <c r="N18" s="222"/>
      <c r="P18" s="191">
        <v>3</v>
      </c>
      <c r="Q18" s="617"/>
      <c r="R18" s="617"/>
      <c r="S18" s="491"/>
      <c r="T18" s="491"/>
      <c r="U18" s="251"/>
      <c r="V18" s="234">
        <v>0</v>
      </c>
      <c r="W18" s="234">
        <v>0</v>
      </c>
      <c r="X18" s="295">
        <f t="shared" si="3"/>
        <v>0</v>
      </c>
      <c r="Y18" s="234">
        <v>0</v>
      </c>
      <c r="Z18" s="234">
        <v>0</v>
      </c>
      <c r="AA18" s="295">
        <f t="shared" si="4"/>
        <v>0</v>
      </c>
      <c r="AB18" s="234">
        <v>0</v>
      </c>
      <c r="AC18" s="295">
        <f t="shared" si="5"/>
        <v>0</v>
      </c>
      <c r="AD18" s="296">
        <f>M18-AC18</f>
        <v>0</v>
      </c>
      <c r="AE18" s="222"/>
      <c r="AF18" s="222"/>
      <c r="AG18" s="191">
        <v>3</v>
      </c>
      <c r="AH18" s="617"/>
      <c r="AI18" s="617"/>
      <c r="AJ18" s="491"/>
      <c r="AK18" s="491"/>
      <c r="AL18" s="251"/>
      <c r="AM18" s="234">
        <v>0</v>
      </c>
      <c r="AN18" s="234">
        <v>0</v>
      </c>
      <c r="AO18" s="277">
        <f t="shared" si="6"/>
        <v>0</v>
      </c>
      <c r="AP18" s="234">
        <v>0</v>
      </c>
      <c r="AQ18" s="234">
        <v>0</v>
      </c>
      <c r="AR18" s="277">
        <f t="shared" si="7"/>
        <v>0</v>
      </c>
      <c r="AS18" s="234">
        <v>0</v>
      </c>
      <c r="AT18" s="277">
        <f t="shared" si="8"/>
        <v>0</v>
      </c>
      <c r="AU18" s="278">
        <f t="shared" si="9"/>
        <v>0</v>
      </c>
    </row>
    <row r="19" spans="1:48" x14ac:dyDescent="0.35">
      <c r="A19" s="257">
        <v>4</v>
      </c>
      <c r="B19" s="253"/>
      <c r="C19" s="491"/>
      <c r="D19" s="491"/>
      <c r="E19" s="251"/>
      <c r="F19" s="234">
        <v>0</v>
      </c>
      <c r="G19" s="234">
        <v>0</v>
      </c>
      <c r="H19" s="235">
        <f>SUM(F19:G19)</f>
        <v>0</v>
      </c>
      <c r="I19" s="234">
        <v>0</v>
      </c>
      <c r="J19" s="234">
        <v>0</v>
      </c>
      <c r="K19" s="235">
        <f>SUM(I19:J19)</f>
        <v>0</v>
      </c>
      <c r="L19" s="234">
        <v>0</v>
      </c>
      <c r="M19" s="236">
        <f>SUM(H19, K19, L19)</f>
        <v>0</v>
      </c>
      <c r="N19" s="222"/>
      <c r="P19" s="191">
        <v>4</v>
      </c>
      <c r="Q19" s="617"/>
      <c r="R19" s="617"/>
      <c r="S19" s="491"/>
      <c r="T19" s="491"/>
      <c r="U19" s="251"/>
      <c r="V19" s="234">
        <v>0</v>
      </c>
      <c r="W19" s="234">
        <v>0</v>
      </c>
      <c r="X19" s="295">
        <f t="shared" si="3"/>
        <v>0</v>
      </c>
      <c r="Y19" s="234">
        <v>0</v>
      </c>
      <c r="Z19" s="234">
        <v>0</v>
      </c>
      <c r="AA19" s="295">
        <f t="shared" si="4"/>
        <v>0</v>
      </c>
      <c r="AB19" s="234">
        <v>0</v>
      </c>
      <c r="AC19" s="295">
        <f t="shared" si="5"/>
        <v>0</v>
      </c>
      <c r="AD19" s="296">
        <f>M19-AC19</f>
        <v>0</v>
      </c>
      <c r="AE19" s="222"/>
      <c r="AF19" s="222"/>
      <c r="AG19" s="191">
        <v>4</v>
      </c>
      <c r="AH19" s="617"/>
      <c r="AI19" s="617"/>
      <c r="AJ19" s="491"/>
      <c r="AK19" s="491"/>
      <c r="AL19" s="251"/>
      <c r="AM19" s="234">
        <v>0</v>
      </c>
      <c r="AN19" s="234">
        <v>0</v>
      </c>
      <c r="AO19" s="277">
        <f t="shared" si="6"/>
        <v>0</v>
      </c>
      <c r="AP19" s="234">
        <v>0</v>
      </c>
      <c r="AQ19" s="234">
        <v>0</v>
      </c>
      <c r="AR19" s="277">
        <f t="shared" si="7"/>
        <v>0</v>
      </c>
      <c r="AS19" s="234">
        <v>0</v>
      </c>
      <c r="AT19" s="277">
        <f t="shared" si="8"/>
        <v>0</v>
      </c>
      <c r="AU19" s="278">
        <f t="shared" si="9"/>
        <v>0</v>
      </c>
    </row>
    <row r="20" spans="1:48" x14ac:dyDescent="0.35">
      <c r="A20" s="257">
        <v>5</v>
      </c>
      <c r="B20" s="253"/>
      <c r="C20" s="491"/>
      <c r="D20" s="491"/>
      <c r="E20" s="251"/>
      <c r="F20" s="234">
        <v>0</v>
      </c>
      <c r="G20" s="234">
        <v>0</v>
      </c>
      <c r="H20" s="235">
        <f t="shared" si="0"/>
        <v>0</v>
      </c>
      <c r="I20" s="234">
        <v>0</v>
      </c>
      <c r="J20" s="234">
        <v>0</v>
      </c>
      <c r="K20" s="235">
        <f t="shared" si="1"/>
        <v>0</v>
      </c>
      <c r="L20" s="234">
        <v>0</v>
      </c>
      <c r="M20" s="236">
        <f t="shared" si="2"/>
        <v>0</v>
      </c>
      <c r="N20" s="222"/>
      <c r="P20" s="191">
        <v>5</v>
      </c>
      <c r="Q20" s="617"/>
      <c r="R20" s="617"/>
      <c r="S20" s="491"/>
      <c r="T20" s="491"/>
      <c r="U20" s="251"/>
      <c r="V20" s="234">
        <v>0</v>
      </c>
      <c r="W20" s="234">
        <v>0</v>
      </c>
      <c r="X20" s="295">
        <f t="shared" si="3"/>
        <v>0</v>
      </c>
      <c r="Y20" s="234">
        <v>0</v>
      </c>
      <c r="Z20" s="234">
        <v>0</v>
      </c>
      <c r="AA20" s="295">
        <f t="shared" si="4"/>
        <v>0</v>
      </c>
      <c r="AB20" s="234">
        <v>0</v>
      </c>
      <c r="AC20" s="295">
        <f t="shared" si="5"/>
        <v>0</v>
      </c>
      <c r="AD20" s="296">
        <f t="shared" ref="AD20:AD24" si="10">M20-AC20</f>
        <v>0</v>
      </c>
      <c r="AE20" s="222"/>
      <c r="AF20" s="222"/>
      <c r="AG20" s="191">
        <v>5</v>
      </c>
      <c r="AH20" s="617"/>
      <c r="AI20" s="617"/>
      <c r="AJ20" s="491"/>
      <c r="AK20" s="491"/>
      <c r="AL20" s="251"/>
      <c r="AM20" s="234">
        <v>0</v>
      </c>
      <c r="AN20" s="234">
        <v>0</v>
      </c>
      <c r="AO20" s="277">
        <f t="shared" si="6"/>
        <v>0</v>
      </c>
      <c r="AP20" s="234">
        <v>0</v>
      </c>
      <c r="AQ20" s="234">
        <v>0</v>
      </c>
      <c r="AR20" s="277">
        <f t="shared" si="7"/>
        <v>0</v>
      </c>
      <c r="AS20" s="234">
        <v>0</v>
      </c>
      <c r="AT20" s="277">
        <f t="shared" si="8"/>
        <v>0</v>
      </c>
      <c r="AU20" s="278">
        <f t="shared" si="9"/>
        <v>0</v>
      </c>
    </row>
    <row r="21" spans="1:48" x14ac:dyDescent="0.35">
      <c r="A21" s="257">
        <v>6</v>
      </c>
      <c r="B21" s="253"/>
      <c r="C21" s="491"/>
      <c r="D21" s="491"/>
      <c r="E21" s="251"/>
      <c r="F21" s="234">
        <v>0</v>
      </c>
      <c r="G21" s="234">
        <v>0</v>
      </c>
      <c r="H21" s="235">
        <f t="shared" si="0"/>
        <v>0</v>
      </c>
      <c r="I21" s="234">
        <v>0</v>
      </c>
      <c r="J21" s="234">
        <v>0</v>
      </c>
      <c r="K21" s="235">
        <f t="shared" si="1"/>
        <v>0</v>
      </c>
      <c r="L21" s="234">
        <v>0</v>
      </c>
      <c r="M21" s="236">
        <f t="shared" si="2"/>
        <v>0</v>
      </c>
      <c r="N21" s="222"/>
      <c r="P21" s="191">
        <v>6</v>
      </c>
      <c r="Q21" s="617"/>
      <c r="R21" s="617"/>
      <c r="S21" s="491"/>
      <c r="T21" s="491"/>
      <c r="U21" s="251"/>
      <c r="V21" s="234">
        <v>0</v>
      </c>
      <c r="W21" s="234">
        <v>0</v>
      </c>
      <c r="X21" s="295">
        <f t="shared" si="3"/>
        <v>0</v>
      </c>
      <c r="Y21" s="234">
        <v>0</v>
      </c>
      <c r="Z21" s="234">
        <v>0</v>
      </c>
      <c r="AA21" s="295">
        <f t="shared" si="4"/>
        <v>0</v>
      </c>
      <c r="AB21" s="234">
        <v>0</v>
      </c>
      <c r="AC21" s="295">
        <f t="shared" si="5"/>
        <v>0</v>
      </c>
      <c r="AD21" s="296">
        <f t="shared" si="10"/>
        <v>0</v>
      </c>
      <c r="AE21" s="222"/>
      <c r="AF21" s="222"/>
      <c r="AG21" s="191">
        <v>6</v>
      </c>
      <c r="AH21" s="617"/>
      <c r="AI21" s="617"/>
      <c r="AJ21" s="491"/>
      <c r="AK21" s="491"/>
      <c r="AL21" s="251"/>
      <c r="AM21" s="234">
        <v>0</v>
      </c>
      <c r="AN21" s="234">
        <v>0</v>
      </c>
      <c r="AO21" s="277">
        <f t="shared" si="6"/>
        <v>0</v>
      </c>
      <c r="AP21" s="234">
        <v>0</v>
      </c>
      <c r="AQ21" s="234">
        <v>0</v>
      </c>
      <c r="AR21" s="277">
        <f t="shared" si="7"/>
        <v>0</v>
      </c>
      <c r="AS21" s="234">
        <v>0</v>
      </c>
      <c r="AT21" s="277">
        <f t="shared" si="8"/>
        <v>0</v>
      </c>
      <c r="AU21" s="278">
        <f t="shared" si="9"/>
        <v>0</v>
      </c>
    </row>
    <row r="22" spans="1:48" x14ac:dyDescent="0.35">
      <c r="A22" s="620" t="s">
        <v>180</v>
      </c>
      <c r="B22" s="617"/>
      <c r="C22" s="532">
        <v>0</v>
      </c>
      <c r="D22" s="532"/>
      <c r="E22" s="251"/>
      <c r="F22" s="234">
        <v>0</v>
      </c>
      <c r="G22" s="234">
        <v>0</v>
      </c>
      <c r="H22" s="235">
        <f t="shared" si="0"/>
        <v>0</v>
      </c>
      <c r="I22" s="234">
        <v>0</v>
      </c>
      <c r="J22" s="234">
        <v>0</v>
      </c>
      <c r="K22" s="235">
        <f t="shared" si="1"/>
        <v>0</v>
      </c>
      <c r="L22" s="234">
        <v>0</v>
      </c>
      <c r="M22" s="236">
        <f t="shared" si="2"/>
        <v>0</v>
      </c>
      <c r="N22" s="222"/>
      <c r="P22" s="570" t="s">
        <v>180</v>
      </c>
      <c r="Q22" s="571"/>
      <c r="R22" s="571"/>
      <c r="S22" s="532">
        <v>0</v>
      </c>
      <c r="T22" s="532"/>
      <c r="U22" s="251"/>
      <c r="V22" s="234">
        <v>0</v>
      </c>
      <c r="W22" s="234">
        <v>0</v>
      </c>
      <c r="X22" s="295">
        <f t="shared" si="3"/>
        <v>0</v>
      </c>
      <c r="Y22" s="234">
        <v>0</v>
      </c>
      <c r="Z22" s="234">
        <v>0</v>
      </c>
      <c r="AA22" s="295">
        <f t="shared" si="4"/>
        <v>0</v>
      </c>
      <c r="AB22" s="234">
        <v>0</v>
      </c>
      <c r="AC22" s="295">
        <f t="shared" si="5"/>
        <v>0</v>
      </c>
      <c r="AD22" s="296">
        <f t="shared" si="10"/>
        <v>0</v>
      </c>
      <c r="AE22" s="222"/>
      <c r="AF22" s="222"/>
      <c r="AG22" s="570" t="s">
        <v>180</v>
      </c>
      <c r="AH22" s="571"/>
      <c r="AI22" s="571"/>
      <c r="AJ22" s="532">
        <v>0</v>
      </c>
      <c r="AK22" s="532"/>
      <c r="AL22" s="251"/>
      <c r="AM22" s="234">
        <v>0</v>
      </c>
      <c r="AN22" s="234">
        <v>0</v>
      </c>
      <c r="AO22" s="277">
        <f t="shared" si="6"/>
        <v>0</v>
      </c>
      <c r="AP22" s="234">
        <v>0</v>
      </c>
      <c r="AQ22" s="234">
        <v>0</v>
      </c>
      <c r="AR22" s="277">
        <f t="shared" si="7"/>
        <v>0</v>
      </c>
      <c r="AS22" s="234">
        <v>0</v>
      </c>
      <c r="AT22" s="277">
        <f t="shared" si="8"/>
        <v>0</v>
      </c>
      <c r="AU22" s="278">
        <f t="shared" si="9"/>
        <v>0</v>
      </c>
    </row>
    <row r="23" spans="1:48" ht="16" thickBot="1" x14ac:dyDescent="0.4">
      <c r="A23" s="509" t="s">
        <v>206</v>
      </c>
      <c r="B23" s="510"/>
      <c r="C23" s="497">
        <f>COUNTA(B16:B21)+C22</f>
        <v>0</v>
      </c>
      <c r="D23" s="497"/>
      <c r="E23" s="227"/>
      <c r="F23" s="250">
        <f>SUM(F16:F22)</f>
        <v>0</v>
      </c>
      <c r="G23" s="250">
        <f>SUM(G16:G22)</f>
        <v>0</v>
      </c>
      <c r="H23" s="250">
        <f t="shared" ref="H23:L23" si="11">SUM(H16:H22)</f>
        <v>0</v>
      </c>
      <c r="I23" s="250">
        <f>SUM(I16:I22)</f>
        <v>0</v>
      </c>
      <c r="J23" s="250">
        <f>SUM(J16:J22)</f>
        <v>0</v>
      </c>
      <c r="K23" s="250">
        <f t="shared" si="11"/>
        <v>0</v>
      </c>
      <c r="L23" s="250">
        <f t="shared" si="11"/>
        <v>0</v>
      </c>
      <c r="M23" s="237">
        <f>SUM(M16:M22)</f>
        <v>0</v>
      </c>
      <c r="N23" s="222"/>
      <c r="P23" s="566" t="s">
        <v>206</v>
      </c>
      <c r="Q23" s="567"/>
      <c r="R23" s="567"/>
      <c r="S23" s="498">
        <f>COUNTA(Q16:Q21)+S22</f>
        <v>0</v>
      </c>
      <c r="T23" s="498"/>
      <c r="U23" s="227"/>
      <c r="V23" s="293">
        <f>SUM(V16:V22)</f>
        <v>0</v>
      </c>
      <c r="W23" s="293">
        <f>SUM(W16:W22)</f>
        <v>0</v>
      </c>
      <c r="X23" s="293">
        <f t="shared" ref="X23:AA23" si="12">SUM(X16:X22)</f>
        <v>0</v>
      </c>
      <c r="Y23" s="293">
        <f t="shared" si="12"/>
        <v>0</v>
      </c>
      <c r="Z23" s="293">
        <f t="shared" si="12"/>
        <v>0</v>
      </c>
      <c r="AA23" s="293">
        <f t="shared" si="12"/>
        <v>0</v>
      </c>
      <c r="AB23" s="293">
        <f>SUM(AB16:AB22)</f>
        <v>0</v>
      </c>
      <c r="AC23" s="293">
        <f>SUM(AC16:AC22)</f>
        <v>0</v>
      </c>
      <c r="AD23" s="294">
        <f>SUM(AD16:AD22)</f>
        <v>0</v>
      </c>
      <c r="AE23" s="222"/>
      <c r="AF23" s="222"/>
      <c r="AG23" s="566" t="s">
        <v>206</v>
      </c>
      <c r="AH23" s="567"/>
      <c r="AI23" s="567"/>
      <c r="AJ23" s="543">
        <f>COUNTA(AH16:AH21)+AJ22</f>
        <v>0</v>
      </c>
      <c r="AK23" s="543"/>
      <c r="AL23" s="227"/>
      <c r="AM23" s="275">
        <f>SUM(AM16:AM22)</f>
        <v>0</v>
      </c>
      <c r="AN23" s="275">
        <f>SUM(AN16:AN22)</f>
        <v>0</v>
      </c>
      <c r="AO23" s="275">
        <f t="shared" ref="AO23:AS23" si="13">SUM(AO16:AO22)</f>
        <v>0</v>
      </c>
      <c r="AP23" s="275">
        <f t="shared" si="13"/>
        <v>0</v>
      </c>
      <c r="AQ23" s="275">
        <f t="shared" si="13"/>
        <v>0</v>
      </c>
      <c r="AR23" s="275">
        <f t="shared" si="13"/>
        <v>0</v>
      </c>
      <c r="AS23" s="275">
        <f t="shared" si="13"/>
        <v>0</v>
      </c>
      <c r="AT23" s="275">
        <f>SUM(AT16:AT22)</f>
        <v>0</v>
      </c>
      <c r="AU23" s="276">
        <f t="shared" si="9"/>
        <v>0</v>
      </c>
      <c r="AV23" s="221"/>
    </row>
    <row r="24" spans="1:48" ht="3.75" customHeight="1" thickBot="1" x14ac:dyDescent="0.4">
      <c r="F24" s="220"/>
      <c r="G24" s="220"/>
      <c r="AD24" s="246">
        <f t="shared" si="10"/>
        <v>0</v>
      </c>
      <c r="AE24" s="221"/>
      <c r="AF24" s="221"/>
    </row>
    <row r="25" spans="1:48" x14ac:dyDescent="0.35">
      <c r="A25" s="502" t="s">
        <v>186</v>
      </c>
      <c r="B25" s="503"/>
      <c r="C25" s="503"/>
      <c r="D25" s="503"/>
      <c r="E25" s="503"/>
      <c r="F25" s="503"/>
      <c r="G25" s="503"/>
      <c r="H25" s="503"/>
      <c r="I25" s="503"/>
      <c r="J25" s="503"/>
      <c r="K25" s="503"/>
      <c r="L25" s="503"/>
      <c r="M25" s="518"/>
      <c r="P25" s="502" t="s">
        <v>186</v>
      </c>
      <c r="Q25" s="503"/>
      <c r="R25" s="503"/>
      <c r="S25" s="503"/>
      <c r="T25" s="503"/>
      <c r="U25" s="503"/>
      <c r="V25" s="503"/>
      <c r="W25" s="503"/>
      <c r="X25" s="503"/>
      <c r="Y25" s="503"/>
      <c r="Z25" s="503"/>
      <c r="AA25" s="503"/>
      <c r="AB25" s="503"/>
      <c r="AC25" s="503"/>
      <c r="AD25" s="248"/>
      <c r="AE25" s="221"/>
      <c r="AF25" s="221"/>
      <c r="AG25" s="502" t="s">
        <v>186</v>
      </c>
      <c r="AH25" s="503"/>
      <c r="AI25" s="503"/>
      <c r="AJ25" s="503"/>
      <c r="AK25" s="503"/>
      <c r="AL25" s="503"/>
      <c r="AM25" s="503"/>
      <c r="AN25" s="503"/>
      <c r="AO25" s="503"/>
      <c r="AP25" s="503"/>
      <c r="AQ25" s="503"/>
      <c r="AR25" s="503"/>
      <c r="AS25" s="503"/>
      <c r="AT25" s="503"/>
      <c r="AU25" s="248"/>
    </row>
    <row r="26" spans="1:48" s="242" customFormat="1" ht="31.5" customHeight="1" x14ac:dyDescent="0.35">
      <c r="A26" s="534" t="s">
        <v>188</v>
      </c>
      <c r="B26" s="533"/>
      <c r="C26" s="533" t="s">
        <v>13</v>
      </c>
      <c r="D26" s="533"/>
      <c r="E26" s="256" t="s">
        <v>14</v>
      </c>
      <c r="F26" s="252" t="s">
        <v>171</v>
      </c>
      <c r="G26" s="252" t="s">
        <v>68</v>
      </c>
      <c r="H26" s="255" t="s">
        <v>151</v>
      </c>
      <c r="I26" s="252" t="s">
        <v>80</v>
      </c>
      <c r="J26" s="252" t="s">
        <v>81</v>
      </c>
      <c r="K26" s="255" t="s">
        <v>82</v>
      </c>
      <c r="L26" s="252" t="s">
        <v>150</v>
      </c>
      <c r="M26" s="259" t="s">
        <v>18</v>
      </c>
      <c r="N26" s="232"/>
      <c r="P26" s="534" t="s">
        <v>188</v>
      </c>
      <c r="Q26" s="533"/>
      <c r="R26" s="533"/>
      <c r="S26" s="533" t="s">
        <v>13</v>
      </c>
      <c r="T26" s="533"/>
      <c r="U26" s="256" t="s">
        <v>14</v>
      </c>
      <c r="V26" s="256" t="s">
        <v>171</v>
      </c>
      <c r="W26" s="256" t="s">
        <v>68</v>
      </c>
      <c r="X26" s="260" t="s">
        <v>151</v>
      </c>
      <c r="Y26" s="256" t="s">
        <v>80</v>
      </c>
      <c r="Z26" s="256" t="s">
        <v>81</v>
      </c>
      <c r="AA26" s="260" t="s">
        <v>82</v>
      </c>
      <c r="AB26" s="256" t="s">
        <v>150</v>
      </c>
      <c r="AC26" s="260" t="s">
        <v>18</v>
      </c>
      <c r="AD26" s="267" t="s">
        <v>114</v>
      </c>
      <c r="AE26" s="232"/>
      <c r="AF26" s="232"/>
      <c r="AG26" s="534" t="s">
        <v>188</v>
      </c>
      <c r="AH26" s="533"/>
      <c r="AI26" s="533"/>
      <c r="AJ26" s="533" t="s">
        <v>13</v>
      </c>
      <c r="AK26" s="533"/>
      <c r="AL26" s="256" t="s">
        <v>14</v>
      </c>
      <c r="AM26" s="256" t="s">
        <v>171</v>
      </c>
      <c r="AN26" s="256" t="s">
        <v>68</v>
      </c>
      <c r="AO26" s="260" t="s">
        <v>151</v>
      </c>
      <c r="AP26" s="256" t="s">
        <v>80</v>
      </c>
      <c r="AQ26" s="256" t="s">
        <v>81</v>
      </c>
      <c r="AR26" s="260" t="s">
        <v>82</v>
      </c>
      <c r="AS26" s="256" t="s">
        <v>150</v>
      </c>
      <c r="AT26" s="260" t="s">
        <v>213</v>
      </c>
      <c r="AU26" s="267" t="s">
        <v>110</v>
      </c>
    </row>
    <row r="27" spans="1:48" x14ac:dyDescent="0.35">
      <c r="A27" s="495">
        <v>0</v>
      </c>
      <c r="B27" s="491"/>
      <c r="C27" s="496" t="s">
        <v>19</v>
      </c>
      <c r="D27" s="496"/>
      <c r="E27" s="251"/>
      <c r="F27" s="234">
        <v>0</v>
      </c>
      <c r="G27" s="234">
        <v>0</v>
      </c>
      <c r="H27" s="235">
        <f>SUM(F27:G27)</f>
        <v>0</v>
      </c>
      <c r="I27" s="234">
        <v>0</v>
      </c>
      <c r="J27" s="234">
        <v>0</v>
      </c>
      <c r="K27" s="235">
        <f>SUM(I27:J27)</f>
        <v>0</v>
      </c>
      <c r="L27" s="234">
        <v>0</v>
      </c>
      <c r="M27" s="236">
        <f>SUM(H27, K27, L27)</f>
        <v>0</v>
      </c>
      <c r="N27" s="223"/>
      <c r="P27" s="495">
        <v>0</v>
      </c>
      <c r="Q27" s="491"/>
      <c r="R27" s="491"/>
      <c r="S27" s="496" t="s">
        <v>19</v>
      </c>
      <c r="T27" s="496"/>
      <c r="U27" s="311"/>
      <c r="V27" s="234">
        <v>0</v>
      </c>
      <c r="W27" s="234">
        <v>0</v>
      </c>
      <c r="X27" s="295">
        <f>SUM(V27:W27)</f>
        <v>0</v>
      </c>
      <c r="Y27" s="234">
        <v>0</v>
      </c>
      <c r="Z27" s="234">
        <v>0</v>
      </c>
      <c r="AA27" s="295">
        <f>SUM(Y27:Z27)</f>
        <v>0</v>
      </c>
      <c r="AB27" s="234">
        <v>0</v>
      </c>
      <c r="AC27" s="295">
        <f>SUM(X27, AA27, AB27)</f>
        <v>0</v>
      </c>
      <c r="AD27" s="296">
        <f>M27-AC27</f>
        <v>0</v>
      </c>
      <c r="AE27" s="223"/>
      <c r="AF27" s="223"/>
      <c r="AG27" s="495">
        <v>0</v>
      </c>
      <c r="AH27" s="491"/>
      <c r="AI27" s="491"/>
      <c r="AJ27" s="496" t="s">
        <v>19</v>
      </c>
      <c r="AK27" s="496"/>
      <c r="AL27" s="311"/>
      <c r="AM27" s="234">
        <v>0</v>
      </c>
      <c r="AN27" s="234">
        <v>0</v>
      </c>
      <c r="AO27" s="277">
        <f>SUM(AM27:AN27)</f>
        <v>0</v>
      </c>
      <c r="AP27" s="234">
        <v>0</v>
      </c>
      <c r="AQ27" s="234">
        <v>0</v>
      </c>
      <c r="AR27" s="277">
        <f>SUM(AP27:AQ27)</f>
        <v>0</v>
      </c>
      <c r="AS27" s="234">
        <v>0</v>
      </c>
      <c r="AT27" s="277">
        <f>SUM(AO27, AR27, AS27)</f>
        <v>0</v>
      </c>
      <c r="AU27" s="278">
        <f t="shared" ref="AU27:AU32" si="14">IF($S$73&lt;&gt;0, AC27-AT27, M27-AT27)</f>
        <v>0</v>
      </c>
    </row>
    <row r="28" spans="1:48" x14ac:dyDescent="0.35">
      <c r="A28" s="495">
        <v>0</v>
      </c>
      <c r="B28" s="491"/>
      <c r="C28" s="496" t="s">
        <v>20</v>
      </c>
      <c r="D28" s="496"/>
      <c r="E28" s="251"/>
      <c r="F28" s="234">
        <v>0</v>
      </c>
      <c r="G28" s="234">
        <v>0</v>
      </c>
      <c r="H28" s="235">
        <f t="shared" ref="H28:H31" si="15">SUM(F28:G28)</f>
        <v>0</v>
      </c>
      <c r="I28" s="234">
        <v>0</v>
      </c>
      <c r="J28" s="234">
        <v>0</v>
      </c>
      <c r="K28" s="235">
        <f t="shared" ref="K28:K31" si="16">SUM(I28:J28)</f>
        <v>0</v>
      </c>
      <c r="L28" s="234">
        <v>0</v>
      </c>
      <c r="M28" s="236">
        <f t="shared" ref="M28:M31" si="17">SUM(H28, K28, L28)</f>
        <v>0</v>
      </c>
      <c r="N28" s="223"/>
      <c r="P28" s="495">
        <v>0</v>
      </c>
      <c r="Q28" s="491"/>
      <c r="R28" s="491"/>
      <c r="S28" s="496" t="s">
        <v>20</v>
      </c>
      <c r="T28" s="496"/>
      <c r="U28" s="311"/>
      <c r="V28" s="234">
        <v>0</v>
      </c>
      <c r="W28" s="234">
        <v>0</v>
      </c>
      <c r="X28" s="295">
        <f t="shared" ref="X28:X31" si="18">SUM(V28:W28)</f>
        <v>0</v>
      </c>
      <c r="Y28" s="234">
        <v>0</v>
      </c>
      <c r="Z28" s="234">
        <v>0</v>
      </c>
      <c r="AA28" s="295">
        <f t="shared" ref="AA28:AA31" si="19">SUM(Y28:Z28)</f>
        <v>0</v>
      </c>
      <c r="AB28" s="234">
        <v>0</v>
      </c>
      <c r="AC28" s="295">
        <f t="shared" ref="AC28:AC31" si="20">SUM(X28, AA28, AB28)</f>
        <v>0</v>
      </c>
      <c r="AD28" s="296">
        <f t="shared" ref="AD28:AD31" si="21">M28-AC28</f>
        <v>0</v>
      </c>
      <c r="AE28" s="223"/>
      <c r="AF28" s="223"/>
      <c r="AG28" s="495">
        <v>0</v>
      </c>
      <c r="AH28" s="491"/>
      <c r="AI28" s="491"/>
      <c r="AJ28" s="496" t="s">
        <v>20</v>
      </c>
      <c r="AK28" s="496"/>
      <c r="AL28" s="311"/>
      <c r="AM28" s="234">
        <v>0</v>
      </c>
      <c r="AN28" s="234">
        <v>0</v>
      </c>
      <c r="AO28" s="277">
        <f t="shared" ref="AO28:AO31" si="22">SUM(AM28:AN28)</f>
        <v>0</v>
      </c>
      <c r="AP28" s="234">
        <v>0</v>
      </c>
      <c r="AQ28" s="234">
        <v>0</v>
      </c>
      <c r="AR28" s="277">
        <f t="shared" ref="AR28:AR31" si="23">SUM(AP28:AQ28)</f>
        <v>0</v>
      </c>
      <c r="AS28" s="234">
        <v>0</v>
      </c>
      <c r="AT28" s="277">
        <f t="shared" ref="AT28:AT31" si="24">SUM(AO28, AR28, AS28)</f>
        <v>0</v>
      </c>
      <c r="AU28" s="278">
        <f t="shared" si="14"/>
        <v>0</v>
      </c>
    </row>
    <row r="29" spans="1:48" x14ac:dyDescent="0.35">
      <c r="A29" s="495">
        <v>0</v>
      </c>
      <c r="B29" s="491"/>
      <c r="C29" s="496" t="s">
        <v>21</v>
      </c>
      <c r="D29" s="496"/>
      <c r="E29" s="251"/>
      <c r="F29" s="234">
        <v>0</v>
      </c>
      <c r="G29" s="234">
        <v>0</v>
      </c>
      <c r="H29" s="235">
        <f>SUM(F29:G29)</f>
        <v>0</v>
      </c>
      <c r="I29" s="234">
        <v>0</v>
      </c>
      <c r="J29" s="234">
        <v>0</v>
      </c>
      <c r="K29" s="235">
        <f t="shared" si="16"/>
        <v>0</v>
      </c>
      <c r="L29" s="234">
        <v>0</v>
      </c>
      <c r="M29" s="236">
        <f t="shared" si="17"/>
        <v>0</v>
      </c>
      <c r="N29" s="223"/>
      <c r="P29" s="495">
        <v>0</v>
      </c>
      <c r="Q29" s="491"/>
      <c r="R29" s="491"/>
      <c r="S29" s="496" t="s">
        <v>21</v>
      </c>
      <c r="T29" s="496"/>
      <c r="U29" s="311"/>
      <c r="V29" s="234">
        <v>0</v>
      </c>
      <c r="W29" s="234">
        <v>0</v>
      </c>
      <c r="X29" s="295">
        <f t="shared" si="18"/>
        <v>0</v>
      </c>
      <c r="Y29" s="234">
        <v>0</v>
      </c>
      <c r="Z29" s="234">
        <v>0</v>
      </c>
      <c r="AA29" s="295">
        <f t="shared" si="19"/>
        <v>0</v>
      </c>
      <c r="AB29" s="234">
        <v>0</v>
      </c>
      <c r="AC29" s="295">
        <f t="shared" si="20"/>
        <v>0</v>
      </c>
      <c r="AD29" s="296">
        <f t="shared" si="21"/>
        <v>0</v>
      </c>
      <c r="AE29" s="223"/>
      <c r="AF29" s="223"/>
      <c r="AG29" s="495">
        <v>0</v>
      </c>
      <c r="AH29" s="491"/>
      <c r="AI29" s="491"/>
      <c r="AJ29" s="496" t="s">
        <v>21</v>
      </c>
      <c r="AK29" s="496"/>
      <c r="AL29" s="311"/>
      <c r="AM29" s="234">
        <v>0</v>
      </c>
      <c r="AN29" s="234">
        <v>0</v>
      </c>
      <c r="AO29" s="277">
        <f t="shared" si="22"/>
        <v>0</v>
      </c>
      <c r="AP29" s="234">
        <v>0</v>
      </c>
      <c r="AQ29" s="234">
        <v>0</v>
      </c>
      <c r="AR29" s="277">
        <f t="shared" si="23"/>
        <v>0</v>
      </c>
      <c r="AS29" s="234">
        <v>0</v>
      </c>
      <c r="AT29" s="277">
        <f t="shared" si="24"/>
        <v>0</v>
      </c>
      <c r="AU29" s="278">
        <f t="shared" si="14"/>
        <v>0</v>
      </c>
    </row>
    <row r="30" spans="1:48" x14ac:dyDescent="0.35">
      <c r="A30" s="495">
        <v>0</v>
      </c>
      <c r="B30" s="491"/>
      <c r="C30" s="496" t="s">
        <v>22</v>
      </c>
      <c r="D30" s="496"/>
      <c r="E30" s="251"/>
      <c r="F30" s="234">
        <v>0</v>
      </c>
      <c r="G30" s="234">
        <v>0</v>
      </c>
      <c r="H30" s="235">
        <f t="shared" si="15"/>
        <v>0</v>
      </c>
      <c r="I30" s="234">
        <v>0</v>
      </c>
      <c r="J30" s="234">
        <v>0</v>
      </c>
      <c r="K30" s="235">
        <f t="shared" si="16"/>
        <v>0</v>
      </c>
      <c r="L30" s="234">
        <v>0</v>
      </c>
      <c r="M30" s="236">
        <f t="shared" si="17"/>
        <v>0</v>
      </c>
      <c r="N30" s="223"/>
      <c r="P30" s="495">
        <v>0</v>
      </c>
      <c r="Q30" s="491"/>
      <c r="R30" s="491"/>
      <c r="S30" s="496" t="s">
        <v>22</v>
      </c>
      <c r="T30" s="496"/>
      <c r="U30" s="311"/>
      <c r="V30" s="234">
        <v>0</v>
      </c>
      <c r="W30" s="234">
        <v>0</v>
      </c>
      <c r="X30" s="295">
        <f t="shared" si="18"/>
        <v>0</v>
      </c>
      <c r="Y30" s="234">
        <v>0</v>
      </c>
      <c r="Z30" s="234">
        <v>0</v>
      </c>
      <c r="AA30" s="295">
        <f t="shared" si="19"/>
        <v>0</v>
      </c>
      <c r="AB30" s="234">
        <v>0</v>
      </c>
      <c r="AC30" s="295">
        <f t="shared" si="20"/>
        <v>0</v>
      </c>
      <c r="AD30" s="296">
        <f t="shared" si="21"/>
        <v>0</v>
      </c>
      <c r="AE30" s="223"/>
      <c r="AF30" s="223"/>
      <c r="AG30" s="495">
        <v>0</v>
      </c>
      <c r="AH30" s="491"/>
      <c r="AI30" s="491"/>
      <c r="AJ30" s="496" t="s">
        <v>22</v>
      </c>
      <c r="AK30" s="496"/>
      <c r="AL30" s="311"/>
      <c r="AM30" s="234">
        <v>0</v>
      </c>
      <c r="AN30" s="234">
        <v>0</v>
      </c>
      <c r="AO30" s="277">
        <f t="shared" si="22"/>
        <v>0</v>
      </c>
      <c r="AP30" s="234">
        <v>0</v>
      </c>
      <c r="AQ30" s="234">
        <v>0</v>
      </c>
      <c r="AR30" s="277">
        <f t="shared" si="23"/>
        <v>0</v>
      </c>
      <c r="AS30" s="234">
        <v>0</v>
      </c>
      <c r="AT30" s="277">
        <f>SUM(AO30, AR30, AS30)</f>
        <v>0</v>
      </c>
      <c r="AU30" s="278">
        <f t="shared" si="14"/>
        <v>0</v>
      </c>
    </row>
    <row r="31" spans="1:48" x14ac:dyDescent="0.35">
      <c r="A31" s="495">
        <v>0</v>
      </c>
      <c r="B31" s="491"/>
      <c r="C31" s="491" t="s">
        <v>23</v>
      </c>
      <c r="D31" s="491"/>
      <c r="E31" s="251"/>
      <c r="F31" s="234">
        <v>0</v>
      </c>
      <c r="G31" s="234">
        <v>0</v>
      </c>
      <c r="H31" s="235">
        <f t="shared" si="15"/>
        <v>0</v>
      </c>
      <c r="I31" s="234">
        <v>0</v>
      </c>
      <c r="J31" s="234">
        <v>0</v>
      </c>
      <c r="K31" s="235">
        <f t="shared" si="16"/>
        <v>0</v>
      </c>
      <c r="L31" s="234">
        <v>0</v>
      </c>
      <c r="M31" s="236">
        <f t="shared" si="17"/>
        <v>0</v>
      </c>
      <c r="N31" s="223"/>
      <c r="P31" s="495">
        <v>0</v>
      </c>
      <c r="Q31" s="491"/>
      <c r="R31" s="491"/>
      <c r="S31" s="491" t="s">
        <v>23</v>
      </c>
      <c r="T31" s="491"/>
      <c r="U31" s="311"/>
      <c r="V31" s="234">
        <v>0</v>
      </c>
      <c r="W31" s="234">
        <v>0</v>
      </c>
      <c r="X31" s="295">
        <f t="shared" si="18"/>
        <v>0</v>
      </c>
      <c r="Y31" s="234">
        <v>0</v>
      </c>
      <c r="Z31" s="234">
        <v>0</v>
      </c>
      <c r="AA31" s="295">
        <f t="shared" si="19"/>
        <v>0</v>
      </c>
      <c r="AB31" s="234">
        <v>0</v>
      </c>
      <c r="AC31" s="295">
        <f t="shared" si="20"/>
        <v>0</v>
      </c>
      <c r="AD31" s="296">
        <f t="shared" si="21"/>
        <v>0</v>
      </c>
      <c r="AE31" s="223"/>
      <c r="AF31" s="223"/>
      <c r="AG31" s="495">
        <v>0</v>
      </c>
      <c r="AH31" s="491"/>
      <c r="AI31" s="491"/>
      <c r="AJ31" s="491" t="s">
        <v>23</v>
      </c>
      <c r="AK31" s="491"/>
      <c r="AL31" s="311"/>
      <c r="AM31" s="234">
        <v>0</v>
      </c>
      <c r="AN31" s="234">
        <v>0</v>
      </c>
      <c r="AO31" s="277">
        <f t="shared" si="22"/>
        <v>0</v>
      </c>
      <c r="AP31" s="234">
        <v>0</v>
      </c>
      <c r="AQ31" s="234">
        <v>0</v>
      </c>
      <c r="AR31" s="277">
        <f t="shared" si="23"/>
        <v>0</v>
      </c>
      <c r="AS31" s="234">
        <v>0</v>
      </c>
      <c r="AT31" s="277">
        <f t="shared" si="24"/>
        <v>0</v>
      </c>
      <c r="AU31" s="278">
        <f t="shared" si="14"/>
        <v>0</v>
      </c>
    </row>
    <row r="32" spans="1:48" ht="16" thickBot="1" x14ac:dyDescent="0.4">
      <c r="A32" s="493" t="s">
        <v>181</v>
      </c>
      <c r="B32" s="494"/>
      <c r="C32" s="497">
        <f>SUM(A27:B31)</f>
        <v>0</v>
      </c>
      <c r="D32" s="497"/>
      <c r="E32" s="227"/>
      <c r="F32" s="250">
        <f>SUM(F27:F31)</f>
        <v>0</v>
      </c>
      <c r="G32" s="250">
        <f t="shared" ref="G32:L32" si="25">SUM(G27:G31)</f>
        <v>0</v>
      </c>
      <c r="H32" s="250">
        <f t="shared" si="25"/>
        <v>0</v>
      </c>
      <c r="I32" s="250">
        <f t="shared" si="25"/>
        <v>0</v>
      </c>
      <c r="J32" s="250">
        <f t="shared" si="25"/>
        <v>0</v>
      </c>
      <c r="K32" s="250">
        <f t="shared" si="25"/>
        <v>0</v>
      </c>
      <c r="L32" s="250">
        <f t="shared" si="25"/>
        <v>0</v>
      </c>
      <c r="M32" s="237">
        <f>SUM(M27:M31)</f>
        <v>0</v>
      </c>
      <c r="N32" s="223"/>
      <c r="P32" s="493" t="s">
        <v>181</v>
      </c>
      <c r="Q32" s="494"/>
      <c r="R32" s="494"/>
      <c r="S32" s="498">
        <f>SUM(P27:R31)</f>
        <v>0</v>
      </c>
      <c r="T32" s="498"/>
      <c r="U32" s="227"/>
      <c r="V32" s="293">
        <f>SUM(V27:V31)</f>
        <v>0</v>
      </c>
      <c r="W32" s="293">
        <f t="shared" ref="W32:AD32" si="26">SUM(W27:W31)</f>
        <v>0</v>
      </c>
      <c r="X32" s="293">
        <f t="shared" si="26"/>
        <v>0</v>
      </c>
      <c r="Y32" s="293">
        <f>SUM(Y27:Y31)</f>
        <v>0</v>
      </c>
      <c r="Z32" s="293">
        <f t="shared" si="26"/>
        <v>0</v>
      </c>
      <c r="AA32" s="293">
        <f t="shared" si="26"/>
        <v>0</v>
      </c>
      <c r="AB32" s="293">
        <f t="shared" si="26"/>
        <v>0</v>
      </c>
      <c r="AC32" s="293">
        <f t="shared" si="26"/>
        <v>0</v>
      </c>
      <c r="AD32" s="294">
        <f t="shared" si="26"/>
        <v>0</v>
      </c>
      <c r="AE32" s="223"/>
      <c r="AF32" s="223"/>
      <c r="AG32" s="493" t="s">
        <v>181</v>
      </c>
      <c r="AH32" s="494"/>
      <c r="AI32" s="494"/>
      <c r="AJ32" s="543">
        <f>SUM(AG27:AI31)</f>
        <v>0</v>
      </c>
      <c r="AK32" s="543"/>
      <c r="AL32" s="227"/>
      <c r="AM32" s="275">
        <f>SUM(AM27:AM31)</f>
        <v>0</v>
      </c>
      <c r="AN32" s="275">
        <f t="shared" ref="AN32:AR32" si="27">SUM(AN27:AN31)</f>
        <v>0</v>
      </c>
      <c r="AO32" s="275">
        <f t="shared" si="27"/>
        <v>0</v>
      </c>
      <c r="AP32" s="275">
        <f t="shared" si="27"/>
        <v>0</v>
      </c>
      <c r="AQ32" s="275">
        <f t="shared" si="27"/>
        <v>0</v>
      </c>
      <c r="AR32" s="275">
        <f t="shared" si="27"/>
        <v>0</v>
      </c>
      <c r="AS32" s="275">
        <f>SUM(AS27:AS31)</f>
        <v>0</v>
      </c>
      <c r="AT32" s="275">
        <f>SUM(AT27:AT31)</f>
        <v>0</v>
      </c>
      <c r="AU32" s="276">
        <f t="shared" si="14"/>
        <v>0</v>
      </c>
    </row>
    <row r="33" spans="1:47" s="221" customFormat="1" ht="3.75" customHeight="1" thickBot="1" x14ac:dyDescent="0.4">
      <c r="A33" s="499"/>
      <c r="B33" s="499"/>
      <c r="C33" s="499"/>
      <c r="D33" s="499"/>
      <c r="E33" s="499"/>
      <c r="F33" s="499"/>
      <c r="G33" s="499"/>
      <c r="H33" s="499"/>
      <c r="I33" s="499"/>
      <c r="J33" s="499"/>
      <c r="K33" s="499"/>
      <c r="L33" s="499"/>
      <c r="M33" s="499"/>
      <c r="N33" s="223"/>
      <c r="P33" s="499"/>
      <c r="Q33" s="499"/>
      <c r="R33" s="499"/>
      <c r="S33" s="499"/>
      <c r="T33" s="499"/>
      <c r="U33" s="499"/>
      <c r="V33" s="499"/>
      <c r="W33" s="499"/>
      <c r="X33" s="499"/>
      <c r="Y33" s="499"/>
      <c r="Z33" s="499"/>
      <c r="AA33" s="499"/>
      <c r="AB33" s="499"/>
      <c r="AC33" s="499"/>
      <c r="AD33" s="499"/>
      <c r="AE33" s="223"/>
      <c r="AF33" s="223"/>
      <c r="AG33" s="499"/>
      <c r="AH33" s="499"/>
      <c r="AI33" s="499"/>
      <c r="AJ33" s="499"/>
      <c r="AK33" s="499"/>
      <c r="AL33" s="499"/>
      <c r="AM33" s="499"/>
      <c r="AN33" s="499"/>
      <c r="AO33" s="499"/>
      <c r="AP33" s="499"/>
      <c r="AQ33" s="499"/>
      <c r="AR33" s="499"/>
      <c r="AS33" s="499"/>
      <c r="AT33" s="499"/>
      <c r="AU33" s="499"/>
    </row>
    <row r="34" spans="1:47" ht="16" thickBot="1" x14ac:dyDescent="0.4">
      <c r="A34" s="514" t="s">
        <v>187</v>
      </c>
      <c r="B34" s="515"/>
      <c r="C34" s="515"/>
      <c r="D34" s="515"/>
      <c r="E34" s="515"/>
      <c r="F34" s="241">
        <f>SUM(F32, F23)</f>
        <v>0</v>
      </c>
      <c r="G34" s="241">
        <f t="shared" ref="G34:L34" si="28">SUM(G32, G23)</f>
        <v>0</v>
      </c>
      <c r="H34" s="241">
        <f>SUM(H32, H23)</f>
        <v>0</v>
      </c>
      <c r="I34" s="241">
        <f>SUM(I32, I23)</f>
        <v>0</v>
      </c>
      <c r="J34" s="241">
        <f t="shared" si="28"/>
        <v>0</v>
      </c>
      <c r="K34" s="241">
        <f>SUM(K32, K23)</f>
        <v>0</v>
      </c>
      <c r="L34" s="241">
        <f t="shared" si="28"/>
        <v>0</v>
      </c>
      <c r="M34" s="240">
        <f>SUM(M32, M23)</f>
        <v>0</v>
      </c>
      <c r="N34" s="223"/>
      <c r="P34" s="500" t="s">
        <v>187</v>
      </c>
      <c r="Q34" s="501"/>
      <c r="R34" s="501"/>
      <c r="S34" s="501"/>
      <c r="T34" s="501"/>
      <c r="U34" s="501"/>
      <c r="V34" s="297">
        <f>SUM(V32, V23)</f>
        <v>0</v>
      </c>
      <c r="W34" s="297">
        <f t="shared" ref="W34" si="29">SUM(W32, W23)</f>
        <v>0</v>
      </c>
      <c r="X34" s="297">
        <f>SUM(X32, X23)</f>
        <v>0</v>
      </c>
      <c r="Y34" s="297">
        <f>SUM(Y32, Y23)</f>
        <v>0</v>
      </c>
      <c r="Z34" s="297">
        <f t="shared" ref="Z34:AB34" si="30">SUM(Z32, Z23)</f>
        <v>0</v>
      </c>
      <c r="AA34" s="297">
        <f t="shared" si="30"/>
        <v>0</v>
      </c>
      <c r="AB34" s="297">
        <f t="shared" si="30"/>
        <v>0</v>
      </c>
      <c r="AC34" s="297">
        <f>SUM(AC32, AC23)</f>
        <v>0</v>
      </c>
      <c r="AD34" s="298">
        <f>SUM(AD32, AD23)</f>
        <v>0</v>
      </c>
      <c r="AE34" s="223"/>
      <c r="AF34" s="223"/>
      <c r="AG34" s="500" t="s">
        <v>187</v>
      </c>
      <c r="AH34" s="501"/>
      <c r="AI34" s="501"/>
      <c r="AJ34" s="501"/>
      <c r="AK34" s="501"/>
      <c r="AL34" s="501"/>
      <c r="AM34" s="279">
        <f>SUM(AM32, AM23)</f>
        <v>0</v>
      </c>
      <c r="AN34" s="279">
        <f t="shared" ref="AN34" si="31">SUM(AN32, AN23)</f>
        <v>0</v>
      </c>
      <c r="AO34" s="279">
        <f>SUM(AO32, AO23)</f>
        <v>0</v>
      </c>
      <c r="AP34" s="279">
        <f t="shared" ref="AP34:AS34" si="32">SUM(AP32, AP23)</f>
        <v>0</v>
      </c>
      <c r="AQ34" s="279">
        <f t="shared" si="32"/>
        <v>0</v>
      </c>
      <c r="AR34" s="279">
        <f t="shared" si="32"/>
        <v>0</v>
      </c>
      <c r="AS34" s="279">
        <f t="shared" si="32"/>
        <v>0</v>
      </c>
      <c r="AT34" s="279">
        <f>SUM(AT32, AT23)</f>
        <v>0</v>
      </c>
      <c r="AU34" s="280">
        <f>SUM(AU32, AU23)</f>
        <v>0</v>
      </c>
    </row>
    <row r="35" spans="1:47" ht="15.75" customHeight="1" thickBot="1" x14ac:dyDescent="0.4">
      <c r="F35" s="220"/>
      <c r="G35" s="220"/>
      <c r="AE35" s="221"/>
      <c r="AF35" s="221"/>
    </row>
    <row r="36" spans="1:47" x14ac:dyDescent="0.35">
      <c r="A36" s="502" t="s">
        <v>98</v>
      </c>
      <c r="B36" s="503"/>
      <c r="C36" s="503"/>
      <c r="D36" s="503"/>
      <c r="E36" s="503"/>
      <c r="F36" s="503"/>
      <c r="G36" s="503"/>
      <c r="H36" s="503"/>
      <c r="I36" s="503"/>
      <c r="J36" s="503"/>
      <c r="K36" s="503"/>
      <c r="L36" s="503"/>
      <c r="M36" s="518"/>
      <c r="P36" s="502" t="s">
        <v>98</v>
      </c>
      <c r="Q36" s="503"/>
      <c r="R36" s="503"/>
      <c r="S36" s="503"/>
      <c r="T36" s="503"/>
      <c r="U36" s="503"/>
      <c r="V36" s="503"/>
      <c r="W36" s="503"/>
      <c r="X36" s="503"/>
      <c r="Y36" s="503"/>
      <c r="Z36" s="503"/>
      <c r="AA36" s="503"/>
      <c r="AB36" s="503"/>
      <c r="AC36" s="503"/>
      <c r="AD36" s="248"/>
      <c r="AE36" s="221"/>
      <c r="AF36" s="221"/>
      <c r="AG36" s="502" t="s">
        <v>98</v>
      </c>
      <c r="AH36" s="503"/>
      <c r="AI36" s="503"/>
      <c r="AJ36" s="503"/>
      <c r="AK36" s="503"/>
      <c r="AL36" s="503"/>
      <c r="AM36" s="503"/>
      <c r="AN36" s="503"/>
      <c r="AO36" s="503"/>
      <c r="AP36" s="503"/>
      <c r="AQ36" s="503"/>
      <c r="AR36" s="503"/>
      <c r="AS36" s="503"/>
      <c r="AT36" s="503"/>
      <c r="AU36" s="248"/>
    </row>
    <row r="37" spans="1:47" s="242" customFormat="1" ht="15.65" customHeight="1" x14ac:dyDescent="0.35">
      <c r="A37" s="530" t="s">
        <v>24</v>
      </c>
      <c r="B37" s="531"/>
      <c r="C37" s="531"/>
      <c r="D37" s="531"/>
      <c r="E37" s="531"/>
      <c r="F37" s="531"/>
      <c r="G37" s="531"/>
      <c r="H37" s="531"/>
      <c r="I37" s="531"/>
      <c r="J37" s="256" t="s">
        <v>17</v>
      </c>
      <c r="K37" s="256" t="s">
        <v>15</v>
      </c>
      <c r="L37" s="256" t="s">
        <v>16</v>
      </c>
      <c r="M37" s="259" t="s">
        <v>18</v>
      </c>
      <c r="N37" s="232"/>
      <c r="P37" s="530" t="s">
        <v>24</v>
      </c>
      <c r="Q37" s="531"/>
      <c r="R37" s="531"/>
      <c r="S37" s="531"/>
      <c r="T37" s="531"/>
      <c r="U37" s="531"/>
      <c r="V37" s="531"/>
      <c r="W37" s="531"/>
      <c r="X37" s="531"/>
      <c r="Y37" s="531"/>
      <c r="Z37" s="328" t="s">
        <v>77</v>
      </c>
      <c r="AA37" s="256" t="s">
        <v>15</v>
      </c>
      <c r="AB37" s="256" t="s">
        <v>16</v>
      </c>
      <c r="AC37" s="255" t="s">
        <v>18</v>
      </c>
      <c r="AD37" s="267" t="s">
        <v>114</v>
      </c>
      <c r="AE37" s="232"/>
      <c r="AF37" s="232"/>
      <c r="AG37" s="530" t="s">
        <v>24</v>
      </c>
      <c r="AH37" s="531"/>
      <c r="AI37" s="531"/>
      <c r="AJ37" s="531"/>
      <c r="AK37" s="531"/>
      <c r="AL37" s="531"/>
      <c r="AM37" s="531"/>
      <c r="AN37" s="531"/>
      <c r="AO37" s="531"/>
      <c r="AP37" s="531"/>
      <c r="AQ37" s="328" t="s">
        <v>211</v>
      </c>
      <c r="AR37" s="256" t="s">
        <v>15</v>
      </c>
      <c r="AS37" s="256" t="s">
        <v>16</v>
      </c>
      <c r="AT37" s="255" t="s">
        <v>213</v>
      </c>
      <c r="AU37" s="267" t="s">
        <v>110</v>
      </c>
    </row>
    <row r="38" spans="1:47" x14ac:dyDescent="0.35">
      <c r="A38" s="257">
        <v>1</v>
      </c>
      <c r="B38" s="491"/>
      <c r="C38" s="491"/>
      <c r="D38" s="491"/>
      <c r="E38" s="491"/>
      <c r="F38" s="491"/>
      <c r="G38" s="491"/>
      <c r="H38" s="491"/>
      <c r="I38" s="491"/>
      <c r="J38" s="234">
        <v>0</v>
      </c>
      <c r="K38" s="234">
        <v>0</v>
      </c>
      <c r="L38" s="234">
        <v>0</v>
      </c>
      <c r="M38" s="236">
        <f>SUM(J38:L38)</f>
        <v>0</v>
      </c>
      <c r="N38" s="223"/>
      <c r="P38" s="257">
        <v>1</v>
      </c>
      <c r="Q38" s="496"/>
      <c r="R38" s="496"/>
      <c r="S38" s="496"/>
      <c r="T38" s="496"/>
      <c r="U38" s="496"/>
      <c r="V38" s="496"/>
      <c r="W38" s="496"/>
      <c r="X38" s="496"/>
      <c r="Y38" s="496"/>
      <c r="Z38" s="234">
        <v>0</v>
      </c>
      <c r="AA38" s="234">
        <v>0</v>
      </c>
      <c r="AB38" s="234">
        <v>0</v>
      </c>
      <c r="AC38" s="295">
        <f>SUM(Z38:AB38)</f>
        <v>0</v>
      </c>
      <c r="AD38" s="296">
        <f>M38-AC38</f>
        <v>0</v>
      </c>
      <c r="AE38" s="223"/>
      <c r="AF38" s="223"/>
      <c r="AG38" s="257">
        <v>1</v>
      </c>
      <c r="AH38" s="496"/>
      <c r="AI38" s="496"/>
      <c r="AJ38" s="496"/>
      <c r="AK38" s="496"/>
      <c r="AL38" s="496"/>
      <c r="AM38" s="496"/>
      <c r="AN38" s="496"/>
      <c r="AO38" s="496"/>
      <c r="AP38" s="496"/>
      <c r="AQ38" s="234">
        <v>0</v>
      </c>
      <c r="AR38" s="234">
        <v>0</v>
      </c>
      <c r="AS38" s="234">
        <v>0</v>
      </c>
      <c r="AT38" s="277">
        <f>SUM(AQ38:AS38)</f>
        <v>0</v>
      </c>
      <c r="AU38" s="278">
        <f>IF($S$73&lt;&gt;0, AC38-AT38, M38-AT38)</f>
        <v>0</v>
      </c>
    </row>
    <row r="39" spans="1:47" x14ac:dyDescent="0.35">
      <c r="A39" s="257">
        <v>2</v>
      </c>
      <c r="B39" s="492"/>
      <c r="C39" s="492"/>
      <c r="D39" s="492"/>
      <c r="E39" s="492"/>
      <c r="F39" s="492"/>
      <c r="G39" s="492"/>
      <c r="H39" s="492"/>
      <c r="I39" s="492"/>
      <c r="J39" s="234">
        <v>0</v>
      </c>
      <c r="K39" s="234">
        <v>0</v>
      </c>
      <c r="L39" s="234">
        <v>0</v>
      </c>
      <c r="M39" s="236">
        <f>SUM(J39:L39)</f>
        <v>0</v>
      </c>
      <c r="N39" s="223"/>
      <c r="P39" s="257">
        <v>2</v>
      </c>
      <c r="Q39" s="496"/>
      <c r="R39" s="496"/>
      <c r="S39" s="496"/>
      <c r="T39" s="496"/>
      <c r="U39" s="496"/>
      <c r="V39" s="496"/>
      <c r="W39" s="496"/>
      <c r="X39" s="496"/>
      <c r="Y39" s="496"/>
      <c r="Z39" s="234">
        <v>0</v>
      </c>
      <c r="AA39" s="234">
        <v>0</v>
      </c>
      <c r="AB39" s="234">
        <v>0</v>
      </c>
      <c r="AC39" s="295">
        <f t="shared" ref="AC39:AC40" si="33">SUM(Z39:AB39)</f>
        <v>0</v>
      </c>
      <c r="AD39" s="296">
        <f t="shared" ref="AD39:AD40" si="34">M39-AC39</f>
        <v>0</v>
      </c>
      <c r="AE39" s="223"/>
      <c r="AF39" s="223"/>
      <c r="AG39" s="257">
        <v>2</v>
      </c>
      <c r="AH39" s="496"/>
      <c r="AI39" s="496"/>
      <c r="AJ39" s="496"/>
      <c r="AK39" s="496"/>
      <c r="AL39" s="496"/>
      <c r="AM39" s="496"/>
      <c r="AN39" s="496"/>
      <c r="AO39" s="496"/>
      <c r="AP39" s="496"/>
      <c r="AQ39" s="234">
        <v>0</v>
      </c>
      <c r="AR39" s="234">
        <v>0</v>
      </c>
      <c r="AS39" s="234">
        <v>0</v>
      </c>
      <c r="AT39" s="277">
        <f>SUM(AQ39:AS39)</f>
        <v>0</v>
      </c>
      <c r="AU39" s="278">
        <f>IF($S$73&lt;&gt;0, AC39-AT39, M39-AT39)</f>
        <v>0</v>
      </c>
    </row>
    <row r="40" spans="1:47" x14ac:dyDescent="0.35">
      <c r="A40" s="257">
        <v>3</v>
      </c>
      <c r="B40" s="492"/>
      <c r="C40" s="492"/>
      <c r="D40" s="492"/>
      <c r="E40" s="492"/>
      <c r="F40" s="492"/>
      <c r="G40" s="492"/>
      <c r="H40" s="492"/>
      <c r="I40" s="492"/>
      <c r="J40" s="234">
        <v>0</v>
      </c>
      <c r="K40" s="234">
        <v>0</v>
      </c>
      <c r="L40" s="234">
        <v>0</v>
      </c>
      <c r="M40" s="236">
        <f>SUM(J40:L40)</f>
        <v>0</v>
      </c>
      <c r="N40" s="223"/>
      <c r="P40" s="257">
        <v>3</v>
      </c>
      <c r="Q40" s="496"/>
      <c r="R40" s="496"/>
      <c r="S40" s="496"/>
      <c r="T40" s="496"/>
      <c r="U40" s="496"/>
      <c r="V40" s="496"/>
      <c r="W40" s="496"/>
      <c r="X40" s="496"/>
      <c r="Y40" s="496"/>
      <c r="Z40" s="234">
        <v>0</v>
      </c>
      <c r="AA40" s="234">
        <v>0</v>
      </c>
      <c r="AB40" s="234">
        <v>0</v>
      </c>
      <c r="AC40" s="295">
        <f t="shared" si="33"/>
        <v>0</v>
      </c>
      <c r="AD40" s="296">
        <f t="shared" si="34"/>
        <v>0</v>
      </c>
      <c r="AE40" s="223"/>
      <c r="AF40" s="223"/>
      <c r="AG40" s="257">
        <v>3</v>
      </c>
      <c r="AH40" s="496"/>
      <c r="AI40" s="496"/>
      <c r="AJ40" s="496"/>
      <c r="AK40" s="496"/>
      <c r="AL40" s="496"/>
      <c r="AM40" s="496"/>
      <c r="AN40" s="496"/>
      <c r="AO40" s="496"/>
      <c r="AP40" s="496"/>
      <c r="AQ40" s="234">
        <v>0</v>
      </c>
      <c r="AR40" s="234">
        <v>0</v>
      </c>
      <c r="AS40" s="234">
        <v>0</v>
      </c>
      <c r="AT40" s="277">
        <f t="shared" ref="AT40" si="35">SUM(AQ40:AS40)</f>
        <v>0</v>
      </c>
      <c r="AU40" s="278">
        <f>IF($S$73&lt;&gt;0, AC40-AT40, M40-AT40)</f>
        <v>0</v>
      </c>
    </row>
    <row r="41" spans="1:47" ht="16" thickBot="1" x14ac:dyDescent="0.4">
      <c r="A41" s="504" t="s">
        <v>25</v>
      </c>
      <c r="B41" s="505"/>
      <c r="C41" s="505"/>
      <c r="D41" s="505"/>
      <c r="E41" s="505"/>
      <c r="F41" s="505"/>
      <c r="G41" s="505"/>
      <c r="H41" s="505"/>
      <c r="I41" s="505"/>
      <c r="J41" s="250">
        <f>SUM(J38:J40)</f>
        <v>0</v>
      </c>
      <c r="K41" s="250">
        <f t="shared" ref="K41:L41" si="36">SUM(K38:K40)</f>
        <v>0</v>
      </c>
      <c r="L41" s="250">
        <f t="shared" si="36"/>
        <v>0</v>
      </c>
      <c r="M41" s="237">
        <f>SUM(J41:L41)</f>
        <v>0</v>
      </c>
      <c r="N41" s="223"/>
      <c r="P41" s="504" t="s">
        <v>25</v>
      </c>
      <c r="Q41" s="505"/>
      <c r="R41" s="505"/>
      <c r="S41" s="505"/>
      <c r="T41" s="505"/>
      <c r="U41" s="505"/>
      <c r="V41" s="505"/>
      <c r="W41" s="505"/>
      <c r="X41" s="505"/>
      <c r="Y41" s="505"/>
      <c r="Z41" s="293">
        <f>SUM(Z38:Z40)</f>
        <v>0</v>
      </c>
      <c r="AA41" s="293">
        <f t="shared" ref="AA41:AC41" si="37">SUM(AA38:AA40)</f>
        <v>0</v>
      </c>
      <c r="AB41" s="293">
        <f>SUM(AB38:AB40)</f>
        <v>0</v>
      </c>
      <c r="AC41" s="293">
        <f t="shared" si="37"/>
        <v>0</v>
      </c>
      <c r="AD41" s="294">
        <f>SUM(AD38:AD40)</f>
        <v>0</v>
      </c>
      <c r="AE41" s="223"/>
      <c r="AF41" s="223"/>
      <c r="AG41" s="504" t="s">
        <v>25</v>
      </c>
      <c r="AH41" s="505"/>
      <c r="AI41" s="505"/>
      <c r="AJ41" s="505"/>
      <c r="AK41" s="505"/>
      <c r="AL41" s="505"/>
      <c r="AM41" s="505"/>
      <c r="AN41" s="505"/>
      <c r="AO41" s="505"/>
      <c r="AP41" s="505"/>
      <c r="AQ41" s="275">
        <f>SUM(AQ38:AQ40)</f>
        <v>0</v>
      </c>
      <c r="AR41" s="275">
        <f t="shared" ref="AR41:AU41" si="38">SUM(AR38:AR40)</f>
        <v>0</v>
      </c>
      <c r="AS41" s="275">
        <f t="shared" si="38"/>
        <v>0</v>
      </c>
      <c r="AT41" s="275">
        <f t="shared" si="38"/>
        <v>0</v>
      </c>
      <c r="AU41" s="276">
        <f t="shared" si="38"/>
        <v>0</v>
      </c>
    </row>
    <row r="42" spans="1:47" s="221" customFormat="1" ht="3.75" customHeight="1" thickBot="1" x14ac:dyDescent="0.4">
      <c r="A42" s="232"/>
      <c r="B42" s="232"/>
      <c r="C42" s="232"/>
      <c r="D42" s="232"/>
      <c r="E42" s="232"/>
      <c r="F42" s="232"/>
      <c r="G42" s="232"/>
      <c r="H42" s="232"/>
      <c r="I42" s="232"/>
      <c r="J42" s="246"/>
      <c r="K42" s="246"/>
      <c r="L42" s="246"/>
      <c r="M42" s="246"/>
      <c r="N42" s="223"/>
      <c r="Q42" s="232"/>
      <c r="R42" s="232"/>
      <c r="S42" s="232"/>
      <c r="T42" s="232"/>
      <c r="U42" s="232"/>
      <c r="V42" s="232"/>
      <c r="W42" s="232"/>
      <c r="X42" s="232"/>
      <c r="Y42" s="232"/>
      <c r="Z42" s="246"/>
      <c r="AA42" s="246"/>
      <c r="AB42" s="246"/>
      <c r="AC42" s="246"/>
      <c r="AD42" s="246"/>
      <c r="AE42" s="223"/>
      <c r="AF42" s="223"/>
      <c r="AH42" s="232"/>
      <c r="AI42" s="232"/>
      <c r="AJ42" s="232"/>
      <c r="AK42" s="232"/>
      <c r="AL42" s="232"/>
      <c r="AM42" s="232"/>
      <c r="AN42" s="232"/>
      <c r="AO42" s="232"/>
      <c r="AP42" s="232"/>
      <c r="AQ42" s="246"/>
      <c r="AR42" s="246"/>
      <c r="AS42" s="246"/>
      <c r="AT42" s="246"/>
      <c r="AU42" s="246"/>
    </row>
    <row r="43" spans="1:47" s="242" customFormat="1" x14ac:dyDescent="0.35">
      <c r="A43" s="502" t="s">
        <v>33</v>
      </c>
      <c r="B43" s="503"/>
      <c r="C43" s="503"/>
      <c r="D43" s="503"/>
      <c r="E43" s="503"/>
      <c r="F43" s="503"/>
      <c r="G43" s="503"/>
      <c r="H43" s="503"/>
      <c r="I43" s="503"/>
      <c r="J43" s="273" t="s">
        <v>17</v>
      </c>
      <c r="K43" s="273" t="s">
        <v>15</v>
      </c>
      <c r="L43" s="273" t="s">
        <v>16</v>
      </c>
      <c r="M43" s="248" t="s">
        <v>18</v>
      </c>
      <c r="N43" s="232"/>
      <c r="P43" s="502" t="s">
        <v>33</v>
      </c>
      <c r="Q43" s="503"/>
      <c r="R43" s="503"/>
      <c r="S43" s="503"/>
      <c r="T43" s="503"/>
      <c r="U43" s="503"/>
      <c r="V43" s="503"/>
      <c r="W43" s="503"/>
      <c r="X43" s="503"/>
      <c r="Y43" s="503"/>
      <c r="Z43" s="329" t="s">
        <v>77</v>
      </c>
      <c r="AA43" s="273" t="s">
        <v>15</v>
      </c>
      <c r="AB43" s="273" t="s">
        <v>16</v>
      </c>
      <c r="AC43" s="271" t="s">
        <v>18</v>
      </c>
      <c r="AD43" s="268" t="s">
        <v>114</v>
      </c>
      <c r="AE43" s="232"/>
      <c r="AF43" s="232"/>
      <c r="AG43" s="502" t="s">
        <v>33</v>
      </c>
      <c r="AH43" s="503"/>
      <c r="AI43" s="503"/>
      <c r="AJ43" s="503"/>
      <c r="AK43" s="503"/>
      <c r="AL43" s="503"/>
      <c r="AM43" s="503"/>
      <c r="AN43" s="503"/>
      <c r="AO43" s="503"/>
      <c r="AP43" s="503"/>
      <c r="AQ43" s="329" t="s">
        <v>211</v>
      </c>
      <c r="AR43" s="273" t="s">
        <v>15</v>
      </c>
      <c r="AS43" s="273" t="s">
        <v>16</v>
      </c>
      <c r="AT43" s="271" t="s">
        <v>213</v>
      </c>
      <c r="AU43" s="268" t="s">
        <v>110</v>
      </c>
    </row>
    <row r="44" spans="1:47" x14ac:dyDescent="0.35">
      <c r="A44" s="257">
        <v>1</v>
      </c>
      <c r="B44" s="492"/>
      <c r="C44" s="492"/>
      <c r="D44" s="492"/>
      <c r="E44" s="492"/>
      <c r="F44" s="492"/>
      <c r="G44" s="492"/>
      <c r="H44" s="492"/>
      <c r="I44" s="492"/>
      <c r="J44" s="234">
        <v>0</v>
      </c>
      <c r="K44" s="234">
        <v>0</v>
      </c>
      <c r="L44" s="234">
        <v>0</v>
      </c>
      <c r="M44" s="236">
        <f t="shared" ref="M44:M59" si="39">SUM(J44:L44)</f>
        <v>0</v>
      </c>
      <c r="N44" s="223"/>
      <c r="P44" s="257">
        <v>1</v>
      </c>
      <c r="Q44" s="496"/>
      <c r="R44" s="496"/>
      <c r="S44" s="496"/>
      <c r="T44" s="496"/>
      <c r="U44" s="496"/>
      <c r="V44" s="496"/>
      <c r="W44" s="496"/>
      <c r="X44" s="496"/>
      <c r="Y44" s="496"/>
      <c r="Z44" s="234">
        <v>0</v>
      </c>
      <c r="AA44" s="234">
        <v>0</v>
      </c>
      <c r="AB44" s="234">
        <v>0</v>
      </c>
      <c r="AC44" s="295">
        <f t="shared" ref="AC44:AC46" si="40">SUM(Z44:AB44)</f>
        <v>0</v>
      </c>
      <c r="AD44" s="296">
        <f>M44-AC44</f>
        <v>0</v>
      </c>
      <c r="AE44" s="223"/>
      <c r="AF44" s="223"/>
      <c r="AG44" s="257">
        <v>1</v>
      </c>
      <c r="AH44" s="496"/>
      <c r="AI44" s="496"/>
      <c r="AJ44" s="496"/>
      <c r="AK44" s="496"/>
      <c r="AL44" s="496"/>
      <c r="AM44" s="496"/>
      <c r="AN44" s="496"/>
      <c r="AO44" s="496"/>
      <c r="AP44" s="496"/>
      <c r="AQ44" s="234">
        <v>0</v>
      </c>
      <c r="AR44" s="234">
        <v>0</v>
      </c>
      <c r="AS44" s="234">
        <v>0</v>
      </c>
      <c r="AT44" s="277">
        <f t="shared" ref="AT44:AT46" si="41">SUM(AQ44:AS44)</f>
        <v>0</v>
      </c>
      <c r="AU44" s="278">
        <f>IF($S$73&lt;&gt;0, AC44-AT44, M44-AT44)</f>
        <v>0</v>
      </c>
    </row>
    <row r="45" spans="1:47" x14ac:dyDescent="0.35">
      <c r="A45" s="257">
        <v>2</v>
      </c>
      <c r="B45" s="492"/>
      <c r="C45" s="492"/>
      <c r="D45" s="492"/>
      <c r="E45" s="492"/>
      <c r="F45" s="492"/>
      <c r="G45" s="492"/>
      <c r="H45" s="492"/>
      <c r="I45" s="492"/>
      <c r="J45" s="234">
        <v>0</v>
      </c>
      <c r="K45" s="234">
        <v>0</v>
      </c>
      <c r="L45" s="234">
        <v>0</v>
      </c>
      <c r="M45" s="236">
        <f>SUM(J45:L45)</f>
        <v>0</v>
      </c>
      <c r="N45" s="223"/>
      <c r="P45" s="257">
        <v>2</v>
      </c>
      <c r="Q45" s="496"/>
      <c r="R45" s="496"/>
      <c r="S45" s="496"/>
      <c r="T45" s="496"/>
      <c r="U45" s="496"/>
      <c r="V45" s="496"/>
      <c r="W45" s="496"/>
      <c r="X45" s="496"/>
      <c r="Y45" s="496"/>
      <c r="Z45" s="234">
        <v>0</v>
      </c>
      <c r="AA45" s="234">
        <v>0</v>
      </c>
      <c r="AB45" s="234">
        <v>0</v>
      </c>
      <c r="AC45" s="295">
        <f t="shared" si="40"/>
        <v>0</v>
      </c>
      <c r="AD45" s="296">
        <f t="shared" ref="AD45:AD46" si="42">M45-AC45</f>
        <v>0</v>
      </c>
      <c r="AE45" s="223"/>
      <c r="AF45" s="223"/>
      <c r="AG45" s="257">
        <v>2</v>
      </c>
      <c r="AH45" s="496"/>
      <c r="AI45" s="496"/>
      <c r="AJ45" s="496"/>
      <c r="AK45" s="496"/>
      <c r="AL45" s="496"/>
      <c r="AM45" s="496"/>
      <c r="AN45" s="496"/>
      <c r="AO45" s="496"/>
      <c r="AP45" s="496"/>
      <c r="AQ45" s="234">
        <v>0</v>
      </c>
      <c r="AR45" s="234">
        <v>0</v>
      </c>
      <c r="AS45" s="234">
        <v>0</v>
      </c>
      <c r="AT45" s="277">
        <f t="shared" si="41"/>
        <v>0</v>
      </c>
      <c r="AU45" s="278">
        <f>IF($S$73&lt;&gt;0, AC45-AT45, M45-AT45)</f>
        <v>0</v>
      </c>
    </row>
    <row r="46" spans="1:47" x14ac:dyDescent="0.35">
      <c r="A46" s="257">
        <v>3</v>
      </c>
      <c r="B46" s="492"/>
      <c r="C46" s="492"/>
      <c r="D46" s="492"/>
      <c r="E46" s="492"/>
      <c r="F46" s="492"/>
      <c r="G46" s="492"/>
      <c r="H46" s="492"/>
      <c r="I46" s="492"/>
      <c r="J46" s="234">
        <v>0</v>
      </c>
      <c r="K46" s="234">
        <v>0</v>
      </c>
      <c r="L46" s="234">
        <v>0</v>
      </c>
      <c r="M46" s="236">
        <f>SUM(J46:L46)</f>
        <v>0</v>
      </c>
      <c r="N46" s="223"/>
      <c r="P46" s="257">
        <v>3</v>
      </c>
      <c r="Q46" s="496"/>
      <c r="R46" s="496"/>
      <c r="S46" s="496"/>
      <c r="T46" s="496"/>
      <c r="U46" s="496"/>
      <c r="V46" s="496"/>
      <c r="W46" s="496"/>
      <c r="X46" s="496"/>
      <c r="Y46" s="496"/>
      <c r="Z46" s="234">
        <v>0</v>
      </c>
      <c r="AA46" s="234">
        <v>0</v>
      </c>
      <c r="AB46" s="234">
        <v>0</v>
      </c>
      <c r="AC46" s="295">
        <f t="shared" si="40"/>
        <v>0</v>
      </c>
      <c r="AD46" s="296">
        <f t="shared" si="42"/>
        <v>0</v>
      </c>
      <c r="AE46" s="223"/>
      <c r="AF46" s="223"/>
      <c r="AG46" s="257">
        <v>3</v>
      </c>
      <c r="AH46" s="496"/>
      <c r="AI46" s="496"/>
      <c r="AJ46" s="496"/>
      <c r="AK46" s="496"/>
      <c r="AL46" s="496"/>
      <c r="AM46" s="496"/>
      <c r="AN46" s="496"/>
      <c r="AO46" s="496"/>
      <c r="AP46" s="496"/>
      <c r="AQ46" s="234">
        <v>0</v>
      </c>
      <c r="AR46" s="234">
        <v>0</v>
      </c>
      <c r="AS46" s="234">
        <v>0</v>
      </c>
      <c r="AT46" s="277">
        <f t="shared" si="41"/>
        <v>0</v>
      </c>
      <c r="AU46" s="278">
        <f>IF($S$73&lt;&gt;0, AC46-AT46, M46-AT46)</f>
        <v>0</v>
      </c>
    </row>
    <row r="47" spans="1:47" ht="16" thickBot="1" x14ac:dyDescent="0.4">
      <c r="A47" s="504" t="s">
        <v>26</v>
      </c>
      <c r="B47" s="505"/>
      <c r="C47" s="505"/>
      <c r="D47" s="505"/>
      <c r="E47" s="505"/>
      <c r="F47" s="505"/>
      <c r="G47" s="505"/>
      <c r="H47" s="505"/>
      <c r="I47" s="505"/>
      <c r="J47" s="250">
        <f>SUM(J44:J46)</f>
        <v>0</v>
      </c>
      <c r="K47" s="250">
        <f t="shared" ref="K47" si="43">SUM(K44:K46)</f>
        <v>0</v>
      </c>
      <c r="L47" s="250">
        <f>SUM(L44:L46)</f>
        <v>0</v>
      </c>
      <c r="M47" s="237">
        <f t="shared" si="39"/>
        <v>0</v>
      </c>
      <c r="N47" s="223"/>
      <c r="P47" s="504" t="s">
        <v>26</v>
      </c>
      <c r="Q47" s="505"/>
      <c r="R47" s="505"/>
      <c r="S47" s="505"/>
      <c r="T47" s="505"/>
      <c r="U47" s="505"/>
      <c r="V47" s="505"/>
      <c r="W47" s="505"/>
      <c r="X47" s="505"/>
      <c r="Y47" s="505"/>
      <c r="Z47" s="293">
        <f>SUM(Z44:Z46)</f>
        <v>0</v>
      </c>
      <c r="AA47" s="293">
        <f t="shared" ref="AA47:AC47" si="44">SUM(AA44:AA46)</f>
        <v>0</v>
      </c>
      <c r="AB47" s="293">
        <f t="shared" si="44"/>
        <v>0</v>
      </c>
      <c r="AC47" s="293">
        <f t="shared" si="44"/>
        <v>0</v>
      </c>
      <c r="AD47" s="294">
        <f>SUM(AD44:AD46)</f>
        <v>0</v>
      </c>
      <c r="AE47" s="223"/>
      <c r="AF47" s="223"/>
      <c r="AG47" s="504" t="s">
        <v>26</v>
      </c>
      <c r="AH47" s="505"/>
      <c r="AI47" s="505"/>
      <c r="AJ47" s="505"/>
      <c r="AK47" s="505"/>
      <c r="AL47" s="505"/>
      <c r="AM47" s="505"/>
      <c r="AN47" s="505"/>
      <c r="AO47" s="505"/>
      <c r="AP47" s="505"/>
      <c r="AQ47" s="275">
        <f>SUM(AQ44:AQ46)</f>
        <v>0</v>
      </c>
      <c r="AR47" s="275">
        <f t="shared" ref="AR47:AU47" si="45">SUM(AR44:AR46)</f>
        <v>0</v>
      </c>
      <c r="AS47" s="275">
        <f t="shared" si="45"/>
        <v>0</v>
      </c>
      <c r="AT47" s="275">
        <f t="shared" si="45"/>
        <v>0</v>
      </c>
      <c r="AU47" s="276">
        <f t="shared" si="45"/>
        <v>0</v>
      </c>
    </row>
    <row r="48" spans="1:47" s="221" customFormat="1" ht="3.75" customHeight="1" thickBot="1" x14ac:dyDescent="0.4">
      <c r="A48" s="232"/>
      <c r="B48" s="232"/>
      <c r="C48" s="232"/>
      <c r="D48" s="232"/>
      <c r="E48" s="232"/>
      <c r="F48" s="232"/>
      <c r="G48" s="232"/>
      <c r="H48" s="232"/>
      <c r="I48" s="232"/>
      <c r="J48" s="246"/>
      <c r="K48" s="246"/>
      <c r="L48" s="246"/>
      <c r="M48" s="246"/>
      <c r="N48" s="223"/>
      <c r="Q48" s="232"/>
      <c r="R48" s="232"/>
      <c r="S48" s="232"/>
      <c r="T48" s="232"/>
      <c r="U48" s="232"/>
      <c r="V48" s="232"/>
      <c r="W48" s="232"/>
      <c r="X48" s="232"/>
      <c r="Y48" s="232"/>
      <c r="Z48" s="246"/>
      <c r="AA48" s="246"/>
      <c r="AB48" s="246"/>
      <c r="AC48" s="246"/>
      <c r="AD48" s="246"/>
      <c r="AE48" s="223"/>
      <c r="AF48" s="223"/>
      <c r="AH48" s="232"/>
      <c r="AI48" s="232"/>
      <c r="AJ48" s="232"/>
      <c r="AK48" s="232"/>
      <c r="AL48" s="232"/>
      <c r="AM48" s="232"/>
      <c r="AN48" s="232"/>
      <c r="AO48" s="232"/>
      <c r="AP48" s="232"/>
      <c r="AQ48" s="246"/>
      <c r="AR48" s="246"/>
      <c r="AS48" s="246"/>
      <c r="AT48" s="246"/>
      <c r="AU48" s="246"/>
    </row>
    <row r="49" spans="1:47" s="242" customFormat="1" x14ac:dyDescent="0.35">
      <c r="A49" s="502" t="s">
        <v>27</v>
      </c>
      <c r="B49" s="503"/>
      <c r="C49" s="503"/>
      <c r="D49" s="503"/>
      <c r="E49" s="503"/>
      <c r="F49" s="503"/>
      <c r="G49" s="503"/>
      <c r="H49" s="503"/>
      <c r="I49" s="503"/>
      <c r="J49" s="273" t="s">
        <v>17</v>
      </c>
      <c r="K49" s="273" t="s">
        <v>15</v>
      </c>
      <c r="L49" s="273" t="s">
        <v>16</v>
      </c>
      <c r="M49" s="248" t="s">
        <v>18</v>
      </c>
      <c r="N49" s="232"/>
      <c r="P49" s="502" t="s">
        <v>27</v>
      </c>
      <c r="Q49" s="503"/>
      <c r="R49" s="503"/>
      <c r="S49" s="503"/>
      <c r="T49" s="503"/>
      <c r="U49" s="503"/>
      <c r="V49" s="503"/>
      <c r="W49" s="503"/>
      <c r="X49" s="503"/>
      <c r="Y49" s="503"/>
      <c r="Z49" s="329" t="s">
        <v>77</v>
      </c>
      <c r="AA49" s="273" t="s">
        <v>15</v>
      </c>
      <c r="AB49" s="273" t="s">
        <v>16</v>
      </c>
      <c r="AC49" s="271" t="s">
        <v>18</v>
      </c>
      <c r="AD49" s="268" t="s">
        <v>114</v>
      </c>
      <c r="AE49" s="232"/>
      <c r="AF49" s="232"/>
      <c r="AG49" s="502" t="s">
        <v>27</v>
      </c>
      <c r="AH49" s="503"/>
      <c r="AI49" s="503"/>
      <c r="AJ49" s="503"/>
      <c r="AK49" s="503"/>
      <c r="AL49" s="503"/>
      <c r="AM49" s="503"/>
      <c r="AN49" s="503"/>
      <c r="AO49" s="503"/>
      <c r="AP49" s="503"/>
      <c r="AQ49" s="329" t="s">
        <v>211</v>
      </c>
      <c r="AR49" s="273" t="s">
        <v>15</v>
      </c>
      <c r="AS49" s="273" t="s">
        <v>16</v>
      </c>
      <c r="AT49" s="271" t="s">
        <v>213</v>
      </c>
      <c r="AU49" s="268" t="s">
        <v>110</v>
      </c>
    </row>
    <row r="50" spans="1:47" x14ac:dyDescent="0.35">
      <c r="A50" s="257">
        <v>1</v>
      </c>
      <c r="B50" s="228" t="s">
        <v>28</v>
      </c>
      <c r="C50" s="492"/>
      <c r="D50" s="492"/>
      <c r="E50" s="492"/>
      <c r="F50" s="492"/>
      <c r="G50" s="492"/>
      <c r="H50" s="492"/>
      <c r="I50" s="492"/>
      <c r="J50" s="234">
        <v>0</v>
      </c>
      <c r="K50" s="234">
        <v>0</v>
      </c>
      <c r="L50" s="234">
        <v>0</v>
      </c>
      <c r="M50" s="236">
        <f t="shared" si="39"/>
        <v>0</v>
      </c>
      <c r="N50" s="223"/>
      <c r="P50" s="257">
        <v>1</v>
      </c>
      <c r="Q50" s="228" t="s">
        <v>28</v>
      </c>
      <c r="R50" s="617"/>
      <c r="S50" s="617"/>
      <c r="T50" s="617"/>
      <c r="U50" s="617"/>
      <c r="V50" s="617"/>
      <c r="W50" s="617"/>
      <c r="X50" s="617"/>
      <c r="Y50" s="617"/>
      <c r="Z50" s="234">
        <v>0</v>
      </c>
      <c r="AA50" s="234">
        <v>0</v>
      </c>
      <c r="AB50" s="234">
        <v>0</v>
      </c>
      <c r="AC50" s="295">
        <f t="shared" ref="AC50:AC58" si="46">SUM(Z50:AB50)</f>
        <v>0</v>
      </c>
      <c r="AD50" s="296">
        <f t="shared" ref="AD50:AD60" si="47">M50-AC50</f>
        <v>0</v>
      </c>
      <c r="AE50" s="223"/>
      <c r="AF50" s="223"/>
      <c r="AG50" s="257">
        <v>1</v>
      </c>
      <c r="AH50" s="228" t="s">
        <v>28</v>
      </c>
      <c r="AI50" s="272"/>
      <c r="AJ50" s="492"/>
      <c r="AK50" s="492"/>
      <c r="AL50" s="492"/>
      <c r="AM50" s="492"/>
      <c r="AN50" s="492"/>
      <c r="AO50" s="492"/>
      <c r="AP50" s="492"/>
      <c r="AQ50" s="234">
        <v>0</v>
      </c>
      <c r="AR50" s="234">
        <v>0</v>
      </c>
      <c r="AS50" s="234">
        <v>0</v>
      </c>
      <c r="AT50" s="277">
        <f t="shared" ref="AT50:AT59" si="48">SUM(AQ50:AS50)</f>
        <v>0</v>
      </c>
      <c r="AU50" s="278">
        <f t="shared" ref="AU50:AU60" si="49">IF($S$73&lt;&gt;0, AC50-AT50, M50-AT50)</f>
        <v>0</v>
      </c>
    </row>
    <row r="51" spans="1:47" x14ac:dyDescent="0.35">
      <c r="A51" s="257">
        <v>2</v>
      </c>
      <c r="B51" s="228" t="s">
        <v>31</v>
      </c>
      <c r="C51" s="492"/>
      <c r="D51" s="492"/>
      <c r="E51" s="492"/>
      <c r="F51" s="492"/>
      <c r="G51" s="492"/>
      <c r="H51" s="492"/>
      <c r="I51" s="492"/>
      <c r="J51" s="234">
        <v>0</v>
      </c>
      <c r="K51" s="234">
        <v>0</v>
      </c>
      <c r="L51" s="234">
        <v>0</v>
      </c>
      <c r="M51" s="236">
        <f t="shared" si="39"/>
        <v>0</v>
      </c>
      <c r="N51" s="223"/>
      <c r="P51" s="257">
        <v>2</v>
      </c>
      <c r="Q51" s="228" t="s">
        <v>31</v>
      </c>
      <c r="R51" s="617"/>
      <c r="S51" s="617"/>
      <c r="T51" s="617"/>
      <c r="U51" s="617"/>
      <c r="V51" s="617"/>
      <c r="W51" s="617"/>
      <c r="X51" s="617"/>
      <c r="Y51" s="617"/>
      <c r="Z51" s="234">
        <v>0</v>
      </c>
      <c r="AA51" s="234">
        <v>0</v>
      </c>
      <c r="AB51" s="234">
        <v>0</v>
      </c>
      <c r="AC51" s="295">
        <f t="shared" si="46"/>
        <v>0</v>
      </c>
      <c r="AD51" s="296">
        <f t="shared" si="47"/>
        <v>0</v>
      </c>
      <c r="AE51" s="223"/>
      <c r="AF51" s="223"/>
      <c r="AG51" s="257">
        <v>2</v>
      </c>
      <c r="AH51" s="228" t="s">
        <v>31</v>
      </c>
      <c r="AI51" s="272"/>
      <c r="AJ51" s="492"/>
      <c r="AK51" s="492"/>
      <c r="AL51" s="492"/>
      <c r="AM51" s="492"/>
      <c r="AN51" s="492"/>
      <c r="AO51" s="492"/>
      <c r="AP51" s="492"/>
      <c r="AQ51" s="234">
        <v>0</v>
      </c>
      <c r="AR51" s="234">
        <v>0</v>
      </c>
      <c r="AS51" s="234">
        <v>0</v>
      </c>
      <c r="AT51" s="277">
        <f t="shared" si="48"/>
        <v>0</v>
      </c>
      <c r="AU51" s="278">
        <f t="shared" si="49"/>
        <v>0</v>
      </c>
    </row>
    <row r="52" spans="1:47" x14ac:dyDescent="0.35">
      <c r="A52" s="257">
        <v>3</v>
      </c>
      <c r="B52" s="228" t="s">
        <v>32</v>
      </c>
      <c r="C52" s="492"/>
      <c r="D52" s="492"/>
      <c r="E52" s="492"/>
      <c r="F52" s="492"/>
      <c r="G52" s="492"/>
      <c r="H52" s="492"/>
      <c r="I52" s="492"/>
      <c r="J52" s="234">
        <v>0</v>
      </c>
      <c r="K52" s="234">
        <v>0</v>
      </c>
      <c r="L52" s="234">
        <v>0</v>
      </c>
      <c r="M52" s="236">
        <f t="shared" si="39"/>
        <v>0</v>
      </c>
      <c r="N52" s="223"/>
      <c r="P52" s="257">
        <v>3</v>
      </c>
      <c r="Q52" s="228" t="s">
        <v>32</v>
      </c>
      <c r="R52" s="617"/>
      <c r="S52" s="617"/>
      <c r="T52" s="617"/>
      <c r="U52" s="617"/>
      <c r="V52" s="617"/>
      <c r="W52" s="617"/>
      <c r="X52" s="617"/>
      <c r="Y52" s="617"/>
      <c r="Z52" s="234">
        <v>0</v>
      </c>
      <c r="AA52" s="234">
        <v>0</v>
      </c>
      <c r="AB52" s="234">
        <v>0</v>
      </c>
      <c r="AC52" s="295">
        <f t="shared" si="46"/>
        <v>0</v>
      </c>
      <c r="AD52" s="296">
        <f t="shared" si="47"/>
        <v>0</v>
      </c>
      <c r="AE52" s="223"/>
      <c r="AF52" s="223"/>
      <c r="AG52" s="257">
        <v>3</v>
      </c>
      <c r="AH52" s="228" t="s">
        <v>32</v>
      </c>
      <c r="AI52" s="272"/>
      <c r="AJ52" s="492"/>
      <c r="AK52" s="492"/>
      <c r="AL52" s="492"/>
      <c r="AM52" s="492"/>
      <c r="AN52" s="492"/>
      <c r="AO52" s="492"/>
      <c r="AP52" s="492"/>
      <c r="AQ52" s="234">
        <v>0</v>
      </c>
      <c r="AR52" s="234">
        <v>0</v>
      </c>
      <c r="AS52" s="234">
        <v>0</v>
      </c>
      <c r="AT52" s="277">
        <f t="shared" si="48"/>
        <v>0</v>
      </c>
      <c r="AU52" s="278">
        <f t="shared" si="49"/>
        <v>0</v>
      </c>
    </row>
    <row r="53" spans="1:47" s="221" customFormat="1" x14ac:dyDescent="0.35">
      <c r="A53" s="229">
        <v>4</v>
      </c>
      <c r="B53" s="228" t="s">
        <v>72</v>
      </c>
      <c r="C53" s="492"/>
      <c r="D53" s="492"/>
      <c r="E53" s="492"/>
      <c r="F53" s="492"/>
      <c r="G53" s="492"/>
      <c r="H53" s="492"/>
      <c r="I53" s="492"/>
      <c r="J53" s="234">
        <v>0</v>
      </c>
      <c r="K53" s="234">
        <v>0</v>
      </c>
      <c r="L53" s="234">
        <v>0</v>
      </c>
      <c r="M53" s="236">
        <f t="shared" si="39"/>
        <v>0</v>
      </c>
      <c r="N53" s="223"/>
      <c r="P53" s="229">
        <v>4</v>
      </c>
      <c r="Q53" s="228" t="s">
        <v>72</v>
      </c>
      <c r="R53" s="633"/>
      <c r="S53" s="633"/>
      <c r="T53" s="633"/>
      <c r="U53" s="633"/>
      <c r="V53" s="633"/>
      <c r="W53" s="633"/>
      <c r="X53" s="633"/>
      <c r="Y53" s="633"/>
      <c r="Z53" s="234">
        <v>0</v>
      </c>
      <c r="AA53" s="234">
        <v>0</v>
      </c>
      <c r="AB53" s="234">
        <v>0</v>
      </c>
      <c r="AC53" s="295">
        <f t="shared" si="46"/>
        <v>0</v>
      </c>
      <c r="AD53" s="296">
        <f t="shared" si="47"/>
        <v>0</v>
      </c>
      <c r="AE53" s="223"/>
      <c r="AF53" s="223"/>
      <c r="AG53" s="229">
        <v>4</v>
      </c>
      <c r="AH53" s="228" t="s">
        <v>72</v>
      </c>
      <c r="AI53" s="308"/>
      <c r="AJ53" s="492"/>
      <c r="AK53" s="492"/>
      <c r="AL53" s="492"/>
      <c r="AM53" s="492"/>
      <c r="AN53" s="492"/>
      <c r="AO53" s="492"/>
      <c r="AP53" s="492"/>
      <c r="AQ53" s="234">
        <v>0</v>
      </c>
      <c r="AR53" s="234">
        <v>0</v>
      </c>
      <c r="AS53" s="234">
        <v>0</v>
      </c>
      <c r="AT53" s="277">
        <f t="shared" si="48"/>
        <v>0</v>
      </c>
      <c r="AU53" s="278">
        <f t="shared" si="49"/>
        <v>0</v>
      </c>
    </row>
    <row r="54" spans="1:47" x14ac:dyDescent="0.35">
      <c r="A54" s="257">
        <v>5</v>
      </c>
      <c r="B54" s="228" t="s">
        <v>29</v>
      </c>
      <c r="C54" s="492"/>
      <c r="D54" s="492"/>
      <c r="E54" s="492"/>
      <c r="F54" s="492"/>
      <c r="G54" s="492"/>
      <c r="H54" s="492"/>
      <c r="I54" s="492"/>
      <c r="J54" s="234">
        <v>0</v>
      </c>
      <c r="K54" s="234">
        <v>0</v>
      </c>
      <c r="L54" s="234">
        <v>0</v>
      </c>
      <c r="M54" s="236">
        <f t="shared" si="39"/>
        <v>0</v>
      </c>
      <c r="N54" s="223"/>
      <c r="P54" s="257">
        <v>5</v>
      </c>
      <c r="Q54" s="228" t="s">
        <v>29</v>
      </c>
      <c r="R54" s="617"/>
      <c r="S54" s="617"/>
      <c r="T54" s="617"/>
      <c r="U54" s="617"/>
      <c r="V54" s="617"/>
      <c r="W54" s="617"/>
      <c r="X54" s="617"/>
      <c r="Y54" s="617"/>
      <c r="Z54" s="234">
        <v>0</v>
      </c>
      <c r="AA54" s="234">
        <v>0</v>
      </c>
      <c r="AB54" s="234">
        <v>0</v>
      </c>
      <c r="AC54" s="295">
        <f t="shared" si="46"/>
        <v>0</v>
      </c>
      <c r="AD54" s="296">
        <f t="shared" si="47"/>
        <v>0</v>
      </c>
      <c r="AE54" s="223"/>
      <c r="AF54" s="223"/>
      <c r="AG54" s="257">
        <v>5</v>
      </c>
      <c r="AH54" s="228" t="s">
        <v>29</v>
      </c>
      <c r="AI54" s="272"/>
      <c r="AJ54" s="492"/>
      <c r="AK54" s="492"/>
      <c r="AL54" s="492"/>
      <c r="AM54" s="492"/>
      <c r="AN54" s="492"/>
      <c r="AO54" s="492"/>
      <c r="AP54" s="492"/>
      <c r="AQ54" s="234">
        <v>0</v>
      </c>
      <c r="AR54" s="234">
        <v>0</v>
      </c>
      <c r="AS54" s="234">
        <v>0</v>
      </c>
      <c r="AT54" s="277">
        <f t="shared" si="48"/>
        <v>0</v>
      </c>
      <c r="AU54" s="278">
        <f t="shared" si="49"/>
        <v>0</v>
      </c>
    </row>
    <row r="55" spans="1:47" x14ac:dyDescent="0.35">
      <c r="A55" s="257">
        <v>6</v>
      </c>
      <c r="B55" s="228" t="s">
        <v>30</v>
      </c>
      <c r="C55" s="492"/>
      <c r="D55" s="492"/>
      <c r="E55" s="492"/>
      <c r="F55" s="492"/>
      <c r="G55" s="492"/>
      <c r="H55" s="492"/>
      <c r="I55" s="492"/>
      <c r="J55" s="234">
        <v>0</v>
      </c>
      <c r="K55" s="234">
        <v>0</v>
      </c>
      <c r="L55" s="234">
        <v>0</v>
      </c>
      <c r="M55" s="236">
        <f>SUM(J55:L55)</f>
        <v>0</v>
      </c>
      <c r="N55" s="223"/>
      <c r="P55" s="257">
        <v>6</v>
      </c>
      <c r="Q55" s="228" t="s">
        <v>30</v>
      </c>
      <c r="R55" s="617"/>
      <c r="S55" s="617"/>
      <c r="T55" s="617"/>
      <c r="U55" s="617"/>
      <c r="V55" s="617"/>
      <c r="W55" s="617"/>
      <c r="X55" s="617"/>
      <c r="Y55" s="617"/>
      <c r="Z55" s="234">
        <v>0</v>
      </c>
      <c r="AA55" s="234">
        <v>0</v>
      </c>
      <c r="AB55" s="234">
        <v>0</v>
      </c>
      <c r="AC55" s="295">
        <f t="shared" si="46"/>
        <v>0</v>
      </c>
      <c r="AD55" s="296">
        <f t="shared" si="47"/>
        <v>0</v>
      </c>
      <c r="AE55" s="223"/>
      <c r="AF55" s="223"/>
      <c r="AG55" s="257">
        <v>6</v>
      </c>
      <c r="AH55" s="228" t="s">
        <v>30</v>
      </c>
      <c r="AI55" s="272"/>
      <c r="AJ55" s="492"/>
      <c r="AK55" s="492"/>
      <c r="AL55" s="492"/>
      <c r="AM55" s="492"/>
      <c r="AN55" s="492"/>
      <c r="AO55" s="492"/>
      <c r="AP55" s="492"/>
      <c r="AQ55" s="234">
        <v>0</v>
      </c>
      <c r="AR55" s="234">
        <v>0</v>
      </c>
      <c r="AS55" s="234">
        <v>0</v>
      </c>
      <c r="AT55" s="277">
        <f t="shared" si="48"/>
        <v>0</v>
      </c>
      <c r="AU55" s="278">
        <f t="shared" si="49"/>
        <v>0</v>
      </c>
    </row>
    <row r="56" spans="1:47" x14ac:dyDescent="0.35">
      <c r="A56" s="257">
        <v>7</v>
      </c>
      <c r="B56" s="228" t="s">
        <v>34</v>
      </c>
      <c r="C56" s="492"/>
      <c r="D56" s="492"/>
      <c r="E56" s="492"/>
      <c r="F56" s="492"/>
      <c r="G56" s="492"/>
      <c r="H56" s="492"/>
      <c r="I56" s="492"/>
      <c r="J56" s="234">
        <v>0</v>
      </c>
      <c r="K56" s="234">
        <v>0</v>
      </c>
      <c r="L56" s="234">
        <v>0</v>
      </c>
      <c r="M56" s="236">
        <f>SUM(J56:L56)</f>
        <v>0</v>
      </c>
      <c r="N56" s="223"/>
      <c r="P56" s="257">
        <v>7</v>
      </c>
      <c r="Q56" s="228" t="s">
        <v>34</v>
      </c>
      <c r="R56" s="617"/>
      <c r="S56" s="617"/>
      <c r="T56" s="617"/>
      <c r="U56" s="617"/>
      <c r="V56" s="617"/>
      <c r="W56" s="617"/>
      <c r="X56" s="617"/>
      <c r="Y56" s="617"/>
      <c r="Z56" s="234">
        <v>0</v>
      </c>
      <c r="AA56" s="234">
        <v>0</v>
      </c>
      <c r="AB56" s="234">
        <v>0</v>
      </c>
      <c r="AC56" s="295">
        <f t="shared" si="46"/>
        <v>0</v>
      </c>
      <c r="AD56" s="296">
        <f t="shared" si="47"/>
        <v>0</v>
      </c>
      <c r="AE56" s="223"/>
      <c r="AF56" s="223"/>
      <c r="AG56" s="257">
        <v>7</v>
      </c>
      <c r="AH56" s="228" t="s">
        <v>34</v>
      </c>
      <c r="AI56" s="272"/>
      <c r="AJ56" s="492"/>
      <c r="AK56" s="492"/>
      <c r="AL56" s="492"/>
      <c r="AM56" s="492"/>
      <c r="AN56" s="492"/>
      <c r="AO56" s="492"/>
      <c r="AP56" s="492"/>
      <c r="AQ56" s="234">
        <v>0</v>
      </c>
      <c r="AR56" s="234">
        <v>0</v>
      </c>
      <c r="AS56" s="234">
        <v>0</v>
      </c>
      <c r="AT56" s="277">
        <f t="shared" si="48"/>
        <v>0</v>
      </c>
      <c r="AU56" s="278">
        <f t="shared" si="49"/>
        <v>0</v>
      </c>
    </row>
    <row r="57" spans="1:47" x14ac:dyDescent="0.35">
      <c r="A57" s="257">
        <v>8</v>
      </c>
      <c r="B57" s="228" t="s">
        <v>35</v>
      </c>
      <c r="C57" s="492"/>
      <c r="D57" s="492"/>
      <c r="E57" s="492"/>
      <c r="F57" s="492"/>
      <c r="G57" s="492"/>
      <c r="H57" s="492"/>
      <c r="I57" s="492"/>
      <c r="J57" s="234">
        <v>0</v>
      </c>
      <c r="K57" s="234">
        <v>0</v>
      </c>
      <c r="L57" s="234">
        <v>0</v>
      </c>
      <c r="M57" s="236">
        <f>SUM(J57:L57)</f>
        <v>0</v>
      </c>
      <c r="N57" s="223"/>
      <c r="P57" s="257">
        <v>8</v>
      </c>
      <c r="Q57" s="228" t="s">
        <v>35</v>
      </c>
      <c r="R57" s="617"/>
      <c r="S57" s="617"/>
      <c r="T57" s="617"/>
      <c r="U57" s="617"/>
      <c r="V57" s="617"/>
      <c r="W57" s="617"/>
      <c r="X57" s="617"/>
      <c r="Y57" s="617"/>
      <c r="Z57" s="234">
        <v>0</v>
      </c>
      <c r="AA57" s="234">
        <v>0</v>
      </c>
      <c r="AB57" s="234">
        <v>0</v>
      </c>
      <c r="AC57" s="295">
        <f t="shared" si="46"/>
        <v>0</v>
      </c>
      <c r="AD57" s="296">
        <f t="shared" si="47"/>
        <v>0</v>
      </c>
      <c r="AE57" s="223"/>
      <c r="AF57" s="223"/>
      <c r="AG57" s="257">
        <v>8</v>
      </c>
      <c r="AH57" s="228" t="s">
        <v>35</v>
      </c>
      <c r="AI57" s="272"/>
      <c r="AJ57" s="492"/>
      <c r="AK57" s="492"/>
      <c r="AL57" s="492"/>
      <c r="AM57" s="492"/>
      <c r="AN57" s="492"/>
      <c r="AO57" s="492"/>
      <c r="AP57" s="492"/>
      <c r="AQ57" s="234">
        <v>0</v>
      </c>
      <c r="AR57" s="234">
        <v>0</v>
      </c>
      <c r="AS57" s="234">
        <v>0</v>
      </c>
      <c r="AT57" s="277">
        <f t="shared" si="48"/>
        <v>0</v>
      </c>
      <c r="AU57" s="278">
        <f t="shared" si="49"/>
        <v>0</v>
      </c>
    </row>
    <row r="58" spans="1:47" x14ac:dyDescent="0.35">
      <c r="A58" s="257">
        <v>9</v>
      </c>
      <c r="B58" s="228" t="s">
        <v>50</v>
      </c>
      <c r="C58" s="492"/>
      <c r="D58" s="492"/>
      <c r="E58" s="492"/>
      <c r="F58" s="492"/>
      <c r="G58" s="492"/>
      <c r="H58" s="492"/>
      <c r="I58" s="492"/>
      <c r="J58" s="234">
        <v>0</v>
      </c>
      <c r="K58" s="234">
        <v>0</v>
      </c>
      <c r="L58" s="234">
        <v>0</v>
      </c>
      <c r="M58" s="236">
        <f t="shared" si="39"/>
        <v>0</v>
      </c>
      <c r="N58" s="223"/>
      <c r="P58" s="257">
        <v>9</v>
      </c>
      <c r="Q58" s="228" t="s">
        <v>50</v>
      </c>
      <c r="R58" s="617"/>
      <c r="S58" s="617"/>
      <c r="T58" s="617"/>
      <c r="U58" s="617"/>
      <c r="V58" s="617"/>
      <c r="W58" s="617"/>
      <c r="X58" s="617"/>
      <c r="Y58" s="617"/>
      <c r="Z58" s="234">
        <v>0</v>
      </c>
      <c r="AA58" s="234">
        <v>0</v>
      </c>
      <c r="AB58" s="234">
        <v>0</v>
      </c>
      <c r="AC58" s="295">
        <f t="shared" si="46"/>
        <v>0</v>
      </c>
      <c r="AD58" s="296">
        <f t="shared" si="47"/>
        <v>0</v>
      </c>
      <c r="AE58" s="223"/>
      <c r="AF58" s="223"/>
      <c r="AG58" s="257">
        <v>9</v>
      </c>
      <c r="AH58" s="228" t="s">
        <v>50</v>
      </c>
      <c r="AI58" s="272"/>
      <c r="AJ58" s="492"/>
      <c r="AK58" s="492"/>
      <c r="AL58" s="492"/>
      <c r="AM58" s="492"/>
      <c r="AN58" s="492"/>
      <c r="AO58" s="492"/>
      <c r="AP58" s="492"/>
      <c r="AQ58" s="234">
        <v>0</v>
      </c>
      <c r="AR58" s="234">
        <v>0</v>
      </c>
      <c r="AS58" s="234">
        <v>0</v>
      </c>
      <c r="AT58" s="277">
        <f t="shared" si="48"/>
        <v>0</v>
      </c>
      <c r="AU58" s="278">
        <f t="shared" si="49"/>
        <v>0</v>
      </c>
    </row>
    <row r="59" spans="1:47" x14ac:dyDescent="0.35">
      <c r="A59" s="257">
        <v>10</v>
      </c>
      <c r="B59" s="313" t="s">
        <v>205</v>
      </c>
      <c r="C59" s="492"/>
      <c r="D59" s="492"/>
      <c r="E59" s="492"/>
      <c r="F59" s="492"/>
      <c r="G59" s="492"/>
      <c r="H59" s="492"/>
      <c r="I59" s="492"/>
      <c r="J59" s="234">
        <v>0</v>
      </c>
      <c r="K59" s="234">
        <v>0</v>
      </c>
      <c r="L59" s="234">
        <v>0</v>
      </c>
      <c r="M59" s="236">
        <f t="shared" si="39"/>
        <v>0</v>
      </c>
      <c r="N59" s="223"/>
      <c r="P59" s="257">
        <v>10</v>
      </c>
      <c r="Q59" s="333" t="s">
        <v>205</v>
      </c>
      <c r="R59" s="513"/>
      <c r="S59" s="513"/>
      <c r="T59" s="513"/>
      <c r="U59" s="513"/>
      <c r="V59" s="513"/>
      <c r="W59" s="513"/>
      <c r="X59" s="513"/>
      <c r="Y59" s="513"/>
      <c r="Z59" s="234">
        <v>0</v>
      </c>
      <c r="AA59" s="234">
        <v>0</v>
      </c>
      <c r="AB59" s="234">
        <v>0</v>
      </c>
      <c r="AC59" s="295">
        <f>SUM(Z59:AB59)</f>
        <v>0</v>
      </c>
      <c r="AD59" s="296">
        <f t="shared" si="47"/>
        <v>0</v>
      </c>
      <c r="AE59" s="223"/>
      <c r="AF59" s="223"/>
      <c r="AG59" s="257">
        <v>10</v>
      </c>
      <c r="AH59" s="513" t="s">
        <v>205</v>
      </c>
      <c r="AI59" s="513"/>
      <c r="AJ59" s="491"/>
      <c r="AK59" s="491"/>
      <c r="AL59" s="491"/>
      <c r="AM59" s="491"/>
      <c r="AN59" s="491"/>
      <c r="AO59" s="491"/>
      <c r="AP59" s="491"/>
      <c r="AQ59" s="234">
        <v>0</v>
      </c>
      <c r="AR59" s="234">
        <v>0</v>
      </c>
      <c r="AS59" s="234">
        <v>0</v>
      </c>
      <c r="AT59" s="277">
        <f t="shared" si="48"/>
        <v>0</v>
      </c>
      <c r="AU59" s="278">
        <f t="shared" si="49"/>
        <v>0</v>
      </c>
    </row>
    <row r="60" spans="1:47" ht="17.25" customHeight="1" x14ac:dyDescent="0.35">
      <c r="A60" s="257">
        <v>11</v>
      </c>
      <c r="B60" s="313" t="s">
        <v>205</v>
      </c>
      <c r="C60" s="492"/>
      <c r="D60" s="492"/>
      <c r="E60" s="492"/>
      <c r="F60" s="492"/>
      <c r="G60" s="492"/>
      <c r="H60" s="492"/>
      <c r="I60" s="492"/>
      <c r="J60" s="234">
        <v>0</v>
      </c>
      <c r="K60" s="234">
        <v>0</v>
      </c>
      <c r="L60" s="234">
        <v>0</v>
      </c>
      <c r="M60" s="236">
        <f>SUM(J60:L60)</f>
        <v>0</v>
      </c>
      <c r="N60" s="223"/>
      <c r="P60" s="257">
        <v>11</v>
      </c>
      <c r="Q60" s="333" t="s">
        <v>205</v>
      </c>
      <c r="R60" s="513"/>
      <c r="S60" s="513"/>
      <c r="T60" s="513"/>
      <c r="U60" s="513"/>
      <c r="V60" s="513"/>
      <c r="W60" s="513"/>
      <c r="X60" s="513"/>
      <c r="Y60" s="513"/>
      <c r="Z60" s="234">
        <v>0</v>
      </c>
      <c r="AA60" s="234">
        <v>0</v>
      </c>
      <c r="AB60" s="234">
        <v>0</v>
      </c>
      <c r="AC60" s="295">
        <f>SUM(Z60:AB60)</f>
        <v>0</v>
      </c>
      <c r="AD60" s="296">
        <f t="shared" si="47"/>
        <v>0</v>
      </c>
      <c r="AE60" s="223"/>
      <c r="AF60" s="223"/>
      <c r="AG60" s="257">
        <v>11</v>
      </c>
      <c r="AH60" s="513" t="s">
        <v>205</v>
      </c>
      <c r="AI60" s="513"/>
      <c r="AJ60" s="491"/>
      <c r="AK60" s="491"/>
      <c r="AL60" s="491"/>
      <c r="AM60" s="491"/>
      <c r="AN60" s="491"/>
      <c r="AO60" s="491"/>
      <c r="AP60" s="491"/>
      <c r="AQ60" s="234">
        <v>0</v>
      </c>
      <c r="AR60" s="234">
        <v>0</v>
      </c>
      <c r="AS60" s="234">
        <v>0</v>
      </c>
      <c r="AT60" s="277">
        <f>SUM(AQ60:AS60)</f>
        <v>0</v>
      </c>
      <c r="AU60" s="278">
        <f t="shared" si="49"/>
        <v>0</v>
      </c>
    </row>
    <row r="61" spans="1:47" ht="16" thickBot="1" x14ac:dyDescent="0.4">
      <c r="A61" s="504" t="s">
        <v>36</v>
      </c>
      <c r="B61" s="505"/>
      <c r="C61" s="505"/>
      <c r="D61" s="505"/>
      <c r="E61" s="505"/>
      <c r="F61" s="505"/>
      <c r="G61" s="505"/>
      <c r="H61" s="505"/>
      <c r="I61" s="505"/>
      <c r="J61" s="250">
        <f>SUM(J50:J60)</f>
        <v>0</v>
      </c>
      <c r="K61" s="250">
        <f t="shared" ref="K61:L61" si="50">SUM(K50:K60)</f>
        <v>0</v>
      </c>
      <c r="L61" s="250">
        <f t="shared" si="50"/>
        <v>0</v>
      </c>
      <c r="M61" s="237">
        <f>SUM(J61:L61)</f>
        <v>0</v>
      </c>
      <c r="N61" s="223"/>
      <c r="P61" s="578" t="s">
        <v>36</v>
      </c>
      <c r="Q61" s="579"/>
      <c r="R61" s="579"/>
      <c r="S61" s="579"/>
      <c r="T61" s="579"/>
      <c r="U61" s="579"/>
      <c r="V61" s="579"/>
      <c r="W61" s="579"/>
      <c r="X61" s="579"/>
      <c r="Y61" s="579"/>
      <c r="Z61" s="293">
        <f>SUM(Z50:Z60)</f>
        <v>0</v>
      </c>
      <c r="AA61" s="293">
        <f t="shared" ref="AA61:AB61" si="51">SUM(AA50:AA60)</f>
        <v>0</v>
      </c>
      <c r="AB61" s="293">
        <f t="shared" si="51"/>
        <v>0</v>
      </c>
      <c r="AC61" s="293">
        <f>SUM(AC50:AC60)</f>
        <v>0</v>
      </c>
      <c r="AD61" s="294">
        <f>SUM(AD50:AD60)</f>
        <v>0</v>
      </c>
      <c r="AE61" s="223"/>
      <c r="AF61" s="223"/>
      <c r="AG61" s="578" t="s">
        <v>36</v>
      </c>
      <c r="AH61" s="579"/>
      <c r="AI61" s="579"/>
      <c r="AJ61" s="579"/>
      <c r="AK61" s="579"/>
      <c r="AL61" s="579"/>
      <c r="AM61" s="579"/>
      <c r="AN61" s="579"/>
      <c r="AO61" s="579"/>
      <c r="AP61" s="579"/>
      <c r="AQ61" s="275">
        <f>SUM(AQ50:AQ60)</f>
        <v>0</v>
      </c>
      <c r="AR61" s="275">
        <f t="shared" ref="AR61:AU61" si="52">SUM(AR50:AR60)</f>
        <v>0</v>
      </c>
      <c r="AS61" s="275">
        <f t="shared" si="52"/>
        <v>0</v>
      </c>
      <c r="AT61" s="275">
        <f t="shared" si="52"/>
        <v>0</v>
      </c>
      <c r="AU61" s="276">
        <f t="shared" si="52"/>
        <v>0</v>
      </c>
    </row>
    <row r="62" spans="1:47" s="221" customFormat="1" ht="4.5" customHeight="1" x14ac:dyDescent="0.35">
      <c r="B62" s="281"/>
      <c r="C62" s="282"/>
      <c r="D62" s="282"/>
      <c r="E62" s="282"/>
      <c r="F62" s="282"/>
      <c r="G62" s="282"/>
      <c r="H62" s="282"/>
      <c r="I62" s="282"/>
      <c r="J62" s="283"/>
      <c r="K62" s="283"/>
      <c r="L62" s="283"/>
      <c r="M62" s="246"/>
      <c r="N62" s="223"/>
      <c r="R62" s="281"/>
      <c r="S62" s="284"/>
      <c r="T62" s="284"/>
      <c r="U62" s="284"/>
      <c r="V62" s="284"/>
      <c r="W62" s="284"/>
      <c r="X62" s="284"/>
      <c r="Y62" s="284"/>
      <c r="Z62" s="283"/>
      <c r="AA62" s="283"/>
      <c r="AB62" s="283"/>
      <c r="AC62" s="246"/>
      <c r="AD62" s="246"/>
      <c r="AE62" s="223"/>
      <c r="AF62" s="223"/>
      <c r="AI62" s="281"/>
      <c r="AJ62" s="284"/>
      <c r="AK62" s="284"/>
      <c r="AL62" s="284"/>
      <c r="AM62" s="284"/>
      <c r="AN62" s="284"/>
      <c r="AO62" s="284"/>
      <c r="AP62" s="284"/>
      <c r="AQ62" s="283"/>
      <c r="AR62" s="283"/>
      <c r="AS62" s="283"/>
      <c r="AT62" s="246"/>
      <c r="AU62" s="246"/>
    </row>
    <row r="63" spans="1:47" ht="3.75" customHeight="1" thickBot="1" x14ac:dyDescent="0.4">
      <c r="A63" s="242"/>
      <c r="B63" s="242"/>
      <c r="C63" s="242"/>
      <c r="D63" s="242"/>
      <c r="E63" s="242"/>
      <c r="F63" s="242"/>
      <c r="G63" s="242"/>
      <c r="H63" s="242"/>
      <c r="I63" s="232"/>
      <c r="J63" s="246"/>
      <c r="K63" s="246"/>
      <c r="L63" s="246"/>
      <c r="M63" s="246"/>
      <c r="N63" s="223"/>
      <c r="Q63" s="242"/>
      <c r="R63" s="242"/>
      <c r="S63" s="242"/>
      <c r="T63" s="242"/>
      <c r="U63" s="242"/>
      <c r="V63" s="242"/>
      <c r="W63" s="242"/>
      <c r="X63" s="242"/>
      <c r="Y63" s="232"/>
      <c r="Z63" s="246"/>
      <c r="AA63" s="246"/>
      <c r="AB63" s="246"/>
      <c r="AC63" s="246"/>
      <c r="AD63" s="246"/>
      <c r="AE63" s="223"/>
      <c r="AF63" s="223"/>
      <c r="AH63" s="242"/>
      <c r="AI63" s="242"/>
      <c r="AJ63" s="242"/>
      <c r="AK63" s="242"/>
      <c r="AL63" s="242"/>
      <c r="AM63" s="242"/>
      <c r="AN63" s="242"/>
      <c r="AO63" s="242"/>
      <c r="AP63" s="232"/>
      <c r="AQ63" s="246"/>
      <c r="AR63" s="246"/>
      <c r="AS63" s="246"/>
      <c r="AT63" s="246"/>
      <c r="AU63" s="246"/>
    </row>
    <row r="64" spans="1:47" x14ac:dyDescent="0.35">
      <c r="A64" s="544" t="s">
        <v>182</v>
      </c>
      <c r="B64" s="545"/>
      <c r="C64" s="545"/>
      <c r="D64" s="545"/>
      <c r="E64" s="545"/>
      <c r="F64" s="545"/>
      <c r="G64" s="545"/>
      <c r="H64" s="545"/>
      <c r="I64" s="545"/>
      <c r="J64" s="244">
        <f>SUM(J61,J47,J41,H34)</f>
        <v>0</v>
      </c>
      <c r="K64" s="244">
        <f>SUM(K61,K47,K41,K34)</f>
        <v>0</v>
      </c>
      <c r="L64" s="244">
        <f>SUM(L61,L47,L41,L34)</f>
        <v>0</v>
      </c>
      <c r="M64" s="245">
        <f t="shared" ref="M64" si="53">SUM(J64:L64)</f>
        <v>0</v>
      </c>
      <c r="N64" s="223"/>
      <c r="P64" s="544" t="s">
        <v>182</v>
      </c>
      <c r="Q64" s="545"/>
      <c r="R64" s="545"/>
      <c r="S64" s="545"/>
      <c r="T64" s="545"/>
      <c r="U64" s="545"/>
      <c r="V64" s="545"/>
      <c r="W64" s="545"/>
      <c r="X64" s="545"/>
      <c r="Y64" s="545"/>
      <c r="Z64" s="300">
        <f>SUM(Z61, Z47, Z41, X34)</f>
        <v>0</v>
      </c>
      <c r="AA64" s="300">
        <f>SUM(AA61, AA47, AA41, AA34)</f>
        <v>0</v>
      </c>
      <c r="AB64" s="300">
        <f>SUM(AB61, AB47, AB41, AB34)</f>
        <v>0</v>
      </c>
      <c r="AC64" s="300">
        <f>SUM(Z64:AB64)</f>
        <v>0</v>
      </c>
      <c r="AD64" s="301">
        <f>M64-AC64</f>
        <v>0</v>
      </c>
      <c r="AE64" s="223"/>
      <c r="AF64" s="223"/>
      <c r="AG64" s="544" t="s">
        <v>182</v>
      </c>
      <c r="AH64" s="545"/>
      <c r="AI64" s="545"/>
      <c r="AJ64" s="545"/>
      <c r="AK64" s="545"/>
      <c r="AL64" s="545"/>
      <c r="AM64" s="545"/>
      <c r="AN64" s="545"/>
      <c r="AO64" s="545"/>
      <c r="AP64" s="545"/>
      <c r="AQ64" s="286">
        <f>SUM(AQ61, AQ47, AQ41, AO34)</f>
        <v>0</v>
      </c>
      <c r="AR64" s="286">
        <f>SUM(AR61, AR47, AR41, AR34)</f>
        <v>0</v>
      </c>
      <c r="AS64" s="286">
        <f>SUM(AS61, AS47, AS41, AS34)</f>
        <v>0</v>
      </c>
      <c r="AT64" s="286">
        <f>SUM(AQ64:AS64)</f>
        <v>0</v>
      </c>
      <c r="AU64" s="287">
        <f>IF($S$73&lt;&gt;0, AC64-AT64, M64-AT64)</f>
        <v>0</v>
      </c>
    </row>
    <row r="65" spans="1:49" ht="16" thickBot="1" x14ac:dyDescent="0.4">
      <c r="A65" s="540" t="s">
        <v>183</v>
      </c>
      <c r="B65" s="541"/>
      <c r="C65" s="541"/>
      <c r="D65" s="541"/>
      <c r="E65" s="541"/>
      <c r="F65" s="541"/>
      <c r="G65" s="541"/>
      <c r="H65" s="541"/>
      <c r="I65" s="541"/>
      <c r="J65" s="593">
        <f xml:space="preserve"> SUM(K61, L61, K47, L47, K41, L41, K34, L34)</f>
        <v>0</v>
      </c>
      <c r="K65" s="593"/>
      <c r="L65" s="593"/>
      <c r="M65" s="594"/>
      <c r="N65" s="223"/>
      <c r="P65" s="540" t="s">
        <v>183</v>
      </c>
      <c r="Q65" s="541"/>
      <c r="R65" s="541"/>
      <c r="S65" s="541"/>
      <c r="T65" s="541"/>
      <c r="U65" s="541"/>
      <c r="V65" s="541"/>
      <c r="W65" s="541"/>
      <c r="X65" s="541"/>
      <c r="Y65" s="541"/>
      <c r="Z65" s="588">
        <f>SUM(AA61, AB61, AA47, AB47, AA41, AB41,AA34, AB34)</f>
        <v>0</v>
      </c>
      <c r="AA65" s="588"/>
      <c r="AB65" s="588"/>
      <c r="AC65" s="588"/>
      <c r="AD65" s="294">
        <f>J65-Z65</f>
        <v>0</v>
      </c>
      <c r="AE65" s="223"/>
      <c r="AF65" s="223"/>
      <c r="AG65" s="540" t="s">
        <v>183</v>
      </c>
      <c r="AH65" s="541"/>
      <c r="AI65" s="541"/>
      <c r="AJ65" s="541"/>
      <c r="AK65" s="541"/>
      <c r="AL65" s="541"/>
      <c r="AM65" s="541"/>
      <c r="AN65" s="541"/>
      <c r="AO65" s="541"/>
      <c r="AP65" s="541"/>
      <c r="AQ65" s="539">
        <f>SUM(AR61, AS61, AR47, AS47, AR41, AS41,AR34, AS34)</f>
        <v>0</v>
      </c>
      <c r="AR65" s="539"/>
      <c r="AS65" s="539"/>
      <c r="AT65" s="539"/>
      <c r="AU65" s="276">
        <f>IF($S$73&lt;&gt;0, AC65-AQ65, J65-AQ65)</f>
        <v>0</v>
      </c>
    </row>
    <row r="66" spans="1:49" s="224" customFormat="1" ht="16" thickBot="1" x14ac:dyDescent="0.4">
      <c r="A66" s="221"/>
      <c r="B66" s="232"/>
      <c r="C66" s="232"/>
      <c r="D66" s="232"/>
      <c r="E66" s="232"/>
      <c r="F66" s="232"/>
      <c r="G66" s="232"/>
      <c r="H66" s="232"/>
      <c r="I66" s="232"/>
      <c r="J66" s="258"/>
      <c r="K66" s="258"/>
      <c r="L66" s="258"/>
      <c r="M66" s="221"/>
      <c r="N66" s="223"/>
      <c r="O66" s="220"/>
      <c r="P66" s="221"/>
      <c r="Q66" s="221"/>
      <c r="R66" s="232"/>
      <c r="S66" s="232"/>
      <c r="T66" s="232"/>
      <c r="U66" s="232"/>
      <c r="V66" s="232"/>
      <c r="W66" s="232"/>
      <c r="X66" s="232"/>
      <c r="Y66" s="232"/>
      <c r="Z66" s="258"/>
      <c r="AA66" s="258"/>
      <c r="AB66" s="258"/>
      <c r="AC66" s="221"/>
      <c r="AD66" s="246"/>
      <c r="AE66" s="223"/>
      <c r="AF66" s="223"/>
      <c r="AG66" s="221"/>
      <c r="AH66" s="221"/>
      <c r="AI66" s="232"/>
      <c r="AJ66" s="232"/>
      <c r="AK66" s="232"/>
      <c r="AL66" s="232"/>
      <c r="AM66" s="232"/>
      <c r="AN66" s="232"/>
      <c r="AO66" s="232"/>
      <c r="AP66" s="232"/>
      <c r="AQ66" s="258"/>
      <c r="AR66" s="258"/>
      <c r="AS66" s="258"/>
      <c r="AT66" s="221"/>
      <c r="AU66" s="246"/>
      <c r="AV66" s="220"/>
      <c r="AW66" s="220"/>
    </row>
    <row r="67" spans="1:49" s="242" customFormat="1" x14ac:dyDescent="0.35">
      <c r="A67" s="502" t="s">
        <v>100</v>
      </c>
      <c r="B67" s="503"/>
      <c r="C67" s="503"/>
      <c r="D67" s="503"/>
      <c r="E67" s="503"/>
      <c r="F67" s="503"/>
      <c r="G67" s="503"/>
      <c r="H67" s="503"/>
      <c r="I67" s="503"/>
      <c r="J67" s="273" t="s">
        <v>17</v>
      </c>
      <c r="K67" s="542" t="s">
        <v>4</v>
      </c>
      <c r="L67" s="542"/>
      <c r="M67" s="248" t="s">
        <v>49</v>
      </c>
      <c r="N67" s="261"/>
      <c r="P67" s="502" t="s">
        <v>100</v>
      </c>
      <c r="Q67" s="503"/>
      <c r="R67" s="503"/>
      <c r="S67" s="503"/>
      <c r="T67" s="503"/>
      <c r="U67" s="503"/>
      <c r="V67" s="503"/>
      <c r="W67" s="503"/>
      <c r="X67" s="503"/>
      <c r="Y67" s="503"/>
      <c r="Z67" s="329" t="s">
        <v>77</v>
      </c>
      <c r="AA67" s="542" t="s">
        <v>4</v>
      </c>
      <c r="AB67" s="542"/>
      <c r="AC67" s="271" t="s">
        <v>18</v>
      </c>
      <c r="AD67" s="268" t="s">
        <v>114</v>
      </c>
      <c r="AE67" s="261"/>
      <c r="AF67" s="261"/>
      <c r="AG67" s="502" t="s">
        <v>100</v>
      </c>
      <c r="AH67" s="503"/>
      <c r="AI67" s="503"/>
      <c r="AJ67" s="503"/>
      <c r="AK67" s="503"/>
      <c r="AL67" s="503"/>
      <c r="AM67" s="503"/>
      <c r="AN67" s="503"/>
      <c r="AO67" s="503"/>
      <c r="AP67" s="503"/>
      <c r="AQ67" s="329" t="s">
        <v>212</v>
      </c>
      <c r="AR67" s="542" t="s">
        <v>4</v>
      </c>
      <c r="AS67" s="542"/>
      <c r="AT67" s="271" t="s">
        <v>214</v>
      </c>
      <c r="AU67" s="268" t="s">
        <v>110</v>
      </c>
    </row>
    <row r="68" spans="1:49" ht="16" thickBot="1" x14ac:dyDescent="0.4">
      <c r="A68" s="540" t="s">
        <v>37</v>
      </c>
      <c r="B68" s="541"/>
      <c r="C68" s="541"/>
      <c r="D68" s="541"/>
      <c r="E68" s="541"/>
      <c r="F68" s="541"/>
      <c r="G68" s="541"/>
      <c r="H68" s="541"/>
      <c r="I68" s="541"/>
      <c r="J68" s="243">
        <f>(SUM(J61, J47, J41, H34))*'Cumulative Budget'!$G$36</f>
        <v>0</v>
      </c>
      <c r="K68" s="593">
        <f>(SUM(K61, L61, K47, L47, K41, L41, K34, L34))*'Cumulative Budget'!$G$36</f>
        <v>0</v>
      </c>
      <c r="L68" s="593"/>
      <c r="M68" s="237">
        <f t="shared" ref="M68" si="54">SUM(J68:L68)</f>
        <v>0</v>
      </c>
      <c r="N68" s="223"/>
      <c r="P68" s="540" t="s">
        <v>37</v>
      </c>
      <c r="Q68" s="541"/>
      <c r="R68" s="541"/>
      <c r="S68" s="541"/>
      <c r="T68" s="541"/>
      <c r="U68" s="541"/>
      <c r="V68" s="541"/>
      <c r="W68" s="541"/>
      <c r="X68" s="541"/>
      <c r="Y68" s="541"/>
      <c r="Z68" s="302">
        <f>(SUM(Z61, Z47, Z41,X34))*'Cumulative Budget'!$G$36</f>
        <v>0</v>
      </c>
      <c r="AA68" s="588">
        <f>(SUM( AA61, AB61, AA47, AB47, AA41, AB41, AA34, AB34))*'Cumulative Budget'!$G$36</f>
        <v>0</v>
      </c>
      <c r="AB68" s="588"/>
      <c r="AC68" s="293">
        <f>SUM(Z68:AB68)</f>
        <v>0</v>
      </c>
      <c r="AD68" s="294">
        <f t="shared" ref="AD68" si="55">M68-AC68</f>
        <v>0</v>
      </c>
      <c r="AE68" s="223"/>
      <c r="AF68" s="223"/>
      <c r="AG68" s="540" t="s">
        <v>37</v>
      </c>
      <c r="AH68" s="541"/>
      <c r="AI68" s="541"/>
      <c r="AJ68" s="541"/>
      <c r="AK68" s="541"/>
      <c r="AL68" s="541"/>
      <c r="AM68" s="541"/>
      <c r="AN68" s="541"/>
      <c r="AO68" s="541"/>
      <c r="AP68" s="541"/>
      <c r="AQ68" s="443">
        <v>0</v>
      </c>
      <c r="AR68" s="563">
        <v>0</v>
      </c>
      <c r="AS68" s="563"/>
      <c r="AT68" s="275">
        <f>SUM(AQ68:AS68)</f>
        <v>0</v>
      </c>
      <c r="AU68" s="276">
        <f>IF($S$73&lt;&gt;0, AC68-AT68, M68-AT68)</f>
        <v>0</v>
      </c>
    </row>
    <row r="69" spans="1:49" s="221" customFormat="1" ht="16.5" customHeight="1" thickBot="1" x14ac:dyDescent="0.4">
      <c r="A69" s="230" t="s">
        <v>99</v>
      </c>
      <c r="B69" s="230"/>
      <c r="J69" s="233"/>
      <c r="K69" s="233"/>
      <c r="L69" s="233"/>
      <c r="M69" s="233"/>
      <c r="N69" s="223"/>
      <c r="O69" s="220"/>
      <c r="P69" s="230" t="s">
        <v>99</v>
      </c>
      <c r="Q69" s="230"/>
      <c r="R69" s="230"/>
      <c r="Z69" s="233"/>
      <c r="AA69" s="233"/>
      <c r="AB69" s="233"/>
      <c r="AC69" s="233"/>
      <c r="AD69" s="233"/>
      <c r="AE69" s="223"/>
      <c r="AF69" s="223"/>
      <c r="AG69" s="230" t="s">
        <v>99</v>
      </c>
      <c r="AH69" s="230"/>
      <c r="AI69" s="230"/>
      <c r="AQ69" s="233"/>
      <c r="AR69" s="233"/>
      <c r="AS69" s="233"/>
      <c r="AT69" s="233"/>
      <c r="AU69" s="233"/>
      <c r="AV69" s="220"/>
    </row>
    <row r="70" spans="1:49" s="331" customFormat="1" ht="16" thickBot="1" x14ac:dyDescent="0.4">
      <c r="A70" s="581" t="s">
        <v>101</v>
      </c>
      <c r="B70" s="582"/>
      <c r="C70" s="582"/>
      <c r="D70" s="582"/>
      <c r="E70" s="582"/>
      <c r="F70" s="582"/>
      <c r="G70" s="582"/>
      <c r="H70" s="582"/>
      <c r="I70" s="582"/>
      <c r="J70" s="239">
        <f>SUM(J68, J61, J47, J41, H34)</f>
        <v>0</v>
      </c>
      <c r="K70" s="211">
        <f>SUM(K68, K61, K47, K41, K34)</f>
        <v>0</v>
      </c>
      <c r="L70" s="239">
        <f>SUM(L61, L47, L41, L34)</f>
        <v>0</v>
      </c>
      <c r="M70" s="240">
        <f>SUM(J70:L70)</f>
        <v>0</v>
      </c>
      <c r="N70" s="246"/>
      <c r="P70" s="589" t="s">
        <v>101</v>
      </c>
      <c r="Q70" s="590"/>
      <c r="R70" s="590"/>
      <c r="S70" s="590"/>
      <c r="T70" s="590"/>
      <c r="U70" s="590"/>
      <c r="V70" s="590"/>
      <c r="W70" s="590"/>
      <c r="X70" s="590"/>
      <c r="Y70" s="590"/>
      <c r="Z70" s="303">
        <f xml:space="preserve"> SUM(Z68, Z61, Z47, Z41, X34)</f>
        <v>0</v>
      </c>
      <c r="AA70" s="212">
        <f xml:space="preserve"> SUM(AA68, AA61, AA47, AA41, AA34)</f>
        <v>0</v>
      </c>
      <c r="AB70" s="303">
        <f xml:space="preserve"> SUM(AB61, AB47, AB41, AB34)</f>
        <v>0</v>
      </c>
      <c r="AC70" s="297">
        <f>SUM(Z70:AB70)</f>
        <v>0</v>
      </c>
      <c r="AD70" s="298">
        <f>M70-AC70</f>
        <v>0</v>
      </c>
      <c r="AE70" s="246"/>
      <c r="AF70" s="246"/>
      <c r="AG70" s="564" t="s">
        <v>101</v>
      </c>
      <c r="AH70" s="565"/>
      <c r="AI70" s="565"/>
      <c r="AJ70" s="565"/>
      <c r="AK70" s="565"/>
      <c r="AL70" s="565"/>
      <c r="AM70" s="565"/>
      <c r="AN70" s="565"/>
      <c r="AO70" s="565"/>
      <c r="AP70" s="565"/>
      <c r="AQ70" s="288">
        <f xml:space="preserve"> SUM(AQ68, AQ61, AQ47, AQ41, AO34)</f>
        <v>0</v>
      </c>
      <c r="AR70" s="213">
        <f xml:space="preserve"> SUM(AR68, AR61, AR47, AR41, AR34)</f>
        <v>0</v>
      </c>
      <c r="AS70" s="288">
        <f xml:space="preserve"> SUM(AS61, AS47, AS41, AS34)</f>
        <v>0</v>
      </c>
      <c r="AT70" s="279">
        <f>SUM(AQ70:AS70)</f>
        <v>0</v>
      </c>
      <c r="AU70" s="280">
        <f>IF($S$73&lt;&gt;0, AC70-AT70, M70-AT70)</f>
        <v>0</v>
      </c>
    </row>
    <row r="71" spans="1:49" x14ac:dyDescent="0.35">
      <c r="F71" s="220"/>
      <c r="G71" s="220"/>
      <c r="N71" s="223"/>
    </row>
    <row r="72" spans="1:49" ht="16" thickBot="1" x14ac:dyDescent="0.4">
      <c r="F72" s="220"/>
      <c r="G72" s="220"/>
      <c r="K72" s="310"/>
      <c r="S72" s="270"/>
      <c r="T72" s="270"/>
      <c r="U72" s="270"/>
    </row>
    <row r="73" spans="1:49" x14ac:dyDescent="0.35">
      <c r="B73" s="576" t="s">
        <v>103</v>
      </c>
      <c r="C73" s="577"/>
      <c r="D73" s="264">
        <f>J70</f>
        <v>0</v>
      </c>
      <c r="F73" s="220"/>
      <c r="G73" s="220"/>
      <c r="O73" s="309"/>
      <c r="P73" s="640" t="s">
        <v>103</v>
      </c>
      <c r="Q73" s="641"/>
      <c r="R73" s="641"/>
      <c r="S73" s="194">
        <f>Z70</f>
        <v>0</v>
      </c>
      <c r="T73" s="583" t="s">
        <v>104</v>
      </c>
      <c r="U73" s="584"/>
      <c r="V73" s="160">
        <f>D73-S73</f>
        <v>0</v>
      </c>
      <c r="X73" s="332"/>
      <c r="Y73" s="601"/>
      <c r="Z73" s="601"/>
      <c r="AA73" s="332"/>
      <c r="AB73" s="332"/>
      <c r="AG73" s="642" t="s">
        <v>191</v>
      </c>
      <c r="AH73" s="548"/>
      <c r="AI73" s="548"/>
      <c r="AJ73" s="292">
        <f>AQ70</f>
        <v>0</v>
      </c>
      <c r="AK73" s="548" t="s">
        <v>196</v>
      </c>
      <c r="AL73" s="548"/>
      <c r="AM73" s="289">
        <f>IF($S$73&lt;&gt;0, S73-AJ73, D73-AJ73)</f>
        <v>0</v>
      </c>
      <c r="AO73" s="315" t="s">
        <v>89</v>
      </c>
      <c r="AP73" s="556"/>
      <c r="AQ73" s="556"/>
      <c r="AR73" s="316" t="s">
        <v>90</v>
      </c>
      <c r="AS73" s="317"/>
    </row>
    <row r="74" spans="1:49" x14ac:dyDescent="0.35">
      <c r="B74" s="535" t="s">
        <v>172</v>
      </c>
      <c r="C74" s="536"/>
      <c r="D74" s="390">
        <f>K70</f>
        <v>0</v>
      </c>
      <c r="F74" s="220"/>
      <c r="G74" s="220"/>
      <c r="O74" s="309"/>
      <c r="P74" s="597" t="s">
        <v>172</v>
      </c>
      <c r="Q74" s="598"/>
      <c r="R74" s="598"/>
      <c r="S74" s="391">
        <f>AA70</f>
        <v>0</v>
      </c>
      <c r="T74" s="585" t="s">
        <v>105</v>
      </c>
      <c r="U74" s="586"/>
      <c r="V74" s="161">
        <f t="shared" ref="V74:V77" si="56">D74-S74</f>
        <v>0</v>
      </c>
      <c r="X74" s="332"/>
      <c r="Y74" s="604"/>
      <c r="Z74" s="604"/>
      <c r="AA74" s="604"/>
      <c r="AB74" s="604"/>
      <c r="AG74" s="555" t="s">
        <v>192</v>
      </c>
      <c r="AH74" s="550"/>
      <c r="AI74" s="550"/>
      <c r="AJ74" s="392">
        <f>AR70</f>
        <v>0</v>
      </c>
      <c r="AK74" s="550" t="s">
        <v>197</v>
      </c>
      <c r="AL74" s="550"/>
      <c r="AM74" s="290">
        <f t="shared" ref="AM74:AM77" si="57">IF($S$73&lt;&gt;0, S74-AJ74, D74-AJ74)</f>
        <v>0</v>
      </c>
      <c r="AO74" s="314" t="s">
        <v>91</v>
      </c>
      <c r="AP74" s="532"/>
      <c r="AQ74" s="532"/>
      <c r="AR74" s="532"/>
      <c r="AS74" s="562"/>
    </row>
    <row r="75" spans="1:49" ht="16" thickBot="1" x14ac:dyDescent="0.4">
      <c r="B75" s="535" t="s">
        <v>113</v>
      </c>
      <c r="C75" s="536"/>
      <c r="D75" s="265">
        <f>L70</f>
        <v>0</v>
      </c>
      <c r="F75" s="220"/>
      <c r="G75" s="220"/>
      <c r="O75" s="309"/>
      <c r="P75" s="597" t="s">
        <v>113</v>
      </c>
      <c r="Q75" s="598"/>
      <c r="R75" s="598"/>
      <c r="S75" s="193">
        <f>AB70</f>
        <v>0</v>
      </c>
      <c r="T75" s="585" t="s">
        <v>106</v>
      </c>
      <c r="U75" s="586"/>
      <c r="V75" s="161">
        <f t="shared" si="56"/>
        <v>0</v>
      </c>
      <c r="X75" s="332"/>
      <c r="Y75" s="601"/>
      <c r="Z75" s="601"/>
      <c r="AA75" s="332"/>
      <c r="AB75" s="332"/>
      <c r="AG75" s="555" t="s">
        <v>193</v>
      </c>
      <c r="AH75" s="550"/>
      <c r="AI75" s="550"/>
      <c r="AJ75" s="291">
        <f>AS70</f>
        <v>0</v>
      </c>
      <c r="AK75" s="550" t="s">
        <v>198</v>
      </c>
      <c r="AL75" s="550"/>
      <c r="AM75" s="290">
        <f t="shared" si="57"/>
        <v>0</v>
      </c>
      <c r="AO75" s="318" t="s">
        <v>92</v>
      </c>
      <c r="AP75" s="557"/>
      <c r="AQ75" s="557"/>
      <c r="AR75" s="319" t="s">
        <v>90</v>
      </c>
      <c r="AS75" s="320"/>
    </row>
    <row r="76" spans="1:49" ht="16" thickBot="1" x14ac:dyDescent="0.4">
      <c r="B76" s="535" t="s">
        <v>109</v>
      </c>
      <c r="C76" s="536"/>
      <c r="D76" s="390">
        <f>K70+L70</f>
        <v>0</v>
      </c>
      <c r="F76" s="220"/>
      <c r="G76" s="220"/>
      <c r="O76" s="309"/>
      <c r="P76" s="597" t="s">
        <v>109</v>
      </c>
      <c r="Q76" s="598"/>
      <c r="R76" s="598"/>
      <c r="S76" s="391">
        <f>SUM(S74:S75)</f>
        <v>0</v>
      </c>
      <c r="T76" s="585" t="s">
        <v>107</v>
      </c>
      <c r="U76" s="586"/>
      <c r="V76" s="161">
        <f t="shared" si="56"/>
        <v>0</v>
      </c>
      <c r="X76" s="247"/>
      <c r="Y76" s="247"/>
      <c r="Z76" s="247"/>
      <c r="AA76" s="247"/>
      <c r="AB76" s="247"/>
      <c r="AG76" s="555" t="s">
        <v>194</v>
      </c>
      <c r="AH76" s="550"/>
      <c r="AI76" s="550"/>
      <c r="AJ76" s="392">
        <f>SUM(AJ74:AJ75)</f>
        <v>0</v>
      </c>
      <c r="AK76" s="550" t="s">
        <v>200</v>
      </c>
      <c r="AL76" s="550"/>
      <c r="AM76" s="290">
        <f t="shared" si="57"/>
        <v>0</v>
      </c>
      <c r="AO76" s="247"/>
      <c r="AP76" s="247"/>
      <c r="AQ76" s="247"/>
      <c r="AR76" s="247"/>
      <c r="AS76" s="247"/>
    </row>
    <row r="77" spans="1:49" ht="16" thickBot="1" x14ac:dyDescent="0.4">
      <c r="B77" s="535" t="s">
        <v>173</v>
      </c>
      <c r="C77" s="536"/>
      <c r="D77" s="265">
        <f>M70</f>
        <v>0</v>
      </c>
      <c r="F77" s="220"/>
      <c r="G77" s="220"/>
      <c r="O77" s="309"/>
      <c r="P77" s="597" t="s">
        <v>173</v>
      </c>
      <c r="Q77" s="598"/>
      <c r="R77" s="598"/>
      <c r="S77" s="193">
        <f>AC70</f>
        <v>0</v>
      </c>
      <c r="T77" s="580" t="s">
        <v>108</v>
      </c>
      <c r="U77" s="580"/>
      <c r="V77" s="196">
        <f t="shared" si="56"/>
        <v>0</v>
      </c>
      <c r="W77" s="221"/>
      <c r="X77" s="602"/>
      <c r="Y77" s="602"/>
      <c r="Z77" s="603"/>
      <c r="AA77" s="603"/>
      <c r="AB77" s="603"/>
      <c r="AC77" s="221"/>
      <c r="AD77" s="221"/>
      <c r="AG77" s="555" t="s">
        <v>195</v>
      </c>
      <c r="AH77" s="550"/>
      <c r="AI77" s="550"/>
      <c r="AJ77" s="291">
        <f>AT70</f>
        <v>0</v>
      </c>
      <c r="AK77" s="611" t="s">
        <v>199</v>
      </c>
      <c r="AL77" s="611"/>
      <c r="AM77" s="336">
        <f t="shared" si="57"/>
        <v>0</v>
      </c>
      <c r="AN77" s="221"/>
      <c r="AO77" s="558" t="s">
        <v>93</v>
      </c>
      <c r="AP77" s="559"/>
      <c r="AQ77" s="560"/>
      <c r="AR77" s="560"/>
      <c r="AS77" s="561"/>
      <c r="AT77" s="221"/>
      <c r="AU77" s="221"/>
      <c r="AV77" s="221"/>
    </row>
    <row r="78" spans="1:49" x14ac:dyDescent="0.35">
      <c r="B78" s="535" t="s">
        <v>174</v>
      </c>
      <c r="C78" s="536"/>
      <c r="D78" s="324" t="e">
        <f>L70/K70</f>
        <v>#DIV/0!</v>
      </c>
      <c r="E78" s="221"/>
      <c r="F78" s="220"/>
      <c r="G78" s="220"/>
      <c r="O78" s="309"/>
      <c r="P78" s="597" t="s">
        <v>174</v>
      </c>
      <c r="Q78" s="598"/>
      <c r="R78" s="598"/>
      <c r="S78" s="195" t="e">
        <f>S75/S76</f>
        <v>#DIV/0!</v>
      </c>
      <c r="T78" s="188"/>
      <c r="U78" s="188"/>
      <c r="V78" s="190"/>
      <c r="AG78" s="535" t="s">
        <v>208</v>
      </c>
      <c r="AH78" s="536"/>
      <c r="AI78" s="536"/>
      <c r="AJ78" s="326" t="e">
        <f>AQ68/AQ70</f>
        <v>#DIV/0!</v>
      </c>
      <c r="AK78" s="167"/>
      <c r="AL78" s="166"/>
      <c r="AM78" s="166"/>
    </row>
    <row r="79" spans="1:49" ht="16" thickBot="1" x14ac:dyDescent="0.4">
      <c r="B79" s="537" t="s">
        <v>144</v>
      </c>
      <c r="C79" s="538"/>
      <c r="D79" s="266" t="e">
        <f>D82 &amp; D83 &amp; D84</f>
        <v>#DIV/0!</v>
      </c>
      <c r="F79" s="220"/>
      <c r="G79" s="220"/>
      <c r="O79" s="309"/>
      <c r="P79" s="643" t="s">
        <v>144</v>
      </c>
      <c r="Q79" s="644"/>
      <c r="R79" s="644"/>
      <c r="S79" s="197" t="e">
        <f>S82 &amp; S83 &amp; S84</f>
        <v>#DIV/0!</v>
      </c>
      <c r="T79" s="188"/>
      <c r="U79" s="188"/>
      <c r="V79" s="190"/>
      <c r="AG79" s="537" t="s">
        <v>209</v>
      </c>
      <c r="AH79" s="538"/>
      <c r="AI79" s="538"/>
      <c r="AJ79" s="327" t="e">
        <f>AR68/(AR70+AS70)</f>
        <v>#DIV/0!</v>
      </c>
    </row>
    <row r="80" spans="1:49" x14ac:dyDescent="0.35">
      <c r="F80" s="220"/>
      <c r="G80" s="220"/>
      <c r="S80" s="166"/>
    </row>
    <row r="81" spans="1:47" ht="15.75" customHeight="1" x14ac:dyDescent="0.35">
      <c r="F81" s="220"/>
      <c r="G81" s="220"/>
    </row>
    <row r="82" spans="1:47" x14ac:dyDescent="0.35">
      <c r="D82" s="220" t="e">
        <f>D73/D73</f>
        <v>#DIV/0!</v>
      </c>
      <c r="F82" s="220"/>
      <c r="G82" s="220"/>
      <c r="S82" s="220" t="e">
        <f>S73/S73</f>
        <v>#DIV/0!</v>
      </c>
    </row>
    <row r="83" spans="1:47" x14ac:dyDescent="0.35">
      <c r="D83" s="220" t="s">
        <v>145</v>
      </c>
      <c r="F83" s="220"/>
      <c r="G83" s="220"/>
      <c r="S83" s="220" t="s">
        <v>145</v>
      </c>
    </row>
    <row r="84" spans="1:47" x14ac:dyDescent="0.35">
      <c r="D84" s="225" t="e">
        <f>D76/D73</f>
        <v>#DIV/0!</v>
      </c>
      <c r="F84" s="220"/>
      <c r="G84" s="220"/>
      <c r="S84" s="225" t="e">
        <f>S76/S73</f>
        <v>#DIV/0!</v>
      </c>
    </row>
    <row r="85" spans="1:47" x14ac:dyDescent="0.35">
      <c r="F85" s="220"/>
      <c r="G85" s="220"/>
    </row>
    <row r="86" spans="1:47" ht="16" thickBot="1" x14ac:dyDescent="0.4">
      <c r="F86" s="220"/>
      <c r="G86" s="220"/>
    </row>
    <row r="87" spans="1:47" s="242" customFormat="1" x14ac:dyDescent="0.35">
      <c r="A87" s="519" t="s">
        <v>97</v>
      </c>
      <c r="B87" s="520"/>
      <c r="C87" s="520"/>
      <c r="D87" s="520"/>
      <c r="E87" s="520"/>
      <c r="F87" s="520"/>
      <c r="G87" s="520"/>
      <c r="H87" s="520"/>
      <c r="I87" s="520"/>
      <c r="J87" s="520"/>
      <c r="K87" s="520"/>
      <c r="L87" s="520"/>
      <c r="M87" s="521"/>
      <c r="N87" s="232"/>
      <c r="P87" s="573" t="s">
        <v>222</v>
      </c>
      <c r="Q87" s="574"/>
      <c r="R87" s="574"/>
      <c r="S87" s="574"/>
      <c r="T87" s="574"/>
      <c r="U87" s="574"/>
      <c r="V87" s="574"/>
      <c r="W87" s="574"/>
      <c r="X87" s="574"/>
      <c r="Y87" s="574"/>
      <c r="Z87" s="574"/>
      <c r="AA87" s="574"/>
      <c r="AB87" s="574"/>
      <c r="AC87" s="574"/>
      <c r="AD87" s="575"/>
      <c r="AG87" s="614" t="s">
        <v>127</v>
      </c>
      <c r="AH87" s="615"/>
      <c r="AI87" s="615"/>
      <c r="AJ87" s="615"/>
      <c r="AK87" s="615"/>
      <c r="AL87" s="615"/>
      <c r="AM87" s="615"/>
      <c r="AN87" s="615"/>
      <c r="AO87" s="615"/>
      <c r="AP87" s="615"/>
      <c r="AQ87" s="615"/>
      <c r="AR87" s="615"/>
      <c r="AS87" s="615"/>
      <c r="AT87" s="615"/>
      <c r="AU87" s="616"/>
    </row>
    <row r="88" spans="1:47" s="242" customFormat="1" x14ac:dyDescent="0.35">
      <c r="A88" s="522" t="s">
        <v>5</v>
      </c>
      <c r="B88" s="496"/>
      <c r="C88" s="496"/>
      <c r="D88" s="496"/>
      <c r="E88" s="496"/>
      <c r="F88" s="496"/>
      <c r="G88" s="496"/>
      <c r="H88" s="496"/>
      <c r="I88" s="496"/>
      <c r="J88" s="496"/>
      <c r="K88" s="496"/>
      <c r="L88" s="496"/>
      <c r="M88" s="523"/>
      <c r="N88" s="232"/>
      <c r="P88" s="522" t="s">
        <v>128</v>
      </c>
      <c r="Q88" s="496"/>
      <c r="R88" s="496"/>
      <c r="S88" s="496"/>
      <c r="T88" s="496"/>
      <c r="U88" s="496"/>
      <c r="V88" s="496"/>
      <c r="W88" s="496"/>
      <c r="X88" s="496"/>
      <c r="Y88" s="496"/>
      <c r="Z88" s="496"/>
      <c r="AA88" s="496"/>
      <c r="AB88" s="496"/>
      <c r="AC88" s="496"/>
      <c r="AD88" s="523"/>
      <c r="AG88" s="522" t="s">
        <v>128</v>
      </c>
      <c r="AH88" s="496"/>
      <c r="AI88" s="496"/>
      <c r="AJ88" s="496"/>
      <c r="AK88" s="496"/>
      <c r="AL88" s="496"/>
      <c r="AM88" s="496"/>
      <c r="AN88" s="496"/>
      <c r="AO88" s="496"/>
      <c r="AP88" s="496"/>
      <c r="AQ88" s="496"/>
      <c r="AR88" s="496"/>
      <c r="AS88" s="496"/>
      <c r="AT88" s="496"/>
      <c r="AU88" s="523"/>
    </row>
    <row r="89" spans="1:47" s="165" customFormat="1" x14ac:dyDescent="0.35">
      <c r="A89" s="495" t="s">
        <v>123</v>
      </c>
      <c r="B89" s="491"/>
      <c r="C89" s="525"/>
      <c r="D89" s="525"/>
      <c r="E89" s="525"/>
      <c r="F89" s="525"/>
      <c r="G89" s="251" t="s">
        <v>124</v>
      </c>
      <c r="H89" s="525"/>
      <c r="I89" s="525"/>
      <c r="J89" s="525"/>
      <c r="K89" s="525"/>
      <c r="L89" s="525"/>
      <c r="M89" s="526"/>
      <c r="N89" s="216"/>
      <c r="P89" s="495" t="s">
        <v>123</v>
      </c>
      <c r="Q89" s="491"/>
      <c r="R89" s="525"/>
      <c r="S89" s="525"/>
      <c r="T89" s="525"/>
      <c r="U89" s="525"/>
      <c r="V89" s="525"/>
      <c r="W89" s="251" t="s">
        <v>124</v>
      </c>
      <c r="X89" s="525"/>
      <c r="Y89" s="525"/>
      <c r="Z89" s="525"/>
      <c r="AA89" s="525"/>
      <c r="AB89" s="525"/>
      <c r="AC89" s="525"/>
      <c r="AD89" s="526"/>
      <c r="AG89" s="495" t="s">
        <v>123</v>
      </c>
      <c r="AH89" s="491"/>
      <c r="AI89" s="525"/>
      <c r="AJ89" s="525"/>
      <c r="AK89" s="525"/>
      <c r="AL89" s="525"/>
      <c r="AM89" s="525"/>
      <c r="AN89" s="251" t="s">
        <v>124</v>
      </c>
      <c r="AO89" s="525"/>
      <c r="AP89" s="525"/>
      <c r="AQ89" s="525"/>
      <c r="AR89" s="525"/>
      <c r="AS89" s="525"/>
      <c r="AT89" s="525"/>
      <c r="AU89" s="526"/>
    </row>
    <row r="90" spans="1:47" x14ac:dyDescent="0.35">
      <c r="A90" s="522" t="s">
        <v>0</v>
      </c>
      <c r="B90" s="496"/>
      <c r="C90" s="512"/>
      <c r="D90" s="512"/>
      <c r="E90" s="512"/>
      <c r="F90" s="512"/>
      <c r="G90" s="512"/>
      <c r="H90" s="512"/>
      <c r="I90" s="512"/>
      <c r="J90" s="512"/>
      <c r="K90" s="512"/>
      <c r="L90" s="512"/>
      <c r="M90" s="527"/>
      <c r="P90" s="522" t="s">
        <v>0</v>
      </c>
      <c r="Q90" s="496"/>
      <c r="R90" s="617"/>
      <c r="S90" s="617"/>
      <c r="T90" s="617"/>
      <c r="U90" s="617"/>
      <c r="V90" s="617"/>
      <c r="W90" s="617"/>
      <c r="X90" s="617"/>
      <c r="Y90" s="617"/>
      <c r="Z90" s="617"/>
      <c r="AA90" s="617"/>
      <c r="AB90" s="617"/>
      <c r="AC90" s="617"/>
      <c r="AD90" s="618"/>
      <c r="AG90" s="522" t="s">
        <v>0</v>
      </c>
      <c r="AH90" s="496"/>
      <c r="AI90" s="617"/>
      <c r="AJ90" s="617"/>
      <c r="AK90" s="617"/>
      <c r="AL90" s="617"/>
      <c r="AM90" s="617"/>
      <c r="AN90" s="617"/>
      <c r="AO90" s="617"/>
      <c r="AP90" s="617"/>
      <c r="AQ90" s="617"/>
      <c r="AR90" s="617"/>
      <c r="AS90" s="617"/>
      <c r="AT90" s="617"/>
      <c r="AU90" s="618"/>
    </row>
    <row r="91" spans="1:47" x14ac:dyDescent="0.35">
      <c r="A91" s="522" t="s">
        <v>96</v>
      </c>
      <c r="B91" s="496"/>
      <c r="C91" s="512"/>
      <c r="D91" s="512"/>
      <c r="E91" s="512"/>
      <c r="F91" s="512"/>
      <c r="G91" s="512"/>
      <c r="H91" s="512"/>
      <c r="I91" s="512"/>
      <c r="J91" s="512"/>
      <c r="K91" s="512"/>
      <c r="L91" s="512"/>
      <c r="M91" s="527"/>
      <c r="P91" s="522" t="s">
        <v>96</v>
      </c>
      <c r="Q91" s="496"/>
      <c r="R91" s="617"/>
      <c r="S91" s="617"/>
      <c r="T91" s="617"/>
      <c r="U91" s="617"/>
      <c r="V91" s="617"/>
      <c r="W91" s="617"/>
      <c r="X91" s="617"/>
      <c r="Y91" s="617"/>
      <c r="Z91" s="617"/>
      <c r="AA91" s="617"/>
      <c r="AB91" s="617"/>
      <c r="AC91" s="617"/>
      <c r="AD91" s="618"/>
      <c r="AG91" s="522" t="s">
        <v>96</v>
      </c>
      <c r="AH91" s="496"/>
      <c r="AI91" s="617"/>
      <c r="AJ91" s="617"/>
      <c r="AK91" s="617"/>
      <c r="AL91" s="617"/>
      <c r="AM91" s="617"/>
      <c r="AN91" s="617"/>
      <c r="AO91" s="617"/>
      <c r="AP91" s="617"/>
      <c r="AQ91" s="617"/>
      <c r="AR91" s="617"/>
      <c r="AS91" s="617"/>
      <c r="AT91" s="617"/>
      <c r="AU91" s="618"/>
    </row>
    <row r="92" spans="1:47" ht="16" thickBot="1" x14ac:dyDescent="0.4">
      <c r="A92" s="540" t="s">
        <v>2</v>
      </c>
      <c r="B92" s="541"/>
      <c r="C92" s="528"/>
      <c r="D92" s="528"/>
      <c r="E92" s="528"/>
      <c r="F92" s="528"/>
      <c r="G92" s="528"/>
      <c r="H92" s="528"/>
      <c r="I92" s="528"/>
      <c r="J92" s="528"/>
      <c r="K92" s="528"/>
      <c r="L92" s="528"/>
      <c r="M92" s="529"/>
      <c r="P92" s="540" t="s">
        <v>2</v>
      </c>
      <c r="Q92" s="541"/>
      <c r="R92" s="494"/>
      <c r="S92" s="494"/>
      <c r="T92" s="494"/>
      <c r="U92" s="494"/>
      <c r="V92" s="494"/>
      <c r="W92" s="494"/>
      <c r="X92" s="494"/>
      <c r="Y92" s="494"/>
      <c r="Z92" s="494"/>
      <c r="AA92" s="494"/>
      <c r="AB92" s="494"/>
      <c r="AC92" s="494"/>
      <c r="AD92" s="619"/>
      <c r="AG92" s="540" t="s">
        <v>2</v>
      </c>
      <c r="AH92" s="541"/>
      <c r="AI92" s="494"/>
      <c r="AJ92" s="494"/>
      <c r="AK92" s="494"/>
      <c r="AL92" s="494"/>
      <c r="AM92" s="494"/>
      <c r="AN92" s="494"/>
      <c r="AO92" s="494"/>
      <c r="AP92" s="494"/>
      <c r="AQ92" s="494"/>
      <c r="AR92" s="494"/>
      <c r="AS92" s="494"/>
      <c r="AT92" s="494"/>
      <c r="AU92" s="619"/>
    </row>
    <row r="93" spans="1:47" ht="16" thickBot="1" x14ac:dyDescent="0.4">
      <c r="F93" s="220"/>
      <c r="G93" s="220"/>
    </row>
    <row r="94" spans="1:47" s="242" customFormat="1" x14ac:dyDescent="0.35">
      <c r="A94" s="502" t="s">
        <v>84</v>
      </c>
      <c r="B94" s="503"/>
      <c r="C94" s="503"/>
      <c r="D94" s="503"/>
      <c r="E94" s="503"/>
      <c r="F94" s="503"/>
      <c r="G94" s="503"/>
      <c r="H94" s="503"/>
      <c r="I94" s="503"/>
      <c r="J94" s="503"/>
      <c r="K94" s="503"/>
      <c r="L94" s="503"/>
      <c r="M94" s="518"/>
      <c r="N94" s="232"/>
      <c r="P94" s="502" t="s">
        <v>84</v>
      </c>
      <c r="Q94" s="503"/>
      <c r="R94" s="503"/>
      <c r="S94" s="503"/>
      <c r="T94" s="503"/>
      <c r="U94" s="503"/>
      <c r="V94" s="503"/>
      <c r="W94" s="503"/>
      <c r="X94" s="503"/>
      <c r="Y94" s="503"/>
      <c r="Z94" s="503"/>
      <c r="AA94" s="503"/>
      <c r="AB94" s="503"/>
      <c r="AC94" s="503"/>
      <c r="AD94" s="518"/>
      <c r="AE94" s="232"/>
      <c r="AG94" s="502" t="s">
        <v>84</v>
      </c>
      <c r="AH94" s="503"/>
      <c r="AI94" s="503"/>
      <c r="AJ94" s="503"/>
      <c r="AK94" s="503"/>
      <c r="AL94" s="503"/>
      <c r="AM94" s="503"/>
      <c r="AN94" s="503"/>
      <c r="AO94" s="503"/>
      <c r="AP94" s="503"/>
      <c r="AQ94" s="503"/>
      <c r="AR94" s="503"/>
      <c r="AS94" s="503"/>
      <c r="AT94" s="503"/>
      <c r="AU94" s="518"/>
    </row>
    <row r="95" spans="1:47" s="242" customFormat="1" x14ac:dyDescent="0.35">
      <c r="A95" s="254"/>
      <c r="B95" s="252" t="s">
        <v>85</v>
      </c>
      <c r="C95" s="496" t="s">
        <v>13</v>
      </c>
      <c r="D95" s="496"/>
      <c r="E95" s="256" t="s">
        <v>14</v>
      </c>
      <c r="F95" s="252" t="s">
        <v>171</v>
      </c>
      <c r="G95" s="252" t="s">
        <v>68</v>
      </c>
      <c r="H95" s="255" t="s">
        <v>151</v>
      </c>
      <c r="I95" s="252" t="s">
        <v>80</v>
      </c>
      <c r="J95" s="252" t="s">
        <v>81</v>
      </c>
      <c r="K95" s="255" t="s">
        <v>82</v>
      </c>
      <c r="L95" s="252" t="s">
        <v>150</v>
      </c>
      <c r="M95" s="259" t="s">
        <v>18</v>
      </c>
      <c r="N95" s="232"/>
      <c r="P95" s="254"/>
      <c r="Q95" s="252" t="s">
        <v>85</v>
      </c>
      <c r="R95" s="496" t="s">
        <v>13</v>
      </c>
      <c r="S95" s="496"/>
      <c r="T95" s="256" t="s">
        <v>14</v>
      </c>
      <c r="U95" s="260" t="s">
        <v>110</v>
      </c>
      <c r="V95" s="256" t="s">
        <v>171</v>
      </c>
      <c r="W95" s="256" t="s">
        <v>68</v>
      </c>
      <c r="X95" s="260" t="s">
        <v>151</v>
      </c>
      <c r="Y95" s="256" t="s">
        <v>80</v>
      </c>
      <c r="Z95" s="256" t="s">
        <v>81</v>
      </c>
      <c r="AA95" s="260" t="s">
        <v>82</v>
      </c>
      <c r="AB95" s="256" t="s">
        <v>150</v>
      </c>
      <c r="AC95" s="260" t="s">
        <v>18</v>
      </c>
      <c r="AD95" s="267" t="s">
        <v>114</v>
      </c>
      <c r="AE95" s="232"/>
      <c r="AG95" s="254"/>
      <c r="AH95" s="252" t="s">
        <v>85</v>
      </c>
      <c r="AI95" s="496" t="s">
        <v>13</v>
      </c>
      <c r="AJ95" s="496"/>
      <c r="AK95" s="256" t="s">
        <v>14</v>
      </c>
      <c r="AL95" s="260" t="s">
        <v>110</v>
      </c>
      <c r="AM95" s="256" t="s">
        <v>171</v>
      </c>
      <c r="AN95" s="256" t="s">
        <v>68</v>
      </c>
      <c r="AO95" s="260" t="s">
        <v>151</v>
      </c>
      <c r="AP95" s="256" t="s">
        <v>80</v>
      </c>
      <c r="AQ95" s="256" t="s">
        <v>81</v>
      </c>
      <c r="AR95" s="260" t="s">
        <v>82</v>
      </c>
      <c r="AS95" s="256" t="s">
        <v>150</v>
      </c>
      <c r="AT95" s="260" t="s">
        <v>213</v>
      </c>
      <c r="AU95" s="267" t="s">
        <v>111</v>
      </c>
    </row>
    <row r="96" spans="1:47" x14ac:dyDescent="0.35">
      <c r="A96" s="257">
        <v>1</v>
      </c>
      <c r="B96" s="253"/>
      <c r="C96" s="491"/>
      <c r="D96" s="491"/>
      <c r="E96" s="311"/>
      <c r="F96" s="234">
        <v>0</v>
      </c>
      <c r="G96" s="234">
        <v>0</v>
      </c>
      <c r="H96" s="235">
        <f>SUM(F96:G96)</f>
        <v>0</v>
      </c>
      <c r="I96" s="234">
        <v>0</v>
      </c>
      <c r="J96" s="234">
        <v>0</v>
      </c>
      <c r="K96" s="235">
        <f>SUM(I96:J96)</f>
        <v>0</v>
      </c>
      <c r="L96" s="234">
        <v>0</v>
      </c>
      <c r="M96" s="236">
        <f>SUM(H96, K96, L96)</f>
        <v>0</v>
      </c>
      <c r="N96" s="222"/>
      <c r="P96" s="257">
        <v>1</v>
      </c>
      <c r="Q96" s="253"/>
      <c r="R96" s="491"/>
      <c r="S96" s="491"/>
      <c r="T96" s="251"/>
      <c r="U96" s="162">
        <f>AU16</f>
        <v>0</v>
      </c>
      <c r="V96" s="234">
        <v>0</v>
      </c>
      <c r="W96" s="234">
        <v>0</v>
      </c>
      <c r="X96" s="295">
        <f>SUM(V96:W96)</f>
        <v>0</v>
      </c>
      <c r="Y96" s="234">
        <v>0</v>
      </c>
      <c r="Z96" s="234">
        <v>0</v>
      </c>
      <c r="AA96" s="295">
        <f>SUM(Y96:Z96)</f>
        <v>0</v>
      </c>
      <c r="AB96" s="234">
        <v>0</v>
      </c>
      <c r="AC96" s="295">
        <f>SUM(X96, AA96, AB96)</f>
        <v>0</v>
      </c>
      <c r="AD96" s="296">
        <f>M96-AC96</f>
        <v>0</v>
      </c>
      <c r="AE96" s="222"/>
      <c r="AG96" s="257">
        <v>1</v>
      </c>
      <c r="AH96" s="253"/>
      <c r="AI96" s="491"/>
      <c r="AJ96" s="491"/>
      <c r="AK96" s="251"/>
      <c r="AL96" s="307">
        <f>AU16</f>
        <v>0</v>
      </c>
      <c r="AM96" s="234">
        <v>0</v>
      </c>
      <c r="AN96" s="234">
        <v>0</v>
      </c>
      <c r="AO96" s="277">
        <f>SUM(AM96:AN96)</f>
        <v>0</v>
      </c>
      <c r="AP96" s="234">
        <v>0</v>
      </c>
      <c r="AQ96" s="234">
        <v>0</v>
      </c>
      <c r="AR96" s="277">
        <f>SUM(AP96:AQ96)</f>
        <v>0</v>
      </c>
      <c r="AS96" s="234">
        <v>0</v>
      </c>
      <c r="AT96" s="277">
        <f>SUM(AO96, AR96, AS96)</f>
        <v>0</v>
      </c>
      <c r="AU96" s="278">
        <f>IF($S$153&lt;&gt;0, AC96+AL96-AT96, M96+AL96-AT96)</f>
        <v>0</v>
      </c>
    </row>
    <row r="97" spans="1:48" x14ac:dyDescent="0.35">
      <c r="A97" s="257">
        <v>2</v>
      </c>
      <c r="B97" s="253"/>
      <c r="C97" s="491"/>
      <c r="D97" s="491"/>
      <c r="E97" s="311"/>
      <c r="F97" s="234">
        <v>0</v>
      </c>
      <c r="G97" s="234">
        <v>0</v>
      </c>
      <c r="H97" s="235">
        <f t="shared" ref="H97:H102" si="58">SUM(F97:G97)</f>
        <v>0</v>
      </c>
      <c r="I97" s="234">
        <v>0</v>
      </c>
      <c r="J97" s="234">
        <v>0</v>
      </c>
      <c r="K97" s="235">
        <f t="shared" ref="K97:K102" si="59">SUM(I97:J97)</f>
        <v>0</v>
      </c>
      <c r="L97" s="234">
        <v>0</v>
      </c>
      <c r="M97" s="236">
        <f t="shared" ref="M97:M102" si="60">SUM(H97, K97, L97)</f>
        <v>0</v>
      </c>
      <c r="N97" s="222"/>
      <c r="P97" s="257">
        <v>2</v>
      </c>
      <c r="Q97" s="253"/>
      <c r="R97" s="491"/>
      <c r="S97" s="491"/>
      <c r="T97" s="251"/>
      <c r="U97" s="162">
        <f t="shared" ref="U97:U103" si="61">AU17</f>
        <v>0</v>
      </c>
      <c r="V97" s="234">
        <v>0</v>
      </c>
      <c r="W97" s="234">
        <v>0</v>
      </c>
      <c r="X97" s="295">
        <f t="shared" ref="X97:X102" si="62">SUM(V97:W97)</f>
        <v>0</v>
      </c>
      <c r="Y97" s="234">
        <v>0</v>
      </c>
      <c r="Z97" s="234">
        <v>0</v>
      </c>
      <c r="AA97" s="295">
        <f t="shared" ref="AA97:AA102" si="63">SUM(Y97:Z97)</f>
        <v>0</v>
      </c>
      <c r="AB97" s="234">
        <v>0</v>
      </c>
      <c r="AC97" s="295">
        <f t="shared" ref="AC97:AC102" si="64">SUM(X97, AA97, AB97)</f>
        <v>0</v>
      </c>
      <c r="AD97" s="296">
        <f t="shared" ref="AD97:AD102" si="65">M97-AC97</f>
        <v>0</v>
      </c>
      <c r="AE97" s="222"/>
      <c r="AG97" s="257">
        <v>2</v>
      </c>
      <c r="AH97" s="253"/>
      <c r="AI97" s="491"/>
      <c r="AJ97" s="491"/>
      <c r="AK97" s="251"/>
      <c r="AL97" s="307">
        <f t="shared" ref="AL97:AL103" si="66">AU17</f>
        <v>0</v>
      </c>
      <c r="AM97" s="234">
        <v>0</v>
      </c>
      <c r="AN97" s="234">
        <v>0</v>
      </c>
      <c r="AO97" s="277">
        <f t="shared" ref="AO97:AO102" si="67">SUM(AM97:AN97)</f>
        <v>0</v>
      </c>
      <c r="AP97" s="234">
        <v>0</v>
      </c>
      <c r="AQ97" s="234">
        <v>0</v>
      </c>
      <c r="AR97" s="277">
        <f t="shared" ref="AR97:AR102" si="68">SUM(AP97:AQ97)</f>
        <v>0</v>
      </c>
      <c r="AS97" s="234">
        <v>0</v>
      </c>
      <c r="AT97" s="277">
        <f t="shared" ref="AT97:AT102" si="69">SUM(AO97, AR97, AS97)</f>
        <v>0</v>
      </c>
      <c r="AU97" s="278">
        <f t="shared" ref="AU97:AU103" si="70">IF($S$153&lt;&gt;0, AC97+AL97-AT97, M97+AL97-AT97)</f>
        <v>0</v>
      </c>
    </row>
    <row r="98" spans="1:48" x14ac:dyDescent="0.35">
      <c r="A98" s="257">
        <v>3</v>
      </c>
      <c r="B98" s="253"/>
      <c r="C98" s="491"/>
      <c r="D98" s="491"/>
      <c r="E98" s="311"/>
      <c r="F98" s="234">
        <v>0</v>
      </c>
      <c r="G98" s="234">
        <v>0</v>
      </c>
      <c r="H98" s="235">
        <f t="shared" si="58"/>
        <v>0</v>
      </c>
      <c r="I98" s="234">
        <v>0</v>
      </c>
      <c r="J98" s="234">
        <v>0</v>
      </c>
      <c r="K98" s="235">
        <f t="shared" si="59"/>
        <v>0</v>
      </c>
      <c r="L98" s="234">
        <v>0</v>
      </c>
      <c r="M98" s="236">
        <f t="shared" si="60"/>
        <v>0</v>
      </c>
      <c r="N98" s="222"/>
      <c r="P98" s="257">
        <v>3</v>
      </c>
      <c r="Q98" s="253"/>
      <c r="R98" s="491"/>
      <c r="S98" s="491"/>
      <c r="T98" s="251"/>
      <c r="U98" s="162">
        <f t="shared" si="61"/>
        <v>0</v>
      </c>
      <c r="V98" s="234">
        <v>0</v>
      </c>
      <c r="W98" s="234">
        <v>0</v>
      </c>
      <c r="X98" s="295">
        <f t="shared" si="62"/>
        <v>0</v>
      </c>
      <c r="Y98" s="234">
        <v>0</v>
      </c>
      <c r="Z98" s="234">
        <v>0</v>
      </c>
      <c r="AA98" s="295">
        <f t="shared" si="63"/>
        <v>0</v>
      </c>
      <c r="AB98" s="234">
        <v>0</v>
      </c>
      <c r="AC98" s="295">
        <f t="shared" si="64"/>
        <v>0</v>
      </c>
      <c r="AD98" s="296">
        <f t="shared" si="65"/>
        <v>0</v>
      </c>
      <c r="AE98" s="222"/>
      <c r="AG98" s="257">
        <v>3</v>
      </c>
      <c r="AH98" s="253"/>
      <c r="AI98" s="491"/>
      <c r="AJ98" s="491"/>
      <c r="AK98" s="251"/>
      <c r="AL98" s="307">
        <f t="shared" si="66"/>
        <v>0</v>
      </c>
      <c r="AM98" s="234">
        <v>0</v>
      </c>
      <c r="AN98" s="234">
        <v>0</v>
      </c>
      <c r="AO98" s="277">
        <f t="shared" si="67"/>
        <v>0</v>
      </c>
      <c r="AP98" s="234">
        <v>0</v>
      </c>
      <c r="AQ98" s="234">
        <v>0</v>
      </c>
      <c r="AR98" s="277">
        <f t="shared" si="68"/>
        <v>0</v>
      </c>
      <c r="AS98" s="234">
        <v>0</v>
      </c>
      <c r="AT98" s="277">
        <f t="shared" si="69"/>
        <v>0</v>
      </c>
      <c r="AU98" s="278">
        <f t="shared" si="70"/>
        <v>0</v>
      </c>
    </row>
    <row r="99" spans="1:48" x14ac:dyDescent="0.35">
      <c r="A99" s="257">
        <v>4</v>
      </c>
      <c r="B99" s="253"/>
      <c r="C99" s="491"/>
      <c r="D99" s="491"/>
      <c r="E99" s="311"/>
      <c r="F99" s="234">
        <v>0</v>
      </c>
      <c r="G99" s="234">
        <v>0</v>
      </c>
      <c r="H99" s="235">
        <f>SUM(F99:G99)</f>
        <v>0</v>
      </c>
      <c r="I99" s="234">
        <v>0</v>
      </c>
      <c r="J99" s="234">
        <v>0</v>
      </c>
      <c r="K99" s="235">
        <f>SUM(I99:J99)</f>
        <v>0</v>
      </c>
      <c r="L99" s="234">
        <v>0</v>
      </c>
      <c r="M99" s="236">
        <f>SUM(H99, K99, L99)</f>
        <v>0</v>
      </c>
      <c r="N99" s="222"/>
      <c r="P99" s="257">
        <v>4</v>
      </c>
      <c r="Q99" s="253"/>
      <c r="R99" s="491"/>
      <c r="S99" s="491"/>
      <c r="T99" s="251"/>
      <c r="U99" s="162">
        <f t="shared" si="61"/>
        <v>0</v>
      </c>
      <c r="V99" s="234">
        <v>0</v>
      </c>
      <c r="W99" s="234">
        <v>0</v>
      </c>
      <c r="X99" s="295">
        <f t="shared" si="62"/>
        <v>0</v>
      </c>
      <c r="Y99" s="234">
        <v>0</v>
      </c>
      <c r="Z99" s="234">
        <v>0</v>
      </c>
      <c r="AA99" s="295">
        <f t="shared" si="63"/>
        <v>0</v>
      </c>
      <c r="AB99" s="234">
        <v>0</v>
      </c>
      <c r="AC99" s="295">
        <f t="shared" si="64"/>
        <v>0</v>
      </c>
      <c r="AD99" s="296">
        <f t="shared" si="65"/>
        <v>0</v>
      </c>
      <c r="AE99" s="222"/>
      <c r="AG99" s="257">
        <v>4</v>
      </c>
      <c r="AH99" s="253"/>
      <c r="AI99" s="491"/>
      <c r="AJ99" s="491"/>
      <c r="AK99" s="251"/>
      <c r="AL99" s="307">
        <f t="shared" si="66"/>
        <v>0</v>
      </c>
      <c r="AM99" s="234">
        <v>0</v>
      </c>
      <c r="AN99" s="234">
        <v>0</v>
      </c>
      <c r="AO99" s="277">
        <f t="shared" si="67"/>
        <v>0</v>
      </c>
      <c r="AP99" s="234">
        <v>0</v>
      </c>
      <c r="AQ99" s="234">
        <v>0</v>
      </c>
      <c r="AR99" s="277">
        <f t="shared" si="68"/>
        <v>0</v>
      </c>
      <c r="AS99" s="234">
        <v>0</v>
      </c>
      <c r="AT99" s="277">
        <f t="shared" si="69"/>
        <v>0</v>
      </c>
      <c r="AU99" s="278">
        <f t="shared" si="70"/>
        <v>0</v>
      </c>
    </row>
    <row r="100" spans="1:48" x14ac:dyDescent="0.35">
      <c r="A100" s="257">
        <v>5</v>
      </c>
      <c r="B100" s="253"/>
      <c r="C100" s="491"/>
      <c r="D100" s="491"/>
      <c r="E100" s="311"/>
      <c r="F100" s="234">
        <v>0</v>
      </c>
      <c r="G100" s="234">
        <v>0</v>
      </c>
      <c r="H100" s="235">
        <f t="shared" si="58"/>
        <v>0</v>
      </c>
      <c r="I100" s="234">
        <v>0</v>
      </c>
      <c r="J100" s="234">
        <v>0</v>
      </c>
      <c r="K100" s="235">
        <f t="shared" si="59"/>
        <v>0</v>
      </c>
      <c r="L100" s="234">
        <v>0</v>
      </c>
      <c r="M100" s="236">
        <f t="shared" si="60"/>
        <v>0</v>
      </c>
      <c r="N100" s="222"/>
      <c r="P100" s="257">
        <v>5</v>
      </c>
      <c r="Q100" s="253"/>
      <c r="R100" s="491"/>
      <c r="S100" s="491"/>
      <c r="T100" s="251"/>
      <c r="U100" s="162">
        <f t="shared" si="61"/>
        <v>0</v>
      </c>
      <c r="V100" s="234">
        <v>0</v>
      </c>
      <c r="W100" s="234">
        <v>0</v>
      </c>
      <c r="X100" s="295">
        <f t="shared" si="62"/>
        <v>0</v>
      </c>
      <c r="Y100" s="234">
        <v>0</v>
      </c>
      <c r="Z100" s="234">
        <v>0</v>
      </c>
      <c r="AA100" s="295">
        <f t="shared" si="63"/>
        <v>0</v>
      </c>
      <c r="AB100" s="234">
        <v>0</v>
      </c>
      <c r="AC100" s="295">
        <f t="shared" si="64"/>
        <v>0</v>
      </c>
      <c r="AD100" s="296">
        <f t="shared" si="65"/>
        <v>0</v>
      </c>
      <c r="AE100" s="222"/>
      <c r="AG100" s="257">
        <v>5</v>
      </c>
      <c r="AH100" s="253"/>
      <c r="AI100" s="491"/>
      <c r="AJ100" s="491"/>
      <c r="AK100" s="251"/>
      <c r="AL100" s="307">
        <f t="shared" si="66"/>
        <v>0</v>
      </c>
      <c r="AM100" s="234">
        <v>0</v>
      </c>
      <c r="AN100" s="234">
        <v>0</v>
      </c>
      <c r="AO100" s="277">
        <f t="shared" si="67"/>
        <v>0</v>
      </c>
      <c r="AP100" s="234">
        <v>0</v>
      </c>
      <c r="AQ100" s="234">
        <v>0</v>
      </c>
      <c r="AR100" s="277">
        <f t="shared" si="68"/>
        <v>0</v>
      </c>
      <c r="AS100" s="234">
        <v>0</v>
      </c>
      <c r="AT100" s="277">
        <f t="shared" si="69"/>
        <v>0</v>
      </c>
      <c r="AU100" s="278">
        <f t="shared" si="70"/>
        <v>0</v>
      </c>
    </row>
    <row r="101" spans="1:48" x14ac:dyDescent="0.35">
      <c r="A101" s="257">
        <v>6</v>
      </c>
      <c r="B101" s="253"/>
      <c r="C101" s="491"/>
      <c r="D101" s="491"/>
      <c r="E101" s="311"/>
      <c r="F101" s="234">
        <v>0</v>
      </c>
      <c r="G101" s="234">
        <v>0</v>
      </c>
      <c r="H101" s="235">
        <f t="shared" si="58"/>
        <v>0</v>
      </c>
      <c r="I101" s="234">
        <v>0</v>
      </c>
      <c r="J101" s="234">
        <v>0</v>
      </c>
      <c r="K101" s="235">
        <f t="shared" si="59"/>
        <v>0</v>
      </c>
      <c r="L101" s="234">
        <v>0</v>
      </c>
      <c r="M101" s="236">
        <f t="shared" si="60"/>
        <v>0</v>
      </c>
      <c r="N101" s="222"/>
      <c r="P101" s="257">
        <v>6</v>
      </c>
      <c r="Q101" s="253"/>
      <c r="R101" s="491"/>
      <c r="S101" s="491"/>
      <c r="T101" s="251"/>
      <c r="U101" s="162">
        <f t="shared" si="61"/>
        <v>0</v>
      </c>
      <c r="V101" s="234">
        <v>0</v>
      </c>
      <c r="W101" s="234">
        <v>0</v>
      </c>
      <c r="X101" s="295">
        <f t="shared" si="62"/>
        <v>0</v>
      </c>
      <c r="Y101" s="234">
        <v>0</v>
      </c>
      <c r="Z101" s="234">
        <v>0</v>
      </c>
      <c r="AA101" s="295">
        <f t="shared" si="63"/>
        <v>0</v>
      </c>
      <c r="AB101" s="234">
        <v>0</v>
      </c>
      <c r="AC101" s="295">
        <f t="shared" si="64"/>
        <v>0</v>
      </c>
      <c r="AD101" s="296">
        <f t="shared" si="65"/>
        <v>0</v>
      </c>
      <c r="AE101" s="222"/>
      <c r="AG101" s="257">
        <v>6</v>
      </c>
      <c r="AH101" s="253"/>
      <c r="AI101" s="491"/>
      <c r="AJ101" s="491"/>
      <c r="AK101" s="251"/>
      <c r="AL101" s="307">
        <f t="shared" si="66"/>
        <v>0</v>
      </c>
      <c r="AM101" s="234">
        <v>0</v>
      </c>
      <c r="AN101" s="234">
        <v>0</v>
      </c>
      <c r="AO101" s="277">
        <f t="shared" si="67"/>
        <v>0</v>
      </c>
      <c r="AP101" s="234">
        <v>0</v>
      </c>
      <c r="AQ101" s="234">
        <v>0</v>
      </c>
      <c r="AR101" s="277">
        <f t="shared" si="68"/>
        <v>0</v>
      </c>
      <c r="AS101" s="234">
        <v>0</v>
      </c>
      <c r="AT101" s="277">
        <f t="shared" si="69"/>
        <v>0</v>
      </c>
      <c r="AU101" s="278">
        <f t="shared" si="70"/>
        <v>0</v>
      </c>
    </row>
    <row r="102" spans="1:48" x14ac:dyDescent="0.35">
      <c r="A102" s="620" t="s">
        <v>180</v>
      </c>
      <c r="B102" s="617"/>
      <c r="C102" s="532">
        <v>0</v>
      </c>
      <c r="D102" s="532"/>
      <c r="E102" s="311"/>
      <c r="F102" s="234">
        <v>0</v>
      </c>
      <c r="G102" s="234">
        <v>0</v>
      </c>
      <c r="H102" s="235">
        <f t="shared" si="58"/>
        <v>0</v>
      </c>
      <c r="I102" s="234">
        <v>0</v>
      </c>
      <c r="J102" s="234">
        <v>0</v>
      </c>
      <c r="K102" s="235">
        <f t="shared" si="59"/>
        <v>0</v>
      </c>
      <c r="L102" s="234">
        <v>0</v>
      </c>
      <c r="M102" s="236">
        <f t="shared" si="60"/>
        <v>0</v>
      </c>
      <c r="N102" s="222"/>
      <c r="P102" s="620" t="s">
        <v>180</v>
      </c>
      <c r="Q102" s="617"/>
      <c r="R102" s="532">
        <v>0</v>
      </c>
      <c r="S102" s="532"/>
      <c r="T102" s="251"/>
      <c r="U102" s="162">
        <f t="shared" si="61"/>
        <v>0</v>
      </c>
      <c r="V102" s="234">
        <v>0</v>
      </c>
      <c r="W102" s="234">
        <v>0</v>
      </c>
      <c r="X102" s="295">
        <f t="shared" si="62"/>
        <v>0</v>
      </c>
      <c r="Y102" s="234">
        <v>0</v>
      </c>
      <c r="Z102" s="234">
        <v>0</v>
      </c>
      <c r="AA102" s="295">
        <f t="shared" si="63"/>
        <v>0</v>
      </c>
      <c r="AB102" s="234">
        <v>0</v>
      </c>
      <c r="AC102" s="295">
        <f t="shared" si="64"/>
        <v>0</v>
      </c>
      <c r="AD102" s="296">
        <f t="shared" si="65"/>
        <v>0</v>
      </c>
      <c r="AE102" s="222"/>
      <c r="AG102" s="620" t="s">
        <v>180</v>
      </c>
      <c r="AH102" s="617"/>
      <c r="AI102" s="532">
        <v>0</v>
      </c>
      <c r="AJ102" s="532"/>
      <c r="AK102" s="251"/>
      <c r="AL102" s="307">
        <f t="shared" si="66"/>
        <v>0</v>
      </c>
      <c r="AM102" s="234">
        <v>0</v>
      </c>
      <c r="AN102" s="234">
        <v>0</v>
      </c>
      <c r="AO102" s="277">
        <f t="shared" si="67"/>
        <v>0</v>
      </c>
      <c r="AP102" s="234">
        <v>0</v>
      </c>
      <c r="AQ102" s="234">
        <v>0</v>
      </c>
      <c r="AR102" s="277">
        <f t="shared" si="68"/>
        <v>0</v>
      </c>
      <c r="AS102" s="234">
        <v>0</v>
      </c>
      <c r="AT102" s="277">
        <f t="shared" si="69"/>
        <v>0</v>
      </c>
      <c r="AU102" s="278">
        <f t="shared" si="70"/>
        <v>0</v>
      </c>
    </row>
    <row r="103" spans="1:48" ht="16" thickBot="1" x14ac:dyDescent="0.4">
      <c r="A103" s="493" t="s">
        <v>207</v>
      </c>
      <c r="B103" s="494"/>
      <c r="C103" s="497">
        <f>COUNTA(B96:B101)+C102</f>
        <v>0</v>
      </c>
      <c r="D103" s="497"/>
      <c r="E103" s="227"/>
      <c r="F103" s="250">
        <f>SUM(F96:F102)</f>
        <v>0</v>
      </c>
      <c r="G103" s="250">
        <f>SUM(G96:G102)</f>
        <v>0</v>
      </c>
      <c r="H103" s="250">
        <f t="shared" ref="H103:L103" si="71">SUM(H96:H102)</f>
        <v>0</v>
      </c>
      <c r="I103" s="250">
        <f t="shared" si="71"/>
        <v>0</v>
      </c>
      <c r="J103" s="250">
        <f>SUM(J96:J102)</f>
        <v>0</v>
      </c>
      <c r="K103" s="250">
        <f t="shared" si="71"/>
        <v>0</v>
      </c>
      <c r="L103" s="250">
        <f t="shared" si="71"/>
        <v>0</v>
      </c>
      <c r="M103" s="237">
        <f>SUM(M96:M102)</f>
        <v>0</v>
      </c>
      <c r="N103" s="222"/>
      <c r="P103" s="493" t="s">
        <v>207</v>
      </c>
      <c r="Q103" s="494"/>
      <c r="R103" s="498">
        <f>COUNTA(Q96:Q101)+R102</f>
        <v>0</v>
      </c>
      <c r="S103" s="498"/>
      <c r="T103" s="227"/>
      <c r="U103" s="339">
        <f t="shared" si="61"/>
        <v>0</v>
      </c>
      <c r="V103" s="293">
        <f>SUM(V96:V102)</f>
        <v>0</v>
      </c>
      <c r="W103" s="293">
        <f>SUM(W96:W102)</f>
        <v>0</v>
      </c>
      <c r="X103" s="293">
        <f t="shared" ref="X103:AB103" si="72">SUM(X96:X102)</f>
        <v>0</v>
      </c>
      <c r="Y103" s="293">
        <f t="shared" si="72"/>
        <v>0</v>
      </c>
      <c r="Z103" s="293">
        <f t="shared" si="72"/>
        <v>0</v>
      </c>
      <c r="AA103" s="293">
        <f t="shared" si="72"/>
        <v>0</v>
      </c>
      <c r="AB103" s="293">
        <f t="shared" si="72"/>
        <v>0</v>
      </c>
      <c r="AC103" s="293">
        <f>SUM(AC96:AC102)</f>
        <v>0</v>
      </c>
      <c r="AD103" s="294">
        <f>SUM(AD96:AD102)</f>
        <v>0</v>
      </c>
      <c r="AE103" s="222"/>
      <c r="AG103" s="493" t="s">
        <v>207</v>
      </c>
      <c r="AH103" s="494"/>
      <c r="AI103" s="543">
        <f>COUNTA(AH96:AH101)+AI102</f>
        <v>0</v>
      </c>
      <c r="AJ103" s="543"/>
      <c r="AK103" s="227"/>
      <c r="AL103" s="337">
        <f t="shared" si="66"/>
        <v>0</v>
      </c>
      <c r="AM103" s="275">
        <f>SUM(AM96:AM102)</f>
        <v>0</v>
      </c>
      <c r="AN103" s="275">
        <f>SUM(AN96:AN102)</f>
        <v>0</v>
      </c>
      <c r="AO103" s="275">
        <f t="shared" ref="AO103:AT103" si="73">SUM(AO96:AO102)</f>
        <v>0</v>
      </c>
      <c r="AP103" s="275">
        <f t="shared" si="73"/>
        <v>0</v>
      </c>
      <c r="AQ103" s="275">
        <f t="shared" si="73"/>
        <v>0</v>
      </c>
      <c r="AR103" s="275">
        <f t="shared" si="73"/>
        <v>0</v>
      </c>
      <c r="AS103" s="275">
        <f t="shared" si="73"/>
        <v>0</v>
      </c>
      <c r="AT103" s="275">
        <f t="shared" si="73"/>
        <v>0</v>
      </c>
      <c r="AU103" s="276">
        <f t="shared" si="70"/>
        <v>0</v>
      </c>
      <c r="AV103" s="221"/>
    </row>
    <row r="104" spans="1:48" ht="3.75" customHeight="1" thickBot="1" x14ac:dyDescent="0.4">
      <c r="F104" s="220"/>
      <c r="G104" s="220"/>
      <c r="Y104" s="163"/>
      <c r="Z104" s="163"/>
      <c r="AA104" s="163"/>
      <c r="AB104" s="163"/>
      <c r="AC104" s="163"/>
      <c r="AD104" s="163"/>
      <c r="AE104" s="221"/>
    </row>
    <row r="105" spans="1:48" s="242" customFormat="1" x14ac:dyDescent="0.35">
      <c r="A105" s="502" t="s">
        <v>186</v>
      </c>
      <c r="B105" s="503"/>
      <c r="C105" s="503"/>
      <c r="D105" s="503"/>
      <c r="E105" s="503"/>
      <c r="F105" s="503"/>
      <c r="G105" s="503"/>
      <c r="H105" s="503"/>
      <c r="I105" s="503"/>
      <c r="J105" s="503"/>
      <c r="K105" s="503"/>
      <c r="L105" s="503"/>
      <c r="M105" s="518"/>
      <c r="N105" s="232"/>
      <c r="P105" s="502" t="s">
        <v>186</v>
      </c>
      <c r="Q105" s="503"/>
      <c r="R105" s="503"/>
      <c r="S105" s="503"/>
      <c r="T105" s="503"/>
      <c r="U105" s="503"/>
      <c r="V105" s="503"/>
      <c r="W105" s="503"/>
      <c r="X105" s="503"/>
      <c r="Y105" s="503"/>
      <c r="Z105" s="503"/>
      <c r="AA105" s="503"/>
      <c r="AB105" s="503"/>
      <c r="AC105" s="503"/>
      <c r="AD105" s="248"/>
      <c r="AE105" s="232"/>
      <c r="AG105" s="502" t="s">
        <v>186</v>
      </c>
      <c r="AH105" s="503"/>
      <c r="AI105" s="503"/>
      <c r="AJ105" s="503"/>
      <c r="AK105" s="503"/>
      <c r="AL105" s="503"/>
      <c r="AM105" s="503"/>
      <c r="AN105" s="503"/>
      <c r="AO105" s="503"/>
      <c r="AP105" s="503"/>
      <c r="AQ105" s="503"/>
      <c r="AR105" s="503"/>
      <c r="AS105" s="503"/>
      <c r="AT105" s="503"/>
      <c r="AU105" s="248"/>
    </row>
    <row r="106" spans="1:48" s="242" customFormat="1" ht="31.5" customHeight="1" x14ac:dyDescent="0.35">
      <c r="A106" s="534" t="s">
        <v>188</v>
      </c>
      <c r="B106" s="533"/>
      <c r="C106" s="533" t="s">
        <v>13</v>
      </c>
      <c r="D106" s="533"/>
      <c r="E106" s="256" t="s">
        <v>14</v>
      </c>
      <c r="F106" s="252" t="s">
        <v>171</v>
      </c>
      <c r="G106" s="252" t="s">
        <v>68</v>
      </c>
      <c r="H106" s="255" t="s">
        <v>151</v>
      </c>
      <c r="I106" s="252" t="s">
        <v>80</v>
      </c>
      <c r="J106" s="252" t="s">
        <v>81</v>
      </c>
      <c r="K106" s="255" t="s">
        <v>82</v>
      </c>
      <c r="L106" s="252" t="s">
        <v>150</v>
      </c>
      <c r="M106" s="259" t="s">
        <v>18</v>
      </c>
      <c r="N106" s="232"/>
      <c r="P106" s="534" t="s">
        <v>188</v>
      </c>
      <c r="Q106" s="533"/>
      <c r="R106" s="533" t="s">
        <v>13</v>
      </c>
      <c r="S106" s="533"/>
      <c r="T106" s="256" t="s">
        <v>14</v>
      </c>
      <c r="U106" s="260" t="s">
        <v>110</v>
      </c>
      <c r="V106" s="256" t="s">
        <v>171</v>
      </c>
      <c r="W106" s="256" t="s">
        <v>68</v>
      </c>
      <c r="X106" s="260" t="s">
        <v>151</v>
      </c>
      <c r="Y106" s="256" t="s">
        <v>80</v>
      </c>
      <c r="Z106" s="256" t="s">
        <v>81</v>
      </c>
      <c r="AA106" s="260" t="s">
        <v>82</v>
      </c>
      <c r="AB106" s="256" t="s">
        <v>150</v>
      </c>
      <c r="AC106" s="260" t="s">
        <v>18</v>
      </c>
      <c r="AD106" s="267" t="s">
        <v>114</v>
      </c>
      <c r="AE106" s="232"/>
      <c r="AG106" s="534" t="s">
        <v>188</v>
      </c>
      <c r="AH106" s="533"/>
      <c r="AI106" s="533" t="s">
        <v>13</v>
      </c>
      <c r="AJ106" s="533"/>
      <c r="AK106" s="256" t="s">
        <v>14</v>
      </c>
      <c r="AL106" s="260" t="s">
        <v>110</v>
      </c>
      <c r="AM106" s="256" t="s">
        <v>171</v>
      </c>
      <c r="AN106" s="256" t="s">
        <v>68</v>
      </c>
      <c r="AO106" s="260" t="s">
        <v>151</v>
      </c>
      <c r="AP106" s="256" t="s">
        <v>80</v>
      </c>
      <c r="AQ106" s="256" t="s">
        <v>81</v>
      </c>
      <c r="AR106" s="260" t="s">
        <v>82</v>
      </c>
      <c r="AS106" s="256" t="s">
        <v>150</v>
      </c>
      <c r="AT106" s="260" t="s">
        <v>213</v>
      </c>
      <c r="AU106" s="267" t="s">
        <v>111</v>
      </c>
    </row>
    <row r="107" spans="1:48" x14ac:dyDescent="0.35">
      <c r="A107" s="495">
        <v>0</v>
      </c>
      <c r="B107" s="491"/>
      <c r="C107" s="496" t="s">
        <v>19</v>
      </c>
      <c r="D107" s="496"/>
      <c r="E107" s="251"/>
      <c r="F107" s="234">
        <v>0</v>
      </c>
      <c r="G107" s="234">
        <v>0</v>
      </c>
      <c r="H107" s="235">
        <f>SUM(F107:G107)</f>
        <v>0</v>
      </c>
      <c r="I107" s="234">
        <v>0</v>
      </c>
      <c r="J107" s="234">
        <v>0</v>
      </c>
      <c r="K107" s="235">
        <f>SUM(I107:J107)</f>
        <v>0</v>
      </c>
      <c r="L107" s="234">
        <v>0</v>
      </c>
      <c r="M107" s="236">
        <f>SUM(H107, K107, L107)</f>
        <v>0</v>
      </c>
      <c r="N107" s="223"/>
      <c r="P107" s="522">
        <v>0</v>
      </c>
      <c r="Q107" s="496"/>
      <c r="R107" s="496" t="s">
        <v>19</v>
      </c>
      <c r="S107" s="496"/>
      <c r="T107" s="251"/>
      <c r="U107" s="162">
        <f t="shared" ref="U107:U114" si="74">AU27</f>
        <v>0</v>
      </c>
      <c r="V107" s="234">
        <v>0</v>
      </c>
      <c r="W107" s="234">
        <v>0</v>
      </c>
      <c r="X107" s="295">
        <f>SUM(V107:W107)</f>
        <v>0</v>
      </c>
      <c r="Y107" s="234">
        <v>0</v>
      </c>
      <c r="Z107" s="234">
        <v>0</v>
      </c>
      <c r="AA107" s="295">
        <f>SUM(Y107:Z107)</f>
        <v>0</v>
      </c>
      <c r="AB107" s="234">
        <v>0</v>
      </c>
      <c r="AC107" s="295">
        <f>SUM(X107, AA107, AB107)</f>
        <v>0</v>
      </c>
      <c r="AD107" s="296">
        <f t="shared" ref="AD107:AD111" si="75">M107-AC107</f>
        <v>0</v>
      </c>
      <c r="AE107" s="223"/>
      <c r="AG107" s="522">
        <v>0</v>
      </c>
      <c r="AH107" s="496"/>
      <c r="AI107" s="496" t="s">
        <v>19</v>
      </c>
      <c r="AJ107" s="496"/>
      <c r="AK107" s="251"/>
      <c r="AL107" s="307">
        <f t="shared" ref="AL107:AL114" si="76">AU27</f>
        <v>0</v>
      </c>
      <c r="AM107" s="234">
        <v>0</v>
      </c>
      <c r="AN107" s="234">
        <v>0</v>
      </c>
      <c r="AO107" s="277">
        <f>SUM(AM107:AN107)</f>
        <v>0</v>
      </c>
      <c r="AP107" s="234">
        <v>0</v>
      </c>
      <c r="AQ107" s="234">
        <v>0</v>
      </c>
      <c r="AR107" s="277">
        <f>SUM(AP107:AQ107)</f>
        <v>0</v>
      </c>
      <c r="AS107" s="234">
        <v>0</v>
      </c>
      <c r="AT107" s="277">
        <f>SUM(AO107, AR107, AS107)</f>
        <v>0</v>
      </c>
      <c r="AU107" s="278">
        <f t="shared" ref="AU107:AU114" si="77">IF($S$153&lt;&gt;0, AC107+AL107-AT107, M107+AL107-AT107)</f>
        <v>0</v>
      </c>
    </row>
    <row r="108" spans="1:48" x14ac:dyDescent="0.35">
      <c r="A108" s="495">
        <v>0</v>
      </c>
      <c r="B108" s="491"/>
      <c r="C108" s="496" t="s">
        <v>20</v>
      </c>
      <c r="D108" s="496"/>
      <c r="E108" s="251"/>
      <c r="F108" s="234">
        <v>0</v>
      </c>
      <c r="G108" s="234">
        <v>0</v>
      </c>
      <c r="H108" s="235">
        <f t="shared" ref="H108:H111" si="78">SUM(F108:G108)</f>
        <v>0</v>
      </c>
      <c r="I108" s="234">
        <v>0</v>
      </c>
      <c r="J108" s="234">
        <v>0</v>
      </c>
      <c r="K108" s="235">
        <f t="shared" ref="K108:K111" si="79">SUM(I108:J108)</f>
        <v>0</v>
      </c>
      <c r="L108" s="234">
        <v>0</v>
      </c>
      <c r="M108" s="236">
        <f t="shared" ref="M108:M111" si="80">SUM(H108, K108, L108)</f>
        <v>0</v>
      </c>
      <c r="N108" s="223"/>
      <c r="P108" s="522">
        <v>0</v>
      </c>
      <c r="Q108" s="496"/>
      <c r="R108" s="496" t="s">
        <v>20</v>
      </c>
      <c r="S108" s="496"/>
      <c r="T108" s="251"/>
      <c r="U108" s="162">
        <f t="shared" si="74"/>
        <v>0</v>
      </c>
      <c r="V108" s="234">
        <v>0</v>
      </c>
      <c r="W108" s="234">
        <v>0</v>
      </c>
      <c r="X108" s="295">
        <f t="shared" ref="X108:X111" si="81">SUM(V108:W108)</f>
        <v>0</v>
      </c>
      <c r="Y108" s="234">
        <v>0</v>
      </c>
      <c r="Z108" s="234">
        <v>0</v>
      </c>
      <c r="AA108" s="295">
        <f t="shared" ref="AA108:AA111" si="82">SUM(Y108:Z108)</f>
        <v>0</v>
      </c>
      <c r="AB108" s="234">
        <v>0</v>
      </c>
      <c r="AC108" s="295">
        <f t="shared" ref="AC108:AC111" si="83">SUM(X108, AA108, AB108)</f>
        <v>0</v>
      </c>
      <c r="AD108" s="296">
        <f t="shared" si="75"/>
        <v>0</v>
      </c>
      <c r="AE108" s="223"/>
      <c r="AG108" s="522">
        <v>0</v>
      </c>
      <c r="AH108" s="496"/>
      <c r="AI108" s="496" t="s">
        <v>20</v>
      </c>
      <c r="AJ108" s="496"/>
      <c r="AK108" s="251"/>
      <c r="AL108" s="307">
        <f t="shared" si="76"/>
        <v>0</v>
      </c>
      <c r="AM108" s="234">
        <v>0</v>
      </c>
      <c r="AN108" s="234">
        <v>0</v>
      </c>
      <c r="AO108" s="277">
        <f t="shared" ref="AO108:AO111" si="84">SUM(AM108:AN108)</f>
        <v>0</v>
      </c>
      <c r="AP108" s="234">
        <v>0</v>
      </c>
      <c r="AQ108" s="234">
        <v>0</v>
      </c>
      <c r="AR108" s="277">
        <f t="shared" ref="AR108:AR111" si="85">SUM(AP108:AQ108)</f>
        <v>0</v>
      </c>
      <c r="AS108" s="234">
        <v>0</v>
      </c>
      <c r="AT108" s="277">
        <f t="shared" ref="AT108:AT111" si="86">SUM(AO108, AR108, AS108)</f>
        <v>0</v>
      </c>
      <c r="AU108" s="278">
        <f t="shared" si="77"/>
        <v>0</v>
      </c>
    </row>
    <row r="109" spans="1:48" x14ac:dyDescent="0.35">
      <c r="A109" s="495">
        <v>0</v>
      </c>
      <c r="B109" s="491"/>
      <c r="C109" s="496" t="s">
        <v>21</v>
      </c>
      <c r="D109" s="496"/>
      <c r="E109" s="251"/>
      <c r="F109" s="234">
        <v>0</v>
      </c>
      <c r="G109" s="234">
        <v>0</v>
      </c>
      <c r="H109" s="235">
        <f>SUM(F109:G109)</f>
        <v>0</v>
      </c>
      <c r="I109" s="234">
        <v>0</v>
      </c>
      <c r="J109" s="234">
        <v>0</v>
      </c>
      <c r="K109" s="235">
        <f t="shared" si="79"/>
        <v>0</v>
      </c>
      <c r="L109" s="234">
        <v>0</v>
      </c>
      <c r="M109" s="236">
        <f t="shared" si="80"/>
        <v>0</v>
      </c>
      <c r="N109" s="223"/>
      <c r="P109" s="522">
        <v>0</v>
      </c>
      <c r="Q109" s="496"/>
      <c r="R109" s="496" t="s">
        <v>21</v>
      </c>
      <c r="S109" s="496"/>
      <c r="T109" s="251"/>
      <c r="U109" s="162">
        <f t="shared" si="74"/>
        <v>0</v>
      </c>
      <c r="V109" s="234">
        <v>0</v>
      </c>
      <c r="W109" s="234">
        <v>0</v>
      </c>
      <c r="X109" s="295">
        <f t="shared" si="81"/>
        <v>0</v>
      </c>
      <c r="Y109" s="234">
        <v>0</v>
      </c>
      <c r="Z109" s="234">
        <v>0</v>
      </c>
      <c r="AA109" s="295">
        <f t="shared" si="82"/>
        <v>0</v>
      </c>
      <c r="AB109" s="234">
        <v>0</v>
      </c>
      <c r="AC109" s="295">
        <f t="shared" si="83"/>
        <v>0</v>
      </c>
      <c r="AD109" s="296">
        <f t="shared" si="75"/>
        <v>0</v>
      </c>
      <c r="AE109" s="223"/>
      <c r="AG109" s="522">
        <v>0</v>
      </c>
      <c r="AH109" s="496"/>
      <c r="AI109" s="496" t="s">
        <v>21</v>
      </c>
      <c r="AJ109" s="496"/>
      <c r="AK109" s="251"/>
      <c r="AL109" s="307">
        <f t="shared" si="76"/>
        <v>0</v>
      </c>
      <c r="AM109" s="234">
        <v>0</v>
      </c>
      <c r="AN109" s="234">
        <v>0</v>
      </c>
      <c r="AO109" s="277">
        <f t="shared" si="84"/>
        <v>0</v>
      </c>
      <c r="AP109" s="234">
        <v>0</v>
      </c>
      <c r="AQ109" s="234">
        <v>0</v>
      </c>
      <c r="AR109" s="277">
        <f t="shared" si="85"/>
        <v>0</v>
      </c>
      <c r="AS109" s="234">
        <v>0</v>
      </c>
      <c r="AT109" s="277">
        <f t="shared" si="86"/>
        <v>0</v>
      </c>
      <c r="AU109" s="278">
        <f>IF($S$153&lt;&gt;0, AC109+AL109-AT109, M109+AL109-AT109)</f>
        <v>0</v>
      </c>
    </row>
    <row r="110" spans="1:48" x14ac:dyDescent="0.35">
      <c r="A110" s="495">
        <v>0</v>
      </c>
      <c r="B110" s="491"/>
      <c r="C110" s="496" t="s">
        <v>22</v>
      </c>
      <c r="D110" s="496"/>
      <c r="E110" s="251"/>
      <c r="F110" s="234">
        <v>0</v>
      </c>
      <c r="G110" s="234">
        <v>0</v>
      </c>
      <c r="H110" s="235">
        <f t="shared" si="78"/>
        <v>0</v>
      </c>
      <c r="I110" s="234">
        <v>0</v>
      </c>
      <c r="J110" s="234">
        <v>0</v>
      </c>
      <c r="K110" s="235">
        <f t="shared" si="79"/>
        <v>0</v>
      </c>
      <c r="L110" s="234">
        <v>0</v>
      </c>
      <c r="M110" s="236">
        <f t="shared" si="80"/>
        <v>0</v>
      </c>
      <c r="N110" s="223"/>
      <c r="P110" s="522">
        <v>0</v>
      </c>
      <c r="Q110" s="496"/>
      <c r="R110" s="496" t="s">
        <v>22</v>
      </c>
      <c r="S110" s="496"/>
      <c r="T110" s="251"/>
      <c r="U110" s="162">
        <f t="shared" si="74"/>
        <v>0</v>
      </c>
      <c r="V110" s="234">
        <v>0</v>
      </c>
      <c r="W110" s="234">
        <v>0</v>
      </c>
      <c r="X110" s="295">
        <f t="shared" si="81"/>
        <v>0</v>
      </c>
      <c r="Y110" s="234">
        <v>0</v>
      </c>
      <c r="Z110" s="234">
        <v>0</v>
      </c>
      <c r="AA110" s="295">
        <f t="shared" si="82"/>
        <v>0</v>
      </c>
      <c r="AB110" s="234">
        <v>0</v>
      </c>
      <c r="AC110" s="295">
        <f t="shared" si="83"/>
        <v>0</v>
      </c>
      <c r="AD110" s="296">
        <f t="shared" si="75"/>
        <v>0</v>
      </c>
      <c r="AE110" s="223"/>
      <c r="AG110" s="522">
        <v>0</v>
      </c>
      <c r="AH110" s="496"/>
      <c r="AI110" s="496" t="s">
        <v>22</v>
      </c>
      <c r="AJ110" s="496"/>
      <c r="AK110" s="251"/>
      <c r="AL110" s="307">
        <f t="shared" si="76"/>
        <v>0</v>
      </c>
      <c r="AM110" s="234">
        <v>0</v>
      </c>
      <c r="AN110" s="234">
        <v>0</v>
      </c>
      <c r="AO110" s="277">
        <f t="shared" si="84"/>
        <v>0</v>
      </c>
      <c r="AP110" s="234">
        <v>0</v>
      </c>
      <c r="AQ110" s="234">
        <v>0</v>
      </c>
      <c r="AR110" s="277">
        <f t="shared" si="85"/>
        <v>0</v>
      </c>
      <c r="AS110" s="234">
        <v>0</v>
      </c>
      <c r="AT110" s="277">
        <f t="shared" si="86"/>
        <v>0</v>
      </c>
      <c r="AU110" s="278">
        <f t="shared" si="77"/>
        <v>0</v>
      </c>
    </row>
    <row r="111" spans="1:48" x14ac:dyDescent="0.35">
      <c r="A111" s="495">
        <v>0</v>
      </c>
      <c r="B111" s="491"/>
      <c r="C111" s="491" t="s">
        <v>23</v>
      </c>
      <c r="D111" s="491"/>
      <c r="E111" s="251"/>
      <c r="F111" s="234">
        <v>0</v>
      </c>
      <c r="G111" s="234">
        <v>0</v>
      </c>
      <c r="H111" s="235">
        <f t="shared" si="78"/>
        <v>0</v>
      </c>
      <c r="I111" s="234">
        <v>0</v>
      </c>
      <c r="J111" s="234">
        <v>0</v>
      </c>
      <c r="K111" s="235">
        <f t="shared" si="79"/>
        <v>0</v>
      </c>
      <c r="L111" s="234">
        <v>0</v>
      </c>
      <c r="M111" s="236">
        <f t="shared" si="80"/>
        <v>0</v>
      </c>
      <c r="N111" s="223"/>
      <c r="P111" s="522">
        <v>0</v>
      </c>
      <c r="Q111" s="496"/>
      <c r="R111" s="496" t="s">
        <v>23</v>
      </c>
      <c r="S111" s="496"/>
      <c r="T111" s="251"/>
      <c r="U111" s="162">
        <f t="shared" si="74"/>
        <v>0</v>
      </c>
      <c r="V111" s="234">
        <v>0</v>
      </c>
      <c r="W111" s="234">
        <v>0</v>
      </c>
      <c r="X111" s="295">
        <f t="shared" si="81"/>
        <v>0</v>
      </c>
      <c r="Y111" s="234">
        <v>0</v>
      </c>
      <c r="Z111" s="234">
        <v>0</v>
      </c>
      <c r="AA111" s="295">
        <f t="shared" si="82"/>
        <v>0</v>
      </c>
      <c r="AB111" s="234">
        <v>0</v>
      </c>
      <c r="AC111" s="295">
        <f t="shared" si="83"/>
        <v>0</v>
      </c>
      <c r="AD111" s="296">
        <f t="shared" si="75"/>
        <v>0</v>
      </c>
      <c r="AE111" s="223"/>
      <c r="AG111" s="522">
        <v>0</v>
      </c>
      <c r="AH111" s="496"/>
      <c r="AI111" s="496" t="s">
        <v>23</v>
      </c>
      <c r="AJ111" s="496"/>
      <c r="AK111" s="251"/>
      <c r="AL111" s="307">
        <f t="shared" si="76"/>
        <v>0</v>
      </c>
      <c r="AM111" s="234">
        <v>0</v>
      </c>
      <c r="AN111" s="234">
        <v>0</v>
      </c>
      <c r="AO111" s="277">
        <f t="shared" si="84"/>
        <v>0</v>
      </c>
      <c r="AP111" s="234">
        <v>0</v>
      </c>
      <c r="AQ111" s="234">
        <v>0</v>
      </c>
      <c r="AR111" s="277">
        <f t="shared" si="85"/>
        <v>0</v>
      </c>
      <c r="AS111" s="234">
        <v>0</v>
      </c>
      <c r="AT111" s="277">
        <f t="shared" si="86"/>
        <v>0</v>
      </c>
      <c r="AU111" s="278">
        <f t="shared" si="77"/>
        <v>0</v>
      </c>
    </row>
    <row r="112" spans="1:48" ht="16" thickBot="1" x14ac:dyDescent="0.4">
      <c r="A112" s="226" t="s">
        <v>181</v>
      </c>
      <c r="B112" s="227"/>
      <c r="C112" s="497">
        <f>SUM(A107:B111)</f>
        <v>0</v>
      </c>
      <c r="D112" s="497"/>
      <c r="E112" s="227"/>
      <c r="F112" s="250">
        <f>SUM(F107:F111)</f>
        <v>0</v>
      </c>
      <c r="G112" s="250">
        <f t="shared" ref="G112:L112" si="87">SUM(G107:G111)</f>
        <v>0</v>
      </c>
      <c r="H112" s="250">
        <f t="shared" si="87"/>
        <v>0</v>
      </c>
      <c r="I112" s="250">
        <f t="shared" si="87"/>
        <v>0</v>
      </c>
      <c r="J112" s="250">
        <f t="shared" si="87"/>
        <v>0</v>
      </c>
      <c r="K112" s="250">
        <f t="shared" si="87"/>
        <v>0</v>
      </c>
      <c r="L112" s="250">
        <f t="shared" si="87"/>
        <v>0</v>
      </c>
      <c r="M112" s="237">
        <f>SUM(M107:M111)</f>
        <v>0</v>
      </c>
      <c r="N112" s="223"/>
      <c r="P112" s="226" t="s">
        <v>181</v>
      </c>
      <c r="Q112" s="227"/>
      <c r="R112" s="498">
        <f>SUM(P107:Q111)</f>
        <v>0</v>
      </c>
      <c r="S112" s="498"/>
      <c r="T112" s="269"/>
      <c r="U112" s="339">
        <f t="shared" si="74"/>
        <v>0</v>
      </c>
      <c r="V112" s="293">
        <f>SUM(V107:V111)</f>
        <v>0</v>
      </c>
      <c r="W112" s="293">
        <f t="shared" ref="W112:AB112" si="88">SUM(W107:W111)</f>
        <v>0</v>
      </c>
      <c r="X112" s="293">
        <f t="shared" si="88"/>
        <v>0</v>
      </c>
      <c r="Y112" s="293">
        <f t="shared" si="88"/>
        <v>0</v>
      </c>
      <c r="Z112" s="293">
        <f t="shared" si="88"/>
        <v>0</v>
      </c>
      <c r="AA112" s="293">
        <f t="shared" si="88"/>
        <v>0</v>
      </c>
      <c r="AB112" s="293">
        <f t="shared" si="88"/>
        <v>0</v>
      </c>
      <c r="AC112" s="293">
        <f>SUM(AC107:AC111)</f>
        <v>0</v>
      </c>
      <c r="AD112" s="294">
        <f>SUM(AD107:AD111)</f>
        <v>0</v>
      </c>
      <c r="AE112" s="223"/>
      <c r="AG112" s="226" t="s">
        <v>181</v>
      </c>
      <c r="AH112" s="227"/>
      <c r="AI112" s="543">
        <f>SUM(AG107:AH111)</f>
        <v>0</v>
      </c>
      <c r="AJ112" s="543"/>
      <c r="AK112" s="269"/>
      <c r="AL112" s="337">
        <f t="shared" si="76"/>
        <v>0</v>
      </c>
      <c r="AM112" s="275">
        <f>SUM(AM107:AM111)</f>
        <v>0</v>
      </c>
      <c r="AN112" s="275">
        <f t="shared" ref="AN112:AT112" si="89">SUM(AN107:AN111)</f>
        <v>0</v>
      </c>
      <c r="AO112" s="275">
        <f t="shared" si="89"/>
        <v>0</v>
      </c>
      <c r="AP112" s="275">
        <f t="shared" si="89"/>
        <v>0</v>
      </c>
      <c r="AQ112" s="275">
        <f t="shared" si="89"/>
        <v>0</v>
      </c>
      <c r="AR112" s="275">
        <f t="shared" si="89"/>
        <v>0</v>
      </c>
      <c r="AS112" s="275">
        <f t="shared" si="89"/>
        <v>0</v>
      </c>
      <c r="AT112" s="275">
        <f t="shared" si="89"/>
        <v>0</v>
      </c>
      <c r="AU112" s="276">
        <f t="shared" si="77"/>
        <v>0</v>
      </c>
    </row>
    <row r="113" spans="1:47" s="221" customFormat="1" ht="3.75" customHeight="1" thickBot="1" x14ac:dyDescent="0.4">
      <c r="A113" s="499"/>
      <c r="B113" s="499"/>
      <c r="C113" s="499"/>
      <c r="D113" s="499"/>
      <c r="E113" s="499"/>
      <c r="F113" s="499"/>
      <c r="G113" s="499"/>
      <c r="H113" s="499"/>
      <c r="I113" s="499"/>
      <c r="J113" s="499"/>
      <c r="K113" s="499"/>
      <c r="L113" s="499"/>
      <c r="M113" s="499"/>
      <c r="N113" s="223"/>
      <c r="P113" s="499"/>
      <c r="Q113" s="499"/>
      <c r="R113" s="499"/>
      <c r="S113" s="499"/>
      <c r="T113" s="499"/>
      <c r="U113" s="499"/>
      <c r="V113" s="499"/>
      <c r="W113" s="499"/>
      <c r="X113" s="499"/>
      <c r="Y113" s="499"/>
      <c r="Z113" s="499"/>
      <c r="AA113" s="499"/>
      <c r="AB113" s="499"/>
      <c r="AC113" s="499"/>
      <c r="AD113" s="499"/>
      <c r="AE113" s="223"/>
      <c r="AG113" s="499"/>
      <c r="AH113" s="499"/>
      <c r="AI113" s="499"/>
      <c r="AJ113" s="499"/>
      <c r="AK113" s="499"/>
      <c r="AL113" s="499"/>
      <c r="AM113" s="499"/>
      <c r="AN113" s="499"/>
      <c r="AO113" s="499"/>
      <c r="AP113" s="499"/>
      <c r="AQ113" s="499"/>
      <c r="AR113" s="499"/>
      <c r="AS113" s="499"/>
      <c r="AT113" s="499"/>
      <c r="AU113" s="499"/>
    </row>
    <row r="114" spans="1:47" ht="16" thickBot="1" x14ac:dyDescent="0.4">
      <c r="A114" s="500" t="s">
        <v>187</v>
      </c>
      <c r="B114" s="501"/>
      <c r="C114" s="501"/>
      <c r="D114" s="501"/>
      <c r="E114" s="501"/>
      <c r="F114" s="241">
        <f>SUM(F112, F103)</f>
        <v>0</v>
      </c>
      <c r="G114" s="241">
        <f t="shared" ref="G114:L114" si="90">SUM(G112, G103)</f>
        <v>0</v>
      </c>
      <c r="H114" s="241">
        <f>SUM(H112, H103)</f>
        <v>0</v>
      </c>
      <c r="I114" s="241">
        <f t="shared" si="90"/>
        <v>0</v>
      </c>
      <c r="J114" s="241">
        <f t="shared" si="90"/>
        <v>0</v>
      </c>
      <c r="K114" s="241">
        <f>SUM(K112, K103)</f>
        <v>0</v>
      </c>
      <c r="L114" s="241">
        <f t="shared" si="90"/>
        <v>0</v>
      </c>
      <c r="M114" s="240">
        <f>SUM(M112, M103)</f>
        <v>0</v>
      </c>
      <c r="N114" s="223"/>
      <c r="P114" s="500" t="s">
        <v>187</v>
      </c>
      <c r="Q114" s="501"/>
      <c r="R114" s="501"/>
      <c r="S114" s="501"/>
      <c r="T114" s="501"/>
      <c r="U114" s="340">
        <f t="shared" si="74"/>
        <v>0</v>
      </c>
      <c r="V114" s="297">
        <f>SUM(V112, V103)</f>
        <v>0</v>
      </c>
      <c r="W114" s="297">
        <f t="shared" ref="W114" si="91">SUM(W112, W103)</f>
        <v>0</v>
      </c>
      <c r="X114" s="297">
        <f>SUM(X112, X103)</f>
        <v>0</v>
      </c>
      <c r="Y114" s="297">
        <f t="shared" ref="Y114:AB114" si="92">SUM(Y112, Y103)</f>
        <v>0</v>
      </c>
      <c r="Z114" s="297">
        <f t="shared" si="92"/>
        <v>0</v>
      </c>
      <c r="AA114" s="297">
        <f t="shared" si="92"/>
        <v>0</v>
      </c>
      <c r="AB114" s="297">
        <f t="shared" si="92"/>
        <v>0</v>
      </c>
      <c r="AC114" s="297">
        <f>SUM(AC112, AC103)</f>
        <v>0</v>
      </c>
      <c r="AD114" s="298">
        <f>SUM(AD112, AD103)</f>
        <v>0</v>
      </c>
      <c r="AE114" s="223"/>
      <c r="AG114" s="500" t="s">
        <v>187</v>
      </c>
      <c r="AH114" s="501"/>
      <c r="AI114" s="501"/>
      <c r="AJ114" s="501"/>
      <c r="AK114" s="501"/>
      <c r="AL114" s="338">
        <f t="shared" si="76"/>
        <v>0</v>
      </c>
      <c r="AM114" s="279">
        <f>SUM(AM112, AM103)</f>
        <v>0</v>
      </c>
      <c r="AN114" s="279">
        <f t="shared" ref="AN114" si="93">SUM(AN112, AN103)</f>
        <v>0</v>
      </c>
      <c r="AO114" s="279">
        <f>SUM(AO112, AO103)</f>
        <v>0</v>
      </c>
      <c r="AP114" s="279">
        <f t="shared" ref="AP114:AT114" si="94">SUM(AP112, AP103)</f>
        <v>0</v>
      </c>
      <c r="AQ114" s="279">
        <f t="shared" si="94"/>
        <v>0</v>
      </c>
      <c r="AR114" s="279">
        <f t="shared" si="94"/>
        <v>0</v>
      </c>
      <c r="AS114" s="279">
        <f t="shared" si="94"/>
        <v>0</v>
      </c>
      <c r="AT114" s="279">
        <f t="shared" si="94"/>
        <v>0</v>
      </c>
      <c r="AU114" s="280">
        <f t="shared" si="77"/>
        <v>0</v>
      </c>
    </row>
    <row r="115" spans="1:47" ht="16" thickBot="1" x14ac:dyDescent="0.4">
      <c r="F115" s="220"/>
      <c r="G115" s="220"/>
      <c r="AE115" s="221"/>
    </row>
    <row r="116" spans="1:47" s="242" customFormat="1" x14ac:dyDescent="0.35">
      <c r="A116" s="502" t="s">
        <v>98</v>
      </c>
      <c r="B116" s="503"/>
      <c r="C116" s="503"/>
      <c r="D116" s="503"/>
      <c r="E116" s="503"/>
      <c r="F116" s="503"/>
      <c r="G116" s="503"/>
      <c r="H116" s="503"/>
      <c r="I116" s="503"/>
      <c r="J116" s="503"/>
      <c r="K116" s="503"/>
      <c r="L116" s="503"/>
      <c r="M116" s="518"/>
      <c r="N116" s="232"/>
      <c r="P116" s="502" t="s">
        <v>98</v>
      </c>
      <c r="Q116" s="503"/>
      <c r="R116" s="503"/>
      <c r="S116" s="503"/>
      <c r="T116" s="503"/>
      <c r="U116" s="503"/>
      <c r="V116" s="503"/>
      <c r="W116" s="503"/>
      <c r="X116" s="503"/>
      <c r="Y116" s="503"/>
      <c r="Z116" s="503"/>
      <c r="AA116" s="503"/>
      <c r="AB116" s="503"/>
      <c r="AC116" s="503"/>
      <c r="AD116" s="248"/>
      <c r="AE116" s="232"/>
      <c r="AG116" s="502" t="s">
        <v>98</v>
      </c>
      <c r="AH116" s="503"/>
      <c r="AI116" s="503"/>
      <c r="AJ116" s="503"/>
      <c r="AK116" s="503"/>
      <c r="AL116" s="503"/>
      <c r="AM116" s="503"/>
      <c r="AN116" s="503"/>
      <c r="AO116" s="503"/>
      <c r="AP116" s="503"/>
      <c r="AQ116" s="503"/>
      <c r="AR116" s="503"/>
      <c r="AS116" s="503"/>
      <c r="AT116" s="503"/>
      <c r="AU116" s="400"/>
    </row>
    <row r="117" spans="1:47" s="242" customFormat="1" x14ac:dyDescent="0.35">
      <c r="A117" s="530" t="s">
        <v>24</v>
      </c>
      <c r="B117" s="531"/>
      <c r="C117" s="531"/>
      <c r="D117" s="531"/>
      <c r="E117" s="531"/>
      <c r="F117" s="531"/>
      <c r="G117" s="531"/>
      <c r="H117" s="531"/>
      <c r="I117" s="531"/>
      <c r="J117" s="256" t="s">
        <v>17</v>
      </c>
      <c r="K117" s="256" t="s">
        <v>15</v>
      </c>
      <c r="L117" s="256" t="s">
        <v>16</v>
      </c>
      <c r="M117" s="259" t="s">
        <v>18</v>
      </c>
      <c r="N117" s="232"/>
      <c r="P117" s="530" t="s">
        <v>24</v>
      </c>
      <c r="Q117" s="531"/>
      <c r="R117" s="531"/>
      <c r="S117" s="531"/>
      <c r="T117" s="531"/>
      <c r="U117" s="531"/>
      <c r="V117" s="531"/>
      <c r="W117" s="531"/>
      <c r="X117" s="531"/>
      <c r="Y117" s="255" t="s">
        <v>110</v>
      </c>
      <c r="Z117" s="328" t="s">
        <v>77</v>
      </c>
      <c r="AA117" s="256" t="s">
        <v>15</v>
      </c>
      <c r="AB117" s="256" t="s">
        <v>16</v>
      </c>
      <c r="AC117" s="255" t="s">
        <v>18</v>
      </c>
      <c r="AD117" s="267" t="s">
        <v>114</v>
      </c>
      <c r="AE117" s="232"/>
      <c r="AG117" s="530" t="s">
        <v>24</v>
      </c>
      <c r="AH117" s="531"/>
      <c r="AI117" s="531"/>
      <c r="AJ117" s="531"/>
      <c r="AK117" s="531"/>
      <c r="AL117" s="531"/>
      <c r="AM117" s="531"/>
      <c r="AN117" s="531"/>
      <c r="AO117" s="531"/>
      <c r="AP117" s="404" t="s">
        <v>110</v>
      </c>
      <c r="AQ117" s="328" t="s">
        <v>211</v>
      </c>
      <c r="AR117" s="405" t="s">
        <v>15</v>
      </c>
      <c r="AS117" s="405" t="s">
        <v>16</v>
      </c>
      <c r="AT117" s="404" t="s">
        <v>213</v>
      </c>
      <c r="AU117" s="267" t="s">
        <v>111</v>
      </c>
    </row>
    <row r="118" spans="1:47" x14ac:dyDescent="0.35">
      <c r="A118" s="257">
        <v>1</v>
      </c>
      <c r="B118" s="491"/>
      <c r="C118" s="491"/>
      <c r="D118" s="491"/>
      <c r="E118" s="491"/>
      <c r="F118" s="491"/>
      <c r="G118" s="491"/>
      <c r="H118" s="491"/>
      <c r="I118" s="491"/>
      <c r="J118" s="234">
        <v>0</v>
      </c>
      <c r="K118" s="234">
        <v>0</v>
      </c>
      <c r="L118" s="234">
        <v>0</v>
      </c>
      <c r="M118" s="236">
        <f>SUM(J118:L118)</f>
        <v>0</v>
      </c>
      <c r="N118" s="223"/>
      <c r="P118" s="257">
        <v>1</v>
      </c>
      <c r="Q118" s="491"/>
      <c r="R118" s="491"/>
      <c r="S118" s="491"/>
      <c r="T118" s="491"/>
      <c r="U118" s="491"/>
      <c r="V118" s="491"/>
      <c r="W118" s="491"/>
      <c r="X118" s="491"/>
      <c r="Y118" s="164">
        <f>AU38</f>
        <v>0</v>
      </c>
      <c r="Z118" s="234">
        <v>0</v>
      </c>
      <c r="AA118" s="234">
        <v>0</v>
      </c>
      <c r="AB118" s="234">
        <v>0</v>
      </c>
      <c r="AC118" s="295">
        <f>SUM(Z118:AB118)</f>
        <v>0</v>
      </c>
      <c r="AD118" s="296">
        <f t="shared" ref="AD118:AD120" si="95">M118-AC118</f>
        <v>0</v>
      </c>
      <c r="AE118" s="223"/>
      <c r="AG118" s="399">
        <v>1</v>
      </c>
      <c r="AH118" s="491"/>
      <c r="AI118" s="491"/>
      <c r="AJ118" s="491"/>
      <c r="AK118" s="491"/>
      <c r="AL118" s="491"/>
      <c r="AM118" s="491"/>
      <c r="AN118" s="491"/>
      <c r="AO118" s="491"/>
      <c r="AP118" s="305">
        <f>AU38</f>
        <v>0</v>
      </c>
      <c r="AQ118" s="234">
        <v>0</v>
      </c>
      <c r="AR118" s="234">
        <v>0</v>
      </c>
      <c r="AS118" s="234">
        <v>0</v>
      </c>
      <c r="AT118" s="277">
        <f>SUM(AQ118:AS118)</f>
        <v>0</v>
      </c>
      <c r="AU118" s="278">
        <f>IF($S$153&lt;&gt;0, AC118+AP118-AT118, M118+AP118-AT118)</f>
        <v>0</v>
      </c>
    </row>
    <row r="119" spans="1:47" x14ac:dyDescent="0.35">
      <c r="A119" s="257">
        <v>2</v>
      </c>
      <c r="B119" s="492"/>
      <c r="C119" s="492"/>
      <c r="D119" s="492"/>
      <c r="E119" s="492"/>
      <c r="F119" s="492"/>
      <c r="G119" s="492"/>
      <c r="H119" s="492"/>
      <c r="I119" s="492"/>
      <c r="J119" s="234">
        <v>0</v>
      </c>
      <c r="K119" s="234">
        <v>0</v>
      </c>
      <c r="L119" s="234">
        <v>0</v>
      </c>
      <c r="M119" s="236">
        <f>SUM(J119:L119)</f>
        <v>0</v>
      </c>
      <c r="N119" s="223"/>
      <c r="P119" s="257">
        <v>2</v>
      </c>
      <c r="Q119" s="492"/>
      <c r="R119" s="492"/>
      <c r="S119" s="492"/>
      <c r="T119" s="492"/>
      <c r="U119" s="492"/>
      <c r="V119" s="492"/>
      <c r="W119" s="492"/>
      <c r="X119" s="492"/>
      <c r="Y119" s="164">
        <f t="shared" ref="Y119:Y121" si="96">AU39</f>
        <v>0</v>
      </c>
      <c r="Z119" s="234">
        <v>0</v>
      </c>
      <c r="AA119" s="234">
        <v>0</v>
      </c>
      <c r="AB119" s="234">
        <v>0</v>
      </c>
      <c r="AC119" s="295">
        <f t="shared" ref="AC119:AC120" si="97">SUM(Z119:AB119)</f>
        <v>0</v>
      </c>
      <c r="AD119" s="296">
        <f t="shared" si="95"/>
        <v>0</v>
      </c>
      <c r="AE119" s="223"/>
      <c r="AG119" s="399">
        <v>2</v>
      </c>
      <c r="AH119" s="492"/>
      <c r="AI119" s="492"/>
      <c r="AJ119" s="492"/>
      <c r="AK119" s="492"/>
      <c r="AL119" s="492"/>
      <c r="AM119" s="492"/>
      <c r="AN119" s="492"/>
      <c r="AO119" s="492"/>
      <c r="AP119" s="305">
        <f t="shared" ref="AP119:AP121" si="98">AU39</f>
        <v>0</v>
      </c>
      <c r="AQ119" s="234">
        <v>0</v>
      </c>
      <c r="AR119" s="234">
        <v>0</v>
      </c>
      <c r="AS119" s="234">
        <v>0</v>
      </c>
      <c r="AT119" s="277">
        <f t="shared" ref="AT119:AT120" si="99">SUM(AQ119:AS119)</f>
        <v>0</v>
      </c>
      <c r="AU119" s="278">
        <f t="shared" ref="AU119:AU120" si="100">IF($S$153&lt;&gt;0, AC119+AP119-AT119, M119+AP119-AT119)</f>
        <v>0</v>
      </c>
    </row>
    <row r="120" spans="1:47" x14ac:dyDescent="0.35">
      <c r="A120" s="257">
        <v>3</v>
      </c>
      <c r="B120" s="492"/>
      <c r="C120" s="492"/>
      <c r="D120" s="492"/>
      <c r="E120" s="492"/>
      <c r="F120" s="492"/>
      <c r="G120" s="492"/>
      <c r="H120" s="492"/>
      <c r="I120" s="492"/>
      <c r="J120" s="234">
        <v>0</v>
      </c>
      <c r="K120" s="234">
        <v>0</v>
      </c>
      <c r="L120" s="234">
        <v>0</v>
      </c>
      <c r="M120" s="236">
        <f t="shared" ref="M120:M139" si="101">SUM(J120:L120)</f>
        <v>0</v>
      </c>
      <c r="N120" s="223"/>
      <c r="P120" s="257">
        <v>3</v>
      </c>
      <c r="Q120" s="492"/>
      <c r="R120" s="492"/>
      <c r="S120" s="492"/>
      <c r="T120" s="492"/>
      <c r="U120" s="492"/>
      <c r="V120" s="492"/>
      <c r="W120" s="492"/>
      <c r="X120" s="492"/>
      <c r="Y120" s="164">
        <f t="shared" si="96"/>
        <v>0</v>
      </c>
      <c r="Z120" s="234">
        <v>0</v>
      </c>
      <c r="AA120" s="234">
        <v>0</v>
      </c>
      <c r="AB120" s="234">
        <v>0</v>
      </c>
      <c r="AC120" s="295">
        <f t="shared" si="97"/>
        <v>0</v>
      </c>
      <c r="AD120" s="296">
        <f t="shared" si="95"/>
        <v>0</v>
      </c>
      <c r="AE120" s="223"/>
      <c r="AG120" s="399">
        <v>3</v>
      </c>
      <c r="AH120" s="492"/>
      <c r="AI120" s="492"/>
      <c r="AJ120" s="492"/>
      <c r="AK120" s="492"/>
      <c r="AL120" s="492"/>
      <c r="AM120" s="492"/>
      <c r="AN120" s="492"/>
      <c r="AO120" s="492"/>
      <c r="AP120" s="305">
        <f t="shared" si="98"/>
        <v>0</v>
      </c>
      <c r="AQ120" s="234">
        <v>0</v>
      </c>
      <c r="AR120" s="234">
        <v>0</v>
      </c>
      <c r="AS120" s="234">
        <v>0</v>
      </c>
      <c r="AT120" s="277">
        <f t="shared" si="99"/>
        <v>0</v>
      </c>
      <c r="AU120" s="278">
        <f t="shared" si="100"/>
        <v>0</v>
      </c>
    </row>
    <row r="121" spans="1:47" ht="16" thickBot="1" x14ac:dyDescent="0.4">
      <c r="A121" s="504" t="s">
        <v>25</v>
      </c>
      <c r="B121" s="505"/>
      <c r="C121" s="505"/>
      <c r="D121" s="505"/>
      <c r="E121" s="505"/>
      <c r="F121" s="505"/>
      <c r="G121" s="505"/>
      <c r="H121" s="505"/>
      <c r="I121" s="505"/>
      <c r="J121" s="250">
        <f>SUM(J118:J120)</f>
        <v>0</v>
      </c>
      <c r="K121" s="250">
        <f t="shared" ref="K121:L121" si="102">SUM(K118:K120)</f>
        <v>0</v>
      </c>
      <c r="L121" s="250">
        <f t="shared" si="102"/>
        <v>0</v>
      </c>
      <c r="M121" s="237">
        <f t="shared" si="101"/>
        <v>0</v>
      </c>
      <c r="N121" s="223"/>
      <c r="P121" s="504" t="s">
        <v>25</v>
      </c>
      <c r="Q121" s="505"/>
      <c r="R121" s="505"/>
      <c r="S121" s="505"/>
      <c r="T121" s="505"/>
      <c r="U121" s="505"/>
      <c r="V121" s="505"/>
      <c r="W121" s="505"/>
      <c r="X121" s="505"/>
      <c r="Y121" s="200">
        <f t="shared" si="96"/>
        <v>0</v>
      </c>
      <c r="Z121" s="293">
        <f>SUM(Z118:Z120)</f>
        <v>0</v>
      </c>
      <c r="AA121" s="293">
        <f t="shared" ref="AA121:AD121" si="103">SUM(AA118:AA120)</f>
        <v>0</v>
      </c>
      <c r="AB121" s="293">
        <f t="shared" si="103"/>
        <v>0</v>
      </c>
      <c r="AC121" s="293">
        <f t="shared" si="103"/>
        <v>0</v>
      </c>
      <c r="AD121" s="294">
        <f t="shared" si="103"/>
        <v>0</v>
      </c>
      <c r="AE121" s="223"/>
      <c r="AG121" s="504" t="s">
        <v>25</v>
      </c>
      <c r="AH121" s="505"/>
      <c r="AI121" s="505"/>
      <c r="AJ121" s="505"/>
      <c r="AK121" s="505"/>
      <c r="AL121" s="505"/>
      <c r="AM121" s="505"/>
      <c r="AN121" s="505"/>
      <c r="AO121" s="505"/>
      <c r="AP121" s="306">
        <f t="shared" si="98"/>
        <v>0</v>
      </c>
      <c r="AQ121" s="275">
        <f>SUM(AQ118:AQ120)</f>
        <v>0</v>
      </c>
      <c r="AR121" s="275">
        <f t="shared" ref="AR121:AT121" si="104">SUM(AR118:AR120)</f>
        <v>0</v>
      </c>
      <c r="AS121" s="275">
        <f t="shared" si="104"/>
        <v>0</v>
      </c>
      <c r="AT121" s="275">
        <f t="shared" si="104"/>
        <v>0</v>
      </c>
      <c r="AU121" s="276">
        <f>IF($S$153&lt;&gt;0, AC121+AP121-AT121, M121+AP121-AT121)</f>
        <v>0</v>
      </c>
    </row>
    <row r="122" spans="1:47" s="221" customFormat="1" ht="3.75" customHeight="1" thickBot="1" x14ac:dyDescent="0.4">
      <c r="A122" s="232"/>
      <c r="B122" s="232"/>
      <c r="C122" s="232"/>
      <c r="D122" s="232"/>
      <c r="E122" s="232"/>
      <c r="F122" s="232"/>
      <c r="G122" s="232"/>
      <c r="H122" s="232"/>
      <c r="I122" s="232"/>
      <c r="J122" s="246"/>
      <c r="K122" s="246"/>
      <c r="L122" s="246"/>
      <c r="M122" s="246"/>
      <c r="N122" s="223"/>
      <c r="P122" s="232"/>
      <c r="Q122" s="232"/>
      <c r="R122" s="232"/>
      <c r="S122" s="232"/>
      <c r="T122" s="232"/>
      <c r="U122" s="232"/>
      <c r="V122" s="232"/>
      <c r="W122" s="232"/>
      <c r="X122" s="232"/>
      <c r="Y122" s="304"/>
      <c r="Z122" s="246"/>
      <c r="AA122" s="246"/>
      <c r="AB122" s="246"/>
      <c r="AC122" s="246"/>
      <c r="AD122" s="246"/>
      <c r="AE122" s="223"/>
      <c r="AG122" s="232"/>
      <c r="AH122" s="232"/>
      <c r="AI122" s="232"/>
      <c r="AJ122" s="232"/>
      <c r="AK122" s="232"/>
      <c r="AL122" s="232"/>
      <c r="AM122" s="232"/>
      <c r="AN122" s="232"/>
      <c r="AO122" s="232"/>
      <c r="AP122" s="304"/>
      <c r="AQ122" s="246"/>
      <c r="AR122" s="246"/>
      <c r="AS122" s="246"/>
      <c r="AT122" s="246"/>
      <c r="AU122" s="246"/>
    </row>
    <row r="123" spans="1:47" s="242" customFormat="1" x14ac:dyDescent="0.35">
      <c r="A123" s="502" t="s">
        <v>33</v>
      </c>
      <c r="B123" s="503"/>
      <c r="C123" s="503"/>
      <c r="D123" s="503"/>
      <c r="E123" s="503"/>
      <c r="F123" s="503"/>
      <c r="G123" s="503"/>
      <c r="H123" s="503"/>
      <c r="I123" s="503"/>
      <c r="J123" s="273" t="s">
        <v>17</v>
      </c>
      <c r="K123" s="273" t="s">
        <v>15</v>
      </c>
      <c r="L123" s="273" t="s">
        <v>16</v>
      </c>
      <c r="M123" s="248" t="s">
        <v>18</v>
      </c>
      <c r="N123" s="232"/>
      <c r="P123" s="502" t="s">
        <v>33</v>
      </c>
      <c r="Q123" s="503"/>
      <c r="R123" s="503"/>
      <c r="S123" s="503"/>
      <c r="T123" s="503"/>
      <c r="U123" s="503"/>
      <c r="V123" s="503"/>
      <c r="W123" s="503"/>
      <c r="X123" s="503"/>
      <c r="Y123" s="271" t="s">
        <v>110</v>
      </c>
      <c r="Z123" s="273" t="s">
        <v>77</v>
      </c>
      <c r="AA123" s="273" t="s">
        <v>15</v>
      </c>
      <c r="AB123" s="273" t="s">
        <v>16</v>
      </c>
      <c r="AC123" s="271" t="s">
        <v>18</v>
      </c>
      <c r="AD123" s="268" t="s">
        <v>114</v>
      </c>
      <c r="AE123" s="232"/>
      <c r="AG123" s="502" t="s">
        <v>33</v>
      </c>
      <c r="AH123" s="503"/>
      <c r="AI123" s="503"/>
      <c r="AJ123" s="503"/>
      <c r="AK123" s="503"/>
      <c r="AL123" s="503"/>
      <c r="AM123" s="503"/>
      <c r="AN123" s="503"/>
      <c r="AO123" s="503"/>
      <c r="AP123" s="398" t="s">
        <v>110</v>
      </c>
      <c r="AQ123" s="406" t="s">
        <v>211</v>
      </c>
      <c r="AR123" s="406" t="s">
        <v>15</v>
      </c>
      <c r="AS123" s="406" t="s">
        <v>16</v>
      </c>
      <c r="AT123" s="398" t="s">
        <v>213</v>
      </c>
      <c r="AU123" s="268" t="s">
        <v>111</v>
      </c>
    </row>
    <row r="124" spans="1:47" x14ac:dyDescent="0.35">
      <c r="A124" s="257">
        <v>1</v>
      </c>
      <c r="B124" s="492"/>
      <c r="C124" s="492"/>
      <c r="D124" s="492"/>
      <c r="E124" s="492"/>
      <c r="F124" s="492"/>
      <c r="G124" s="492"/>
      <c r="H124" s="492"/>
      <c r="I124" s="492"/>
      <c r="J124" s="234">
        <v>0</v>
      </c>
      <c r="K124" s="234">
        <v>0</v>
      </c>
      <c r="L124" s="234">
        <v>0</v>
      </c>
      <c r="M124" s="236">
        <f t="shared" si="101"/>
        <v>0</v>
      </c>
      <c r="N124" s="223"/>
      <c r="P124" s="257">
        <v>1</v>
      </c>
      <c r="Q124" s="492"/>
      <c r="R124" s="492"/>
      <c r="S124" s="492"/>
      <c r="T124" s="492"/>
      <c r="U124" s="492"/>
      <c r="V124" s="492"/>
      <c r="W124" s="492"/>
      <c r="X124" s="492"/>
      <c r="Y124" s="164">
        <f>AU44</f>
        <v>0</v>
      </c>
      <c r="Z124" s="234">
        <v>0</v>
      </c>
      <c r="AA124" s="234">
        <v>0</v>
      </c>
      <c r="AB124" s="234">
        <v>0</v>
      </c>
      <c r="AC124" s="295">
        <f t="shared" ref="AC124:AC126" si="105">SUM(Z124:AB124)</f>
        <v>0</v>
      </c>
      <c r="AD124" s="296">
        <f t="shared" ref="AD124:AD126" si="106">M124-AC124</f>
        <v>0</v>
      </c>
      <c r="AE124" s="223"/>
      <c r="AG124" s="399">
        <v>1</v>
      </c>
      <c r="AH124" s="492"/>
      <c r="AI124" s="492"/>
      <c r="AJ124" s="492"/>
      <c r="AK124" s="492"/>
      <c r="AL124" s="492"/>
      <c r="AM124" s="492"/>
      <c r="AN124" s="492"/>
      <c r="AO124" s="492"/>
      <c r="AP124" s="305">
        <f t="shared" ref="AP124:AP127" si="107">AU44</f>
        <v>0</v>
      </c>
      <c r="AQ124" s="234">
        <v>0</v>
      </c>
      <c r="AR124" s="234">
        <v>0</v>
      </c>
      <c r="AS124" s="234">
        <v>0</v>
      </c>
      <c r="AT124" s="277">
        <f t="shared" ref="AT124:AT126" si="108">SUM(AQ124:AS124)</f>
        <v>0</v>
      </c>
      <c r="AU124" s="278">
        <f>IF($S$153&lt;&gt;0, AC124+AP124-AT124, M124+AP124-AT124)</f>
        <v>0</v>
      </c>
    </row>
    <row r="125" spans="1:47" x14ac:dyDescent="0.35">
      <c r="A125" s="257">
        <v>2</v>
      </c>
      <c r="B125" s="492"/>
      <c r="C125" s="492"/>
      <c r="D125" s="492"/>
      <c r="E125" s="492"/>
      <c r="F125" s="492"/>
      <c r="G125" s="492"/>
      <c r="H125" s="492"/>
      <c r="I125" s="492"/>
      <c r="J125" s="234">
        <v>0</v>
      </c>
      <c r="K125" s="234">
        <v>0</v>
      </c>
      <c r="L125" s="234">
        <v>0</v>
      </c>
      <c r="M125" s="236">
        <f t="shared" si="101"/>
        <v>0</v>
      </c>
      <c r="N125" s="223"/>
      <c r="P125" s="257">
        <v>2</v>
      </c>
      <c r="Q125" s="492"/>
      <c r="R125" s="492"/>
      <c r="S125" s="492"/>
      <c r="T125" s="492"/>
      <c r="U125" s="492"/>
      <c r="V125" s="492"/>
      <c r="W125" s="492"/>
      <c r="X125" s="492"/>
      <c r="Y125" s="164">
        <f t="shared" ref="Y125:Y127" si="109">AU45</f>
        <v>0</v>
      </c>
      <c r="Z125" s="234">
        <v>0</v>
      </c>
      <c r="AA125" s="234">
        <v>0</v>
      </c>
      <c r="AB125" s="234">
        <v>0</v>
      </c>
      <c r="AC125" s="295">
        <f t="shared" si="105"/>
        <v>0</v>
      </c>
      <c r="AD125" s="296">
        <f t="shared" si="106"/>
        <v>0</v>
      </c>
      <c r="AE125" s="223"/>
      <c r="AG125" s="399">
        <v>2</v>
      </c>
      <c r="AH125" s="492"/>
      <c r="AI125" s="492"/>
      <c r="AJ125" s="492"/>
      <c r="AK125" s="492"/>
      <c r="AL125" s="492"/>
      <c r="AM125" s="492"/>
      <c r="AN125" s="492"/>
      <c r="AO125" s="492"/>
      <c r="AP125" s="305">
        <f t="shared" si="107"/>
        <v>0</v>
      </c>
      <c r="AQ125" s="234">
        <v>0</v>
      </c>
      <c r="AR125" s="234">
        <v>0</v>
      </c>
      <c r="AS125" s="234">
        <v>0</v>
      </c>
      <c r="AT125" s="277">
        <f t="shared" si="108"/>
        <v>0</v>
      </c>
      <c r="AU125" s="278">
        <f t="shared" ref="AU125:AU127" si="110">IF($S$153&lt;&gt;0, AC125+AP125-AT125, M125+AP125-AT125)</f>
        <v>0</v>
      </c>
    </row>
    <row r="126" spans="1:47" x14ac:dyDescent="0.35">
      <c r="A126" s="257">
        <v>3</v>
      </c>
      <c r="B126" s="492"/>
      <c r="C126" s="492"/>
      <c r="D126" s="492"/>
      <c r="E126" s="492"/>
      <c r="F126" s="492"/>
      <c r="G126" s="492"/>
      <c r="H126" s="492"/>
      <c r="I126" s="492"/>
      <c r="J126" s="234">
        <v>0</v>
      </c>
      <c r="K126" s="234">
        <v>0</v>
      </c>
      <c r="L126" s="234">
        <v>0</v>
      </c>
      <c r="M126" s="236">
        <f>SUM(J126:L126)</f>
        <v>0</v>
      </c>
      <c r="N126" s="223"/>
      <c r="P126" s="257">
        <v>3</v>
      </c>
      <c r="Q126" s="492"/>
      <c r="R126" s="492"/>
      <c r="S126" s="492"/>
      <c r="T126" s="492"/>
      <c r="U126" s="492"/>
      <c r="V126" s="492"/>
      <c r="W126" s="492"/>
      <c r="X126" s="492"/>
      <c r="Y126" s="164">
        <f t="shared" si="109"/>
        <v>0</v>
      </c>
      <c r="Z126" s="234">
        <v>0</v>
      </c>
      <c r="AA126" s="234">
        <v>0</v>
      </c>
      <c r="AB126" s="234">
        <v>0</v>
      </c>
      <c r="AC126" s="295">
        <f t="shared" si="105"/>
        <v>0</v>
      </c>
      <c r="AD126" s="296">
        <f t="shared" si="106"/>
        <v>0</v>
      </c>
      <c r="AE126" s="223"/>
      <c r="AG126" s="399">
        <v>3</v>
      </c>
      <c r="AH126" s="492"/>
      <c r="AI126" s="492"/>
      <c r="AJ126" s="492"/>
      <c r="AK126" s="492"/>
      <c r="AL126" s="492"/>
      <c r="AM126" s="492"/>
      <c r="AN126" s="492"/>
      <c r="AO126" s="492"/>
      <c r="AP126" s="305">
        <f t="shared" si="107"/>
        <v>0</v>
      </c>
      <c r="AQ126" s="234">
        <v>0</v>
      </c>
      <c r="AR126" s="234">
        <v>0</v>
      </c>
      <c r="AS126" s="234">
        <v>0</v>
      </c>
      <c r="AT126" s="277">
        <f t="shared" si="108"/>
        <v>0</v>
      </c>
      <c r="AU126" s="278">
        <f t="shared" si="110"/>
        <v>0</v>
      </c>
    </row>
    <row r="127" spans="1:47" ht="16" thickBot="1" x14ac:dyDescent="0.4">
      <c r="A127" s="504" t="s">
        <v>26</v>
      </c>
      <c r="B127" s="505"/>
      <c r="C127" s="505"/>
      <c r="D127" s="505"/>
      <c r="E127" s="505"/>
      <c r="F127" s="505"/>
      <c r="G127" s="505"/>
      <c r="H127" s="505"/>
      <c r="I127" s="505"/>
      <c r="J127" s="250">
        <f>SUM(J124:J126)</f>
        <v>0</v>
      </c>
      <c r="K127" s="250">
        <f t="shared" ref="K127" si="111">SUM(K124:K126)</f>
        <v>0</v>
      </c>
      <c r="L127" s="250">
        <f>SUM(L124:L126)</f>
        <v>0</v>
      </c>
      <c r="M127" s="237">
        <f t="shared" si="101"/>
        <v>0</v>
      </c>
      <c r="N127" s="223"/>
      <c r="P127" s="504" t="s">
        <v>26</v>
      </c>
      <c r="Q127" s="505"/>
      <c r="R127" s="505"/>
      <c r="S127" s="505"/>
      <c r="T127" s="505"/>
      <c r="U127" s="505"/>
      <c r="V127" s="505"/>
      <c r="W127" s="505"/>
      <c r="X127" s="505"/>
      <c r="Y127" s="200">
        <f t="shared" si="109"/>
        <v>0</v>
      </c>
      <c r="Z127" s="293">
        <f>SUM(Z124:Z126)</f>
        <v>0</v>
      </c>
      <c r="AA127" s="293">
        <f t="shared" ref="AA127:AD127" si="112">SUM(AA124:AA126)</f>
        <v>0</v>
      </c>
      <c r="AB127" s="293">
        <f t="shared" si="112"/>
        <v>0</v>
      </c>
      <c r="AC127" s="293">
        <f t="shared" si="112"/>
        <v>0</v>
      </c>
      <c r="AD127" s="294">
        <f t="shared" si="112"/>
        <v>0</v>
      </c>
      <c r="AE127" s="223"/>
      <c r="AG127" s="504" t="s">
        <v>26</v>
      </c>
      <c r="AH127" s="505"/>
      <c r="AI127" s="505"/>
      <c r="AJ127" s="505"/>
      <c r="AK127" s="505"/>
      <c r="AL127" s="505"/>
      <c r="AM127" s="505"/>
      <c r="AN127" s="505"/>
      <c r="AO127" s="505"/>
      <c r="AP127" s="306">
        <f t="shared" si="107"/>
        <v>0</v>
      </c>
      <c r="AQ127" s="275">
        <f>SUM(AQ124:AQ126)</f>
        <v>0</v>
      </c>
      <c r="AR127" s="275">
        <f t="shared" ref="AR127:AT127" si="113">SUM(AR124:AR126)</f>
        <v>0</v>
      </c>
      <c r="AS127" s="275">
        <f t="shared" si="113"/>
        <v>0</v>
      </c>
      <c r="AT127" s="275">
        <f t="shared" si="113"/>
        <v>0</v>
      </c>
      <c r="AU127" s="276">
        <f t="shared" si="110"/>
        <v>0</v>
      </c>
    </row>
    <row r="128" spans="1:47" s="221" customFormat="1" ht="3.75" customHeight="1" thickBot="1" x14ac:dyDescent="0.4">
      <c r="A128" s="232"/>
      <c r="B128" s="232"/>
      <c r="C128" s="232"/>
      <c r="D128" s="232"/>
      <c r="E128" s="232"/>
      <c r="F128" s="232"/>
      <c r="G128" s="232"/>
      <c r="H128" s="232"/>
      <c r="I128" s="232"/>
      <c r="J128" s="246"/>
      <c r="K128" s="246"/>
      <c r="L128" s="246"/>
      <c r="M128" s="246"/>
      <c r="N128" s="223"/>
      <c r="P128" s="232"/>
      <c r="Q128" s="232"/>
      <c r="R128" s="232"/>
      <c r="S128" s="232"/>
      <c r="T128" s="232"/>
      <c r="U128" s="232"/>
      <c r="V128" s="232"/>
      <c r="W128" s="232"/>
      <c r="X128" s="232"/>
      <c r="Y128" s="246"/>
      <c r="Z128" s="246"/>
      <c r="AA128" s="246"/>
      <c r="AB128" s="246"/>
      <c r="AC128" s="246"/>
      <c r="AD128" s="246"/>
      <c r="AE128" s="223"/>
      <c r="AG128" s="232"/>
      <c r="AH128" s="232"/>
      <c r="AI128" s="232"/>
      <c r="AJ128" s="232"/>
      <c r="AK128" s="232"/>
      <c r="AL128" s="232"/>
      <c r="AM128" s="232"/>
      <c r="AN128" s="232"/>
      <c r="AO128" s="232"/>
      <c r="AP128" s="246"/>
      <c r="AQ128" s="246"/>
      <c r="AR128" s="246"/>
      <c r="AS128" s="246"/>
      <c r="AT128" s="246"/>
      <c r="AU128" s="246"/>
    </row>
    <row r="129" spans="1:134" s="242" customFormat="1" x14ac:dyDescent="0.35">
      <c r="A129" s="502" t="s">
        <v>27</v>
      </c>
      <c r="B129" s="503"/>
      <c r="C129" s="503"/>
      <c r="D129" s="503"/>
      <c r="E129" s="503"/>
      <c r="F129" s="503"/>
      <c r="G129" s="503"/>
      <c r="H129" s="503"/>
      <c r="I129" s="503"/>
      <c r="J129" s="273" t="s">
        <v>17</v>
      </c>
      <c r="K129" s="273" t="s">
        <v>15</v>
      </c>
      <c r="L129" s="273" t="s">
        <v>16</v>
      </c>
      <c r="M129" s="248" t="s">
        <v>18</v>
      </c>
      <c r="N129" s="232"/>
      <c r="P129" s="502" t="s">
        <v>27</v>
      </c>
      <c r="Q129" s="503"/>
      <c r="R129" s="503"/>
      <c r="S129" s="503"/>
      <c r="T129" s="503"/>
      <c r="U129" s="503"/>
      <c r="V129" s="503"/>
      <c r="W129" s="503"/>
      <c r="X129" s="503"/>
      <c r="Y129" s="271" t="s">
        <v>110</v>
      </c>
      <c r="Z129" s="273" t="s">
        <v>77</v>
      </c>
      <c r="AA129" s="273" t="s">
        <v>15</v>
      </c>
      <c r="AB129" s="273" t="s">
        <v>16</v>
      </c>
      <c r="AC129" s="271" t="s">
        <v>18</v>
      </c>
      <c r="AD129" s="268" t="s">
        <v>114</v>
      </c>
      <c r="AE129" s="232"/>
      <c r="AG129" s="502" t="s">
        <v>27</v>
      </c>
      <c r="AH129" s="503"/>
      <c r="AI129" s="503"/>
      <c r="AJ129" s="503"/>
      <c r="AK129" s="503"/>
      <c r="AL129" s="503"/>
      <c r="AM129" s="503"/>
      <c r="AN129" s="503"/>
      <c r="AO129" s="503"/>
      <c r="AP129" s="398" t="s">
        <v>110</v>
      </c>
      <c r="AQ129" s="406" t="s">
        <v>211</v>
      </c>
      <c r="AR129" s="406" t="s">
        <v>15</v>
      </c>
      <c r="AS129" s="406" t="s">
        <v>16</v>
      </c>
      <c r="AT129" s="398" t="s">
        <v>213</v>
      </c>
      <c r="AU129" s="268" t="s">
        <v>111</v>
      </c>
    </row>
    <row r="130" spans="1:134" x14ac:dyDescent="0.35">
      <c r="A130" s="257">
        <v>1</v>
      </c>
      <c r="B130" s="228" t="s">
        <v>28</v>
      </c>
      <c r="C130" s="492"/>
      <c r="D130" s="492"/>
      <c r="E130" s="492"/>
      <c r="F130" s="492"/>
      <c r="G130" s="492"/>
      <c r="H130" s="492"/>
      <c r="I130" s="492"/>
      <c r="J130" s="234">
        <v>0</v>
      </c>
      <c r="K130" s="234">
        <v>0</v>
      </c>
      <c r="L130" s="234">
        <v>0</v>
      </c>
      <c r="M130" s="236">
        <f t="shared" si="101"/>
        <v>0</v>
      </c>
      <c r="N130" s="223"/>
      <c r="P130" s="257">
        <v>1</v>
      </c>
      <c r="Q130" s="228" t="s">
        <v>28</v>
      </c>
      <c r="R130" s="492"/>
      <c r="S130" s="492"/>
      <c r="T130" s="492"/>
      <c r="U130" s="492"/>
      <c r="V130" s="492"/>
      <c r="W130" s="492"/>
      <c r="X130" s="492"/>
      <c r="Y130" s="164">
        <f t="shared" ref="Y130:Y141" si="114">AU50</f>
        <v>0</v>
      </c>
      <c r="Z130" s="234">
        <v>0</v>
      </c>
      <c r="AA130" s="234">
        <v>0</v>
      </c>
      <c r="AB130" s="234">
        <v>0</v>
      </c>
      <c r="AC130" s="295">
        <f t="shared" ref="AC130:AC139" si="115">SUM(Z130:AB130)</f>
        <v>0</v>
      </c>
      <c r="AD130" s="296">
        <f t="shared" ref="AD130:AD140" si="116">M130-AC130</f>
        <v>0</v>
      </c>
      <c r="AE130" s="223"/>
      <c r="AG130" s="399">
        <v>1</v>
      </c>
      <c r="AH130" s="228" t="s">
        <v>28</v>
      </c>
      <c r="AI130" s="492"/>
      <c r="AJ130" s="492"/>
      <c r="AK130" s="492"/>
      <c r="AL130" s="492"/>
      <c r="AM130" s="492"/>
      <c r="AN130" s="492"/>
      <c r="AO130" s="492"/>
      <c r="AP130" s="305">
        <f t="shared" ref="AP130:AP141" si="117">AU50</f>
        <v>0</v>
      </c>
      <c r="AQ130" s="234">
        <v>0</v>
      </c>
      <c r="AR130" s="234">
        <v>0</v>
      </c>
      <c r="AS130" s="234">
        <v>0</v>
      </c>
      <c r="AT130" s="277">
        <f t="shared" ref="AT130:AT139" si="118">SUM(AQ130:AS130)</f>
        <v>0</v>
      </c>
      <c r="AU130" s="278">
        <f t="shared" ref="AU130:AU140" si="119">IF($S$153&lt;&gt;0, AC130+AP130-AT130, M130+AP130-AT130)</f>
        <v>0</v>
      </c>
    </row>
    <row r="131" spans="1:134" x14ac:dyDescent="0.35">
      <c r="A131" s="257">
        <v>2</v>
      </c>
      <c r="B131" s="228" t="s">
        <v>31</v>
      </c>
      <c r="C131" s="492"/>
      <c r="D131" s="492"/>
      <c r="E131" s="492"/>
      <c r="F131" s="492"/>
      <c r="G131" s="492"/>
      <c r="H131" s="492"/>
      <c r="I131" s="492"/>
      <c r="J131" s="234">
        <v>0</v>
      </c>
      <c r="K131" s="234">
        <v>0</v>
      </c>
      <c r="L131" s="234">
        <v>0</v>
      </c>
      <c r="M131" s="236">
        <f t="shared" si="101"/>
        <v>0</v>
      </c>
      <c r="N131" s="223"/>
      <c r="P131" s="257">
        <v>2</v>
      </c>
      <c r="Q131" s="228" t="s">
        <v>31</v>
      </c>
      <c r="R131" s="492"/>
      <c r="S131" s="492"/>
      <c r="T131" s="492"/>
      <c r="U131" s="492"/>
      <c r="V131" s="492"/>
      <c r="W131" s="492"/>
      <c r="X131" s="492"/>
      <c r="Y131" s="164">
        <f t="shared" si="114"/>
        <v>0</v>
      </c>
      <c r="Z131" s="234">
        <v>0</v>
      </c>
      <c r="AA131" s="234">
        <v>0</v>
      </c>
      <c r="AB131" s="234">
        <v>0</v>
      </c>
      <c r="AC131" s="295">
        <f t="shared" si="115"/>
        <v>0</v>
      </c>
      <c r="AD131" s="296">
        <f t="shared" si="116"/>
        <v>0</v>
      </c>
      <c r="AE131" s="223"/>
      <c r="AG131" s="399">
        <v>2</v>
      </c>
      <c r="AH131" s="228" t="s">
        <v>31</v>
      </c>
      <c r="AI131" s="492"/>
      <c r="AJ131" s="492"/>
      <c r="AK131" s="492"/>
      <c r="AL131" s="492"/>
      <c r="AM131" s="492"/>
      <c r="AN131" s="492"/>
      <c r="AO131" s="492"/>
      <c r="AP131" s="305">
        <f t="shared" si="117"/>
        <v>0</v>
      </c>
      <c r="AQ131" s="234">
        <v>0</v>
      </c>
      <c r="AR131" s="234">
        <v>0</v>
      </c>
      <c r="AS131" s="234">
        <v>0</v>
      </c>
      <c r="AT131" s="277">
        <f t="shared" si="118"/>
        <v>0</v>
      </c>
      <c r="AU131" s="278">
        <f t="shared" si="119"/>
        <v>0</v>
      </c>
    </row>
    <row r="132" spans="1:134" x14ac:dyDescent="0.35">
      <c r="A132" s="257">
        <v>3</v>
      </c>
      <c r="B132" s="228" t="s">
        <v>32</v>
      </c>
      <c r="C132" s="492"/>
      <c r="D132" s="492"/>
      <c r="E132" s="492"/>
      <c r="F132" s="492"/>
      <c r="G132" s="492"/>
      <c r="H132" s="492"/>
      <c r="I132" s="492"/>
      <c r="J132" s="234">
        <v>0</v>
      </c>
      <c r="K132" s="234">
        <v>0</v>
      </c>
      <c r="L132" s="234">
        <v>0</v>
      </c>
      <c r="M132" s="236">
        <f t="shared" si="101"/>
        <v>0</v>
      </c>
      <c r="N132" s="223"/>
      <c r="P132" s="257">
        <v>3</v>
      </c>
      <c r="Q132" s="228" t="s">
        <v>32</v>
      </c>
      <c r="R132" s="492"/>
      <c r="S132" s="492"/>
      <c r="T132" s="492"/>
      <c r="U132" s="492"/>
      <c r="V132" s="492"/>
      <c r="W132" s="492"/>
      <c r="X132" s="492"/>
      <c r="Y132" s="164">
        <f t="shared" si="114"/>
        <v>0</v>
      </c>
      <c r="Z132" s="234">
        <v>0</v>
      </c>
      <c r="AA132" s="234">
        <v>0</v>
      </c>
      <c r="AB132" s="234">
        <v>0</v>
      </c>
      <c r="AC132" s="295">
        <f t="shared" si="115"/>
        <v>0</v>
      </c>
      <c r="AD132" s="296">
        <f t="shared" si="116"/>
        <v>0</v>
      </c>
      <c r="AE132" s="223"/>
      <c r="AG132" s="399">
        <v>3</v>
      </c>
      <c r="AH132" s="228" t="s">
        <v>32</v>
      </c>
      <c r="AI132" s="492"/>
      <c r="AJ132" s="492"/>
      <c r="AK132" s="492"/>
      <c r="AL132" s="492"/>
      <c r="AM132" s="492"/>
      <c r="AN132" s="492"/>
      <c r="AO132" s="492"/>
      <c r="AP132" s="305">
        <f t="shared" si="117"/>
        <v>0</v>
      </c>
      <c r="AQ132" s="234">
        <v>0</v>
      </c>
      <c r="AR132" s="234">
        <v>0</v>
      </c>
      <c r="AS132" s="234">
        <v>0</v>
      </c>
      <c r="AT132" s="277">
        <f t="shared" si="118"/>
        <v>0</v>
      </c>
      <c r="AU132" s="278">
        <f t="shared" si="119"/>
        <v>0</v>
      </c>
    </row>
    <row r="133" spans="1:134" s="221" customFormat="1" x14ac:dyDescent="0.35">
      <c r="A133" s="229">
        <v>4</v>
      </c>
      <c r="B133" s="228" t="s">
        <v>72</v>
      </c>
      <c r="C133" s="492"/>
      <c r="D133" s="492"/>
      <c r="E133" s="492"/>
      <c r="F133" s="492"/>
      <c r="G133" s="492"/>
      <c r="H133" s="492"/>
      <c r="I133" s="492"/>
      <c r="J133" s="234">
        <v>0</v>
      </c>
      <c r="K133" s="234">
        <v>0</v>
      </c>
      <c r="L133" s="234">
        <v>0</v>
      </c>
      <c r="M133" s="236">
        <f t="shared" si="101"/>
        <v>0</v>
      </c>
      <c r="N133" s="223"/>
      <c r="P133" s="229">
        <v>4</v>
      </c>
      <c r="Q133" s="228" t="s">
        <v>72</v>
      </c>
      <c r="R133" s="492"/>
      <c r="S133" s="492"/>
      <c r="T133" s="492"/>
      <c r="U133" s="492"/>
      <c r="V133" s="492"/>
      <c r="W133" s="492"/>
      <c r="X133" s="492"/>
      <c r="Y133" s="164">
        <f t="shared" si="114"/>
        <v>0</v>
      </c>
      <c r="Z133" s="234">
        <v>0</v>
      </c>
      <c r="AA133" s="234">
        <v>0</v>
      </c>
      <c r="AB133" s="234">
        <v>0</v>
      </c>
      <c r="AC133" s="295">
        <f t="shared" si="115"/>
        <v>0</v>
      </c>
      <c r="AD133" s="296">
        <f t="shared" si="116"/>
        <v>0</v>
      </c>
      <c r="AE133" s="223"/>
      <c r="AG133" s="229">
        <v>4</v>
      </c>
      <c r="AH133" s="228" t="s">
        <v>72</v>
      </c>
      <c r="AI133" s="492"/>
      <c r="AJ133" s="492"/>
      <c r="AK133" s="492"/>
      <c r="AL133" s="492"/>
      <c r="AM133" s="492"/>
      <c r="AN133" s="492"/>
      <c r="AO133" s="492"/>
      <c r="AP133" s="305">
        <f t="shared" si="117"/>
        <v>0</v>
      </c>
      <c r="AQ133" s="234">
        <v>0</v>
      </c>
      <c r="AR133" s="234">
        <v>0</v>
      </c>
      <c r="AS133" s="234">
        <v>0</v>
      </c>
      <c r="AT133" s="277">
        <f t="shared" si="118"/>
        <v>0</v>
      </c>
      <c r="AU133" s="278">
        <f t="shared" si="119"/>
        <v>0</v>
      </c>
    </row>
    <row r="134" spans="1:134" x14ac:dyDescent="0.35">
      <c r="A134" s="257">
        <v>5</v>
      </c>
      <c r="B134" s="228" t="s">
        <v>29</v>
      </c>
      <c r="C134" s="492"/>
      <c r="D134" s="492"/>
      <c r="E134" s="492"/>
      <c r="F134" s="492"/>
      <c r="G134" s="492"/>
      <c r="H134" s="492"/>
      <c r="I134" s="492"/>
      <c r="J134" s="234">
        <v>0</v>
      </c>
      <c r="K134" s="234">
        <v>0</v>
      </c>
      <c r="L134" s="234">
        <v>0</v>
      </c>
      <c r="M134" s="236">
        <f t="shared" si="101"/>
        <v>0</v>
      </c>
      <c r="N134" s="223"/>
      <c r="P134" s="257">
        <v>5</v>
      </c>
      <c r="Q134" s="228" t="s">
        <v>29</v>
      </c>
      <c r="R134" s="492"/>
      <c r="S134" s="492"/>
      <c r="T134" s="492"/>
      <c r="U134" s="492"/>
      <c r="V134" s="492"/>
      <c r="W134" s="492"/>
      <c r="X134" s="492"/>
      <c r="Y134" s="164">
        <f t="shared" si="114"/>
        <v>0</v>
      </c>
      <c r="Z134" s="234">
        <v>0</v>
      </c>
      <c r="AA134" s="234">
        <v>0</v>
      </c>
      <c r="AB134" s="234">
        <v>0</v>
      </c>
      <c r="AC134" s="295">
        <f t="shared" si="115"/>
        <v>0</v>
      </c>
      <c r="AD134" s="296">
        <f t="shared" si="116"/>
        <v>0</v>
      </c>
      <c r="AE134" s="223"/>
      <c r="AG134" s="399">
        <v>5</v>
      </c>
      <c r="AH134" s="228" t="s">
        <v>29</v>
      </c>
      <c r="AI134" s="492"/>
      <c r="AJ134" s="492"/>
      <c r="AK134" s="492"/>
      <c r="AL134" s="492"/>
      <c r="AM134" s="492"/>
      <c r="AN134" s="492"/>
      <c r="AO134" s="492"/>
      <c r="AP134" s="305">
        <f t="shared" si="117"/>
        <v>0</v>
      </c>
      <c r="AQ134" s="234">
        <v>0</v>
      </c>
      <c r="AR134" s="234">
        <v>0</v>
      </c>
      <c r="AS134" s="234">
        <v>0</v>
      </c>
      <c r="AT134" s="277">
        <f t="shared" si="118"/>
        <v>0</v>
      </c>
      <c r="AU134" s="278">
        <f t="shared" si="119"/>
        <v>0</v>
      </c>
    </row>
    <row r="135" spans="1:134" x14ac:dyDescent="0.35">
      <c r="A135" s="257">
        <v>6</v>
      </c>
      <c r="B135" s="228" t="s">
        <v>30</v>
      </c>
      <c r="C135" s="492"/>
      <c r="D135" s="492"/>
      <c r="E135" s="492"/>
      <c r="F135" s="492"/>
      <c r="G135" s="492"/>
      <c r="H135" s="492"/>
      <c r="I135" s="492"/>
      <c r="J135" s="234">
        <v>0</v>
      </c>
      <c r="K135" s="234">
        <v>0</v>
      </c>
      <c r="L135" s="234">
        <v>0</v>
      </c>
      <c r="M135" s="236">
        <f t="shared" si="101"/>
        <v>0</v>
      </c>
      <c r="N135" s="223"/>
      <c r="P135" s="257">
        <v>6</v>
      </c>
      <c r="Q135" s="228" t="s">
        <v>30</v>
      </c>
      <c r="R135" s="492"/>
      <c r="S135" s="492"/>
      <c r="T135" s="492"/>
      <c r="U135" s="492"/>
      <c r="V135" s="492"/>
      <c r="W135" s="492"/>
      <c r="X135" s="492"/>
      <c r="Y135" s="164">
        <f t="shared" si="114"/>
        <v>0</v>
      </c>
      <c r="Z135" s="234">
        <v>0</v>
      </c>
      <c r="AA135" s="234">
        <v>0</v>
      </c>
      <c r="AB135" s="234">
        <v>0</v>
      </c>
      <c r="AC135" s="295">
        <f t="shared" si="115"/>
        <v>0</v>
      </c>
      <c r="AD135" s="296">
        <f t="shared" si="116"/>
        <v>0</v>
      </c>
      <c r="AE135" s="223"/>
      <c r="AG135" s="399">
        <v>6</v>
      </c>
      <c r="AH135" s="228" t="s">
        <v>30</v>
      </c>
      <c r="AI135" s="492"/>
      <c r="AJ135" s="492"/>
      <c r="AK135" s="492"/>
      <c r="AL135" s="492"/>
      <c r="AM135" s="492"/>
      <c r="AN135" s="492"/>
      <c r="AO135" s="492"/>
      <c r="AP135" s="305">
        <f t="shared" si="117"/>
        <v>0</v>
      </c>
      <c r="AQ135" s="234">
        <v>0</v>
      </c>
      <c r="AR135" s="234">
        <v>0</v>
      </c>
      <c r="AS135" s="234">
        <v>0</v>
      </c>
      <c r="AT135" s="277">
        <f t="shared" si="118"/>
        <v>0</v>
      </c>
      <c r="AU135" s="278">
        <f t="shared" si="119"/>
        <v>0</v>
      </c>
    </row>
    <row r="136" spans="1:134" x14ac:dyDescent="0.35">
      <c r="A136" s="257">
        <v>7</v>
      </c>
      <c r="B136" s="228" t="s">
        <v>34</v>
      </c>
      <c r="C136" s="492"/>
      <c r="D136" s="492"/>
      <c r="E136" s="492"/>
      <c r="F136" s="492"/>
      <c r="G136" s="492"/>
      <c r="H136" s="492"/>
      <c r="I136" s="492"/>
      <c r="J136" s="234">
        <v>0</v>
      </c>
      <c r="K136" s="234">
        <v>0</v>
      </c>
      <c r="L136" s="234">
        <v>0</v>
      </c>
      <c r="M136" s="236">
        <f t="shared" si="101"/>
        <v>0</v>
      </c>
      <c r="N136" s="223"/>
      <c r="P136" s="257">
        <v>7</v>
      </c>
      <c r="Q136" s="228" t="s">
        <v>34</v>
      </c>
      <c r="R136" s="492"/>
      <c r="S136" s="492"/>
      <c r="T136" s="492"/>
      <c r="U136" s="492"/>
      <c r="V136" s="492"/>
      <c r="W136" s="492"/>
      <c r="X136" s="492"/>
      <c r="Y136" s="164">
        <f t="shared" si="114"/>
        <v>0</v>
      </c>
      <c r="Z136" s="234">
        <v>0</v>
      </c>
      <c r="AA136" s="234">
        <v>0</v>
      </c>
      <c r="AB136" s="234">
        <v>0</v>
      </c>
      <c r="AC136" s="295">
        <f t="shared" si="115"/>
        <v>0</v>
      </c>
      <c r="AD136" s="296">
        <f t="shared" si="116"/>
        <v>0</v>
      </c>
      <c r="AE136" s="223"/>
      <c r="AG136" s="399">
        <v>7</v>
      </c>
      <c r="AH136" s="228" t="s">
        <v>34</v>
      </c>
      <c r="AI136" s="492"/>
      <c r="AJ136" s="492"/>
      <c r="AK136" s="492"/>
      <c r="AL136" s="492"/>
      <c r="AM136" s="492"/>
      <c r="AN136" s="492"/>
      <c r="AO136" s="492"/>
      <c r="AP136" s="305">
        <f t="shared" si="117"/>
        <v>0</v>
      </c>
      <c r="AQ136" s="234">
        <v>0</v>
      </c>
      <c r="AR136" s="234">
        <v>0</v>
      </c>
      <c r="AS136" s="234">
        <v>0</v>
      </c>
      <c r="AT136" s="277">
        <f t="shared" si="118"/>
        <v>0</v>
      </c>
      <c r="AU136" s="278">
        <f t="shared" si="119"/>
        <v>0</v>
      </c>
    </row>
    <row r="137" spans="1:134" x14ac:dyDescent="0.35">
      <c r="A137" s="257">
        <v>8</v>
      </c>
      <c r="B137" s="228" t="s">
        <v>35</v>
      </c>
      <c r="C137" s="492"/>
      <c r="D137" s="492"/>
      <c r="E137" s="492"/>
      <c r="F137" s="492"/>
      <c r="G137" s="492"/>
      <c r="H137" s="492"/>
      <c r="I137" s="492"/>
      <c r="J137" s="234">
        <v>0</v>
      </c>
      <c r="K137" s="234">
        <v>0</v>
      </c>
      <c r="L137" s="234">
        <v>0</v>
      </c>
      <c r="M137" s="236">
        <f>SUM(J137:L137)</f>
        <v>0</v>
      </c>
      <c r="N137" s="223"/>
      <c r="P137" s="257">
        <v>8</v>
      </c>
      <c r="Q137" s="228" t="s">
        <v>35</v>
      </c>
      <c r="R137" s="492"/>
      <c r="S137" s="492"/>
      <c r="T137" s="492"/>
      <c r="U137" s="492"/>
      <c r="V137" s="492"/>
      <c r="W137" s="492"/>
      <c r="X137" s="492"/>
      <c r="Y137" s="164">
        <f t="shared" si="114"/>
        <v>0</v>
      </c>
      <c r="Z137" s="234">
        <v>0</v>
      </c>
      <c r="AA137" s="234">
        <v>0</v>
      </c>
      <c r="AB137" s="234">
        <v>0</v>
      </c>
      <c r="AC137" s="295">
        <f t="shared" si="115"/>
        <v>0</v>
      </c>
      <c r="AD137" s="296">
        <f t="shared" si="116"/>
        <v>0</v>
      </c>
      <c r="AE137" s="223"/>
      <c r="AG137" s="399">
        <v>8</v>
      </c>
      <c r="AH137" s="228" t="s">
        <v>35</v>
      </c>
      <c r="AI137" s="492"/>
      <c r="AJ137" s="492"/>
      <c r="AK137" s="492"/>
      <c r="AL137" s="492"/>
      <c r="AM137" s="492"/>
      <c r="AN137" s="492"/>
      <c r="AO137" s="492"/>
      <c r="AP137" s="305">
        <f t="shared" si="117"/>
        <v>0</v>
      </c>
      <c r="AQ137" s="234">
        <v>0</v>
      </c>
      <c r="AR137" s="234">
        <v>0</v>
      </c>
      <c r="AS137" s="234">
        <v>0</v>
      </c>
      <c r="AT137" s="277">
        <f t="shared" si="118"/>
        <v>0</v>
      </c>
      <c r="AU137" s="278">
        <f t="shared" si="119"/>
        <v>0</v>
      </c>
    </row>
    <row r="138" spans="1:134" x14ac:dyDescent="0.35">
      <c r="A138" s="257">
        <v>9</v>
      </c>
      <c r="B138" s="228" t="s">
        <v>50</v>
      </c>
      <c r="C138" s="492"/>
      <c r="D138" s="492"/>
      <c r="E138" s="492"/>
      <c r="F138" s="492"/>
      <c r="G138" s="492"/>
      <c r="H138" s="492"/>
      <c r="I138" s="492"/>
      <c r="J138" s="234">
        <v>0</v>
      </c>
      <c r="K138" s="234">
        <v>0</v>
      </c>
      <c r="L138" s="234">
        <v>0</v>
      </c>
      <c r="M138" s="236">
        <f t="shared" si="101"/>
        <v>0</v>
      </c>
      <c r="N138" s="223"/>
      <c r="P138" s="257">
        <v>9</v>
      </c>
      <c r="Q138" s="228" t="s">
        <v>50</v>
      </c>
      <c r="R138" s="492"/>
      <c r="S138" s="492"/>
      <c r="T138" s="492"/>
      <c r="U138" s="492"/>
      <c r="V138" s="492"/>
      <c r="W138" s="492"/>
      <c r="X138" s="492"/>
      <c r="Y138" s="164">
        <f t="shared" si="114"/>
        <v>0</v>
      </c>
      <c r="Z138" s="234">
        <v>0</v>
      </c>
      <c r="AA138" s="234">
        <v>0</v>
      </c>
      <c r="AB138" s="234">
        <v>0</v>
      </c>
      <c r="AC138" s="295">
        <f t="shared" si="115"/>
        <v>0</v>
      </c>
      <c r="AD138" s="296">
        <f t="shared" si="116"/>
        <v>0</v>
      </c>
      <c r="AE138" s="223"/>
      <c r="AG138" s="399">
        <v>9</v>
      </c>
      <c r="AH138" s="228" t="s">
        <v>50</v>
      </c>
      <c r="AI138" s="492"/>
      <c r="AJ138" s="492"/>
      <c r="AK138" s="492"/>
      <c r="AL138" s="492"/>
      <c r="AM138" s="492"/>
      <c r="AN138" s="492"/>
      <c r="AO138" s="492"/>
      <c r="AP138" s="305">
        <f t="shared" si="117"/>
        <v>0</v>
      </c>
      <c r="AQ138" s="234">
        <v>0</v>
      </c>
      <c r="AR138" s="234">
        <v>0</v>
      </c>
      <c r="AS138" s="234">
        <v>0</v>
      </c>
      <c r="AT138" s="277">
        <f t="shared" si="118"/>
        <v>0</v>
      </c>
      <c r="AU138" s="278">
        <f>IF($S$153&lt;&gt;0, AC138+AP138-AT138, M138+AP138-AT138)</f>
        <v>0</v>
      </c>
    </row>
    <row r="139" spans="1:134" x14ac:dyDescent="0.35">
      <c r="A139" s="229">
        <v>10</v>
      </c>
      <c r="B139" s="313" t="s">
        <v>205</v>
      </c>
      <c r="C139" s="623"/>
      <c r="D139" s="623"/>
      <c r="E139" s="623"/>
      <c r="F139" s="623"/>
      <c r="G139" s="623"/>
      <c r="H139" s="623"/>
      <c r="I139" s="623"/>
      <c r="J139" s="234">
        <v>0</v>
      </c>
      <c r="K139" s="234">
        <v>0</v>
      </c>
      <c r="L139" s="234">
        <v>0</v>
      </c>
      <c r="M139" s="236">
        <f t="shared" si="101"/>
        <v>0</v>
      </c>
      <c r="N139" s="223"/>
      <c r="P139" s="229">
        <v>10</v>
      </c>
      <c r="Q139" s="313" t="s">
        <v>205</v>
      </c>
      <c r="R139" s="623"/>
      <c r="S139" s="623"/>
      <c r="T139" s="623"/>
      <c r="U139" s="623"/>
      <c r="V139" s="623"/>
      <c r="W139" s="623"/>
      <c r="X139" s="623"/>
      <c r="Y139" s="164">
        <f t="shared" si="114"/>
        <v>0</v>
      </c>
      <c r="Z139" s="234">
        <v>0</v>
      </c>
      <c r="AA139" s="234">
        <v>0</v>
      </c>
      <c r="AB139" s="234">
        <v>0</v>
      </c>
      <c r="AC139" s="295">
        <f t="shared" si="115"/>
        <v>0</v>
      </c>
      <c r="AD139" s="296">
        <f t="shared" si="116"/>
        <v>0</v>
      </c>
      <c r="AE139" s="223"/>
      <c r="AG139" s="229">
        <v>10</v>
      </c>
      <c r="AH139" s="313" t="s">
        <v>205</v>
      </c>
      <c r="AI139" s="623"/>
      <c r="AJ139" s="623"/>
      <c r="AK139" s="623"/>
      <c r="AL139" s="623"/>
      <c r="AM139" s="623"/>
      <c r="AN139" s="623"/>
      <c r="AO139" s="623"/>
      <c r="AP139" s="305">
        <f t="shared" si="117"/>
        <v>0</v>
      </c>
      <c r="AQ139" s="234">
        <v>0</v>
      </c>
      <c r="AR139" s="234">
        <v>0</v>
      </c>
      <c r="AS139" s="234">
        <v>0</v>
      </c>
      <c r="AT139" s="277">
        <f t="shared" si="118"/>
        <v>0</v>
      </c>
      <c r="AU139" s="278">
        <f>IF($S$153&lt;&gt;0, AC139+AP139-AT139, M139+AP139-AT139)</f>
        <v>0</v>
      </c>
    </row>
    <row r="140" spans="1:134" x14ac:dyDescent="0.35">
      <c r="A140" s="229">
        <v>11</v>
      </c>
      <c r="B140" s="313" t="s">
        <v>205</v>
      </c>
      <c r="C140" s="623"/>
      <c r="D140" s="623"/>
      <c r="E140" s="623"/>
      <c r="F140" s="623"/>
      <c r="G140" s="623"/>
      <c r="H140" s="623"/>
      <c r="I140" s="623"/>
      <c r="J140" s="234">
        <v>0</v>
      </c>
      <c r="K140" s="234">
        <v>0</v>
      </c>
      <c r="L140" s="234">
        <v>0</v>
      </c>
      <c r="M140" s="236">
        <f>SUM(J140:L140)</f>
        <v>0</v>
      </c>
      <c r="N140" s="223"/>
      <c r="P140" s="229">
        <v>11</v>
      </c>
      <c r="Q140" s="313" t="s">
        <v>205</v>
      </c>
      <c r="R140" s="623"/>
      <c r="S140" s="623"/>
      <c r="T140" s="623"/>
      <c r="U140" s="623"/>
      <c r="V140" s="623"/>
      <c r="W140" s="623"/>
      <c r="X140" s="623"/>
      <c r="Y140" s="164">
        <f t="shared" si="114"/>
        <v>0</v>
      </c>
      <c r="Z140" s="234">
        <v>0</v>
      </c>
      <c r="AA140" s="234">
        <v>0</v>
      </c>
      <c r="AB140" s="234">
        <v>0</v>
      </c>
      <c r="AC140" s="295">
        <f>SUM(Z140:AB140)</f>
        <v>0</v>
      </c>
      <c r="AD140" s="296">
        <f t="shared" si="116"/>
        <v>0</v>
      </c>
      <c r="AE140" s="223"/>
      <c r="AG140" s="229">
        <v>11</v>
      </c>
      <c r="AH140" s="313" t="s">
        <v>205</v>
      </c>
      <c r="AI140" s="623"/>
      <c r="AJ140" s="623"/>
      <c r="AK140" s="623"/>
      <c r="AL140" s="623"/>
      <c r="AM140" s="623"/>
      <c r="AN140" s="623"/>
      <c r="AO140" s="623"/>
      <c r="AP140" s="305">
        <f t="shared" si="117"/>
        <v>0</v>
      </c>
      <c r="AQ140" s="234">
        <v>0</v>
      </c>
      <c r="AR140" s="234">
        <v>0</v>
      </c>
      <c r="AS140" s="234">
        <v>0</v>
      </c>
      <c r="AT140" s="277">
        <f>SUM(AQ140:AS140)</f>
        <v>0</v>
      </c>
      <c r="AU140" s="278">
        <f t="shared" si="119"/>
        <v>0</v>
      </c>
    </row>
    <row r="141" spans="1:134" ht="16" thickBot="1" x14ac:dyDescent="0.4">
      <c r="A141" s="578" t="s">
        <v>36</v>
      </c>
      <c r="B141" s="579"/>
      <c r="C141" s="579"/>
      <c r="D141" s="579"/>
      <c r="E141" s="579"/>
      <c r="F141" s="579"/>
      <c r="G141" s="579"/>
      <c r="H141" s="579"/>
      <c r="I141" s="579"/>
      <c r="J141" s="250">
        <f>SUM(J130:J140)</f>
        <v>0</v>
      </c>
      <c r="K141" s="250">
        <f t="shared" ref="K141:L141" si="120">SUM(K130:K140)</f>
        <v>0</v>
      </c>
      <c r="L141" s="250">
        <f t="shared" si="120"/>
        <v>0</v>
      </c>
      <c r="M141" s="237">
        <f>SUM(J141:L141)</f>
        <v>0</v>
      </c>
      <c r="N141" s="223"/>
      <c r="P141" s="578" t="s">
        <v>36</v>
      </c>
      <c r="Q141" s="579"/>
      <c r="R141" s="579"/>
      <c r="S141" s="579"/>
      <c r="T141" s="579"/>
      <c r="U141" s="579"/>
      <c r="V141" s="579"/>
      <c r="W141" s="579"/>
      <c r="X141" s="579"/>
      <c r="Y141" s="200">
        <f t="shared" si="114"/>
        <v>0</v>
      </c>
      <c r="Z141" s="293">
        <f>SUM(Z130:Z140)</f>
        <v>0</v>
      </c>
      <c r="AA141" s="293">
        <f t="shared" ref="AA141" si="121">SUM(AA130:AA140)</f>
        <v>0</v>
      </c>
      <c r="AB141" s="293">
        <f>SUM(AB130:AB140)</f>
        <v>0</v>
      </c>
      <c r="AC141" s="293">
        <f t="shared" ref="AC141:AD141" si="122">SUM(AC130:AC140)</f>
        <v>0</v>
      </c>
      <c r="AD141" s="294">
        <f t="shared" si="122"/>
        <v>0</v>
      </c>
      <c r="AE141" s="223"/>
      <c r="AG141" s="578" t="s">
        <v>36</v>
      </c>
      <c r="AH141" s="579"/>
      <c r="AI141" s="579"/>
      <c r="AJ141" s="579"/>
      <c r="AK141" s="579"/>
      <c r="AL141" s="579"/>
      <c r="AM141" s="579"/>
      <c r="AN141" s="579"/>
      <c r="AO141" s="579"/>
      <c r="AP141" s="306">
        <f t="shared" si="117"/>
        <v>0</v>
      </c>
      <c r="AQ141" s="275">
        <f>SUM(AQ130:AQ140)</f>
        <v>0</v>
      </c>
      <c r="AR141" s="275">
        <f t="shared" ref="AR141:AU141" si="123">SUM(AR130:AR140)</f>
        <v>0</v>
      </c>
      <c r="AS141" s="275">
        <f t="shared" si="123"/>
        <v>0</v>
      </c>
      <c r="AT141" s="275">
        <f t="shared" si="123"/>
        <v>0</v>
      </c>
      <c r="AU141" s="276">
        <f t="shared" si="123"/>
        <v>0</v>
      </c>
    </row>
    <row r="142" spans="1:134" s="221" customFormat="1" ht="3.75" customHeight="1" x14ac:dyDescent="0.35">
      <c r="B142" s="281"/>
      <c r="C142" s="284"/>
      <c r="D142" s="284"/>
      <c r="E142" s="284"/>
      <c r="F142" s="284"/>
      <c r="G142" s="284"/>
      <c r="H142" s="284"/>
      <c r="I142" s="284"/>
      <c r="J142" s="283"/>
      <c r="K142" s="283"/>
      <c r="L142" s="283"/>
      <c r="M142" s="246"/>
      <c r="N142" s="223"/>
      <c r="Q142" s="281"/>
      <c r="R142" s="284"/>
      <c r="S142" s="284"/>
      <c r="T142" s="284"/>
      <c r="U142" s="284"/>
      <c r="V142" s="284"/>
      <c r="W142" s="284"/>
      <c r="X142" s="284"/>
      <c r="Y142" s="304"/>
      <c r="Z142" s="283"/>
      <c r="AA142" s="283"/>
      <c r="AB142" s="283"/>
      <c r="AC142" s="246"/>
      <c r="AD142" s="246"/>
      <c r="AE142" s="223"/>
      <c r="AH142" s="281"/>
      <c r="AI142" s="284"/>
      <c r="AJ142" s="284"/>
      <c r="AK142" s="284"/>
      <c r="AL142" s="284"/>
      <c r="AM142" s="284"/>
      <c r="AN142" s="284"/>
      <c r="AO142" s="284"/>
      <c r="AP142" s="304"/>
      <c r="AQ142" s="283"/>
      <c r="AR142" s="283"/>
      <c r="AS142" s="283"/>
      <c r="AT142" s="246"/>
      <c r="AU142" s="246"/>
      <c r="AW142" s="220"/>
      <c r="AX142" s="220"/>
      <c r="AY142" s="220"/>
      <c r="AZ142" s="220"/>
      <c r="BA142" s="220"/>
      <c r="BB142" s="220"/>
      <c r="BC142" s="220"/>
      <c r="BD142" s="220"/>
      <c r="BE142" s="220"/>
      <c r="BF142" s="220"/>
      <c r="BG142" s="220"/>
      <c r="BH142" s="220"/>
      <c r="BI142" s="220"/>
      <c r="BJ142" s="220"/>
      <c r="BK142" s="220"/>
      <c r="BL142" s="220"/>
      <c r="BM142" s="220"/>
      <c r="BN142" s="220"/>
      <c r="BO142" s="220"/>
      <c r="BP142" s="220"/>
      <c r="BQ142" s="220"/>
      <c r="BR142" s="220"/>
      <c r="BS142" s="220"/>
      <c r="BT142" s="220"/>
      <c r="BU142" s="220"/>
      <c r="BV142" s="220"/>
      <c r="BW142" s="220"/>
      <c r="BX142" s="220"/>
      <c r="BY142" s="220"/>
      <c r="BZ142" s="220"/>
      <c r="CA142" s="220"/>
      <c r="CB142" s="220"/>
      <c r="CC142" s="220"/>
      <c r="CD142" s="220"/>
      <c r="CE142" s="220"/>
      <c r="CF142" s="220"/>
      <c r="CG142" s="220"/>
      <c r="CH142" s="220"/>
      <c r="CI142" s="220"/>
      <c r="CJ142" s="220"/>
      <c r="CK142" s="220"/>
      <c r="CL142" s="220"/>
      <c r="CM142" s="220"/>
      <c r="CN142" s="220"/>
      <c r="CO142" s="220"/>
      <c r="CP142" s="220"/>
      <c r="CQ142" s="220"/>
      <c r="CR142" s="220"/>
      <c r="CS142" s="220"/>
      <c r="CT142" s="220"/>
      <c r="CU142" s="220"/>
      <c r="CV142" s="220"/>
      <c r="CW142" s="220"/>
      <c r="CX142" s="220"/>
      <c r="CY142" s="220"/>
      <c r="CZ142" s="220"/>
      <c r="DA142" s="220"/>
      <c r="DB142" s="220"/>
      <c r="DC142" s="220"/>
      <c r="DD142" s="220"/>
      <c r="DE142" s="220"/>
      <c r="DF142" s="220"/>
      <c r="DG142" s="220"/>
      <c r="DH142" s="220"/>
      <c r="DI142" s="220"/>
      <c r="DJ142" s="220"/>
      <c r="DK142" s="220"/>
      <c r="DL142" s="220"/>
      <c r="DM142" s="220"/>
      <c r="DN142" s="220"/>
      <c r="DO142" s="220"/>
      <c r="DP142" s="220"/>
      <c r="DQ142" s="220"/>
      <c r="DR142" s="220"/>
      <c r="DS142" s="220"/>
      <c r="DT142" s="220"/>
      <c r="DU142" s="220"/>
      <c r="DV142" s="220"/>
      <c r="DW142" s="220"/>
      <c r="DX142" s="220"/>
      <c r="DY142" s="220"/>
      <c r="DZ142" s="220"/>
      <c r="EA142" s="220"/>
      <c r="EB142" s="220"/>
      <c r="EC142" s="220"/>
      <c r="ED142" s="220"/>
    </row>
    <row r="143" spans="1:134" ht="3.75" customHeight="1" thickBot="1" x14ac:dyDescent="0.4">
      <c r="A143" s="242"/>
      <c r="B143" s="242"/>
      <c r="C143" s="242"/>
      <c r="D143" s="242"/>
      <c r="E143" s="242"/>
      <c r="F143" s="242"/>
      <c r="G143" s="242"/>
      <c r="H143" s="242"/>
      <c r="I143" s="232"/>
      <c r="J143" s="246"/>
      <c r="K143" s="246"/>
      <c r="L143" s="246"/>
      <c r="M143" s="246"/>
      <c r="N143" s="223"/>
      <c r="P143" s="242"/>
      <c r="Q143" s="242"/>
      <c r="R143" s="242"/>
      <c r="S143" s="242"/>
      <c r="T143" s="242"/>
      <c r="U143" s="242"/>
      <c r="V143" s="242"/>
      <c r="W143" s="242"/>
      <c r="X143" s="232"/>
      <c r="Y143" s="246"/>
      <c r="Z143" s="246"/>
      <c r="AA143" s="246"/>
      <c r="AB143" s="246"/>
      <c r="AC143" s="246"/>
      <c r="AD143" s="246"/>
      <c r="AE143" s="223"/>
      <c r="AG143" s="242"/>
      <c r="AH143" s="242"/>
      <c r="AI143" s="242"/>
      <c r="AJ143" s="242"/>
      <c r="AK143" s="242"/>
      <c r="AL143" s="242"/>
      <c r="AM143" s="242"/>
      <c r="AN143" s="242"/>
      <c r="AO143" s="232"/>
      <c r="AP143" s="246"/>
      <c r="AQ143" s="246"/>
      <c r="AR143" s="246"/>
      <c r="AS143" s="246"/>
      <c r="AT143" s="246"/>
      <c r="AU143" s="246"/>
    </row>
    <row r="144" spans="1:134" x14ac:dyDescent="0.35">
      <c r="A144" s="544" t="s">
        <v>189</v>
      </c>
      <c r="B144" s="545"/>
      <c r="C144" s="545"/>
      <c r="D144" s="545"/>
      <c r="E144" s="545"/>
      <c r="F144" s="545"/>
      <c r="G144" s="545"/>
      <c r="H144" s="545"/>
      <c r="I144" s="545"/>
      <c r="J144" s="244">
        <f>SUM(J141, J127, J121, H114)</f>
        <v>0</v>
      </c>
      <c r="K144" s="244">
        <f>SUM( K141, K127, K121, K114)</f>
        <v>0</v>
      </c>
      <c r="L144" s="244">
        <f>SUM( L141, L127, L121, L114)</f>
        <v>0</v>
      </c>
      <c r="M144" s="245">
        <f>SUM(J144:L144)</f>
        <v>0</v>
      </c>
      <c r="N144" s="223"/>
      <c r="P144" s="544" t="s">
        <v>182</v>
      </c>
      <c r="Q144" s="545"/>
      <c r="R144" s="545"/>
      <c r="S144" s="545"/>
      <c r="T144" s="545"/>
      <c r="U144" s="545"/>
      <c r="V144" s="545"/>
      <c r="W144" s="545"/>
      <c r="X144" s="545"/>
      <c r="Y144" s="199">
        <f t="shared" ref="Y144:Y145" si="124">AU64</f>
        <v>0</v>
      </c>
      <c r="Z144" s="300">
        <f>SUM(Z141, Z127, Z121, X114)</f>
        <v>0</v>
      </c>
      <c r="AA144" s="300">
        <f>SUM(AA141, AA127, AA121, AA114)</f>
        <v>0</v>
      </c>
      <c r="AB144" s="300">
        <f>SUM(AB141, AB127, AB121, AB114, )</f>
        <v>0</v>
      </c>
      <c r="AC144" s="300">
        <f t="shared" ref="AC144" si="125">SUM(Z144:AB144)</f>
        <v>0</v>
      </c>
      <c r="AD144" s="301">
        <f>M144-AC144</f>
        <v>0</v>
      </c>
      <c r="AE144" s="246"/>
      <c r="AG144" s="544" t="s">
        <v>182</v>
      </c>
      <c r="AH144" s="545"/>
      <c r="AI144" s="545"/>
      <c r="AJ144" s="545"/>
      <c r="AK144" s="545"/>
      <c r="AL144" s="545"/>
      <c r="AM144" s="545"/>
      <c r="AN144" s="545"/>
      <c r="AO144" s="545"/>
      <c r="AP144" s="205">
        <f t="shared" ref="AP144:AP145" si="126">AU64</f>
        <v>0</v>
      </c>
      <c r="AQ144" s="286">
        <f>SUM( AQ141, AQ127, AQ121, AO114)</f>
        <v>0</v>
      </c>
      <c r="AR144" s="286">
        <f>SUM( AR141, AR127, AR121, AR114)</f>
        <v>0</v>
      </c>
      <c r="AS144" s="286">
        <f>SUM( AS141, AS127, AS121, AS114, )</f>
        <v>0</v>
      </c>
      <c r="AT144" s="286">
        <f t="shared" ref="AT144" si="127">SUM(AQ144:AS144)</f>
        <v>0</v>
      </c>
      <c r="AU144" s="287">
        <f>IF($S$153&lt;&gt;0, AC144+AP144-AT144, M144+AP144-AT144)</f>
        <v>0</v>
      </c>
      <c r="AV144" s="246"/>
    </row>
    <row r="145" spans="1:134" ht="16" thickBot="1" x14ac:dyDescent="0.4">
      <c r="A145" s="540" t="s">
        <v>183</v>
      </c>
      <c r="B145" s="541"/>
      <c r="C145" s="541"/>
      <c r="D145" s="541"/>
      <c r="E145" s="541"/>
      <c r="F145" s="541"/>
      <c r="G145" s="541"/>
      <c r="H145" s="541"/>
      <c r="I145" s="541"/>
      <c r="J145" s="593">
        <f>SUM(K141, L141, K127, L127, K121, L121, K114, L114)</f>
        <v>0</v>
      </c>
      <c r="K145" s="593"/>
      <c r="L145" s="593"/>
      <c r="M145" s="594"/>
      <c r="N145" s="223"/>
      <c r="P145" s="540" t="s">
        <v>183</v>
      </c>
      <c r="Q145" s="541"/>
      <c r="R145" s="541"/>
      <c r="S145" s="541"/>
      <c r="T145" s="541"/>
      <c r="U145" s="541"/>
      <c r="V145" s="541"/>
      <c r="W145" s="541"/>
      <c r="X145" s="541"/>
      <c r="Y145" s="200">
        <f t="shared" si="124"/>
        <v>0</v>
      </c>
      <c r="Z145" s="588">
        <f>SUM(AA141, AB141, AA127, AB127, AA121, AB121, AA114, AB114)</f>
        <v>0</v>
      </c>
      <c r="AA145" s="588"/>
      <c r="AB145" s="588"/>
      <c r="AC145" s="588"/>
      <c r="AD145" s="330">
        <f>M145-Z145</f>
        <v>0</v>
      </c>
      <c r="AE145" s="223"/>
      <c r="AG145" s="540" t="s">
        <v>183</v>
      </c>
      <c r="AH145" s="541"/>
      <c r="AI145" s="541"/>
      <c r="AJ145" s="541"/>
      <c r="AK145" s="541"/>
      <c r="AL145" s="541"/>
      <c r="AM145" s="541"/>
      <c r="AN145" s="541"/>
      <c r="AO145" s="541"/>
      <c r="AP145" s="306">
        <f t="shared" si="126"/>
        <v>0</v>
      </c>
      <c r="AQ145" s="539">
        <f>SUM(AR141, AS141, AR127, AS127, AR121, AS121, AR114, AS114)</f>
        <v>0</v>
      </c>
      <c r="AR145" s="539"/>
      <c r="AS145" s="539"/>
      <c r="AT145" s="539"/>
      <c r="AU145" s="276">
        <f>IF($S$153&lt;&gt;0, AC145+AP145-AQ145, M145+AP145-AQ145)</f>
        <v>0</v>
      </c>
    </row>
    <row r="146" spans="1:134" s="224" customFormat="1" ht="16" thickBot="1" x14ac:dyDescent="0.4">
      <c r="A146" s="221"/>
      <c r="B146" s="232"/>
      <c r="C146" s="232"/>
      <c r="D146" s="232"/>
      <c r="E146" s="232"/>
      <c r="F146" s="232"/>
      <c r="G146" s="232"/>
      <c r="H146" s="232"/>
      <c r="I146" s="232"/>
      <c r="J146" s="258"/>
      <c r="K146" s="258"/>
      <c r="L146" s="258"/>
      <c r="M146" s="221"/>
      <c r="N146" s="223"/>
      <c r="O146" s="220"/>
      <c r="P146" s="221"/>
      <c r="Q146" s="232"/>
      <c r="R146" s="232"/>
      <c r="S146" s="232"/>
      <c r="T146" s="232"/>
      <c r="U146" s="232"/>
      <c r="V146" s="232"/>
      <c r="W146" s="232"/>
      <c r="X146" s="232"/>
      <c r="Y146" s="258"/>
      <c r="Z146" s="258"/>
      <c r="AA146" s="258"/>
      <c r="AB146" s="221"/>
      <c r="AC146" s="221"/>
      <c r="AD146" s="221"/>
      <c r="AE146" s="223"/>
      <c r="AF146" s="220"/>
      <c r="AG146" s="221"/>
      <c r="AH146" s="232"/>
      <c r="AI146" s="232"/>
      <c r="AJ146" s="232"/>
      <c r="AK146" s="232"/>
      <c r="AL146" s="232"/>
      <c r="AM146" s="232"/>
      <c r="AN146" s="232"/>
      <c r="AO146" s="232"/>
      <c r="AP146" s="258"/>
      <c r="AQ146" s="258"/>
      <c r="AR146" s="258"/>
      <c r="AS146" s="221"/>
      <c r="AT146" s="221"/>
      <c r="AU146" s="221"/>
      <c r="AV146" s="220"/>
      <c r="AW146" s="220"/>
      <c r="AX146" s="220"/>
      <c r="AY146" s="220"/>
      <c r="AZ146" s="220"/>
      <c r="BA146" s="220"/>
      <c r="BB146" s="220"/>
      <c r="BC146" s="220"/>
      <c r="BD146" s="220"/>
      <c r="BE146" s="220"/>
      <c r="BF146" s="220"/>
      <c r="BG146" s="220"/>
      <c r="BH146" s="220"/>
      <c r="BI146" s="220"/>
      <c r="BJ146" s="220"/>
      <c r="BK146" s="220"/>
      <c r="BL146" s="220"/>
      <c r="BM146" s="220"/>
      <c r="BN146" s="220"/>
      <c r="BO146" s="220"/>
      <c r="BP146" s="220"/>
      <c r="BQ146" s="220"/>
      <c r="BR146" s="220"/>
      <c r="BS146" s="220"/>
      <c r="BT146" s="220"/>
      <c r="BU146" s="220"/>
      <c r="BV146" s="220"/>
      <c r="BW146" s="220"/>
      <c r="BX146" s="220"/>
      <c r="BY146" s="220"/>
      <c r="BZ146" s="220"/>
      <c r="CA146" s="220"/>
      <c r="CB146" s="220"/>
      <c r="CC146" s="220"/>
      <c r="CD146" s="220"/>
      <c r="CE146" s="220"/>
      <c r="CF146" s="220"/>
      <c r="CG146" s="220"/>
      <c r="CH146" s="220"/>
      <c r="CI146" s="220"/>
      <c r="CJ146" s="220"/>
      <c r="CK146" s="220"/>
      <c r="CL146" s="220"/>
      <c r="CM146" s="220"/>
      <c r="CN146" s="220"/>
      <c r="CO146" s="220"/>
      <c r="CP146" s="220"/>
      <c r="CQ146" s="220"/>
      <c r="CR146" s="220"/>
      <c r="CS146" s="220"/>
      <c r="CT146" s="220"/>
      <c r="CU146" s="220"/>
      <c r="CV146" s="220"/>
      <c r="CW146" s="220"/>
      <c r="CX146" s="220"/>
      <c r="CY146" s="220"/>
      <c r="CZ146" s="220"/>
      <c r="DA146" s="220"/>
      <c r="DB146" s="220"/>
      <c r="DC146" s="220"/>
      <c r="DD146" s="220"/>
      <c r="DE146" s="220"/>
      <c r="DF146" s="220"/>
      <c r="DG146" s="220"/>
      <c r="DH146" s="220"/>
      <c r="DI146" s="220"/>
      <c r="DJ146" s="220"/>
      <c r="DK146" s="220"/>
      <c r="DL146" s="220"/>
      <c r="DM146" s="220"/>
      <c r="DN146" s="220"/>
      <c r="DO146" s="220"/>
      <c r="DP146" s="220"/>
      <c r="DQ146" s="220"/>
      <c r="DR146" s="220"/>
      <c r="DS146" s="220"/>
      <c r="DT146" s="220"/>
      <c r="DU146" s="220"/>
      <c r="DV146" s="220"/>
      <c r="DW146" s="220"/>
      <c r="DX146" s="220"/>
      <c r="DY146" s="220"/>
      <c r="DZ146" s="220"/>
      <c r="EA146" s="220"/>
      <c r="EB146" s="220"/>
      <c r="EC146" s="220"/>
      <c r="ED146" s="220"/>
    </row>
    <row r="147" spans="1:134" s="242" customFormat="1" x14ac:dyDescent="0.35">
      <c r="A147" s="502" t="s">
        <v>100</v>
      </c>
      <c r="B147" s="503"/>
      <c r="C147" s="503"/>
      <c r="D147" s="503"/>
      <c r="E147" s="503"/>
      <c r="F147" s="503"/>
      <c r="G147" s="503"/>
      <c r="H147" s="503"/>
      <c r="I147" s="503"/>
      <c r="J147" s="273" t="s">
        <v>17</v>
      </c>
      <c r="K147" s="542" t="s">
        <v>4</v>
      </c>
      <c r="L147" s="542"/>
      <c r="M147" s="248" t="s">
        <v>49</v>
      </c>
      <c r="N147" s="261"/>
      <c r="P147" s="502" t="s">
        <v>100</v>
      </c>
      <c r="Q147" s="503"/>
      <c r="R147" s="503"/>
      <c r="S147" s="503"/>
      <c r="T147" s="503"/>
      <c r="U147" s="503"/>
      <c r="V147" s="503"/>
      <c r="W147" s="503"/>
      <c r="X147" s="503"/>
      <c r="Y147" s="271" t="s">
        <v>110</v>
      </c>
      <c r="Z147" s="273" t="s">
        <v>77</v>
      </c>
      <c r="AA147" s="542" t="s">
        <v>4</v>
      </c>
      <c r="AB147" s="542"/>
      <c r="AC147" s="271" t="s">
        <v>18</v>
      </c>
      <c r="AD147" s="268" t="s">
        <v>114</v>
      </c>
      <c r="AE147" s="261"/>
      <c r="AG147" s="502" t="s">
        <v>100</v>
      </c>
      <c r="AH147" s="503"/>
      <c r="AI147" s="503"/>
      <c r="AJ147" s="503"/>
      <c r="AK147" s="503"/>
      <c r="AL147" s="503"/>
      <c r="AM147" s="503"/>
      <c r="AN147" s="503"/>
      <c r="AO147" s="503"/>
      <c r="AP147" s="271" t="s">
        <v>110</v>
      </c>
      <c r="AQ147" s="273" t="s">
        <v>212</v>
      </c>
      <c r="AR147" s="542" t="s">
        <v>4</v>
      </c>
      <c r="AS147" s="542"/>
      <c r="AT147" s="271" t="s">
        <v>214</v>
      </c>
      <c r="AU147" s="268" t="s">
        <v>111</v>
      </c>
      <c r="AW147" s="220"/>
      <c r="AX147" s="220"/>
      <c r="AY147" s="220"/>
      <c r="AZ147" s="220"/>
      <c r="BA147" s="220"/>
      <c r="BB147" s="220"/>
      <c r="BC147" s="220"/>
      <c r="BD147" s="220"/>
      <c r="BE147" s="220"/>
      <c r="BF147" s="220"/>
      <c r="BG147" s="220"/>
      <c r="BH147" s="220"/>
      <c r="BI147" s="220"/>
      <c r="BJ147" s="220"/>
      <c r="BK147" s="220"/>
      <c r="BL147" s="220"/>
      <c r="BM147" s="220"/>
      <c r="BN147" s="220"/>
      <c r="BO147" s="220"/>
      <c r="BP147" s="220"/>
      <c r="BQ147" s="220"/>
      <c r="BR147" s="220"/>
      <c r="BS147" s="220"/>
      <c r="BT147" s="220"/>
      <c r="BU147" s="220"/>
      <c r="BV147" s="220"/>
      <c r="BW147" s="220"/>
      <c r="BX147" s="220"/>
      <c r="BY147" s="220"/>
      <c r="BZ147" s="220"/>
      <c r="CA147" s="220"/>
      <c r="CB147" s="220"/>
      <c r="CC147" s="220"/>
      <c r="CD147" s="220"/>
      <c r="CE147" s="220"/>
      <c r="CF147" s="220"/>
      <c r="CG147" s="220"/>
      <c r="CH147" s="220"/>
      <c r="CI147" s="220"/>
      <c r="CJ147" s="220"/>
      <c r="CK147" s="220"/>
      <c r="CL147" s="220"/>
      <c r="CM147" s="220"/>
      <c r="CN147" s="220"/>
      <c r="CO147" s="220"/>
      <c r="CP147" s="220"/>
      <c r="CQ147" s="220"/>
      <c r="CR147" s="220"/>
      <c r="CS147" s="220"/>
      <c r="CT147" s="220"/>
      <c r="CU147" s="220"/>
      <c r="CV147" s="220"/>
      <c r="CW147" s="220"/>
      <c r="CX147" s="220"/>
      <c r="CY147" s="220"/>
      <c r="CZ147" s="220"/>
      <c r="DA147" s="220"/>
      <c r="DB147" s="220"/>
      <c r="DC147" s="220"/>
      <c r="DD147" s="220"/>
      <c r="DE147" s="220"/>
      <c r="DF147" s="220"/>
      <c r="DG147" s="220"/>
      <c r="DH147" s="220"/>
      <c r="DI147" s="220"/>
      <c r="DJ147" s="220"/>
      <c r="DK147" s="220"/>
      <c r="DL147" s="220"/>
      <c r="DM147" s="220"/>
      <c r="DN147" s="220"/>
      <c r="DO147" s="220"/>
      <c r="DP147" s="220"/>
      <c r="DQ147" s="220"/>
      <c r="DR147" s="220"/>
      <c r="DS147" s="220"/>
      <c r="DT147" s="220"/>
      <c r="DU147" s="220"/>
      <c r="DV147" s="220"/>
      <c r="DW147" s="220"/>
      <c r="DX147" s="220"/>
      <c r="DY147" s="220"/>
      <c r="DZ147" s="220"/>
      <c r="EA147" s="220"/>
      <c r="EB147" s="220"/>
      <c r="EC147" s="220"/>
      <c r="ED147" s="220"/>
    </row>
    <row r="148" spans="1:134" ht="16" thickBot="1" x14ac:dyDescent="0.4">
      <c r="A148" s="540" t="s">
        <v>37</v>
      </c>
      <c r="B148" s="541"/>
      <c r="C148" s="541"/>
      <c r="D148" s="541"/>
      <c r="E148" s="541"/>
      <c r="F148" s="541"/>
      <c r="G148" s="541"/>
      <c r="H148" s="541"/>
      <c r="I148" s="541"/>
      <c r="J148" s="243">
        <f>(SUM(J141, J127, J121, H114))*'Cumulative Budget'!$G$36</f>
        <v>0</v>
      </c>
      <c r="K148" s="593">
        <f>(SUM(K141, L141, K127, L127, K121, L121, K114, L114))*'Cumulative Budget'!$G$36</f>
        <v>0</v>
      </c>
      <c r="L148" s="593"/>
      <c r="M148" s="237">
        <f t="shared" ref="M148" si="128">SUM(J148:L148)</f>
        <v>0</v>
      </c>
      <c r="N148" s="223"/>
      <c r="P148" s="540" t="s">
        <v>37</v>
      </c>
      <c r="Q148" s="541"/>
      <c r="R148" s="541"/>
      <c r="S148" s="541"/>
      <c r="T148" s="541"/>
      <c r="U148" s="541"/>
      <c r="V148" s="541"/>
      <c r="W148" s="541"/>
      <c r="X148" s="541"/>
      <c r="Y148" s="200">
        <f t="shared" ref="Y148:Y150" si="129">AU68</f>
        <v>0</v>
      </c>
      <c r="Z148" s="302">
        <f>(SUM(Z141, Z127, Z121, X114))*'Cumulative Budget'!$G$36</f>
        <v>0</v>
      </c>
      <c r="AA148" s="588">
        <f>(SUM(AA141, AB141, AA127, AB127, AA121, AB121, AA114, AB114))*'Cumulative Budget'!$G$36</f>
        <v>0</v>
      </c>
      <c r="AB148" s="588"/>
      <c r="AC148" s="293">
        <f t="shared" ref="AC148" si="130">SUM(Z148:AB148)</f>
        <v>0</v>
      </c>
      <c r="AD148" s="294">
        <f t="shared" ref="AD148" si="131">M148-AC148</f>
        <v>0</v>
      </c>
      <c r="AE148" s="223"/>
      <c r="AG148" s="540" t="s">
        <v>37</v>
      </c>
      <c r="AH148" s="541"/>
      <c r="AI148" s="541"/>
      <c r="AJ148" s="541"/>
      <c r="AK148" s="541"/>
      <c r="AL148" s="541"/>
      <c r="AM148" s="541"/>
      <c r="AN148" s="541"/>
      <c r="AO148" s="541"/>
      <c r="AP148" s="306">
        <f t="shared" ref="AP148:AP150" si="132">AU68</f>
        <v>0</v>
      </c>
      <c r="AQ148" s="443">
        <v>0</v>
      </c>
      <c r="AR148" s="563">
        <v>0</v>
      </c>
      <c r="AS148" s="563"/>
      <c r="AT148" s="275">
        <f>SUM(AQ148:AS148)</f>
        <v>0</v>
      </c>
      <c r="AU148" s="276">
        <f>IF($S$153&lt;&gt;0, AC148+AP148-AT148, M148+AP148-AT148)</f>
        <v>0</v>
      </c>
    </row>
    <row r="149" spans="1:134" s="221" customFormat="1" ht="16" thickBot="1" x14ac:dyDescent="0.4">
      <c r="A149" s="230" t="s">
        <v>99</v>
      </c>
      <c r="B149" s="230"/>
      <c r="J149" s="233"/>
      <c r="K149" s="233"/>
      <c r="L149" s="233"/>
      <c r="M149" s="233"/>
      <c r="N149" s="223"/>
      <c r="O149" s="220"/>
      <c r="P149" s="230" t="s">
        <v>99</v>
      </c>
      <c r="Q149" s="230"/>
      <c r="Z149" s="233"/>
      <c r="AA149" s="233"/>
      <c r="AB149" s="233"/>
      <c r="AC149" s="233"/>
      <c r="AD149" s="233"/>
      <c r="AE149" s="223"/>
      <c r="AG149" s="230" t="s">
        <v>99</v>
      </c>
      <c r="AH149" s="230"/>
      <c r="AQ149" s="233"/>
      <c r="AR149" s="233"/>
      <c r="AS149" s="233"/>
      <c r="AT149" s="233"/>
      <c r="AU149" s="233"/>
      <c r="AV149" s="220"/>
      <c r="AW149" s="220"/>
      <c r="AX149" s="220"/>
      <c r="AY149" s="220"/>
      <c r="AZ149" s="220"/>
      <c r="BA149" s="220"/>
      <c r="BB149" s="220"/>
      <c r="BC149" s="220"/>
      <c r="BD149" s="220"/>
      <c r="BE149" s="220"/>
      <c r="BF149" s="220"/>
      <c r="BG149" s="220"/>
      <c r="BH149" s="220"/>
      <c r="BI149" s="220"/>
      <c r="BJ149" s="220"/>
      <c r="BK149" s="220"/>
      <c r="BL149" s="220"/>
      <c r="BM149" s="220"/>
      <c r="BN149" s="220"/>
      <c r="BO149" s="220"/>
      <c r="BP149" s="220"/>
      <c r="BQ149" s="220"/>
      <c r="BR149" s="220"/>
      <c r="BS149" s="220"/>
      <c r="BT149" s="220"/>
      <c r="BU149" s="220"/>
      <c r="BV149" s="220"/>
      <c r="BW149" s="220"/>
      <c r="BX149" s="220"/>
      <c r="BY149" s="220"/>
      <c r="BZ149" s="220"/>
      <c r="CA149" s="220"/>
      <c r="CB149" s="220"/>
      <c r="CC149" s="220"/>
      <c r="CD149" s="220"/>
      <c r="CE149" s="220"/>
      <c r="CF149" s="220"/>
      <c r="CG149" s="220"/>
      <c r="CH149" s="220"/>
      <c r="CI149" s="220"/>
      <c r="CJ149" s="220"/>
      <c r="CK149" s="220"/>
      <c r="CL149" s="220"/>
      <c r="CM149" s="220"/>
      <c r="CN149" s="220"/>
      <c r="CO149" s="220"/>
      <c r="CP149" s="220"/>
      <c r="CQ149" s="220"/>
      <c r="CR149" s="220"/>
      <c r="CS149" s="220"/>
      <c r="CT149" s="220"/>
      <c r="CU149" s="220"/>
      <c r="CV149" s="220"/>
      <c r="CW149" s="220"/>
      <c r="CX149" s="220"/>
      <c r="CY149" s="220"/>
      <c r="CZ149" s="220"/>
      <c r="DA149" s="220"/>
      <c r="DB149" s="220"/>
      <c r="DC149" s="220"/>
      <c r="DD149" s="220"/>
      <c r="DE149" s="220"/>
      <c r="DF149" s="220"/>
      <c r="DG149" s="220"/>
      <c r="DH149" s="220"/>
      <c r="DI149" s="220"/>
      <c r="DJ149" s="220"/>
      <c r="DK149" s="220"/>
      <c r="DL149" s="220"/>
      <c r="DM149" s="220"/>
      <c r="DN149" s="220"/>
      <c r="DO149" s="220"/>
      <c r="DP149" s="220"/>
      <c r="DQ149" s="220"/>
      <c r="DR149" s="220"/>
      <c r="DS149" s="220"/>
      <c r="DT149" s="220"/>
      <c r="DU149" s="220"/>
      <c r="DV149" s="220"/>
      <c r="DW149" s="220"/>
      <c r="DX149" s="220"/>
      <c r="DY149" s="220"/>
      <c r="DZ149" s="220"/>
      <c r="EA149" s="220"/>
      <c r="EB149" s="220"/>
      <c r="EC149" s="220"/>
      <c r="ED149" s="220"/>
    </row>
    <row r="150" spans="1:134" s="331" customFormat="1" ht="16" thickBot="1" x14ac:dyDescent="0.4">
      <c r="A150" s="621" t="s">
        <v>101</v>
      </c>
      <c r="B150" s="622"/>
      <c r="C150" s="622"/>
      <c r="D150" s="622"/>
      <c r="E150" s="622"/>
      <c r="F150" s="622"/>
      <c r="G150" s="622"/>
      <c r="H150" s="622"/>
      <c r="I150" s="622"/>
      <c r="J150" s="239">
        <f xml:space="preserve"> SUM(J148, J141, J127, J121, H114)</f>
        <v>0</v>
      </c>
      <c r="K150" s="211">
        <f xml:space="preserve"> SUM(K148, K141, K127, K121, K114)</f>
        <v>0</v>
      </c>
      <c r="L150" s="239">
        <f xml:space="preserve"> SUM(L141, L127, L121, L114)</f>
        <v>0</v>
      </c>
      <c r="M150" s="240">
        <f>SUM(J150:L150)</f>
        <v>0</v>
      </c>
      <c r="N150" s="246"/>
      <c r="P150" s="589" t="s">
        <v>101</v>
      </c>
      <c r="Q150" s="590"/>
      <c r="R150" s="590"/>
      <c r="S150" s="590"/>
      <c r="T150" s="590"/>
      <c r="U150" s="590"/>
      <c r="V150" s="590"/>
      <c r="W150" s="590"/>
      <c r="X150" s="590"/>
      <c r="Y150" s="201">
        <f t="shared" si="129"/>
        <v>0</v>
      </c>
      <c r="Z150" s="303">
        <f xml:space="preserve"> SUM(Z148, Z141, Z127, Z121, X114)</f>
        <v>0</v>
      </c>
      <c r="AA150" s="212">
        <f xml:space="preserve"> SUM(AA148, AA141, AA127, AA121, AA114)</f>
        <v>0</v>
      </c>
      <c r="AB150" s="303">
        <f xml:space="preserve"> SUM(AB141, AB127, AB121, AB114)</f>
        <v>0</v>
      </c>
      <c r="AC150" s="297">
        <f>SUM(Z150:AB150)</f>
        <v>0</v>
      </c>
      <c r="AD150" s="298">
        <f t="shared" ref="AD150" si="133">M150-AC150</f>
        <v>0</v>
      </c>
      <c r="AE150" s="246"/>
      <c r="AG150" s="564" t="s">
        <v>101</v>
      </c>
      <c r="AH150" s="565"/>
      <c r="AI150" s="565"/>
      <c r="AJ150" s="565"/>
      <c r="AK150" s="565"/>
      <c r="AL150" s="565"/>
      <c r="AM150" s="565"/>
      <c r="AN150" s="565"/>
      <c r="AO150" s="565"/>
      <c r="AP150" s="206">
        <f t="shared" si="132"/>
        <v>0</v>
      </c>
      <c r="AQ150" s="288">
        <f xml:space="preserve"> SUM(AQ148, AQ141, AQ127, AQ121, AO114)</f>
        <v>0</v>
      </c>
      <c r="AR150" s="213">
        <f xml:space="preserve"> SUM(AR148, AR141, AR127, AR121, AR114)</f>
        <v>0</v>
      </c>
      <c r="AS150" s="288">
        <f xml:space="preserve"> SUM(AS141, AS127, AS121, AS114)</f>
        <v>0</v>
      </c>
      <c r="AT150" s="279">
        <f>SUM(AQ150:AS150)</f>
        <v>0</v>
      </c>
      <c r="AU150" s="280">
        <f>IF($S$153&lt;&gt;0, AC150+AP150-AT150, M150+AP150-AT150)</f>
        <v>0</v>
      </c>
    </row>
    <row r="151" spans="1:134" x14ac:dyDescent="0.35">
      <c r="F151" s="220"/>
      <c r="G151" s="220"/>
      <c r="N151" s="223"/>
    </row>
    <row r="152" spans="1:134" ht="16" thickBot="1" x14ac:dyDescent="0.4">
      <c r="F152" s="220"/>
      <c r="G152" s="220"/>
      <c r="P152" s="270"/>
      <c r="Q152" s="270"/>
      <c r="R152" s="270"/>
      <c r="S152" s="270"/>
      <c r="T152" s="270"/>
      <c r="U152" s="270"/>
      <c r="V152" s="270"/>
      <c r="AK152" s="270"/>
      <c r="AL152" s="270"/>
    </row>
    <row r="153" spans="1:134" x14ac:dyDescent="0.35">
      <c r="B153" s="576" t="s">
        <v>125</v>
      </c>
      <c r="C153" s="577"/>
      <c r="D153" s="264">
        <f>J150</f>
        <v>0</v>
      </c>
      <c r="F153" s="220"/>
      <c r="G153" s="220"/>
      <c r="O153" s="309"/>
      <c r="P153" s="583" t="s">
        <v>103</v>
      </c>
      <c r="Q153" s="584"/>
      <c r="R153" s="584"/>
      <c r="S153" s="202">
        <f>Z150</f>
        <v>0</v>
      </c>
      <c r="T153" s="584" t="s">
        <v>104</v>
      </c>
      <c r="U153" s="584"/>
      <c r="V153" s="160">
        <f>D153-S153</f>
        <v>0</v>
      </c>
      <c r="W153" s="332"/>
      <c r="X153" s="601"/>
      <c r="Y153" s="601"/>
      <c r="Z153" s="332"/>
      <c r="AA153" s="332"/>
      <c r="AF153" s="309"/>
      <c r="AG153" s="547" t="s">
        <v>191</v>
      </c>
      <c r="AH153" s="548"/>
      <c r="AI153" s="637">
        <f>AQ150</f>
        <v>0</v>
      </c>
      <c r="AJ153" s="637"/>
      <c r="AK153" s="554" t="s">
        <v>196</v>
      </c>
      <c r="AL153" s="554"/>
      <c r="AM153" s="287">
        <f>IF($S$73&lt;&gt;0, S153+'Year 1'!AM173-AI153, D153+'Year 1'!AM173-AI153)</f>
        <v>0</v>
      </c>
      <c r="AO153" s="315" t="s">
        <v>89</v>
      </c>
      <c r="AP153" s="556"/>
      <c r="AQ153" s="556"/>
      <c r="AR153" s="556" t="s">
        <v>90</v>
      </c>
      <c r="AS153" s="612"/>
    </row>
    <row r="154" spans="1:134" x14ac:dyDescent="0.35">
      <c r="B154" s="535" t="s">
        <v>184</v>
      </c>
      <c r="C154" s="536"/>
      <c r="D154" s="390">
        <f>K150</f>
        <v>0</v>
      </c>
      <c r="F154" s="220"/>
      <c r="G154" s="220"/>
      <c r="O154" s="309"/>
      <c r="P154" s="585" t="s">
        <v>172</v>
      </c>
      <c r="Q154" s="586"/>
      <c r="R154" s="586"/>
      <c r="S154" s="393">
        <f>AA150</f>
        <v>0</v>
      </c>
      <c r="T154" s="586" t="s">
        <v>105</v>
      </c>
      <c r="U154" s="586"/>
      <c r="V154" s="161">
        <f>D154-S154</f>
        <v>0</v>
      </c>
      <c r="W154" s="332"/>
      <c r="X154" s="604"/>
      <c r="Y154" s="604"/>
      <c r="Z154" s="604"/>
      <c r="AA154" s="604"/>
      <c r="AF154" s="309"/>
      <c r="AG154" s="549" t="s">
        <v>192</v>
      </c>
      <c r="AH154" s="550"/>
      <c r="AI154" s="639">
        <f>AR150</f>
        <v>0</v>
      </c>
      <c r="AJ154" s="606"/>
      <c r="AK154" s="550" t="s">
        <v>197</v>
      </c>
      <c r="AL154" s="550"/>
      <c r="AM154" s="278">
        <f>IF($S$73&lt;&gt;0, S154+'Year 1'!AM174-AI154, D154+'Year 1'!AM174-AI154)</f>
        <v>0</v>
      </c>
      <c r="AO154" s="314" t="s">
        <v>91</v>
      </c>
      <c r="AP154" s="532"/>
      <c r="AQ154" s="532"/>
      <c r="AR154" s="532"/>
      <c r="AS154" s="562"/>
    </row>
    <row r="155" spans="1:134" ht="16" thickBot="1" x14ac:dyDescent="0.4">
      <c r="B155" s="535" t="s">
        <v>133</v>
      </c>
      <c r="C155" s="536"/>
      <c r="D155" s="265">
        <f>L150</f>
        <v>0</v>
      </c>
      <c r="F155" s="220"/>
      <c r="G155" s="220"/>
      <c r="O155" s="309"/>
      <c r="P155" s="585" t="s">
        <v>113</v>
      </c>
      <c r="Q155" s="586"/>
      <c r="R155" s="586"/>
      <c r="S155" s="189">
        <f>AB150</f>
        <v>0</v>
      </c>
      <c r="T155" s="586" t="s">
        <v>106</v>
      </c>
      <c r="U155" s="586"/>
      <c r="V155" s="161">
        <f>D155-S155</f>
        <v>0</v>
      </c>
      <c r="W155" s="332"/>
      <c r="X155" s="601"/>
      <c r="Y155" s="601"/>
      <c r="Z155" s="332"/>
      <c r="AA155" s="332"/>
      <c r="AF155" s="309"/>
      <c r="AG155" s="549" t="s">
        <v>193</v>
      </c>
      <c r="AH155" s="550"/>
      <c r="AI155" s="606">
        <f>AS150</f>
        <v>0</v>
      </c>
      <c r="AJ155" s="606"/>
      <c r="AK155" s="550" t="s">
        <v>198</v>
      </c>
      <c r="AL155" s="550"/>
      <c r="AM155" s="278">
        <f>IF($S$73&lt;&gt;0, S155+'Year 1'!AM175-AI155, D155+'Year 1'!AM175-AI155)</f>
        <v>0</v>
      </c>
      <c r="AO155" s="318" t="s">
        <v>92</v>
      </c>
      <c r="AP155" s="557"/>
      <c r="AQ155" s="557"/>
      <c r="AR155" s="557" t="s">
        <v>90</v>
      </c>
      <c r="AS155" s="613"/>
    </row>
    <row r="156" spans="1:134" ht="16" thickBot="1" x14ac:dyDescent="0.4">
      <c r="B156" s="535" t="s">
        <v>126</v>
      </c>
      <c r="C156" s="536"/>
      <c r="D156" s="390">
        <f>K150+L150</f>
        <v>0</v>
      </c>
      <c r="F156" s="220"/>
      <c r="G156" s="220"/>
      <c r="O156" s="309"/>
      <c r="P156" s="585" t="s">
        <v>109</v>
      </c>
      <c r="Q156" s="586"/>
      <c r="R156" s="586"/>
      <c r="S156" s="393">
        <f>SUM(S154:S155)</f>
        <v>0</v>
      </c>
      <c r="T156" s="586" t="s">
        <v>107</v>
      </c>
      <c r="U156" s="586"/>
      <c r="V156" s="161">
        <f>D156-S156</f>
        <v>0</v>
      </c>
      <c r="W156" s="325"/>
      <c r="X156" s="325"/>
      <c r="Y156" s="325"/>
      <c r="Z156" s="325"/>
      <c r="AA156" s="325"/>
      <c r="AF156" s="309"/>
      <c r="AG156" s="549" t="s">
        <v>194</v>
      </c>
      <c r="AH156" s="550"/>
      <c r="AI156" s="639">
        <f>SUM(AI154:AI155)</f>
        <v>0</v>
      </c>
      <c r="AJ156" s="606"/>
      <c r="AK156" s="550" t="s">
        <v>200</v>
      </c>
      <c r="AL156" s="550"/>
      <c r="AM156" s="278">
        <f>IF($S$73&lt;&gt;0, S156+'Year 1'!AM176-AI156, D156+'Year 1'!AM176-AI156)</f>
        <v>0</v>
      </c>
      <c r="AO156" s="325"/>
      <c r="AP156" s="325"/>
      <c r="AQ156" s="325"/>
      <c r="AR156" s="325"/>
      <c r="AS156" s="325"/>
    </row>
    <row r="157" spans="1:134" ht="16" thickBot="1" x14ac:dyDescent="0.4">
      <c r="B157" s="535" t="s">
        <v>185</v>
      </c>
      <c r="C157" s="536"/>
      <c r="D157" s="265">
        <f>M150</f>
        <v>0</v>
      </c>
      <c r="F157" s="220"/>
      <c r="G157" s="220"/>
      <c r="O157" s="309"/>
      <c r="P157" s="585" t="s">
        <v>173</v>
      </c>
      <c r="Q157" s="586"/>
      <c r="R157" s="586"/>
      <c r="S157" s="189">
        <f>AC150</f>
        <v>0</v>
      </c>
      <c r="T157" s="580" t="s">
        <v>108</v>
      </c>
      <c r="U157" s="580"/>
      <c r="V157" s="196">
        <f>D157-S157</f>
        <v>0</v>
      </c>
      <c r="W157" s="602"/>
      <c r="X157" s="602"/>
      <c r="Y157" s="604"/>
      <c r="Z157" s="604"/>
      <c r="AA157" s="604"/>
      <c r="AB157" s="221"/>
      <c r="AC157" s="221"/>
      <c r="AD157" s="221"/>
      <c r="AF157" s="309"/>
      <c r="AG157" s="549" t="s">
        <v>201</v>
      </c>
      <c r="AH157" s="550"/>
      <c r="AI157" s="606">
        <f>AT150</f>
        <v>0</v>
      </c>
      <c r="AJ157" s="606"/>
      <c r="AK157" s="551" t="s">
        <v>202</v>
      </c>
      <c r="AL157" s="551"/>
      <c r="AM157" s="276">
        <f>IF($S$73&lt;&gt;0, S157+'Year 1'!AM177-AI157, D157+'Year 1'!AM177-AI157)</f>
        <v>0</v>
      </c>
      <c r="AO157" s="217" t="s">
        <v>93</v>
      </c>
      <c r="AP157" s="218"/>
      <c r="AQ157" s="630"/>
      <c r="AR157" s="630"/>
      <c r="AS157" s="631"/>
      <c r="AT157" s="221"/>
      <c r="AU157" s="221"/>
    </row>
    <row r="158" spans="1:134" x14ac:dyDescent="0.35">
      <c r="B158" s="535" t="s">
        <v>174</v>
      </c>
      <c r="C158" s="536"/>
      <c r="D158" s="324" t="e">
        <f>L150/K150</f>
        <v>#DIV/0!</v>
      </c>
      <c r="F158" s="220"/>
      <c r="G158" s="220"/>
      <c r="O158" s="309"/>
      <c r="P158" s="585" t="s">
        <v>174</v>
      </c>
      <c r="Q158" s="586"/>
      <c r="R158" s="586"/>
      <c r="S158" s="203" t="e">
        <f>S155/S154</f>
        <v>#DIV/0!</v>
      </c>
      <c r="T158" s="349"/>
      <c r="U158" s="188"/>
      <c r="V158" s="190"/>
      <c r="W158" s="221"/>
      <c r="X158" s="221"/>
      <c r="Y158" s="221"/>
      <c r="Z158" s="221"/>
      <c r="AA158" s="221"/>
      <c r="AF158" s="309"/>
      <c r="AG158" s="624" t="s">
        <v>208</v>
      </c>
      <c r="AH158" s="617"/>
      <c r="AI158" s="607" t="e">
        <f>AQ148/AQ150</f>
        <v>#DIV/0!</v>
      </c>
      <c r="AJ158" s="608"/>
      <c r="AO158" s="221"/>
      <c r="AP158" s="221"/>
      <c r="AQ158" s="221"/>
      <c r="AR158" s="221"/>
      <c r="AS158" s="221"/>
    </row>
    <row r="159" spans="1:134" ht="16" thickBot="1" x14ac:dyDescent="0.4">
      <c r="B159" s="537" t="s">
        <v>144</v>
      </c>
      <c r="C159" s="538"/>
      <c r="D159" s="266" t="e">
        <f>D162 &amp; D163 &amp; D164</f>
        <v>#DIV/0!</v>
      </c>
      <c r="F159" s="220"/>
      <c r="G159" s="220"/>
      <c r="O159" s="309"/>
      <c r="P159" s="638" t="s">
        <v>144</v>
      </c>
      <c r="Q159" s="580"/>
      <c r="R159" s="580"/>
      <c r="S159" s="204" t="e">
        <f>S162 &amp; S163 &amp; S164</f>
        <v>#DIV/0!</v>
      </c>
      <c r="T159" s="188"/>
      <c r="U159" s="188"/>
      <c r="V159" s="190"/>
      <c r="AF159" s="309"/>
      <c r="AG159" s="625" t="s">
        <v>209</v>
      </c>
      <c r="AH159" s="626"/>
      <c r="AI159" s="627" t="e">
        <f>AR148/(AR150+AS150)</f>
        <v>#DIV/0!</v>
      </c>
      <c r="AJ159" s="628"/>
    </row>
    <row r="160" spans="1:134" x14ac:dyDescent="0.35">
      <c r="D160" s="357"/>
      <c r="F160" s="220"/>
      <c r="G160" s="220"/>
      <c r="S160" s="166"/>
      <c r="AG160" s="166"/>
      <c r="AH160" s="166"/>
      <c r="AI160" s="166"/>
      <c r="AJ160" s="166"/>
    </row>
    <row r="161" spans="1:47" x14ac:dyDescent="0.35">
      <c r="D161" s="357"/>
      <c r="F161" s="220"/>
      <c r="G161" s="220"/>
    </row>
    <row r="162" spans="1:47" x14ac:dyDescent="0.35">
      <c r="D162" s="357" t="e">
        <f>D153/D153</f>
        <v>#DIV/0!</v>
      </c>
      <c r="F162" s="220"/>
      <c r="G162" s="220"/>
      <c r="S162" s="220" t="e">
        <f>S153/S153</f>
        <v>#DIV/0!</v>
      </c>
    </row>
    <row r="163" spans="1:47" x14ac:dyDescent="0.35">
      <c r="D163" s="357" t="s">
        <v>145</v>
      </c>
      <c r="F163" s="220"/>
      <c r="G163" s="220"/>
      <c r="S163" s="220" t="s">
        <v>145</v>
      </c>
      <c r="AJ163" s="335"/>
    </row>
    <row r="164" spans="1:47" x14ac:dyDescent="0.35">
      <c r="D164" s="225" t="e">
        <f>D156/D153</f>
        <v>#DIV/0!</v>
      </c>
      <c r="F164" s="220"/>
      <c r="G164" s="220"/>
      <c r="S164" s="225" t="e">
        <f>S156/S153</f>
        <v>#DIV/0!</v>
      </c>
    </row>
    <row r="165" spans="1:47" x14ac:dyDescent="0.35">
      <c r="F165" s="220"/>
      <c r="G165" s="220"/>
    </row>
    <row r="166" spans="1:47" ht="16" thickBot="1" x14ac:dyDescent="0.4">
      <c r="F166" s="220"/>
      <c r="G166" s="220"/>
    </row>
    <row r="167" spans="1:47" s="242" customFormat="1" x14ac:dyDescent="0.35">
      <c r="A167" s="519" t="s">
        <v>97</v>
      </c>
      <c r="B167" s="520"/>
      <c r="C167" s="520"/>
      <c r="D167" s="520"/>
      <c r="E167" s="520"/>
      <c r="F167" s="520"/>
      <c r="G167" s="520"/>
      <c r="H167" s="520"/>
      <c r="I167" s="520"/>
      <c r="J167" s="520"/>
      <c r="K167" s="520"/>
      <c r="L167" s="520"/>
      <c r="M167" s="521"/>
      <c r="N167" s="232"/>
      <c r="P167" s="573" t="s">
        <v>258</v>
      </c>
      <c r="Q167" s="574"/>
      <c r="R167" s="574"/>
      <c r="S167" s="574"/>
      <c r="T167" s="574"/>
      <c r="U167" s="574"/>
      <c r="V167" s="574"/>
      <c r="W167" s="574"/>
      <c r="X167" s="574"/>
      <c r="Y167" s="574"/>
      <c r="Z167" s="574"/>
      <c r="AA167" s="574"/>
      <c r="AB167" s="574"/>
      <c r="AC167" s="574"/>
      <c r="AD167" s="575"/>
      <c r="AG167" s="614" t="s">
        <v>270</v>
      </c>
      <c r="AH167" s="615"/>
      <c r="AI167" s="615"/>
      <c r="AJ167" s="615"/>
      <c r="AK167" s="615"/>
      <c r="AL167" s="615"/>
      <c r="AM167" s="615"/>
      <c r="AN167" s="615"/>
      <c r="AO167" s="615"/>
      <c r="AP167" s="615"/>
      <c r="AQ167" s="615"/>
      <c r="AR167" s="615"/>
      <c r="AS167" s="615"/>
      <c r="AT167" s="615"/>
      <c r="AU167" s="616"/>
    </row>
    <row r="168" spans="1:47" s="242" customFormat="1" x14ac:dyDescent="0.35">
      <c r="A168" s="522" t="s">
        <v>6</v>
      </c>
      <c r="B168" s="496"/>
      <c r="C168" s="496"/>
      <c r="D168" s="496"/>
      <c r="E168" s="496"/>
      <c r="F168" s="496"/>
      <c r="G168" s="496"/>
      <c r="H168" s="496"/>
      <c r="I168" s="496"/>
      <c r="J168" s="496"/>
      <c r="K168" s="496"/>
      <c r="L168" s="496"/>
      <c r="M168" s="523"/>
      <c r="N168" s="232"/>
      <c r="P168" s="522" t="s">
        <v>128</v>
      </c>
      <c r="Q168" s="496"/>
      <c r="R168" s="496"/>
      <c r="S168" s="496"/>
      <c r="T168" s="496"/>
      <c r="U168" s="496"/>
      <c r="V168" s="496"/>
      <c r="W168" s="496"/>
      <c r="X168" s="496"/>
      <c r="Y168" s="496"/>
      <c r="Z168" s="496"/>
      <c r="AA168" s="496"/>
      <c r="AB168" s="496"/>
      <c r="AC168" s="496"/>
      <c r="AD168" s="523"/>
      <c r="AG168" s="522" t="s">
        <v>270</v>
      </c>
      <c r="AH168" s="496"/>
      <c r="AI168" s="496"/>
      <c r="AJ168" s="496"/>
      <c r="AK168" s="496"/>
      <c r="AL168" s="496"/>
      <c r="AM168" s="496"/>
      <c r="AN168" s="496"/>
      <c r="AO168" s="496"/>
      <c r="AP168" s="496"/>
      <c r="AQ168" s="496"/>
      <c r="AR168" s="496"/>
      <c r="AS168" s="496"/>
      <c r="AT168" s="496"/>
      <c r="AU168" s="523"/>
    </row>
    <row r="169" spans="1:47" s="165" customFormat="1" x14ac:dyDescent="0.35">
      <c r="A169" s="495" t="s">
        <v>228</v>
      </c>
      <c r="B169" s="491"/>
      <c r="C169" s="525"/>
      <c r="D169" s="525"/>
      <c r="E169" s="525"/>
      <c r="F169" s="525"/>
      <c r="G169" s="251" t="s">
        <v>229</v>
      </c>
      <c r="H169" s="525"/>
      <c r="I169" s="525"/>
      <c r="J169" s="525"/>
      <c r="K169" s="525"/>
      <c r="L169" s="525"/>
      <c r="M169" s="526"/>
      <c r="N169" s="216"/>
      <c r="P169" s="495" t="s">
        <v>228</v>
      </c>
      <c r="Q169" s="491"/>
      <c r="R169" s="525"/>
      <c r="S169" s="525"/>
      <c r="T169" s="525"/>
      <c r="U169" s="525"/>
      <c r="V169" s="525"/>
      <c r="W169" s="251" t="s">
        <v>229</v>
      </c>
      <c r="X169" s="525"/>
      <c r="Y169" s="525"/>
      <c r="Z169" s="525"/>
      <c r="AA169" s="525"/>
      <c r="AB169" s="525"/>
      <c r="AC169" s="525"/>
      <c r="AD169" s="526"/>
      <c r="AG169" s="495" t="s">
        <v>228</v>
      </c>
      <c r="AH169" s="491"/>
      <c r="AI169" s="525"/>
      <c r="AJ169" s="525"/>
      <c r="AK169" s="525"/>
      <c r="AL169" s="525"/>
      <c r="AM169" s="525"/>
      <c r="AN169" s="251" t="s">
        <v>229</v>
      </c>
      <c r="AO169" s="525"/>
      <c r="AP169" s="525"/>
      <c r="AQ169" s="525"/>
      <c r="AR169" s="525"/>
      <c r="AS169" s="525"/>
      <c r="AT169" s="525"/>
      <c r="AU169" s="526"/>
    </row>
    <row r="170" spans="1:47" x14ac:dyDescent="0.35">
      <c r="A170" s="522" t="s">
        <v>0</v>
      </c>
      <c r="B170" s="496"/>
      <c r="C170" s="512"/>
      <c r="D170" s="512"/>
      <c r="E170" s="512"/>
      <c r="F170" s="512"/>
      <c r="G170" s="512"/>
      <c r="H170" s="512"/>
      <c r="I170" s="512"/>
      <c r="J170" s="512"/>
      <c r="K170" s="512"/>
      <c r="L170" s="512"/>
      <c r="M170" s="527"/>
      <c r="P170" s="522" t="s">
        <v>0</v>
      </c>
      <c r="Q170" s="496"/>
      <c r="R170" s="617"/>
      <c r="S170" s="617"/>
      <c r="T170" s="617"/>
      <c r="U170" s="617"/>
      <c r="V170" s="617"/>
      <c r="W170" s="617"/>
      <c r="X170" s="617"/>
      <c r="Y170" s="617"/>
      <c r="Z170" s="617"/>
      <c r="AA170" s="617"/>
      <c r="AB170" s="617"/>
      <c r="AC170" s="617"/>
      <c r="AD170" s="618"/>
      <c r="AG170" s="522" t="s">
        <v>0</v>
      </c>
      <c r="AH170" s="496"/>
      <c r="AI170" s="617"/>
      <c r="AJ170" s="617"/>
      <c r="AK170" s="617"/>
      <c r="AL170" s="617"/>
      <c r="AM170" s="617"/>
      <c r="AN170" s="617"/>
      <c r="AO170" s="617"/>
      <c r="AP170" s="617"/>
      <c r="AQ170" s="617"/>
      <c r="AR170" s="617"/>
      <c r="AS170" s="617"/>
      <c r="AT170" s="617"/>
      <c r="AU170" s="618"/>
    </row>
    <row r="171" spans="1:47" x14ac:dyDescent="0.35">
      <c r="A171" s="522" t="s">
        <v>96</v>
      </c>
      <c r="B171" s="496"/>
      <c r="C171" s="512"/>
      <c r="D171" s="512"/>
      <c r="E171" s="512"/>
      <c r="F171" s="512"/>
      <c r="G171" s="512"/>
      <c r="H171" s="512"/>
      <c r="I171" s="512"/>
      <c r="J171" s="512"/>
      <c r="K171" s="512"/>
      <c r="L171" s="512"/>
      <c r="M171" s="527"/>
      <c r="P171" s="522" t="s">
        <v>96</v>
      </c>
      <c r="Q171" s="496"/>
      <c r="R171" s="617"/>
      <c r="S171" s="617"/>
      <c r="T171" s="617"/>
      <c r="U171" s="617"/>
      <c r="V171" s="617"/>
      <c r="W171" s="617"/>
      <c r="X171" s="617"/>
      <c r="Y171" s="617"/>
      <c r="Z171" s="617"/>
      <c r="AA171" s="617"/>
      <c r="AB171" s="617"/>
      <c r="AC171" s="617"/>
      <c r="AD171" s="618"/>
      <c r="AG171" s="522" t="s">
        <v>96</v>
      </c>
      <c r="AH171" s="496"/>
      <c r="AI171" s="617"/>
      <c r="AJ171" s="617"/>
      <c r="AK171" s="617"/>
      <c r="AL171" s="617"/>
      <c r="AM171" s="617"/>
      <c r="AN171" s="617"/>
      <c r="AO171" s="617"/>
      <c r="AP171" s="617"/>
      <c r="AQ171" s="617"/>
      <c r="AR171" s="617"/>
      <c r="AS171" s="617"/>
      <c r="AT171" s="617"/>
      <c r="AU171" s="618"/>
    </row>
    <row r="172" spans="1:47" ht="16" thickBot="1" x14ac:dyDescent="0.4">
      <c r="A172" s="540" t="s">
        <v>2</v>
      </c>
      <c r="B172" s="541"/>
      <c r="C172" s="528"/>
      <c r="D172" s="528"/>
      <c r="E172" s="528"/>
      <c r="F172" s="528"/>
      <c r="G172" s="528"/>
      <c r="H172" s="528"/>
      <c r="I172" s="528"/>
      <c r="J172" s="528"/>
      <c r="K172" s="528"/>
      <c r="L172" s="528"/>
      <c r="M172" s="529"/>
      <c r="P172" s="540" t="s">
        <v>2</v>
      </c>
      <c r="Q172" s="541"/>
      <c r="R172" s="494"/>
      <c r="S172" s="494"/>
      <c r="T172" s="494"/>
      <c r="U172" s="494"/>
      <c r="V172" s="494"/>
      <c r="W172" s="494"/>
      <c r="X172" s="494"/>
      <c r="Y172" s="494"/>
      <c r="Z172" s="494"/>
      <c r="AA172" s="494"/>
      <c r="AB172" s="494"/>
      <c r="AC172" s="494"/>
      <c r="AD172" s="619"/>
      <c r="AG172" s="540" t="s">
        <v>2</v>
      </c>
      <c r="AH172" s="541"/>
      <c r="AI172" s="494"/>
      <c r="AJ172" s="494"/>
      <c r="AK172" s="494"/>
      <c r="AL172" s="494"/>
      <c r="AM172" s="494"/>
      <c r="AN172" s="494"/>
      <c r="AO172" s="494"/>
      <c r="AP172" s="494"/>
      <c r="AQ172" s="494"/>
      <c r="AR172" s="494"/>
      <c r="AS172" s="494"/>
      <c r="AT172" s="494"/>
      <c r="AU172" s="619"/>
    </row>
    <row r="173" spans="1:47" ht="16" thickBot="1" x14ac:dyDescent="0.4">
      <c r="F173" s="220"/>
      <c r="G173" s="220"/>
    </row>
    <row r="174" spans="1:47" s="242" customFormat="1" x14ac:dyDescent="0.35">
      <c r="A174" s="502" t="s">
        <v>84</v>
      </c>
      <c r="B174" s="503"/>
      <c r="C174" s="503"/>
      <c r="D174" s="503"/>
      <c r="E174" s="503"/>
      <c r="F174" s="503"/>
      <c r="G174" s="503"/>
      <c r="H174" s="503"/>
      <c r="I174" s="503"/>
      <c r="J174" s="503"/>
      <c r="K174" s="503"/>
      <c r="L174" s="503"/>
      <c r="M174" s="518"/>
      <c r="N174" s="232"/>
      <c r="P174" s="502" t="s">
        <v>84</v>
      </c>
      <c r="Q174" s="503"/>
      <c r="R174" s="503"/>
      <c r="S174" s="503"/>
      <c r="T174" s="503"/>
      <c r="U174" s="503"/>
      <c r="V174" s="503"/>
      <c r="W174" s="503"/>
      <c r="X174" s="503"/>
      <c r="Y174" s="503"/>
      <c r="Z174" s="503"/>
      <c r="AA174" s="503"/>
      <c r="AB174" s="503"/>
      <c r="AC174" s="503"/>
      <c r="AD174" s="518"/>
      <c r="AE174" s="232"/>
      <c r="AG174" s="502" t="s">
        <v>84</v>
      </c>
      <c r="AH174" s="503"/>
      <c r="AI174" s="503"/>
      <c r="AJ174" s="503"/>
      <c r="AK174" s="503"/>
      <c r="AL174" s="503"/>
      <c r="AM174" s="503"/>
      <c r="AN174" s="503"/>
      <c r="AO174" s="503"/>
      <c r="AP174" s="503"/>
      <c r="AQ174" s="503"/>
      <c r="AR174" s="503"/>
      <c r="AS174" s="503"/>
      <c r="AT174" s="503"/>
      <c r="AU174" s="518"/>
    </row>
    <row r="175" spans="1:47" s="242" customFormat="1" x14ac:dyDescent="0.35">
      <c r="A175" s="254"/>
      <c r="B175" s="252" t="s">
        <v>85</v>
      </c>
      <c r="C175" s="496" t="s">
        <v>13</v>
      </c>
      <c r="D175" s="496"/>
      <c r="E175" s="256" t="s">
        <v>14</v>
      </c>
      <c r="F175" s="252" t="s">
        <v>171</v>
      </c>
      <c r="G175" s="252" t="s">
        <v>68</v>
      </c>
      <c r="H175" s="255" t="s">
        <v>151</v>
      </c>
      <c r="I175" s="252" t="s">
        <v>80</v>
      </c>
      <c r="J175" s="252" t="s">
        <v>81</v>
      </c>
      <c r="K175" s="255" t="s">
        <v>82</v>
      </c>
      <c r="L175" s="252" t="s">
        <v>150</v>
      </c>
      <c r="M175" s="259" t="s">
        <v>18</v>
      </c>
      <c r="N175" s="232"/>
      <c r="P175" s="254"/>
      <c r="Q175" s="252" t="s">
        <v>85</v>
      </c>
      <c r="R175" s="496" t="s">
        <v>13</v>
      </c>
      <c r="S175" s="496"/>
      <c r="T175" s="256" t="s">
        <v>14</v>
      </c>
      <c r="U175" s="260" t="s">
        <v>111</v>
      </c>
      <c r="V175" s="256" t="s">
        <v>171</v>
      </c>
      <c r="W175" s="256" t="s">
        <v>68</v>
      </c>
      <c r="X175" s="260" t="s">
        <v>151</v>
      </c>
      <c r="Y175" s="256" t="s">
        <v>80</v>
      </c>
      <c r="Z175" s="256" t="s">
        <v>81</v>
      </c>
      <c r="AA175" s="260" t="s">
        <v>82</v>
      </c>
      <c r="AB175" s="256" t="s">
        <v>150</v>
      </c>
      <c r="AC175" s="260" t="s">
        <v>18</v>
      </c>
      <c r="AD175" s="267" t="s">
        <v>114</v>
      </c>
      <c r="AE175" s="232"/>
      <c r="AG175" s="254"/>
      <c r="AH175" s="252" t="s">
        <v>85</v>
      </c>
      <c r="AI175" s="496" t="s">
        <v>13</v>
      </c>
      <c r="AJ175" s="496"/>
      <c r="AK175" s="256" t="s">
        <v>14</v>
      </c>
      <c r="AL175" s="260" t="s">
        <v>111</v>
      </c>
      <c r="AM175" s="256" t="s">
        <v>171</v>
      </c>
      <c r="AN175" s="256" t="s">
        <v>68</v>
      </c>
      <c r="AO175" s="260" t="s">
        <v>151</v>
      </c>
      <c r="AP175" s="256" t="s">
        <v>80</v>
      </c>
      <c r="AQ175" s="256" t="s">
        <v>81</v>
      </c>
      <c r="AR175" s="260" t="s">
        <v>82</v>
      </c>
      <c r="AS175" s="256" t="s">
        <v>150</v>
      </c>
      <c r="AT175" s="260" t="s">
        <v>213</v>
      </c>
      <c r="AU175" s="267" t="s">
        <v>260</v>
      </c>
    </row>
    <row r="176" spans="1:47" x14ac:dyDescent="0.35">
      <c r="A176" s="257">
        <v>1</v>
      </c>
      <c r="B176" s="253"/>
      <c r="C176" s="491"/>
      <c r="D176" s="491"/>
      <c r="E176" s="311"/>
      <c r="F176" s="234">
        <v>0</v>
      </c>
      <c r="G176" s="234">
        <v>0</v>
      </c>
      <c r="H176" s="235">
        <f>SUM(F176:G176)</f>
        <v>0</v>
      </c>
      <c r="I176" s="234">
        <v>0</v>
      </c>
      <c r="J176" s="234">
        <v>0</v>
      </c>
      <c r="K176" s="235">
        <f>SUM(I176:J176)</f>
        <v>0</v>
      </c>
      <c r="L176" s="234">
        <v>0</v>
      </c>
      <c r="M176" s="236">
        <f>SUM(H176, K176, L176)</f>
        <v>0</v>
      </c>
      <c r="N176" s="222"/>
      <c r="P176" s="257">
        <v>1</v>
      </c>
      <c r="Q176" s="253"/>
      <c r="R176" s="491"/>
      <c r="S176" s="491"/>
      <c r="T176" s="251"/>
      <c r="U176" s="162">
        <f>AU96</f>
        <v>0</v>
      </c>
      <c r="V176" s="234">
        <v>0</v>
      </c>
      <c r="W176" s="234">
        <v>0</v>
      </c>
      <c r="X176" s="295">
        <f>SUM(V176:W176)</f>
        <v>0</v>
      </c>
      <c r="Y176" s="234">
        <v>0</v>
      </c>
      <c r="Z176" s="234">
        <v>0</v>
      </c>
      <c r="AA176" s="295">
        <f>SUM(Y176:Z176)</f>
        <v>0</v>
      </c>
      <c r="AB176" s="234">
        <v>0</v>
      </c>
      <c r="AC176" s="295">
        <f>SUM(X176, AA176, AB176)</f>
        <v>0</v>
      </c>
      <c r="AD176" s="296">
        <f>M176-AC176</f>
        <v>0</v>
      </c>
      <c r="AE176" s="222"/>
      <c r="AG176" s="257">
        <v>1</v>
      </c>
      <c r="AH176" s="253"/>
      <c r="AI176" s="491"/>
      <c r="AJ176" s="491"/>
      <c r="AK176" s="251"/>
      <c r="AL176" s="307">
        <f>AU96</f>
        <v>0</v>
      </c>
      <c r="AM176" s="234">
        <v>0</v>
      </c>
      <c r="AN176" s="234">
        <v>0</v>
      </c>
      <c r="AO176" s="277">
        <f>SUM(AM176:AN176)</f>
        <v>0</v>
      </c>
      <c r="AP176" s="234">
        <v>0</v>
      </c>
      <c r="AQ176" s="234">
        <v>0</v>
      </c>
      <c r="AR176" s="277">
        <f>SUM(AP176:AQ176)</f>
        <v>0</v>
      </c>
      <c r="AS176" s="234">
        <v>0</v>
      </c>
      <c r="AT176" s="277">
        <f>SUM(AO176, AR176, AS176)</f>
        <v>0</v>
      </c>
      <c r="AU176" s="278">
        <f>IF($S$233&lt;&gt;0, AC176+AL176-AT176, M176+AL176-AT176)</f>
        <v>0</v>
      </c>
    </row>
    <row r="177" spans="1:48" x14ac:dyDescent="0.35">
      <c r="A177" s="257">
        <v>2</v>
      </c>
      <c r="B177" s="253"/>
      <c r="C177" s="491"/>
      <c r="D177" s="491"/>
      <c r="E177" s="311"/>
      <c r="F177" s="234">
        <v>0</v>
      </c>
      <c r="G177" s="234">
        <v>0</v>
      </c>
      <c r="H177" s="235">
        <f t="shared" ref="H177:H182" si="134">SUM(F177:G177)</f>
        <v>0</v>
      </c>
      <c r="I177" s="234">
        <v>0</v>
      </c>
      <c r="J177" s="234">
        <v>0</v>
      </c>
      <c r="K177" s="235">
        <f t="shared" ref="K177:K182" si="135">SUM(I177:J177)</f>
        <v>0</v>
      </c>
      <c r="L177" s="234">
        <v>0</v>
      </c>
      <c r="M177" s="236">
        <f t="shared" ref="M177:M182" si="136">SUM(H177, K177, L177)</f>
        <v>0</v>
      </c>
      <c r="N177" s="222"/>
      <c r="P177" s="257">
        <v>2</v>
      </c>
      <c r="Q177" s="253"/>
      <c r="R177" s="491"/>
      <c r="S177" s="491"/>
      <c r="T177" s="251"/>
      <c r="U177" s="162">
        <f t="shared" ref="U177:U183" si="137">AU97</f>
        <v>0</v>
      </c>
      <c r="V177" s="234">
        <v>0</v>
      </c>
      <c r="W177" s="234">
        <v>0</v>
      </c>
      <c r="X177" s="295">
        <f t="shared" ref="X177:X182" si="138">SUM(V177:W177)</f>
        <v>0</v>
      </c>
      <c r="Y177" s="234">
        <v>0</v>
      </c>
      <c r="Z177" s="234">
        <v>0</v>
      </c>
      <c r="AA177" s="295">
        <f t="shared" ref="AA177:AA182" si="139">SUM(Y177:Z177)</f>
        <v>0</v>
      </c>
      <c r="AB177" s="234">
        <v>0</v>
      </c>
      <c r="AC177" s="295">
        <f t="shared" ref="AC177:AC182" si="140">SUM(X177, AA177, AB177)</f>
        <v>0</v>
      </c>
      <c r="AD177" s="296">
        <f t="shared" ref="AD177:AD182" si="141">M177-AC177</f>
        <v>0</v>
      </c>
      <c r="AE177" s="222"/>
      <c r="AG177" s="257">
        <v>2</v>
      </c>
      <c r="AH177" s="253"/>
      <c r="AI177" s="491"/>
      <c r="AJ177" s="491"/>
      <c r="AK177" s="251"/>
      <c r="AL177" s="307">
        <f t="shared" ref="AL177:AL183" si="142">AU97</f>
        <v>0</v>
      </c>
      <c r="AM177" s="234">
        <v>0</v>
      </c>
      <c r="AN177" s="234">
        <v>0</v>
      </c>
      <c r="AO177" s="277">
        <f t="shared" ref="AO177:AO182" si="143">SUM(AM177:AN177)</f>
        <v>0</v>
      </c>
      <c r="AP177" s="234">
        <v>0</v>
      </c>
      <c r="AQ177" s="234">
        <v>0</v>
      </c>
      <c r="AR177" s="277">
        <f t="shared" ref="AR177:AR182" si="144">SUM(AP177:AQ177)</f>
        <v>0</v>
      </c>
      <c r="AS177" s="234">
        <v>0</v>
      </c>
      <c r="AT177" s="277">
        <f t="shared" ref="AT177:AT182" si="145">SUM(AO177, AR177, AS177)</f>
        <v>0</v>
      </c>
      <c r="AU177" s="278">
        <f>IF($S$233&lt;&gt;0, AC177+AL177-AT177, M177+AL177-AT177)</f>
        <v>0</v>
      </c>
    </row>
    <row r="178" spans="1:48" x14ac:dyDescent="0.35">
      <c r="A178" s="257">
        <v>3</v>
      </c>
      <c r="B178" s="253"/>
      <c r="C178" s="491"/>
      <c r="D178" s="491"/>
      <c r="E178" s="311"/>
      <c r="F178" s="234">
        <v>0</v>
      </c>
      <c r="G178" s="234">
        <v>0</v>
      </c>
      <c r="H178" s="235">
        <f t="shared" si="134"/>
        <v>0</v>
      </c>
      <c r="I178" s="234">
        <v>0</v>
      </c>
      <c r="J178" s="234">
        <v>0</v>
      </c>
      <c r="K178" s="235">
        <f t="shared" si="135"/>
        <v>0</v>
      </c>
      <c r="L178" s="234">
        <v>0</v>
      </c>
      <c r="M178" s="236">
        <f t="shared" si="136"/>
        <v>0</v>
      </c>
      <c r="N178" s="222"/>
      <c r="P178" s="257">
        <v>3</v>
      </c>
      <c r="Q178" s="253"/>
      <c r="R178" s="491"/>
      <c r="S178" s="491"/>
      <c r="T178" s="251"/>
      <c r="U178" s="162">
        <f t="shared" si="137"/>
        <v>0</v>
      </c>
      <c r="V178" s="234">
        <v>0</v>
      </c>
      <c r="W178" s="234">
        <v>0</v>
      </c>
      <c r="X178" s="295">
        <f t="shared" si="138"/>
        <v>0</v>
      </c>
      <c r="Y178" s="234">
        <v>0</v>
      </c>
      <c r="Z178" s="234">
        <v>0</v>
      </c>
      <c r="AA178" s="295">
        <f t="shared" si="139"/>
        <v>0</v>
      </c>
      <c r="AB178" s="234">
        <v>0</v>
      </c>
      <c r="AC178" s="295">
        <f t="shared" si="140"/>
        <v>0</v>
      </c>
      <c r="AD178" s="296">
        <f t="shared" si="141"/>
        <v>0</v>
      </c>
      <c r="AE178" s="222"/>
      <c r="AG178" s="257">
        <v>3</v>
      </c>
      <c r="AH178" s="253"/>
      <c r="AI178" s="491"/>
      <c r="AJ178" s="491"/>
      <c r="AK178" s="251"/>
      <c r="AL178" s="307">
        <f t="shared" si="142"/>
        <v>0</v>
      </c>
      <c r="AM178" s="234">
        <v>0</v>
      </c>
      <c r="AN178" s="234">
        <v>0</v>
      </c>
      <c r="AO178" s="277">
        <f t="shared" si="143"/>
        <v>0</v>
      </c>
      <c r="AP178" s="234">
        <v>0</v>
      </c>
      <c r="AQ178" s="234">
        <v>0</v>
      </c>
      <c r="AR178" s="277">
        <f t="shared" si="144"/>
        <v>0</v>
      </c>
      <c r="AS178" s="234">
        <v>0</v>
      </c>
      <c r="AT178" s="277">
        <f t="shared" si="145"/>
        <v>0</v>
      </c>
      <c r="AU178" s="278">
        <f t="shared" ref="AU178:AU183" si="146">IF($S$233&lt;&gt;0, AC178+AL178-AT178, M178+AL178-AT178)</f>
        <v>0</v>
      </c>
    </row>
    <row r="179" spans="1:48" x14ac:dyDescent="0.35">
      <c r="A179" s="257">
        <v>4</v>
      </c>
      <c r="B179" s="253"/>
      <c r="C179" s="491"/>
      <c r="D179" s="491"/>
      <c r="E179" s="311"/>
      <c r="F179" s="234">
        <v>0</v>
      </c>
      <c r="G179" s="234">
        <v>0</v>
      </c>
      <c r="H179" s="235">
        <f>SUM(F179:G179)</f>
        <v>0</v>
      </c>
      <c r="I179" s="234">
        <v>0</v>
      </c>
      <c r="J179" s="234">
        <v>0</v>
      </c>
      <c r="K179" s="235">
        <f>SUM(I179:J179)</f>
        <v>0</v>
      </c>
      <c r="L179" s="234">
        <v>0</v>
      </c>
      <c r="M179" s="236">
        <f>SUM(H179, K179, L179)</f>
        <v>0</v>
      </c>
      <c r="N179" s="222"/>
      <c r="P179" s="257">
        <v>4</v>
      </c>
      <c r="Q179" s="253"/>
      <c r="R179" s="491"/>
      <c r="S179" s="491"/>
      <c r="T179" s="251"/>
      <c r="U179" s="162">
        <f t="shared" si="137"/>
        <v>0</v>
      </c>
      <c r="V179" s="234">
        <v>0</v>
      </c>
      <c r="W179" s="234">
        <v>0</v>
      </c>
      <c r="X179" s="295">
        <f t="shared" si="138"/>
        <v>0</v>
      </c>
      <c r="Y179" s="234">
        <v>0</v>
      </c>
      <c r="Z179" s="234">
        <v>0</v>
      </c>
      <c r="AA179" s="295">
        <f t="shared" si="139"/>
        <v>0</v>
      </c>
      <c r="AB179" s="234">
        <v>0</v>
      </c>
      <c r="AC179" s="295">
        <f t="shared" si="140"/>
        <v>0</v>
      </c>
      <c r="AD179" s="296">
        <f t="shared" si="141"/>
        <v>0</v>
      </c>
      <c r="AE179" s="222"/>
      <c r="AG179" s="257">
        <v>4</v>
      </c>
      <c r="AH179" s="253"/>
      <c r="AI179" s="491"/>
      <c r="AJ179" s="491"/>
      <c r="AK179" s="251"/>
      <c r="AL179" s="307">
        <f t="shared" si="142"/>
        <v>0</v>
      </c>
      <c r="AM179" s="234">
        <v>0</v>
      </c>
      <c r="AN179" s="234">
        <v>0</v>
      </c>
      <c r="AO179" s="277">
        <f t="shared" si="143"/>
        <v>0</v>
      </c>
      <c r="AP179" s="234">
        <v>0</v>
      </c>
      <c r="AQ179" s="234">
        <v>0</v>
      </c>
      <c r="AR179" s="277">
        <f t="shared" si="144"/>
        <v>0</v>
      </c>
      <c r="AS179" s="234">
        <v>0</v>
      </c>
      <c r="AT179" s="277">
        <f t="shared" si="145"/>
        <v>0</v>
      </c>
      <c r="AU179" s="278">
        <f t="shared" si="146"/>
        <v>0</v>
      </c>
    </row>
    <row r="180" spans="1:48" x14ac:dyDescent="0.35">
      <c r="A180" s="257">
        <v>5</v>
      </c>
      <c r="B180" s="253"/>
      <c r="C180" s="491"/>
      <c r="D180" s="491"/>
      <c r="E180" s="311"/>
      <c r="F180" s="234">
        <v>0</v>
      </c>
      <c r="G180" s="234">
        <v>0</v>
      </c>
      <c r="H180" s="235">
        <f t="shared" si="134"/>
        <v>0</v>
      </c>
      <c r="I180" s="234">
        <v>0</v>
      </c>
      <c r="J180" s="234">
        <v>0</v>
      </c>
      <c r="K180" s="235">
        <f t="shared" si="135"/>
        <v>0</v>
      </c>
      <c r="L180" s="234">
        <v>0</v>
      </c>
      <c r="M180" s="236">
        <f t="shared" si="136"/>
        <v>0</v>
      </c>
      <c r="N180" s="222"/>
      <c r="P180" s="257">
        <v>5</v>
      </c>
      <c r="Q180" s="253"/>
      <c r="R180" s="491"/>
      <c r="S180" s="491"/>
      <c r="T180" s="251"/>
      <c r="U180" s="162">
        <f t="shared" si="137"/>
        <v>0</v>
      </c>
      <c r="V180" s="234">
        <v>0</v>
      </c>
      <c r="W180" s="234">
        <v>0</v>
      </c>
      <c r="X180" s="295">
        <f t="shared" si="138"/>
        <v>0</v>
      </c>
      <c r="Y180" s="234">
        <v>0</v>
      </c>
      <c r="Z180" s="234">
        <v>0</v>
      </c>
      <c r="AA180" s="295">
        <f t="shared" si="139"/>
        <v>0</v>
      </c>
      <c r="AB180" s="234">
        <v>0</v>
      </c>
      <c r="AC180" s="295">
        <f t="shared" si="140"/>
        <v>0</v>
      </c>
      <c r="AD180" s="296">
        <f t="shared" si="141"/>
        <v>0</v>
      </c>
      <c r="AE180" s="222"/>
      <c r="AG180" s="257">
        <v>5</v>
      </c>
      <c r="AH180" s="253"/>
      <c r="AI180" s="491"/>
      <c r="AJ180" s="491"/>
      <c r="AK180" s="251"/>
      <c r="AL180" s="307">
        <f t="shared" si="142"/>
        <v>0</v>
      </c>
      <c r="AM180" s="234">
        <v>0</v>
      </c>
      <c r="AN180" s="234">
        <v>0</v>
      </c>
      <c r="AO180" s="277">
        <f t="shared" si="143"/>
        <v>0</v>
      </c>
      <c r="AP180" s="234">
        <v>0</v>
      </c>
      <c r="AQ180" s="234">
        <v>0</v>
      </c>
      <c r="AR180" s="277">
        <f t="shared" si="144"/>
        <v>0</v>
      </c>
      <c r="AS180" s="234">
        <v>0</v>
      </c>
      <c r="AT180" s="277">
        <f t="shared" si="145"/>
        <v>0</v>
      </c>
      <c r="AU180" s="278">
        <f t="shared" si="146"/>
        <v>0</v>
      </c>
    </row>
    <row r="181" spans="1:48" x14ac:dyDescent="0.35">
      <c r="A181" s="257">
        <v>6</v>
      </c>
      <c r="B181" s="253"/>
      <c r="C181" s="491"/>
      <c r="D181" s="491"/>
      <c r="E181" s="311"/>
      <c r="F181" s="234">
        <v>0</v>
      </c>
      <c r="G181" s="234">
        <v>0</v>
      </c>
      <c r="H181" s="235">
        <f t="shared" si="134"/>
        <v>0</v>
      </c>
      <c r="I181" s="234">
        <v>0</v>
      </c>
      <c r="J181" s="234">
        <v>0</v>
      </c>
      <c r="K181" s="235">
        <f t="shared" si="135"/>
        <v>0</v>
      </c>
      <c r="L181" s="234">
        <v>0</v>
      </c>
      <c r="M181" s="236">
        <f t="shared" si="136"/>
        <v>0</v>
      </c>
      <c r="N181" s="222"/>
      <c r="P181" s="257">
        <v>6</v>
      </c>
      <c r="Q181" s="253"/>
      <c r="R181" s="491"/>
      <c r="S181" s="491"/>
      <c r="T181" s="251"/>
      <c r="U181" s="162">
        <f t="shared" si="137"/>
        <v>0</v>
      </c>
      <c r="V181" s="234">
        <v>0</v>
      </c>
      <c r="W181" s="234">
        <v>0</v>
      </c>
      <c r="X181" s="295">
        <f t="shared" si="138"/>
        <v>0</v>
      </c>
      <c r="Y181" s="234">
        <v>0</v>
      </c>
      <c r="Z181" s="234">
        <v>0</v>
      </c>
      <c r="AA181" s="295">
        <f t="shared" si="139"/>
        <v>0</v>
      </c>
      <c r="AB181" s="234">
        <v>0</v>
      </c>
      <c r="AC181" s="295">
        <f t="shared" si="140"/>
        <v>0</v>
      </c>
      <c r="AD181" s="296">
        <f t="shared" si="141"/>
        <v>0</v>
      </c>
      <c r="AE181" s="222"/>
      <c r="AG181" s="257">
        <v>6</v>
      </c>
      <c r="AH181" s="253"/>
      <c r="AI181" s="491"/>
      <c r="AJ181" s="491"/>
      <c r="AK181" s="251"/>
      <c r="AL181" s="307">
        <f t="shared" si="142"/>
        <v>0</v>
      </c>
      <c r="AM181" s="234">
        <v>0</v>
      </c>
      <c r="AN181" s="234">
        <v>0</v>
      </c>
      <c r="AO181" s="277">
        <f t="shared" si="143"/>
        <v>0</v>
      </c>
      <c r="AP181" s="234">
        <v>0</v>
      </c>
      <c r="AQ181" s="234">
        <v>0</v>
      </c>
      <c r="AR181" s="277">
        <f t="shared" si="144"/>
        <v>0</v>
      </c>
      <c r="AS181" s="234">
        <v>0</v>
      </c>
      <c r="AT181" s="277">
        <f t="shared" si="145"/>
        <v>0</v>
      </c>
      <c r="AU181" s="278">
        <f t="shared" si="146"/>
        <v>0</v>
      </c>
    </row>
    <row r="182" spans="1:48" x14ac:dyDescent="0.35">
      <c r="A182" s="620" t="s">
        <v>180</v>
      </c>
      <c r="B182" s="617"/>
      <c r="C182" s="532">
        <v>0</v>
      </c>
      <c r="D182" s="532"/>
      <c r="E182" s="311"/>
      <c r="F182" s="234">
        <v>0</v>
      </c>
      <c r="G182" s="234">
        <v>0</v>
      </c>
      <c r="H182" s="235">
        <f t="shared" si="134"/>
        <v>0</v>
      </c>
      <c r="I182" s="234">
        <v>0</v>
      </c>
      <c r="J182" s="234">
        <v>0</v>
      </c>
      <c r="K182" s="235">
        <f t="shared" si="135"/>
        <v>0</v>
      </c>
      <c r="L182" s="234">
        <v>0</v>
      </c>
      <c r="M182" s="236">
        <f t="shared" si="136"/>
        <v>0</v>
      </c>
      <c r="N182" s="222"/>
      <c r="P182" s="620" t="s">
        <v>180</v>
      </c>
      <c r="Q182" s="617"/>
      <c r="R182" s="532">
        <v>0</v>
      </c>
      <c r="S182" s="532"/>
      <c r="T182" s="251"/>
      <c r="U182" s="162">
        <f t="shared" si="137"/>
        <v>0</v>
      </c>
      <c r="V182" s="234">
        <v>0</v>
      </c>
      <c r="W182" s="234">
        <v>0</v>
      </c>
      <c r="X182" s="295">
        <f t="shared" si="138"/>
        <v>0</v>
      </c>
      <c r="Y182" s="234">
        <v>0</v>
      </c>
      <c r="Z182" s="234">
        <v>0</v>
      </c>
      <c r="AA182" s="295">
        <f t="shared" si="139"/>
        <v>0</v>
      </c>
      <c r="AB182" s="234">
        <v>0</v>
      </c>
      <c r="AC182" s="295">
        <f t="shared" si="140"/>
        <v>0</v>
      </c>
      <c r="AD182" s="296">
        <f t="shared" si="141"/>
        <v>0</v>
      </c>
      <c r="AE182" s="222"/>
      <c r="AG182" s="620" t="s">
        <v>180</v>
      </c>
      <c r="AH182" s="617"/>
      <c r="AI182" s="532">
        <v>0</v>
      </c>
      <c r="AJ182" s="532"/>
      <c r="AK182" s="251"/>
      <c r="AL182" s="307">
        <f t="shared" si="142"/>
        <v>0</v>
      </c>
      <c r="AM182" s="234">
        <v>0</v>
      </c>
      <c r="AN182" s="234">
        <v>0</v>
      </c>
      <c r="AO182" s="277">
        <f t="shared" si="143"/>
        <v>0</v>
      </c>
      <c r="AP182" s="234">
        <v>0</v>
      </c>
      <c r="AQ182" s="234">
        <v>0</v>
      </c>
      <c r="AR182" s="277">
        <f t="shared" si="144"/>
        <v>0</v>
      </c>
      <c r="AS182" s="234">
        <v>0</v>
      </c>
      <c r="AT182" s="277">
        <f t="shared" si="145"/>
        <v>0</v>
      </c>
      <c r="AU182" s="278">
        <f t="shared" si="146"/>
        <v>0</v>
      </c>
    </row>
    <row r="183" spans="1:48" ht="16" thickBot="1" x14ac:dyDescent="0.4">
      <c r="A183" s="493" t="s">
        <v>207</v>
      </c>
      <c r="B183" s="494"/>
      <c r="C183" s="497">
        <f>COUNTA(B176:B181)+C182</f>
        <v>0</v>
      </c>
      <c r="D183" s="497"/>
      <c r="E183" s="227"/>
      <c r="F183" s="250">
        <f>SUM(F176:F182)</f>
        <v>0</v>
      </c>
      <c r="G183" s="250">
        <f>SUM(G176:G182)</f>
        <v>0</v>
      </c>
      <c r="H183" s="250">
        <f t="shared" ref="H183:L183" si="147">SUM(H176:H182)</f>
        <v>0</v>
      </c>
      <c r="I183" s="250">
        <f t="shared" si="147"/>
        <v>0</v>
      </c>
      <c r="J183" s="250">
        <f>SUM(J176:J182)</f>
        <v>0</v>
      </c>
      <c r="K183" s="250">
        <f t="shared" si="147"/>
        <v>0</v>
      </c>
      <c r="L183" s="250">
        <f t="shared" si="147"/>
        <v>0</v>
      </c>
      <c r="M183" s="237">
        <f>SUM(M176:M182)</f>
        <v>0</v>
      </c>
      <c r="N183" s="222"/>
      <c r="P183" s="493" t="s">
        <v>207</v>
      </c>
      <c r="Q183" s="494"/>
      <c r="R183" s="498">
        <f>COUNTA(Q176:Q181)+R182</f>
        <v>0</v>
      </c>
      <c r="S183" s="498"/>
      <c r="T183" s="227"/>
      <c r="U183" s="339">
        <f t="shared" si="137"/>
        <v>0</v>
      </c>
      <c r="V183" s="293">
        <f>SUM(V176:V182)</f>
        <v>0</v>
      </c>
      <c r="W183" s="293">
        <f>SUM(W176:W182)</f>
        <v>0</v>
      </c>
      <c r="X183" s="293">
        <f t="shared" ref="X183:AB183" si="148">SUM(X176:X182)</f>
        <v>0</v>
      </c>
      <c r="Y183" s="293">
        <f t="shared" si="148"/>
        <v>0</v>
      </c>
      <c r="Z183" s="293">
        <f t="shared" si="148"/>
        <v>0</v>
      </c>
      <c r="AA183" s="293">
        <f t="shared" si="148"/>
        <v>0</v>
      </c>
      <c r="AB183" s="293">
        <f t="shared" si="148"/>
        <v>0</v>
      </c>
      <c r="AC183" s="293">
        <f>SUM(AC176:AC182)</f>
        <v>0</v>
      </c>
      <c r="AD183" s="294">
        <f>SUM(AD176:AD182)</f>
        <v>0</v>
      </c>
      <c r="AE183" s="222"/>
      <c r="AG183" s="493" t="s">
        <v>207</v>
      </c>
      <c r="AH183" s="494"/>
      <c r="AI183" s="543">
        <f>COUNTA(AH176:AH181)+AI182</f>
        <v>0</v>
      </c>
      <c r="AJ183" s="543"/>
      <c r="AK183" s="227"/>
      <c r="AL183" s="337">
        <f t="shared" si="142"/>
        <v>0</v>
      </c>
      <c r="AM183" s="275">
        <f>SUM(AM176:AM182)</f>
        <v>0</v>
      </c>
      <c r="AN183" s="275">
        <f>SUM(AN176:AN182)</f>
        <v>0</v>
      </c>
      <c r="AO183" s="275">
        <f t="shared" ref="AO183:AT183" si="149">SUM(AO176:AO182)</f>
        <v>0</v>
      </c>
      <c r="AP183" s="275">
        <f t="shared" si="149"/>
        <v>0</v>
      </c>
      <c r="AQ183" s="275">
        <f t="shared" si="149"/>
        <v>0</v>
      </c>
      <c r="AR183" s="275">
        <f t="shared" si="149"/>
        <v>0</v>
      </c>
      <c r="AS183" s="275">
        <f t="shared" si="149"/>
        <v>0</v>
      </c>
      <c r="AT183" s="275">
        <f t="shared" si="149"/>
        <v>0</v>
      </c>
      <c r="AU183" s="276">
        <f t="shared" si="146"/>
        <v>0</v>
      </c>
      <c r="AV183" s="221"/>
    </row>
    <row r="184" spans="1:48" ht="3.75" customHeight="1" thickBot="1" x14ac:dyDescent="0.4">
      <c r="F184" s="220"/>
      <c r="G184" s="220"/>
      <c r="Y184" s="163"/>
      <c r="Z184" s="163"/>
      <c r="AA184" s="163"/>
      <c r="AB184" s="163"/>
      <c r="AC184" s="163"/>
      <c r="AD184" s="163"/>
      <c r="AE184" s="221"/>
    </row>
    <row r="185" spans="1:48" s="242" customFormat="1" x14ac:dyDescent="0.35">
      <c r="A185" s="502" t="s">
        <v>186</v>
      </c>
      <c r="B185" s="503"/>
      <c r="C185" s="503"/>
      <c r="D185" s="503"/>
      <c r="E185" s="503"/>
      <c r="F185" s="503"/>
      <c r="G185" s="503"/>
      <c r="H185" s="503"/>
      <c r="I185" s="503"/>
      <c r="J185" s="503"/>
      <c r="K185" s="503"/>
      <c r="L185" s="503"/>
      <c r="M185" s="518"/>
      <c r="N185" s="232"/>
      <c r="P185" s="502" t="s">
        <v>186</v>
      </c>
      <c r="Q185" s="503"/>
      <c r="R185" s="503"/>
      <c r="S185" s="503"/>
      <c r="T185" s="503"/>
      <c r="U185" s="503"/>
      <c r="V185" s="503"/>
      <c r="W185" s="503"/>
      <c r="X185" s="503"/>
      <c r="Y185" s="503"/>
      <c r="Z185" s="503"/>
      <c r="AA185" s="503"/>
      <c r="AB185" s="503"/>
      <c r="AC185" s="503"/>
      <c r="AD185" s="248"/>
      <c r="AE185" s="232"/>
      <c r="AG185" s="502" t="s">
        <v>186</v>
      </c>
      <c r="AH185" s="503"/>
      <c r="AI185" s="503"/>
      <c r="AJ185" s="503"/>
      <c r="AK185" s="503"/>
      <c r="AL185" s="503"/>
      <c r="AM185" s="503"/>
      <c r="AN185" s="503"/>
      <c r="AO185" s="503"/>
      <c r="AP185" s="503"/>
      <c r="AQ185" s="503"/>
      <c r="AR185" s="503"/>
      <c r="AS185" s="503"/>
      <c r="AT185" s="503"/>
      <c r="AU185" s="248"/>
    </row>
    <row r="186" spans="1:48" s="242" customFormat="1" ht="31.5" customHeight="1" x14ac:dyDescent="0.35">
      <c r="A186" s="534" t="s">
        <v>188</v>
      </c>
      <c r="B186" s="533"/>
      <c r="C186" s="533" t="s">
        <v>13</v>
      </c>
      <c r="D186" s="533"/>
      <c r="E186" s="256" t="s">
        <v>14</v>
      </c>
      <c r="F186" s="252" t="s">
        <v>171</v>
      </c>
      <c r="G186" s="252" t="s">
        <v>68</v>
      </c>
      <c r="H186" s="255" t="s">
        <v>151</v>
      </c>
      <c r="I186" s="252" t="s">
        <v>80</v>
      </c>
      <c r="J186" s="252" t="s">
        <v>81</v>
      </c>
      <c r="K186" s="255" t="s">
        <v>82</v>
      </c>
      <c r="L186" s="252" t="s">
        <v>150</v>
      </c>
      <c r="M186" s="259" t="s">
        <v>18</v>
      </c>
      <c r="N186" s="232"/>
      <c r="P186" s="534" t="s">
        <v>188</v>
      </c>
      <c r="Q186" s="533"/>
      <c r="R186" s="533" t="s">
        <v>13</v>
      </c>
      <c r="S186" s="533"/>
      <c r="T186" s="256" t="s">
        <v>14</v>
      </c>
      <c r="U186" s="260" t="s">
        <v>111</v>
      </c>
      <c r="V186" s="256" t="s">
        <v>171</v>
      </c>
      <c r="W186" s="256" t="s">
        <v>68</v>
      </c>
      <c r="X186" s="260" t="s">
        <v>151</v>
      </c>
      <c r="Y186" s="256" t="s">
        <v>80</v>
      </c>
      <c r="Z186" s="256" t="s">
        <v>81</v>
      </c>
      <c r="AA186" s="260" t="s">
        <v>82</v>
      </c>
      <c r="AB186" s="256" t="s">
        <v>150</v>
      </c>
      <c r="AC186" s="260" t="s">
        <v>18</v>
      </c>
      <c r="AD186" s="267" t="s">
        <v>114</v>
      </c>
      <c r="AE186" s="232"/>
      <c r="AG186" s="534" t="s">
        <v>188</v>
      </c>
      <c r="AH186" s="533"/>
      <c r="AI186" s="533" t="s">
        <v>13</v>
      </c>
      <c r="AJ186" s="533"/>
      <c r="AK186" s="256" t="s">
        <v>14</v>
      </c>
      <c r="AL186" s="260" t="s">
        <v>111</v>
      </c>
      <c r="AM186" s="256" t="s">
        <v>171</v>
      </c>
      <c r="AN186" s="256" t="s">
        <v>68</v>
      </c>
      <c r="AO186" s="260" t="s">
        <v>151</v>
      </c>
      <c r="AP186" s="256" t="s">
        <v>80</v>
      </c>
      <c r="AQ186" s="256" t="s">
        <v>81</v>
      </c>
      <c r="AR186" s="260" t="s">
        <v>82</v>
      </c>
      <c r="AS186" s="256" t="s">
        <v>150</v>
      </c>
      <c r="AT186" s="260" t="s">
        <v>213</v>
      </c>
      <c r="AU186" s="267" t="s">
        <v>260</v>
      </c>
    </row>
    <row r="187" spans="1:48" x14ac:dyDescent="0.35">
      <c r="A187" s="495">
        <v>0</v>
      </c>
      <c r="B187" s="491"/>
      <c r="C187" s="496" t="s">
        <v>19</v>
      </c>
      <c r="D187" s="496"/>
      <c r="E187" s="251"/>
      <c r="F187" s="234">
        <v>0</v>
      </c>
      <c r="G187" s="234">
        <v>0</v>
      </c>
      <c r="H187" s="235">
        <f>SUM(F187:G187)</f>
        <v>0</v>
      </c>
      <c r="I187" s="234">
        <v>0</v>
      </c>
      <c r="J187" s="234">
        <v>0</v>
      </c>
      <c r="K187" s="235">
        <f>SUM(I187:J187)</f>
        <v>0</v>
      </c>
      <c r="L187" s="234">
        <v>0</v>
      </c>
      <c r="M187" s="236">
        <f>SUM(H187, K187, L187)</f>
        <v>0</v>
      </c>
      <c r="N187" s="223"/>
      <c r="P187" s="522">
        <v>0</v>
      </c>
      <c r="Q187" s="496"/>
      <c r="R187" s="496" t="s">
        <v>19</v>
      </c>
      <c r="S187" s="496"/>
      <c r="T187" s="251"/>
      <c r="U187" s="162">
        <f t="shared" ref="U187:U194" si="150">AU107</f>
        <v>0</v>
      </c>
      <c r="V187" s="234">
        <v>0</v>
      </c>
      <c r="W187" s="234">
        <v>0</v>
      </c>
      <c r="X187" s="295">
        <f>SUM(V187:W187)</f>
        <v>0</v>
      </c>
      <c r="Y187" s="234">
        <v>0</v>
      </c>
      <c r="Z187" s="234">
        <v>0</v>
      </c>
      <c r="AA187" s="295">
        <f>SUM(Y187:Z187)</f>
        <v>0</v>
      </c>
      <c r="AB187" s="234">
        <v>0</v>
      </c>
      <c r="AC187" s="295">
        <f>SUM(X187, AA187, AB187)</f>
        <v>0</v>
      </c>
      <c r="AD187" s="296">
        <f t="shared" ref="AD187:AD191" si="151">M187-AC187</f>
        <v>0</v>
      </c>
      <c r="AE187" s="223"/>
      <c r="AG187" s="522">
        <v>0</v>
      </c>
      <c r="AH187" s="496"/>
      <c r="AI187" s="496" t="s">
        <v>19</v>
      </c>
      <c r="AJ187" s="496"/>
      <c r="AK187" s="251"/>
      <c r="AL187" s="307">
        <f t="shared" ref="AL187:AL194" si="152">AU107</f>
        <v>0</v>
      </c>
      <c r="AM187" s="234">
        <v>0</v>
      </c>
      <c r="AN187" s="234">
        <v>0</v>
      </c>
      <c r="AO187" s="277">
        <f>SUM(AM187:AN187)</f>
        <v>0</v>
      </c>
      <c r="AP187" s="234">
        <v>0</v>
      </c>
      <c r="AQ187" s="234">
        <v>0</v>
      </c>
      <c r="AR187" s="277">
        <f>SUM(AP187:AQ187)</f>
        <v>0</v>
      </c>
      <c r="AS187" s="234">
        <v>0</v>
      </c>
      <c r="AT187" s="277">
        <f>SUM(AO187, AR187, AS187)</f>
        <v>0</v>
      </c>
      <c r="AU187" s="278">
        <f t="shared" ref="AU187:AU192" si="153">IF($S$233&lt;&gt;0, AC187+AL187-AT187, M187+AL187-AT187)</f>
        <v>0</v>
      </c>
    </row>
    <row r="188" spans="1:48" x14ac:dyDescent="0.35">
      <c r="A188" s="495">
        <v>0</v>
      </c>
      <c r="B188" s="491"/>
      <c r="C188" s="496" t="s">
        <v>20</v>
      </c>
      <c r="D188" s="496"/>
      <c r="E188" s="251"/>
      <c r="F188" s="234">
        <v>0</v>
      </c>
      <c r="G188" s="234">
        <v>0</v>
      </c>
      <c r="H188" s="235">
        <f t="shared" ref="H188:H191" si="154">SUM(F188:G188)</f>
        <v>0</v>
      </c>
      <c r="I188" s="234">
        <v>0</v>
      </c>
      <c r="J188" s="234">
        <v>0</v>
      </c>
      <c r="K188" s="235">
        <f t="shared" ref="K188:K191" si="155">SUM(I188:J188)</f>
        <v>0</v>
      </c>
      <c r="L188" s="234">
        <v>0</v>
      </c>
      <c r="M188" s="236">
        <f t="shared" ref="M188:M191" si="156">SUM(H188, K188, L188)</f>
        <v>0</v>
      </c>
      <c r="N188" s="223"/>
      <c r="P188" s="522">
        <v>0</v>
      </c>
      <c r="Q188" s="496"/>
      <c r="R188" s="496" t="s">
        <v>20</v>
      </c>
      <c r="S188" s="496"/>
      <c r="T188" s="251"/>
      <c r="U188" s="162">
        <f t="shared" si="150"/>
        <v>0</v>
      </c>
      <c r="V188" s="234">
        <v>0</v>
      </c>
      <c r="W188" s="234">
        <v>0</v>
      </c>
      <c r="X188" s="295">
        <f t="shared" ref="X188:X191" si="157">SUM(V188:W188)</f>
        <v>0</v>
      </c>
      <c r="Y188" s="234">
        <v>0</v>
      </c>
      <c r="Z188" s="234">
        <v>0</v>
      </c>
      <c r="AA188" s="295">
        <f t="shared" ref="AA188:AA191" si="158">SUM(Y188:Z188)</f>
        <v>0</v>
      </c>
      <c r="AB188" s="234">
        <v>0</v>
      </c>
      <c r="AC188" s="295">
        <f t="shared" ref="AC188:AC191" si="159">SUM(X188, AA188, AB188)</f>
        <v>0</v>
      </c>
      <c r="AD188" s="296">
        <f t="shared" si="151"/>
        <v>0</v>
      </c>
      <c r="AE188" s="223"/>
      <c r="AG188" s="522">
        <v>0</v>
      </c>
      <c r="AH188" s="496"/>
      <c r="AI188" s="496" t="s">
        <v>20</v>
      </c>
      <c r="AJ188" s="496"/>
      <c r="AK188" s="251"/>
      <c r="AL188" s="307">
        <f t="shared" si="152"/>
        <v>0</v>
      </c>
      <c r="AM188" s="234">
        <v>0</v>
      </c>
      <c r="AN188" s="234">
        <v>0</v>
      </c>
      <c r="AO188" s="277">
        <f t="shared" ref="AO188:AO191" si="160">SUM(AM188:AN188)</f>
        <v>0</v>
      </c>
      <c r="AP188" s="234">
        <v>0</v>
      </c>
      <c r="AQ188" s="234">
        <v>0</v>
      </c>
      <c r="AR188" s="277">
        <f t="shared" ref="AR188:AR191" si="161">SUM(AP188:AQ188)</f>
        <v>0</v>
      </c>
      <c r="AS188" s="234">
        <v>0</v>
      </c>
      <c r="AT188" s="277">
        <f t="shared" ref="AT188:AT191" si="162">SUM(AO188, AR188, AS188)</f>
        <v>0</v>
      </c>
      <c r="AU188" s="278">
        <f t="shared" si="153"/>
        <v>0</v>
      </c>
    </row>
    <row r="189" spans="1:48" x14ac:dyDescent="0.35">
      <c r="A189" s="495">
        <v>0</v>
      </c>
      <c r="B189" s="491"/>
      <c r="C189" s="496" t="s">
        <v>21</v>
      </c>
      <c r="D189" s="496"/>
      <c r="E189" s="251"/>
      <c r="F189" s="234">
        <v>0</v>
      </c>
      <c r="G189" s="234">
        <v>0</v>
      </c>
      <c r="H189" s="235">
        <f>SUM(F189:G189)</f>
        <v>0</v>
      </c>
      <c r="I189" s="234">
        <v>0</v>
      </c>
      <c r="J189" s="234">
        <v>0</v>
      </c>
      <c r="K189" s="235">
        <f t="shared" si="155"/>
        <v>0</v>
      </c>
      <c r="L189" s="234">
        <v>0</v>
      </c>
      <c r="M189" s="236">
        <f t="shared" si="156"/>
        <v>0</v>
      </c>
      <c r="N189" s="223"/>
      <c r="P189" s="522">
        <v>0</v>
      </c>
      <c r="Q189" s="496"/>
      <c r="R189" s="496" t="s">
        <v>21</v>
      </c>
      <c r="S189" s="496"/>
      <c r="T189" s="251"/>
      <c r="U189" s="162">
        <f t="shared" si="150"/>
        <v>0</v>
      </c>
      <c r="V189" s="234">
        <v>0</v>
      </c>
      <c r="W189" s="234">
        <v>0</v>
      </c>
      <c r="X189" s="295">
        <f t="shared" si="157"/>
        <v>0</v>
      </c>
      <c r="Y189" s="234">
        <v>0</v>
      </c>
      <c r="Z189" s="234">
        <v>0</v>
      </c>
      <c r="AA189" s="295">
        <f t="shared" si="158"/>
        <v>0</v>
      </c>
      <c r="AB189" s="234">
        <v>0</v>
      </c>
      <c r="AC189" s="295">
        <f t="shared" si="159"/>
        <v>0</v>
      </c>
      <c r="AD189" s="296">
        <f t="shared" si="151"/>
        <v>0</v>
      </c>
      <c r="AE189" s="223"/>
      <c r="AG189" s="522">
        <v>0</v>
      </c>
      <c r="AH189" s="496"/>
      <c r="AI189" s="496" t="s">
        <v>21</v>
      </c>
      <c r="AJ189" s="496"/>
      <c r="AK189" s="251"/>
      <c r="AL189" s="307">
        <f t="shared" si="152"/>
        <v>0</v>
      </c>
      <c r="AM189" s="234">
        <v>0</v>
      </c>
      <c r="AN189" s="234">
        <v>0</v>
      </c>
      <c r="AO189" s="277">
        <f t="shared" si="160"/>
        <v>0</v>
      </c>
      <c r="AP189" s="234">
        <v>0</v>
      </c>
      <c r="AQ189" s="234">
        <v>0</v>
      </c>
      <c r="AR189" s="277">
        <f t="shared" si="161"/>
        <v>0</v>
      </c>
      <c r="AS189" s="234">
        <v>0</v>
      </c>
      <c r="AT189" s="277">
        <f t="shared" si="162"/>
        <v>0</v>
      </c>
      <c r="AU189" s="278">
        <f t="shared" si="153"/>
        <v>0</v>
      </c>
    </row>
    <row r="190" spans="1:48" x14ac:dyDescent="0.35">
      <c r="A190" s="495">
        <v>0</v>
      </c>
      <c r="B190" s="491"/>
      <c r="C190" s="496" t="s">
        <v>22</v>
      </c>
      <c r="D190" s="496"/>
      <c r="E190" s="251"/>
      <c r="F190" s="234">
        <v>0</v>
      </c>
      <c r="G190" s="234">
        <v>0</v>
      </c>
      <c r="H190" s="235">
        <f t="shared" si="154"/>
        <v>0</v>
      </c>
      <c r="I190" s="234">
        <v>0</v>
      </c>
      <c r="J190" s="234">
        <v>0</v>
      </c>
      <c r="K190" s="235">
        <f t="shared" si="155"/>
        <v>0</v>
      </c>
      <c r="L190" s="234">
        <v>0</v>
      </c>
      <c r="M190" s="236">
        <f t="shared" si="156"/>
        <v>0</v>
      </c>
      <c r="N190" s="223"/>
      <c r="P190" s="522">
        <v>0</v>
      </c>
      <c r="Q190" s="496"/>
      <c r="R190" s="496" t="s">
        <v>22</v>
      </c>
      <c r="S190" s="496"/>
      <c r="T190" s="251"/>
      <c r="U190" s="162">
        <f t="shared" si="150"/>
        <v>0</v>
      </c>
      <c r="V190" s="234">
        <v>0</v>
      </c>
      <c r="W190" s="234">
        <v>0</v>
      </c>
      <c r="X190" s="295">
        <f t="shared" si="157"/>
        <v>0</v>
      </c>
      <c r="Y190" s="234">
        <v>0</v>
      </c>
      <c r="Z190" s="234">
        <v>0</v>
      </c>
      <c r="AA190" s="295">
        <f t="shared" si="158"/>
        <v>0</v>
      </c>
      <c r="AB190" s="234">
        <v>0</v>
      </c>
      <c r="AC190" s="295">
        <f t="shared" si="159"/>
        <v>0</v>
      </c>
      <c r="AD190" s="296">
        <f t="shared" si="151"/>
        <v>0</v>
      </c>
      <c r="AE190" s="223"/>
      <c r="AG190" s="522">
        <v>0</v>
      </c>
      <c r="AH190" s="496"/>
      <c r="AI190" s="496" t="s">
        <v>22</v>
      </c>
      <c r="AJ190" s="496"/>
      <c r="AK190" s="251"/>
      <c r="AL190" s="307">
        <f t="shared" si="152"/>
        <v>0</v>
      </c>
      <c r="AM190" s="234">
        <v>0</v>
      </c>
      <c r="AN190" s="234">
        <v>0</v>
      </c>
      <c r="AO190" s="277">
        <f t="shared" si="160"/>
        <v>0</v>
      </c>
      <c r="AP190" s="234">
        <v>0</v>
      </c>
      <c r="AQ190" s="234">
        <v>0</v>
      </c>
      <c r="AR190" s="277">
        <f t="shared" si="161"/>
        <v>0</v>
      </c>
      <c r="AS190" s="234">
        <v>0</v>
      </c>
      <c r="AT190" s="277">
        <f t="shared" si="162"/>
        <v>0</v>
      </c>
      <c r="AU190" s="278">
        <f>IF($S$233&lt;&gt;0, AC190+AL190-AT190, M190+AL190-AT190)</f>
        <v>0</v>
      </c>
    </row>
    <row r="191" spans="1:48" x14ac:dyDescent="0.35">
      <c r="A191" s="495">
        <v>0</v>
      </c>
      <c r="B191" s="491"/>
      <c r="C191" s="491" t="s">
        <v>23</v>
      </c>
      <c r="D191" s="491"/>
      <c r="E191" s="251"/>
      <c r="F191" s="234">
        <v>0</v>
      </c>
      <c r="G191" s="234">
        <v>0</v>
      </c>
      <c r="H191" s="235">
        <f t="shared" si="154"/>
        <v>0</v>
      </c>
      <c r="I191" s="234">
        <v>0</v>
      </c>
      <c r="J191" s="234">
        <v>0</v>
      </c>
      <c r="K191" s="235">
        <f t="shared" si="155"/>
        <v>0</v>
      </c>
      <c r="L191" s="234">
        <v>0</v>
      </c>
      <c r="M191" s="236">
        <f t="shared" si="156"/>
        <v>0</v>
      </c>
      <c r="N191" s="223"/>
      <c r="P191" s="522">
        <v>0</v>
      </c>
      <c r="Q191" s="496"/>
      <c r="R191" s="496" t="s">
        <v>23</v>
      </c>
      <c r="S191" s="496"/>
      <c r="T191" s="251"/>
      <c r="U191" s="162">
        <f t="shared" si="150"/>
        <v>0</v>
      </c>
      <c r="V191" s="234">
        <v>0</v>
      </c>
      <c r="W191" s="234">
        <v>0</v>
      </c>
      <c r="X191" s="295">
        <f t="shared" si="157"/>
        <v>0</v>
      </c>
      <c r="Y191" s="234">
        <v>0</v>
      </c>
      <c r="Z191" s="234">
        <v>0</v>
      </c>
      <c r="AA191" s="295">
        <f t="shared" si="158"/>
        <v>0</v>
      </c>
      <c r="AB191" s="234">
        <v>0</v>
      </c>
      <c r="AC191" s="295">
        <f t="shared" si="159"/>
        <v>0</v>
      </c>
      <c r="AD191" s="296">
        <f t="shared" si="151"/>
        <v>0</v>
      </c>
      <c r="AE191" s="223"/>
      <c r="AG191" s="522">
        <v>0</v>
      </c>
      <c r="AH191" s="496"/>
      <c r="AI191" s="496" t="s">
        <v>23</v>
      </c>
      <c r="AJ191" s="496"/>
      <c r="AK191" s="251"/>
      <c r="AL191" s="307">
        <f t="shared" si="152"/>
        <v>0</v>
      </c>
      <c r="AM191" s="234">
        <v>0</v>
      </c>
      <c r="AN191" s="234">
        <v>0</v>
      </c>
      <c r="AO191" s="277">
        <f t="shared" si="160"/>
        <v>0</v>
      </c>
      <c r="AP191" s="234">
        <v>0</v>
      </c>
      <c r="AQ191" s="234">
        <v>0</v>
      </c>
      <c r="AR191" s="277">
        <f t="shared" si="161"/>
        <v>0</v>
      </c>
      <c r="AS191" s="234">
        <v>0</v>
      </c>
      <c r="AT191" s="277">
        <f t="shared" si="162"/>
        <v>0</v>
      </c>
      <c r="AU191" s="278">
        <f t="shared" si="153"/>
        <v>0</v>
      </c>
    </row>
    <row r="192" spans="1:48" ht="16" thickBot="1" x14ac:dyDescent="0.4">
      <c r="A192" s="226" t="s">
        <v>181</v>
      </c>
      <c r="B192" s="227"/>
      <c r="C192" s="497">
        <f>SUM(A187:B191)</f>
        <v>0</v>
      </c>
      <c r="D192" s="497"/>
      <c r="E192" s="227"/>
      <c r="F192" s="250">
        <f>SUM(F187:F191)</f>
        <v>0</v>
      </c>
      <c r="G192" s="250">
        <f t="shared" ref="G192:L192" si="163">SUM(G187:G191)</f>
        <v>0</v>
      </c>
      <c r="H192" s="250">
        <f t="shared" si="163"/>
        <v>0</v>
      </c>
      <c r="I192" s="250">
        <f t="shared" si="163"/>
        <v>0</v>
      </c>
      <c r="J192" s="250">
        <f t="shared" si="163"/>
        <v>0</v>
      </c>
      <c r="K192" s="250">
        <f t="shared" si="163"/>
        <v>0</v>
      </c>
      <c r="L192" s="250">
        <f t="shared" si="163"/>
        <v>0</v>
      </c>
      <c r="M192" s="237">
        <f>SUM(M187:M191)</f>
        <v>0</v>
      </c>
      <c r="N192" s="223"/>
      <c r="P192" s="226" t="s">
        <v>181</v>
      </c>
      <c r="Q192" s="227"/>
      <c r="R192" s="498">
        <f>SUM(P187:Q191)</f>
        <v>0</v>
      </c>
      <c r="S192" s="498"/>
      <c r="T192" s="269"/>
      <c r="U192" s="339">
        <f t="shared" si="150"/>
        <v>0</v>
      </c>
      <c r="V192" s="293">
        <f>SUM(V187:V191)</f>
        <v>0</v>
      </c>
      <c r="W192" s="293">
        <f t="shared" ref="W192:AB192" si="164">SUM(W187:W191)</f>
        <v>0</v>
      </c>
      <c r="X192" s="293">
        <f t="shared" si="164"/>
        <v>0</v>
      </c>
      <c r="Y192" s="293">
        <f t="shared" si="164"/>
        <v>0</v>
      </c>
      <c r="Z192" s="293">
        <f t="shared" si="164"/>
        <v>0</v>
      </c>
      <c r="AA192" s="293">
        <f t="shared" si="164"/>
        <v>0</v>
      </c>
      <c r="AB192" s="293">
        <f t="shared" si="164"/>
        <v>0</v>
      </c>
      <c r="AC192" s="293">
        <f>SUM(AC187:AC191)</f>
        <v>0</v>
      </c>
      <c r="AD192" s="294">
        <f>SUM(AD187:AD191)</f>
        <v>0</v>
      </c>
      <c r="AE192" s="223"/>
      <c r="AG192" s="226" t="s">
        <v>181</v>
      </c>
      <c r="AH192" s="227"/>
      <c r="AI192" s="543">
        <f>SUM(AG187:AH191)</f>
        <v>0</v>
      </c>
      <c r="AJ192" s="543"/>
      <c r="AK192" s="269"/>
      <c r="AL192" s="337">
        <f t="shared" si="152"/>
        <v>0</v>
      </c>
      <c r="AM192" s="275">
        <f>SUM(AM187:AM191)</f>
        <v>0</v>
      </c>
      <c r="AN192" s="275">
        <f t="shared" ref="AN192:AT192" si="165">SUM(AN187:AN191)</f>
        <v>0</v>
      </c>
      <c r="AO192" s="275">
        <f t="shared" si="165"/>
        <v>0</v>
      </c>
      <c r="AP192" s="275">
        <f t="shared" si="165"/>
        <v>0</v>
      </c>
      <c r="AQ192" s="275">
        <f t="shared" si="165"/>
        <v>0</v>
      </c>
      <c r="AR192" s="275">
        <f t="shared" si="165"/>
        <v>0</v>
      </c>
      <c r="AS192" s="275">
        <f t="shared" si="165"/>
        <v>0</v>
      </c>
      <c r="AT192" s="275">
        <f t="shared" si="165"/>
        <v>0</v>
      </c>
      <c r="AU192" s="276">
        <f t="shared" si="153"/>
        <v>0</v>
      </c>
    </row>
    <row r="193" spans="1:47" s="221" customFormat="1" ht="3.75" customHeight="1" thickBot="1" x14ac:dyDescent="0.4">
      <c r="A193" s="499"/>
      <c r="B193" s="499"/>
      <c r="C193" s="499"/>
      <c r="D193" s="499"/>
      <c r="E193" s="499"/>
      <c r="F193" s="499"/>
      <c r="G193" s="499"/>
      <c r="H193" s="499"/>
      <c r="I193" s="499"/>
      <c r="J193" s="499"/>
      <c r="K193" s="499"/>
      <c r="L193" s="499"/>
      <c r="M193" s="499"/>
      <c r="N193" s="223"/>
      <c r="P193" s="499"/>
      <c r="Q193" s="499"/>
      <c r="R193" s="499"/>
      <c r="S193" s="499"/>
      <c r="T193" s="499"/>
      <c r="U193" s="499"/>
      <c r="V193" s="499"/>
      <c r="W193" s="499"/>
      <c r="X193" s="499"/>
      <c r="Y193" s="499"/>
      <c r="Z193" s="499"/>
      <c r="AA193" s="499"/>
      <c r="AB193" s="499"/>
      <c r="AC193" s="499"/>
      <c r="AD193" s="499"/>
      <c r="AE193" s="223"/>
      <c r="AG193" s="499"/>
      <c r="AH193" s="499"/>
      <c r="AI193" s="499"/>
      <c r="AJ193" s="499"/>
      <c r="AK193" s="499"/>
      <c r="AL193" s="499"/>
      <c r="AM193" s="499"/>
      <c r="AN193" s="499"/>
      <c r="AO193" s="499"/>
      <c r="AP193" s="499"/>
      <c r="AQ193" s="499"/>
      <c r="AR193" s="499"/>
      <c r="AS193" s="499"/>
      <c r="AT193" s="499"/>
      <c r="AU193" s="499"/>
    </row>
    <row r="194" spans="1:47" ht="16" thickBot="1" x14ac:dyDescent="0.4">
      <c r="A194" s="500" t="s">
        <v>187</v>
      </c>
      <c r="B194" s="501"/>
      <c r="C194" s="501"/>
      <c r="D194" s="501"/>
      <c r="E194" s="501"/>
      <c r="F194" s="241">
        <f>SUM(F192, F183)</f>
        <v>0</v>
      </c>
      <c r="G194" s="241">
        <f t="shared" ref="G194:L194" si="166">SUM(G192, G183)</f>
        <v>0</v>
      </c>
      <c r="H194" s="241">
        <f>SUM(H192, H183)</f>
        <v>0</v>
      </c>
      <c r="I194" s="241">
        <f t="shared" si="166"/>
        <v>0</v>
      </c>
      <c r="J194" s="241">
        <f t="shared" si="166"/>
        <v>0</v>
      </c>
      <c r="K194" s="241">
        <f>SUM(K192, K183)</f>
        <v>0</v>
      </c>
      <c r="L194" s="241">
        <f t="shared" si="166"/>
        <v>0</v>
      </c>
      <c r="M194" s="240">
        <f>SUM(M192, M183)</f>
        <v>0</v>
      </c>
      <c r="N194" s="223"/>
      <c r="P194" s="500" t="s">
        <v>187</v>
      </c>
      <c r="Q194" s="501"/>
      <c r="R194" s="501"/>
      <c r="S194" s="501"/>
      <c r="T194" s="501"/>
      <c r="U194" s="340">
        <f t="shared" si="150"/>
        <v>0</v>
      </c>
      <c r="V194" s="297">
        <f>SUM(V192, V183)</f>
        <v>0</v>
      </c>
      <c r="W194" s="297">
        <f t="shared" ref="W194" si="167">SUM(W192, W183)</f>
        <v>0</v>
      </c>
      <c r="X194" s="297">
        <f>SUM(X192, X183)</f>
        <v>0</v>
      </c>
      <c r="Y194" s="297">
        <f t="shared" ref="Y194:AB194" si="168">SUM(Y192, Y183)</f>
        <v>0</v>
      </c>
      <c r="Z194" s="297">
        <f t="shared" si="168"/>
        <v>0</v>
      </c>
      <c r="AA194" s="297">
        <f t="shared" si="168"/>
        <v>0</v>
      </c>
      <c r="AB194" s="297">
        <f t="shared" si="168"/>
        <v>0</v>
      </c>
      <c r="AC194" s="297">
        <f>SUM(AC192, AC183)</f>
        <v>0</v>
      </c>
      <c r="AD194" s="298">
        <f>SUM(AD192, AD183)</f>
        <v>0</v>
      </c>
      <c r="AE194" s="223"/>
      <c r="AG194" s="500" t="s">
        <v>187</v>
      </c>
      <c r="AH194" s="501"/>
      <c r="AI194" s="501"/>
      <c r="AJ194" s="501"/>
      <c r="AK194" s="501"/>
      <c r="AL194" s="338">
        <f t="shared" si="152"/>
        <v>0</v>
      </c>
      <c r="AM194" s="279">
        <f>SUM(AM192, AM183)</f>
        <v>0</v>
      </c>
      <c r="AN194" s="279">
        <f t="shared" ref="AN194" si="169">SUM(AN192, AN183)</f>
        <v>0</v>
      </c>
      <c r="AO194" s="279">
        <f>SUM(AO192, AO183)</f>
        <v>0</v>
      </c>
      <c r="AP194" s="279">
        <f t="shared" ref="AP194:AT194" si="170">SUM(AP192, AP183)</f>
        <v>0</v>
      </c>
      <c r="AQ194" s="279">
        <f t="shared" si="170"/>
        <v>0</v>
      </c>
      <c r="AR194" s="279">
        <f t="shared" si="170"/>
        <v>0</v>
      </c>
      <c r="AS194" s="279">
        <f t="shared" si="170"/>
        <v>0</v>
      </c>
      <c r="AT194" s="279">
        <f t="shared" si="170"/>
        <v>0</v>
      </c>
      <c r="AU194" s="280">
        <f>IF($S$233&lt;&gt;0, AC194+AL194-AT194, M194+AL194-AT194)</f>
        <v>0</v>
      </c>
    </row>
    <row r="195" spans="1:47" ht="16" thickBot="1" x14ac:dyDescent="0.4">
      <c r="F195" s="220"/>
      <c r="G195" s="220"/>
      <c r="AE195" s="221"/>
    </row>
    <row r="196" spans="1:47" s="242" customFormat="1" x14ac:dyDescent="0.35">
      <c r="A196" s="502" t="s">
        <v>98</v>
      </c>
      <c r="B196" s="503"/>
      <c r="C196" s="503"/>
      <c r="D196" s="503"/>
      <c r="E196" s="503"/>
      <c r="F196" s="503"/>
      <c r="G196" s="503"/>
      <c r="H196" s="503"/>
      <c r="I196" s="503"/>
      <c r="J196" s="503"/>
      <c r="K196" s="503"/>
      <c r="L196" s="503"/>
      <c r="M196" s="518"/>
      <c r="N196" s="232"/>
      <c r="P196" s="502" t="s">
        <v>98</v>
      </c>
      <c r="Q196" s="503"/>
      <c r="R196" s="503"/>
      <c r="S196" s="503"/>
      <c r="T196" s="503"/>
      <c r="U196" s="503"/>
      <c r="V196" s="503"/>
      <c r="W196" s="503"/>
      <c r="X196" s="503"/>
      <c r="Y196" s="503"/>
      <c r="Z196" s="503"/>
      <c r="AA196" s="503"/>
      <c r="AB196" s="503"/>
      <c r="AC196" s="503"/>
      <c r="AD196" s="248"/>
      <c r="AE196" s="232"/>
      <c r="AG196" s="502" t="s">
        <v>98</v>
      </c>
      <c r="AH196" s="503"/>
      <c r="AI196" s="503"/>
      <c r="AJ196" s="503"/>
      <c r="AK196" s="503"/>
      <c r="AL196" s="503"/>
      <c r="AM196" s="503"/>
      <c r="AN196" s="503"/>
      <c r="AO196" s="503"/>
      <c r="AP196" s="503"/>
      <c r="AQ196" s="503"/>
      <c r="AR196" s="503"/>
      <c r="AS196" s="503"/>
      <c r="AT196" s="503"/>
      <c r="AU196" s="400"/>
    </row>
    <row r="197" spans="1:47" s="242" customFormat="1" x14ac:dyDescent="0.35">
      <c r="A197" s="530" t="s">
        <v>24</v>
      </c>
      <c r="B197" s="531"/>
      <c r="C197" s="531"/>
      <c r="D197" s="531"/>
      <c r="E197" s="531"/>
      <c r="F197" s="531"/>
      <c r="G197" s="531"/>
      <c r="H197" s="531"/>
      <c r="I197" s="531"/>
      <c r="J197" s="256" t="s">
        <v>17</v>
      </c>
      <c r="K197" s="256" t="s">
        <v>15</v>
      </c>
      <c r="L197" s="256" t="s">
        <v>16</v>
      </c>
      <c r="M197" s="259" t="s">
        <v>18</v>
      </c>
      <c r="N197" s="232"/>
      <c r="P197" s="530" t="s">
        <v>24</v>
      </c>
      <c r="Q197" s="531"/>
      <c r="R197" s="531"/>
      <c r="S197" s="531"/>
      <c r="T197" s="531"/>
      <c r="U197" s="531"/>
      <c r="V197" s="531"/>
      <c r="W197" s="531"/>
      <c r="X197" s="531"/>
      <c r="Y197" s="255" t="s">
        <v>111</v>
      </c>
      <c r="Z197" s="328" t="s">
        <v>77</v>
      </c>
      <c r="AA197" s="256" t="s">
        <v>15</v>
      </c>
      <c r="AB197" s="256" t="s">
        <v>16</v>
      </c>
      <c r="AC197" s="255" t="s">
        <v>18</v>
      </c>
      <c r="AD197" s="267" t="s">
        <v>114</v>
      </c>
      <c r="AE197" s="232"/>
      <c r="AG197" s="530" t="s">
        <v>24</v>
      </c>
      <c r="AH197" s="531"/>
      <c r="AI197" s="531"/>
      <c r="AJ197" s="531"/>
      <c r="AK197" s="531"/>
      <c r="AL197" s="531"/>
      <c r="AM197" s="531"/>
      <c r="AN197" s="531"/>
      <c r="AO197" s="531"/>
      <c r="AP197" s="404" t="s">
        <v>111</v>
      </c>
      <c r="AQ197" s="328" t="s">
        <v>211</v>
      </c>
      <c r="AR197" s="405" t="s">
        <v>15</v>
      </c>
      <c r="AS197" s="405" t="s">
        <v>16</v>
      </c>
      <c r="AT197" s="404" t="s">
        <v>213</v>
      </c>
      <c r="AU197" s="267" t="s">
        <v>260</v>
      </c>
    </row>
    <row r="198" spans="1:47" x14ac:dyDescent="0.35">
      <c r="A198" s="257">
        <v>1</v>
      </c>
      <c r="B198" s="491"/>
      <c r="C198" s="491"/>
      <c r="D198" s="491"/>
      <c r="E198" s="491"/>
      <c r="F198" s="491"/>
      <c r="G198" s="491"/>
      <c r="H198" s="491"/>
      <c r="I198" s="491"/>
      <c r="J198" s="234">
        <v>0</v>
      </c>
      <c r="K198" s="234">
        <v>0</v>
      </c>
      <c r="L198" s="234">
        <v>0</v>
      </c>
      <c r="M198" s="236">
        <f>SUM(J198:L198)</f>
        <v>0</v>
      </c>
      <c r="N198" s="223"/>
      <c r="P198" s="257">
        <v>1</v>
      </c>
      <c r="Q198" s="491"/>
      <c r="R198" s="491"/>
      <c r="S198" s="491"/>
      <c r="T198" s="491"/>
      <c r="U198" s="491"/>
      <c r="V198" s="491"/>
      <c r="W198" s="491"/>
      <c r="X198" s="491"/>
      <c r="Y198" s="164">
        <f>AU118</f>
        <v>0</v>
      </c>
      <c r="Z198" s="234">
        <v>0</v>
      </c>
      <c r="AA198" s="234">
        <v>0</v>
      </c>
      <c r="AB198" s="234">
        <v>0</v>
      </c>
      <c r="AC198" s="295">
        <f>SUM(Z198:AB198)</f>
        <v>0</v>
      </c>
      <c r="AD198" s="296">
        <f t="shared" ref="AD198:AD200" si="171">M198-AC198</f>
        <v>0</v>
      </c>
      <c r="AE198" s="223"/>
      <c r="AG198" s="399">
        <v>1</v>
      </c>
      <c r="AH198" s="491"/>
      <c r="AI198" s="491"/>
      <c r="AJ198" s="491"/>
      <c r="AK198" s="491"/>
      <c r="AL198" s="491"/>
      <c r="AM198" s="491"/>
      <c r="AN198" s="491"/>
      <c r="AO198" s="491"/>
      <c r="AP198" s="305">
        <f>AU118</f>
        <v>0</v>
      </c>
      <c r="AQ198" s="234">
        <v>0</v>
      </c>
      <c r="AR198" s="234">
        <v>0</v>
      </c>
      <c r="AS198" s="234">
        <v>0</v>
      </c>
      <c r="AT198" s="277">
        <f>SUM(AQ198:AS198)</f>
        <v>0</v>
      </c>
      <c r="AU198" s="278">
        <f>IF($S$233&lt;&gt;0, AC198+AP198-AT198, M198+AP198-AT198)</f>
        <v>0</v>
      </c>
    </row>
    <row r="199" spans="1:47" x14ac:dyDescent="0.35">
      <c r="A199" s="257">
        <v>2</v>
      </c>
      <c r="B199" s="492"/>
      <c r="C199" s="492"/>
      <c r="D199" s="492"/>
      <c r="E199" s="492"/>
      <c r="F199" s="492"/>
      <c r="G199" s="492"/>
      <c r="H199" s="492"/>
      <c r="I199" s="492"/>
      <c r="J199" s="234">
        <v>0</v>
      </c>
      <c r="K199" s="234">
        <v>0</v>
      </c>
      <c r="L199" s="234">
        <v>0</v>
      </c>
      <c r="M199" s="236">
        <f>SUM(J199:L199)</f>
        <v>0</v>
      </c>
      <c r="N199" s="223"/>
      <c r="P199" s="257">
        <v>2</v>
      </c>
      <c r="Q199" s="492"/>
      <c r="R199" s="492"/>
      <c r="S199" s="492"/>
      <c r="T199" s="492"/>
      <c r="U199" s="492"/>
      <c r="V199" s="492"/>
      <c r="W199" s="492"/>
      <c r="X199" s="492"/>
      <c r="Y199" s="164">
        <f t="shared" ref="Y199:Y201" si="172">AU119</f>
        <v>0</v>
      </c>
      <c r="Z199" s="234">
        <v>0</v>
      </c>
      <c r="AA199" s="234">
        <v>0</v>
      </c>
      <c r="AB199" s="234">
        <v>0</v>
      </c>
      <c r="AC199" s="295">
        <f t="shared" ref="AC199:AC200" si="173">SUM(Z199:AB199)</f>
        <v>0</v>
      </c>
      <c r="AD199" s="296">
        <f t="shared" si="171"/>
        <v>0</v>
      </c>
      <c r="AE199" s="223"/>
      <c r="AG199" s="399">
        <v>2</v>
      </c>
      <c r="AH199" s="492"/>
      <c r="AI199" s="492"/>
      <c r="AJ199" s="492"/>
      <c r="AK199" s="492"/>
      <c r="AL199" s="492"/>
      <c r="AM199" s="492"/>
      <c r="AN199" s="492"/>
      <c r="AO199" s="492"/>
      <c r="AP199" s="305">
        <f t="shared" ref="AP199:AP201" si="174">AU119</f>
        <v>0</v>
      </c>
      <c r="AQ199" s="234">
        <v>0</v>
      </c>
      <c r="AR199" s="234">
        <v>0</v>
      </c>
      <c r="AS199" s="234">
        <v>0</v>
      </c>
      <c r="AT199" s="277">
        <f t="shared" ref="AT199:AT200" si="175">SUM(AQ199:AS199)</f>
        <v>0</v>
      </c>
      <c r="AU199" s="278">
        <f t="shared" ref="AU199:AU201" si="176">IF($S$233&lt;&gt;0, AC199+AP199-AT199, M199+AP199-AT199)</f>
        <v>0</v>
      </c>
    </row>
    <row r="200" spans="1:47" x14ac:dyDescent="0.35">
      <c r="A200" s="257">
        <v>3</v>
      </c>
      <c r="B200" s="492"/>
      <c r="C200" s="492"/>
      <c r="D200" s="492"/>
      <c r="E200" s="492"/>
      <c r="F200" s="492"/>
      <c r="G200" s="492"/>
      <c r="H200" s="492"/>
      <c r="I200" s="492"/>
      <c r="J200" s="234">
        <v>0</v>
      </c>
      <c r="K200" s="234">
        <v>0</v>
      </c>
      <c r="L200" s="234">
        <v>0</v>
      </c>
      <c r="M200" s="236">
        <f t="shared" ref="M200:M219" si="177">SUM(J200:L200)</f>
        <v>0</v>
      </c>
      <c r="N200" s="223"/>
      <c r="P200" s="257">
        <v>3</v>
      </c>
      <c r="Q200" s="492"/>
      <c r="R200" s="492"/>
      <c r="S200" s="492"/>
      <c r="T200" s="492"/>
      <c r="U200" s="492"/>
      <c r="V200" s="492"/>
      <c r="W200" s="492"/>
      <c r="X200" s="492"/>
      <c r="Y200" s="164">
        <f t="shared" si="172"/>
        <v>0</v>
      </c>
      <c r="Z200" s="234">
        <v>0</v>
      </c>
      <c r="AA200" s="234">
        <v>0</v>
      </c>
      <c r="AB200" s="234">
        <v>0</v>
      </c>
      <c r="AC200" s="295">
        <f t="shared" si="173"/>
        <v>0</v>
      </c>
      <c r="AD200" s="296">
        <f t="shared" si="171"/>
        <v>0</v>
      </c>
      <c r="AE200" s="223"/>
      <c r="AG200" s="399">
        <v>3</v>
      </c>
      <c r="AH200" s="492"/>
      <c r="AI200" s="492"/>
      <c r="AJ200" s="492"/>
      <c r="AK200" s="492"/>
      <c r="AL200" s="492"/>
      <c r="AM200" s="492"/>
      <c r="AN200" s="492"/>
      <c r="AO200" s="492"/>
      <c r="AP200" s="305">
        <f t="shared" si="174"/>
        <v>0</v>
      </c>
      <c r="AQ200" s="234">
        <v>0</v>
      </c>
      <c r="AR200" s="234">
        <v>0</v>
      </c>
      <c r="AS200" s="234">
        <v>0</v>
      </c>
      <c r="AT200" s="277">
        <f t="shared" si="175"/>
        <v>0</v>
      </c>
      <c r="AU200" s="278">
        <f t="shared" si="176"/>
        <v>0</v>
      </c>
    </row>
    <row r="201" spans="1:47" ht="16" thickBot="1" x14ac:dyDescent="0.4">
      <c r="A201" s="504" t="s">
        <v>25</v>
      </c>
      <c r="B201" s="505"/>
      <c r="C201" s="505"/>
      <c r="D201" s="505"/>
      <c r="E201" s="505"/>
      <c r="F201" s="505"/>
      <c r="G201" s="505"/>
      <c r="H201" s="505"/>
      <c r="I201" s="505"/>
      <c r="J201" s="250">
        <f>SUM(J198:J200)</f>
        <v>0</v>
      </c>
      <c r="K201" s="250">
        <f t="shared" ref="K201:L201" si="178">SUM(K198:K200)</f>
        <v>0</v>
      </c>
      <c r="L201" s="250">
        <f t="shared" si="178"/>
        <v>0</v>
      </c>
      <c r="M201" s="237">
        <f t="shared" si="177"/>
        <v>0</v>
      </c>
      <c r="N201" s="223"/>
      <c r="P201" s="504" t="s">
        <v>25</v>
      </c>
      <c r="Q201" s="505"/>
      <c r="R201" s="505"/>
      <c r="S201" s="505"/>
      <c r="T201" s="505"/>
      <c r="U201" s="505"/>
      <c r="V201" s="505"/>
      <c r="W201" s="505"/>
      <c r="X201" s="505"/>
      <c r="Y201" s="200">
        <f t="shared" si="172"/>
        <v>0</v>
      </c>
      <c r="Z201" s="293">
        <f>SUM(Z198:Z200)</f>
        <v>0</v>
      </c>
      <c r="AA201" s="293">
        <f t="shared" ref="AA201:AD201" si="179">SUM(AA198:AA200)</f>
        <v>0</v>
      </c>
      <c r="AB201" s="293">
        <f t="shared" si="179"/>
        <v>0</v>
      </c>
      <c r="AC201" s="293">
        <f t="shared" si="179"/>
        <v>0</v>
      </c>
      <c r="AD201" s="294">
        <f t="shared" si="179"/>
        <v>0</v>
      </c>
      <c r="AE201" s="223"/>
      <c r="AG201" s="504" t="s">
        <v>25</v>
      </c>
      <c r="AH201" s="505"/>
      <c r="AI201" s="505"/>
      <c r="AJ201" s="505"/>
      <c r="AK201" s="505"/>
      <c r="AL201" s="505"/>
      <c r="AM201" s="505"/>
      <c r="AN201" s="505"/>
      <c r="AO201" s="505"/>
      <c r="AP201" s="306">
        <f t="shared" si="174"/>
        <v>0</v>
      </c>
      <c r="AQ201" s="275">
        <f>SUM(AQ198:AQ200)</f>
        <v>0</v>
      </c>
      <c r="AR201" s="275">
        <f t="shared" ref="AR201:AT201" si="180">SUM(AR198:AR200)</f>
        <v>0</v>
      </c>
      <c r="AS201" s="275">
        <f t="shared" si="180"/>
        <v>0</v>
      </c>
      <c r="AT201" s="275">
        <f t="shared" si="180"/>
        <v>0</v>
      </c>
      <c r="AU201" s="276">
        <f t="shared" si="176"/>
        <v>0</v>
      </c>
    </row>
    <row r="202" spans="1:47" s="221" customFormat="1" ht="3.75" customHeight="1" thickBot="1" x14ac:dyDescent="0.4">
      <c r="A202" s="232"/>
      <c r="B202" s="232"/>
      <c r="C202" s="232"/>
      <c r="D202" s="232"/>
      <c r="E202" s="232"/>
      <c r="F202" s="232"/>
      <c r="G202" s="232"/>
      <c r="H202" s="232"/>
      <c r="I202" s="232"/>
      <c r="J202" s="246"/>
      <c r="K202" s="246"/>
      <c r="L202" s="246"/>
      <c r="M202" s="246"/>
      <c r="N202" s="223"/>
      <c r="P202" s="232"/>
      <c r="Q202" s="232"/>
      <c r="R202" s="232"/>
      <c r="S202" s="232"/>
      <c r="T202" s="232"/>
      <c r="U202" s="232"/>
      <c r="V202" s="232"/>
      <c r="W202" s="232"/>
      <c r="X202" s="232"/>
      <c r="Y202" s="304"/>
      <c r="Z202" s="246"/>
      <c r="AA202" s="246"/>
      <c r="AB202" s="246"/>
      <c r="AC202" s="246"/>
      <c r="AD202" s="246"/>
      <c r="AE202" s="223"/>
      <c r="AG202" s="232"/>
      <c r="AH202" s="232"/>
      <c r="AI202" s="232"/>
      <c r="AJ202" s="232"/>
      <c r="AK202" s="232"/>
      <c r="AL202" s="232"/>
      <c r="AM202" s="232"/>
      <c r="AN202" s="232"/>
      <c r="AO202" s="232"/>
      <c r="AP202" s="304"/>
      <c r="AQ202" s="246"/>
      <c r="AR202" s="246"/>
      <c r="AS202" s="246"/>
      <c r="AT202" s="246"/>
      <c r="AU202" s="246"/>
    </row>
    <row r="203" spans="1:47" s="242" customFormat="1" x14ac:dyDescent="0.35">
      <c r="A203" s="502" t="s">
        <v>33</v>
      </c>
      <c r="B203" s="503"/>
      <c r="C203" s="503"/>
      <c r="D203" s="503"/>
      <c r="E203" s="503"/>
      <c r="F203" s="503"/>
      <c r="G203" s="503"/>
      <c r="H203" s="503"/>
      <c r="I203" s="503"/>
      <c r="J203" s="273" t="s">
        <v>17</v>
      </c>
      <c r="K203" s="273" t="s">
        <v>15</v>
      </c>
      <c r="L203" s="273" t="s">
        <v>16</v>
      </c>
      <c r="M203" s="248" t="s">
        <v>18</v>
      </c>
      <c r="N203" s="232"/>
      <c r="P203" s="502" t="s">
        <v>33</v>
      </c>
      <c r="Q203" s="503"/>
      <c r="R203" s="503"/>
      <c r="S203" s="503"/>
      <c r="T203" s="503"/>
      <c r="U203" s="503"/>
      <c r="V203" s="503"/>
      <c r="W203" s="503"/>
      <c r="X203" s="503"/>
      <c r="Y203" s="271" t="s">
        <v>111</v>
      </c>
      <c r="Z203" s="273" t="s">
        <v>77</v>
      </c>
      <c r="AA203" s="273" t="s">
        <v>15</v>
      </c>
      <c r="AB203" s="273" t="s">
        <v>16</v>
      </c>
      <c r="AC203" s="271" t="s">
        <v>18</v>
      </c>
      <c r="AD203" s="268" t="s">
        <v>114</v>
      </c>
      <c r="AE203" s="232"/>
      <c r="AG203" s="502" t="s">
        <v>33</v>
      </c>
      <c r="AH203" s="503"/>
      <c r="AI203" s="503"/>
      <c r="AJ203" s="503"/>
      <c r="AK203" s="503"/>
      <c r="AL203" s="503"/>
      <c r="AM203" s="503"/>
      <c r="AN203" s="503"/>
      <c r="AO203" s="503"/>
      <c r="AP203" s="398" t="s">
        <v>111</v>
      </c>
      <c r="AQ203" s="406" t="s">
        <v>211</v>
      </c>
      <c r="AR203" s="406" t="s">
        <v>15</v>
      </c>
      <c r="AS203" s="406" t="s">
        <v>16</v>
      </c>
      <c r="AT203" s="398" t="s">
        <v>213</v>
      </c>
      <c r="AU203" s="268" t="s">
        <v>260</v>
      </c>
    </row>
    <row r="204" spans="1:47" x14ac:dyDescent="0.35">
      <c r="A204" s="257">
        <v>1</v>
      </c>
      <c r="B204" s="492"/>
      <c r="C204" s="492"/>
      <c r="D204" s="492"/>
      <c r="E204" s="492"/>
      <c r="F204" s="492"/>
      <c r="G204" s="492"/>
      <c r="H204" s="492"/>
      <c r="I204" s="492"/>
      <c r="J204" s="234">
        <v>0</v>
      </c>
      <c r="K204" s="234">
        <v>0</v>
      </c>
      <c r="L204" s="234">
        <v>0</v>
      </c>
      <c r="M204" s="236">
        <f t="shared" si="177"/>
        <v>0</v>
      </c>
      <c r="N204" s="223"/>
      <c r="P204" s="257">
        <v>1</v>
      </c>
      <c r="Q204" s="492"/>
      <c r="R204" s="492"/>
      <c r="S204" s="492"/>
      <c r="T204" s="492"/>
      <c r="U204" s="492"/>
      <c r="V204" s="492"/>
      <c r="W204" s="492"/>
      <c r="X204" s="492"/>
      <c r="Y204" s="164">
        <f t="shared" ref="Y204:Y207" si="181">AU124</f>
        <v>0</v>
      </c>
      <c r="Z204" s="234">
        <v>0</v>
      </c>
      <c r="AA204" s="234">
        <v>0</v>
      </c>
      <c r="AB204" s="234">
        <v>0</v>
      </c>
      <c r="AC204" s="295">
        <f t="shared" ref="AC204:AC206" si="182">SUM(Z204:AB204)</f>
        <v>0</v>
      </c>
      <c r="AD204" s="296">
        <f t="shared" ref="AD204:AD206" si="183">M204-AC204</f>
        <v>0</v>
      </c>
      <c r="AE204" s="223"/>
      <c r="AG204" s="399">
        <v>1</v>
      </c>
      <c r="AH204" s="492"/>
      <c r="AI204" s="492"/>
      <c r="AJ204" s="492"/>
      <c r="AK204" s="492"/>
      <c r="AL204" s="492"/>
      <c r="AM204" s="492"/>
      <c r="AN204" s="492"/>
      <c r="AO204" s="492"/>
      <c r="AP204" s="305">
        <f t="shared" ref="AP204:AP207" si="184">AU124</f>
        <v>0</v>
      </c>
      <c r="AQ204" s="234">
        <v>0</v>
      </c>
      <c r="AR204" s="234">
        <v>0</v>
      </c>
      <c r="AS204" s="234">
        <v>0</v>
      </c>
      <c r="AT204" s="277">
        <f t="shared" ref="AT204:AT206" si="185">SUM(AQ204:AS204)</f>
        <v>0</v>
      </c>
      <c r="AU204" s="278">
        <f>IF($S$233&lt;&gt;0, AC204+AP204-AT204, M204+AP204-AT204)</f>
        <v>0</v>
      </c>
    </row>
    <row r="205" spans="1:47" x14ac:dyDescent="0.35">
      <c r="A205" s="257">
        <v>2</v>
      </c>
      <c r="B205" s="492"/>
      <c r="C205" s="492"/>
      <c r="D205" s="492"/>
      <c r="E205" s="492"/>
      <c r="F205" s="492"/>
      <c r="G205" s="492"/>
      <c r="H205" s="492"/>
      <c r="I205" s="492"/>
      <c r="J205" s="234">
        <v>0</v>
      </c>
      <c r="K205" s="234">
        <v>0</v>
      </c>
      <c r="L205" s="234">
        <v>0</v>
      </c>
      <c r="M205" s="236">
        <f t="shared" si="177"/>
        <v>0</v>
      </c>
      <c r="N205" s="223"/>
      <c r="P205" s="257">
        <v>2</v>
      </c>
      <c r="Q205" s="492"/>
      <c r="R205" s="492"/>
      <c r="S205" s="492"/>
      <c r="T205" s="492"/>
      <c r="U205" s="492"/>
      <c r="V205" s="492"/>
      <c r="W205" s="492"/>
      <c r="X205" s="492"/>
      <c r="Y205" s="164">
        <f t="shared" si="181"/>
        <v>0</v>
      </c>
      <c r="Z205" s="234">
        <v>0</v>
      </c>
      <c r="AA205" s="234">
        <v>0</v>
      </c>
      <c r="AB205" s="234">
        <v>0</v>
      </c>
      <c r="AC205" s="295">
        <f t="shared" si="182"/>
        <v>0</v>
      </c>
      <c r="AD205" s="296">
        <f t="shared" si="183"/>
        <v>0</v>
      </c>
      <c r="AE205" s="223"/>
      <c r="AG205" s="399">
        <v>2</v>
      </c>
      <c r="AH205" s="492"/>
      <c r="AI205" s="492"/>
      <c r="AJ205" s="492"/>
      <c r="AK205" s="492"/>
      <c r="AL205" s="492"/>
      <c r="AM205" s="492"/>
      <c r="AN205" s="492"/>
      <c r="AO205" s="492"/>
      <c r="AP205" s="305">
        <f t="shared" si="184"/>
        <v>0</v>
      </c>
      <c r="AQ205" s="234">
        <v>0</v>
      </c>
      <c r="AR205" s="234">
        <v>0</v>
      </c>
      <c r="AS205" s="234">
        <v>0</v>
      </c>
      <c r="AT205" s="277">
        <f t="shared" si="185"/>
        <v>0</v>
      </c>
      <c r="AU205" s="278">
        <f t="shared" ref="AU205:AU207" si="186">IF($S$233&lt;&gt;0, AC205+AP205-AT205, M205+AP205-AT205)</f>
        <v>0</v>
      </c>
    </row>
    <row r="206" spans="1:47" x14ac:dyDescent="0.35">
      <c r="A206" s="257">
        <v>3</v>
      </c>
      <c r="B206" s="492"/>
      <c r="C206" s="492"/>
      <c r="D206" s="492"/>
      <c r="E206" s="492"/>
      <c r="F206" s="492"/>
      <c r="G206" s="492"/>
      <c r="H206" s="492"/>
      <c r="I206" s="492"/>
      <c r="J206" s="234">
        <v>0</v>
      </c>
      <c r="K206" s="234">
        <v>0</v>
      </c>
      <c r="L206" s="234">
        <v>0</v>
      </c>
      <c r="M206" s="236">
        <f>SUM(J206:L206)</f>
        <v>0</v>
      </c>
      <c r="N206" s="223"/>
      <c r="P206" s="257">
        <v>3</v>
      </c>
      <c r="Q206" s="492"/>
      <c r="R206" s="492"/>
      <c r="S206" s="492"/>
      <c r="T206" s="492"/>
      <c r="U206" s="492"/>
      <c r="V206" s="492"/>
      <c r="W206" s="492"/>
      <c r="X206" s="492"/>
      <c r="Y206" s="164">
        <f t="shared" si="181"/>
        <v>0</v>
      </c>
      <c r="Z206" s="234">
        <v>0</v>
      </c>
      <c r="AA206" s="234">
        <v>0</v>
      </c>
      <c r="AB206" s="234">
        <v>0</v>
      </c>
      <c r="AC206" s="295">
        <f t="shared" si="182"/>
        <v>0</v>
      </c>
      <c r="AD206" s="296">
        <f t="shared" si="183"/>
        <v>0</v>
      </c>
      <c r="AE206" s="223"/>
      <c r="AG206" s="399">
        <v>3</v>
      </c>
      <c r="AH206" s="492"/>
      <c r="AI206" s="492"/>
      <c r="AJ206" s="492"/>
      <c r="AK206" s="492"/>
      <c r="AL206" s="492"/>
      <c r="AM206" s="492"/>
      <c r="AN206" s="492"/>
      <c r="AO206" s="492"/>
      <c r="AP206" s="305">
        <f t="shared" si="184"/>
        <v>0</v>
      </c>
      <c r="AQ206" s="234">
        <v>0</v>
      </c>
      <c r="AR206" s="234">
        <v>0</v>
      </c>
      <c r="AS206" s="234">
        <v>0</v>
      </c>
      <c r="AT206" s="277">
        <f t="shared" si="185"/>
        <v>0</v>
      </c>
      <c r="AU206" s="278">
        <f>IF($S$233&lt;&gt;0, AC206+AP206-AT206, M206+AP206-AT206)</f>
        <v>0</v>
      </c>
    </row>
    <row r="207" spans="1:47" ht="16" thickBot="1" x14ac:dyDescent="0.4">
      <c r="A207" s="504" t="s">
        <v>26</v>
      </c>
      <c r="B207" s="505"/>
      <c r="C207" s="505"/>
      <c r="D207" s="505"/>
      <c r="E207" s="505"/>
      <c r="F207" s="505"/>
      <c r="G207" s="505"/>
      <c r="H207" s="505"/>
      <c r="I207" s="505"/>
      <c r="J207" s="250">
        <f>SUM(J204:J206)</f>
        <v>0</v>
      </c>
      <c r="K207" s="250">
        <f t="shared" ref="K207" si="187">SUM(K204:K206)</f>
        <v>0</v>
      </c>
      <c r="L207" s="250">
        <f>SUM(L204:L206)</f>
        <v>0</v>
      </c>
      <c r="M207" s="237">
        <f t="shared" si="177"/>
        <v>0</v>
      </c>
      <c r="N207" s="223"/>
      <c r="P207" s="504" t="s">
        <v>26</v>
      </c>
      <c r="Q207" s="505"/>
      <c r="R207" s="505"/>
      <c r="S207" s="505"/>
      <c r="T207" s="505"/>
      <c r="U207" s="505"/>
      <c r="V207" s="505"/>
      <c r="W207" s="505"/>
      <c r="X207" s="505"/>
      <c r="Y207" s="200">
        <f t="shared" si="181"/>
        <v>0</v>
      </c>
      <c r="Z207" s="293">
        <f>SUM(Z204:Z206)</f>
        <v>0</v>
      </c>
      <c r="AA207" s="293">
        <f t="shared" ref="AA207:AD207" si="188">SUM(AA204:AA206)</f>
        <v>0</v>
      </c>
      <c r="AB207" s="293">
        <f t="shared" si="188"/>
        <v>0</v>
      </c>
      <c r="AC207" s="293">
        <f t="shared" si="188"/>
        <v>0</v>
      </c>
      <c r="AD207" s="294">
        <f t="shared" si="188"/>
        <v>0</v>
      </c>
      <c r="AE207" s="223"/>
      <c r="AG207" s="504" t="s">
        <v>26</v>
      </c>
      <c r="AH207" s="505"/>
      <c r="AI207" s="505"/>
      <c r="AJ207" s="505"/>
      <c r="AK207" s="505"/>
      <c r="AL207" s="505"/>
      <c r="AM207" s="505"/>
      <c r="AN207" s="505"/>
      <c r="AO207" s="505"/>
      <c r="AP207" s="306">
        <f t="shared" si="184"/>
        <v>0</v>
      </c>
      <c r="AQ207" s="275">
        <f>SUM(AQ204:AQ206)</f>
        <v>0</v>
      </c>
      <c r="AR207" s="275">
        <f t="shared" ref="AR207:AT207" si="189">SUM(AR204:AR206)</f>
        <v>0</v>
      </c>
      <c r="AS207" s="275">
        <f t="shared" si="189"/>
        <v>0</v>
      </c>
      <c r="AT207" s="275">
        <f t="shared" si="189"/>
        <v>0</v>
      </c>
      <c r="AU207" s="276">
        <f t="shared" si="186"/>
        <v>0</v>
      </c>
    </row>
    <row r="208" spans="1:47" s="221" customFormat="1" ht="3.75" customHeight="1" thickBot="1" x14ac:dyDescent="0.4">
      <c r="A208" s="232"/>
      <c r="B208" s="232"/>
      <c r="C208" s="232"/>
      <c r="D208" s="232"/>
      <c r="E208" s="232"/>
      <c r="F208" s="232"/>
      <c r="G208" s="232"/>
      <c r="H208" s="232"/>
      <c r="I208" s="232"/>
      <c r="J208" s="246"/>
      <c r="K208" s="246"/>
      <c r="L208" s="246"/>
      <c r="M208" s="246"/>
      <c r="N208" s="223"/>
      <c r="P208" s="232"/>
      <c r="Q208" s="232"/>
      <c r="R208" s="232"/>
      <c r="S208" s="232"/>
      <c r="T208" s="232"/>
      <c r="U208" s="232"/>
      <c r="V208" s="232"/>
      <c r="W208" s="232"/>
      <c r="X208" s="232"/>
      <c r="Y208" s="246"/>
      <c r="Z208" s="246"/>
      <c r="AA208" s="246"/>
      <c r="AB208" s="246"/>
      <c r="AC208" s="246"/>
      <c r="AD208" s="246"/>
      <c r="AE208" s="223"/>
      <c r="AG208" s="232"/>
      <c r="AH208" s="232"/>
      <c r="AI208" s="232"/>
      <c r="AJ208" s="232"/>
      <c r="AK208" s="232"/>
      <c r="AL208" s="232"/>
      <c r="AM208" s="232"/>
      <c r="AN208" s="232"/>
      <c r="AO208" s="232"/>
      <c r="AP208" s="246"/>
      <c r="AQ208" s="246"/>
      <c r="AR208" s="246"/>
      <c r="AS208" s="246"/>
      <c r="AT208" s="246"/>
      <c r="AU208" s="246"/>
    </row>
    <row r="209" spans="1:134" s="242" customFormat="1" x14ac:dyDescent="0.35">
      <c r="A209" s="502" t="s">
        <v>27</v>
      </c>
      <c r="B209" s="503"/>
      <c r="C209" s="503"/>
      <c r="D209" s="503"/>
      <c r="E209" s="503"/>
      <c r="F209" s="503"/>
      <c r="G209" s="503"/>
      <c r="H209" s="503"/>
      <c r="I209" s="503"/>
      <c r="J209" s="273" t="s">
        <v>17</v>
      </c>
      <c r="K209" s="273" t="s">
        <v>15</v>
      </c>
      <c r="L209" s="273" t="s">
        <v>16</v>
      </c>
      <c r="M209" s="248" t="s">
        <v>18</v>
      </c>
      <c r="N209" s="232"/>
      <c r="P209" s="502" t="s">
        <v>27</v>
      </c>
      <c r="Q209" s="503"/>
      <c r="R209" s="503"/>
      <c r="S209" s="503"/>
      <c r="T209" s="503"/>
      <c r="U209" s="503"/>
      <c r="V209" s="503"/>
      <c r="W209" s="503"/>
      <c r="X209" s="503"/>
      <c r="Y209" s="271" t="s">
        <v>111</v>
      </c>
      <c r="Z209" s="273" t="s">
        <v>77</v>
      </c>
      <c r="AA209" s="273" t="s">
        <v>15</v>
      </c>
      <c r="AB209" s="273" t="s">
        <v>16</v>
      </c>
      <c r="AC209" s="271" t="s">
        <v>18</v>
      </c>
      <c r="AD209" s="268" t="s">
        <v>114</v>
      </c>
      <c r="AE209" s="232"/>
      <c r="AG209" s="502" t="s">
        <v>27</v>
      </c>
      <c r="AH209" s="503"/>
      <c r="AI209" s="503"/>
      <c r="AJ209" s="503"/>
      <c r="AK209" s="503"/>
      <c r="AL209" s="503"/>
      <c r="AM209" s="503"/>
      <c r="AN209" s="503"/>
      <c r="AO209" s="503"/>
      <c r="AP209" s="398" t="s">
        <v>111</v>
      </c>
      <c r="AQ209" s="406" t="s">
        <v>211</v>
      </c>
      <c r="AR209" s="406" t="s">
        <v>15</v>
      </c>
      <c r="AS209" s="406" t="s">
        <v>16</v>
      </c>
      <c r="AT209" s="398" t="s">
        <v>213</v>
      </c>
      <c r="AU209" s="268" t="s">
        <v>260</v>
      </c>
    </row>
    <row r="210" spans="1:134" x14ac:dyDescent="0.35">
      <c r="A210" s="257">
        <v>1</v>
      </c>
      <c r="B210" s="228" t="s">
        <v>28</v>
      </c>
      <c r="C210" s="492"/>
      <c r="D210" s="492"/>
      <c r="E210" s="492"/>
      <c r="F210" s="492"/>
      <c r="G210" s="492"/>
      <c r="H210" s="492"/>
      <c r="I210" s="492"/>
      <c r="J210" s="234">
        <v>0</v>
      </c>
      <c r="K210" s="234">
        <v>0</v>
      </c>
      <c r="L210" s="234">
        <v>0</v>
      </c>
      <c r="M210" s="236">
        <f t="shared" si="177"/>
        <v>0</v>
      </c>
      <c r="N210" s="223"/>
      <c r="P210" s="257">
        <v>1</v>
      </c>
      <c r="Q210" s="228" t="s">
        <v>28</v>
      </c>
      <c r="R210" s="492"/>
      <c r="S210" s="492"/>
      <c r="T210" s="492"/>
      <c r="U210" s="492"/>
      <c r="V210" s="492"/>
      <c r="W210" s="492"/>
      <c r="X210" s="492"/>
      <c r="Y210" s="164">
        <f t="shared" ref="Y210:Y221" si="190">AU130</f>
        <v>0</v>
      </c>
      <c r="Z210" s="234">
        <v>0</v>
      </c>
      <c r="AA210" s="234">
        <v>0</v>
      </c>
      <c r="AB210" s="234">
        <v>0</v>
      </c>
      <c r="AC210" s="295">
        <f t="shared" ref="AC210:AC219" si="191">SUM(Z210:AB210)</f>
        <v>0</v>
      </c>
      <c r="AD210" s="296">
        <f t="shared" ref="AD210:AD220" si="192">M210-AC210</f>
        <v>0</v>
      </c>
      <c r="AE210" s="223"/>
      <c r="AG210" s="399">
        <v>1</v>
      </c>
      <c r="AH210" s="228" t="s">
        <v>28</v>
      </c>
      <c r="AI210" s="492"/>
      <c r="AJ210" s="492"/>
      <c r="AK210" s="492"/>
      <c r="AL210" s="492"/>
      <c r="AM210" s="492"/>
      <c r="AN210" s="492"/>
      <c r="AO210" s="492"/>
      <c r="AP210" s="305">
        <f t="shared" ref="AP210:AP221" si="193">AU130</f>
        <v>0</v>
      </c>
      <c r="AQ210" s="234">
        <v>0</v>
      </c>
      <c r="AR210" s="234">
        <v>0</v>
      </c>
      <c r="AS210" s="234">
        <v>0</v>
      </c>
      <c r="AT210" s="277">
        <f t="shared" ref="AT210:AT219" si="194">SUM(AQ210:AS210)</f>
        <v>0</v>
      </c>
      <c r="AU210" s="278">
        <f>IF($S$233&lt;&gt;0, AC210+AP210-AT210, M210+AP210-AT210)</f>
        <v>0</v>
      </c>
    </row>
    <row r="211" spans="1:134" x14ac:dyDescent="0.35">
      <c r="A211" s="257">
        <v>2</v>
      </c>
      <c r="B211" s="228" t="s">
        <v>31</v>
      </c>
      <c r="C211" s="492"/>
      <c r="D211" s="492"/>
      <c r="E211" s="492"/>
      <c r="F211" s="492"/>
      <c r="G211" s="492"/>
      <c r="H211" s="492"/>
      <c r="I211" s="492"/>
      <c r="J211" s="234">
        <v>0</v>
      </c>
      <c r="K211" s="234">
        <v>0</v>
      </c>
      <c r="L211" s="234">
        <v>0</v>
      </c>
      <c r="M211" s="236">
        <f t="shared" si="177"/>
        <v>0</v>
      </c>
      <c r="N211" s="223"/>
      <c r="P211" s="257">
        <v>2</v>
      </c>
      <c r="Q211" s="228" t="s">
        <v>31</v>
      </c>
      <c r="R211" s="492"/>
      <c r="S211" s="492"/>
      <c r="T211" s="492"/>
      <c r="U211" s="492"/>
      <c r="V211" s="492"/>
      <c r="W211" s="492"/>
      <c r="X211" s="492"/>
      <c r="Y211" s="164">
        <f t="shared" si="190"/>
        <v>0</v>
      </c>
      <c r="Z211" s="234">
        <v>0</v>
      </c>
      <c r="AA211" s="234">
        <v>0</v>
      </c>
      <c r="AB211" s="234">
        <v>0</v>
      </c>
      <c r="AC211" s="295">
        <f t="shared" si="191"/>
        <v>0</v>
      </c>
      <c r="AD211" s="296">
        <f t="shared" si="192"/>
        <v>0</v>
      </c>
      <c r="AE211" s="223"/>
      <c r="AG211" s="399">
        <v>2</v>
      </c>
      <c r="AH211" s="228" t="s">
        <v>31</v>
      </c>
      <c r="AI211" s="492"/>
      <c r="AJ211" s="492"/>
      <c r="AK211" s="492"/>
      <c r="AL211" s="492"/>
      <c r="AM211" s="492"/>
      <c r="AN211" s="492"/>
      <c r="AO211" s="492"/>
      <c r="AP211" s="305">
        <f t="shared" si="193"/>
        <v>0</v>
      </c>
      <c r="AQ211" s="234">
        <v>0</v>
      </c>
      <c r="AR211" s="234">
        <v>0</v>
      </c>
      <c r="AS211" s="234">
        <v>0</v>
      </c>
      <c r="AT211" s="277">
        <f t="shared" si="194"/>
        <v>0</v>
      </c>
      <c r="AU211" s="278">
        <f t="shared" ref="AU211:AU221" si="195">IF($S$233&lt;&gt;0, AC211+AP211-AT211, M211+AP211-AT211)</f>
        <v>0</v>
      </c>
    </row>
    <row r="212" spans="1:134" x14ac:dyDescent="0.35">
      <c r="A212" s="257">
        <v>3</v>
      </c>
      <c r="B212" s="228" t="s">
        <v>32</v>
      </c>
      <c r="C212" s="492"/>
      <c r="D212" s="492"/>
      <c r="E212" s="492"/>
      <c r="F212" s="492"/>
      <c r="G212" s="492"/>
      <c r="H212" s="492"/>
      <c r="I212" s="492"/>
      <c r="J212" s="234">
        <v>0</v>
      </c>
      <c r="K212" s="234">
        <v>0</v>
      </c>
      <c r="L212" s="234">
        <v>0</v>
      </c>
      <c r="M212" s="236">
        <f t="shared" si="177"/>
        <v>0</v>
      </c>
      <c r="N212" s="223"/>
      <c r="P212" s="257">
        <v>3</v>
      </c>
      <c r="Q212" s="228" t="s">
        <v>32</v>
      </c>
      <c r="R212" s="492"/>
      <c r="S212" s="492"/>
      <c r="T212" s="492"/>
      <c r="U212" s="492"/>
      <c r="V212" s="492"/>
      <c r="W212" s="492"/>
      <c r="X212" s="492"/>
      <c r="Y212" s="164">
        <f t="shared" si="190"/>
        <v>0</v>
      </c>
      <c r="Z212" s="234">
        <v>0</v>
      </c>
      <c r="AA212" s="234">
        <v>0</v>
      </c>
      <c r="AB212" s="234">
        <v>0</v>
      </c>
      <c r="AC212" s="295">
        <f t="shared" si="191"/>
        <v>0</v>
      </c>
      <c r="AD212" s="296">
        <f t="shared" si="192"/>
        <v>0</v>
      </c>
      <c r="AE212" s="223"/>
      <c r="AG212" s="399">
        <v>3</v>
      </c>
      <c r="AH212" s="228" t="s">
        <v>32</v>
      </c>
      <c r="AI212" s="492"/>
      <c r="AJ212" s="492"/>
      <c r="AK212" s="492"/>
      <c r="AL212" s="492"/>
      <c r="AM212" s="492"/>
      <c r="AN212" s="492"/>
      <c r="AO212" s="492"/>
      <c r="AP212" s="305">
        <f t="shared" si="193"/>
        <v>0</v>
      </c>
      <c r="AQ212" s="234">
        <v>0</v>
      </c>
      <c r="AR212" s="234">
        <v>0</v>
      </c>
      <c r="AS212" s="234">
        <v>0</v>
      </c>
      <c r="AT212" s="277">
        <f t="shared" si="194"/>
        <v>0</v>
      </c>
      <c r="AU212" s="278">
        <f t="shared" si="195"/>
        <v>0</v>
      </c>
    </row>
    <row r="213" spans="1:134" s="221" customFormat="1" x14ac:dyDescent="0.35">
      <c r="A213" s="229">
        <v>4</v>
      </c>
      <c r="B213" s="228" t="s">
        <v>72</v>
      </c>
      <c r="C213" s="492"/>
      <c r="D213" s="492"/>
      <c r="E213" s="492"/>
      <c r="F213" s="492"/>
      <c r="G213" s="492"/>
      <c r="H213" s="492"/>
      <c r="I213" s="492"/>
      <c r="J213" s="234">
        <v>0</v>
      </c>
      <c r="K213" s="234">
        <v>0</v>
      </c>
      <c r="L213" s="234">
        <v>0</v>
      </c>
      <c r="M213" s="236">
        <f t="shared" si="177"/>
        <v>0</v>
      </c>
      <c r="N213" s="223"/>
      <c r="P213" s="229">
        <v>4</v>
      </c>
      <c r="Q213" s="228" t="s">
        <v>72</v>
      </c>
      <c r="R213" s="492"/>
      <c r="S213" s="492"/>
      <c r="T213" s="492"/>
      <c r="U213" s="492"/>
      <c r="V213" s="492"/>
      <c r="W213" s="492"/>
      <c r="X213" s="492"/>
      <c r="Y213" s="164">
        <f t="shared" si="190"/>
        <v>0</v>
      </c>
      <c r="Z213" s="234">
        <v>0</v>
      </c>
      <c r="AA213" s="234">
        <v>0</v>
      </c>
      <c r="AB213" s="234">
        <v>0</v>
      </c>
      <c r="AC213" s="295">
        <f t="shared" si="191"/>
        <v>0</v>
      </c>
      <c r="AD213" s="296">
        <f t="shared" si="192"/>
        <v>0</v>
      </c>
      <c r="AE213" s="223"/>
      <c r="AG213" s="229">
        <v>4</v>
      </c>
      <c r="AH213" s="228" t="s">
        <v>72</v>
      </c>
      <c r="AI213" s="492"/>
      <c r="AJ213" s="492"/>
      <c r="AK213" s="492"/>
      <c r="AL213" s="492"/>
      <c r="AM213" s="492"/>
      <c r="AN213" s="492"/>
      <c r="AO213" s="492"/>
      <c r="AP213" s="305">
        <f t="shared" si="193"/>
        <v>0</v>
      </c>
      <c r="AQ213" s="234">
        <v>0</v>
      </c>
      <c r="AR213" s="234">
        <v>0</v>
      </c>
      <c r="AS213" s="234">
        <v>0</v>
      </c>
      <c r="AT213" s="277">
        <f t="shared" si="194"/>
        <v>0</v>
      </c>
      <c r="AU213" s="278">
        <f t="shared" si="195"/>
        <v>0</v>
      </c>
    </row>
    <row r="214" spans="1:134" x14ac:dyDescent="0.35">
      <c r="A214" s="257">
        <v>5</v>
      </c>
      <c r="B214" s="228" t="s">
        <v>29</v>
      </c>
      <c r="C214" s="492"/>
      <c r="D214" s="492"/>
      <c r="E214" s="492"/>
      <c r="F214" s="492"/>
      <c r="G214" s="492"/>
      <c r="H214" s="492"/>
      <c r="I214" s="492"/>
      <c r="J214" s="234">
        <v>0</v>
      </c>
      <c r="K214" s="234">
        <v>0</v>
      </c>
      <c r="L214" s="234">
        <v>0</v>
      </c>
      <c r="M214" s="236">
        <f t="shared" si="177"/>
        <v>0</v>
      </c>
      <c r="N214" s="223"/>
      <c r="P214" s="257">
        <v>5</v>
      </c>
      <c r="Q214" s="228" t="s">
        <v>29</v>
      </c>
      <c r="R214" s="492"/>
      <c r="S214" s="492"/>
      <c r="T214" s="492"/>
      <c r="U214" s="492"/>
      <c r="V214" s="492"/>
      <c r="W214" s="492"/>
      <c r="X214" s="492"/>
      <c r="Y214" s="164">
        <f t="shared" si="190"/>
        <v>0</v>
      </c>
      <c r="Z214" s="234">
        <v>0</v>
      </c>
      <c r="AA214" s="234">
        <v>0</v>
      </c>
      <c r="AB214" s="234">
        <v>0</v>
      </c>
      <c r="AC214" s="295">
        <f t="shared" si="191"/>
        <v>0</v>
      </c>
      <c r="AD214" s="296">
        <f t="shared" si="192"/>
        <v>0</v>
      </c>
      <c r="AE214" s="223"/>
      <c r="AG214" s="399">
        <v>5</v>
      </c>
      <c r="AH214" s="228" t="s">
        <v>29</v>
      </c>
      <c r="AI214" s="492"/>
      <c r="AJ214" s="492"/>
      <c r="AK214" s="492"/>
      <c r="AL214" s="492"/>
      <c r="AM214" s="492"/>
      <c r="AN214" s="492"/>
      <c r="AO214" s="492"/>
      <c r="AP214" s="305">
        <f t="shared" si="193"/>
        <v>0</v>
      </c>
      <c r="AQ214" s="234">
        <v>0</v>
      </c>
      <c r="AR214" s="234">
        <v>0</v>
      </c>
      <c r="AS214" s="234">
        <v>0</v>
      </c>
      <c r="AT214" s="277">
        <f t="shared" si="194"/>
        <v>0</v>
      </c>
      <c r="AU214" s="278">
        <f t="shared" si="195"/>
        <v>0</v>
      </c>
    </row>
    <row r="215" spans="1:134" x14ac:dyDescent="0.35">
      <c r="A215" s="257">
        <v>6</v>
      </c>
      <c r="B215" s="228" t="s">
        <v>30</v>
      </c>
      <c r="C215" s="492"/>
      <c r="D215" s="492"/>
      <c r="E215" s="492"/>
      <c r="F215" s="492"/>
      <c r="G215" s="492"/>
      <c r="H215" s="492"/>
      <c r="I215" s="492"/>
      <c r="J215" s="234">
        <v>0</v>
      </c>
      <c r="K215" s="234">
        <v>0</v>
      </c>
      <c r="L215" s="234">
        <v>0</v>
      </c>
      <c r="M215" s="236">
        <f t="shared" si="177"/>
        <v>0</v>
      </c>
      <c r="N215" s="223"/>
      <c r="P215" s="257">
        <v>6</v>
      </c>
      <c r="Q215" s="228" t="s">
        <v>30</v>
      </c>
      <c r="R215" s="492"/>
      <c r="S215" s="492"/>
      <c r="T215" s="492"/>
      <c r="U215" s="492"/>
      <c r="V215" s="492"/>
      <c r="W215" s="492"/>
      <c r="X215" s="492"/>
      <c r="Y215" s="164">
        <f t="shared" si="190"/>
        <v>0</v>
      </c>
      <c r="Z215" s="234">
        <v>0</v>
      </c>
      <c r="AA215" s="234">
        <v>0</v>
      </c>
      <c r="AB215" s="234">
        <v>0</v>
      </c>
      <c r="AC215" s="295">
        <f t="shared" si="191"/>
        <v>0</v>
      </c>
      <c r="AD215" s="296">
        <f t="shared" si="192"/>
        <v>0</v>
      </c>
      <c r="AE215" s="223"/>
      <c r="AG215" s="399">
        <v>6</v>
      </c>
      <c r="AH215" s="228" t="s">
        <v>30</v>
      </c>
      <c r="AI215" s="492"/>
      <c r="AJ215" s="492"/>
      <c r="AK215" s="492"/>
      <c r="AL215" s="492"/>
      <c r="AM215" s="492"/>
      <c r="AN215" s="492"/>
      <c r="AO215" s="492"/>
      <c r="AP215" s="305">
        <f t="shared" si="193"/>
        <v>0</v>
      </c>
      <c r="AQ215" s="234">
        <v>0</v>
      </c>
      <c r="AR215" s="234">
        <v>0</v>
      </c>
      <c r="AS215" s="234">
        <v>0</v>
      </c>
      <c r="AT215" s="277">
        <f t="shared" si="194"/>
        <v>0</v>
      </c>
      <c r="AU215" s="278">
        <f t="shared" si="195"/>
        <v>0</v>
      </c>
    </row>
    <row r="216" spans="1:134" x14ac:dyDescent="0.35">
      <c r="A216" s="257">
        <v>7</v>
      </c>
      <c r="B216" s="228" t="s">
        <v>34</v>
      </c>
      <c r="C216" s="492"/>
      <c r="D216" s="492"/>
      <c r="E216" s="492"/>
      <c r="F216" s="492"/>
      <c r="G216" s="492"/>
      <c r="H216" s="492"/>
      <c r="I216" s="492"/>
      <c r="J216" s="234">
        <v>0</v>
      </c>
      <c r="K216" s="234">
        <v>0</v>
      </c>
      <c r="L216" s="234">
        <v>0</v>
      </c>
      <c r="M216" s="236">
        <f t="shared" si="177"/>
        <v>0</v>
      </c>
      <c r="N216" s="223"/>
      <c r="P216" s="257">
        <v>7</v>
      </c>
      <c r="Q216" s="228" t="s">
        <v>34</v>
      </c>
      <c r="R216" s="492"/>
      <c r="S216" s="492"/>
      <c r="T216" s="492"/>
      <c r="U216" s="492"/>
      <c r="V216" s="492"/>
      <c r="W216" s="492"/>
      <c r="X216" s="492"/>
      <c r="Y216" s="164">
        <f t="shared" si="190"/>
        <v>0</v>
      </c>
      <c r="Z216" s="234">
        <v>0</v>
      </c>
      <c r="AA216" s="234">
        <v>0</v>
      </c>
      <c r="AB216" s="234">
        <v>0</v>
      </c>
      <c r="AC216" s="295">
        <f t="shared" si="191"/>
        <v>0</v>
      </c>
      <c r="AD216" s="296">
        <f t="shared" si="192"/>
        <v>0</v>
      </c>
      <c r="AE216" s="223"/>
      <c r="AG216" s="399">
        <v>7</v>
      </c>
      <c r="AH216" s="228" t="s">
        <v>34</v>
      </c>
      <c r="AI216" s="492"/>
      <c r="AJ216" s="492"/>
      <c r="AK216" s="492"/>
      <c r="AL216" s="492"/>
      <c r="AM216" s="492"/>
      <c r="AN216" s="492"/>
      <c r="AO216" s="492"/>
      <c r="AP216" s="305">
        <f t="shared" si="193"/>
        <v>0</v>
      </c>
      <c r="AQ216" s="234">
        <v>0</v>
      </c>
      <c r="AR216" s="234">
        <v>0</v>
      </c>
      <c r="AS216" s="234">
        <v>0</v>
      </c>
      <c r="AT216" s="277">
        <f t="shared" si="194"/>
        <v>0</v>
      </c>
      <c r="AU216" s="278">
        <f t="shared" si="195"/>
        <v>0</v>
      </c>
    </row>
    <row r="217" spans="1:134" x14ac:dyDescent="0.35">
      <c r="A217" s="257">
        <v>8</v>
      </c>
      <c r="B217" s="228" t="s">
        <v>35</v>
      </c>
      <c r="C217" s="492"/>
      <c r="D217" s="492"/>
      <c r="E217" s="492"/>
      <c r="F217" s="492"/>
      <c r="G217" s="492"/>
      <c r="H217" s="492"/>
      <c r="I217" s="492"/>
      <c r="J217" s="234">
        <v>0</v>
      </c>
      <c r="K217" s="234">
        <v>0</v>
      </c>
      <c r="L217" s="234">
        <v>0</v>
      </c>
      <c r="M217" s="236">
        <f>SUM(J217:L217)</f>
        <v>0</v>
      </c>
      <c r="N217" s="223"/>
      <c r="P217" s="257">
        <v>8</v>
      </c>
      <c r="Q217" s="228" t="s">
        <v>35</v>
      </c>
      <c r="R217" s="492"/>
      <c r="S217" s="492"/>
      <c r="T217" s="492"/>
      <c r="U217" s="492"/>
      <c r="V217" s="492"/>
      <c r="W217" s="492"/>
      <c r="X217" s="492"/>
      <c r="Y217" s="164">
        <f t="shared" si="190"/>
        <v>0</v>
      </c>
      <c r="Z217" s="234">
        <v>0</v>
      </c>
      <c r="AA217" s="234">
        <v>0</v>
      </c>
      <c r="AB217" s="234">
        <v>0</v>
      </c>
      <c r="AC217" s="295">
        <f t="shared" si="191"/>
        <v>0</v>
      </c>
      <c r="AD217" s="296">
        <f t="shared" si="192"/>
        <v>0</v>
      </c>
      <c r="AE217" s="223"/>
      <c r="AG217" s="399">
        <v>8</v>
      </c>
      <c r="AH217" s="228" t="s">
        <v>35</v>
      </c>
      <c r="AI217" s="492"/>
      <c r="AJ217" s="492"/>
      <c r="AK217" s="492"/>
      <c r="AL217" s="492"/>
      <c r="AM217" s="492"/>
      <c r="AN217" s="492"/>
      <c r="AO217" s="492"/>
      <c r="AP217" s="305">
        <f t="shared" si="193"/>
        <v>0</v>
      </c>
      <c r="AQ217" s="234">
        <v>0</v>
      </c>
      <c r="AR217" s="234">
        <v>0</v>
      </c>
      <c r="AS217" s="234">
        <v>0</v>
      </c>
      <c r="AT217" s="277">
        <f t="shared" si="194"/>
        <v>0</v>
      </c>
      <c r="AU217" s="278">
        <f t="shared" si="195"/>
        <v>0</v>
      </c>
    </row>
    <row r="218" spans="1:134" x14ac:dyDescent="0.35">
      <c r="A218" s="257">
        <v>9</v>
      </c>
      <c r="B218" s="228" t="s">
        <v>50</v>
      </c>
      <c r="C218" s="492"/>
      <c r="D218" s="492"/>
      <c r="E218" s="492"/>
      <c r="F218" s="492"/>
      <c r="G218" s="492"/>
      <c r="H218" s="492"/>
      <c r="I218" s="492"/>
      <c r="J218" s="234">
        <v>0</v>
      </c>
      <c r="K218" s="234">
        <v>0</v>
      </c>
      <c r="L218" s="234">
        <v>0</v>
      </c>
      <c r="M218" s="236">
        <f t="shared" si="177"/>
        <v>0</v>
      </c>
      <c r="N218" s="223"/>
      <c r="P218" s="257">
        <v>9</v>
      </c>
      <c r="Q218" s="228" t="s">
        <v>50</v>
      </c>
      <c r="R218" s="492"/>
      <c r="S218" s="492"/>
      <c r="T218" s="492"/>
      <c r="U218" s="492"/>
      <c r="V218" s="492"/>
      <c r="W218" s="492"/>
      <c r="X218" s="492"/>
      <c r="Y218" s="164">
        <f t="shared" si="190"/>
        <v>0</v>
      </c>
      <c r="Z218" s="234">
        <v>0</v>
      </c>
      <c r="AA218" s="234">
        <v>0</v>
      </c>
      <c r="AB218" s="234">
        <v>0</v>
      </c>
      <c r="AC218" s="295">
        <f t="shared" si="191"/>
        <v>0</v>
      </c>
      <c r="AD218" s="296">
        <f t="shared" si="192"/>
        <v>0</v>
      </c>
      <c r="AE218" s="223"/>
      <c r="AG218" s="399">
        <v>9</v>
      </c>
      <c r="AH218" s="228" t="s">
        <v>50</v>
      </c>
      <c r="AI218" s="492"/>
      <c r="AJ218" s="492"/>
      <c r="AK218" s="492"/>
      <c r="AL218" s="492"/>
      <c r="AM218" s="492"/>
      <c r="AN218" s="492"/>
      <c r="AO218" s="492"/>
      <c r="AP218" s="305">
        <f t="shared" si="193"/>
        <v>0</v>
      </c>
      <c r="AQ218" s="234">
        <v>0</v>
      </c>
      <c r="AR218" s="234">
        <v>0</v>
      </c>
      <c r="AS218" s="234">
        <v>0</v>
      </c>
      <c r="AT218" s="277">
        <f t="shared" si="194"/>
        <v>0</v>
      </c>
      <c r="AU218" s="278">
        <f t="shared" si="195"/>
        <v>0</v>
      </c>
    </row>
    <row r="219" spans="1:134" x14ac:dyDescent="0.35">
      <c r="A219" s="229">
        <v>10</v>
      </c>
      <c r="B219" s="313" t="s">
        <v>205</v>
      </c>
      <c r="C219" s="623"/>
      <c r="D219" s="623"/>
      <c r="E219" s="623"/>
      <c r="F219" s="623"/>
      <c r="G219" s="623"/>
      <c r="H219" s="623"/>
      <c r="I219" s="623"/>
      <c r="J219" s="234">
        <v>0</v>
      </c>
      <c r="K219" s="234">
        <v>0</v>
      </c>
      <c r="L219" s="234">
        <v>0</v>
      </c>
      <c r="M219" s="236">
        <f t="shared" si="177"/>
        <v>0</v>
      </c>
      <c r="N219" s="223"/>
      <c r="P219" s="229">
        <v>10</v>
      </c>
      <c r="Q219" s="313" t="s">
        <v>205</v>
      </c>
      <c r="R219" s="623"/>
      <c r="S219" s="623"/>
      <c r="T219" s="623"/>
      <c r="U219" s="623"/>
      <c r="V219" s="623"/>
      <c r="W219" s="623"/>
      <c r="X219" s="623"/>
      <c r="Y219" s="164">
        <f t="shared" si="190"/>
        <v>0</v>
      </c>
      <c r="Z219" s="234">
        <v>0</v>
      </c>
      <c r="AA219" s="234">
        <v>0</v>
      </c>
      <c r="AB219" s="234">
        <v>0</v>
      </c>
      <c r="AC219" s="295">
        <f t="shared" si="191"/>
        <v>0</v>
      </c>
      <c r="AD219" s="296">
        <f t="shared" si="192"/>
        <v>0</v>
      </c>
      <c r="AE219" s="223"/>
      <c r="AG219" s="229">
        <v>10</v>
      </c>
      <c r="AH219" s="313" t="s">
        <v>205</v>
      </c>
      <c r="AI219" s="623"/>
      <c r="AJ219" s="623"/>
      <c r="AK219" s="623"/>
      <c r="AL219" s="623"/>
      <c r="AM219" s="623"/>
      <c r="AN219" s="623"/>
      <c r="AO219" s="623"/>
      <c r="AP219" s="305">
        <f t="shared" si="193"/>
        <v>0</v>
      </c>
      <c r="AQ219" s="234">
        <v>0</v>
      </c>
      <c r="AR219" s="234">
        <v>0</v>
      </c>
      <c r="AS219" s="234">
        <v>0</v>
      </c>
      <c r="AT219" s="277">
        <f t="shared" si="194"/>
        <v>0</v>
      </c>
      <c r="AU219" s="278">
        <f t="shared" si="195"/>
        <v>0</v>
      </c>
    </row>
    <row r="220" spans="1:134" x14ac:dyDescent="0.35">
      <c r="A220" s="229">
        <v>11</v>
      </c>
      <c r="B220" s="313" t="s">
        <v>205</v>
      </c>
      <c r="C220" s="623"/>
      <c r="D220" s="623"/>
      <c r="E220" s="623"/>
      <c r="F220" s="623"/>
      <c r="G220" s="623"/>
      <c r="H220" s="623"/>
      <c r="I220" s="623"/>
      <c r="J220" s="234">
        <v>0</v>
      </c>
      <c r="K220" s="234">
        <v>0</v>
      </c>
      <c r="L220" s="234">
        <v>0</v>
      </c>
      <c r="M220" s="236">
        <f>SUM(J220:L220)</f>
        <v>0</v>
      </c>
      <c r="N220" s="223"/>
      <c r="P220" s="229">
        <v>11</v>
      </c>
      <c r="Q220" s="313" t="s">
        <v>205</v>
      </c>
      <c r="R220" s="623"/>
      <c r="S220" s="623"/>
      <c r="T220" s="623"/>
      <c r="U220" s="623"/>
      <c r="V220" s="623"/>
      <c r="W220" s="623"/>
      <c r="X220" s="623"/>
      <c r="Y220" s="164">
        <f t="shared" si="190"/>
        <v>0</v>
      </c>
      <c r="Z220" s="234">
        <v>0</v>
      </c>
      <c r="AA220" s="234">
        <v>0</v>
      </c>
      <c r="AB220" s="234">
        <v>0</v>
      </c>
      <c r="AC220" s="295">
        <f>SUM(Z220:AB220)</f>
        <v>0</v>
      </c>
      <c r="AD220" s="296">
        <f t="shared" si="192"/>
        <v>0</v>
      </c>
      <c r="AE220" s="223"/>
      <c r="AG220" s="229">
        <v>11</v>
      </c>
      <c r="AH220" s="313" t="s">
        <v>205</v>
      </c>
      <c r="AI220" s="623"/>
      <c r="AJ220" s="623"/>
      <c r="AK220" s="623"/>
      <c r="AL220" s="623"/>
      <c r="AM220" s="623"/>
      <c r="AN220" s="623"/>
      <c r="AO220" s="623"/>
      <c r="AP220" s="305">
        <f t="shared" si="193"/>
        <v>0</v>
      </c>
      <c r="AQ220" s="234">
        <v>0</v>
      </c>
      <c r="AR220" s="234">
        <v>0</v>
      </c>
      <c r="AS220" s="234">
        <v>0</v>
      </c>
      <c r="AT220" s="277">
        <f>SUM(AQ220:AS220)</f>
        <v>0</v>
      </c>
      <c r="AU220" s="278">
        <f t="shared" si="195"/>
        <v>0</v>
      </c>
    </row>
    <row r="221" spans="1:134" ht="16" thickBot="1" x14ac:dyDescent="0.4">
      <c r="A221" s="578" t="s">
        <v>36</v>
      </c>
      <c r="B221" s="579"/>
      <c r="C221" s="579"/>
      <c r="D221" s="579"/>
      <c r="E221" s="579"/>
      <c r="F221" s="579"/>
      <c r="G221" s="579"/>
      <c r="H221" s="579"/>
      <c r="I221" s="579"/>
      <c r="J221" s="250">
        <f>SUM(J210:J220)</f>
        <v>0</v>
      </c>
      <c r="K221" s="250">
        <f t="shared" ref="K221:L221" si="196">SUM(K210:K220)</f>
        <v>0</v>
      </c>
      <c r="L221" s="250">
        <f t="shared" si="196"/>
        <v>0</v>
      </c>
      <c r="M221" s="237">
        <f>SUM(J221:L221)</f>
        <v>0</v>
      </c>
      <c r="N221" s="223"/>
      <c r="P221" s="578" t="s">
        <v>36</v>
      </c>
      <c r="Q221" s="579"/>
      <c r="R221" s="579"/>
      <c r="S221" s="579"/>
      <c r="T221" s="579"/>
      <c r="U221" s="579"/>
      <c r="V221" s="579"/>
      <c r="W221" s="579"/>
      <c r="X221" s="579"/>
      <c r="Y221" s="200">
        <f t="shared" si="190"/>
        <v>0</v>
      </c>
      <c r="Z221" s="293">
        <f>SUM(Z210:Z220)</f>
        <v>0</v>
      </c>
      <c r="AA221" s="293">
        <f t="shared" ref="AA221" si="197">SUM(AA210:AA220)</f>
        <v>0</v>
      </c>
      <c r="AB221" s="293">
        <f>SUM(AB210:AB220)</f>
        <v>0</v>
      </c>
      <c r="AC221" s="293">
        <f t="shared" ref="AC221:AD221" si="198">SUM(AC210:AC220)</f>
        <v>0</v>
      </c>
      <c r="AD221" s="294">
        <f t="shared" si="198"/>
        <v>0</v>
      </c>
      <c r="AE221" s="223"/>
      <c r="AG221" s="578" t="s">
        <v>36</v>
      </c>
      <c r="AH221" s="579"/>
      <c r="AI221" s="579"/>
      <c r="AJ221" s="579"/>
      <c r="AK221" s="579"/>
      <c r="AL221" s="579"/>
      <c r="AM221" s="579"/>
      <c r="AN221" s="579"/>
      <c r="AO221" s="579"/>
      <c r="AP221" s="306">
        <f t="shared" si="193"/>
        <v>0</v>
      </c>
      <c r="AQ221" s="275">
        <f>SUM(AQ210:AQ220)</f>
        <v>0</v>
      </c>
      <c r="AR221" s="275">
        <f t="shared" ref="AR221:AT221" si="199">SUM(AR210:AR220)</f>
        <v>0</v>
      </c>
      <c r="AS221" s="275">
        <f t="shared" si="199"/>
        <v>0</v>
      </c>
      <c r="AT221" s="275">
        <f t="shared" si="199"/>
        <v>0</v>
      </c>
      <c r="AU221" s="276">
        <f t="shared" si="195"/>
        <v>0</v>
      </c>
    </row>
    <row r="222" spans="1:134" s="221" customFormat="1" ht="3.75" customHeight="1" x14ac:dyDescent="0.35">
      <c r="B222" s="281"/>
      <c r="C222" s="284"/>
      <c r="D222" s="284"/>
      <c r="E222" s="284"/>
      <c r="F222" s="284"/>
      <c r="G222" s="284"/>
      <c r="H222" s="284"/>
      <c r="I222" s="284"/>
      <c r="J222" s="283"/>
      <c r="K222" s="283"/>
      <c r="L222" s="283"/>
      <c r="M222" s="246"/>
      <c r="N222" s="223"/>
      <c r="Q222" s="281"/>
      <c r="R222" s="284"/>
      <c r="S222" s="284"/>
      <c r="T222" s="284"/>
      <c r="U222" s="284"/>
      <c r="V222" s="284"/>
      <c r="W222" s="284"/>
      <c r="X222" s="284"/>
      <c r="Y222" s="304"/>
      <c r="Z222" s="283"/>
      <c r="AA222" s="283"/>
      <c r="AB222" s="283"/>
      <c r="AC222" s="246"/>
      <c r="AD222" s="246"/>
      <c r="AE222" s="223"/>
      <c r="AH222" s="281"/>
      <c r="AI222" s="284"/>
      <c r="AJ222" s="284"/>
      <c r="AK222" s="284"/>
      <c r="AL222" s="284"/>
      <c r="AM222" s="284"/>
      <c r="AN222" s="284"/>
      <c r="AO222" s="284"/>
      <c r="AP222" s="304"/>
      <c r="AQ222" s="283"/>
      <c r="AR222" s="283"/>
      <c r="AS222" s="283"/>
      <c r="AT222" s="246"/>
      <c r="AU222" s="246"/>
      <c r="AW222" s="220"/>
      <c r="AX222" s="220"/>
      <c r="AY222" s="220"/>
      <c r="AZ222" s="220"/>
      <c r="BA222" s="220"/>
      <c r="BB222" s="220"/>
      <c r="BC222" s="220"/>
      <c r="BD222" s="220"/>
      <c r="BE222" s="220"/>
      <c r="BF222" s="220"/>
      <c r="BG222" s="220"/>
      <c r="BH222" s="220"/>
      <c r="BI222" s="220"/>
      <c r="BJ222" s="220"/>
      <c r="BK222" s="220"/>
      <c r="BL222" s="220"/>
      <c r="BM222" s="220"/>
      <c r="BN222" s="220"/>
      <c r="BO222" s="220"/>
      <c r="BP222" s="220"/>
      <c r="BQ222" s="220"/>
      <c r="BR222" s="220"/>
      <c r="BS222" s="220"/>
      <c r="BT222" s="220"/>
      <c r="BU222" s="220"/>
      <c r="BV222" s="220"/>
      <c r="BW222" s="220"/>
      <c r="BX222" s="220"/>
      <c r="BY222" s="220"/>
      <c r="BZ222" s="220"/>
      <c r="CA222" s="220"/>
      <c r="CB222" s="220"/>
      <c r="CC222" s="220"/>
      <c r="CD222" s="220"/>
      <c r="CE222" s="220"/>
      <c r="CF222" s="220"/>
      <c r="CG222" s="220"/>
      <c r="CH222" s="220"/>
      <c r="CI222" s="220"/>
      <c r="CJ222" s="220"/>
      <c r="CK222" s="220"/>
      <c r="CL222" s="220"/>
      <c r="CM222" s="220"/>
      <c r="CN222" s="220"/>
      <c r="CO222" s="220"/>
      <c r="CP222" s="220"/>
      <c r="CQ222" s="220"/>
      <c r="CR222" s="220"/>
      <c r="CS222" s="220"/>
      <c r="CT222" s="220"/>
      <c r="CU222" s="220"/>
      <c r="CV222" s="220"/>
      <c r="CW222" s="220"/>
      <c r="CX222" s="220"/>
      <c r="CY222" s="220"/>
      <c r="CZ222" s="220"/>
      <c r="DA222" s="220"/>
      <c r="DB222" s="220"/>
      <c r="DC222" s="220"/>
      <c r="DD222" s="220"/>
      <c r="DE222" s="220"/>
      <c r="DF222" s="220"/>
      <c r="DG222" s="220"/>
      <c r="DH222" s="220"/>
      <c r="DI222" s="220"/>
      <c r="DJ222" s="220"/>
      <c r="DK222" s="220"/>
      <c r="DL222" s="220"/>
      <c r="DM222" s="220"/>
      <c r="DN222" s="220"/>
      <c r="DO222" s="220"/>
      <c r="DP222" s="220"/>
      <c r="DQ222" s="220"/>
      <c r="DR222" s="220"/>
      <c r="DS222" s="220"/>
      <c r="DT222" s="220"/>
      <c r="DU222" s="220"/>
      <c r="DV222" s="220"/>
      <c r="DW222" s="220"/>
      <c r="DX222" s="220"/>
      <c r="DY222" s="220"/>
      <c r="DZ222" s="220"/>
      <c r="EA222" s="220"/>
      <c r="EB222" s="220"/>
      <c r="EC222" s="220"/>
      <c r="ED222" s="220"/>
    </row>
    <row r="223" spans="1:134" ht="3.75" customHeight="1" thickBot="1" x14ac:dyDescent="0.4">
      <c r="A223" s="242"/>
      <c r="B223" s="242"/>
      <c r="C223" s="242"/>
      <c r="D223" s="242"/>
      <c r="E223" s="242"/>
      <c r="F223" s="242"/>
      <c r="G223" s="242"/>
      <c r="H223" s="242"/>
      <c r="I223" s="232"/>
      <c r="J223" s="246"/>
      <c r="K223" s="246"/>
      <c r="L223" s="246"/>
      <c r="M223" s="246"/>
      <c r="N223" s="223"/>
      <c r="P223" s="242"/>
      <c r="Q223" s="242"/>
      <c r="R223" s="242"/>
      <c r="S223" s="242"/>
      <c r="T223" s="242"/>
      <c r="U223" s="242"/>
      <c r="V223" s="242"/>
      <c r="W223" s="242"/>
      <c r="X223" s="232"/>
      <c r="Y223" s="246"/>
      <c r="Z223" s="246"/>
      <c r="AA223" s="246"/>
      <c r="AB223" s="246"/>
      <c r="AC223" s="246"/>
      <c r="AD223" s="246"/>
      <c r="AE223" s="223"/>
      <c r="AG223" s="242"/>
      <c r="AH223" s="242"/>
      <c r="AI223" s="242"/>
      <c r="AJ223" s="242"/>
      <c r="AK223" s="242"/>
      <c r="AL223" s="242"/>
      <c r="AM223" s="242"/>
      <c r="AN223" s="242"/>
      <c r="AO223" s="232"/>
      <c r="AP223" s="246"/>
      <c r="AQ223" s="246"/>
      <c r="AR223" s="246"/>
      <c r="AS223" s="246"/>
      <c r="AT223" s="246"/>
      <c r="AU223" s="246"/>
    </row>
    <row r="224" spans="1:134" x14ac:dyDescent="0.35">
      <c r="A224" s="544" t="s">
        <v>189</v>
      </c>
      <c r="B224" s="545"/>
      <c r="C224" s="545"/>
      <c r="D224" s="545"/>
      <c r="E224" s="545"/>
      <c r="F224" s="545"/>
      <c r="G224" s="545"/>
      <c r="H224" s="545"/>
      <c r="I224" s="545"/>
      <c r="J224" s="244">
        <f>SUM(J221, J207, J201, H194)</f>
        <v>0</v>
      </c>
      <c r="K224" s="244">
        <f>SUM( K221, K207, K201, K194)</f>
        <v>0</v>
      </c>
      <c r="L224" s="244">
        <f>SUM( L221, L207, L201, L194)</f>
        <v>0</v>
      </c>
      <c r="M224" s="245">
        <f>SUM(J224:L224)</f>
        <v>0</v>
      </c>
      <c r="N224" s="223"/>
      <c r="P224" s="544" t="s">
        <v>182</v>
      </c>
      <c r="Q224" s="545"/>
      <c r="R224" s="545"/>
      <c r="S224" s="545"/>
      <c r="T224" s="545"/>
      <c r="U224" s="545"/>
      <c r="V224" s="545"/>
      <c r="W224" s="545"/>
      <c r="X224" s="545"/>
      <c r="Y224" s="199">
        <f t="shared" ref="Y224:Y225" si="200">AU144</f>
        <v>0</v>
      </c>
      <c r="Z224" s="300">
        <f>SUM(Z221, Z207, Z201, X194)</f>
        <v>0</v>
      </c>
      <c r="AA224" s="300">
        <f>SUM(AA221, AA207, AA201, AA194)</f>
        <v>0</v>
      </c>
      <c r="AB224" s="300">
        <f>SUM(AB221, AB207, AB201, AB194, )</f>
        <v>0</v>
      </c>
      <c r="AC224" s="300">
        <f t="shared" ref="AC224" si="201">SUM(Z224:AB224)</f>
        <v>0</v>
      </c>
      <c r="AD224" s="301">
        <f>M224-AC224</f>
        <v>0</v>
      </c>
      <c r="AE224" s="246"/>
      <c r="AG224" s="544" t="s">
        <v>182</v>
      </c>
      <c r="AH224" s="545"/>
      <c r="AI224" s="545"/>
      <c r="AJ224" s="545"/>
      <c r="AK224" s="545"/>
      <c r="AL224" s="545"/>
      <c r="AM224" s="545"/>
      <c r="AN224" s="545"/>
      <c r="AO224" s="545"/>
      <c r="AP224" s="205">
        <f t="shared" ref="AP224:AP225" si="202">AU144</f>
        <v>0</v>
      </c>
      <c r="AQ224" s="286">
        <f>SUM( AQ221, AQ207, AQ201, AO194)</f>
        <v>0</v>
      </c>
      <c r="AR224" s="286">
        <f>SUM( AR221, AR207, AR201, AR194)</f>
        <v>0</v>
      </c>
      <c r="AS224" s="286">
        <f>SUM( AS221, AS207, AS201, AS194, )</f>
        <v>0</v>
      </c>
      <c r="AT224" s="286">
        <f t="shared" ref="AT224" si="203">SUM(AQ224:AS224)</f>
        <v>0</v>
      </c>
      <c r="AU224" s="287">
        <f>IF($S$233&lt;&gt;0, AC224+AP224-AT224, M224+AP224-AT224)</f>
        <v>0</v>
      </c>
      <c r="AV224" s="246"/>
    </row>
    <row r="225" spans="1:134" ht="16" thickBot="1" x14ac:dyDescent="0.4">
      <c r="A225" s="540" t="s">
        <v>183</v>
      </c>
      <c r="B225" s="541"/>
      <c r="C225" s="541"/>
      <c r="D225" s="541"/>
      <c r="E225" s="541"/>
      <c r="F225" s="541"/>
      <c r="G225" s="541"/>
      <c r="H225" s="541"/>
      <c r="I225" s="541"/>
      <c r="J225" s="593">
        <f>SUM(K221, L221, K207, L207, K201, L201, K194, L194)</f>
        <v>0</v>
      </c>
      <c r="K225" s="593"/>
      <c r="L225" s="593"/>
      <c r="M225" s="594"/>
      <c r="N225" s="223"/>
      <c r="P225" s="540" t="s">
        <v>183</v>
      </c>
      <c r="Q225" s="541"/>
      <c r="R225" s="541"/>
      <c r="S225" s="541"/>
      <c r="T225" s="541"/>
      <c r="U225" s="541"/>
      <c r="V225" s="541"/>
      <c r="W225" s="541"/>
      <c r="X225" s="541"/>
      <c r="Y225" s="200">
        <f t="shared" si="200"/>
        <v>0</v>
      </c>
      <c r="Z225" s="588">
        <f>SUM(AA221, AB221, AA207, AB207, AA201, AB201, AA194, AB194)</f>
        <v>0</v>
      </c>
      <c r="AA225" s="588"/>
      <c r="AB225" s="588"/>
      <c r="AC225" s="588"/>
      <c r="AD225" s="330">
        <f>M225-Z225</f>
        <v>0</v>
      </c>
      <c r="AE225" s="223"/>
      <c r="AG225" s="540" t="s">
        <v>183</v>
      </c>
      <c r="AH225" s="541"/>
      <c r="AI225" s="541"/>
      <c r="AJ225" s="541"/>
      <c r="AK225" s="541"/>
      <c r="AL225" s="541"/>
      <c r="AM225" s="541"/>
      <c r="AN225" s="541"/>
      <c r="AO225" s="541"/>
      <c r="AP225" s="306">
        <f t="shared" si="202"/>
        <v>0</v>
      </c>
      <c r="AQ225" s="539">
        <f>SUM( AR221, AS221, AR207, AS207, AR201, AS201, AR194, AS194)</f>
        <v>0</v>
      </c>
      <c r="AR225" s="539"/>
      <c r="AS225" s="539"/>
      <c r="AT225" s="539"/>
      <c r="AU225" s="276">
        <f>IF($S$233&lt;&gt;0, AC225+AP225-AT225, M225+AP225-AT225)</f>
        <v>0</v>
      </c>
    </row>
    <row r="226" spans="1:134" s="224" customFormat="1" ht="16" thickBot="1" x14ac:dyDescent="0.4">
      <c r="A226" s="221"/>
      <c r="B226" s="232"/>
      <c r="C226" s="232"/>
      <c r="D226" s="232"/>
      <c r="E226" s="232"/>
      <c r="F226" s="232"/>
      <c r="G226" s="232"/>
      <c r="H226" s="232"/>
      <c r="I226" s="232"/>
      <c r="J226" s="258"/>
      <c r="K226" s="258"/>
      <c r="L226" s="258"/>
      <c r="M226" s="221"/>
      <c r="N226" s="223"/>
      <c r="O226" s="220"/>
      <c r="P226" s="221"/>
      <c r="Q226" s="232"/>
      <c r="R226" s="232"/>
      <c r="S226" s="232"/>
      <c r="T226" s="232"/>
      <c r="U226" s="232"/>
      <c r="V226" s="232"/>
      <c r="W226" s="232"/>
      <c r="X226" s="232"/>
      <c r="Y226" s="258"/>
      <c r="Z226" s="258"/>
      <c r="AA226" s="258"/>
      <c r="AB226" s="221"/>
      <c r="AC226" s="221"/>
      <c r="AD226" s="221"/>
      <c r="AE226" s="223"/>
      <c r="AF226" s="220"/>
      <c r="AG226" s="221"/>
      <c r="AH226" s="232"/>
      <c r="AI226" s="232"/>
      <c r="AJ226" s="232"/>
      <c r="AK226" s="232"/>
      <c r="AL226" s="232"/>
      <c r="AM226" s="232"/>
      <c r="AN226" s="232"/>
      <c r="AO226" s="232"/>
      <c r="AP226" s="258"/>
      <c r="AQ226" s="258"/>
      <c r="AR226" s="258"/>
      <c r="AS226" s="221"/>
      <c r="AT226" s="221"/>
      <c r="AU226" s="221"/>
      <c r="AV226" s="220"/>
      <c r="AW226" s="220"/>
      <c r="AX226" s="220"/>
      <c r="AY226" s="220"/>
      <c r="AZ226" s="220"/>
      <c r="BA226" s="220"/>
      <c r="BB226" s="220"/>
      <c r="BC226" s="220"/>
      <c r="BD226" s="220"/>
      <c r="BE226" s="220"/>
      <c r="BF226" s="220"/>
      <c r="BG226" s="220"/>
      <c r="BH226" s="220"/>
      <c r="BI226" s="220"/>
      <c r="BJ226" s="220"/>
      <c r="BK226" s="220"/>
      <c r="BL226" s="220"/>
      <c r="BM226" s="220"/>
      <c r="BN226" s="220"/>
      <c r="BO226" s="220"/>
      <c r="BP226" s="220"/>
      <c r="BQ226" s="220"/>
      <c r="BR226" s="220"/>
      <c r="BS226" s="220"/>
      <c r="BT226" s="220"/>
      <c r="BU226" s="220"/>
      <c r="BV226" s="220"/>
      <c r="BW226" s="220"/>
      <c r="BX226" s="220"/>
      <c r="BY226" s="220"/>
      <c r="BZ226" s="220"/>
      <c r="CA226" s="220"/>
      <c r="CB226" s="220"/>
      <c r="CC226" s="220"/>
      <c r="CD226" s="220"/>
      <c r="CE226" s="220"/>
      <c r="CF226" s="220"/>
      <c r="CG226" s="220"/>
      <c r="CH226" s="220"/>
      <c r="CI226" s="220"/>
      <c r="CJ226" s="220"/>
      <c r="CK226" s="220"/>
      <c r="CL226" s="220"/>
      <c r="CM226" s="220"/>
      <c r="CN226" s="220"/>
      <c r="CO226" s="220"/>
      <c r="CP226" s="220"/>
      <c r="CQ226" s="220"/>
      <c r="CR226" s="220"/>
      <c r="CS226" s="220"/>
      <c r="CT226" s="220"/>
      <c r="CU226" s="220"/>
      <c r="CV226" s="220"/>
      <c r="CW226" s="220"/>
      <c r="CX226" s="220"/>
      <c r="CY226" s="220"/>
      <c r="CZ226" s="220"/>
      <c r="DA226" s="220"/>
      <c r="DB226" s="220"/>
      <c r="DC226" s="220"/>
      <c r="DD226" s="220"/>
      <c r="DE226" s="220"/>
      <c r="DF226" s="220"/>
      <c r="DG226" s="220"/>
      <c r="DH226" s="220"/>
      <c r="DI226" s="220"/>
      <c r="DJ226" s="220"/>
      <c r="DK226" s="220"/>
      <c r="DL226" s="220"/>
      <c r="DM226" s="220"/>
      <c r="DN226" s="220"/>
      <c r="DO226" s="220"/>
      <c r="DP226" s="220"/>
      <c r="DQ226" s="220"/>
      <c r="DR226" s="220"/>
      <c r="DS226" s="220"/>
      <c r="DT226" s="220"/>
      <c r="DU226" s="220"/>
      <c r="DV226" s="220"/>
      <c r="DW226" s="220"/>
      <c r="DX226" s="220"/>
      <c r="DY226" s="220"/>
      <c r="DZ226" s="220"/>
      <c r="EA226" s="220"/>
      <c r="EB226" s="220"/>
      <c r="EC226" s="220"/>
      <c r="ED226" s="220"/>
    </row>
    <row r="227" spans="1:134" s="242" customFormat="1" x14ac:dyDescent="0.35">
      <c r="A227" s="502" t="s">
        <v>100</v>
      </c>
      <c r="B227" s="503"/>
      <c r="C227" s="503"/>
      <c r="D227" s="503"/>
      <c r="E227" s="503"/>
      <c r="F227" s="503"/>
      <c r="G227" s="503"/>
      <c r="H227" s="503"/>
      <c r="I227" s="503"/>
      <c r="J227" s="356" t="s">
        <v>17</v>
      </c>
      <c r="K227" s="542" t="s">
        <v>4</v>
      </c>
      <c r="L227" s="542"/>
      <c r="M227" s="355" t="s">
        <v>49</v>
      </c>
      <c r="N227" s="261"/>
      <c r="P227" s="502" t="s">
        <v>100</v>
      </c>
      <c r="Q227" s="503"/>
      <c r="R227" s="503"/>
      <c r="S227" s="503"/>
      <c r="T227" s="503"/>
      <c r="U227" s="503"/>
      <c r="V227" s="503"/>
      <c r="W227" s="503"/>
      <c r="X227" s="503"/>
      <c r="Y227" s="271" t="s">
        <v>111</v>
      </c>
      <c r="Z227" s="273" t="s">
        <v>77</v>
      </c>
      <c r="AA227" s="542" t="s">
        <v>4</v>
      </c>
      <c r="AB227" s="542"/>
      <c r="AC227" s="271" t="s">
        <v>18</v>
      </c>
      <c r="AD227" s="268" t="s">
        <v>114</v>
      </c>
      <c r="AE227" s="261"/>
      <c r="AG227" s="502" t="s">
        <v>100</v>
      </c>
      <c r="AH227" s="503"/>
      <c r="AI227" s="503"/>
      <c r="AJ227" s="503"/>
      <c r="AK227" s="503"/>
      <c r="AL227" s="503"/>
      <c r="AM227" s="503"/>
      <c r="AN227" s="503"/>
      <c r="AO227" s="503"/>
      <c r="AP227" s="271" t="s">
        <v>111</v>
      </c>
      <c r="AQ227" s="273" t="s">
        <v>212</v>
      </c>
      <c r="AR227" s="542" t="s">
        <v>4</v>
      </c>
      <c r="AS227" s="542"/>
      <c r="AT227" s="271" t="s">
        <v>214</v>
      </c>
      <c r="AU227" s="268" t="s">
        <v>260</v>
      </c>
      <c r="AW227" s="220"/>
      <c r="AX227" s="220"/>
      <c r="AY227" s="220"/>
      <c r="AZ227" s="220"/>
      <c r="BA227" s="220"/>
      <c r="BB227" s="220"/>
      <c r="BC227" s="220"/>
      <c r="BD227" s="220"/>
      <c r="BE227" s="220"/>
      <c r="BF227" s="220"/>
      <c r="BG227" s="220"/>
      <c r="BH227" s="220"/>
      <c r="BI227" s="220"/>
      <c r="BJ227" s="220"/>
      <c r="BK227" s="220"/>
      <c r="BL227" s="220"/>
      <c r="BM227" s="220"/>
      <c r="BN227" s="220"/>
      <c r="BO227" s="220"/>
      <c r="BP227" s="220"/>
      <c r="BQ227" s="220"/>
      <c r="BR227" s="220"/>
      <c r="BS227" s="220"/>
      <c r="BT227" s="220"/>
      <c r="BU227" s="220"/>
      <c r="BV227" s="220"/>
      <c r="BW227" s="220"/>
      <c r="BX227" s="220"/>
      <c r="BY227" s="220"/>
      <c r="BZ227" s="220"/>
      <c r="CA227" s="220"/>
      <c r="CB227" s="220"/>
      <c r="CC227" s="220"/>
      <c r="CD227" s="220"/>
      <c r="CE227" s="220"/>
      <c r="CF227" s="220"/>
      <c r="CG227" s="220"/>
      <c r="CH227" s="220"/>
      <c r="CI227" s="220"/>
      <c r="CJ227" s="220"/>
      <c r="CK227" s="220"/>
      <c r="CL227" s="220"/>
      <c r="CM227" s="220"/>
      <c r="CN227" s="220"/>
      <c r="CO227" s="220"/>
      <c r="CP227" s="220"/>
      <c r="CQ227" s="220"/>
      <c r="CR227" s="220"/>
      <c r="CS227" s="220"/>
      <c r="CT227" s="220"/>
      <c r="CU227" s="220"/>
      <c r="CV227" s="220"/>
      <c r="CW227" s="220"/>
      <c r="CX227" s="220"/>
      <c r="CY227" s="220"/>
      <c r="CZ227" s="220"/>
      <c r="DA227" s="220"/>
      <c r="DB227" s="220"/>
      <c r="DC227" s="220"/>
      <c r="DD227" s="220"/>
      <c r="DE227" s="220"/>
      <c r="DF227" s="220"/>
      <c r="DG227" s="220"/>
      <c r="DH227" s="220"/>
      <c r="DI227" s="220"/>
      <c r="DJ227" s="220"/>
      <c r="DK227" s="220"/>
      <c r="DL227" s="220"/>
      <c r="DM227" s="220"/>
      <c r="DN227" s="220"/>
      <c r="DO227" s="220"/>
      <c r="DP227" s="220"/>
      <c r="DQ227" s="220"/>
      <c r="DR227" s="220"/>
      <c r="DS227" s="220"/>
      <c r="DT227" s="220"/>
      <c r="DU227" s="220"/>
      <c r="DV227" s="220"/>
      <c r="DW227" s="220"/>
      <c r="DX227" s="220"/>
      <c r="DY227" s="220"/>
      <c r="DZ227" s="220"/>
      <c r="EA227" s="220"/>
      <c r="EB227" s="220"/>
      <c r="EC227" s="220"/>
      <c r="ED227" s="220"/>
    </row>
    <row r="228" spans="1:134" ht="16" thickBot="1" x14ac:dyDescent="0.4">
      <c r="A228" s="540" t="s">
        <v>37</v>
      </c>
      <c r="B228" s="541"/>
      <c r="C228" s="541"/>
      <c r="D228" s="541"/>
      <c r="E228" s="541"/>
      <c r="F228" s="541"/>
      <c r="G228" s="541"/>
      <c r="H228" s="541"/>
      <c r="I228" s="541"/>
      <c r="J228" s="243">
        <f>(SUM(J221, J207, J201, H194))*'Cumulative Budget'!$G$36</f>
        <v>0</v>
      </c>
      <c r="K228" s="593">
        <f>(SUM(K221, L221, K207, L207, K201, L201, K194, L194))*'Cumulative Budget'!$G$36</f>
        <v>0</v>
      </c>
      <c r="L228" s="593"/>
      <c r="M228" s="237">
        <f t="shared" ref="M228" si="204">SUM(J228:L228)</f>
        <v>0</v>
      </c>
      <c r="N228" s="223"/>
      <c r="P228" s="540" t="s">
        <v>37</v>
      </c>
      <c r="Q228" s="541"/>
      <c r="R228" s="541"/>
      <c r="S228" s="541"/>
      <c r="T228" s="541"/>
      <c r="U228" s="541"/>
      <c r="V228" s="541"/>
      <c r="W228" s="541"/>
      <c r="X228" s="541"/>
      <c r="Y228" s="200">
        <f t="shared" ref="Y228:Y230" si="205">AU148</f>
        <v>0</v>
      </c>
      <c r="Z228" s="302">
        <f>(SUM(Z221, Z207, Z201, X194))*'Cumulative Budget'!$G$36</f>
        <v>0</v>
      </c>
      <c r="AA228" s="588">
        <f>(SUM(AA221, AB221, AA207, AB207, AA201, AB201, AA194, AB194))*'Cumulative Budget'!$G$36</f>
        <v>0</v>
      </c>
      <c r="AB228" s="588"/>
      <c r="AC228" s="293">
        <f t="shared" ref="AC228" si="206">SUM(Z228:AB228)</f>
        <v>0</v>
      </c>
      <c r="AD228" s="294">
        <f t="shared" ref="AD228" si="207">M228-AC228</f>
        <v>0</v>
      </c>
      <c r="AE228" s="223"/>
      <c r="AG228" s="540" t="s">
        <v>37</v>
      </c>
      <c r="AH228" s="541"/>
      <c r="AI228" s="541"/>
      <c r="AJ228" s="541"/>
      <c r="AK228" s="541"/>
      <c r="AL228" s="541"/>
      <c r="AM228" s="541"/>
      <c r="AN228" s="541"/>
      <c r="AO228" s="541"/>
      <c r="AP228" s="306">
        <f t="shared" ref="AP228:AP230" si="208">AU148</f>
        <v>0</v>
      </c>
      <c r="AQ228" s="443">
        <v>0</v>
      </c>
      <c r="AR228" s="563">
        <v>0</v>
      </c>
      <c r="AS228" s="563"/>
      <c r="AT228" s="275">
        <f>SUM(AQ228:AS228)</f>
        <v>0</v>
      </c>
      <c r="AU228" s="276">
        <f>IF($S$233&lt;&gt;0, AC228+AP228-AT228, M228+AP228-AT228)</f>
        <v>0</v>
      </c>
    </row>
    <row r="229" spans="1:134" s="221" customFormat="1" ht="16" thickBot="1" x14ac:dyDescent="0.4">
      <c r="A229" s="230" t="s">
        <v>99</v>
      </c>
      <c r="B229" s="230"/>
      <c r="J229" s="233"/>
      <c r="K229" s="233"/>
      <c r="L229" s="233"/>
      <c r="M229" s="233"/>
      <c r="N229" s="223"/>
      <c r="O229" s="220"/>
      <c r="P229" s="230" t="s">
        <v>99</v>
      </c>
      <c r="Q229" s="230"/>
      <c r="Z229" s="233"/>
      <c r="AA229" s="233"/>
      <c r="AB229" s="233"/>
      <c r="AC229" s="233"/>
      <c r="AD229" s="233"/>
      <c r="AE229" s="223"/>
      <c r="AG229" s="230" t="s">
        <v>99</v>
      </c>
      <c r="AH229" s="230"/>
      <c r="AQ229" s="233"/>
      <c r="AR229" s="233"/>
      <c r="AS229" s="233"/>
      <c r="AT229" s="233"/>
      <c r="AU229" s="233"/>
      <c r="AV229" s="220"/>
      <c r="AW229" s="220"/>
      <c r="AX229" s="220"/>
      <c r="AY229" s="220"/>
      <c r="AZ229" s="220"/>
      <c r="BA229" s="220"/>
      <c r="BB229" s="220"/>
      <c r="BC229" s="220"/>
      <c r="BD229" s="220"/>
      <c r="BE229" s="220"/>
      <c r="BF229" s="220"/>
      <c r="BG229" s="220"/>
      <c r="BH229" s="220"/>
      <c r="BI229" s="220"/>
      <c r="BJ229" s="220"/>
      <c r="BK229" s="220"/>
      <c r="BL229" s="220"/>
      <c r="BM229" s="220"/>
      <c r="BN229" s="220"/>
      <c r="BO229" s="220"/>
      <c r="BP229" s="220"/>
      <c r="BQ229" s="220"/>
      <c r="BR229" s="220"/>
      <c r="BS229" s="220"/>
      <c r="BT229" s="220"/>
      <c r="BU229" s="220"/>
      <c r="BV229" s="220"/>
      <c r="BW229" s="220"/>
      <c r="BX229" s="220"/>
      <c r="BY229" s="220"/>
      <c r="BZ229" s="220"/>
      <c r="CA229" s="220"/>
      <c r="CB229" s="220"/>
      <c r="CC229" s="220"/>
      <c r="CD229" s="220"/>
      <c r="CE229" s="220"/>
      <c r="CF229" s="220"/>
      <c r="CG229" s="220"/>
      <c r="CH229" s="220"/>
      <c r="CI229" s="220"/>
      <c r="CJ229" s="220"/>
      <c r="CK229" s="220"/>
      <c r="CL229" s="220"/>
      <c r="CM229" s="220"/>
      <c r="CN229" s="220"/>
      <c r="CO229" s="220"/>
      <c r="CP229" s="220"/>
      <c r="CQ229" s="220"/>
      <c r="CR229" s="220"/>
      <c r="CS229" s="220"/>
      <c r="CT229" s="220"/>
      <c r="CU229" s="220"/>
      <c r="CV229" s="220"/>
      <c r="CW229" s="220"/>
      <c r="CX229" s="220"/>
      <c r="CY229" s="220"/>
      <c r="CZ229" s="220"/>
      <c r="DA229" s="220"/>
      <c r="DB229" s="220"/>
      <c r="DC229" s="220"/>
      <c r="DD229" s="220"/>
      <c r="DE229" s="220"/>
      <c r="DF229" s="220"/>
      <c r="DG229" s="220"/>
      <c r="DH229" s="220"/>
      <c r="DI229" s="220"/>
      <c r="DJ229" s="220"/>
      <c r="DK229" s="220"/>
      <c r="DL229" s="220"/>
      <c r="DM229" s="220"/>
      <c r="DN229" s="220"/>
      <c r="DO229" s="220"/>
      <c r="DP229" s="220"/>
      <c r="DQ229" s="220"/>
      <c r="DR229" s="220"/>
      <c r="DS229" s="220"/>
      <c r="DT229" s="220"/>
      <c r="DU229" s="220"/>
      <c r="DV229" s="220"/>
      <c r="DW229" s="220"/>
      <c r="DX229" s="220"/>
      <c r="DY229" s="220"/>
      <c r="DZ229" s="220"/>
      <c r="EA229" s="220"/>
      <c r="EB229" s="220"/>
      <c r="EC229" s="220"/>
      <c r="ED229" s="220"/>
    </row>
    <row r="230" spans="1:134" s="331" customFormat="1" ht="16" thickBot="1" x14ac:dyDescent="0.4">
      <c r="A230" s="621" t="s">
        <v>101</v>
      </c>
      <c r="B230" s="622"/>
      <c r="C230" s="622"/>
      <c r="D230" s="622"/>
      <c r="E230" s="622"/>
      <c r="F230" s="622"/>
      <c r="G230" s="622"/>
      <c r="H230" s="622"/>
      <c r="I230" s="622"/>
      <c r="J230" s="239">
        <f xml:space="preserve"> SUM(J228, J221, J207, J201, H194)</f>
        <v>0</v>
      </c>
      <c r="K230" s="211">
        <f xml:space="preserve"> SUM(K228, K221, K207, K201, K194)</f>
        <v>0</v>
      </c>
      <c r="L230" s="239">
        <f xml:space="preserve"> SUM(L221, L207, L201, L194)</f>
        <v>0</v>
      </c>
      <c r="M230" s="240">
        <f>SUM(J230:L230)</f>
        <v>0</v>
      </c>
      <c r="N230" s="246"/>
      <c r="P230" s="589" t="s">
        <v>101</v>
      </c>
      <c r="Q230" s="590"/>
      <c r="R230" s="590"/>
      <c r="S230" s="590"/>
      <c r="T230" s="590"/>
      <c r="U230" s="590"/>
      <c r="V230" s="590"/>
      <c r="W230" s="590"/>
      <c r="X230" s="590"/>
      <c r="Y230" s="201">
        <f t="shared" si="205"/>
        <v>0</v>
      </c>
      <c r="Z230" s="303">
        <f xml:space="preserve"> SUM(Z228, Z221, Z207, Z201, X194)</f>
        <v>0</v>
      </c>
      <c r="AA230" s="212">
        <f xml:space="preserve"> SUM(AA228, AA221, AA207, AA201, AA194)</f>
        <v>0</v>
      </c>
      <c r="AB230" s="303">
        <f xml:space="preserve"> SUM(AB221, AB207, AB201, AB194)</f>
        <v>0</v>
      </c>
      <c r="AC230" s="297">
        <f>SUM(Z230:AB230)</f>
        <v>0</v>
      </c>
      <c r="AD230" s="298">
        <f t="shared" ref="AD230" si="209">M230-AC230</f>
        <v>0</v>
      </c>
      <c r="AE230" s="246"/>
      <c r="AG230" s="564" t="s">
        <v>101</v>
      </c>
      <c r="AH230" s="565"/>
      <c r="AI230" s="565"/>
      <c r="AJ230" s="565"/>
      <c r="AK230" s="565"/>
      <c r="AL230" s="565"/>
      <c r="AM230" s="565"/>
      <c r="AN230" s="565"/>
      <c r="AO230" s="565"/>
      <c r="AP230" s="206">
        <f t="shared" si="208"/>
        <v>0</v>
      </c>
      <c r="AQ230" s="288">
        <f xml:space="preserve"> SUM(AQ228, AQ221, AQ207, AQ201, AO194)</f>
        <v>0</v>
      </c>
      <c r="AR230" s="213">
        <f xml:space="preserve"> SUM(AR228, AR221, AR207, AR201, AR194)</f>
        <v>0</v>
      </c>
      <c r="AS230" s="288">
        <f xml:space="preserve"> SUM(AS221, AS207, AS201, AS194)</f>
        <v>0</v>
      </c>
      <c r="AT230" s="279">
        <f>SUM(AQ230:AS230)</f>
        <v>0</v>
      </c>
      <c r="AU230" s="280">
        <f>IF($S$233&lt;&gt;0, AC230+AP230-AT230, M230+AP230-AT230)</f>
        <v>0</v>
      </c>
    </row>
    <row r="231" spans="1:134" x14ac:dyDescent="0.35">
      <c r="F231" s="220"/>
      <c r="G231" s="220"/>
      <c r="N231" s="223"/>
    </row>
    <row r="232" spans="1:134" ht="16" thickBot="1" x14ac:dyDescent="0.4">
      <c r="F232" s="220"/>
      <c r="G232" s="220"/>
      <c r="P232" s="335"/>
      <c r="Q232" s="335"/>
      <c r="R232" s="335"/>
      <c r="S232" s="335"/>
      <c r="T232" s="335"/>
      <c r="U232" s="335"/>
      <c r="V232" s="335"/>
      <c r="AG232" s="270"/>
      <c r="AH232" s="270"/>
    </row>
    <row r="233" spans="1:134" x14ac:dyDescent="0.35">
      <c r="B233" s="576" t="s">
        <v>230</v>
      </c>
      <c r="C233" s="577"/>
      <c r="D233" s="264">
        <f>J230</f>
        <v>0</v>
      </c>
      <c r="F233" s="220"/>
      <c r="G233" s="220"/>
      <c r="O233" s="309"/>
      <c r="P233" s="645" t="s">
        <v>230</v>
      </c>
      <c r="Q233" s="646"/>
      <c r="R233" s="646"/>
      <c r="S233" s="351">
        <f>Z230</f>
        <v>0</v>
      </c>
      <c r="T233" s="646" t="s">
        <v>104</v>
      </c>
      <c r="U233" s="646"/>
      <c r="V233" s="160">
        <f>D233-S233</f>
        <v>0</v>
      </c>
      <c r="W233" s="332"/>
      <c r="X233" s="601"/>
      <c r="Y233" s="601"/>
      <c r="Z233" s="332"/>
      <c r="AA233" s="332"/>
      <c r="AF233" s="309"/>
      <c r="AG233" s="609" t="s">
        <v>191</v>
      </c>
      <c r="AH233" s="554"/>
      <c r="AI233" s="637">
        <f>AQ230</f>
        <v>0</v>
      </c>
      <c r="AJ233" s="637"/>
      <c r="AK233" s="548" t="s">
        <v>196</v>
      </c>
      <c r="AL233" s="548"/>
      <c r="AM233" s="287">
        <f>IF($S$73&lt;&gt;0, S233+'Year 1'!AM265-AI233, D233+'Year 1'!AM265-AI233)</f>
        <v>0</v>
      </c>
      <c r="AO233" s="315" t="s">
        <v>89</v>
      </c>
      <c r="AP233" s="556"/>
      <c r="AQ233" s="556"/>
      <c r="AR233" s="556" t="s">
        <v>90</v>
      </c>
      <c r="AS233" s="612"/>
    </row>
    <row r="234" spans="1:134" x14ac:dyDescent="0.35">
      <c r="B234" s="535" t="s">
        <v>231</v>
      </c>
      <c r="C234" s="536"/>
      <c r="D234" s="390">
        <f>K230</f>
        <v>0</v>
      </c>
      <c r="F234" s="220"/>
      <c r="G234" s="220"/>
      <c r="O234" s="309"/>
      <c r="P234" s="585" t="s">
        <v>231</v>
      </c>
      <c r="Q234" s="586"/>
      <c r="R234" s="586"/>
      <c r="S234" s="393">
        <f>AA230</f>
        <v>0</v>
      </c>
      <c r="T234" s="585" t="s">
        <v>105</v>
      </c>
      <c r="U234" s="586"/>
      <c r="V234" s="161">
        <f>D234-S234</f>
        <v>0</v>
      </c>
      <c r="W234" s="332"/>
      <c r="X234" s="604"/>
      <c r="Y234" s="604"/>
      <c r="Z234" s="604"/>
      <c r="AA234" s="604"/>
      <c r="AF234" s="309"/>
      <c r="AG234" s="549" t="s">
        <v>192</v>
      </c>
      <c r="AH234" s="550"/>
      <c r="AI234" s="639">
        <f>AR230</f>
        <v>0</v>
      </c>
      <c r="AJ234" s="606"/>
      <c r="AK234" s="550" t="s">
        <v>197</v>
      </c>
      <c r="AL234" s="550"/>
      <c r="AM234" s="278">
        <f>IF($S$73&lt;&gt;0, S234+'Year 1'!AM266-AI234, D234+'Year 1'!AM266-AI234)</f>
        <v>0</v>
      </c>
      <c r="AO234" s="314" t="s">
        <v>91</v>
      </c>
      <c r="AP234" s="532"/>
      <c r="AQ234" s="532"/>
      <c r="AR234" s="532"/>
      <c r="AS234" s="562"/>
    </row>
    <row r="235" spans="1:134" ht="16" thickBot="1" x14ac:dyDescent="0.4">
      <c r="B235" s="535" t="s">
        <v>135</v>
      </c>
      <c r="C235" s="536"/>
      <c r="D235" s="265">
        <f>L230</f>
        <v>0</v>
      </c>
      <c r="F235" s="220"/>
      <c r="G235" s="220"/>
      <c r="O235" s="309"/>
      <c r="P235" s="585" t="s">
        <v>135</v>
      </c>
      <c r="Q235" s="586"/>
      <c r="R235" s="586"/>
      <c r="S235" s="189">
        <f>AB230</f>
        <v>0</v>
      </c>
      <c r="T235" s="585" t="s">
        <v>106</v>
      </c>
      <c r="U235" s="586"/>
      <c r="V235" s="161">
        <f>D235-S235</f>
        <v>0</v>
      </c>
      <c r="W235" s="332"/>
      <c r="X235" s="601"/>
      <c r="Y235" s="601"/>
      <c r="Z235" s="332"/>
      <c r="AA235" s="332"/>
      <c r="AF235" s="309"/>
      <c r="AG235" s="549" t="s">
        <v>193</v>
      </c>
      <c r="AH235" s="550"/>
      <c r="AI235" s="606">
        <f>AS230</f>
        <v>0</v>
      </c>
      <c r="AJ235" s="606"/>
      <c r="AK235" s="550" t="s">
        <v>198</v>
      </c>
      <c r="AL235" s="550"/>
      <c r="AM235" s="278">
        <f>IF($S$73&lt;&gt;0, S235+'Year 1'!AM267-AI235, D235+'Year 1'!AM267-AI235)</f>
        <v>0</v>
      </c>
      <c r="AO235" s="318" t="s">
        <v>92</v>
      </c>
      <c r="AP235" s="557"/>
      <c r="AQ235" s="557"/>
      <c r="AR235" s="557" t="s">
        <v>90</v>
      </c>
      <c r="AS235" s="613"/>
    </row>
    <row r="236" spans="1:134" ht="16" thickBot="1" x14ac:dyDescent="0.4">
      <c r="B236" s="535" t="s">
        <v>232</v>
      </c>
      <c r="C236" s="536"/>
      <c r="D236" s="390">
        <f>K230+L230</f>
        <v>0</v>
      </c>
      <c r="F236" s="220"/>
      <c r="G236" s="220"/>
      <c r="O236" s="309"/>
      <c r="P236" s="585" t="s">
        <v>232</v>
      </c>
      <c r="Q236" s="586"/>
      <c r="R236" s="586"/>
      <c r="S236" s="393">
        <f>SUM(S234:S235)</f>
        <v>0</v>
      </c>
      <c r="T236" s="585" t="s">
        <v>107</v>
      </c>
      <c r="U236" s="586"/>
      <c r="V236" s="161">
        <f>D236-S236</f>
        <v>0</v>
      </c>
      <c r="W236" s="325"/>
      <c r="X236" s="325"/>
      <c r="Y236" s="325"/>
      <c r="Z236" s="325"/>
      <c r="AA236" s="325"/>
      <c r="AF236" s="309"/>
      <c r="AG236" s="549" t="s">
        <v>194</v>
      </c>
      <c r="AH236" s="550"/>
      <c r="AI236" s="639">
        <f>SUM(AI234:AI235)</f>
        <v>0</v>
      </c>
      <c r="AJ236" s="606"/>
      <c r="AK236" s="550" t="s">
        <v>200</v>
      </c>
      <c r="AL236" s="550"/>
      <c r="AM236" s="278">
        <f>IF($S$73&lt;&gt;0, S236+'Year 1'!AM268-AI236, D236+'Year 1'!AM268-AI236)</f>
        <v>0</v>
      </c>
      <c r="AO236" s="325"/>
      <c r="AP236" s="325"/>
      <c r="AQ236" s="325"/>
      <c r="AR236" s="325"/>
      <c r="AS236" s="325"/>
    </row>
    <row r="237" spans="1:134" ht="16" thickBot="1" x14ac:dyDescent="0.4">
      <c r="B237" s="535" t="s">
        <v>233</v>
      </c>
      <c r="C237" s="536"/>
      <c r="D237" s="265">
        <f>M230</f>
        <v>0</v>
      </c>
      <c r="F237" s="220"/>
      <c r="G237" s="220"/>
      <c r="O237" s="309"/>
      <c r="P237" s="585" t="s">
        <v>233</v>
      </c>
      <c r="Q237" s="586"/>
      <c r="R237" s="586"/>
      <c r="S237" s="189">
        <f>AC230</f>
        <v>0</v>
      </c>
      <c r="T237" s="580" t="s">
        <v>108</v>
      </c>
      <c r="U237" s="580"/>
      <c r="V237" s="196">
        <f>D237-S237</f>
        <v>0</v>
      </c>
      <c r="W237" s="602"/>
      <c r="X237" s="602"/>
      <c r="Y237" s="604"/>
      <c r="Z237" s="604"/>
      <c r="AA237" s="604"/>
      <c r="AB237" s="221"/>
      <c r="AC237" s="221"/>
      <c r="AD237" s="221"/>
      <c r="AF237" s="309"/>
      <c r="AG237" s="549" t="s">
        <v>271</v>
      </c>
      <c r="AH237" s="550"/>
      <c r="AI237" s="606">
        <f>AT230</f>
        <v>0</v>
      </c>
      <c r="AJ237" s="606"/>
      <c r="AK237" s="611" t="s">
        <v>272</v>
      </c>
      <c r="AL237" s="611"/>
      <c r="AM237" s="312">
        <f>IF($S$73&lt;&gt;0, S237+'Year 1'!AM269-AI237, D237+'Year 1'!AM269-AI237)</f>
        <v>0</v>
      </c>
      <c r="AO237" s="217" t="s">
        <v>93</v>
      </c>
      <c r="AP237" s="218"/>
      <c r="AQ237" s="630"/>
      <c r="AR237" s="630"/>
      <c r="AS237" s="631"/>
      <c r="AT237" s="221"/>
      <c r="AU237" s="221"/>
    </row>
    <row r="238" spans="1:134" x14ac:dyDescent="0.35">
      <c r="B238" s="535" t="s">
        <v>174</v>
      </c>
      <c r="C238" s="536"/>
      <c r="D238" s="324" t="e">
        <f>L230/K230</f>
        <v>#DIV/0!</v>
      </c>
      <c r="F238" s="220"/>
      <c r="G238" s="220"/>
      <c r="O238" s="309"/>
      <c r="P238" s="585" t="s">
        <v>174</v>
      </c>
      <c r="Q238" s="586"/>
      <c r="R238" s="586"/>
      <c r="S238" s="203" t="e">
        <f>S235/S234</f>
        <v>#DIV/0!</v>
      </c>
      <c r="T238" s="188"/>
      <c r="U238" s="188"/>
      <c r="V238" s="190"/>
      <c r="W238" s="221"/>
      <c r="X238" s="221"/>
      <c r="Y238" s="221"/>
      <c r="Z238" s="221"/>
      <c r="AA238" s="221"/>
      <c r="AF238" s="309"/>
      <c r="AG238" s="624" t="s">
        <v>208</v>
      </c>
      <c r="AH238" s="617"/>
      <c r="AI238" s="607" t="e">
        <f>AQ228/AQ230</f>
        <v>#DIV/0!</v>
      </c>
      <c r="AJ238" s="608"/>
      <c r="AK238" s="167"/>
      <c r="AL238" s="166"/>
      <c r="AM238" s="166"/>
      <c r="AO238" s="221"/>
      <c r="AP238" s="221"/>
      <c r="AQ238" s="221"/>
      <c r="AR238" s="221"/>
      <c r="AS238" s="221"/>
    </row>
    <row r="239" spans="1:134" ht="16" thickBot="1" x14ac:dyDescent="0.4">
      <c r="B239" s="537" t="s">
        <v>144</v>
      </c>
      <c r="C239" s="538"/>
      <c r="D239" s="266" t="e">
        <f>D242 &amp; D243 &amp; D244</f>
        <v>#DIV/0!</v>
      </c>
      <c r="F239" s="220"/>
      <c r="G239" s="220"/>
      <c r="O239" s="309"/>
      <c r="P239" s="638" t="s">
        <v>144</v>
      </c>
      <c r="Q239" s="580"/>
      <c r="R239" s="580"/>
      <c r="S239" s="204" t="e">
        <f>S242 &amp; S243 &amp; S244</f>
        <v>#DIV/0!</v>
      </c>
      <c r="T239" s="188"/>
      <c r="U239" s="188"/>
      <c r="V239" s="190"/>
      <c r="AF239" s="309"/>
      <c r="AG239" s="537" t="s">
        <v>209</v>
      </c>
      <c r="AH239" s="538"/>
      <c r="AI239" s="647" t="e">
        <f>AR228/(AR230+AS230)</f>
        <v>#DIV/0!</v>
      </c>
      <c r="AJ239" s="648"/>
    </row>
    <row r="240" spans="1:134" x14ac:dyDescent="0.35">
      <c r="D240" s="357"/>
      <c r="F240" s="220"/>
      <c r="G240" s="220"/>
      <c r="P240" s="335"/>
      <c r="Q240" s="335"/>
      <c r="R240" s="335"/>
      <c r="S240" s="166"/>
      <c r="T240" s="335"/>
      <c r="U240" s="335"/>
      <c r="V240" s="335"/>
      <c r="AI240" s="335"/>
    </row>
    <row r="241" spans="1:47" x14ac:dyDescent="0.35">
      <c r="D241" s="357"/>
      <c r="F241" s="220"/>
      <c r="G241" s="220"/>
      <c r="T241" s="335"/>
      <c r="U241" s="335"/>
      <c r="V241" s="335"/>
    </row>
    <row r="242" spans="1:47" x14ac:dyDescent="0.35">
      <c r="D242" s="357" t="e">
        <f>D233/D233</f>
        <v>#DIV/0!</v>
      </c>
      <c r="F242" s="220"/>
      <c r="G242" s="220"/>
      <c r="S242" s="220" t="e">
        <f>S233/S233</f>
        <v>#DIV/0!</v>
      </c>
      <c r="T242" s="335"/>
      <c r="U242" s="335"/>
      <c r="V242" s="335"/>
    </row>
    <row r="243" spans="1:47" x14ac:dyDescent="0.35">
      <c r="D243" s="357" t="s">
        <v>145</v>
      </c>
      <c r="F243" s="220"/>
      <c r="G243" s="220"/>
      <c r="S243" s="220" t="s">
        <v>145</v>
      </c>
      <c r="T243" s="335"/>
      <c r="U243" s="335"/>
      <c r="V243" s="335"/>
    </row>
    <row r="244" spans="1:47" x14ac:dyDescent="0.35">
      <c r="D244" s="225" t="e">
        <f>D236/D233</f>
        <v>#DIV/0!</v>
      </c>
      <c r="F244" s="220"/>
      <c r="G244" s="220"/>
      <c r="S244" s="225" t="e">
        <f>S236/S233</f>
        <v>#DIV/0!</v>
      </c>
    </row>
    <row r="245" spans="1:47" x14ac:dyDescent="0.35">
      <c r="F245" s="220"/>
      <c r="G245" s="220"/>
    </row>
    <row r="246" spans="1:47" ht="16" thickBot="1" x14ac:dyDescent="0.4">
      <c r="F246" s="220"/>
      <c r="G246" s="220"/>
    </row>
    <row r="247" spans="1:47" s="242" customFormat="1" x14ac:dyDescent="0.35">
      <c r="A247" s="519" t="s">
        <v>97</v>
      </c>
      <c r="B247" s="520"/>
      <c r="C247" s="520"/>
      <c r="D247" s="520"/>
      <c r="E247" s="520"/>
      <c r="F247" s="520"/>
      <c r="G247" s="520"/>
      <c r="H247" s="520"/>
      <c r="I247" s="520"/>
      <c r="J247" s="520"/>
      <c r="K247" s="520"/>
      <c r="L247" s="520"/>
      <c r="M247" s="521"/>
      <c r="N247" s="232"/>
      <c r="P247" s="573" t="s">
        <v>259</v>
      </c>
      <c r="Q247" s="574"/>
      <c r="R247" s="574"/>
      <c r="S247" s="574"/>
      <c r="T247" s="574"/>
      <c r="U247" s="574"/>
      <c r="V247" s="574"/>
      <c r="W247" s="574"/>
      <c r="X247" s="574"/>
      <c r="Y247" s="574"/>
      <c r="Z247" s="574"/>
      <c r="AA247" s="574"/>
      <c r="AB247" s="574"/>
      <c r="AC247" s="574"/>
      <c r="AD247" s="575"/>
      <c r="AG247" s="614" t="s">
        <v>274</v>
      </c>
      <c r="AH247" s="615"/>
      <c r="AI247" s="615"/>
      <c r="AJ247" s="615"/>
      <c r="AK247" s="615"/>
      <c r="AL247" s="615"/>
      <c r="AM247" s="615"/>
      <c r="AN247" s="615"/>
      <c r="AO247" s="615"/>
      <c r="AP247" s="615"/>
      <c r="AQ247" s="615"/>
      <c r="AR247" s="615"/>
      <c r="AS247" s="615"/>
      <c r="AT247" s="615"/>
      <c r="AU247" s="616"/>
    </row>
    <row r="248" spans="1:47" s="242" customFormat="1" x14ac:dyDescent="0.35">
      <c r="A248" s="522" t="s">
        <v>7</v>
      </c>
      <c r="B248" s="496"/>
      <c r="C248" s="496"/>
      <c r="D248" s="496"/>
      <c r="E248" s="496"/>
      <c r="F248" s="496"/>
      <c r="G248" s="496"/>
      <c r="H248" s="496"/>
      <c r="I248" s="496"/>
      <c r="J248" s="496"/>
      <c r="K248" s="496"/>
      <c r="L248" s="496"/>
      <c r="M248" s="523"/>
      <c r="N248" s="232"/>
      <c r="P248" s="522" t="s">
        <v>259</v>
      </c>
      <c r="Q248" s="496"/>
      <c r="R248" s="496"/>
      <c r="S248" s="496"/>
      <c r="T248" s="496"/>
      <c r="U248" s="496"/>
      <c r="V248" s="496"/>
      <c r="W248" s="496"/>
      <c r="X248" s="496"/>
      <c r="Y248" s="496"/>
      <c r="Z248" s="496"/>
      <c r="AA248" s="496"/>
      <c r="AB248" s="496"/>
      <c r="AC248" s="496"/>
      <c r="AD248" s="523"/>
      <c r="AG248" s="522" t="s">
        <v>273</v>
      </c>
      <c r="AH248" s="496"/>
      <c r="AI248" s="496"/>
      <c r="AJ248" s="496"/>
      <c r="AK248" s="496"/>
      <c r="AL248" s="496"/>
      <c r="AM248" s="496"/>
      <c r="AN248" s="496"/>
      <c r="AO248" s="496"/>
      <c r="AP248" s="496"/>
      <c r="AQ248" s="496"/>
      <c r="AR248" s="496"/>
      <c r="AS248" s="496"/>
      <c r="AT248" s="496"/>
      <c r="AU248" s="523"/>
    </row>
    <row r="249" spans="1:47" s="165" customFormat="1" x14ac:dyDescent="0.35">
      <c r="A249" s="495" t="s">
        <v>234</v>
      </c>
      <c r="B249" s="491"/>
      <c r="C249" s="525"/>
      <c r="D249" s="525"/>
      <c r="E249" s="525"/>
      <c r="F249" s="525"/>
      <c r="G249" s="251" t="s">
        <v>235</v>
      </c>
      <c r="H249" s="525"/>
      <c r="I249" s="525"/>
      <c r="J249" s="525"/>
      <c r="K249" s="525"/>
      <c r="L249" s="525"/>
      <c r="M249" s="526"/>
      <c r="N249" s="216"/>
      <c r="P249" s="495" t="s">
        <v>234</v>
      </c>
      <c r="Q249" s="491"/>
      <c r="R249" s="525"/>
      <c r="S249" s="525"/>
      <c r="T249" s="525"/>
      <c r="U249" s="525"/>
      <c r="V249" s="525"/>
      <c r="W249" s="251" t="s">
        <v>235</v>
      </c>
      <c r="X249" s="525"/>
      <c r="Y249" s="525"/>
      <c r="Z249" s="525"/>
      <c r="AA249" s="525"/>
      <c r="AB249" s="525"/>
      <c r="AC249" s="525"/>
      <c r="AD249" s="526"/>
      <c r="AG249" s="495" t="s">
        <v>234</v>
      </c>
      <c r="AH249" s="491"/>
      <c r="AI249" s="525"/>
      <c r="AJ249" s="525"/>
      <c r="AK249" s="525"/>
      <c r="AL249" s="525"/>
      <c r="AM249" s="525"/>
      <c r="AN249" s="251" t="s">
        <v>235</v>
      </c>
      <c r="AO249" s="525"/>
      <c r="AP249" s="525"/>
      <c r="AQ249" s="525"/>
      <c r="AR249" s="525"/>
      <c r="AS249" s="525"/>
      <c r="AT249" s="525"/>
      <c r="AU249" s="526"/>
    </row>
    <row r="250" spans="1:47" x14ac:dyDescent="0.35">
      <c r="A250" s="522" t="s">
        <v>0</v>
      </c>
      <c r="B250" s="496"/>
      <c r="C250" s="512"/>
      <c r="D250" s="512"/>
      <c r="E250" s="512"/>
      <c r="F250" s="512"/>
      <c r="G250" s="512"/>
      <c r="H250" s="512"/>
      <c r="I250" s="512"/>
      <c r="J250" s="512"/>
      <c r="K250" s="512"/>
      <c r="L250" s="512"/>
      <c r="M250" s="527"/>
      <c r="P250" s="522" t="s">
        <v>0</v>
      </c>
      <c r="Q250" s="496"/>
      <c r="R250" s="617"/>
      <c r="S250" s="617"/>
      <c r="T250" s="617"/>
      <c r="U250" s="617"/>
      <c r="V250" s="617"/>
      <c r="W250" s="617"/>
      <c r="X250" s="617"/>
      <c r="Y250" s="617"/>
      <c r="Z250" s="617"/>
      <c r="AA250" s="617"/>
      <c r="AB250" s="617"/>
      <c r="AC250" s="617"/>
      <c r="AD250" s="618"/>
      <c r="AG250" s="522" t="s">
        <v>0</v>
      </c>
      <c r="AH250" s="496"/>
      <c r="AI250" s="617"/>
      <c r="AJ250" s="617"/>
      <c r="AK250" s="617"/>
      <c r="AL250" s="617"/>
      <c r="AM250" s="617"/>
      <c r="AN250" s="617"/>
      <c r="AO250" s="617"/>
      <c r="AP250" s="617"/>
      <c r="AQ250" s="617"/>
      <c r="AR250" s="617"/>
      <c r="AS250" s="617"/>
      <c r="AT250" s="617"/>
      <c r="AU250" s="618"/>
    </row>
    <row r="251" spans="1:47" x14ac:dyDescent="0.35">
      <c r="A251" s="522" t="s">
        <v>96</v>
      </c>
      <c r="B251" s="496"/>
      <c r="C251" s="512"/>
      <c r="D251" s="512"/>
      <c r="E251" s="512"/>
      <c r="F251" s="512"/>
      <c r="G251" s="512"/>
      <c r="H251" s="512"/>
      <c r="I251" s="512"/>
      <c r="J251" s="512"/>
      <c r="K251" s="512"/>
      <c r="L251" s="512"/>
      <c r="M251" s="527"/>
      <c r="P251" s="522" t="s">
        <v>96</v>
      </c>
      <c r="Q251" s="496"/>
      <c r="R251" s="617"/>
      <c r="S251" s="617"/>
      <c r="T251" s="617"/>
      <c r="U251" s="617"/>
      <c r="V251" s="617"/>
      <c r="W251" s="617"/>
      <c r="X251" s="617"/>
      <c r="Y251" s="617"/>
      <c r="Z251" s="617"/>
      <c r="AA251" s="617"/>
      <c r="AB251" s="617"/>
      <c r="AC251" s="617"/>
      <c r="AD251" s="618"/>
      <c r="AG251" s="522" t="s">
        <v>96</v>
      </c>
      <c r="AH251" s="496"/>
      <c r="AI251" s="617"/>
      <c r="AJ251" s="617"/>
      <c r="AK251" s="617"/>
      <c r="AL251" s="617"/>
      <c r="AM251" s="617"/>
      <c r="AN251" s="617"/>
      <c r="AO251" s="617"/>
      <c r="AP251" s="617"/>
      <c r="AQ251" s="617"/>
      <c r="AR251" s="617"/>
      <c r="AS251" s="617"/>
      <c r="AT251" s="617"/>
      <c r="AU251" s="618"/>
    </row>
    <row r="252" spans="1:47" ht="16" thickBot="1" x14ac:dyDescent="0.4">
      <c r="A252" s="540" t="s">
        <v>2</v>
      </c>
      <c r="B252" s="541"/>
      <c r="C252" s="528"/>
      <c r="D252" s="528"/>
      <c r="E252" s="528"/>
      <c r="F252" s="528"/>
      <c r="G252" s="528"/>
      <c r="H252" s="528"/>
      <c r="I252" s="528"/>
      <c r="J252" s="528"/>
      <c r="K252" s="528"/>
      <c r="L252" s="528"/>
      <c r="M252" s="529"/>
      <c r="P252" s="540" t="s">
        <v>2</v>
      </c>
      <c r="Q252" s="541"/>
      <c r="R252" s="494"/>
      <c r="S252" s="494"/>
      <c r="T252" s="494"/>
      <c r="U252" s="494"/>
      <c r="V252" s="494"/>
      <c r="W252" s="494"/>
      <c r="X252" s="494"/>
      <c r="Y252" s="494"/>
      <c r="Z252" s="494"/>
      <c r="AA252" s="494"/>
      <c r="AB252" s="494"/>
      <c r="AC252" s="494"/>
      <c r="AD252" s="619"/>
      <c r="AG252" s="540" t="s">
        <v>2</v>
      </c>
      <c r="AH252" s="541"/>
      <c r="AI252" s="494"/>
      <c r="AJ252" s="494"/>
      <c r="AK252" s="494"/>
      <c r="AL252" s="494"/>
      <c r="AM252" s="494"/>
      <c r="AN252" s="494"/>
      <c r="AO252" s="494"/>
      <c r="AP252" s="494"/>
      <c r="AQ252" s="494"/>
      <c r="AR252" s="494"/>
      <c r="AS252" s="494"/>
      <c r="AT252" s="494"/>
      <c r="AU252" s="619"/>
    </row>
    <row r="253" spans="1:47" ht="16" thickBot="1" x14ac:dyDescent="0.4">
      <c r="F253" s="220"/>
      <c r="G253" s="220"/>
    </row>
    <row r="254" spans="1:47" s="242" customFormat="1" x14ac:dyDescent="0.35">
      <c r="A254" s="502" t="s">
        <v>84</v>
      </c>
      <c r="B254" s="503"/>
      <c r="C254" s="503"/>
      <c r="D254" s="503"/>
      <c r="E254" s="503"/>
      <c r="F254" s="503"/>
      <c r="G254" s="503"/>
      <c r="H254" s="503"/>
      <c r="I254" s="503"/>
      <c r="J254" s="503"/>
      <c r="K254" s="503"/>
      <c r="L254" s="503"/>
      <c r="M254" s="518"/>
      <c r="N254" s="232"/>
      <c r="P254" s="502" t="s">
        <v>84</v>
      </c>
      <c r="Q254" s="503"/>
      <c r="R254" s="503"/>
      <c r="S254" s="503"/>
      <c r="T254" s="503"/>
      <c r="U254" s="503"/>
      <c r="V254" s="503"/>
      <c r="W254" s="503"/>
      <c r="X254" s="503"/>
      <c r="Y254" s="503"/>
      <c r="Z254" s="503"/>
      <c r="AA254" s="503"/>
      <c r="AB254" s="503"/>
      <c r="AC254" s="503"/>
      <c r="AD254" s="518"/>
      <c r="AE254" s="232"/>
      <c r="AG254" s="502" t="s">
        <v>84</v>
      </c>
      <c r="AH254" s="503"/>
      <c r="AI254" s="503"/>
      <c r="AJ254" s="503"/>
      <c r="AK254" s="503"/>
      <c r="AL254" s="503"/>
      <c r="AM254" s="503"/>
      <c r="AN254" s="503"/>
      <c r="AO254" s="503"/>
      <c r="AP254" s="503"/>
      <c r="AQ254" s="503"/>
      <c r="AR254" s="503"/>
      <c r="AS254" s="503"/>
      <c r="AT254" s="503"/>
      <c r="AU254" s="518"/>
    </row>
    <row r="255" spans="1:47" s="242" customFormat="1" x14ac:dyDescent="0.35">
      <c r="A255" s="254"/>
      <c r="B255" s="252" t="s">
        <v>85</v>
      </c>
      <c r="C255" s="496" t="s">
        <v>13</v>
      </c>
      <c r="D255" s="496"/>
      <c r="E255" s="256" t="s">
        <v>14</v>
      </c>
      <c r="F255" s="252" t="s">
        <v>171</v>
      </c>
      <c r="G255" s="252" t="s">
        <v>68</v>
      </c>
      <c r="H255" s="255" t="s">
        <v>151</v>
      </c>
      <c r="I255" s="252" t="s">
        <v>80</v>
      </c>
      <c r="J255" s="252" t="s">
        <v>81</v>
      </c>
      <c r="K255" s="255" t="s">
        <v>82</v>
      </c>
      <c r="L255" s="252" t="s">
        <v>150</v>
      </c>
      <c r="M255" s="259" t="s">
        <v>18</v>
      </c>
      <c r="N255" s="232"/>
      <c r="P255" s="254"/>
      <c r="Q255" s="252" t="s">
        <v>85</v>
      </c>
      <c r="R255" s="496" t="s">
        <v>13</v>
      </c>
      <c r="S255" s="496"/>
      <c r="T255" s="256" t="s">
        <v>14</v>
      </c>
      <c r="U255" s="260" t="s">
        <v>260</v>
      </c>
      <c r="V255" s="256" t="s">
        <v>171</v>
      </c>
      <c r="W255" s="256" t="s">
        <v>68</v>
      </c>
      <c r="X255" s="260" t="s">
        <v>151</v>
      </c>
      <c r="Y255" s="256" t="s">
        <v>80</v>
      </c>
      <c r="Z255" s="256" t="s">
        <v>81</v>
      </c>
      <c r="AA255" s="260" t="s">
        <v>82</v>
      </c>
      <c r="AB255" s="256" t="s">
        <v>150</v>
      </c>
      <c r="AC255" s="260" t="s">
        <v>18</v>
      </c>
      <c r="AD255" s="267" t="s">
        <v>114</v>
      </c>
      <c r="AE255" s="232"/>
      <c r="AG255" s="254"/>
      <c r="AH255" s="252" t="s">
        <v>85</v>
      </c>
      <c r="AI255" s="496" t="s">
        <v>13</v>
      </c>
      <c r="AJ255" s="496"/>
      <c r="AK255" s="256" t="s">
        <v>14</v>
      </c>
      <c r="AL255" s="260" t="s">
        <v>260</v>
      </c>
      <c r="AM255" s="256" t="s">
        <v>171</v>
      </c>
      <c r="AN255" s="256" t="s">
        <v>68</v>
      </c>
      <c r="AO255" s="260" t="s">
        <v>151</v>
      </c>
      <c r="AP255" s="256" t="s">
        <v>80</v>
      </c>
      <c r="AQ255" s="256" t="s">
        <v>81</v>
      </c>
      <c r="AR255" s="260" t="s">
        <v>82</v>
      </c>
      <c r="AS255" s="256" t="s">
        <v>150</v>
      </c>
      <c r="AT255" s="260" t="s">
        <v>213</v>
      </c>
      <c r="AU255" s="267" t="s">
        <v>263</v>
      </c>
    </row>
    <row r="256" spans="1:47" x14ac:dyDescent="0.35">
      <c r="A256" s="257">
        <v>1</v>
      </c>
      <c r="B256" s="253"/>
      <c r="C256" s="491"/>
      <c r="D256" s="491"/>
      <c r="E256" s="311"/>
      <c r="F256" s="234">
        <v>0</v>
      </c>
      <c r="G256" s="234">
        <v>0</v>
      </c>
      <c r="H256" s="235">
        <f>SUM(F256:G256)</f>
        <v>0</v>
      </c>
      <c r="I256" s="234">
        <v>0</v>
      </c>
      <c r="J256" s="234">
        <v>0</v>
      </c>
      <c r="K256" s="235">
        <f>SUM(I256:J256)</f>
        <v>0</v>
      </c>
      <c r="L256" s="234">
        <v>0</v>
      </c>
      <c r="M256" s="236">
        <f>SUM(H256, K256, L256)</f>
        <v>0</v>
      </c>
      <c r="N256" s="222"/>
      <c r="P256" s="257">
        <v>1</v>
      </c>
      <c r="Q256" s="253"/>
      <c r="R256" s="491"/>
      <c r="S256" s="491"/>
      <c r="T256" s="251"/>
      <c r="U256" s="162">
        <f>AU176</f>
        <v>0</v>
      </c>
      <c r="V256" s="234">
        <v>0</v>
      </c>
      <c r="W256" s="234">
        <v>0</v>
      </c>
      <c r="X256" s="295">
        <f>SUM(V256:W256)</f>
        <v>0</v>
      </c>
      <c r="Y256" s="234">
        <v>0</v>
      </c>
      <c r="Z256" s="234">
        <v>0</v>
      </c>
      <c r="AA256" s="295">
        <f>SUM(Y256:Z256)</f>
        <v>0</v>
      </c>
      <c r="AB256" s="234">
        <v>0</v>
      </c>
      <c r="AC256" s="295">
        <f>SUM(X256, AA256, AB256)</f>
        <v>0</v>
      </c>
      <c r="AD256" s="296">
        <f>M256-AC256</f>
        <v>0</v>
      </c>
      <c r="AE256" s="222"/>
      <c r="AG256" s="257">
        <v>1</v>
      </c>
      <c r="AH256" s="253"/>
      <c r="AI256" s="491"/>
      <c r="AJ256" s="491"/>
      <c r="AK256" s="251"/>
      <c r="AL256" s="307">
        <f>AU176</f>
        <v>0</v>
      </c>
      <c r="AM256" s="234">
        <v>0</v>
      </c>
      <c r="AN256" s="234">
        <v>0</v>
      </c>
      <c r="AO256" s="277">
        <f>SUM(AM256:AN256)</f>
        <v>0</v>
      </c>
      <c r="AP256" s="234">
        <v>0</v>
      </c>
      <c r="AQ256" s="234">
        <v>0</v>
      </c>
      <c r="AR256" s="277">
        <f>SUM(AP256:AQ256)</f>
        <v>0</v>
      </c>
      <c r="AS256" s="234">
        <v>0</v>
      </c>
      <c r="AT256" s="277">
        <f>SUM(AO256, AR256, AS256)</f>
        <v>0</v>
      </c>
      <c r="AU256" s="278">
        <f>IF($S$313&lt;&gt;0, AC256+AL256-AT256, M256+AL256-AT256)</f>
        <v>0</v>
      </c>
    </row>
    <row r="257" spans="1:48" x14ac:dyDescent="0.35">
      <c r="A257" s="257">
        <v>2</v>
      </c>
      <c r="B257" s="253"/>
      <c r="C257" s="491"/>
      <c r="D257" s="491"/>
      <c r="E257" s="311"/>
      <c r="F257" s="234">
        <v>0</v>
      </c>
      <c r="G257" s="234">
        <v>0</v>
      </c>
      <c r="H257" s="235">
        <f t="shared" ref="H257:H262" si="210">SUM(F257:G257)</f>
        <v>0</v>
      </c>
      <c r="I257" s="234">
        <v>0</v>
      </c>
      <c r="J257" s="234">
        <v>0</v>
      </c>
      <c r="K257" s="235">
        <f t="shared" ref="K257:K262" si="211">SUM(I257:J257)</f>
        <v>0</v>
      </c>
      <c r="L257" s="234">
        <v>0</v>
      </c>
      <c r="M257" s="236">
        <f t="shared" ref="M257:M262" si="212">SUM(H257, K257, L257)</f>
        <v>0</v>
      </c>
      <c r="N257" s="222"/>
      <c r="P257" s="257">
        <v>2</v>
      </c>
      <c r="Q257" s="253"/>
      <c r="R257" s="491"/>
      <c r="S257" s="491"/>
      <c r="T257" s="251"/>
      <c r="U257" s="162">
        <f t="shared" ref="U257:U263" si="213">AU177</f>
        <v>0</v>
      </c>
      <c r="V257" s="234">
        <v>0</v>
      </c>
      <c r="W257" s="234">
        <v>0</v>
      </c>
      <c r="X257" s="295">
        <f t="shared" ref="X257:X262" si="214">SUM(V257:W257)</f>
        <v>0</v>
      </c>
      <c r="Y257" s="234">
        <v>0</v>
      </c>
      <c r="Z257" s="234">
        <v>0</v>
      </c>
      <c r="AA257" s="295">
        <f t="shared" ref="AA257:AA262" si="215">SUM(Y257:Z257)</f>
        <v>0</v>
      </c>
      <c r="AB257" s="234">
        <v>0</v>
      </c>
      <c r="AC257" s="295">
        <f t="shared" ref="AC257:AC262" si="216">SUM(X257, AA257, AB257)</f>
        <v>0</v>
      </c>
      <c r="AD257" s="296">
        <f t="shared" ref="AD257:AD262" si="217">M257-AC257</f>
        <v>0</v>
      </c>
      <c r="AE257" s="222"/>
      <c r="AG257" s="257">
        <v>2</v>
      </c>
      <c r="AH257" s="253"/>
      <c r="AI257" s="491"/>
      <c r="AJ257" s="491"/>
      <c r="AK257" s="251"/>
      <c r="AL257" s="307">
        <f t="shared" ref="AL257:AL263" si="218">AU177</f>
        <v>0</v>
      </c>
      <c r="AM257" s="234">
        <v>0</v>
      </c>
      <c r="AN257" s="234">
        <v>0</v>
      </c>
      <c r="AO257" s="277">
        <f t="shared" ref="AO257:AO262" si="219">SUM(AM257:AN257)</f>
        <v>0</v>
      </c>
      <c r="AP257" s="234">
        <v>0</v>
      </c>
      <c r="AQ257" s="234">
        <v>0</v>
      </c>
      <c r="AR257" s="277">
        <f t="shared" ref="AR257:AR262" si="220">SUM(AP257:AQ257)</f>
        <v>0</v>
      </c>
      <c r="AS257" s="234">
        <v>0</v>
      </c>
      <c r="AT257" s="277">
        <f t="shared" ref="AT257:AT262" si="221">SUM(AO257, AR257, AS257)</f>
        <v>0</v>
      </c>
      <c r="AU257" s="278">
        <f t="shared" ref="AU257:AU263" si="222">IF($S$313&lt;&gt;0, AC257+AL257-AT257, M257+AL257-AT257)</f>
        <v>0</v>
      </c>
    </row>
    <row r="258" spans="1:48" x14ac:dyDescent="0.35">
      <c r="A258" s="257">
        <v>3</v>
      </c>
      <c r="B258" s="253"/>
      <c r="C258" s="491"/>
      <c r="D258" s="491"/>
      <c r="E258" s="311"/>
      <c r="F258" s="234">
        <v>0</v>
      </c>
      <c r="G258" s="234">
        <v>0</v>
      </c>
      <c r="H258" s="235">
        <f t="shared" si="210"/>
        <v>0</v>
      </c>
      <c r="I258" s="234">
        <v>0</v>
      </c>
      <c r="J258" s="234">
        <v>0</v>
      </c>
      <c r="K258" s="235">
        <f t="shared" si="211"/>
        <v>0</v>
      </c>
      <c r="L258" s="234">
        <v>0</v>
      </c>
      <c r="M258" s="236">
        <f t="shared" si="212"/>
        <v>0</v>
      </c>
      <c r="N258" s="222"/>
      <c r="P258" s="257">
        <v>3</v>
      </c>
      <c r="Q258" s="253"/>
      <c r="R258" s="491"/>
      <c r="S258" s="491"/>
      <c r="T258" s="251"/>
      <c r="U258" s="162">
        <f t="shared" si="213"/>
        <v>0</v>
      </c>
      <c r="V258" s="234">
        <v>0</v>
      </c>
      <c r="W258" s="234">
        <v>0</v>
      </c>
      <c r="X258" s="295">
        <f t="shared" si="214"/>
        <v>0</v>
      </c>
      <c r="Y258" s="234">
        <v>0</v>
      </c>
      <c r="Z258" s="234">
        <v>0</v>
      </c>
      <c r="AA258" s="295">
        <f t="shared" si="215"/>
        <v>0</v>
      </c>
      <c r="AB258" s="234">
        <v>0</v>
      </c>
      <c r="AC258" s="295">
        <f t="shared" si="216"/>
        <v>0</v>
      </c>
      <c r="AD258" s="296">
        <f t="shared" si="217"/>
        <v>0</v>
      </c>
      <c r="AE258" s="222"/>
      <c r="AG258" s="257">
        <v>3</v>
      </c>
      <c r="AH258" s="253"/>
      <c r="AI258" s="491"/>
      <c r="AJ258" s="491"/>
      <c r="AK258" s="251"/>
      <c r="AL258" s="307">
        <f t="shared" si="218"/>
        <v>0</v>
      </c>
      <c r="AM258" s="234">
        <v>0</v>
      </c>
      <c r="AN258" s="234">
        <v>0</v>
      </c>
      <c r="AO258" s="277">
        <f t="shared" si="219"/>
        <v>0</v>
      </c>
      <c r="AP258" s="234">
        <v>0</v>
      </c>
      <c r="AQ258" s="234">
        <v>0</v>
      </c>
      <c r="AR258" s="277">
        <f t="shared" si="220"/>
        <v>0</v>
      </c>
      <c r="AS258" s="234">
        <v>0</v>
      </c>
      <c r="AT258" s="277">
        <f t="shared" si="221"/>
        <v>0</v>
      </c>
      <c r="AU258" s="278">
        <f>IF($S$313&lt;&gt;0, AC258+AL258-AT258, M258+AL258-AT258)</f>
        <v>0</v>
      </c>
    </row>
    <row r="259" spans="1:48" x14ac:dyDescent="0.35">
      <c r="A259" s="257">
        <v>4</v>
      </c>
      <c r="B259" s="253"/>
      <c r="C259" s="491"/>
      <c r="D259" s="491"/>
      <c r="E259" s="311"/>
      <c r="F259" s="234">
        <v>0</v>
      </c>
      <c r="G259" s="234">
        <v>0</v>
      </c>
      <c r="H259" s="235">
        <f>SUM(F259:G259)</f>
        <v>0</v>
      </c>
      <c r="I259" s="234">
        <v>0</v>
      </c>
      <c r="J259" s="234">
        <v>0</v>
      </c>
      <c r="K259" s="235">
        <f>SUM(I259:J259)</f>
        <v>0</v>
      </c>
      <c r="L259" s="234">
        <v>0</v>
      </c>
      <c r="M259" s="236">
        <f>SUM(H259, K259, L259)</f>
        <v>0</v>
      </c>
      <c r="N259" s="222"/>
      <c r="P259" s="257">
        <v>4</v>
      </c>
      <c r="Q259" s="253"/>
      <c r="R259" s="491"/>
      <c r="S259" s="491"/>
      <c r="T259" s="251"/>
      <c r="U259" s="162">
        <f t="shared" si="213"/>
        <v>0</v>
      </c>
      <c r="V259" s="234">
        <v>0</v>
      </c>
      <c r="W259" s="234">
        <v>0</v>
      </c>
      <c r="X259" s="295">
        <f t="shared" si="214"/>
        <v>0</v>
      </c>
      <c r="Y259" s="234">
        <v>0</v>
      </c>
      <c r="Z259" s="234">
        <v>0</v>
      </c>
      <c r="AA259" s="295">
        <f t="shared" si="215"/>
        <v>0</v>
      </c>
      <c r="AB259" s="234">
        <v>0</v>
      </c>
      <c r="AC259" s="295">
        <f t="shared" si="216"/>
        <v>0</v>
      </c>
      <c r="AD259" s="296">
        <f t="shared" si="217"/>
        <v>0</v>
      </c>
      <c r="AE259" s="222"/>
      <c r="AG259" s="257">
        <v>4</v>
      </c>
      <c r="AH259" s="253"/>
      <c r="AI259" s="491"/>
      <c r="AJ259" s="491"/>
      <c r="AK259" s="251"/>
      <c r="AL259" s="307">
        <f t="shared" si="218"/>
        <v>0</v>
      </c>
      <c r="AM259" s="234">
        <v>0</v>
      </c>
      <c r="AN259" s="234">
        <v>0</v>
      </c>
      <c r="AO259" s="277">
        <f t="shared" si="219"/>
        <v>0</v>
      </c>
      <c r="AP259" s="234">
        <v>0</v>
      </c>
      <c r="AQ259" s="234">
        <v>0</v>
      </c>
      <c r="AR259" s="277">
        <f t="shared" si="220"/>
        <v>0</v>
      </c>
      <c r="AS259" s="234">
        <v>0</v>
      </c>
      <c r="AT259" s="277">
        <f t="shared" si="221"/>
        <v>0</v>
      </c>
      <c r="AU259" s="278">
        <f t="shared" si="222"/>
        <v>0</v>
      </c>
    </row>
    <row r="260" spans="1:48" x14ac:dyDescent="0.35">
      <c r="A260" s="257">
        <v>5</v>
      </c>
      <c r="B260" s="253"/>
      <c r="C260" s="491"/>
      <c r="D260" s="491"/>
      <c r="E260" s="311"/>
      <c r="F260" s="234">
        <v>0</v>
      </c>
      <c r="G260" s="234">
        <v>0</v>
      </c>
      <c r="H260" s="235">
        <f t="shared" si="210"/>
        <v>0</v>
      </c>
      <c r="I260" s="234">
        <v>0</v>
      </c>
      <c r="J260" s="234">
        <v>0</v>
      </c>
      <c r="K260" s="235">
        <f t="shared" si="211"/>
        <v>0</v>
      </c>
      <c r="L260" s="234">
        <v>0</v>
      </c>
      <c r="M260" s="236">
        <f t="shared" si="212"/>
        <v>0</v>
      </c>
      <c r="N260" s="222"/>
      <c r="P260" s="257">
        <v>5</v>
      </c>
      <c r="Q260" s="253"/>
      <c r="R260" s="491"/>
      <c r="S260" s="491"/>
      <c r="T260" s="251"/>
      <c r="U260" s="162">
        <f t="shared" si="213"/>
        <v>0</v>
      </c>
      <c r="V260" s="234">
        <v>0</v>
      </c>
      <c r="W260" s="234">
        <v>0</v>
      </c>
      <c r="X260" s="295">
        <f t="shared" si="214"/>
        <v>0</v>
      </c>
      <c r="Y260" s="234">
        <v>0</v>
      </c>
      <c r="Z260" s="234">
        <v>0</v>
      </c>
      <c r="AA260" s="295">
        <f t="shared" si="215"/>
        <v>0</v>
      </c>
      <c r="AB260" s="234">
        <v>0</v>
      </c>
      <c r="AC260" s="295">
        <f t="shared" si="216"/>
        <v>0</v>
      </c>
      <c r="AD260" s="296">
        <f t="shared" si="217"/>
        <v>0</v>
      </c>
      <c r="AE260" s="222"/>
      <c r="AG260" s="257">
        <v>5</v>
      </c>
      <c r="AH260" s="253"/>
      <c r="AI260" s="491"/>
      <c r="AJ260" s="491"/>
      <c r="AK260" s="251"/>
      <c r="AL260" s="307">
        <f t="shared" si="218"/>
        <v>0</v>
      </c>
      <c r="AM260" s="234">
        <v>0</v>
      </c>
      <c r="AN260" s="234">
        <v>0</v>
      </c>
      <c r="AO260" s="277">
        <f t="shared" si="219"/>
        <v>0</v>
      </c>
      <c r="AP260" s="234">
        <v>0</v>
      </c>
      <c r="AQ260" s="234">
        <v>0</v>
      </c>
      <c r="AR260" s="277">
        <f t="shared" si="220"/>
        <v>0</v>
      </c>
      <c r="AS260" s="234">
        <v>0</v>
      </c>
      <c r="AT260" s="277">
        <f t="shared" si="221"/>
        <v>0</v>
      </c>
      <c r="AU260" s="278">
        <f t="shared" si="222"/>
        <v>0</v>
      </c>
    </row>
    <row r="261" spans="1:48" x14ac:dyDescent="0.35">
      <c r="A261" s="257">
        <v>6</v>
      </c>
      <c r="B261" s="253"/>
      <c r="C261" s="491"/>
      <c r="D261" s="491"/>
      <c r="E261" s="311"/>
      <c r="F261" s="234">
        <v>0</v>
      </c>
      <c r="G261" s="234">
        <v>0</v>
      </c>
      <c r="H261" s="235">
        <f t="shared" si="210"/>
        <v>0</v>
      </c>
      <c r="I261" s="234">
        <v>0</v>
      </c>
      <c r="J261" s="234">
        <v>0</v>
      </c>
      <c r="K261" s="235">
        <f t="shared" si="211"/>
        <v>0</v>
      </c>
      <c r="L261" s="234">
        <v>0</v>
      </c>
      <c r="M261" s="236">
        <f t="shared" si="212"/>
        <v>0</v>
      </c>
      <c r="N261" s="222"/>
      <c r="P261" s="257">
        <v>6</v>
      </c>
      <c r="Q261" s="253"/>
      <c r="R261" s="491"/>
      <c r="S261" s="491"/>
      <c r="T261" s="251"/>
      <c r="U261" s="162">
        <f t="shared" si="213"/>
        <v>0</v>
      </c>
      <c r="V261" s="234">
        <v>0</v>
      </c>
      <c r="W261" s="234">
        <v>0</v>
      </c>
      <c r="X261" s="295">
        <f t="shared" si="214"/>
        <v>0</v>
      </c>
      <c r="Y261" s="234">
        <v>0</v>
      </c>
      <c r="Z261" s="234">
        <v>0</v>
      </c>
      <c r="AA261" s="295">
        <f t="shared" si="215"/>
        <v>0</v>
      </c>
      <c r="AB261" s="234">
        <v>0</v>
      </c>
      <c r="AC261" s="295">
        <f t="shared" si="216"/>
        <v>0</v>
      </c>
      <c r="AD261" s="296">
        <f t="shared" si="217"/>
        <v>0</v>
      </c>
      <c r="AE261" s="222"/>
      <c r="AG261" s="257">
        <v>6</v>
      </c>
      <c r="AH261" s="253"/>
      <c r="AI261" s="491"/>
      <c r="AJ261" s="491"/>
      <c r="AK261" s="251"/>
      <c r="AL261" s="307">
        <f t="shared" si="218"/>
        <v>0</v>
      </c>
      <c r="AM261" s="234">
        <v>0</v>
      </c>
      <c r="AN261" s="234">
        <v>0</v>
      </c>
      <c r="AO261" s="277">
        <f t="shared" si="219"/>
        <v>0</v>
      </c>
      <c r="AP261" s="234">
        <v>0</v>
      </c>
      <c r="AQ261" s="234">
        <v>0</v>
      </c>
      <c r="AR261" s="277">
        <f t="shared" si="220"/>
        <v>0</v>
      </c>
      <c r="AS261" s="234">
        <v>0</v>
      </c>
      <c r="AT261" s="277">
        <f t="shared" si="221"/>
        <v>0</v>
      </c>
      <c r="AU261" s="278">
        <f t="shared" si="222"/>
        <v>0</v>
      </c>
    </row>
    <row r="262" spans="1:48" x14ac:dyDescent="0.35">
      <c r="A262" s="620" t="s">
        <v>180</v>
      </c>
      <c r="B262" s="617"/>
      <c r="C262" s="532">
        <v>0</v>
      </c>
      <c r="D262" s="532"/>
      <c r="E262" s="311"/>
      <c r="F262" s="234">
        <v>0</v>
      </c>
      <c r="G262" s="234">
        <v>0</v>
      </c>
      <c r="H262" s="235">
        <f t="shared" si="210"/>
        <v>0</v>
      </c>
      <c r="I262" s="234">
        <v>0</v>
      </c>
      <c r="J262" s="234">
        <v>0</v>
      </c>
      <c r="K262" s="235">
        <f t="shared" si="211"/>
        <v>0</v>
      </c>
      <c r="L262" s="234">
        <v>0</v>
      </c>
      <c r="M262" s="236">
        <f t="shared" si="212"/>
        <v>0</v>
      </c>
      <c r="N262" s="222"/>
      <c r="P262" s="620" t="s">
        <v>180</v>
      </c>
      <c r="Q262" s="617"/>
      <c r="R262" s="532">
        <v>0</v>
      </c>
      <c r="S262" s="532"/>
      <c r="T262" s="251"/>
      <c r="U262" s="162">
        <f t="shared" si="213"/>
        <v>0</v>
      </c>
      <c r="V262" s="234">
        <v>0</v>
      </c>
      <c r="W262" s="234">
        <v>0</v>
      </c>
      <c r="X262" s="295">
        <f t="shared" si="214"/>
        <v>0</v>
      </c>
      <c r="Y262" s="234">
        <v>0</v>
      </c>
      <c r="Z262" s="234">
        <v>0</v>
      </c>
      <c r="AA262" s="295">
        <f t="shared" si="215"/>
        <v>0</v>
      </c>
      <c r="AB262" s="234">
        <v>0</v>
      </c>
      <c r="AC262" s="295">
        <f t="shared" si="216"/>
        <v>0</v>
      </c>
      <c r="AD262" s="296">
        <f t="shared" si="217"/>
        <v>0</v>
      </c>
      <c r="AE262" s="222"/>
      <c r="AG262" s="620" t="s">
        <v>180</v>
      </c>
      <c r="AH262" s="617"/>
      <c r="AI262" s="532">
        <v>0</v>
      </c>
      <c r="AJ262" s="532"/>
      <c r="AK262" s="251"/>
      <c r="AL262" s="307">
        <f t="shared" si="218"/>
        <v>0</v>
      </c>
      <c r="AM262" s="234">
        <v>0</v>
      </c>
      <c r="AN262" s="234">
        <v>0</v>
      </c>
      <c r="AO262" s="277">
        <f t="shared" si="219"/>
        <v>0</v>
      </c>
      <c r="AP262" s="234">
        <v>0</v>
      </c>
      <c r="AQ262" s="234">
        <v>0</v>
      </c>
      <c r="AR262" s="277">
        <f t="shared" si="220"/>
        <v>0</v>
      </c>
      <c r="AS262" s="234">
        <v>0</v>
      </c>
      <c r="AT262" s="277">
        <f t="shared" si="221"/>
        <v>0</v>
      </c>
      <c r="AU262" s="278">
        <f t="shared" si="222"/>
        <v>0</v>
      </c>
    </row>
    <row r="263" spans="1:48" ht="16" thickBot="1" x14ac:dyDescent="0.4">
      <c r="A263" s="493" t="s">
        <v>207</v>
      </c>
      <c r="B263" s="494"/>
      <c r="C263" s="497">
        <f>COUNTA(B256:B261)+C262</f>
        <v>0</v>
      </c>
      <c r="D263" s="497"/>
      <c r="E263" s="227"/>
      <c r="F263" s="250">
        <f>SUM(F256:F262)</f>
        <v>0</v>
      </c>
      <c r="G263" s="250">
        <f>SUM(G256:G262)</f>
        <v>0</v>
      </c>
      <c r="H263" s="250">
        <f t="shared" ref="H263:L263" si="223">SUM(H256:H262)</f>
        <v>0</v>
      </c>
      <c r="I263" s="250">
        <f t="shared" si="223"/>
        <v>0</v>
      </c>
      <c r="J263" s="250">
        <f>SUM(J256:J262)</f>
        <v>0</v>
      </c>
      <c r="K263" s="250">
        <f t="shared" si="223"/>
        <v>0</v>
      </c>
      <c r="L263" s="250">
        <f t="shared" si="223"/>
        <v>0</v>
      </c>
      <c r="M263" s="237">
        <f>SUM(M256:M262)</f>
        <v>0</v>
      </c>
      <c r="N263" s="222"/>
      <c r="P263" s="493" t="s">
        <v>207</v>
      </c>
      <c r="Q263" s="494"/>
      <c r="R263" s="498">
        <f>COUNTA(Q256:Q261)+R262</f>
        <v>0</v>
      </c>
      <c r="S263" s="498"/>
      <c r="T263" s="227"/>
      <c r="U263" s="339">
        <f t="shared" si="213"/>
        <v>0</v>
      </c>
      <c r="V263" s="293">
        <f>SUM(V256:V262)</f>
        <v>0</v>
      </c>
      <c r="W263" s="293">
        <f>SUM(W256:W262)</f>
        <v>0</v>
      </c>
      <c r="X263" s="293">
        <f t="shared" ref="X263:AB263" si="224">SUM(X256:X262)</f>
        <v>0</v>
      </c>
      <c r="Y263" s="293">
        <f t="shared" si="224"/>
        <v>0</v>
      </c>
      <c r="Z263" s="293">
        <f t="shared" si="224"/>
        <v>0</v>
      </c>
      <c r="AA263" s="293">
        <f t="shared" si="224"/>
        <v>0</v>
      </c>
      <c r="AB263" s="293">
        <f t="shared" si="224"/>
        <v>0</v>
      </c>
      <c r="AC263" s="293">
        <f>SUM(AC256:AC262)</f>
        <v>0</v>
      </c>
      <c r="AD263" s="294">
        <f>SUM(AD256:AD262)</f>
        <v>0</v>
      </c>
      <c r="AE263" s="222"/>
      <c r="AG263" s="493" t="s">
        <v>207</v>
      </c>
      <c r="AH263" s="494"/>
      <c r="AI263" s="543">
        <f>COUNTA(AH256:AH261)+AI262</f>
        <v>0</v>
      </c>
      <c r="AJ263" s="543"/>
      <c r="AK263" s="227"/>
      <c r="AL263" s="337">
        <f t="shared" si="218"/>
        <v>0</v>
      </c>
      <c r="AM263" s="275">
        <f>SUM(AM256:AM262)</f>
        <v>0</v>
      </c>
      <c r="AN263" s="275">
        <f>SUM(AN256:AN262)</f>
        <v>0</v>
      </c>
      <c r="AO263" s="275">
        <f t="shared" ref="AO263:AT263" si="225">SUM(AO256:AO262)</f>
        <v>0</v>
      </c>
      <c r="AP263" s="275">
        <f t="shared" si="225"/>
        <v>0</v>
      </c>
      <c r="AQ263" s="275">
        <f t="shared" si="225"/>
        <v>0</v>
      </c>
      <c r="AR263" s="275">
        <f t="shared" si="225"/>
        <v>0</v>
      </c>
      <c r="AS263" s="275">
        <f t="shared" si="225"/>
        <v>0</v>
      </c>
      <c r="AT263" s="275">
        <f t="shared" si="225"/>
        <v>0</v>
      </c>
      <c r="AU263" s="276">
        <f t="shared" si="222"/>
        <v>0</v>
      </c>
      <c r="AV263" s="221"/>
    </row>
    <row r="264" spans="1:48" ht="3.75" customHeight="1" thickBot="1" x14ac:dyDescent="0.4">
      <c r="F264" s="220"/>
      <c r="G264" s="220"/>
      <c r="Y264" s="163"/>
      <c r="Z264" s="163"/>
      <c r="AA264" s="163"/>
      <c r="AB264" s="163"/>
      <c r="AC264" s="163"/>
      <c r="AD264" s="163"/>
      <c r="AE264" s="221"/>
    </row>
    <row r="265" spans="1:48" s="242" customFormat="1" x14ac:dyDescent="0.35">
      <c r="A265" s="502" t="s">
        <v>186</v>
      </c>
      <c r="B265" s="503"/>
      <c r="C265" s="503"/>
      <c r="D265" s="503"/>
      <c r="E265" s="503"/>
      <c r="F265" s="503"/>
      <c r="G265" s="503"/>
      <c r="H265" s="503"/>
      <c r="I265" s="503"/>
      <c r="J265" s="503"/>
      <c r="K265" s="503"/>
      <c r="L265" s="503"/>
      <c r="M265" s="518"/>
      <c r="N265" s="232"/>
      <c r="P265" s="502" t="s">
        <v>186</v>
      </c>
      <c r="Q265" s="503"/>
      <c r="R265" s="503"/>
      <c r="S265" s="503"/>
      <c r="T265" s="503"/>
      <c r="U265" s="503"/>
      <c r="V265" s="503"/>
      <c r="W265" s="503"/>
      <c r="X265" s="503"/>
      <c r="Y265" s="503"/>
      <c r="Z265" s="503"/>
      <c r="AA265" s="503"/>
      <c r="AB265" s="503"/>
      <c r="AC265" s="503"/>
      <c r="AD265" s="248"/>
      <c r="AE265" s="232"/>
      <c r="AG265" s="502" t="s">
        <v>186</v>
      </c>
      <c r="AH265" s="503"/>
      <c r="AI265" s="503"/>
      <c r="AJ265" s="503"/>
      <c r="AK265" s="503"/>
      <c r="AL265" s="503"/>
      <c r="AM265" s="503"/>
      <c r="AN265" s="503"/>
      <c r="AO265" s="503"/>
      <c r="AP265" s="503"/>
      <c r="AQ265" s="503"/>
      <c r="AR265" s="503"/>
      <c r="AS265" s="503"/>
      <c r="AT265" s="503"/>
      <c r="AU265" s="248"/>
    </row>
    <row r="266" spans="1:48" s="242" customFormat="1" ht="31.5" customHeight="1" x14ac:dyDescent="0.35">
      <c r="A266" s="534" t="s">
        <v>188</v>
      </c>
      <c r="B266" s="533"/>
      <c r="C266" s="533" t="s">
        <v>13</v>
      </c>
      <c r="D266" s="533"/>
      <c r="E266" s="256" t="s">
        <v>14</v>
      </c>
      <c r="F266" s="252" t="s">
        <v>171</v>
      </c>
      <c r="G266" s="252" t="s">
        <v>68</v>
      </c>
      <c r="H266" s="255" t="s">
        <v>151</v>
      </c>
      <c r="I266" s="252" t="s">
        <v>80</v>
      </c>
      <c r="J266" s="252" t="s">
        <v>81</v>
      </c>
      <c r="K266" s="255" t="s">
        <v>82</v>
      </c>
      <c r="L266" s="252" t="s">
        <v>150</v>
      </c>
      <c r="M266" s="259" t="s">
        <v>18</v>
      </c>
      <c r="N266" s="232"/>
      <c r="P266" s="534" t="s">
        <v>188</v>
      </c>
      <c r="Q266" s="533"/>
      <c r="R266" s="533" t="s">
        <v>13</v>
      </c>
      <c r="S266" s="533"/>
      <c r="T266" s="256" t="s">
        <v>14</v>
      </c>
      <c r="U266" s="260" t="s">
        <v>260</v>
      </c>
      <c r="V266" s="256" t="s">
        <v>171</v>
      </c>
      <c r="W266" s="256" t="s">
        <v>68</v>
      </c>
      <c r="X266" s="260" t="s">
        <v>151</v>
      </c>
      <c r="Y266" s="256" t="s">
        <v>80</v>
      </c>
      <c r="Z266" s="256" t="s">
        <v>81</v>
      </c>
      <c r="AA266" s="260" t="s">
        <v>82</v>
      </c>
      <c r="AB266" s="256" t="s">
        <v>150</v>
      </c>
      <c r="AC266" s="260" t="s">
        <v>18</v>
      </c>
      <c r="AD266" s="267" t="s">
        <v>114</v>
      </c>
      <c r="AE266" s="232"/>
      <c r="AG266" s="534" t="s">
        <v>188</v>
      </c>
      <c r="AH266" s="533"/>
      <c r="AI266" s="533" t="s">
        <v>13</v>
      </c>
      <c r="AJ266" s="533"/>
      <c r="AK266" s="256" t="s">
        <v>14</v>
      </c>
      <c r="AL266" s="260" t="s">
        <v>260</v>
      </c>
      <c r="AM266" s="256" t="s">
        <v>171</v>
      </c>
      <c r="AN266" s="256" t="s">
        <v>68</v>
      </c>
      <c r="AO266" s="260" t="s">
        <v>151</v>
      </c>
      <c r="AP266" s="256" t="s">
        <v>80</v>
      </c>
      <c r="AQ266" s="256" t="s">
        <v>81</v>
      </c>
      <c r="AR266" s="260" t="s">
        <v>82</v>
      </c>
      <c r="AS266" s="256" t="s">
        <v>150</v>
      </c>
      <c r="AT266" s="260" t="s">
        <v>213</v>
      </c>
      <c r="AU266" s="267" t="s">
        <v>263</v>
      </c>
    </row>
    <row r="267" spans="1:48" x14ac:dyDescent="0.35">
      <c r="A267" s="495">
        <v>0</v>
      </c>
      <c r="B267" s="491"/>
      <c r="C267" s="496" t="s">
        <v>19</v>
      </c>
      <c r="D267" s="496"/>
      <c r="E267" s="251"/>
      <c r="F267" s="234">
        <v>0</v>
      </c>
      <c r="G267" s="234">
        <v>0</v>
      </c>
      <c r="H267" s="235">
        <f>SUM(F267:G267)</f>
        <v>0</v>
      </c>
      <c r="I267" s="234">
        <v>0</v>
      </c>
      <c r="J267" s="234">
        <v>0</v>
      </c>
      <c r="K267" s="235">
        <f>SUM(I267:J267)</f>
        <v>0</v>
      </c>
      <c r="L267" s="234">
        <v>0</v>
      </c>
      <c r="M267" s="236">
        <f>SUM(H267, K267, L267)</f>
        <v>0</v>
      </c>
      <c r="N267" s="223"/>
      <c r="P267" s="522">
        <v>0</v>
      </c>
      <c r="Q267" s="496"/>
      <c r="R267" s="496" t="s">
        <v>19</v>
      </c>
      <c r="S267" s="496"/>
      <c r="T267" s="251"/>
      <c r="U267" s="162">
        <f t="shared" ref="U267:U274" si="226">AU187</f>
        <v>0</v>
      </c>
      <c r="V267" s="234">
        <v>0</v>
      </c>
      <c r="W267" s="234">
        <v>0</v>
      </c>
      <c r="X267" s="295">
        <f>SUM(V267:W267)</f>
        <v>0</v>
      </c>
      <c r="Y267" s="234">
        <v>0</v>
      </c>
      <c r="Z267" s="234">
        <v>0</v>
      </c>
      <c r="AA267" s="295">
        <f>SUM(Y267:Z267)</f>
        <v>0</v>
      </c>
      <c r="AB267" s="234">
        <v>0</v>
      </c>
      <c r="AC267" s="295">
        <f>SUM(X267, AA267, AB267)</f>
        <v>0</v>
      </c>
      <c r="AD267" s="296">
        <f t="shared" ref="AD267:AD271" si="227">M267-AC267</f>
        <v>0</v>
      </c>
      <c r="AE267" s="223"/>
      <c r="AG267" s="522">
        <v>0</v>
      </c>
      <c r="AH267" s="496"/>
      <c r="AI267" s="496" t="s">
        <v>19</v>
      </c>
      <c r="AJ267" s="496"/>
      <c r="AK267" s="251"/>
      <c r="AL267" s="307">
        <f t="shared" ref="AL267:AL274" si="228">AU187</f>
        <v>0</v>
      </c>
      <c r="AM267" s="234">
        <v>0</v>
      </c>
      <c r="AN267" s="234">
        <v>0</v>
      </c>
      <c r="AO267" s="277">
        <f>SUM(AM267:AN267)</f>
        <v>0</v>
      </c>
      <c r="AP267" s="234">
        <v>0</v>
      </c>
      <c r="AQ267" s="234">
        <v>0</v>
      </c>
      <c r="AR267" s="277">
        <f>SUM(AP267:AQ267)</f>
        <v>0</v>
      </c>
      <c r="AS267" s="234">
        <v>0</v>
      </c>
      <c r="AT267" s="277">
        <f>SUM(AO267, AR267, AS267)</f>
        <v>0</v>
      </c>
      <c r="AU267" s="278">
        <f t="shared" ref="AU267:AU274" si="229">IF($S$313&lt;&gt;0, AC267+AL267-AT267, M267+AL267-AT267)</f>
        <v>0</v>
      </c>
    </row>
    <row r="268" spans="1:48" x14ac:dyDescent="0.35">
      <c r="A268" s="495">
        <v>0</v>
      </c>
      <c r="B268" s="491"/>
      <c r="C268" s="496" t="s">
        <v>20</v>
      </c>
      <c r="D268" s="496"/>
      <c r="E268" s="251"/>
      <c r="F268" s="234">
        <v>0</v>
      </c>
      <c r="G268" s="234">
        <v>0</v>
      </c>
      <c r="H268" s="235">
        <f t="shared" ref="H268:H271" si="230">SUM(F268:G268)</f>
        <v>0</v>
      </c>
      <c r="I268" s="234">
        <v>0</v>
      </c>
      <c r="J268" s="234">
        <v>0</v>
      </c>
      <c r="K268" s="235">
        <f t="shared" ref="K268:K271" si="231">SUM(I268:J268)</f>
        <v>0</v>
      </c>
      <c r="L268" s="234">
        <v>0</v>
      </c>
      <c r="M268" s="236">
        <f t="shared" ref="M268:M271" si="232">SUM(H268, K268, L268)</f>
        <v>0</v>
      </c>
      <c r="N268" s="223"/>
      <c r="P268" s="522">
        <v>0</v>
      </c>
      <c r="Q268" s="496"/>
      <c r="R268" s="496" t="s">
        <v>20</v>
      </c>
      <c r="S268" s="496"/>
      <c r="T268" s="251"/>
      <c r="U268" s="162">
        <f t="shared" si="226"/>
        <v>0</v>
      </c>
      <c r="V268" s="234">
        <v>0</v>
      </c>
      <c r="W268" s="234">
        <v>0</v>
      </c>
      <c r="X268" s="295">
        <f t="shared" ref="X268:X271" si="233">SUM(V268:W268)</f>
        <v>0</v>
      </c>
      <c r="Y268" s="234">
        <v>0</v>
      </c>
      <c r="Z268" s="234">
        <v>0</v>
      </c>
      <c r="AA268" s="295">
        <f t="shared" ref="AA268:AA271" si="234">SUM(Y268:Z268)</f>
        <v>0</v>
      </c>
      <c r="AB268" s="234">
        <v>0</v>
      </c>
      <c r="AC268" s="295">
        <f t="shared" ref="AC268:AC271" si="235">SUM(X268, AA268, AB268)</f>
        <v>0</v>
      </c>
      <c r="AD268" s="296">
        <f t="shared" si="227"/>
        <v>0</v>
      </c>
      <c r="AE268" s="223"/>
      <c r="AG268" s="522">
        <v>0</v>
      </c>
      <c r="AH268" s="496"/>
      <c r="AI268" s="496" t="s">
        <v>20</v>
      </c>
      <c r="AJ268" s="496"/>
      <c r="AK268" s="251"/>
      <c r="AL268" s="307">
        <f t="shared" si="228"/>
        <v>0</v>
      </c>
      <c r="AM268" s="234">
        <v>0</v>
      </c>
      <c r="AN268" s="234">
        <v>0</v>
      </c>
      <c r="AO268" s="277">
        <f t="shared" ref="AO268:AO271" si="236">SUM(AM268:AN268)</f>
        <v>0</v>
      </c>
      <c r="AP268" s="234">
        <v>0</v>
      </c>
      <c r="AQ268" s="234">
        <v>0</v>
      </c>
      <c r="AR268" s="277">
        <f t="shared" ref="AR268:AR271" si="237">SUM(AP268:AQ268)</f>
        <v>0</v>
      </c>
      <c r="AS268" s="234">
        <v>0</v>
      </c>
      <c r="AT268" s="277">
        <f t="shared" ref="AT268:AT271" si="238">SUM(AO268, AR268, AS268)</f>
        <v>0</v>
      </c>
      <c r="AU268" s="278">
        <f>IF($S$313&lt;&gt;0, AC268+AL268-AT268, M268+AL268-AT268)</f>
        <v>0</v>
      </c>
    </row>
    <row r="269" spans="1:48" x14ac:dyDescent="0.35">
      <c r="A269" s="495">
        <v>0</v>
      </c>
      <c r="B269" s="491"/>
      <c r="C269" s="496" t="s">
        <v>21</v>
      </c>
      <c r="D269" s="496"/>
      <c r="E269" s="251"/>
      <c r="F269" s="234">
        <v>0</v>
      </c>
      <c r="G269" s="234">
        <v>0</v>
      </c>
      <c r="H269" s="235">
        <f>SUM(F269:G269)</f>
        <v>0</v>
      </c>
      <c r="I269" s="234">
        <v>0</v>
      </c>
      <c r="J269" s="234">
        <v>0</v>
      </c>
      <c r="K269" s="235">
        <f t="shared" si="231"/>
        <v>0</v>
      </c>
      <c r="L269" s="234">
        <v>0</v>
      </c>
      <c r="M269" s="236">
        <f t="shared" si="232"/>
        <v>0</v>
      </c>
      <c r="N269" s="223"/>
      <c r="P269" s="522">
        <v>0</v>
      </c>
      <c r="Q269" s="496"/>
      <c r="R269" s="496" t="s">
        <v>21</v>
      </c>
      <c r="S269" s="496"/>
      <c r="T269" s="251"/>
      <c r="U269" s="162">
        <f t="shared" si="226"/>
        <v>0</v>
      </c>
      <c r="V269" s="234">
        <v>0</v>
      </c>
      <c r="W269" s="234">
        <v>0</v>
      </c>
      <c r="X269" s="295">
        <f t="shared" si="233"/>
        <v>0</v>
      </c>
      <c r="Y269" s="234">
        <v>0</v>
      </c>
      <c r="Z269" s="234">
        <v>0</v>
      </c>
      <c r="AA269" s="295">
        <f t="shared" si="234"/>
        <v>0</v>
      </c>
      <c r="AB269" s="234">
        <v>0</v>
      </c>
      <c r="AC269" s="295">
        <f t="shared" si="235"/>
        <v>0</v>
      </c>
      <c r="AD269" s="296">
        <f t="shared" si="227"/>
        <v>0</v>
      </c>
      <c r="AE269" s="223"/>
      <c r="AG269" s="522">
        <v>0</v>
      </c>
      <c r="AH269" s="496"/>
      <c r="AI269" s="496" t="s">
        <v>21</v>
      </c>
      <c r="AJ269" s="496"/>
      <c r="AK269" s="251"/>
      <c r="AL269" s="307">
        <f t="shared" si="228"/>
        <v>0</v>
      </c>
      <c r="AM269" s="234">
        <v>0</v>
      </c>
      <c r="AN269" s="234">
        <v>0</v>
      </c>
      <c r="AO269" s="277">
        <f t="shared" si="236"/>
        <v>0</v>
      </c>
      <c r="AP269" s="234">
        <v>0</v>
      </c>
      <c r="AQ269" s="234">
        <v>0</v>
      </c>
      <c r="AR269" s="277">
        <f t="shared" si="237"/>
        <v>0</v>
      </c>
      <c r="AS269" s="234">
        <v>0</v>
      </c>
      <c r="AT269" s="277">
        <f t="shared" si="238"/>
        <v>0</v>
      </c>
      <c r="AU269" s="278">
        <f t="shared" si="229"/>
        <v>0</v>
      </c>
    </row>
    <row r="270" spans="1:48" x14ac:dyDescent="0.35">
      <c r="A270" s="495">
        <v>0</v>
      </c>
      <c r="B270" s="491"/>
      <c r="C270" s="496" t="s">
        <v>22</v>
      </c>
      <c r="D270" s="496"/>
      <c r="E270" s="251"/>
      <c r="F270" s="234">
        <v>0</v>
      </c>
      <c r="G270" s="234">
        <v>0</v>
      </c>
      <c r="H270" s="235">
        <f t="shared" si="230"/>
        <v>0</v>
      </c>
      <c r="I270" s="234">
        <v>0</v>
      </c>
      <c r="J270" s="234">
        <v>0</v>
      </c>
      <c r="K270" s="235">
        <f t="shared" si="231"/>
        <v>0</v>
      </c>
      <c r="L270" s="234">
        <v>0</v>
      </c>
      <c r="M270" s="236">
        <f t="shared" si="232"/>
        <v>0</v>
      </c>
      <c r="N270" s="223"/>
      <c r="P270" s="522">
        <v>0</v>
      </c>
      <c r="Q270" s="496"/>
      <c r="R270" s="496" t="s">
        <v>22</v>
      </c>
      <c r="S270" s="496"/>
      <c r="T270" s="251"/>
      <c r="U270" s="162">
        <f t="shared" si="226"/>
        <v>0</v>
      </c>
      <c r="V270" s="234">
        <v>0</v>
      </c>
      <c r="W270" s="234">
        <v>0</v>
      </c>
      <c r="X270" s="295">
        <f t="shared" si="233"/>
        <v>0</v>
      </c>
      <c r="Y270" s="234">
        <v>0</v>
      </c>
      <c r="Z270" s="234">
        <v>0</v>
      </c>
      <c r="AA270" s="295">
        <f t="shared" si="234"/>
        <v>0</v>
      </c>
      <c r="AB270" s="234">
        <v>0</v>
      </c>
      <c r="AC270" s="295">
        <f t="shared" si="235"/>
        <v>0</v>
      </c>
      <c r="AD270" s="296">
        <f t="shared" si="227"/>
        <v>0</v>
      </c>
      <c r="AE270" s="223"/>
      <c r="AG270" s="522">
        <v>0</v>
      </c>
      <c r="AH270" s="496"/>
      <c r="AI270" s="496" t="s">
        <v>22</v>
      </c>
      <c r="AJ270" s="496"/>
      <c r="AK270" s="251"/>
      <c r="AL270" s="307">
        <f t="shared" si="228"/>
        <v>0</v>
      </c>
      <c r="AM270" s="234">
        <v>0</v>
      </c>
      <c r="AN270" s="234">
        <v>0</v>
      </c>
      <c r="AO270" s="277">
        <f t="shared" si="236"/>
        <v>0</v>
      </c>
      <c r="AP270" s="234">
        <v>0</v>
      </c>
      <c r="AQ270" s="234">
        <v>0</v>
      </c>
      <c r="AR270" s="277">
        <f t="shared" si="237"/>
        <v>0</v>
      </c>
      <c r="AS270" s="234">
        <v>0</v>
      </c>
      <c r="AT270" s="277">
        <f t="shared" si="238"/>
        <v>0</v>
      </c>
      <c r="AU270" s="278">
        <f t="shared" si="229"/>
        <v>0</v>
      </c>
    </row>
    <row r="271" spans="1:48" x14ac:dyDescent="0.35">
      <c r="A271" s="495">
        <v>0</v>
      </c>
      <c r="B271" s="491"/>
      <c r="C271" s="491" t="s">
        <v>23</v>
      </c>
      <c r="D271" s="491"/>
      <c r="E271" s="251"/>
      <c r="F271" s="234">
        <v>0</v>
      </c>
      <c r="G271" s="234">
        <v>0</v>
      </c>
      <c r="H271" s="235">
        <f t="shared" si="230"/>
        <v>0</v>
      </c>
      <c r="I271" s="234">
        <v>0</v>
      </c>
      <c r="J271" s="234">
        <v>0</v>
      </c>
      <c r="K271" s="235">
        <f t="shared" si="231"/>
        <v>0</v>
      </c>
      <c r="L271" s="234">
        <v>0</v>
      </c>
      <c r="M271" s="236">
        <f t="shared" si="232"/>
        <v>0</v>
      </c>
      <c r="N271" s="223"/>
      <c r="P271" s="522">
        <v>0</v>
      </c>
      <c r="Q271" s="496"/>
      <c r="R271" s="496" t="s">
        <v>23</v>
      </c>
      <c r="S271" s="496"/>
      <c r="T271" s="251"/>
      <c r="U271" s="162">
        <f t="shared" si="226"/>
        <v>0</v>
      </c>
      <c r="V271" s="234">
        <v>0</v>
      </c>
      <c r="W271" s="234">
        <v>0</v>
      </c>
      <c r="X271" s="295">
        <f t="shared" si="233"/>
        <v>0</v>
      </c>
      <c r="Y271" s="234">
        <v>0</v>
      </c>
      <c r="Z271" s="234">
        <v>0</v>
      </c>
      <c r="AA271" s="295">
        <f t="shared" si="234"/>
        <v>0</v>
      </c>
      <c r="AB271" s="234">
        <v>0</v>
      </c>
      <c r="AC271" s="295">
        <f t="shared" si="235"/>
        <v>0</v>
      </c>
      <c r="AD271" s="296">
        <f t="shared" si="227"/>
        <v>0</v>
      </c>
      <c r="AE271" s="223"/>
      <c r="AG271" s="522">
        <v>0</v>
      </c>
      <c r="AH271" s="496"/>
      <c r="AI271" s="496" t="s">
        <v>23</v>
      </c>
      <c r="AJ271" s="496"/>
      <c r="AK271" s="251"/>
      <c r="AL271" s="307">
        <f t="shared" si="228"/>
        <v>0</v>
      </c>
      <c r="AM271" s="234">
        <v>0</v>
      </c>
      <c r="AN271" s="234">
        <v>0</v>
      </c>
      <c r="AO271" s="277">
        <f t="shared" si="236"/>
        <v>0</v>
      </c>
      <c r="AP271" s="234">
        <v>0</v>
      </c>
      <c r="AQ271" s="234">
        <v>0</v>
      </c>
      <c r="AR271" s="277">
        <f t="shared" si="237"/>
        <v>0</v>
      </c>
      <c r="AS271" s="234">
        <v>0</v>
      </c>
      <c r="AT271" s="277">
        <f t="shared" si="238"/>
        <v>0</v>
      </c>
      <c r="AU271" s="278">
        <f t="shared" si="229"/>
        <v>0</v>
      </c>
    </row>
    <row r="272" spans="1:48" ht="16" thickBot="1" x14ac:dyDescent="0.4">
      <c r="A272" s="226" t="s">
        <v>181</v>
      </c>
      <c r="B272" s="227"/>
      <c r="C272" s="497">
        <f>SUM(A267:B271)</f>
        <v>0</v>
      </c>
      <c r="D272" s="497"/>
      <c r="E272" s="227"/>
      <c r="F272" s="250">
        <f>SUM(F267:F271)</f>
        <v>0</v>
      </c>
      <c r="G272" s="250">
        <f t="shared" ref="G272:L272" si="239">SUM(G267:G271)</f>
        <v>0</v>
      </c>
      <c r="H272" s="250">
        <f t="shared" si="239"/>
        <v>0</v>
      </c>
      <c r="I272" s="250">
        <f t="shared" si="239"/>
        <v>0</v>
      </c>
      <c r="J272" s="250">
        <f t="shared" si="239"/>
        <v>0</v>
      </c>
      <c r="K272" s="250">
        <f t="shared" si="239"/>
        <v>0</v>
      </c>
      <c r="L272" s="250">
        <f t="shared" si="239"/>
        <v>0</v>
      </c>
      <c r="M272" s="237">
        <f>SUM(M267:M271)</f>
        <v>0</v>
      </c>
      <c r="N272" s="223"/>
      <c r="P272" s="226" t="s">
        <v>181</v>
      </c>
      <c r="Q272" s="227"/>
      <c r="R272" s="498">
        <f>SUM(P267:Q271)</f>
        <v>0</v>
      </c>
      <c r="S272" s="498"/>
      <c r="T272" s="269"/>
      <c r="U272" s="339">
        <f t="shared" si="226"/>
        <v>0</v>
      </c>
      <c r="V272" s="293">
        <f>SUM(V267:V271)</f>
        <v>0</v>
      </c>
      <c r="W272" s="293">
        <f t="shared" ref="W272:AB272" si="240">SUM(W267:W271)</f>
        <v>0</v>
      </c>
      <c r="X272" s="293">
        <f t="shared" si="240"/>
        <v>0</v>
      </c>
      <c r="Y272" s="293">
        <f t="shared" si="240"/>
        <v>0</v>
      </c>
      <c r="Z272" s="293">
        <f t="shared" si="240"/>
        <v>0</v>
      </c>
      <c r="AA272" s="293">
        <f t="shared" si="240"/>
        <v>0</v>
      </c>
      <c r="AB272" s="293">
        <f t="shared" si="240"/>
        <v>0</v>
      </c>
      <c r="AC272" s="293">
        <f>SUM(AC267:AC271)</f>
        <v>0</v>
      </c>
      <c r="AD272" s="294">
        <f>SUM(AD267:AD271)</f>
        <v>0</v>
      </c>
      <c r="AE272" s="223"/>
      <c r="AG272" s="226" t="s">
        <v>181</v>
      </c>
      <c r="AH272" s="227"/>
      <c r="AI272" s="543">
        <f>SUM(AG267:AH271)</f>
        <v>0</v>
      </c>
      <c r="AJ272" s="543"/>
      <c r="AK272" s="269"/>
      <c r="AL272" s="337">
        <f t="shared" si="228"/>
        <v>0</v>
      </c>
      <c r="AM272" s="275">
        <f>SUM(AM267:AM271)</f>
        <v>0</v>
      </c>
      <c r="AN272" s="275">
        <f t="shared" ref="AN272:AT272" si="241">SUM(AN267:AN271)</f>
        <v>0</v>
      </c>
      <c r="AO272" s="275">
        <f t="shared" si="241"/>
        <v>0</v>
      </c>
      <c r="AP272" s="275">
        <f t="shared" si="241"/>
        <v>0</v>
      </c>
      <c r="AQ272" s="275">
        <f t="shared" si="241"/>
        <v>0</v>
      </c>
      <c r="AR272" s="275">
        <f t="shared" si="241"/>
        <v>0</v>
      </c>
      <c r="AS272" s="275">
        <f t="shared" si="241"/>
        <v>0</v>
      </c>
      <c r="AT272" s="275">
        <f t="shared" si="241"/>
        <v>0</v>
      </c>
      <c r="AU272" s="276">
        <f t="shared" si="229"/>
        <v>0</v>
      </c>
    </row>
    <row r="273" spans="1:47" s="221" customFormat="1" ht="3.75" customHeight="1" thickBot="1" x14ac:dyDescent="0.4">
      <c r="A273" s="499"/>
      <c r="B273" s="499"/>
      <c r="C273" s="499"/>
      <c r="D273" s="499"/>
      <c r="E273" s="499"/>
      <c r="F273" s="499"/>
      <c r="G273" s="499"/>
      <c r="H273" s="499"/>
      <c r="I273" s="499"/>
      <c r="J273" s="499"/>
      <c r="K273" s="499"/>
      <c r="L273" s="499"/>
      <c r="M273" s="499"/>
      <c r="N273" s="223"/>
      <c r="P273" s="499"/>
      <c r="Q273" s="499"/>
      <c r="R273" s="499"/>
      <c r="S273" s="499"/>
      <c r="T273" s="499"/>
      <c r="U273" s="499"/>
      <c r="V273" s="499"/>
      <c r="W273" s="499"/>
      <c r="X273" s="499"/>
      <c r="Y273" s="499"/>
      <c r="Z273" s="499"/>
      <c r="AA273" s="499"/>
      <c r="AB273" s="499"/>
      <c r="AC273" s="499"/>
      <c r="AD273" s="499"/>
      <c r="AE273" s="223"/>
      <c r="AG273" s="634"/>
      <c r="AH273" s="635"/>
      <c r="AI273" s="635"/>
      <c r="AJ273" s="635"/>
      <c r="AK273" s="635"/>
      <c r="AL273" s="635"/>
      <c r="AM273" s="635"/>
      <c r="AN273" s="635"/>
      <c r="AO273" s="635"/>
      <c r="AP273" s="635"/>
      <c r="AQ273" s="635"/>
      <c r="AR273" s="635"/>
      <c r="AS273" s="635"/>
      <c r="AT273" s="635"/>
      <c r="AU273" s="636"/>
    </row>
    <row r="274" spans="1:47" ht="16" thickBot="1" x14ac:dyDescent="0.4">
      <c r="A274" s="500" t="s">
        <v>187</v>
      </c>
      <c r="B274" s="501"/>
      <c r="C274" s="501"/>
      <c r="D274" s="501"/>
      <c r="E274" s="501"/>
      <c r="F274" s="241">
        <f>SUM(F272, F263)</f>
        <v>0</v>
      </c>
      <c r="G274" s="241">
        <f t="shared" ref="G274:L274" si="242">SUM(G272, G263)</f>
        <v>0</v>
      </c>
      <c r="H274" s="241">
        <f>SUM(H272, H263)</f>
        <v>0</v>
      </c>
      <c r="I274" s="241">
        <f t="shared" si="242"/>
        <v>0</v>
      </c>
      <c r="J274" s="241">
        <f t="shared" si="242"/>
        <v>0</v>
      </c>
      <c r="K274" s="241">
        <f>SUM(K272, K263)</f>
        <v>0</v>
      </c>
      <c r="L274" s="241">
        <f t="shared" si="242"/>
        <v>0</v>
      </c>
      <c r="M274" s="240">
        <f>SUM(M272, M263)</f>
        <v>0</v>
      </c>
      <c r="N274" s="223"/>
      <c r="P274" s="500" t="s">
        <v>187</v>
      </c>
      <c r="Q274" s="501"/>
      <c r="R274" s="501"/>
      <c r="S274" s="501"/>
      <c r="T274" s="501"/>
      <c r="U274" s="340">
        <f t="shared" si="226"/>
        <v>0</v>
      </c>
      <c r="V274" s="297">
        <f>SUM(V272, V263)</f>
        <v>0</v>
      </c>
      <c r="W274" s="297">
        <f t="shared" ref="W274" si="243">SUM(W272, W263)</f>
        <v>0</v>
      </c>
      <c r="X274" s="297">
        <f>SUM(X272, X263)</f>
        <v>0</v>
      </c>
      <c r="Y274" s="297">
        <f t="shared" ref="Y274:AB274" si="244">SUM(Y272, Y263)</f>
        <v>0</v>
      </c>
      <c r="Z274" s="297">
        <f t="shared" si="244"/>
        <v>0</v>
      </c>
      <c r="AA274" s="297">
        <f t="shared" si="244"/>
        <v>0</v>
      </c>
      <c r="AB274" s="297">
        <f t="shared" si="244"/>
        <v>0</v>
      </c>
      <c r="AC274" s="297">
        <f>SUM(AC272, AC263)</f>
        <v>0</v>
      </c>
      <c r="AD274" s="298">
        <f>SUM(AD272, AD263)</f>
        <v>0</v>
      </c>
      <c r="AE274" s="223"/>
      <c r="AG274" s="493" t="s">
        <v>187</v>
      </c>
      <c r="AH274" s="494"/>
      <c r="AI274" s="494"/>
      <c r="AJ274" s="494"/>
      <c r="AK274" s="494"/>
      <c r="AL274" s="337">
        <f t="shared" si="228"/>
        <v>0</v>
      </c>
      <c r="AM274" s="275">
        <f>SUM(AM272, AM263)</f>
        <v>0</v>
      </c>
      <c r="AN274" s="275">
        <f t="shared" ref="AN274" si="245">SUM(AN272, AN263)</f>
        <v>0</v>
      </c>
      <c r="AO274" s="275">
        <f>SUM(AO272, AO263)</f>
        <v>0</v>
      </c>
      <c r="AP274" s="275">
        <f t="shared" ref="AP274:AT274" si="246">SUM(AP272, AP263)</f>
        <v>0</v>
      </c>
      <c r="AQ274" s="275">
        <f t="shared" si="246"/>
        <v>0</v>
      </c>
      <c r="AR274" s="275">
        <f t="shared" si="246"/>
        <v>0</v>
      </c>
      <c r="AS274" s="275">
        <f t="shared" si="246"/>
        <v>0</v>
      </c>
      <c r="AT274" s="275">
        <f t="shared" si="246"/>
        <v>0</v>
      </c>
      <c r="AU274" s="276">
        <f t="shared" si="229"/>
        <v>0</v>
      </c>
    </row>
    <row r="275" spans="1:47" ht="16" thickBot="1" x14ac:dyDescent="0.4">
      <c r="F275" s="220"/>
      <c r="G275" s="220"/>
      <c r="AE275" s="221"/>
    </row>
    <row r="276" spans="1:47" s="242" customFormat="1" x14ac:dyDescent="0.35">
      <c r="A276" s="502" t="s">
        <v>98</v>
      </c>
      <c r="B276" s="503"/>
      <c r="C276" s="503"/>
      <c r="D276" s="503"/>
      <c r="E276" s="503"/>
      <c r="F276" s="503"/>
      <c r="G276" s="503"/>
      <c r="H276" s="503"/>
      <c r="I276" s="503"/>
      <c r="J276" s="503"/>
      <c r="K276" s="503"/>
      <c r="L276" s="503"/>
      <c r="M276" s="518"/>
      <c r="N276" s="232"/>
      <c r="P276" s="502" t="s">
        <v>98</v>
      </c>
      <c r="Q276" s="503"/>
      <c r="R276" s="503"/>
      <c r="S276" s="503"/>
      <c r="T276" s="503"/>
      <c r="U276" s="503"/>
      <c r="V276" s="503"/>
      <c r="W276" s="503"/>
      <c r="X276" s="503"/>
      <c r="Y276" s="503"/>
      <c r="Z276" s="503"/>
      <c r="AA276" s="503"/>
      <c r="AB276" s="503"/>
      <c r="AC276" s="503"/>
      <c r="AD276" s="248"/>
      <c r="AE276" s="232"/>
      <c r="AG276" s="502" t="s">
        <v>98</v>
      </c>
      <c r="AH276" s="503"/>
      <c r="AI276" s="503"/>
      <c r="AJ276" s="503"/>
      <c r="AK276" s="503"/>
      <c r="AL276" s="503"/>
      <c r="AM276" s="503"/>
      <c r="AN276" s="503"/>
      <c r="AO276" s="503"/>
      <c r="AP276" s="503"/>
      <c r="AQ276" s="503"/>
      <c r="AR276" s="503"/>
      <c r="AS276" s="503"/>
      <c r="AT276" s="503"/>
      <c r="AU276" s="248"/>
    </row>
    <row r="277" spans="1:47" s="242" customFormat="1" x14ac:dyDescent="0.35">
      <c r="A277" s="530" t="s">
        <v>24</v>
      </c>
      <c r="B277" s="531"/>
      <c r="C277" s="531"/>
      <c r="D277" s="531"/>
      <c r="E277" s="531"/>
      <c r="F277" s="531"/>
      <c r="G277" s="531"/>
      <c r="H277" s="531"/>
      <c r="I277" s="531"/>
      <c r="J277" s="256" t="s">
        <v>17</v>
      </c>
      <c r="K277" s="256" t="s">
        <v>15</v>
      </c>
      <c r="L277" s="256" t="s">
        <v>16</v>
      </c>
      <c r="M277" s="259" t="s">
        <v>18</v>
      </c>
      <c r="N277" s="232"/>
      <c r="P277" s="530" t="s">
        <v>24</v>
      </c>
      <c r="Q277" s="531"/>
      <c r="R277" s="531"/>
      <c r="S277" s="531"/>
      <c r="T277" s="531"/>
      <c r="U277" s="531"/>
      <c r="V277" s="531"/>
      <c r="W277" s="531"/>
      <c r="X277" s="531"/>
      <c r="Y277" s="255" t="s">
        <v>260</v>
      </c>
      <c r="Z277" s="328" t="s">
        <v>77</v>
      </c>
      <c r="AA277" s="256" t="s">
        <v>15</v>
      </c>
      <c r="AB277" s="256" t="s">
        <v>16</v>
      </c>
      <c r="AC277" s="255" t="s">
        <v>18</v>
      </c>
      <c r="AD277" s="267" t="s">
        <v>114</v>
      </c>
      <c r="AE277" s="232"/>
      <c r="AG277" s="530" t="s">
        <v>24</v>
      </c>
      <c r="AH277" s="531"/>
      <c r="AI277" s="531"/>
      <c r="AJ277" s="531"/>
      <c r="AK277" s="531"/>
      <c r="AL277" s="531"/>
      <c r="AM277" s="531"/>
      <c r="AN277" s="531"/>
      <c r="AO277" s="531"/>
      <c r="AP277" s="255" t="s">
        <v>260</v>
      </c>
      <c r="AQ277" s="328" t="s">
        <v>211</v>
      </c>
      <c r="AR277" s="256" t="s">
        <v>15</v>
      </c>
      <c r="AS277" s="256" t="s">
        <v>16</v>
      </c>
      <c r="AT277" s="255" t="s">
        <v>213</v>
      </c>
      <c r="AU277" s="267" t="s">
        <v>263</v>
      </c>
    </row>
    <row r="278" spans="1:47" x14ac:dyDescent="0.35">
      <c r="A278" s="257">
        <v>1</v>
      </c>
      <c r="B278" s="491"/>
      <c r="C278" s="491"/>
      <c r="D278" s="491"/>
      <c r="E278" s="491"/>
      <c r="F278" s="491"/>
      <c r="G278" s="491"/>
      <c r="H278" s="491"/>
      <c r="I278" s="491"/>
      <c r="J278" s="234">
        <v>0</v>
      </c>
      <c r="K278" s="234">
        <v>0</v>
      </c>
      <c r="L278" s="234">
        <v>0</v>
      </c>
      <c r="M278" s="236">
        <f>SUM(J278:L278)</f>
        <v>0</v>
      </c>
      <c r="N278" s="223"/>
      <c r="P278" s="257">
        <v>1</v>
      </c>
      <c r="Q278" s="491"/>
      <c r="R278" s="491"/>
      <c r="S278" s="491"/>
      <c r="T278" s="491"/>
      <c r="U278" s="491"/>
      <c r="V278" s="491"/>
      <c r="W278" s="491"/>
      <c r="X278" s="491"/>
      <c r="Y278" s="164">
        <f>AU198</f>
        <v>0</v>
      </c>
      <c r="Z278" s="234">
        <v>0</v>
      </c>
      <c r="AA278" s="234">
        <v>0</v>
      </c>
      <c r="AB278" s="234">
        <v>0</v>
      </c>
      <c r="AC278" s="295">
        <f>SUM(Z278:AB278)</f>
        <v>0</v>
      </c>
      <c r="AD278" s="296">
        <f t="shared" ref="AD278:AD280" si="247">M278-AC278</f>
        <v>0</v>
      </c>
      <c r="AE278" s="223"/>
      <c r="AG278" s="257">
        <v>1</v>
      </c>
      <c r="AH278" s="491"/>
      <c r="AI278" s="491"/>
      <c r="AJ278" s="491"/>
      <c r="AK278" s="491"/>
      <c r="AL278" s="491"/>
      <c r="AM278" s="491"/>
      <c r="AN278" s="491"/>
      <c r="AO278" s="491"/>
      <c r="AP278" s="305">
        <f>AU198</f>
        <v>0</v>
      </c>
      <c r="AQ278" s="234">
        <v>0</v>
      </c>
      <c r="AR278" s="234">
        <v>0</v>
      </c>
      <c r="AS278" s="234">
        <v>0</v>
      </c>
      <c r="AT278" s="277">
        <f>SUM(AQ278:AS278)</f>
        <v>0</v>
      </c>
      <c r="AU278" s="278">
        <f>IF($S$313&lt;&gt;0, AC278+AP278-AT278, M278+AP278-AT278)</f>
        <v>0</v>
      </c>
    </row>
    <row r="279" spans="1:47" x14ac:dyDescent="0.35">
      <c r="A279" s="257">
        <v>2</v>
      </c>
      <c r="B279" s="492"/>
      <c r="C279" s="492"/>
      <c r="D279" s="492"/>
      <c r="E279" s="492"/>
      <c r="F279" s="492"/>
      <c r="G279" s="492"/>
      <c r="H279" s="492"/>
      <c r="I279" s="492"/>
      <c r="J279" s="234">
        <v>0</v>
      </c>
      <c r="K279" s="234">
        <v>0</v>
      </c>
      <c r="L279" s="234">
        <v>0</v>
      </c>
      <c r="M279" s="236">
        <f>SUM(J279:L279)</f>
        <v>0</v>
      </c>
      <c r="N279" s="223"/>
      <c r="P279" s="257">
        <v>2</v>
      </c>
      <c r="Q279" s="492"/>
      <c r="R279" s="492"/>
      <c r="S279" s="492"/>
      <c r="T279" s="492"/>
      <c r="U279" s="492"/>
      <c r="V279" s="492"/>
      <c r="W279" s="492"/>
      <c r="X279" s="492"/>
      <c r="Y279" s="164">
        <f t="shared" ref="Y279:Y281" si="248">AU199</f>
        <v>0</v>
      </c>
      <c r="Z279" s="234">
        <v>0</v>
      </c>
      <c r="AA279" s="234">
        <v>0</v>
      </c>
      <c r="AB279" s="234">
        <v>0</v>
      </c>
      <c r="AC279" s="295">
        <f t="shared" ref="AC279:AC280" si="249">SUM(Z279:AB279)</f>
        <v>0</v>
      </c>
      <c r="AD279" s="296">
        <f t="shared" si="247"/>
        <v>0</v>
      </c>
      <c r="AE279" s="223"/>
      <c r="AG279" s="257">
        <v>2</v>
      </c>
      <c r="AH279" s="492"/>
      <c r="AI279" s="492"/>
      <c r="AJ279" s="492"/>
      <c r="AK279" s="492"/>
      <c r="AL279" s="492"/>
      <c r="AM279" s="492"/>
      <c r="AN279" s="492"/>
      <c r="AO279" s="492"/>
      <c r="AP279" s="305">
        <f t="shared" ref="AP279:AP281" si="250">AU199</f>
        <v>0</v>
      </c>
      <c r="AQ279" s="234">
        <v>0</v>
      </c>
      <c r="AR279" s="234">
        <v>0</v>
      </c>
      <c r="AS279" s="234">
        <v>0</v>
      </c>
      <c r="AT279" s="277">
        <f t="shared" ref="AT279:AT280" si="251">SUM(AQ279:AS279)</f>
        <v>0</v>
      </c>
      <c r="AU279" s="278">
        <f t="shared" ref="AU279:AU281" si="252">IF($S$313&lt;&gt;0, AC279+AP279-AT279, M279+AP279-AT279)</f>
        <v>0</v>
      </c>
    </row>
    <row r="280" spans="1:47" x14ac:dyDescent="0.35">
      <c r="A280" s="257">
        <v>3</v>
      </c>
      <c r="B280" s="492"/>
      <c r="C280" s="492"/>
      <c r="D280" s="492"/>
      <c r="E280" s="492"/>
      <c r="F280" s="492"/>
      <c r="G280" s="492"/>
      <c r="H280" s="492"/>
      <c r="I280" s="492"/>
      <c r="J280" s="234">
        <v>0</v>
      </c>
      <c r="K280" s="234">
        <v>0</v>
      </c>
      <c r="L280" s="234">
        <v>0</v>
      </c>
      <c r="M280" s="236">
        <f t="shared" ref="M280:M299" si="253">SUM(J280:L280)</f>
        <v>0</v>
      </c>
      <c r="N280" s="223"/>
      <c r="P280" s="257">
        <v>3</v>
      </c>
      <c r="Q280" s="492"/>
      <c r="R280" s="492"/>
      <c r="S280" s="492"/>
      <c r="T280" s="492"/>
      <c r="U280" s="492"/>
      <c r="V280" s="492"/>
      <c r="W280" s="492"/>
      <c r="X280" s="492"/>
      <c r="Y280" s="164">
        <f t="shared" si="248"/>
        <v>0</v>
      </c>
      <c r="Z280" s="234">
        <v>0</v>
      </c>
      <c r="AA280" s="234">
        <v>0</v>
      </c>
      <c r="AB280" s="234">
        <v>0</v>
      </c>
      <c r="AC280" s="295">
        <f t="shared" si="249"/>
        <v>0</v>
      </c>
      <c r="AD280" s="296">
        <f t="shared" si="247"/>
        <v>0</v>
      </c>
      <c r="AE280" s="223"/>
      <c r="AG280" s="257">
        <v>3</v>
      </c>
      <c r="AH280" s="492"/>
      <c r="AI280" s="492"/>
      <c r="AJ280" s="492"/>
      <c r="AK280" s="492"/>
      <c r="AL280" s="492"/>
      <c r="AM280" s="492"/>
      <c r="AN280" s="492"/>
      <c r="AO280" s="492"/>
      <c r="AP280" s="305">
        <f t="shared" si="250"/>
        <v>0</v>
      </c>
      <c r="AQ280" s="234">
        <v>0</v>
      </c>
      <c r="AR280" s="234">
        <v>0</v>
      </c>
      <c r="AS280" s="234">
        <v>0</v>
      </c>
      <c r="AT280" s="277">
        <f t="shared" si="251"/>
        <v>0</v>
      </c>
      <c r="AU280" s="278">
        <f t="shared" si="252"/>
        <v>0</v>
      </c>
    </row>
    <row r="281" spans="1:47" ht="16" thickBot="1" x14ac:dyDescent="0.4">
      <c r="A281" s="504" t="s">
        <v>25</v>
      </c>
      <c r="B281" s="505"/>
      <c r="C281" s="505"/>
      <c r="D281" s="505"/>
      <c r="E281" s="505"/>
      <c r="F281" s="505"/>
      <c r="G281" s="505"/>
      <c r="H281" s="505"/>
      <c r="I281" s="505"/>
      <c r="J281" s="250">
        <f>SUM(J278:J280)</f>
        <v>0</v>
      </c>
      <c r="K281" s="250">
        <f t="shared" ref="K281:L281" si="254">SUM(K278:K280)</f>
        <v>0</v>
      </c>
      <c r="L281" s="250">
        <f t="shared" si="254"/>
        <v>0</v>
      </c>
      <c r="M281" s="237">
        <f t="shared" si="253"/>
        <v>0</v>
      </c>
      <c r="N281" s="223"/>
      <c r="P281" s="504" t="s">
        <v>25</v>
      </c>
      <c r="Q281" s="505"/>
      <c r="R281" s="505"/>
      <c r="S281" s="505"/>
      <c r="T281" s="505"/>
      <c r="U281" s="505"/>
      <c r="V281" s="505"/>
      <c r="W281" s="505"/>
      <c r="X281" s="505"/>
      <c r="Y281" s="200">
        <f t="shared" si="248"/>
        <v>0</v>
      </c>
      <c r="Z281" s="293">
        <f>SUM(Z278:Z280)</f>
        <v>0</v>
      </c>
      <c r="AA281" s="293">
        <f t="shared" ref="AA281:AD281" si="255">SUM(AA278:AA280)</f>
        <v>0</v>
      </c>
      <c r="AB281" s="293">
        <f t="shared" si="255"/>
        <v>0</v>
      </c>
      <c r="AC281" s="293">
        <f t="shared" si="255"/>
        <v>0</v>
      </c>
      <c r="AD281" s="294">
        <f t="shared" si="255"/>
        <v>0</v>
      </c>
      <c r="AE281" s="223"/>
      <c r="AG281" s="504" t="s">
        <v>25</v>
      </c>
      <c r="AH281" s="505"/>
      <c r="AI281" s="505"/>
      <c r="AJ281" s="505"/>
      <c r="AK281" s="505"/>
      <c r="AL281" s="505"/>
      <c r="AM281" s="505"/>
      <c r="AN281" s="505"/>
      <c r="AO281" s="505"/>
      <c r="AP281" s="306">
        <f t="shared" si="250"/>
        <v>0</v>
      </c>
      <c r="AQ281" s="275">
        <f>SUM(AQ278:AQ280)</f>
        <v>0</v>
      </c>
      <c r="AR281" s="275">
        <f t="shared" ref="AR281:AT281" si="256">SUM(AR278:AR280)</f>
        <v>0</v>
      </c>
      <c r="AS281" s="275">
        <f t="shared" si="256"/>
        <v>0</v>
      </c>
      <c r="AT281" s="275">
        <f t="shared" si="256"/>
        <v>0</v>
      </c>
      <c r="AU281" s="276">
        <f t="shared" si="252"/>
        <v>0</v>
      </c>
    </row>
    <row r="282" spans="1:47" s="221" customFormat="1" ht="3.75" customHeight="1" thickBot="1" x14ac:dyDescent="0.4">
      <c r="A282" s="232"/>
      <c r="B282" s="232"/>
      <c r="C282" s="232"/>
      <c r="D282" s="232"/>
      <c r="E282" s="232"/>
      <c r="F282" s="232"/>
      <c r="G282" s="232"/>
      <c r="H282" s="232"/>
      <c r="I282" s="232"/>
      <c r="J282" s="246"/>
      <c r="K282" s="246"/>
      <c r="L282" s="246"/>
      <c r="M282" s="246"/>
      <c r="N282" s="223"/>
      <c r="P282" s="232"/>
      <c r="Q282" s="232"/>
      <c r="R282" s="232"/>
      <c r="S282" s="232"/>
      <c r="T282" s="232"/>
      <c r="U282" s="232"/>
      <c r="V282" s="232"/>
      <c r="W282" s="232"/>
      <c r="X282" s="232"/>
      <c r="Y282" s="304"/>
      <c r="Z282" s="246"/>
      <c r="AA282" s="246"/>
      <c r="AB282" s="246"/>
      <c r="AC282" s="246"/>
      <c r="AD282" s="246"/>
      <c r="AE282" s="223"/>
      <c r="AG282" s="232"/>
      <c r="AH282" s="232"/>
      <c r="AI282" s="232"/>
      <c r="AJ282" s="232"/>
      <c r="AK282" s="232"/>
      <c r="AL282" s="232"/>
      <c r="AM282" s="232"/>
      <c r="AN282" s="232"/>
      <c r="AO282" s="232"/>
      <c r="AP282" s="304"/>
      <c r="AQ282" s="246"/>
      <c r="AR282" s="246"/>
      <c r="AS282" s="246"/>
      <c r="AT282" s="246"/>
      <c r="AU282" s="246"/>
    </row>
    <row r="283" spans="1:47" s="242" customFormat="1" x14ac:dyDescent="0.35">
      <c r="A283" s="502" t="s">
        <v>33</v>
      </c>
      <c r="B283" s="503"/>
      <c r="C283" s="503"/>
      <c r="D283" s="503"/>
      <c r="E283" s="503"/>
      <c r="F283" s="503"/>
      <c r="G283" s="503"/>
      <c r="H283" s="503"/>
      <c r="I283" s="503"/>
      <c r="J283" s="273" t="s">
        <v>17</v>
      </c>
      <c r="K283" s="273" t="s">
        <v>15</v>
      </c>
      <c r="L283" s="273" t="s">
        <v>16</v>
      </c>
      <c r="M283" s="248" t="s">
        <v>18</v>
      </c>
      <c r="N283" s="232"/>
      <c r="P283" s="502" t="s">
        <v>33</v>
      </c>
      <c r="Q283" s="503"/>
      <c r="R283" s="503"/>
      <c r="S283" s="503"/>
      <c r="T283" s="503"/>
      <c r="U283" s="503"/>
      <c r="V283" s="503"/>
      <c r="W283" s="503"/>
      <c r="X283" s="503"/>
      <c r="Y283" s="271" t="s">
        <v>260</v>
      </c>
      <c r="Z283" s="273" t="s">
        <v>77</v>
      </c>
      <c r="AA283" s="273" t="s">
        <v>15</v>
      </c>
      <c r="AB283" s="273" t="s">
        <v>16</v>
      </c>
      <c r="AC283" s="271" t="s">
        <v>18</v>
      </c>
      <c r="AD283" s="268" t="s">
        <v>114</v>
      </c>
      <c r="AE283" s="232"/>
      <c r="AG283" s="502" t="s">
        <v>33</v>
      </c>
      <c r="AH283" s="503"/>
      <c r="AI283" s="503"/>
      <c r="AJ283" s="503"/>
      <c r="AK283" s="503"/>
      <c r="AL283" s="503"/>
      <c r="AM283" s="503"/>
      <c r="AN283" s="503"/>
      <c r="AO283" s="503"/>
      <c r="AP283" s="271" t="s">
        <v>260</v>
      </c>
      <c r="AQ283" s="273" t="s">
        <v>211</v>
      </c>
      <c r="AR283" s="273" t="s">
        <v>15</v>
      </c>
      <c r="AS283" s="273" t="s">
        <v>16</v>
      </c>
      <c r="AT283" s="271" t="s">
        <v>213</v>
      </c>
      <c r="AU283" s="268" t="s">
        <v>263</v>
      </c>
    </row>
    <row r="284" spans="1:47" x14ac:dyDescent="0.35">
      <c r="A284" s="257">
        <v>1</v>
      </c>
      <c r="B284" s="492"/>
      <c r="C284" s="492"/>
      <c r="D284" s="492"/>
      <c r="E284" s="492"/>
      <c r="F284" s="492"/>
      <c r="G284" s="492"/>
      <c r="H284" s="492"/>
      <c r="I284" s="492"/>
      <c r="J284" s="234">
        <v>0</v>
      </c>
      <c r="K284" s="234">
        <v>0</v>
      </c>
      <c r="L284" s="234">
        <v>0</v>
      </c>
      <c r="M284" s="236">
        <f t="shared" si="253"/>
        <v>0</v>
      </c>
      <c r="N284" s="223"/>
      <c r="P284" s="257">
        <v>1</v>
      </c>
      <c r="Q284" s="492"/>
      <c r="R284" s="492"/>
      <c r="S284" s="492"/>
      <c r="T284" s="492"/>
      <c r="U284" s="492"/>
      <c r="V284" s="492"/>
      <c r="W284" s="492"/>
      <c r="X284" s="492"/>
      <c r="Y284" s="164">
        <f t="shared" ref="Y284:Y287" si="257">AU204</f>
        <v>0</v>
      </c>
      <c r="Z284" s="234">
        <v>0</v>
      </c>
      <c r="AA284" s="234">
        <v>0</v>
      </c>
      <c r="AB284" s="234">
        <v>0</v>
      </c>
      <c r="AC284" s="295">
        <f t="shared" ref="AC284:AC286" si="258">SUM(Z284:AB284)</f>
        <v>0</v>
      </c>
      <c r="AD284" s="296">
        <f t="shared" ref="AD284:AD286" si="259">M284-AC284</f>
        <v>0</v>
      </c>
      <c r="AE284" s="223"/>
      <c r="AG284" s="257">
        <v>1</v>
      </c>
      <c r="AH284" s="492"/>
      <c r="AI284" s="492"/>
      <c r="AJ284" s="492"/>
      <c r="AK284" s="492"/>
      <c r="AL284" s="492"/>
      <c r="AM284" s="492"/>
      <c r="AN284" s="492"/>
      <c r="AO284" s="492"/>
      <c r="AP284" s="305">
        <f t="shared" ref="AP284:AP287" si="260">AU204</f>
        <v>0</v>
      </c>
      <c r="AQ284" s="234">
        <v>0</v>
      </c>
      <c r="AR284" s="234">
        <v>0</v>
      </c>
      <c r="AS284" s="234">
        <v>0</v>
      </c>
      <c r="AT284" s="277">
        <f t="shared" ref="AT284:AT286" si="261">SUM(AQ284:AS284)</f>
        <v>0</v>
      </c>
      <c r="AU284" s="278">
        <f t="shared" ref="AU284:AU287" si="262">IF($S$313&lt;&gt;0, AC284+AP284-AT284, M284+AP284-AT284)</f>
        <v>0</v>
      </c>
    </row>
    <row r="285" spans="1:47" x14ac:dyDescent="0.35">
      <c r="A285" s="257">
        <v>2</v>
      </c>
      <c r="B285" s="492"/>
      <c r="C285" s="492"/>
      <c r="D285" s="492"/>
      <c r="E285" s="492"/>
      <c r="F285" s="492"/>
      <c r="G285" s="492"/>
      <c r="H285" s="492"/>
      <c r="I285" s="492"/>
      <c r="J285" s="234">
        <v>0</v>
      </c>
      <c r="K285" s="234">
        <v>0</v>
      </c>
      <c r="L285" s="234">
        <v>0</v>
      </c>
      <c r="M285" s="236">
        <f t="shared" si="253"/>
        <v>0</v>
      </c>
      <c r="N285" s="223"/>
      <c r="P285" s="257">
        <v>2</v>
      </c>
      <c r="Q285" s="492"/>
      <c r="R285" s="492"/>
      <c r="S285" s="492"/>
      <c r="T285" s="492"/>
      <c r="U285" s="492"/>
      <c r="V285" s="492"/>
      <c r="W285" s="492"/>
      <c r="X285" s="492"/>
      <c r="Y285" s="164">
        <f t="shared" si="257"/>
        <v>0</v>
      </c>
      <c r="Z285" s="234">
        <v>0</v>
      </c>
      <c r="AA285" s="234">
        <v>0</v>
      </c>
      <c r="AB285" s="234">
        <v>0</v>
      </c>
      <c r="AC285" s="295">
        <f t="shared" si="258"/>
        <v>0</v>
      </c>
      <c r="AD285" s="296">
        <f t="shared" si="259"/>
        <v>0</v>
      </c>
      <c r="AE285" s="223"/>
      <c r="AG285" s="257">
        <v>2</v>
      </c>
      <c r="AH285" s="492"/>
      <c r="AI285" s="492"/>
      <c r="AJ285" s="492"/>
      <c r="AK285" s="492"/>
      <c r="AL285" s="492"/>
      <c r="AM285" s="492"/>
      <c r="AN285" s="492"/>
      <c r="AO285" s="492"/>
      <c r="AP285" s="305">
        <f t="shared" si="260"/>
        <v>0</v>
      </c>
      <c r="AQ285" s="234">
        <v>0</v>
      </c>
      <c r="AR285" s="234">
        <v>0</v>
      </c>
      <c r="AS285" s="234">
        <v>0</v>
      </c>
      <c r="AT285" s="277">
        <f t="shared" si="261"/>
        <v>0</v>
      </c>
      <c r="AU285" s="278">
        <f t="shared" si="262"/>
        <v>0</v>
      </c>
    </row>
    <row r="286" spans="1:47" x14ac:dyDescent="0.35">
      <c r="A286" s="257">
        <v>3</v>
      </c>
      <c r="B286" s="492"/>
      <c r="C286" s="492"/>
      <c r="D286" s="492"/>
      <c r="E286" s="492"/>
      <c r="F286" s="492"/>
      <c r="G286" s="492"/>
      <c r="H286" s="492"/>
      <c r="I286" s="492"/>
      <c r="J286" s="234">
        <v>0</v>
      </c>
      <c r="K286" s="234">
        <v>0</v>
      </c>
      <c r="L286" s="234">
        <v>0</v>
      </c>
      <c r="M286" s="236">
        <f>SUM(J286:L286)</f>
        <v>0</v>
      </c>
      <c r="N286" s="223"/>
      <c r="P286" s="257">
        <v>3</v>
      </c>
      <c r="Q286" s="492"/>
      <c r="R286" s="492"/>
      <c r="S286" s="492"/>
      <c r="T286" s="492"/>
      <c r="U286" s="492"/>
      <c r="V286" s="492"/>
      <c r="W286" s="492"/>
      <c r="X286" s="492"/>
      <c r="Y286" s="164">
        <f t="shared" si="257"/>
        <v>0</v>
      </c>
      <c r="Z286" s="234">
        <v>0</v>
      </c>
      <c r="AA286" s="234">
        <v>0</v>
      </c>
      <c r="AB286" s="234">
        <v>0</v>
      </c>
      <c r="AC286" s="295">
        <f t="shared" si="258"/>
        <v>0</v>
      </c>
      <c r="AD286" s="296">
        <f t="shared" si="259"/>
        <v>0</v>
      </c>
      <c r="AE286" s="223"/>
      <c r="AG286" s="257">
        <v>3</v>
      </c>
      <c r="AH286" s="492"/>
      <c r="AI286" s="492"/>
      <c r="AJ286" s="492"/>
      <c r="AK286" s="492"/>
      <c r="AL286" s="492"/>
      <c r="AM286" s="492"/>
      <c r="AN286" s="492"/>
      <c r="AO286" s="492"/>
      <c r="AP286" s="305">
        <f t="shared" si="260"/>
        <v>0</v>
      </c>
      <c r="AQ286" s="234">
        <v>0</v>
      </c>
      <c r="AR286" s="234">
        <v>0</v>
      </c>
      <c r="AS286" s="234">
        <v>0</v>
      </c>
      <c r="AT286" s="277">
        <f t="shared" si="261"/>
        <v>0</v>
      </c>
      <c r="AU286" s="278">
        <f t="shared" si="262"/>
        <v>0</v>
      </c>
    </row>
    <row r="287" spans="1:47" ht="16" thickBot="1" x14ac:dyDescent="0.4">
      <c r="A287" s="504" t="s">
        <v>26</v>
      </c>
      <c r="B287" s="505"/>
      <c r="C287" s="505"/>
      <c r="D287" s="505"/>
      <c r="E287" s="505"/>
      <c r="F287" s="505"/>
      <c r="G287" s="505"/>
      <c r="H287" s="505"/>
      <c r="I287" s="505"/>
      <c r="J287" s="250">
        <f>SUM(J284:J286)</f>
        <v>0</v>
      </c>
      <c r="K287" s="250">
        <f t="shared" ref="K287" si="263">SUM(K284:K286)</f>
        <v>0</v>
      </c>
      <c r="L287" s="250">
        <f>SUM(L284:L286)</f>
        <v>0</v>
      </c>
      <c r="M287" s="237">
        <f t="shared" si="253"/>
        <v>0</v>
      </c>
      <c r="N287" s="223"/>
      <c r="P287" s="530" t="s">
        <v>26</v>
      </c>
      <c r="Q287" s="531"/>
      <c r="R287" s="531"/>
      <c r="S287" s="531"/>
      <c r="T287" s="531"/>
      <c r="U287" s="531"/>
      <c r="V287" s="531"/>
      <c r="W287" s="531"/>
      <c r="X287" s="531"/>
      <c r="Y287" s="164">
        <f t="shared" si="257"/>
        <v>0</v>
      </c>
      <c r="Z287" s="295">
        <f>SUM(Z284:Z286)</f>
        <v>0</v>
      </c>
      <c r="AA287" s="295">
        <f t="shared" ref="AA287:AD287" si="264">SUM(AA284:AA286)</f>
        <v>0</v>
      </c>
      <c r="AB287" s="295">
        <f t="shared" si="264"/>
        <v>0</v>
      </c>
      <c r="AC287" s="295">
        <f t="shared" si="264"/>
        <v>0</v>
      </c>
      <c r="AD287" s="296">
        <f t="shared" si="264"/>
        <v>0</v>
      </c>
      <c r="AE287" s="223"/>
      <c r="AG287" s="504" t="s">
        <v>26</v>
      </c>
      <c r="AH287" s="505"/>
      <c r="AI287" s="505"/>
      <c r="AJ287" s="505"/>
      <c r="AK287" s="505"/>
      <c r="AL287" s="505"/>
      <c r="AM287" s="505"/>
      <c r="AN287" s="505"/>
      <c r="AO287" s="505"/>
      <c r="AP287" s="306">
        <f t="shared" si="260"/>
        <v>0</v>
      </c>
      <c r="AQ287" s="275">
        <f>SUM(AQ284:AQ286)</f>
        <v>0</v>
      </c>
      <c r="AR287" s="275">
        <f t="shared" ref="AR287:AT287" si="265">SUM(AR284:AR286)</f>
        <v>0</v>
      </c>
      <c r="AS287" s="275">
        <f t="shared" si="265"/>
        <v>0</v>
      </c>
      <c r="AT287" s="275">
        <f t="shared" si="265"/>
        <v>0</v>
      </c>
      <c r="AU287" s="276">
        <f t="shared" si="262"/>
        <v>0</v>
      </c>
    </row>
    <row r="288" spans="1:47" s="221" customFormat="1" ht="3.75" customHeight="1" thickBot="1" x14ac:dyDescent="0.4">
      <c r="A288" s="232"/>
      <c r="B288" s="232"/>
      <c r="C288" s="232"/>
      <c r="D288" s="232"/>
      <c r="E288" s="232"/>
      <c r="F288" s="232"/>
      <c r="G288" s="232"/>
      <c r="H288" s="232"/>
      <c r="I288" s="232"/>
      <c r="J288" s="246"/>
      <c r="K288" s="246"/>
      <c r="L288" s="246"/>
      <c r="M288" s="246"/>
      <c r="N288" s="223"/>
      <c r="P288" s="341"/>
      <c r="Q288" s="342"/>
      <c r="R288" s="342"/>
      <c r="S288" s="342"/>
      <c r="T288" s="342"/>
      <c r="U288" s="342"/>
      <c r="V288" s="342"/>
      <c r="W288" s="342"/>
      <c r="X288" s="342"/>
      <c r="Y288" s="249"/>
      <c r="Z288" s="249"/>
      <c r="AA288" s="249"/>
      <c r="AB288" s="249"/>
      <c r="AC288" s="249"/>
      <c r="AD288" s="343"/>
      <c r="AE288" s="223"/>
      <c r="AG288" s="232"/>
      <c r="AH288" s="232"/>
      <c r="AI288" s="232"/>
      <c r="AJ288" s="232"/>
      <c r="AK288" s="232"/>
      <c r="AL288" s="232"/>
      <c r="AM288" s="232"/>
      <c r="AN288" s="232"/>
      <c r="AO288" s="232"/>
      <c r="AP288" s="246"/>
      <c r="AQ288" s="246"/>
      <c r="AR288" s="246"/>
      <c r="AS288" s="246"/>
      <c r="AT288" s="246"/>
      <c r="AU288" s="246"/>
    </row>
    <row r="289" spans="1:134" s="242" customFormat="1" x14ac:dyDescent="0.35">
      <c r="A289" s="502" t="s">
        <v>27</v>
      </c>
      <c r="B289" s="503"/>
      <c r="C289" s="503"/>
      <c r="D289" s="503"/>
      <c r="E289" s="503"/>
      <c r="F289" s="503"/>
      <c r="G289" s="503"/>
      <c r="H289" s="503"/>
      <c r="I289" s="503"/>
      <c r="J289" s="273" t="s">
        <v>17</v>
      </c>
      <c r="K289" s="273" t="s">
        <v>15</v>
      </c>
      <c r="L289" s="273" t="s">
        <v>16</v>
      </c>
      <c r="M289" s="248" t="s">
        <v>18</v>
      </c>
      <c r="N289" s="232"/>
      <c r="P289" s="502" t="s">
        <v>27</v>
      </c>
      <c r="Q289" s="503"/>
      <c r="R289" s="503"/>
      <c r="S289" s="503"/>
      <c r="T289" s="503"/>
      <c r="U289" s="503"/>
      <c r="V289" s="503"/>
      <c r="W289" s="503"/>
      <c r="X289" s="503"/>
      <c r="Y289" s="271" t="s">
        <v>260</v>
      </c>
      <c r="Z289" s="273" t="s">
        <v>77</v>
      </c>
      <c r="AA289" s="273" t="s">
        <v>15</v>
      </c>
      <c r="AB289" s="273" t="s">
        <v>16</v>
      </c>
      <c r="AC289" s="271" t="s">
        <v>18</v>
      </c>
      <c r="AD289" s="268" t="s">
        <v>114</v>
      </c>
      <c r="AE289" s="232"/>
      <c r="AG289" s="502" t="s">
        <v>27</v>
      </c>
      <c r="AH289" s="503"/>
      <c r="AI289" s="503"/>
      <c r="AJ289" s="503"/>
      <c r="AK289" s="503"/>
      <c r="AL289" s="503"/>
      <c r="AM289" s="503"/>
      <c r="AN289" s="503"/>
      <c r="AO289" s="503"/>
      <c r="AP289" s="271" t="s">
        <v>260</v>
      </c>
      <c r="AQ289" s="273" t="s">
        <v>211</v>
      </c>
      <c r="AR289" s="273" t="s">
        <v>15</v>
      </c>
      <c r="AS289" s="273" t="s">
        <v>16</v>
      </c>
      <c r="AT289" s="271" t="s">
        <v>213</v>
      </c>
      <c r="AU289" s="268" t="s">
        <v>263</v>
      </c>
    </row>
    <row r="290" spans="1:134" x14ac:dyDescent="0.35">
      <c r="A290" s="257">
        <v>1</v>
      </c>
      <c r="B290" s="228" t="s">
        <v>28</v>
      </c>
      <c r="C290" s="492"/>
      <c r="D290" s="492"/>
      <c r="E290" s="492"/>
      <c r="F290" s="492"/>
      <c r="G290" s="492"/>
      <c r="H290" s="492"/>
      <c r="I290" s="492"/>
      <c r="J290" s="234">
        <v>0</v>
      </c>
      <c r="K290" s="234">
        <v>0</v>
      </c>
      <c r="L290" s="234">
        <v>0</v>
      </c>
      <c r="M290" s="236">
        <f t="shared" si="253"/>
        <v>0</v>
      </c>
      <c r="N290" s="223"/>
      <c r="P290" s="257">
        <v>1</v>
      </c>
      <c r="Q290" s="228" t="s">
        <v>28</v>
      </c>
      <c r="R290" s="492"/>
      <c r="S290" s="492"/>
      <c r="T290" s="492"/>
      <c r="U290" s="492"/>
      <c r="V290" s="492"/>
      <c r="W290" s="492"/>
      <c r="X290" s="492"/>
      <c r="Y290" s="164">
        <f t="shared" ref="Y290:Y301" si="266">AU210</f>
        <v>0</v>
      </c>
      <c r="Z290" s="234">
        <v>0</v>
      </c>
      <c r="AA290" s="234">
        <v>0</v>
      </c>
      <c r="AB290" s="234">
        <v>0</v>
      </c>
      <c r="AC290" s="295">
        <f t="shared" ref="AC290:AC299" si="267">SUM(Z290:AB290)</f>
        <v>0</v>
      </c>
      <c r="AD290" s="296">
        <f t="shared" ref="AD290:AD300" si="268">M290-AC290</f>
        <v>0</v>
      </c>
      <c r="AE290" s="223"/>
      <c r="AG290" s="257">
        <v>1</v>
      </c>
      <c r="AH290" s="228" t="s">
        <v>28</v>
      </c>
      <c r="AI290" s="492"/>
      <c r="AJ290" s="492"/>
      <c r="AK290" s="492"/>
      <c r="AL290" s="492"/>
      <c r="AM290" s="492"/>
      <c r="AN290" s="492"/>
      <c r="AO290" s="492"/>
      <c r="AP290" s="305">
        <f t="shared" ref="AP290:AP301" si="269">AU210</f>
        <v>0</v>
      </c>
      <c r="AQ290" s="234">
        <v>0</v>
      </c>
      <c r="AR290" s="234">
        <v>0</v>
      </c>
      <c r="AS290" s="234">
        <v>0</v>
      </c>
      <c r="AT290" s="277">
        <f t="shared" ref="AT290:AT299" si="270">SUM(AQ290:AS290)</f>
        <v>0</v>
      </c>
      <c r="AU290" s="278">
        <f t="shared" ref="AU290:AU301" si="271">IF($S$313&lt;&gt;0, AC290+AP290-AT290, M290+AP290-AT290)</f>
        <v>0</v>
      </c>
    </row>
    <row r="291" spans="1:134" x14ac:dyDescent="0.35">
      <c r="A291" s="257">
        <v>2</v>
      </c>
      <c r="B291" s="228" t="s">
        <v>31</v>
      </c>
      <c r="C291" s="492"/>
      <c r="D291" s="492"/>
      <c r="E291" s="492"/>
      <c r="F291" s="492"/>
      <c r="G291" s="492"/>
      <c r="H291" s="492"/>
      <c r="I291" s="492"/>
      <c r="J291" s="234">
        <v>0</v>
      </c>
      <c r="K291" s="234">
        <v>0</v>
      </c>
      <c r="L291" s="234">
        <v>0</v>
      </c>
      <c r="M291" s="236">
        <f t="shared" si="253"/>
        <v>0</v>
      </c>
      <c r="N291" s="223"/>
      <c r="P291" s="257">
        <v>2</v>
      </c>
      <c r="Q291" s="228" t="s">
        <v>31</v>
      </c>
      <c r="R291" s="492"/>
      <c r="S291" s="492"/>
      <c r="T291" s="492"/>
      <c r="U291" s="492"/>
      <c r="V291" s="492"/>
      <c r="W291" s="492"/>
      <c r="X291" s="492"/>
      <c r="Y291" s="164">
        <f t="shared" si="266"/>
        <v>0</v>
      </c>
      <c r="Z291" s="234">
        <v>0</v>
      </c>
      <c r="AA291" s="234">
        <v>0</v>
      </c>
      <c r="AB291" s="234">
        <v>0</v>
      </c>
      <c r="AC291" s="295">
        <f t="shared" si="267"/>
        <v>0</v>
      </c>
      <c r="AD291" s="296">
        <f t="shared" si="268"/>
        <v>0</v>
      </c>
      <c r="AE291" s="223"/>
      <c r="AG291" s="257">
        <v>2</v>
      </c>
      <c r="AH291" s="228" t="s">
        <v>31</v>
      </c>
      <c r="AI291" s="492"/>
      <c r="AJ291" s="492"/>
      <c r="AK291" s="492"/>
      <c r="AL291" s="492"/>
      <c r="AM291" s="492"/>
      <c r="AN291" s="492"/>
      <c r="AO291" s="492"/>
      <c r="AP291" s="305">
        <f t="shared" si="269"/>
        <v>0</v>
      </c>
      <c r="AQ291" s="234">
        <v>0</v>
      </c>
      <c r="AR291" s="234">
        <v>0</v>
      </c>
      <c r="AS291" s="234">
        <v>0</v>
      </c>
      <c r="AT291" s="277">
        <f t="shared" si="270"/>
        <v>0</v>
      </c>
      <c r="AU291" s="278">
        <f t="shared" si="271"/>
        <v>0</v>
      </c>
    </row>
    <row r="292" spans="1:134" x14ac:dyDescent="0.35">
      <c r="A292" s="257">
        <v>3</v>
      </c>
      <c r="B292" s="228" t="s">
        <v>32</v>
      </c>
      <c r="C292" s="492"/>
      <c r="D292" s="492"/>
      <c r="E292" s="492"/>
      <c r="F292" s="492"/>
      <c r="G292" s="492"/>
      <c r="H292" s="492"/>
      <c r="I292" s="492"/>
      <c r="J292" s="234">
        <v>0</v>
      </c>
      <c r="K292" s="234">
        <v>0</v>
      </c>
      <c r="L292" s="234">
        <v>0</v>
      </c>
      <c r="M292" s="236">
        <f t="shared" si="253"/>
        <v>0</v>
      </c>
      <c r="N292" s="223"/>
      <c r="P292" s="257">
        <v>3</v>
      </c>
      <c r="Q292" s="228" t="s">
        <v>32</v>
      </c>
      <c r="R292" s="492"/>
      <c r="S292" s="492"/>
      <c r="T292" s="492"/>
      <c r="U292" s="492"/>
      <c r="V292" s="492"/>
      <c r="W292" s="492"/>
      <c r="X292" s="492"/>
      <c r="Y292" s="164">
        <f t="shared" si="266"/>
        <v>0</v>
      </c>
      <c r="Z292" s="234">
        <v>0</v>
      </c>
      <c r="AA292" s="234">
        <v>0</v>
      </c>
      <c r="AB292" s="234">
        <v>0</v>
      </c>
      <c r="AC292" s="295">
        <f t="shared" si="267"/>
        <v>0</v>
      </c>
      <c r="AD292" s="296">
        <f t="shared" si="268"/>
        <v>0</v>
      </c>
      <c r="AE292" s="223"/>
      <c r="AG292" s="257">
        <v>3</v>
      </c>
      <c r="AH292" s="228" t="s">
        <v>32</v>
      </c>
      <c r="AI292" s="492"/>
      <c r="AJ292" s="492"/>
      <c r="AK292" s="492"/>
      <c r="AL292" s="492"/>
      <c r="AM292" s="492"/>
      <c r="AN292" s="492"/>
      <c r="AO292" s="492"/>
      <c r="AP292" s="305">
        <f t="shared" si="269"/>
        <v>0</v>
      </c>
      <c r="AQ292" s="234">
        <v>0</v>
      </c>
      <c r="AR292" s="234">
        <v>0</v>
      </c>
      <c r="AS292" s="234">
        <v>0</v>
      </c>
      <c r="AT292" s="277">
        <f t="shared" si="270"/>
        <v>0</v>
      </c>
      <c r="AU292" s="278">
        <f t="shared" si="271"/>
        <v>0</v>
      </c>
    </row>
    <row r="293" spans="1:134" s="221" customFormat="1" x14ac:dyDescent="0.35">
      <c r="A293" s="229">
        <v>4</v>
      </c>
      <c r="B293" s="228" t="s">
        <v>72</v>
      </c>
      <c r="C293" s="492"/>
      <c r="D293" s="492"/>
      <c r="E293" s="492"/>
      <c r="F293" s="492"/>
      <c r="G293" s="492"/>
      <c r="H293" s="492"/>
      <c r="I293" s="492"/>
      <c r="J293" s="234">
        <v>0</v>
      </c>
      <c r="K293" s="234">
        <v>0</v>
      </c>
      <c r="L293" s="234">
        <v>0</v>
      </c>
      <c r="M293" s="236">
        <f t="shared" si="253"/>
        <v>0</v>
      </c>
      <c r="N293" s="223"/>
      <c r="P293" s="229">
        <v>4</v>
      </c>
      <c r="Q293" s="228" t="s">
        <v>72</v>
      </c>
      <c r="R293" s="492"/>
      <c r="S293" s="492"/>
      <c r="T293" s="492"/>
      <c r="U293" s="492"/>
      <c r="V293" s="492"/>
      <c r="W293" s="492"/>
      <c r="X293" s="492"/>
      <c r="Y293" s="164">
        <f t="shared" si="266"/>
        <v>0</v>
      </c>
      <c r="Z293" s="234">
        <v>0</v>
      </c>
      <c r="AA293" s="234">
        <v>0</v>
      </c>
      <c r="AB293" s="234">
        <v>0</v>
      </c>
      <c r="AC293" s="295">
        <f t="shared" si="267"/>
        <v>0</v>
      </c>
      <c r="AD293" s="296">
        <f t="shared" si="268"/>
        <v>0</v>
      </c>
      <c r="AE293" s="223"/>
      <c r="AG293" s="229">
        <v>4</v>
      </c>
      <c r="AH293" s="228" t="s">
        <v>72</v>
      </c>
      <c r="AI293" s="492"/>
      <c r="AJ293" s="492"/>
      <c r="AK293" s="492"/>
      <c r="AL293" s="492"/>
      <c r="AM293" s="492"/>
      <c r="AN293" s="492"/>
      <c r="AO293" s="492"/>
      <c r="AP293" s="305">
        <f t="shared" si="269"/>
        <v>0</v>
      </c>
      <c r="AQ293" s="234">
        <v>0</v>
      </c>
      <c r="AR293" s="234">
        <v>0</v>
      </c>
      <c r="AS293" s="234">
        <v>0</v>
      </c>
      <c r="AT293" s="277">
        <f t="shared" si="270"/>
        <v>0</v>
      </c>
      <c r="AU293" s="278">
        <f>IF($S$313&lt;&gt;0, AC293+AP293-AT293, M293+AP293-AT293)</f>
        <v>0</v>
      </c>
    </row>
    <row r="294" spans="1:134" x14ac:dyDescent="0.35">
      <c r="A294" s="257">
        <v>5</v>
      </c>
      <c r="B294" s="228" t="s">
        <v>29</v>
      </c>
      <c r="C294" s="492"/>
      <c r="D294" s="492"/>
      <c r="E294" s="492"/>
      <c r="F294" s="492"/>
      <c r="G294" s="492"/>
      <c r="H294" s="492"/>
      <c r="I294" s="492"/>
      <c r="J294" s="234">
        <v>0</v>
      </c>
      <c r="K294" s="234">
        <v>0</v>
      </c>
      <c r="L294" s="234">
        <v>0</v>
      </c>
      <c r="M294" s="236">
        <f t="shared" si="253"/>
        <v>0</v>
      </c>
      <c r="N294" s="223"/>
      <c r="P294" s="257">
        <v>5</v>
      </c>
      <c r="Q294" s="228" t="s">
        <v>29</v>
      </c>
      <c r="R294" s="492"/>
      <c r="S294" s="492"/>
      <c r="T294" s="492"/>
      <c r="U294" s="492"/>
      <c r="V294" s="492"/>
      <c r="W294" s="492"/>
      <c r="X294" s="492"/>
      <c r="Y294" s="164">
        <f t="shared" si="266"/>
        <v>0</v>
      </c>
      <c r="Z294" s="234">
        <v>0</v>
      </c>
      <c r="AA294" s="234">
        <v>0</v>
      </c>
      <c r="AB294" s="234">
        <v>0</v>
      </c>
      <c r="AC294" s="295">
        <f t="shared" si="267"/>
        <v>0</v>
      </c>
      <c r="AD294" s="296">
        <f t="shared" si="268"/>
        <v>0</v>
      </c>
      <c r="AE294" s="223"/>
      <c r="AG294" s="257">
        <v>5</v>
      </c>
      <c r="AH294" s="228" t="s">
        <v>29</v>
      </c>
      <c r="AI294" s="492"/>
      <c r="AJ294" s="492"/>
      <c r="AK294" s="492"/>
      <c r="AL294" s="492"/>
      <c r="AM294" s="492"/>
      <c r="AN294" s="492"/>
      <c r="AO294" s="492"/>
      <c r="AP294" s="305">
        <f t="shared" si="269"/>
        <v>0</v>
      </c>
      <c r="AQ294" s="234">
        <v>0</v>
      </c>
      <c r="AR294" s="234">
        <v>0</v>
      </c>
      <c r="AS294" s="234">
        <v>0</v>
      </c>
      <c r="AT294" s="277">
        <f t="shared" si="270"/>
        <v>0</v>
      </c>
      <c r="AU294" s="278">
        <f t="shared" si="271"/>
        <v>0</v>
      </c>
    </row>
    <row r="295" spans="1:134" x14ac:dyDescent="0.35">
      <c r="A295" s="257">
        <v>6</v>
      </c>
      <c r="B295" s="228" t="s">
        <v>30</v>
      </c>
      <c r="C295" s="492"/>
      <c r="D295" s="492"/>
      <c r="E295" s="492"/>
      <c r="F295" s="492"/>
      <c r="G295" s="492"/>
      <c r="H295" s="492"/>
      <c r="I295" s="492"/>
      <c r="J295" s="234">
        <v>0</v>
      </c>
      <c r="K295" s="234">
        <v>0</v>
      </c>
      <c r="L295" s="234">
        <v>0</v>
      </c>
      <c r="M295" s="236">
        <f t="shared" si="253"/>
        <v>0</v>
      </c>
      <c r="N295" s="223"/>
      <c r="P295" s="257">
        <v>6</v>
      </c>
      <c r="Q295" s="228" t="s">
        <v>30</v>
      </c>
      <c r="R295" s="492"/>
      <c r="S295" s="492"/>
      <c r="T295" s="492"/>
      <c r="U295" s="492"/>
      <c r="V295" s="492"/>
      <c r="W295" s="492"/>
      <c r="X295" s="492"/>
      <c r="Y295" s="164">
        <f t="shared" si="266"/>
        <v>0</v>
      </c>
      <c r="Z295" s="234">
        <v>0</v>
      </c>
      <c r="AA295" s="234">
        <v>0</v>
      </c>
      <c r="AB295" s="234">
        <v>0</v>
      </c>
      <c r="AC295" s="295">
        <f t="shared" si="267"/>
        <v>0</v>
      </c>
      <c r="AD295" s="296">
        <f t="shared" si="268"/>
        <v>0</v>
      </c>
      <c r="AE295" s="223"/>
      <c r="AG295" s="257">
        <v>6</v>
      </c>
      <c r="AH295" s="228" t="s">
        <v>30</v>
      </c>
      <c r="AI295" s="492"/>
      <c r="AJ295" s="492"/>
      <c r="AK295" s="492"/>
      <c r="AL295" s="492"/>
      <c r="AM295" s="492"/>
      <c r="AN295" s="492"/>
      <c r="AO295" s="492"/>
      <c r="AP295" s="305">
        <f t="shared" si="269"/>
        <v>0</v>
      </c>
      <c r="AQ295" s="234">
        <v>0</v>
      </c>
      <c r="AR295" s="234">
        <v>0</v>
      </c>
      <c r="AS295" s="234">
        <v>0</v>
      </c>
      <c r="AT295" s="277">
        <f t="shared" si="270"/>
        <v>0</v>
      </c>
      <c r="AU295" s="278">
        <f t="shared" si="271"/>
        <v>0</v>
      </c>
    </row>
    <row r="296" spans="1:134" x14ac:dyDescent="0.35">
      <c r="A296" s="257">
        <v>7</v>
      </c>
      <c r="B296" s="228" t="s">
        <v>34</v>
      </c>
      <c r="C296" s="492"/>
      <c r="D296" s="492"/>
      <c r="E296" s="492"/>
      <c r="F296" s="492"/>
      <c r="G296" s="492"/>
      <c r="H296" s="492"/>
      <c r="I296" s="492"/>
      <c r="J296" s="234">
        <v>0</v>
      </c>
      <c r="K296" s="234">
        <v>0</v>
      </c>
      <c r="L296" s="234">
        <v>0</v>
      </c>
      <c r="M296" s="236">
        <f t="shared" si="253"/>
        <v>0</v>
      </c>
      <c r="N296" s="223"/>
      <c r="P296" s="257">
        <v>7</v>
      </c>
      <c r="Q296" s="228" t="s">
        <v>34</v>
      </c>
      <c r="R296" s="492"/>
      <c r="S296" s="492"/>
      <c r="T296" s="492"/>
      <c r="U296" s="492"/>
      <c r="V296" s="492"/>
      <c r="W296" s="492"/>
      <c r="X296" s="492"/>
      <c r="Y296" s="164">
        <f t="shared" si="266"/>
        <v>0</v>
      </c>
      <c r="Z296" s="234">
        <v>0</v>
      </c>
      <c r="AA296" s="234">
        <v>0</v>
      </c>
      <c r="AB296" s="234">
        <v>0</v>
      </c>
      <c r="AC296" s="295">
        <f t="shared" si="267"/>
        <v>0</v>
      </c>
      <c r="AD296" s="296">
        <f t="shared" si="268"/>
        <v>0</v>
      </c>
      <c r="AE296" s="223"/>
      <c r="AG296" s="257">
        <v>7</v>
      </c>
      <c r="AH296" s="228" t="s">
        <v>34</v>
      </c>
      <c r="AI296" s="492"/>
      <c r="AJ296" s="492"/>
      <c r="AK296" s="492"/>
      <c r="AL296" s="492"/>
      <c r="AM296" s="492"/>
      <c r="AN296" s="492"/>
      <c r="AO296" s="492"/>
      <c r="AP296" s="305">
        <f t="shared" si="269"/>
        <v>0</v>
      </c>
      <c r="AQ296" s="234">
        <v>0</v>
      </c>
      <c r="AR296" s="234">
        <v>0</v>
      </c>
      <c r="AS296" s="234">
        <v>0</v>
      </c>
      <c r="AT296" s="277">
        <f t="shared" si="270"/>
        <v>0</v>
      </c>
      <c r="AU296" s="278">
        <f t="shared" si="271"/>
        <v>0</v>
      </c>
    </row>
    <row r="297" spans="1:134" x14ac:dyDescent="0.35">
      <c r="A297" s="257">
        <v>8</v>
      </c>
      <c r="B297" s="228" t="s">
        <v>35</v>
      </c>
      <c r="C297" s="492"/>
      <c r="D297" s="492"/>
      <c r="E297" s="492"/>
      <c r="F297" s="492"/>
      <c r="G297" s="492"/>
      <c r="H297" s="492"/>
      <c r="I297" s="492"/>
      <c r="J297" s="234">
        <v>0</v>
      </c>
      <c r="K297" s="234">
        <v>0</v>
      </c>
      <c r="L297" s="234">
        <v>0</v>
      </c>
      <c r="M297" s="236">
        <f>SUM(J297:L297)</f>
        <v>0</v>
      </c>
      <c r="N297" s="223"/>
      <c r="P297" s="257">
        <v>8</v>
      </c>
      <c r="Q297" s="228" t="s">
        <v>35</v>
      </c>
      <c r="R297" s="492"/>
      <c r="S297" s="492"/>
      <c r="T297" s="492"/>
      <c r="U297" s="492"/>
      <c r="V297" s="492"/>
      <c r="W297" s="492"/>
      <c r="X297" s="492"/>
      <c r="Y297" s="164">
        <f t="shared" si="266"/>
        <v>0</v>
      </c>
      <c r="Z297" s="234">
        <v>0</v>
      </c>
      <c r="AA297" s="234">
        <v>0</v>
      </c>
      <c r="AB297" s="234">
        <v>0</v>
      </c>
      <c r="AC297" s="295">
        <f t="shared" si="267"/>
        <v>0</v>
      </c>
      <c r="AD297" s="296">
        <f t="shared" si="268"/>
        <v>0</v>
      </c>
      <c r="AE297" s="223"/>
      <c r="AG297" s="257">
        <v>8</v>
      </c>
      <c r="AH297" s="228" t="s">
        <v>35</v>
      </c>
      <c r="AI297" s="492"/>
      <c r="AJ297" s="492"/>
      <c r="AK297" s="492"/>
      <c r="AL297" s="492"/>
      <c r="AM297" s="492"/>
      <c r="AN297" s="492"/>
      <c r="AO297" s="492"/>
      <c r="AP297" s="305">
        <f t="shared" si="269"/>
        <v>0</v>
      </c>
      <c r="AQ297" s="234">
        <v>0</v>
      </c>
      <c r="AR297" s="234">
        <v>0</v>
      </c>
      <c r="AS297" s="234">
        <v>0</v>
      </c>
      <c r="AT297" s="277">
        <f t="shared" si="270"/>
        <v>0</v>
      </c>
      <c r="AU297" s="278">
        <f t="shared" si="271"/>
        <v>0</v>
      </c>
    </row>
    <row r="298" spans="1:134" x14ac:dyDescent="0.35">
      <c r="A298" s="257">
        <v>9</v>
      </c>
      <c r="B298" s="228" t="s">
        <v>50</v>
      </c>
      <c r="C298" s="492"/>
      <c r="D298" s="492"/>
      <c r="E298" s="492"/>
      <c r="F298" s="492"/>
      <c r="G298" s="492"/>
      <c r="H298" s="492"/>
      <c r="I298" s="492"/>
      <c r="J298" s="234">
        <v>0</v>
      </c>
      <c r="K298" s="234">
        <v>0</v>
      </c>
      <c r="L298" s="234">
        <v>0</v>
      </c>
      <c r="M298" s="236">
        <f t="shared" si="253"/>
        <v>0</v>
      </c>
      <c r="N298" s="223"/>
      <c r="P298" s="257">
        <v>9</v>
      </c>
      <c r="Q298" s="228" t="s">
        <v>50</v>
      </c>
      <c r="R298" s="492"/>
      <c r="S298" s="492"/>
      <c r="T298" s="492"/>
      <c r="U298" s="492"/>
      <c r="V298" s="492"/>
      <c r="W298" s="492"/>
      <c r="X298" s="492"/>
      <c r="Y298" s="164">
        <f t="shared" si="266"/>
        <v>0</v>
      </c>
      <c r="Z298" s="234">
        <v>0</v>
      </c>
      <c r="AA298" s="234">
        <v>0</v>
      </c>
      <c r="AB298" s="234">
        <v>0</v>
      </c>
      <c r="AC298" s="295">
        <f t="shared" si="267"/>
        <v>0</v>
      </c>
      <c r="AD298" s="296">
        <f t="shared" si="268"/>
        <v>0</v>
      </c>
      <c r="AE298" s="223"/>
      <c r="AG298" s="257">
        <v>9</v>
      </c>
      <c r="AH298" s="228" t="s">
        <v>50</v>
      </c>
      <c r="AI298" s="492"/>
      <c r="AJ298" s="492"/>
      <c r="AK298" s="492"/>
      <c r="AL298" s="492"/>
      <c r="AM298" s="492"/>
      <c r="AN298" s="492"/>
      <c r="AO298" s="492"/>
      <c r="AP298" s="305">
        <f t="shared" si="269"/>
        <v>0</v>
      </c>
      <c r="AQ298" s="234">
        <v>0</v>
      </c>
      <c r="AR298" s="234">
        <v>0</v>
      </c>
      <c r="AS298" s="234">
        <v>0</v>
      </c>
      <c r="AT298" s="277">
        <f t="shared" si="270"/>
        <v>0</v>
      </c>
      <c r="AU298" s="278">
        <f t="shared" si="271"/>
        <v>0</v>
      </c>
    </row>
    <row r="299" spans="1:134" x14ac:dyDescent="0.35">
      <c r="A299" s="229">
        <v>10</v>
      </c>
      <c r="B299" s="313" t="s">
        <v>205</v>
      </c>
      <c r="C299" s="623"/>
      <c r="D299" s="623"/>
      <c r="E299" s="623"/>
      <c r="F299" s="623"/>
      <c r="G299" s="623"/>
      <c r="H299" s="623"/>
      <c r="I299" s="623"/>
      <c r="J299" s="234">
        <v>0</v>
      </c>
      <c r="K299" s="234">
        <v>0</v>
      </c>
      <c r="L299" s="234">
        <v>0</v>
      </c>
      <c r="M299" s="236">
        <f t="shared" si="253"/>
        <v>0</v>
      </c>
      <c r="N299" s="223"/>
      <c r="P299" s="229">
        <v>10</v>
      </c>
      <c r="Q299" s="313" t="s">
        <v>205</v>
      </c>
      <c r="R299" s="623"/>
      <c r="S299" s="623"/>
      <c r="T299" s="623"/>
      <c r="U299" s="623"/>
      <c r="V299" s="623"/>
      <c r="W299" s="623"/>
      <c r="X299" s="623"/>
      <c r="Y299" s="164">
        <f t="shared" si="266"/>
        <v>0</v>
      </c>
      <c r="Z299" s="234">
        <v>0</v>
      </c>
      <c r="AA299" s="234">
        <v>0</v>
      </c>
      <c r="AB299" s="234">
        <v>0</v>
      </c>
      <c r="AC299" s="295">
        <f t="shared" si="267"/>
        <v>0</v>
      </c>
      <c r="AD299" s="296">
        <f t="shared" si="268"/>
        <v>0</v>
      </c>
      <c r="AE299" s="223"/>
      <c r="AG299" s="229">
        <v>10</v>
      </c>
      <c r="AH299" s="313" t="s">
        <v>205</v>
      </c>
      <c r="AI299" s="623"/>
      <c r="AJ299" s="623"/>
      <c r="AK299" s="623"/>
      <c r="AL299" s="623"/>
      <c r="AM299" s="623"/>
      <c r="AN299" s="623"/>
      <c r="AO299" s="623"/>
      <c r="AP299" s="305">
        <f t="shared" si="269"/>
        <v>0</v>
      </c>
      <c r="AQ299" s="234">
        <v>0</v>
      </c>
      <c r="AR299" s="234">
        <v>0</v>
      </c>
      <c r="AS299" s="234">
        <v>0</v>
      </c>
      <c r="AT299" s="277">
        <f t="shared" si="270"/>
        <v>0</v>
      </c>
      <c r="AU299" s="278">
        <f t="shared" si="271"/>
        <v>0</v>
      </c>
    </row>
    <row r="300" spans="1:134" x14ac:dyDescent="0.35">
      <c r="A300" s="229">
        <v>11</v>
      </c>
      <c r="B300" s="313" t="s">
        <v>205</v>
      </c>
      <c r="C300" s="623"/>
      <c r="D300" s="623"/>
      <c r="E300" s="623"/>
      <c r="F300" s="623"/>
      <c r="G300" s="623"/>
      <c r="H300" s="623"/>
      <c r="I300" s="623"/>
      <c r="J300" s="234">
        <v>0</v>
      </c>
      <c r="K300" s="234">
        <v>0</v>
      </c>
      <c r="L300" s="234">
        <v>0</v>
      </c>
      <c r="M300" s="236">
        <f>SUM(J300:L300)</f>
        <v>0</v>
      </c>
      <c r="N300" s="223"/>
      <c r="P300" s="229">
        <v>11</v>
      </c>
      <c r="Q300" s="313" t="s">
        <v>205</v>
      </c>
      <c r="R300" s="623"/>
      <c r="S300" s="623"/>
      <c r="T300" s="623"/>
      <c r="U300" s="623"/>
      <c r="V300" s="623"/>
      <c r="W300" s="623"/>
      <c r="X300" s="623"/>
      <c r="Y300" s="164">
        <f t="shared" si="266"/>
        <v>0</v>
      </c>
      <c r="Z300" s="234">
        <v>0</v>
      </c>
      <c r="AA300" s="234">
        <v>0</v>
      </c>
      <c r="AB300" s="234">
        <v>0</v>
      </c>
      <c r="AC300" s="295">
        <f>SUM(Z300:AB300)</f>
        <v>0</v>
      </c>
      <c r="AD300" s="296">
        <f t="shared" si="268"/>
        <v>0</v>
      </c>
      <c r="AE300" s="223"/>
      <c r="AG300" s="229">
        <v>11</v>
      </c>
      <c r="AH300" s="313" t="s">
        <v>205</v>
      </c>
      <c r="AI300" s="623"/>
      <c r="AJ300" s="623"/>
      <c r="AK300" s="623"/>
      <c r="AL300" s="623"/>
      <c r="AM300" s="623"/>
      <c r="AN300" s="623"/>
      <c r="AO300" s="623"/>
      <c r="AP300" s="305">
        <f t="shared" si="269"/>
        <v>0</v>
      </c>
      <c r="AQ300" s="234">
        <v>0</v>
      </c>
      <c r="AR300" s="234">
        <v>0</v>
      </c>
      <c r="AS300" s="234">
        <v>0</v>
      </c>
      <c r="AT300" s="277">
        <f>SUM(AQ300:AS300)</f>
        <v>0</v>
      </c>
      <c r="AU300" s="278">
        <f>IF($S$313&lt;&gt;0, AC300+AP300-AT300, M300+AP300-AT300)</f>
        <v>0</v>
      </c>
    </row>
    <row r="301" spans="1:134" ht="16" thickBot="1" x14ac:dyDescent="0.4">
      <c r="A301" s="578" t="s">
        <v>36</v>
      </c>
      <c r="B301" s="579"/>
      <c r="C301" s="579"/>
      <c r="D301" s="579"/>
      <c r="E301" s="579"/>
      <c r="F301" s="579"/>
      <c r="G301" s="579"/>
      <c r="H301" s="579"/>
      <c r="I301" s="579"/>
      <c r="J301" s="250">
        <f>SUM(J290:J300)</f>
        <v>0</v>
      </c>
      <c r="K301" s="250">
        <f t="shared" ref="K301:L301" si="272">SUM(K290:K300)</f>
        <v>0</v>
      </c>
      <c r="L301" s="250">
        <f t="shared" si="272"/>
        <v>0</v>
      </c>
      <c r="M301" s="237">
        <f>SUM(J301:L301)</f>
        <v>0</v>
      </c>
      <c r="N301" s="223"/>
      <c r="P301" s="578" t="s">
        <v>36</v>
      </c>
      <c r="Q301" s="579"/>
      <c r="R301" s="579"/>
      <c r="S301" s="579"/>
      <c r="T301" s="579"/>
      <c r="U301" s="579"/>
      <c r="V301" s="579"/>
      <c r="W301" s="579"/>
      <c r="X301" s="579"/>
      <c r="Y301" s="200">
        <f t="shared" si="266"/>
        <v>0</v>
      </c>
      <c r="Z301" s="293">
        <f>SUM(Z290:Z300)</f>
        <v>0</v>
      </c>
      <c r="AA301" s="293">
        <f t="shared" ref="AA301" si="273">SUM(AA290:AA300)</f>
        <v>0</v>
      </c>
      <c r="AB301" s="293">
        <f>SUM(AB290:AB300)</f>
        <v>0</v>
      </c>
      <c r="AC301" s="293">
        <f t="shared" ref="AC301:AD301" si="274">SUM(AC290:AC300)</f>
        <v>0</v>
      </c>
      <c r="AD301" s="294">
        <f t="shared" si="274"/>
        <v>0</v>
      </c>
      <c r="AE301" s="223"/>
      <c r="AG301" s="578" t="s">
        <v>36</v>
      </c>
      <c r="AH301" s="579"/>
      <c r="AI301" s="579"/>
      <c r="AJ301" s="579"/>
      <c r="AK301" s="579"/>
      <c r="AL301" s="579"/>
      <c r="AM301" s="579"/>
      <c r="AN301" s="579"/>
      <c r="AO301" s="579"/>
      <c r="AP301" s="306">
        <f t="shared" si="269"/>
        <v>0</v>
      </c>
      <c r="AQ301" s="275">
        <f>SUM(AQ290:AQ300)</f>
        <v>0</v>
      </c>
      <c r="AR301" s="275">
        <f t="shared" ref="AR301:AT301" si="275">SUM(AR290:AR300)</f>
        <v>0</v>
      </c>
      <c r="AS301" s="275">
        <f t="shared" si="275"/>
        <v>0</v>
      </c>
      <c r="AT301" s="275">
        <f t="shared" si="275"/>
        <v>0</v>
      </c>
      <c r="AU301" s="276">
        <f t="shared" si="271"/>
        <v>0</v>
      </c>
    </row>
    <row r="302" spans="1:134" s="221" customFormat="1" ht="3.75" customHeight="1" x14ac:dyDescent="0.35">
      <c r="B302" s="281"/>
      <c r="C302" s="284"/>
      <c r="D302" s="284"/>
      <c r="E302" s="284"/>
      <c r="F302" s="284"/>
      <c r="G302" s="284"/>
      <c r="H302" s="284"/>
      <c r="I302" s="284"/>
      <c r="J302" s="283"/>
      <c r="K302" s="283"/>
      <c r="L302" s="283"/>
      <c r="M302" s="246"/>
      <c r="N302" s="223"/>
      <c r="Q302" s="281"/>
      <c r="R302" s="284"/>
      <c r="S302" s="284"/>
      <c r="T302" s="284"/>
      <c r="U302" s="284"/>
      <c r="V302" s="284"/>
      <c r="W302" s="284"/>
      <c r="X302" s="284"/>
      <c r="Y302" s="304"/>
      <c r="Z302" s="283"/>
      <c r="AA302" s="283"/>
      <c r="AB302" s="283"/>
      <c r="AC302" s="246"/>
      <c r="AD302" s="246"/>
      <c r="AE302" s="223"/>
      <c r="AH302" s="281"/>
      <c r="AI302" s="284"/>
      <c r="AJ302" s="284"/>
      <c r="AK302" s="284"/>
      <c r="AL302" s="284"/>
      <c r="AM302" s="284"/>
      <c r="AN302" s="284"/>
      <c r="AO302" s="284"/>
      <c r="AP302" s="304"/>
      <c r="AQ302" s="283"/>
      <c r="AR302" s="283"/>
      <c r="AS302" s="283"/>
      <c r="AT302" s="246"/>
      <c r="AU302" s="246"/>
      <c r="AW302" s="220"/>
      <c r="AX302" s="220"/>
      <c r="AY302" s="220"/>
      <c r="AZ302" s="220"/>
      <c r="BA302" s="220"/>
      <c r="BB302" s="220"/>
      <c r="BC302" s="220"/>
      <c r="BD302" s="220"/>
      <c r="BE302" s="220"/>
      <c r="BF302" s="220"/>
      <c r="BG302" s="220"/>
      <c r="BH302" s="220"/>
      <c r="BI302" s="220"/>
      <c r="BJ302" s="220"/>
      <c r="BK302" s="220"/>
      <c r="BL302" s="220"/>
      <c r="BM302" s="220"/>
      <c r="BN302" s="220"/>
      <c r="BO302" s="220"/>
      <c r="BP302" s="220"/>
      <c r="BQ302" s="220"/>
      <c r="BR302" s="220"/>
      <c r="BS302" s="220"/>
      <c r="BT302" s="220"/>
      <c r="BU302" s="220"/>
      <c r="BV302" s="220"/>
      <c r="BW302" s="220"/>
      <c r="BX302" s="220"/>
      <c r="BY302" s="220"/>
      <c r="BZ302" s="220"/>
      <c r="CA302" s="220"/>
      <c r="CB302" s="220"/>
      <c r="CC302" s="220"/>
      <c r="CD302" s="220"/>
      <c r="CE302" s="220"/>
      <c r="CF302" s="220"/>
      <c r="CG302" s="220"/>
      <c r="CH302" s="220"/>
      <c r="CI302" s="220"/>
      <c r="CJ302" s="220"/>
      <c r="CK302" s="220"/>
      <c r="CL302" s="220"/>
      <c r="CM302" s="220"/>
      <c r="CN302" s="220"/>
      <c r="CO302" s="220"/>
      <c r="CP302" s="220"/>
      <c r="CQ302" s="220"/>
      <c r="CR302" s="220"/>
      <c r="CS302" s="220"/>
      <c r="CT302" s="220"/>
      <c r="CU302" s="220"/>
      <c r="CV302" s="220"/>
      <c r="CW302" s="220"/>
      <c r="CX302" s="220"/>
      <c r="CY302" s="220"/>
      <c r="CZ302" s="220"/>
      <c r="DA302" s="220"/>
      <c r="DB302" s="220"/>
      <c r="DC302" s="220"/>
      <c r="DD302" s="220"/>
      <c r="DE302" s="220"/>
      <c r="DF302" s="220"/>
      <c r="DG302" s="220"/>
      <c r="DH302" s="220"/>
      <c r="DI302" s="220"/>
      <c r="DJ302" s="220"/>
      <c r="DK302" s="220"/>
      <c r="DL302" s="220"/>
      <c r="DM302" s="220"/>
      <c r="DN302" s="220"/>
      <c r="DO302" s="220"/>
      <c r="DP302" s="220"/>
      <c r="DQ302" s="220"/>
      <c r="DR302" s="220"/>
      <c r="DS302" s="220"/>
      <c r="DT302" s="220"/>
      <c r="DU302" s="220"/>
      <c r="DV302" s="220"/>
      <c r="DW302" s="220"/>
      <c r="DX302" s="220"/>
      <c r="DY302" s="220"/>
      <c r="DZ302" s="220"/>
      <c r="EA302" s="220"/>
      <c r="EB302" s="220"/>
      <c r="EC302" s="220"/>
      <c r="ED302" s="220"/>
    </row>
    <row r="303" spans="1:134" ht="3.75" customHeight="1" thickBot="1" x14ac:dyDescent="0.4">
      <c r="A303" s="242"/>
      <c r="B303" s="242"/>
      <c r="C303" s="242"/>
      <c r="D303" s="242"/>
      <c r="E303" s="242"/>
      <c r="F303" s="242"/>
      <c r="G303" s="242"/>
      <c r="H303" s="242"/>
      <c r="I303" s="232"/>
      <c r="J303" s="246"/>
      <c r="K303" s="246"/>
      <c r="L303" s="246"/>
      <c r="M303" s="246"/>
      <c r="N303" s="223"/>
      <c r="P303" s="242"/>
      <c r="Q303" s="242"/>
      <c r="R303" s="242"/>
      <c r="S303" s="242"/>
      <c r="T303" s="242"/>
      <c r="U303" s="242"/>
      <c r="V303" s="242"/>
      <c r="W303" s="242"/>
      <c r="X303" s="232"/>
      <c r="Y303" s="246"/>
      <c r="Z303" s="246"/>
      <c r="AA303" s="246"/>
      <c r="AB303" s="246"/>
      <c r="AC303" s="246"/>
      <c r="AD303" s="246"/>
      <c r="AE303" s="223"/>
      <c r="AG303" s="242"/>
      <c r="AH303" s="242"/>
      <c r="AI303" s="242"/>
      <c r="AJ303" s="242"/>
      <c r="AK303" s="242"/>
      <c r="AL303" s="242"/>
      <c r="AM303" s="242"/>
      <c r="AN303" s="242"/>
      <c r="AO303" s="232"/>
      <c r="AP303" s="246"/>
      <c r="AQ303" s="246"/>
      <c r="AR303" s="246"/>
      <c r="AS303" s="246"/>
      <c r="AT303" s="246"/>
      <c r="AU303" s="246"/>
    </row>
    <row r="304" spans="1:134" x14ac:dyDescent="0.35">
      <c r="A304" s="544" t="s">
        <v>189</v>
      </c>
      <c r="B304" s="545"/>
      <c r="C304" s="545"/>
      <c r="D304" s="545"/>
      <c r="E304" s="545"/>
      <c r="F304" s="545"/>
      <c r="G304" s="545"/>
      <c r="H304" s="545"/>
      <c r="I304" s="545"/>
      <c r="J304" s="244">
        <f>SUM(J301, J287, J281, H274)</f>
        <v>0</v>
      </c>
      <c r="K304" s="244">
        <f>SUM( K301, K287, K281, K274)</f>
        <v>0</v>
      </c>
      <c r="L304" s="244">
        <f>SUM( L301, L287, L281, L274)</f>
        <v>0</v>
      </c>
      <c r="M304" s="245">
        <f>SUM(J304:L304)</f>
        <v>0</v>
      </c>
      <c r="N304" s="223"/>
      <c r="P304" s="544" t="s">
        <v>182</v>
      </c>
      <c r="Q304" s="545"/>
      <c r="R304" s="545"/>
      <c r="S304" s="545"/>
      <c r="T304" s="545"/>
      <c r="U304" s="545"/>
      <c r="V304" s="545"/>
      <c r="W304" s="545"/>
      <c r="X304" s="545"/>
      <c r="Y304" s="199">
        <f t="shared" ref="Y304:Y305" si="276">AU224</f>
        <v>0</v>
      </c>
      <c r="Z304" s="300">
        <f>SUM(Z301, Z287, Z281, X274)</f>
        <v>0</v>
      </c>
      <c r="AA304" s="300">
        <f>SUM(AA301, AA287, AA281, AA274)</f>
        <v>0</v>
      </c>
      <c r="AB304" s="300">
        <f>SUM(AB301, AB287, AB281, AB274, )</f>
        <v>0</v>
      </c>
      <c r="AC304" s="300">
        <f t="shared" ref="AC304" si="277">SUM(Z304:AB304)</f>
        <v>0</v>
      </c>
      <c r="AD304" s="301">
        <f>M304-AC304</f>
        <v>0</v>
      </c>
      <c r="AE304" s="246"/>
      <c r="AG304" s="544" t="s">
        <v>182</v>
      </c>
      <c r="AH304" s="545"/>
      <c r="AI304" s="545"/>
      <c r="AJ304" s="545"/>
      <c r="AK304" s="545"/>
      <c r="AL304" s="545"/>
      <c r="AM304" s="545"/>
      <c r="AN304" s="545"/>
      <c r="AO304" s="545"/>
      <c r="AP304" s="205">
        <f t="shared" ref="AP304:AP305" si="278">AU224</f>
        <v>0</v>
      </c>
      <c r="AQ304" s="286">
        <f>SUM( AQ301, AQ287, AQ281, AO274)</f>
        <v>0</v>
      </c>
      <c r="AR304" s="286">
        <f>SUM( AR301, AR287, AR281, AR274)</f>
        <v>0</v>
      </c>
      <c r="AS304" s="286">
        <f>SUM( AS301, AS287, AS281, AS274, )</f>
        <v>0</v>
      </c>
      <c r="AT304" s="286">
        <f t="shared" ref="AT304" si="279">SUM(AQ304:AS304)</f>
        <v>0</v>
      </c>
      <c r="AU304" s="287">
        <f>IF($S$313&lt;&gt;0, AC304+AP304-AT304, M304+AP304-AT304)</f>
        <v>0</v>
      </c>
      <c r="AV304" s="246"/>
    </row>
    <row r="305" spans="1:134" ht="16" thickBot="1" x14ac:dyDescent="0.4">
      <c r="A305" s="540" t="s">
        <v>183</v>
      </c>
      <c r="B305" s="541"/>
      <c r="C305" s="541"/>
      <c r="D305" s="541"/>
      <c r="E305" s="541"/>
      <c r="F305" s="541"/>
      <c r="G305" s="541"/>
      <c r="H305" s="541"/>
      <c r="I305" s="541"/>
      <c r="J305" s="593">
        <f>SUM(K301, L301, K287, L287, K281, L281, K274, L274)</f>
        <v>0</v>
      </c>
      <c r="K305" s="593"/>
      <c r="L305" s="593"/>
      <c r="M305" s="594"/>
      <c r="N305" s="223"/>
      <c r="P305" s="540" t="s">
        <v>183</v>
      </c>
      <c r="Q305" s="541"/>
      <c r="R305" s="541"/>
      <c r="S305" s="541"/>
      <c r="T305" s="541"/>
      <c r="U305" s="541"/>
      <c r="V305" s="541"/>
      <c r="W305" s="541"/>
      <c r="X305" s="541"/>
      <c r="Y305" s="200">
        <f t="shared" si="276"/>
        <v>0</v>
      </c>
      <c r="Z305" s="588">
        <f>SUM(AA301, AB301, AA287, AB287, AA281, AB281, AA274, AB274)</f>
        <v>0</v>
      </c>
      <c r="AA305" s="588"/>
      <c r="AB305" s="588"/>
      <c r="AC305" s="588"/>
      <c r="AD305" s="330">
        <f>M305-Z305</f>
        <v>0</v>
      </c>
      <c r="AE305" s="223"/>
      <c r="AG305" s="540" t="s">
        <v>183</v>
      </c>
      <c r="AH305" s="541"/>
      <c r="AI305" s="541"/>
      <c r="AJ305" s="541"/>
      <c r="AK305" s="541"/>
      <c r="AL305" s="541"/>
      <c r="AM305" s="541"/>
      <c r="AN305" s="541"/>
      <c r="AO305" s="541"/>
      <c r="AP305" s="306">
        <f t="shared" si="278"/>
        <v>0</v>
      </c>
      <c r="AQ305" s="539">
        <f>SUM(AR301, AS301, AR287, AS287, AR281, AS281, AR274, AS274)</f>
        <v>0</v>
      </c>
      <c r="AR305" s="539"/>
      <c r="AS305" s="539"/>
      <c r="AT305" s="539"/>
      <c r="AU305" s="276">
        <f>IF($S$313&lt;&gt;0, AC305+AP305-AQ305, M305+AP305-AQ305)</f>
        <v>0</v>
      </c>
    </row>
    <row r="306" spans="1:134" s="224" customFormat="1" ht="16" thickBot="1" x14ac:dyDescent="0.4">
      <c r="A306" s="221"/>
      <c r="B306" s="232"/>
      <c r="C306" s="232"/>
      <c r="D306" s="232"/>
      <c r="E306" s="232"/>
      <c r="F306" s="232"/>
      <c r="G306" s="232"/>
      <c r="H306" s="232"/>
      <c r="I306" s="232"/>
      <c r="J306" s="258"/>
      <c r="K306" s="258"/>
      <c r="L306" s="258"/>
      <c r="M306" s="221"/>
      <c r="N306" s="223"/>
      <c r="O306" s="220"/>
      <c r="P306" s="221"/>
      <c r="Q306" s="232"/>
      <c r="R306" s="232"/>
      <c r="S306" s="232"/>
      <c r="T306" s="232"/>
      <c r="U306" s="232"/>
      <c r="V306" s="232"/>
      <c r="W306" s="232"/>
      <c r="X306" s="232"/>
      <c r="Y306" s="258"/>
      <c r="Z306" s="258"/>
      <c r="AA306" s="258"/>
      <c r="AB306" s="221"/>
      <c r="AC306" s="221"/>
      <c r="AD306" s="221"/>
      <c r="AE306" s="223"/>
      <c r="AF306" s="220"/>
      <c r="AG306" s="221"/>
      <c r="AH306" s="232"/>
      <c r="AI306" s="232"/>
      <c r="AJ306" s="232"/>
      <c r="AK306" s="232"/>
      <c r="AL306" s="232"/>
      <c r="AM306" s="232"/>
      <c r="AN306" s="232"/>
      <c r="AO306" s="232"/>
      <c r="AP306" s="258"/>
      <c r="AQ306" s="258"/>
      <c r="AR306" s="258"/>
      <c r="AS306" s="221"/>
      <c r="AT306" s="221"/>
      <c r="AU306" s="221"/>
      <c r="AV306" s="220"/>
      <c r="AW306" s="220"/>
      <c r="AX306" s="220"/>
      <c r="AY306" s="220"/>
      <c r="AZ306" s="220"/>
      <c r="BA306" s="220"/>
      <c r="BB306" s="220"/>
      <c r="BC306" s="220"/>
      <c r="BD306" s="220"/>
      <c r="BE306" s="220"/>
      <c r="BF306" s="220"/>
      <c r="BG306" s="220"/>
      <c r="BH306" s="220"/>
      <c r="BI306" s="220"/>
      <c r="BJ306" s="220"/>
      <c r="BK306" s="220"/>
      <c r="BL306" s="220"/>
      <c r="BM306" s="220"/>
      <c r="BN306" s="220"/>
      <c r="BO306" s="220"/>
      <c r="BP306" s="220"/>
      <c r="BQ306" s="220"/>
      <c r="BR306" s="220"/>
      <c r="BS306" s="220"/>
      <c r="BT306" s="220"/>
      <c r="BU306" s="220"/>
      <c r="BV306" s="220"/>
      <c r="BW306" s="220"/>
      <c r="BX306" s="220"/>
      <c r="BY306" s="220"/>
      <c r="BZ306" s="220"/>
      <c r="CA306" s="220"/>
      <c r="CB306" s="220"/>
      <c r="CC306" s="220"/>
      <c r="CD306" s="220"/>
      <c r="CE306" s="220"/>
      <c r="CF306" s="220"/>
      <c r="CG306" s="220"/>
      <c r="CH306" s="220"/>
      <c r="CI306" s="220"/>
      <c r="CJ306" s="220"/>
      <c r="CK306" s="220"/>
      <c r="CL306" s="220"/>
      <c r="CM306" s="220"/>
      <c r="CN306" s="220"/>
      <c r="CO306" s="220"/>
      <c r="CP306" s="220"/>
      <c r="CQ306" s="220"/>
      <c r="CR306" s="220"/>
      <c r="CS306" s="220"/>
      <c r="CT306" s="220"/>
      <c r="CU306" s="220"/>
      <c r="CV306" s="220"/>
      <c r="CW306" s="220"/>
      <c r="CX306" s="220"/>
      <c r="CY306" s="220"/>
      <c r="CZ306" s="220"/>
      <c r="DA306" s="220"/>
      <c r="DB306" s="220"/>
      <c r="DC306" s="220"/>
      <c r="DD306" s="220"/>
      <c r="DE306" s="220"/>
      <c r="DF306" s="220"/>
      <c r="DG306" s="220"/>
      <c r="DH306" s="220"/>
      <c r="DI306" s="220"/>
      <c r="DJ306" s="220"/>
      <c r="DK306" s="220"/>
      <c r="DL306" s="220"/>
      <c r="DM306" s="220"/>
      <c r="DN306" s="220"/>
      <c r="DO306" s="220"/>
      <c r="DP306" s="220"/>
      <c r="DQ306" s="220"/>
      <c r="DR306" s="220"/>
      <c r="DS306" s="220"/>
      <c r="DT306" s="220"/>
      <c r="DU306" s="220"/>
      <c r="DV306" s="220"/>
      <c r="DW306" s="220"/>
      <c r="DX306" s="220"/>
      <c r="DY306" s="220"/>
      <c r="DZ306" s="220"/>
      <c r="EA306" s="220"/>
      <c r="EB306" s="220"/>
      <c r="EC306" s="220"/>
      <c r="ED306" s="220"/>
    </row>
    <row r="307" spans="1:134" s="242" customFormat="1" x14ac:dyDescent="0.35">
      <c r="A307" s="502" t="s">
        <v>100</v>
      </c>
      <c r="B307" s="503"/>
      <c r="C307" s="503"/>
      <c r="D307" s="503"/>
      <c r="E307" s="503"/>
      <c r="F307" s="503"/>
      <c r="G307" s="503"/>
      <c r="H307" s="503"/>
      <c r="I307" s="503"/>
      <c r="J307" s="273" t="s">
        <v>17</v>
      </c>
      <c r="K307" s="542" t="s">
        <v>4</v>
      </c>
      <c r="L307" s="542"/>
      <c r="M307" s="248" t="s">
        <v>49</v>
      </c>
      <c r="N307" s="261"/>
      <c r="P307" s="502" t="s">
        <v>100</v>
      </c>
      <c r="Q307" s="503"/>
      <c r="R307" s="503"/>
      <c r="S307" s="503"/>
      <c r="T307" s="503"/>
      <c r="U307" s="503"/>
      <c r="V307" s="503"/>
      <c r="W307" s="503"/>
      <c r="X307" s="503"/>
      <c r="Y307" s="271" t="s">
        <v>260</v>
      </c>
      <c r="Z307" s="273" t="s">
        <v>77</v>
      </c>
      <c r="AA307" s="542" t="s">
        <v>4</v>
      </c>
      <c r="AB307" s="542"/>
      <c r="AC307" s="271" t="s">
        <v>18</v>
      </c>
      <c r="AD307" s="268" t="s">
        <v>114</v>
      </c>
      <c r="AE307" s="261"/>
      <c r="AG307" s="502" t="s">
        <v>100</v>
      </c>
      <c r="AH307" s="503"/>
      <c r="AI307" s="503"/>
      <c r="AJ307" s="503"/>
      <c r="AK307" s="503"/>
      <c r="AL307" s="503"/>
      <c r="AM307" s="503"/>
      <c r="AN307" s="503"/>
      <c r="AO307" s="503"/>
      <c r="AP307" s="271" t="s">
        <v>260</v>
      </c>
      <c r="AQ307" s="273" t="s">
        <v>212</v>
      </c>
      <c r="AR307" s="542" t="s">
        <v>4</v>
      </c>
      <c r="AS307" s="542"/>
      <c r="AT307" s="271" t="s">
        <v>214</v>
      </c>
      <c r="AU307" s="268" t="s">
        <v>263</v>
      </c>
      <c r="AW307" s="220"/>
      <c r="AX307" s="220"/>
      <c r="AY307" s="220"/>
      <c r="AZ307" s="220"/>
      <c r="BA307" s="220"/>
      <c r="BB307" s="220"/>
      <c r="BC307" s="220"/>
      <c r="BD307" s="220"/>
      <c r="BE307" s="220"/>
      <c r="BF307" s="220"/>
      <c r="BG307" s="220"/>
      <c r="BH307" s="220"/>
      <c r="BI307" s="220"/>
      <c r="BJ307" s="220"/>
      <c r="BK307" s="220"/>
      <c r="BL307" s="220"/>
      <c r="BM307" s="220"/>
      <c r="BN307" s="220"/>
      <c r="BO307" s="220"/>
      <c r="BP307" s="220"/>
      <c r="BQ307" s="220"/>
      <c r="BR307" s="220"/>
      <c r="BS307" s="220"/>
      <c r="BT307" s="220"/>
      <c r="BU307" s="220"/>
      <c r="BV307" s="220"/>
      <c r="BW307" s="220"/>
      <c r="BX307" s="220"/>
      <c r="BY307" s="220"/>
      <c r="BZ307" s="220"/>
      <c r="CA307" s="220"/>
      <c r="CB307" s="220"/>
      <c r="CC307" s="220"/>
      <c r="CD307" s="220"/>
      <c r="CE307" s="220"/>
      <c r="CF307" s="220"/>
      <c r="CG307" s="220"/>
      <c r="CH307" s="220"/>
      <c r="CI307" s="220"/>
      <c r="CJ307" s="220"/>
      <c r="CK307" s="220"/>
      <c r="CL307" s="220"/>
      <c r="CM307" s="220"/>
      <c r="CN307" s="220"/>
      <c r="CO307" s="220"/>
      <c r="CP307" s="220"/>
      <c r="CQ307" s="220"/>
      <c r="CR307" s="220"/>
      <c r="CS307" s="220"/>
      <c r="CT307" s="220"/>
      <c r="CU307" s="220"/>
      <c r="CV307" s="220"/>
      <c r="CW307" s="220"/>
      <c r="CX307" s="220"/>
      <c r="CY307" s="220"/>
      <c r="CZ307" s="220"/>
      <c r="DA307" s="220"/>
      <c r="DB307" s="220"/>
      <c r="DC307" s="220"/>
      <c r="DD307" s="220"/>
      <c r="DE307" s="220"/>
      <c r="DF307" s="220"/>
      <c r="DG307" s="220"/>
      <c r="DH307" s="220"/>
      <c r="DI307" s="220"/>
      <c r="DJ307" s="220"/>
      <c r="DK307" s="220"/>
      <c r="DL307" s="220"/>
      <c r="DM307" s="220"/>
      <c r="DN307" s="220"/>
      <c r="DO307" s="220"/>
      <c r="DP307" s="220"/>
      <c r="DQ307" s="220"/>
      <c r="DR307" s="220"/>
      <c r="DS307" s="220"/>
      <c r="DT307" s="220"/>
      <c r="DU307" s="220"/>
      <c r="DV307" s="220"/>
      <c r="DW307" s="220"/>
      <c r="DX307" s="220"/>
      <c r="DY307" s="220"/>
      <c r="DZ307" s="220"/>
      <c r="EA307" s="220"/>
      <c r="EB307" s="220"/>
      <c r="EC307" s="220"/>
      <c r="ED307" s="220"/>
    </row>
    <row r="308" spans="1:134" ht="16" thickBot="1" x14ac:dyDescent="0.4">
      <c r="A308" s="540" t="s">
        <v>37</v>
      </c>
      <c r="B308" s="541"/>
      <c r="C308" s="541"/>
      <c r="D308" s="541"/>
      <c r="E308" s="541"/>
      <c r="F308" s="541"/>
      <c r="G308" s="541"/>
      <c r="H308" s="541"/>
      <c r="I308" s="541"/>
      <c r="J308" s="243">
        <f>(SUM(J301, J287, J281, H274))*'Cumulative Budget'!$G$36</f>
        <v>0</v>
      </c>
      <c r="K308" s="593">
        <f>(SUM(K301, L301, K287, L287, K281, L281, K274, L274))*'Cumulative Budget'!$G$36</f>
        <v>0</v>
      </c>
      <c r="L308" s="593"/>
      <c r="M308" s="237">
        <f t="shared" ref="M308" si="280">SUM(J308:L308)</f>
        <v>0</v>
      </c>
      <c r="N308" s="223"/>
      <c r="P308" s="540" t="s">
        <v>37</v>
      </c>
      <c r="Q308" s="541"/>
      <c r="R308" s="541"/>
      <c r="S308" s="541"/>
      <c r="T308" s="541"/>
      <c r="U308" s="541"/>
      <c r="V308" s="541"/>
      <c r="W308" s="541"/>
      <c r="X308" s="541"/>
      <c r="Y308" s="200">
        <f t="shared" ref="Y308" si="281">AU228</f>
        <v>0</v>
      </c>
      <c r="Z308" s="302">
        <f>(SUM(Z301, Z287, Z281, X274))*'Cumulative Budget'!$G$36</f>
        <v>0</v>
      </c>
      <c r="AA308" s="588">
        <f>(SUM(AA301, AB301, AA287, AB287, AA281, AB281, AA274, AB274))*'Cumulative Budget'!$G$36</f>
        <v>0</v>
      </c>
      <c r="AB308" s="588"/>
      <c r="AC308" s="293">
        <f t="shared" ref="AC308" si="282">SUM(Z308:AB308)</f>
        <v>0</v>
      </c>
      <c r="AD308" s="294">
        <f t="shared" ref="AD308" si="283">M308-AC308</f>
        <v>0</v>
      </c>
      <c r="AE308" s="223"/>
      <c r="AG308" s="540" t="s">
        <v>37</v>
      </c>
      <c r="AH308" s="541"/>
      <c r="AI308" s="541"/>
      <c r="AJ308" s="541"/>
      <c r="AK308" s="541"/>
      <c r="AL308" s="541"/>
      <c r="AM308" s="541"/>
      <c r="AN308" s="541"/>
      <c r="AO308" s="541"/>
      <c r="AP308" s="306">
        <f t="shared" ref="AP308:AP310" si="284">AU228</f>
        <v>0</v>
      </c>
      <c r="AQ308" s="443">
        <v>0</v>
      </c>
      <c r="AR308" s="563">
        <v>0</v>
      </c>
      <c r="AS308" s="563"/>
      <c r="AT308" s="275">
        <f>SUM(AQ308:AS308)</f>
        <v>0</v>
      </c>
      <c r="AU308" s="276">
        <f>IF($S$313&lt;&gt;0, AC308+AP308-AT308, M308+AP308-AT308)</f>
        <v>0</v>
      </c>
    </row>
    <row r="309" spans="1:134" s="221" customFormat="1" ht="16" thickBot="1" x14ac:dyDescent="0.4">
      <c r="A309" s="230" t="s">
        <v>99</v>
      </c>
      <c r="B309" s="230"/>
      <c r="J309" s="233"/>
      <c r="K309" s="233"/>
      <c r="L309" s="233"/>
      <c r="M309" s="233"/>
      <c r="N309" s="223"/>
      <c r="O309" s="220"/>
      <c r="P309" s="230" t="s">
        <v>99</v>
      </c>
      <c r="Q309" s="230"/>
      <c r="Z309" s="233"/>
      <c r="AA309" s="233"/>
      <c r="AB309" s="233"/>
      <c r="AC309" s="233"/>
      <c r="AD309" s="233"/>
      <c r="AE309" s="223"/>
      <c r="AG309" s="230" t="s">
        <v>99</v>
      </c>
      <c r="AH309" s="230"/>
      <c r="AQ309" s="233"/>
      <c r="AR309" s="233"/>
      <c r="AS309" s="233"/>
      <c r="AT309" s="233"/>
      <c r="AU309" s="233"/>
      <c r="AV309" s="220"/>
      <c r="AW309" s="220"/>
      <c r="AX309" s="220"/>
      <c r="AY309" s="220"/>
      <c r="AZ309" s="220"/>
      <c r="BA309" s="220"/>
      <c r="BB309" s="220"/>
      <c r="BC309" s="220"/>
      <c r="BD309" s="220"/>
      <c r="BE309" s="220"/>
      <c r="BF309" s="220"/>
      <c r="BG309" s="220"/>
      <c r="BH309" s="220"/>
      <c r="BI309" s="220"/>
      <c r="BJ309" s="220"/>
      <c r="BK309" s="220"/>
      <c r="BL309" s="220"/>
      <c r="BM309" s="220"/>
      <c r="BN309" s="220"/>
      <c r="BO309" s="220"/>
      <c r="BP309" s="220"/>
      <c r="BQ309" s="220"/>
      <c r="BR309" s="220"/>
      <c r="BS309" s="220"/>
      <c r="BT309" s="220"/>
      <c r="BU309" s="220"/>
      <c r="BV309" s="220"/>
      <c r="BW309" s="220"/>
      <c r="BX309" s="220"/>
      <c r="BY309" s="220"/>
      <c r="BZ309" s="220"/>
      <c r="CA309" s="220"/>
      <c r="CB309" s="220"/>
      <c r="CC309" s="220"/>
      <c r="CD309" s="220"/>
      <c r="CE309" s="220"/>
      <c r="CF309" s="220"/>
      <c r="CG309" s="220"/>
      <c r="CH309" s="220"/>
      <c r="CI309" s="220"/>
      <c r="CJ309" s="220"/>
      <c r="CK309" s="220"/>
      <c r="CL309" s="220"/>
      <c r="CM309" s="220"/>
      <c r="CN309" s="220"/>
      <c r="CO309" s="220"/>
      <c r="CP309" s="220"/>
      <c r="CQ309" s="220"/>
      <c r="CR309" s="220"/>
      <c r="CS309" s="220"/>
      <c r="CT309" s="220"/>
      <c r="CU309" s="220"/>
      <c r="CV309" s="220"/>
      <c r="CW309" s="220"/>
      <c r="CX309" s="220"/>
      <c r="CY309" s="220"/>
      <c r="CZ309" s="220"/>
      <c r="DA309" s="220"/>
      <c r="DB309" s="220"/>
      <c r="DC309" s="220"/>
      <c r="DD309" s="220"/>
      <c r="DE309" s="220"/>
      <c r="DF309" s="220"/>
      <c r="DG309" s="220"/>
      <c r="DH309" s="220"/>
      <c r="DI309" s="220"/>
      <c r="DJ309" s="220"/>
      <c r="DK309" s="220"/>
      <c r="DL309" s="220"/>
      <c r="DM309" s="220"/>
      <c r="DN309" s="220"/>
      <c r="DO309" s="220"/>
      <c r="DP309" s="220"/>
      <c r="DQ309" s="220"/>
      <c r="DR309" s="220"/>
      <c r="DS309" s="220"/>
      <c r="DT309" s="220"/>
      <c r="DU309" s="220"/>
      <c r="DV309" s="220"/>
      <c r="DW309" s="220"/>
      <c r="DX309" s="220"/>
      <c r="DY309" s="220"/>
      <c r="DZ309" s="220"/>
      <c r="EA309" s="220"/>
      <c r="EB309" s="220"/>
      <c r="EC309" s="220"/>
      <c r="ED309" s="220"/>
    </row>
    <row r="310" spans="1:134" s="331" customFormat="1" ht="16" thickBot="1" x14ac:dyDescent="0.4">
      <c r="A310" s="621" t="s">
        <v>101</v>
      </c>
      <c r="B310" s="622"/>
      <c r="C310" s="622"/>
      <c r="D310" s="622"/>
      <c r="E310" s="622"/>
      <c r="F310" s="622"/>
      <c r="G310" s="622"/>
      <c r="H310" s="622"/>
      <c r="I310" s="622"/>
      <c r="J310" s="239">
        <f xml:space="preserve"> SUM(J308, J301, J287, J281, H274)</f>
        <v>0</v>
      </c>
      <c r="K310" s="211">
        <f xml:space="preserve"> SUM(K308, K301, K287, K281, K274)</f>
        <v>0</v>
      </c>
      <c r="L310" s="239">
        <f xml:space="preserve"> SUM(L301, L287, L281, L274)</f>
        <v>0</v>
      </c>
      <c r="M310" s="240">
        <f>SUM(J310:L310)</f>
        <v>0</v>
      </c>
      <c r="N310" s="246"/>
      <c r="P310" s="589" t="s">
        <v>101</v>
      </c>
      <c r="Q310" s="590"/>
      <c r="R310" s="590"/>
      <c r="S310" s="590"/>
      <c r="T310" s="590"/>
      <c r="U310" s="590"/>
      <c r="V310" s="590"/>
      <c r="W310" s="590"/>
      <c r="X310" s="590"/>
      <c r="Y310" s="201">
        <f t="shared" ref="Y310" si="285">AU230</f>
        <v>0</v>
      </c>
      <c r="Z310" s="303">
        <f xml:space="preserve"> SUM(Z308, Z301, Z287, Z281, X274)</f>
        <v>0</v>
      </c>
      <c r="AA310" s="212">
        <f xml:space="preserve"> SUM(AA308, AA301, AA287, AA281, AA274)</f>
        <v>0</v>
      </c>
      <c r="AB310" s="303">
        <f xml:space="preserve"> SUM(AB301, AB287, AB281, AB274)</f>
        <v>0</v>
      </c>
      <c r="AC310" s="297">
        <f>SUM(Z310:AB310)</f>
        <v>0</v>
      </c>
      <c r="AD310" s="298">
        <f t="shared" ref="AD310" si="286">M310-AC310</f>
        <v>0</v>
      </c>
      <c r="AE310" s="246"/>
      <c r="AG310" s="564" t="s">
        <v>101</v>
      </c>
      <c r="AH310" s="565"/>
      <c r="AI310" s="565"/>
      <c r="AJ310" s="565"/>
      <c r="AK310" s="565"/>
      <c r="AL310" s="565"/>
      <c r="AM310" s="565"/>
      <c r="AN310" s="565"/>
      <c r="AO310" s="565"/>
      <c r="AP310" s="206">
        <f t="shared" si="284"/>
        <v>0</v>
      </c>
      <c r="AQ310" s="288">
        <f xml:space="preserve"> SUM(AQ308, AQ301, AQ287, AQ281, AO274)</f>
        <v>0</v>
      </c>
      <c r="AR310" s="213">
        <f xml:space="preserve"> SUM(AR308, AR301, AR287, AR281, AR274)</f>
        <v>0</v>
      </c>
      <c r="AS310" s="288">
        <f xml:space="preserve"> SUM(AS301, AS287, AS281, AS274)</f>
        <v>0</v>
      </c>
      <c r="AT310" s="279">
        <f>SUM(AQ310:AS310)</f>
        <v>0</v>
      </c>
      <c r="AU310" s="280">
        <f>IF($S$313&lt;&gt;0, AC310+AP310-AT310, M310+AP310-AT310)</f>
        <v>0</v>
      </c>
    </row>
    <row r="311" spans="1:134" x14ac:dyDescent="0.35">
      <c r="F311" s="220"/>
      <c r="G311" s="220"/>
      <c r="N311" s="223"/>
    </row>
    <row r="312" spans="1:134" ht="16" thickBot="1" x14ac:dyDescent="0.4">
      <c r="F312" s="220"/>
      <c r="G312" s="220"/>
      <c r="P312" s="335"/>
      <c r="S312" s="270"/>
      <c r="T312" s="335"/>
      <c r="AM312" s="270"/>
    </row>
    <row r="313" spans="1:134" x14ac:dyDescent="0.35">
      <c r="B313" s="576" t="s">
        <v>236</v>
      </c>
      <c r="C313" s="577"/>
      <c r="D313" s="264">
        <f>J310</f>
        <v>0</v>
      </c>
      <c r="F313" s="220"/>
      <c r="G313" s="220"/>
      <c r="O313" s="309"/>
      <c r="P313" s="645" t="s">
        <v>236</v>
      </c>
      <c r="Q313" s="646"/>
      <c r="R313" s="646"/>
      <c r="S313" s="202">
        <f>Z310</f>
        <v>0</v>
      </c>
      <c r="T313" s="646" t="s">
        <v>104</v>
      </c>
      <c r="U313" s="646"/>
      <c r="V313" s="160">
        <f>D313-S313</f>
        <v>0</v>
      </c>
      <c r="W313" s="332"/>
      <c r="X313" s="601"/>
      <c r="Y313" s="601"/>
      <c r="Z313" s="332"/>
      <c r="AA313" s="332"/>
      <c r="AG313" s="642" t="s">
        <v>191</v>
      </c>
      <c r="AH313" s="548"/>
      <c r="AI313" s="637">
        <f>AQ310</f>
        <v>0</v>
      </c>
      <c r="AJ313" s="637"/>
      <c r="AK313" s="548" t="s">
        <v>196</v>
      </c>
      <c r="AL313" s="548"/>
      <c r="AM313" s="287">
        <f>IF($S$73&lt;&gt;0, S313+'Year 1'!AM357-AI313, D313+'Year 1'!AM357-AI313)</f>
        <v>0</v>
      </c>
      <c r="AO313" s="315" t="s">
        <v>89</v>
      </c>
      <c r="AP313" s="556"/>
      <c r="AQ313" s="556"/>
      <c r="AR313" s="556" t="s">
        <v>90</v>
      </c>
      <c r="AS313" s="612"/>
    </row>
    <row r="314" spans="1:134" x14ac:dyDescent="0.35">
      <c r="B314" s="535" t="s">
        <v>237</v>
      </c>
      <c r="C314" s="536"/>
      <c r="D314" s="390">
        <f>K310</f>
        <v>0</v>
      </c>
      <c r="F314" s="220"/>
      <c r="G314" s="220"/>
      <c r="O314" s="309"/>
      <c r="P314" s="585" t="s">
        <v>237</v>
      </c>
      <c r="Q314" s="586"/>
      <c r="R314" s="586"/>
      <c r="S314" s="189">
        <f>AA310</f>
        <v>0</v>
      </c>
      <c r="T314" s="585" t="s">
        <v>105</v>
      </c>
      <c r="U314" s="586"/>
      <c r="V314" s="161">
        <f>D314-S314</f>
        <v>0</v>
      </c>
      <c r="W314" s="332"/>
      <c r="X314" s="604"/>
      <c r="Y314" s="604"/>
      <c r="Z314" s="604"/>
      <c r="AA314" s="604"/>
      <c r="AG314" s="555" t="s">
        <v>192</v>
      </c>
      <c r="AH314" s="550"/>
      <c r="AI314" s="606">
        <f>AR310</f>
        <v>0</v>
      </c>
      <c r="AJ314" s="606"/>
      <c r="AK314" s="550" t="s">
        <v>197</v>
      </c>
      <c r="AL314" s="550"/>
      <c r="AM314" s="278">
        <f>IF($S$73&lt;&gt;0, S314+'Year 1'!AM358-AI314, D314+'Year 1'!AM358-AI314)</f>
        <v>0</v>
      </c>
      <c r="AO314" s="314" t="s">
        <v>91</v>
      </c>
      <c r="AP314" s="532"/>
      <c r="AQ314" s="532"/>
      <c r="AR314" s="532"/>
      <c r="AS314" s="562"/>
    </row>
    <row r="315" spans="1:134" ht="16" thickBot="1" x14ac:dyDescent="0.4">
      <c r="B315" s="535" t="s">
        <v>137</v>
      </c>
      <c r="C315" s="536"/>
      <c r="D315" s="265">
        <f>L310</f>
        <v>0</v>
      </c>
      <c r="F315" s="220"/>
      <c r="G315" s="220"/>
      <c r="O315" s="309"/>
      <c r="P315" s="585" t="s">
        <v>137</v>
      </c>
      <c r="Q315" s="586"/>
      <c r="R315" s="586"/>
      <c r="S315" s="189">
        <f>AB310</f>
        <v>0</v>
      </c>
      <c r="T315" s="585" t="s">
        <v>106</v>
      </c>
      <c r="U315" s="586"/>
      <c r="V315" s="161">
        <f>D315-S315</f>
        <v>0</v>
      </c>
      <c r="W315" s="332"/>
      <c r="X315" s="601"/>
      <c r="Y315" s="601"/>
      <c r="Z315" s="332"/>
      <c r="AA315" s="332"/>
      <c r="AG315" s="555" t="s">
        <v>193</v>
      </c>
      <c r="AH315" s="550"/>
      <c r="AI315" s="606">
        <f>AS310</f>
        <v>0</v>
      </c>
      <c r="AJ315" s="606"/>
      <c r="AK315" s="550" t="s">
        <v>198</v>
      </c>
      <c r="AL315" s="550"/>
      <c r="AM315" s="278">
        <f>IF($S$73&lt;&gt;0, S315+'Year 1'!AM359-AI315, D315+'Year 1'!AM359-AI315)</f>
        <v>0</v>
      </c>
      <c r="AO315" s="318" t="s">
        <v>92</v>
      </c>
      <c r="AP315" s="557"/>
      <c r="AQ315" s="557"/>
      <c r="AR315" s="557" t="s">
        <v>90</v>
      </c>
      <c r="AS315" s="613"/>
    </row>
    <row r="316" spans="1:134" ht="16" thickBot="1" x14ac:dyDescent="0.4">
      <c r="B316" s="535" t="s">
        <v>238</v>
      </c>
      <c r="C316" s="536"/>
      <c r="D316" s="390">
        <f>K310+L310</f>
        <v>0</v>
      </c>
      <c r="F316" s="220"/>
      <c r="G316" s="220"/>
      <c r="O316" s="309"/>
      <c r="P316" s="585" t="s">
        <v>238</v>
      </c>
      <c r="Q316" s="586"/>
      <c r="R316" s="586"/>
      <c r="S316" s="189">
        <f>SUM(S314:S315)</f>
        <v>0</v>
      </c>
      <c r="T316" s="585" t="s">
        <v>107</v>
      </c>
      <c r="U316" s="586"/>
      <c r="V316" s="161">
        <f>D316-S316</f>
        <v>0</v>
      </c>
      <c r="W316" s="325"/>
      <c r="X316" s="325"/>
      <c r="Y316" s="325"/>
      <c r="Z316" s="325"/>
      <c r="AA316" s="325"/>
      <c r="AF316" s="309"/>
      <c r="AG316" s="549" t="s">
        <v>194</v>
      </c>
      <c r="AH316" s="550"/>
      <c r="AI316" s="606">
        <f>SUM(AI314:AI315)</f>
        <v>0</v>
      </c>
      <c r="AJ316" s="606"/>
      <c r="AK316" s="550" t="s">
        <v>200</v>
      </c>
      <c r="AL316" s="550"/>
      <c r="AM316" s="278">
        <f>IF($S$73&lt;&gt;0, S316+'Year 1'!AM360-AI316, D316+'Year 1'!AM360-AI316)</f>
        <v>0</v>
      </c>
      <c r="AO316" s="325"/>
      <c r="AP316" s="325"/>
      <c r="AQ316" s="325"/>
      <c r="AR316" s="325"/>
      <c r="AS316" s="325"/>
    </row>
    <row r="317" spans="1:134" ht="16" thickBot="1" x14ac:dyDescent="0.4">
      <c r="B317" s="535" t="s">
        <v>239</v>
      </c>
      <c r="C317" s="536"/>
      <c r="D317" s="265">
        <f>M310</f>
        <v>0</v>
      </c>
      <c r="F317" s="220"/>
      <c r="G317" s="220"/>
      <c r="O317" s="309"/>
      <c r="P317" s="585" t="s">
        <v>239</v>
      </c>
      <c r="Q317" s="586"/>
      <c r="R317" s="586"/>
      <c r="S317" s="189">
        <f>AC310</f>
        <v>0</v>
      </c>
      <c r="T317" s="580" t="s">
        <v>108</v>
      </c>
      <c r="U317" s="580"/>
      <c r="V317" s="352">
        <f>D317-S317</f>
        <v>0</v>
      </c>
      <c r="W317" s="602"/>
      <c r="X317" s="602"/>
      <c r="Y317" s="604"/>
      <c r="Z317" s="604"/>
      <c r="AA317" s="604"/>
      <c r="AB317" s="221"/>
      <c r="AC317" s="221"/>
      <c r="AD317" s="221"/>
      <c r="AF317" s="309"/>
      <c r="AG317" s="549" t="s">
        <v>275</v>
      </c>
      <c r="AH317" s="550"/>
      <c r="AI317" s="606">
        <f>AT310</f>
        <v>0</v>
      </c>
      <c r="AJ317" s="606"/>
      <c r="AK317" s="551" t="s">
        <v>276</v>
      </c>
      <c r="AL317" s="551"/>
      <c r="AM317" s="276">
        <f>IF($S$73&lt;&gt;0, S317+'Year 1'!AM361-AI317, D317+'Year 1'!AM361-AI317)</f>
        <v>0</v>
      </c>
      <c r="AO317" s="344" t="s">
        <v>93</v>
      </c>
      <c r="AP317" s="345"/>
      <c r="AQ317" s="630"/>
      <c r="AR317" s="630"/>
      <c r="AS317" s="631"/>
      <c r="AT317" s="221"/>
      <c r="AU317" s="221"/>
    </row>
    <row r="318" spans="1:134" x14ac:dyDescent="0.35">
      <c r="B318" s="535" t="s">
        <v>174</v>
      </c>
      <c r="C318" s="536"/>
      <c r="D318" s="324" t="e">
        <f>L310/K310</f>
        <v>#DIV/0!</v>
      </c>
      <c r="F318" s="220"/>
      <c r="G318" s="220"/>
      <c r="O318" s="309"/>
      <c r="P318" s="585" t="s">
        <v>174</v>
      </c>
      <c r="Q318" s="586"/>
      <c r="R318" s="586"/>
      <c r="S318" s="203" t="e">
        <f>S315/S314</f>
        <v>#DIV/0!</v>
      </c>
      <c r="T318" s="349"/>
      <c r="U318" s="188"/>
      <c r="V318" s="350"/>
      <c r="W318" s="221"/>
      <c r="X318" s="221"/>
      <c r="Y318" s="221"/>
      <c r="Z318" s="221"/>
      <c r="AA318" s="221"/>
      <c r="AF318" s="309"/>
      <c r="AG318" s="624" t="s">
        <v>208</v>
      </c>
      <c r="AH318" s="617"/>
      <c r="AI318" s="607" t="e">
        <f>AQ308/AQ310</f>
        <v>#DIV/0!</v>
      </c>
      <c r="AJ318" s="608"/>
      <c r="AL318" s="346"/>
      <c r="AO318" s="221"/>
      <c r="AP318" s="221"/>
      <c r="AQ318" s="221"/>
      <c r="AR318" s="221"/>
      <c r="AS318" s="221"/>
    </row>
    <row r="319" spans="1:134" ht="16" thickBot="1" x14ac:dyDescent="0.4">
      <c r="B319" s="537" t="s">
        <v>144</v>
      </c>
      <c r="C319" s="538"/>
      <c r="D319" s="266" t="e">
        <f>D322 &amp; D323 &amp; D324</f>
        <v>#DIV/0!</v>
      </c>
      <c r="F319" s="220"/>
      <c r="G319" s="220"/>
      <c r="O319" s="309"/>
      <c r="P319" s="638" t="s">
        <v>144</v>
      </c>
      <c r="Q319" s="580"/>
      <c r="R319" s="580"/>
      <c r="S319" s="353" t="e">
        <f>S322 &amp; S323 &amp; S324</f>
        <v>#DIV/0!</v>
      </c>
      <c r="T319" s="188"/>
      <c r="U319" s="188"/>
      <c r="V319" s="190"/>
      <c r="AF319" s="309"/>
      <c r="AG319" s="537" t="s">
        <v>209</v>
      </c>
      <c r="AH319" s="538"/>
      <c r="AI319" s="647" t="e">
        <f>AR308/(AR310+AS310)</f>
        <v>#DIV/0!</v>
      </c>
      <c r="AJ319" s="648"/>
    </row>
    <row r="320" spans="1:134" x14ac:dyDescent="0.35">
      <c r="D320" s="357"/>
      <c r="F320" s="220"/>
      <c r="G320" s="220"/>
      <c r="R320" s="335"/>
      <c r="AH320" s="346"/>
      <c r="AI320" s="346"/>
      <c r="AK320" s="335"/>
    </row>
    <row r="321" spans="1:47" x14ac:dyDescent="0.35">
      <c r="D321" s="357"/>
      <c r="F321" s="220"/>
      <c r="G321" s="220"/>
      <c r="AP321" s="346"/>
    </row>
    <row r="322" spans="1:47" x14ac:dyDescent="0.35">
      <c r="D322" s="357" t="e">
        <f>D313/D313</f>
        <v>#DIV/0!</v>
      </c>
      <c r="F322" s="220"/>
      <c r="G322" s="220"/>
      <c r="S322" s="220" t="e">
        <f>S313/S313</f>
        <v>#DIV/0!</v>
      </c>
    </row>
    <row r="323" spans="1:47" x14ac:dyDescent="0.35">
      <c r="D323" s="357" t="s">
        <v>145</v>
      </c>
      <c r="F323" s="220"/>
      <c r="G323" s="220"/>
      <c r="S323" s="220" t="s">
        <v>145</v>
      </c>
    </row>
    <row r="324" spans="1:47" x14ac:dyDescent="0.35">
      <c r="D324" s="225" t="e">
        <f>D316/D313</f>
        <v>#DIV/0!</v>
      </c>
      <c r="F324" s="220"/>
      <c r="G324" s="220"/>
      <c r="S324" s="225" t="e">
        <f>S316/S313</f>
        <v>#DIV/0!</v>
      </c>
    </row>
    <row r="325" spans="1:47" x14ac:dyDescent="0.35">
      <c r="F325" s="220"/>
      <c r="G325" s="220"/>
    </row>
    <row r="326" spans="1:47" ht="16" thickBot="1" x14ac:dyDescent="0.4">
      <c r="F326" s="220"/>
      <c r="G326" s="220"/>
    </row>
    <row r="327" spans="1:47" s="242" customFormat="1" x14ac:dyDescent="0.35">
      <c r="A327" s="519" t="s">
        <v>97</v>
      </c>
      <c r="B327" s="520"/>
      <c r="C327" s="520"/>
      <c r="D327" s="520"/>
      <c r="E327" s="520"/>
      <c r="F327" s="520"/>
      <c r="G327" s="520"/>
      <c r="H327" s="520"/>
      <c r="I327" s="520"/>
      <c r="J327" s="520"/>
      <c r="K327" s="520"/>
      <c r="L327" s="520"/>
      <c r="M327" s="521"/>
      <c r="N327" s="232"/>
      <c r="P327" s="573" t="s">
        <v>261</v>
      </c>
      <c r="Q327" s="574"/>
      <c r="R327" s="574"/>
      <c r="S327" s="574"/>
      <c r="T327" s="574"/>
      <c r="U327" s="574"/>
      <c r="V327" s="574"/>
      <c r="W327" s="574"/>
      <c r="X327" s="574"/>
      <c r="Y327" s="574"/>
      <c r="Z327" s="574"/>
      <c r="AA327" s="574"/>
      <c r="AB327" s="574"/>
      <c r="AC327" s="574"/>
      <c r="AD327" s="575"/>
      <c r="AG327" s="614" t="s">
        <v>277</v>
      </c>
      <c r="AH327" s="615"/>
      <c r="AI327" s="615"/>
      <c r="AJ327" s="615"/>
      <c r="AK327" s="615"/>
      <c r="AL327" s="615"/>
      <c r="AM327" s="615"/>
      <c r="AN327" s="615"/>
      <c r="AO327" s="615"/>
      <c r="AP327" s="615"/>
      <c r="AQ327" s="615"/>
      <c r="AR327" s="615"/>
      <c r="AS327" s="615"/>
      <c r="AT327" s="615"/>
      <c r="AU327" s="616"/>
    </row>
    <row r="328" spans="1:47" s="242" customFormat="1" x14ac:dyDescent="0.35">
      <c r="A328" s="522" t="s">
        <v>8</v>
      </c>
      <c r="B328" s="496"/>
      <c r="C328" s="496"/>
      <c r="D328" s="496"/>
      <c r="E328" s="496"/>
      <c r="F328" s="496"/>
      <c r="G328" s="496"/>
      <c r="H328" s="496"/>
      <c r="I328" s="496"/>
      <c r="J328" s="496"/>
      <c r="K328" s="496"/>
      <c r="L328" s="496"/>
      <c r="M328" s="523"/>
      <c r="N328" s="232"/>
      <c r="P328" s="522" t="s">
        <v>262</v>
      </c>
      <c r="Q328" s="496"/>
      <c r="R328" s="496"/>
      <c r="S328" s="496"/>
      <c r="T328" s="496"/>
      <c r="U328" s="496"/>
      <c r="V328" s="496"/>
      <c r="W328" s="496"/>
      <c r="X328" s="496"/>
      <c r="Y328" s="496"/>
      <c r="Z328" s="496"/>
      <c r="AA328" s="496"/>
      <c r="AB328" s="496"/>
      <c r="AC328" s="496"/>
      <c r="AD328" s="523"/>
      <c r="AG328" s="522" t="s">
        <v>45</v>
      </c>
      <c r="AH328" s="496"/>
      <c r="AI328" s="496"/>
      <c r="AJ328" s="496"/>
      <c r="AK328" s="496"/>
      <c r="AL328" s="496"/>
      <c r="AM328" s="496"/>
      <c r="AN328" s="496"/>
      <c r="AO328" s="496"/>
      <c r="AP328" s="496"/>
      <c r="AQ328" s="496"/>
      <c r="AR328" s="496"/>
      <c r="AS328" s="496"/>
      <c r="AT328" s="496"/>
      <c r="AU328" s="523"/>
    </row>
    <row r="329" spans="1:47" s="165" customFormat="1" x14ac:dyDescent="0.35">
      <c r="A329" s="495" t="s">
        <v>240</v>
      </c>
      <c r="B329" s="491"/>
      <c r="C329" s="525"/>
      <c r="D329" s="525"/>
      <c r="E329" s="525"/>
      <c r="F329" s="525"/>
      <c r="G329" s="251" t="s">
        <v>241</v>
      </c>
      <c r="H329" s="525"/>
      <c r="I329" s="525"/>
      <c r="J329" s="525"/>
      <c r="K329" s="525"/>
      <c r="L329" s="525"/>
      <c r="M329" s="526"/>
      <c r="N329" s="216"/>
      <c r="P329" s="495" t="s">
        <v>240</v>
      </c>
      <c r="Q329" s="491"/>
      <c r="R329" s="525"/>
      <c r="S329" s="525"/>
      <c r="T329" s="525"/>
      <c r="U329" s="525"/>
      <c r="V329" s="525"/>
      <c r="W329" s="251" t="s">
        <v>241</v>
      </c>
      <c r="X329" s="525"/>
      <c r="Y329" s="525"/>
      <c r="Z329" s="525"/>
      <c r="AA329" s="525"/>
      <c r="AB329" s="525"/>
      <c r="AC329" s="525"/>
      <c r="AD329" s="526"/>
      <c r="AG329" s="495" t="s">
        <v>240</v>
      </c>
      <c r="AH329" s="491"/>
      <c r="AI329" s="525"/>
      <c r="AJ329" s="525"/>
      <c r="AK329" s="525"/>
      <c r="AL329" s="525"/>
      <c r="AM329" s="525"/>
      <c r="AN329" s="251" t="s">
        <v>241</v>
      </c>
      <c r="AO329" s="525"/>
      <c r="AP329" s="525"/>
      <c r="AQ329" s="525"/>
      <c r="AR329" s="525"/>
      <c r="AS329" s="525"/>
      <c r="AT329" s="525"/>
      <c r="AU329" s="526"/>
    </row>
    <row r="330" spans="1:47" x14ac:dyDescent="0.35">
      <c r="A330" s="522" t="s">
        <v>0</v>
      </c>
      <c r="B330" s="496"/>
      <c r="C330" s="512"/>
      <c r="D330" s="512"/>
      <c r="E330" s="512"/>
      <c r="F330" s="512"/>
      <c r="G330" s="512"/>
      <c r="H330" s="512"/>
      <c r="I330" s="512"/>
      <c r="J330" s="512"/>
      <c r="K330" s="512"/>
      <c r="L330" s="512"/>
      <c r="M330" s="527"/>
      <c r="P330" s="522" t="s">
        <v>0</v>
      </c>
      <c r="Q330" s="496"/>
      <c r="R330" s="617"/>
      <c r="S330" s="617"/>
      <c r="T330" s="617"/>
      <c r="U330" s="617"/>
      <c r="V330" s="617"/>
      <c r="W330" s="617"/>
      <c r="X330" s="617"/>
      <c r="Y330" s="617"/>
      <c r="Z330" s="617"/>
      <c r="AA330" s="617"/>
      <c r="AB330" s="617"/>
      <c r="AC330" s="617"/>
      <c r="AD330" s="618"/>
      <c r="AG330" s="522" t="s">
        <v>0</v>
      </c>
      <c r="AH330" s="496"/>
      <c r="AI330" s="617"/>
      <c r="AJ330" s="617"/>
      <c r="AK330" s="617"/>
      <c r="AL330" s="617"/>
      <c r="AM330" s="617"/>
      <c r="AN330" s="617"/>
      <c r="AO330" s="617"/>
      <c r="AP330" s="617"/>
      <c r="AQ330" s="617"/>
      <c r="AR330" s="617"/>
      <c r="AS330" s="617"/>
      <c r="AT330" s="617"/>
      <c r="AU330" s="618"/>
    </row>
    <row r="331" spans="1:47" x14ac:dyDescent="0.35">
      <c r="A331" s="522" t="s">
        <v>96</v>
      </c>
      <c r="B331" s="496"/>
      <c r="C331" s="512"/>
      <c r="D331" s="512"/>
      <c r="E331" s="512"/>
      <c r="F331" s="512"/>
      <c r="G331" s="512"/>
      <c r="H331" s="512"/>
      <c r="I331" s="512"/>
      <c r="J331" s="512"/>
      <c r="K331" s="512"/>
      <c r="L331" s="512"/>
      <c r="M331" s="527"/>
      <c r="P331" s="522" t="s">
        <v>96</v>
      </c>
      <c r="Q331" s="496"/>
      <c r="R331" s="617"/>
      <c r="S331" s="617"/>
      <c r="T331" s="617"/>
      <c r="U331" s="617"/>
      <c r="V331" s="617"/>
      <c r="W331" s="617"/>
      <c r="X331" s="617"/>
      <c r="Y331" s="617"/>
      <c r="Z331" s="617"/>
      <c r="AA331" s="617"/>
      <c r="AB331" s="617"/>
      <c r="AC331" s="617"/>
      <c r="AD331" s="618"/>
      <c r="AG331" s="522" t="s">
        <v>96</v>
      </c>
      <c r="AH331" s="496"/>
      <c r="AI331" s="617"/>
      <c r="AJ331" s="617"/>
      <c r="AK331" s="617"/>
      <c r="AL331" s="617"/>
      <c r="AM331" s="617"/>
      <c r="AN331" s="617"/>
      <c r="AO331" s="617"/>
      <c r="AP331" s="617"/>
      <c r="AQ331" s="617"/>
      <c r="AR331" s="617"/>
      <c r="AS331" s="617"/>
      <c r="AT331" s="617"/>
      <c r="AU331" s="618"/>
    </row>
    <row r="332" spans="1:47" ht="16" thickBot="1" x14ac:dyDescent="0.4">
      <c r="A332" s="540" t="s">
        <v>2</v>
      </c>
      <c r="B332" s="541"/>
      <c r="C332" s="528"/>
      <c r="D332" s="528"/>
      <c r="E332" s="528"/>
      <c r="F332" s="528"/>
      <c r="G332" s="528"/>
      <c r="H332" s="528"/>
      <c r="I332" s="528"/>
      <c r="J332" s="528"/>
      <c r="K332" s="528"/>
      <c r="L332" s="528"/>
      <c r="M332" s="529"/>
      <c r="P332" s="540" t="s">
        <v>2</v>
      </c>
      <c r="Q332" s="541"/>
      <c r="R332" s="494"/>
      <c r="S332" s="494"/>
      <c r="T332" s="494"/>
      <c r="U332" s="494"/>
      <c r="V332" s="494"/>
      <c r="W332" s="494"/>
      <c r="X332" s="494"/>
      <c r="Y332" s="494"/>
      <c r="Z332" s="494"/>
      <c r="AA332" s="494"/>
      <c r="AB332" s="494"/>
      <c r="AC332" s="494"/>
      <c r="AD332" s="619"/>
      <c r="AG332" s="540" t="s">
        <v>2</v>
      </c>
      <c r="AH332" s="541"/>
      <c r="AI332" s="494"/>
      <c r="AJ332" s="494"/>
      <c r="AK332" s="494"/>
      <c r="AL332" s="494"/>
      <c r="AM332" s="494"/>
      <c r="AN332" s="494"/>
      <c r="AO332" s="494"/>
      <c r="AP332" s="494"/>
      <c r="AQ332" s="494"/>
      <c r="AR332" s="494"/>
      <c r="AS332" s="494"/>
      <c r="AT332" s="494"/>
      <c r="AU332" s="619"/>
    </row>
    <row r="333" spans="1:47" ht="16" thickBot="1" x14ac:dyDescent="0.4">
      <c r="F333" s="220"/>
      <c r="G333" s="220"/>
    </row>
    <row r="334" spans="1:47" s="242" customFormat="1" x14ac:dyDescent="0.35">
      <c r="A334" s="502" t="s">
        <v>84</v>
      </c>
      <c r="B334" s="503"/>
      <c r="C334" s="503"/>
      <c r="D334" s="503"/>
      <c r="E334" s="503"/>
      <c r="F334" s="503"/>
      <c r="G334" s="503"/>
      <c r="H334" s="503"/>
      <c r="I334" s="503"/>
      <c r="J334" s="503"/>
      <c r="K334" s="503"/>
      <c r="L334" s="503"/>
      <c r="M334" s="518"/>
      <c r="N334" s="232"/>
      <c r="P334" s="502" t="s">
        <v>84</v>
      </c>
      <c r="Q334" s="503"/>
      <c r="R334" s="503"/>
      <c r="S334" s="503"/>
      <c r="T334" s="503"/>
      <c r="U334" s="503"/>
      <c r="V334" s="503"/>
      <c r="W334" s="503"/>
      <c r="X334" s="503"/>
      <c r="Y334" s="503"/>
      <c r="Z334" s="503"/>
      <c r="AA334" s="503"/>
      <c r="AB334" s="503"/>
      <c r="AC334" s="503"/>
      <c r="AD334" s="518"/>
      <c r="AE334" s="232"/>
      <c r="AG334" s="502" t="s">
        <v>84</v>
      </c>
      <c r="AH334" s="503"/>
      <c r="AI334" s="503"/>
      <c r="AJ334" s="503"/>
      <c r="AK334" s="503"/>
      <c r="AL334" s="503"/>
      <c r="AM334" s="503"/>
      <c r="AN334" s="503"/>
      <c r="AO334" s="503"/>
      <c r="AP334" s="503"/>
      <c r="AQ334" s="503"/>
      <c r="AR334" s="503"/>
      <c r="AS334" s="503"/>
      <c r="AT334" s="503"/>
      <c r="AU334" s="518"/>
    </row>
    <row r="335" spans="1:47" s="242" customFormat="1" x14ac:dyDescent="0.35">
      <c r="A335" s="254"/>
      <c r="B335" s="252" t="s">
        <v>85</v>
      </c>
      <c r="C335" s="496" t="s">
        <v>13</v>
      </c>
      <c r="D335" s="496"/>
      <c r="E335" s="256" t="s">
        <v>14</v>
      </c>
      <c r="F335" s="252" t="s">
        <v>171</v>
      </c>
      <c r="G335" s="252" t="s">
        <v>68</v>
      </c>
      <c r="H335" s="255" t="s">
        <v>151</v>
      </c>
      <c r="I335" s="252" t="s">
        <v>80</v>
      </c>
      <c r="J335" s="252" t="s">
        <v>81</v>
      </c>
      <c r="K335" s="255" t="s">
        <v>82</v>
      </c>
      <c r="L335" s="252" t="s">
        <v>150</v>
      </c>
      <c r="M335" s="259" t="s">
        <v>18</v>
      </c>
      <c r="N335" s="232"/>
      <c r="P335" s="254"/>
      <c r="Q335" s="252" t="s">
        <v>85</v>
      </c>
      <c r="R335" s="496" t="s">
        <v>13</v>
      </c>
      <c r="S335" s="496"/>
      <c r="T335" s="256" t="s">
        <v>14</v>
      </c>
      <c r="U335" s="260" t="s">
        <v>263</v>
      </c>
      <c r="V335" s="256" t="s">
        <v>171</v>
      </c>
      <c r="W335" s="256" t="s">
        <v>68</v>
      </c>
      <c r="X335" s="260" t="s">
        <v>151</v>
      </c>
      <c r="Y335" s="256" t="s">
        <v>80</v>
      </c>
      <c r="Z335" s="256" t="s">
        <v>81</v>
      </c>
      <c r="AA335" s="260" t="s">
        <v>82</v>
      </c>
      <c r="AB335" s="256" t="s">
        <v>150</v>
      </c>
      <c r="AC335" s="260" t="s">
        <v>18</v>
      </c>
      <c r="AD335" s="267" t="s">
        <v>114</v>
      </c>
      <c r="AE335" s="232"/>
      <c r="AG335" s="401"/>
      <c r="AH335" s="397" t="s">
        <v>85</v>
      </c>
      <c r="AI335" s="496" t="s">
        <v>13</v>
      </c>
      <c r="AJ335" s="496"/>
      <c r="AK335" s="405" t="s">
        <v>14</v>
      </c>
      <c r="AL335" s="260" t="s">
        <v>263</v>
      </c>
      <c r="AM335" s="405" t="s">
        <v>171</v>
      </c>
      <c r="AN335" s="405" t="s">
        <v>68</v>
      </c>
      <c r="AO335" s="260" t="s">
        <v>151</v>
      </c>
      <c r="AP335" s="405" t="s">
        <v>80</v>
      </c>
      <c r="AQ335" s="405" t="s">
        <v>81</v>
      </c>
      <c r="AR335" s="260" t="s">
        <v>82</v>
      </c>
      <c r="AS335" s="405" t="s">
        <v>150</v>
      </c>
      <c r="AT335" s="260" t="s">
        <v>213</v>
      </c>
      <c r="AU335" s="267" t="s">
        <v>266</v>
      </c>
    </row>
    <row r="336" spans="1:47" x14ac:dyDescent="0.35">
      <c r="A336" s="257">
        <v>1</v>
      </c>
      <c r="B336" s="253"/>
      <c r="C336" s="491"/>
      <c r="D336" s="491"/>
      <c r="E336" s="311"/>
      <c r="F336" s="234">
        <v>0</v>
      </c>
      <c r="G336" s="234">
        <v>0</v>
      </c>
      <c r="H336" s="235">
        <f>SUM(F336:G336)</f>
        <v>0</v>
      </c>
      <c r="I336" s="234">
        <v>0</v>
      </c>
      <c r="J336" s="234">
        <v>0</v>
      </c>
      <c r="K336" s="235">
        <f>SUM(I336:J336)</f>
        <v>0</v>
      </c>
      <c r="L336" s="234">
        <v>0</v>
      </c>
      <c r="M336" s="236">
        <f>SUM(H336, K336, L336)</f>
        <v>0</v>
      </c>
      <c r="N336" s="222"/>
      <c r="P336" s="257">
        <v>1</v>
      </c>
      <c r="Q336" s="253"/>
      <c r="R336" s="491"/>
      <c r="S336" s="491"/>
      <c r="T336" s="251"/>
      <c r="U336" s="162">
        <f>AU256</f>
        <v>0</v>
      </c>
      <c r="V336" s="234">
        <v>0</v>
      </c>
      <c r="W336" s="234">
        <v>0</v>
      </c>
      <c r="X336" s="295">
        <f>SUM(V336:W336)</f>
        <v>0</v>
      </c>
      <c r="Y336" s="234">
        <v>0</v>
      </c>
      <c r="Z336" s="234">
        <v>0</v>
      </c>
      <c r="AA336" s="295">
        <f>SUM(Y336:Z336)</f>
        <v>0</v>
      </c>
      <c r="AB336" s="234">
        <v>0</v>
      </c>
      <c r="AC336" s="295">
        <f>SUM(X336, AA336, AB336)</f>
        <v>0</v>
      </c>
      <c r="AD336" s="296">
        <f>M336-AC336</f>
        <v>0</v>
      </c>
      <c r="AE336" s="222"/>
      <c r="AG336" s="399">
        <v>1</v>
      </c>
      <c r="AH336" s="402"/>
      <c r="AI336" s="491"/>
      <c r="AJ336" s="491"/>
      <c r="AK336" s="394"/>
      <c r="AL336" s="307">
        <f>AU256</f>
        <v>0</v>
      </c>
      <c r="AM336" s="234">
        <v>0</v>
      </c>
      <c r="AN336" s="234">
        <v>0</v>
      </c>
      <c r="AO336" s="277">
        <f>SUM(AM336:AN336)</f>
        <v>0</v>
      </c>
      <c r="AP336" s="234">
        <v>0</v>
      </c>
      <c r="AQ336" s="234">
        <v>0</v>
      </c>
      <c r="AR336" s="277">
        <f>SUM(AP336:AQ336)</f>
        <v>0</v>
      </c>
      <c r="AS336" s="234">
        <v>0</v>
      </c>
      <c r="AT336" s="277">
        <f>SUM(AO336, AR336, AS336)</f>
        <v>0</v>
      </c>
      <c r="AU336" s="278">
        <f>IF($S$393&lt;&gt;0, AC336+AL336-AT336, M336+AL336-AT336)</f>
        <v>0</v>
      </c>
    </row>
    <row r="337" spans="1:48" x14ac:dyDescent="0.35">
      <c r="A337" s="257">
        <v>2</v>
      </c>
      <c r="B337" s="253"/>
      <c r="C337" s="491"/>
      <c r="D337" s="491"/>
      <c r="E337" s="311"/>
      <c r="F337" s="234">
        <v>0</v>
      </c>
      <c r="G337" s="234">
        <v>0</v>
      </c>
      <c r="H337" s="235">
        <f t="shared" ref="H337:H342" si="287">SUM(F337:G337)</f>
        <v>0</v>
      </c>
      <c r="I337" s="234">
        <v>0</v>
      </c>
      <c r="J337" s="234">
        <v>0</v>
      </c>
      <c r="K337" s="235">
        <f t="shared" ref="K337:K342" si="288">SUM(I337:J337)</f>
        <v>0</v>
      </c>
      <c r="L337" s="234">
        <v>0</v>
      </c>
      <c r="M337" s="236">
        <f t="shared" ref="M337:M342" si="289">SUM(H337, K337, L337)</f>
        <v>0</v>
      </c>
      <c r="N337" s="222"/>
      <c r="P337" s="257">
        <v>2</v>
      </c>
      <c r="Q337" s="253"/>
      <c r="R337" s="491"/>
      <c r="S337" s="491"/>
      <c r="T337" s="251"/>
      <c r="U337" s="162">
        <f t="shared" ref="U337:U343" si="290">AU257</f>
        <v>0</v>
      </c>
      <c r="V337" s="234">
        <v>0</v>
      </c>
      <c r="W337" s="234">
        <v>0</v>
      </c>
      <c r="X337" s="295">
        <f t="shared" ref="X337:X342" si="291">SUM(V337:W337)</f>
        <v>0</v>
      </c>
      <c r="Y337" s="234">
        <v>0</v>
      </c>
      <c r="Z337" s="234">
        <v>0</v>
      </c>
      <c r="AA337" s="295">
        <f t="shared" ref="AA337:AA342" si="292">SUM(Y337:Z337)</f>
        <v>0</v>
      </c>
      <c r="AB337" s="234">
        <v>0</v>
      </c>
      <c r="AC337" s="295">
        <f t="shared" ref="AC337:AC342" si="293">SUM(X337, AA337, AB337)</f>
        <v>0</v>
      </c>
      <c r="AD337" s="296">
        <f t="shared" ref="AD337:AD342" si="294">M337-AC337</f>
        <v>0</v>
      </c>
      <c r="AE337" s="222"/>
      <c r="AG337" s="399">
        <v>2</v>
      </c>
      <c r="AH337" s="402"/>
      <c r="AI337" s="491"/>
      <c r="AJ337" s="491"/>
      <c r="AK337" s="394"/>
      <c r="AL337" s="307">
        <f t="shared" ref="AL337:AL343" si="295">AU257</f>
        <v>0</v>
      </c>
      <c r="AM337" s="234">
        <v>0</v>
      </c>
      <c r="AN337" s="234">
        <v>0</v>
      </c>
      <c r="AO337" s="277">
        <f t="shared" ref="AO337:AO342" si="296">SUM(AM337:AN337)</f>
        <v>0</v>
      </c>
      <c r="AP337" s="234">
        <v>0</v>
      </c>
      <c r="AQ337" s="234">
        <v>0</v>
      </c>
      <c r="AR337" s="277">
        <f t="shared" ref="AR337:AR342" si="297">SUM(AP337:AQ337)</f>
        <v>0</v>
      </c>
      <c r="AS337" s="234">
        <v>0</v>
      </c>
      <c r="AT337" s="277">
        <f t="shared" ref="AT337:AT342" si="298">SUM(AO337, AR337, AS337)</f>
        <v>0</v>
      </c>
      <c r="AU337" s="278">
        <f t="shared" ref="AU337:AU343" si="299">IF($S$393&lt;&gt;0, AC337+AL337-AT337, M337+AL337-AT337)</f>
        <v>0</v>
      </c>
    </row>
    <row r="338" spans="1:48" x14ac:dyDescent="0.35">
      <c r="A338" s="257">
        <v>3</v>
      </c>
      <c r="B338" s="253"/>
      <c r="C338" s="491"/>
      <c r="D338" s="491"/>
      <c r="E338" s="311"/>
      <c r="F338" s="234">
        <v>0</v>
      </c>
      <c r="G338" s="234">
        <v>0</v>
      </c>
      <c r="H338" s="235">
        <f t="shared" si="287"/>
        <v>0</v>
      </c>
      <c r="I338" s="234">
        <v>0</v>
      </c>
      <c r="J338" s="234">
        <v>0</v>
      </c>
      <c r="K338" s="235">
        <f t="shared" si="288"/>
        <v>0</v>
      </c>
      <c r="L338" s="234">
        <v>0</v>
      </c>
      <c r="M338" s="236">
        <f t="shared" si="289"/>
        <v>0</v>
      </c>
      <c r="N338" s="222"/>
      <c r="P338" s="257">
        <v>3</v>
      </c>
      <c r="Q338" s="253"/>
      <c r="R338" s="491"/>
      <c r="S338" s="491"/>
      <c r="T338" s="251"/>
      <c r="U338" s="162">
        <f t="shared" si="290"/>
        <v>0</v>
      </c>
      <c r="V338" s="234">
        <v>0</v>
      </c>
      <c r="W338" s="234">
        <v>0</v>
      </c>
      <c r="X338" s="295">
        <f t="shared" si="291"/>
        <v>0</v>
      </c>
      <c r="Y338" s="234">
        <v>0</v>
      </c>
      <c r="Z338" s="234">
        <v>0</v>
      </c>
      <c r="AA338" s="295">
        <f t="shared" si="292"/>
        <v>0</v>
      </c>
      <c r="AB338" s="234">
        <v>0</v>
      </c>
      <c r="AC338" s="295">
        <f t="shared" si="293"/>
        <v>0</v>
      </c>
      <c r="AD338" s="296">
        <f t="shared" si="294"/>
        <v>0</v>
      </c>
      <c r="AE338" s="222"/>
      <c r="AG338" s="399">
        <v>3</v>
      </c>
      <c r="AH338" s="402"/>
      <c r="AI338" s="491"/>
      <c r="AJ338" s="491"/>
      <c r="AK338" s="394"/>
      <c r="AL338" s="307">
        <f t="shared" si="295"/>
        <v>0</v>
      </c>
      <c r="AM338" s="234">
        <v>0</v>
      </c>
      <c r="AN338" s="234">
        <v>0</v>
      </c>
      <c r="AO338" s="277">
        <f t="shared" si="296"/>
        <v>0</v>
      </c>
      <c r="AP338" s="234">
        <v>0</v>
      </c>
      <c r="AQ338" s="234">
        <v>0</v>
      </c>
      <c r="AR338" s="277">
        <f t="shared" si="297"/>
        <v>0</v>
      </c>
      <c r="AS338" s="234">
        <v>0</v>
      </c>
      <c r="AT338" s="277">
        <f t="shared" si="298"/>
        <v>0</v>
      </c>
      <c r="AU338" s="278">
        <f t="shared" si="299"/>
        <v>0</v>
      </c>
    </row>
    <row r="339" spans="1:48" x14ac:dyDescent="0.35">
      <c r="A339" s="257">
        <v>4</v>
      </c>
      <c r="B339" s="253"/>
      <c r="C339" s="491"/>
      <c r="D339" s="491"/>
      <c r="E339" s="311"/>
      <c r="F339" s="234">
        <v>0</v>
      </c>
      <c r="G339" s="234">
        <v>0</v>
      </c>
      <c r="H339" s="235">
        <f>SUM(F339:G339)</f>
        <v>0</v>
      </c>
      <c r="I339" s="234">
        <v>0</v>
      </c>
      <c r="J339" s="234">
        <v>0</v>
      </c>
      <c r="K339" s="235">
        <f>SUM(I339:J339)</f>
        <v>0</v>
      </c>
      <c r="L339" s="234">
        <v>0</v>
      </c>
      <c r="M339" s="236">
        <f>SUM(H339, K339, L339)</f>
        <v>0</v>
      </c>
      <c r="N339" s="222"/>
      <c r="P339" s="257">
        <v>4</v>
      </c>
      <c r="Q339" s="253"/>
      <c r="R339" s="491"/>
      <c r="S339" s="491"/>
      <c r="T339" s="251"/>
      <c r="U339" s="162">
        <f t="shared" si="290"/>
        <v>0</v>
      </c>
      <c r="V339" s="234">
        <v>0</v>
      </c>
      <c r="W339" s="234">
        <v>0</v>
      </c>
      <c r="X339" s="295">
        <f t="shared" si="291"/>
        <v>0</v>
      </c>
      <c r="Y339" s="234">
        <v>0</v>
      </c>
      <c r="Z339" s="234">
        <v>0</v>
      </c>
      <c r="AA339" s="295">
        <f t="shared" si="292"/>
        <v>0</v>
      </c>
      <c r="AB339" s="234">
        <v>0</v>
      </c>
      <c r="AC339" s="295">
        <f t="shared" si="293"/>
        <v>0</v>
      </c>
      <c r="AD339" s="296">
        <f t="shared" si="294"/>
        <v>0</v>
      </c>
      <c r="AE339" s="222"/>
      <c r="AG339" s="399">
        <v>4</v>
      </c>
      <c r="AH339" s="402"/>
      <c r="AI339" s="491"/>
      <c r="AJ339" s="491"/>
      <c r="AK339" s="394"/>
      <c r="AL339" s="307">
        <f t="shared" si="295"/>
        <v>0</v>
      </c>
      <c r="AM339" s="234">
        <v>0</v>
      </c>
      <c r="AN339" s="234">
        <v>0</v>
      </c>
      <c r="AO339" s="277">
        <f t="shared" si="296"/>
        <v>0</v>
      </c>
      <c r="AP339" s="234">
        <v>0</v>
      </c>
      <c r="AQ339" s="234">
        <v>0</v>
      </c>
      <c r="AR339" s="277">
        <f t="shared" si="297"/>
        <v>0</v>
      </c>
      <c r="AS339" s="234">
        <v>0</v>
      </c>
      <c r="AT339" s="277">
        <f t="shared" si="298"/>
        <v>0</v>
      </c>
      <c r="AU339" s="278">
        <f t="shared" si="299"/>
        <v>0</v>
      </c>
    </row>
    <row r="340" spans="1:48" x14ac:dyDescent="0.35">
      <c r="A340" s="257">
        <v>5</v>
      </c>
      <c r="B340" s="253"/>
      <c r="C340" s="491"/>
      <c r="D340" s="491"/>
      <c r="E340" s="311"/>
      <c r="F340" s="234">
        <v>0</v>
      </c>
      <c r="G340" s="234">
        <v>0</v>
      </c>
      <c r="H340" s="235">
        <f t="shared" si="287"/>
        <v>0</v>
      </c>
      <c r="I340" s="234">
        <v>0</v>
      </c>
      <c r="J340" s="234">
        <v>0</v>
      </c>
      <c r="K340" s="235">
        <f t="shared" si="288"/>
        <v>0</v>
      </c>
      <c r="L340" s="234">
        <v>0</v>
      </c>
      <c r="M340" s="236">
        <f t="shared" si="289"/>
        <v>0</v>
      </c>
      <c r="N340" s="222"/>
      <c r="P340" s="257">
        <v>5</v>
      </c>
      <c r="Q340" s="253"/>
      <c r="R340" s="491"/>
      <c r="S340" s="491"/>
      <c r="T340" s="251"/>
      <c r="U340" s="162">
        <f t="shared" si="290"/>
        <v>0</v>
      </c>
      <c r="V340" s="234">
        <v>0</v>
      </c>
      <c r="W340" s="234">
        <v>0</v>
      </c>
      <c r="X340" s="295">
        <f t="shared" si="291"/>
        <v>0</v>
      </c>
      <c r="Y340" s="234">
        <v>0</v>
      </c>
      <c r="Z340" s="234">
        <v>0</v>
      </c>
      <c r="AA340" s="295">
        <f t="shared" si="292"/>
        <v>0</v>
      </c>
      <c r="AB340" s="234">
        <v>0</v>
      </c>
      <c r="AC340" s="295">
        <f t="shared" si="293"/>
        <v>0</v>
      </c>
      <c r="AD340" s="296">
        <f t="shared" si="294"/>
        <v>0</v>
      </c>
      <c r="AE340" s="222"/>
      <c r="AG340" s="399">
        <v>5</v>
      </c>
      <c r="AH340" s="402"/>
      <c r="AI340" s="491"/>
      <c r="AJ340" s="491"/>
      <c r="AK340" s="394"/>
      <c r="AL340" s="307">
        <f t="shared" si="295"/>
        <v>0</v>
      </c>
      <c r="AM340" s="234">
        <v>0</v>
      </c>
      <c r="AN340" s="234">
        <v>0</v>
      </c>
      <c r="AO340" s="277">
        <f t="shared" si="296"/>
        <v>0</v>
      </c>
      <c r="AP340" s="234">
        <v>0</v>
      </c>
      <c r="AQ340" s="234">
        <v>0</v>
      </c>
      <c r="AR340" s="277">
        <f t="shared" si="297"/>
        <v>0</v>
      </c>
      <c r="AS340" s="234">
        <v>0</v>
      </c>
      <c r="AT340" s="277">
        <f t="shared" si="298"/>
        <v>0</v>
      </c>
      <c r="AU340" s="278">
        <f t="shared" si="299"/>
        <v>0</v>
      </c>
    </row>
    <row r="341" spans="1:48" x14ac:dyDescent="0.35">
      <c r="A341" s="257">
        <v>6</v>
      </c>
      <c r="B341" s="253"/>
      <c r="C341" s="491"/>
      <c r="D341" s="491"/>
      <c r="E341" s="311"/>
      <c r="F341" s="234">
        <v>0</v>
      </c>
      <c r="G341" s="234">
        <v>0</v>
      </c>
      <c r="H341" s="235">
        <f t="shared" si="287"/>
        <v>0</v>
      </c>
      <c r="I341" s="234">
        <v>0</v>
      </c>
      <c r="J341" s="234">
        <v>0</v>
      </c>
      <c r="K341" s="235">
        <f t="shared" si="288"/>
        <v>0</v>
      </c>
      <c r="L341" s="234">
        <v>0</v>
      </c>
      <c r="M341" s="236">
        <f t="shared" si="289"/>
        <v>0</v>
      </c>
      <c r="N341" s="222"/>
      <c r="P341" s="257">
        <v>6</v>
      </c>
      <c r="Q341" s="253"/>
      <c r="R341" s="491"/>
      <c r="S341" s="491"/>
      <c r="T341" s="251"/>
      <c r="U341" s="162">
        <f t="shared" si="290"/>
        <v>0</v>
      </c>
      <c r="V341" s="234">
        <v>0</v>
      </c>
      <c r="W341" s="234">
        <v>0</v>
      </c>
      <c r="X341" s="295">
        <f t="shared" si="291"/>
        <v>0</v>
      </c>
      <c r="Y341" s="234">
        <v>0</v>
      </c>
      <c r="Z341" s="234">
        <v>0</v>
      </c>
      <c r="AA341" s="295">
        <f t="shared" si="292"/>
        <v>0</v>
      </c>
      <c r="AB341" s="234">
        <v>0</v>
      </c>
      <c r="AC341" s="295">
        <f t="shared" si="293"/>
        <v>0</v>
      </c>
      <c r="AD341" s="296">
        <f t="shared" si="294"/>
        <v>0</v>
      </c>
      <c r="AE341" s="222"/>
      <c r="AG341" s="399">
        <v>6</v>
      </c>
      <c r="AH341" s="402"/>
      <c r="AI341" s="491"/>
      <c r="AJ341" s="491"/>
      <c r="AK341" s="394"/>
      <c r="AL341" s="307">
        <f t="shared" si="295"/>
        <v>0</v>
      </c>
      <c r="AM341" s="234">
        <v>0</v>
      </c>
      <c r="AN341" s="234">
        <v>0</v>
      </c>
      <c r="AO341" s="277">
        <f t="shared" si="296"/>
        <v>0</v>
      </c>
      <c r="AP341" s="234">
        <v>0</v>
      </c>
      <c r="AQ341" s="234">
        <v>0</v>
      </c>
      <c r="AR341" s="277">
        <f t="shared" si="297"/>
        <v>0</v>
      </c>
      <c r="AS341" s="234">
        <v>0</v>
      </c>
      <c r="AT341" s="277">
        <f t="shared" si="298"/>
        <v>0</v>
      </c>
      <c r="AU341" s="278">
        <f t="shared" si="299"/>
        <v>0</v>
      </c>
    </row>
    <row r="342" spans="1:48" x14ac:dyDescent="0.35">
      <c r="A342" s="620" t="s">
        <v>180</v>
      </c>
      <c r="B342" s="617"/>
      <c r="C342" s="532">
        <v>0</v>
      </c>
      <c r="D342" s="532"/>
      <c r="E342" s="311"/>
      <c r="F342" s="234">
        <v>0</v>
      </c>
      <c r="G342" s="234">
        <v>0</v>
      </c>
      <c r="H342" s="235">
        <f t="shared" si="287"/>
        <v>0</v>
      </c>
      <c r="I342" s="234">
        <v>0</v>
      </c>
      <c r="J342" s="234">
        <v>0</v>
      </c>
      <c r="K342" s="235">
        <f t="shared" si="288"/>
        <v>0</v>
      </c>
      <c r="L342" s="234">
        <v>0</v>
      </c>
      <c r="M342" s="236">
        <f t="shared" si="289"/>
        <v>0</v>
      </c>
      <c r="N342" s="222"/>
      <c r="P342" s="620" t="s">
        <v>180</v>
      </c>
      <c r="Q342" s="617"/>
      <c r="R342" s="532">
        <v>0</v>
      </c>
      <c r="S342" s="532"/>
      <c r="T342" s="251"/>
      <c r="U342" s="162">
        <f t="shared" si="290"/>
        <v>0</v>
      </c>
      <c r="V342" s="234">
        <v>0</v>
      </c>
      <c r="W342" s="234">
        <v>0</v>
      </c>
      <c r="X342" s="295">
        <f t="shared" si="291"/>
        <v>0</v>
      </c>
      <c r="Y342" s="234">
        <v>0</v>
      </c>
      <c r="Z342" s="234">
        <v>0</v>
      </c>
      <c r="AA342" s="295">
        <f t="shared" si="292"/>
        <v>0</v>
      </c>
      <c r="AB342" s="234">
        <v>0</v>
      </c>
      <c r="AC342" s="295">
        <f t="shared" si="293"/>
        <v>0</v>
      </c>
      <c r="AD342" s="296">
        <f t="shared" si="294"/>
        <v>0</v>
      </c>
      <c r="AE342" s="222"/>
      <c r="AG342" s="620" t="s">
        <v>180</v>
      </c>
      <c r="AH342" s="617"/>
      <c r="AI342" s="532">
        <v>0</v>
      </c>
      <c r="AJ342" s="532"/>
      <c r="AK342" s="394"/>
      <c r="AL342" s="307">
        <f t="shared" si="295"/>
        <v>0</v>
      </c>
      <c r="AM342" s="234">
        <v>0</v>
      </c>
      <c r="AN342" s="234">
        <v>0</v>
      </c>
      <c r="AO342" s="277">
        <f t="shared" si="296"/>
        <v>0</v>
      </c>
      <c r="AP342" s="234">
        <v>0</v>
      </c>
      <c r="AQ342" s="234">
        <v>0</v>
      </c>
      <c r="AR342" s="277">
        <f t="shared" si="297"/>
        <v>0</v>
      </c>
      <c r="AS342" s="234">
        <v>0</v>
      </c>
      <c r="AT342" s="277">
        <f t="shared" si="298"/>
        <v>0</v>
      </c>
      <c r="AU342" s="278">
        <f t="shared" si="299"/>
        <v>0</v>
      </c>
    </row>
    <row r="343" spans="1:48" ht="16" thickBot="1" x14ac:dyDescent="0.4">
      <c r="A343" s="493" t="s">
        <v>207</v>
      </c>
      <c r="B343" s="494"/>
      <c r="C343" s="497">
        <f>COUNTA(B336:B341)+C342</f>
        <v>0</v>
      </c>
      <c r="D343" s="497"/>
      <c r="E343" s="227"/>
      <c r="F343" s="250">
        <f>SUM(F336:F342)</f>
        <v>0</v>
      </c>
      <c r="G343" s="250">
        <f>SUM(G336:G342)</f>
        <v>0</v>
      </c>
      <c r="H343" s="250">
        <f t="shared" ref="H343:L343" si="300">SUM(H336:H342)</f>
        <v>0</v>
      </c>
      <c r="I343" s="250">
        <f t="shared" si="300"/>
        <v>0</v>
      </c>
      <c r="J343" s="250">
        <f>SUM(J336:J342)</f>
        <v>0</v>
      </c>
      <c r="K343" s="250">
        <f t="shared" si="300"/>
        <v>0</v>
      </c>
      <c r="L343" s="250">
        <f t="shared" si="300"/>
        <v>0</v>
      </c>
      <c r="M343" s="237">
        <f>SUM(M336:M342)</f>
        <v>0</v>
      </c>
      <c r="N343" s="222"/>
      <c r="P343" s="620" t="s">
        <v>207</v>
      </c>
      <c r="Q343" s="617"/>
      <c r="R343" s="587">
        <f>COUNTA(Q336:Q341)+R342</f>
        <v>0</v>
      </c>
      <c r="S343" s="587"/>
      <c r="T343" s="272"/>
      <c r="U343" s="162">
        <f t="shared" si="290"/>
        <v>0</v>
      </c>
      <c r="V343" s="295">
        <f>SUM(V336:V342)</f>
        <v>0</v>
      </c>
      <c r="W343" s="295">
        <f>SUM(W336:W342)</f>
        <v>0</v>
      </c>
      <c r="X343" s="295">
        <f t="shared" ref="X343:AB343" si="301">SUM(X336:X342)</f>
        <v>0</v>
      </c>
      <c r="Y343" s="295">
        <f t="shared" si="301"/>
        <v>0</v>
      </c>
      <c r="Z343" s="295">
        <f t="shared" si="301"/>
        <v>0</v>
      </c>
      <c r="AA343" s="295">
        <f t="shared" si="301"/>
        <v>0</v>
      </c>
      <c r="AB343" s="295">
        <f t="shared" si="301"/>
        <v>0</v>
      </c>
      <c r="AC343" s="295">
        <f>SUM(AC336:AC342)</f>
        <v>0</v>
      </c>
      <c r="AD343" s="296">
        <f>SUM(AD336:AD342)</f>
        <v>0</v>
      </c>
      <c r="AE343" s="222"/>
      <c r="AG343" s="493" t="s">
        <v>207</v>
      </c>
      <c r="AH343" s="494"/>
      <c r="AI343" s="543">
        <f>COUNTA(AH336:AH341)+AI342</f>
        <v>0</v>
      </c>
      <c r="AJ343" s="543"/>
      <c r="AK343" s="396"/>
      <c r="AL343" s="337">
        <f t="shared" si="295"/>
        <v>0</v>
      </c>
      <c r="AM343" s="275">
        <f>SUM(AM336:AM342)</f>
        <v>0</v>
      </c>
      <c r="AN343" s="275">
        <f>SUM(AN336:AN342)</f>
        <v>0</v>
      </c>
      <c r="AO343" s="275">
        <f t="shared" ref="AO343:AT343" si="302">SUM(AO336:AO342)</f>
        <v>0</v>
      </c>
      <c r="AP343" s="275">
        <f t="shared" si="302"/>
        <v>0</v>
      </c>
      <c r="AQ343" s="275">
        <f t="shared" si="302"/>
        <v>0</v>
      </c>
      <c r="AR343" s="275">
        <f t="shared" si="302"/>
        <v>0</v>
      </c>
      <c r="AS343" s="275">
        <f t="shared" si="302"/>
        <v>0</v>
      </c>
      <c r="AT343" s="275">
        <f t="shared" si="302"/>
        <v>0</v>
      </c>
      <c r="AU343" s="276">
        <f t="shared" si="299"/>
        <v>0</v>
      </c>
      <c r="AV343" s="221"/>
    </row>
    <row r="344" spans="1:48" ht="3.75" customHeight="1" thickBot="1" x14ac:dyDescent="0.4">
      <c r="F344" s="220"/>
      <c r="G344" s="220"/>
      <c r="P344" s="226"/>
      <c r="Q344" s="227"/>
      <c r="R344" s="227"/>
      <c r="S344" s="227"/>
      <c r="T344" s="227"/>
      <c r="U344" s="227"/>
      <c r="V344" s="227"/>
      <c r="W344" s="227"/>
      <c r="X344" s="227"/>
      <c r="Y344" s="347"/>
      <c r="Z344" s="347"/>
      <c r="AA344" s="347"/>
      <c r="AB344" s="347"/>
      <c r="AC344" s="347"/>
      <c r="AD344" s="348"/>
      <c r="AE344" s="221"/>
    </row>
    <row r="345" spans="1:48" s="242" customFormat="1" x14ac:dyDescent="0.35">
      <c r="A345" s="502" t="s">
        <v>186</v>
      </c>
      <c r="B345" s="503"/>
      <c r="C345" s="503"/>
      <c r="D345" s="503"/>
      <c r="E345" s="503"/>
      <c r="F345" s="503"/>
      <c r="G345" s="503"/>
      <c r="H345" s="503"/>
      <c r="I345" s="503"/>
      <c r="J345" s="503"/>
      <c r="K345" s="503"/>
      <c r="L345" s="503"/>
      <c r="M345" s="518"/>
      <c r="N345" s="232"/>
      <c r="P345" s="502" t="s">
        <v>186</v>
      </c>
      <c r="Q345" s="503"/>
      <c r="R345" s="503"/>
      <c r="S345" s="503"/>
      <c r="T345" s="503"/>
      <c r="U345" s="503"/>
      <c r="V345" s="503"/>
      <c r="W345" s="503"/>
      <c r="X345" s="503"/>
      <c r="Y345" s="503"/>
      <c r="Z345" s="503"/>
      <c r="AA345" s="503"/>
      <c r="AB345" s="503"/>
      <c r="AC345" s="503"/>
      <c r="AD345" s="248"/>
      <c r="AE345" s="232"/>
      <c r="AG345" s="502" t="s">
        <v>186</v>
      </c>
      <c r="AH345" s="503"/>
      <c r="AI345" s="503"/>
      <c r="AJ345" s="503"/>
      <c r="AK345" s="503"/>
      <c r="AL345" s="503"/>
      <c r="AM345" s="503"/>
      <c r="AN345" s="503"/>
      <c r="AO345" s="503"/>
      <c r="AP345" s="503"/>
      <c r="AQ345" s="503"/>
      <c r="AR345" s="503"/>
      <c r="AS345" s="503"/>
      <c r="AT345" s="503"/>
      <c r="AU345" s="400"/>
    </row>
    <row r="346" spans="1:48" s="242" customFormat="1" ht="31.5" customHeight="1" x14ac:dyDescent="0.35">
      <c r="A346" s="534" t="s">
        <v>188</v>
      </c>
      <c r="B346" s="533"/>
      <c r="C346" s="533" t="s">
        <v>13</v>
      </c>
      <c r="D346" s="533"/>
      <c r="E346" s="256" t="s">
        <v>14</v>
      </c>
      <c r="F346" s="252" t="s">
        <v>171</v>
      </c>
      <c r="G346" s="252" t="s">
        <v>68</v>
      </c>
      <c r="H346" s="255" t="s">
        <v>151</v>
      </c>
      <c r="I346" s="252" t="s">
        <v>80</v>
      </c>
      <c r="J346" s="252" t="s">
        <v>81</v>
      </c>
      <c r="K346" s="255" t="s">
        <v>82</v>
      </c>
      <c r="L346" s="252" t="s">
        <v>150</v>
      </c>
      <c r="M346" s="259" t="s">
        <v>18</v>
      </c>
      <c r="N346" s="232"/>
      <c r="P346" s="534" t="s">
        <v>188</v>
      </c>
      <c r="Q346" s="533"/>
      <c r="R346" s="533" t="s">
        <v>13</v>
      </c>
      <c r="S346" s="533"/>
      <c r="T346" s="256" t="s">
        <v>14</v>
      </c>
      <c r="U346" s="260" t="s">
        <v>263</v>
      </c>
      <c r="V346" s="256" t="s">
        <v>171</v>
      </c>
      <c r="W346" s="256" t="s">
        <v>68</v>
      </c>
      <c r="X346" s="260" t="s">
        <v>151</v>
      </c>
      <c r="Y346" s="256" t="s">
        <v>80</v>
      </c>
      <c r="Z346" s="256" t="s">
        <v>81</v>
      </c>
      <c r="AA346" s="260" t="s">
        <v>82</v>
      </c>
      <c r="AB346" s="256" t="s">
        <v>150</v>
      </c>
      <c r="AC346" s="260" t="s">
        <v>18</v>
      </c>
      <c r="AD346" s="267" t="s">
        <v>114</v>
      </c>
      <c r="AE346" s="232"/>
      <c r="AG346" s="534" t="s">
        <v>188</v>
      </c>
      <c r="AH346" s="533"/>
      <c r="AI346" s="533" t="s">
        <v>13</v>
      </c>
      <c r="AJ346" s="533"/>
      <c r="AK346" s="405" t="s">
        <v>14</v>
      </c>
      <c r="AL346" s="260" t="s">
        <v>263</v>
      </c>
      <c r="AM346" s="405" t="s">
        <v>171</v>
      </c>
      <c r="AN346" s="405" t="s">
        <v>68</v>
      </c>
      <c r="AO346" s="260" t="s">
        <v>151</v>
      </c>
      <c r="AP346" s="405" t="s">
        <v>80</v>
      </c>
      <c r="AQ346" s="405" t="s">
        <v>81</v>
      </c>
      <c r="AR346" s="260" t="s">
        <v>82</v>
      </c>
      <c r="AS346" s="405" t="s">
        <v>150</v>
      </c>
      <c r="AT346" s="260" t="s">
        <v>213</v>
      </c>
      <c r="AU346" s="267" t="s">
        <v>266</v>
      </c>
    </row>
    <row r="347" spans="1:48" x14ac:dyDescent="0.35">
      <c r="A347" s="495">
        <v>0</v>
      </c>
      <c r="B347" s="491"/>
      <c r="C347" s="496" t="s">
        <v>19</v>
      </c>
      <c r="D347" s="496"/>
      <c r="E347" s="251"/>
      <c r="F347" s="234">
        <v>0</v>
      </c>
      <c r="G347" s="234">
        <v>0</v>
      </c>
      <c r="H347" s="235">
        <f>SUM(F347:G347)</f>
        <v>0</v>
      </c>
      <c r="I347" s="234">
        <v>0</v>
      </c>
      <c r="J347" s="234">
        <v>0</v>
      </c>
      <c r="K347" s="235">
        <f>SUM(I347:J347)</f>
        <v>0</v>
      </c>
      <c r="L347" s="234">
        <v>0</v>
      </c>
      <c r="M347" s="236">
        <f>SUM(H347, K347, L347)</f>
        <v>0</v>
      </c>
      <c r="N347" s="223"/>
      <c r="P347" s="522">
        <v>0</v>
      </c>
      <c r="Q347" s="496"/>
      <c r="R347" s="496" t="s">
        <v>19</v>
      </c>
      <c r="S347" s="496"/>
      <c r="T347" s="251"/>
      <c r="U347" s="162">
        <f t="shared" ref="U347:U354" si="303">AU267</f>
        <v>0</v>
      </c>
      <c r="V347" s="234">
        <v>0</v>
      </c>
      <c r="W347" s="234">
        <v>0</v>
      </c>
      <c r="X347" s="295">
        <f>SUM(V347:W347)</f>
        <v>0</v>
      </c>
      <c r="Y347" s="234">
        <v>0</v>
      </c>
      <c r="Z347" s="234">
        <v>0</v>
      </c>
      <c r="AA347" s="295">
        <f>SUM(Y347:Z347)</f>
        <v>0</v>
      </c>
      <c r="AB347" s="234">
        <v>0</v>
      </c>
      <c r="AC347" s="295">
        <f>SUM(X347, AA347, AB347)</f>
        <v>0</v>
      </c>
      <c r="AD347" s="296">
        <f t="shared" ref="AD347:AD351" si="304">M347-AC347</f>
        <v>0</v>
      </c>
      <c r="AE347" s="223"/>
      <c r="AG347" s="522">
        <v>0</v>
      </c>
      <c r="AH347" s="496"/>
      <c r="AI347" s="496" t="s">
        <v>19</v>
      </c>
      <c r="AJ347" s="496"/>
      <c r="AK347" s="394"/>
      <c r="AL347" s="307">
        <f t="shared" ref="AL347:AL354" si="305">AU267</f>
        <v>0</v>
      </c>
      <c r="AM347" s="234">
        <v>0</v>
      </c>
      <c r="AN347" s="234">
        <v>0</v>
      </c>
      <c r="AO347" s="277">
        <f>SUM(AM347:AN347)</f>
        <v>0</v>
      </c>
      <c r="AP347" s="234">
        <v>0</v>
      </c>
      <c r="AQ347" s="234">
        <v>0</v>
      </c>
      <c r="AR347" s="277">
        <f>SUM(AP347:AQ347)</f>
        <v>0</v>
      </c>
      <c r="AS347" s="234">
        <v>0</v>
      </c>
      <c r="AT347" s="277">
        <f>SUM(AO347, AR347, AS347)</f>
        <v>0</v>
      </c>
      <c r="AU347" s="278">
        <f t="shared" ref="AU347:AU352" si="306">IF($S$393&lt;&gt;0, AC347+AL347-AT347, M347+AL347-AT347)</f>
        <v>0</v>
      </c>
    </row>
    <row r="348" spans="1:48" x14ac:dyDescent="0.35">
      <c r="A348" s="495">
        <v>0</v>
      </c>
      <c r="B348" s="491"/>
      <c r="C348" s="496" t="s">
        <v>20</v>
      </c>
      <c r="D348" s="496"/>
      <c r="E348" s="251"/>
      <c r="F348" s="234">
        <v>0</v>
      </c>
      <c r="G348" s="234">
        <v>0</v>
      </c>
      <c r="H348" s="235">
        <f t="shared" ref="H348:H351" si="307">SUM(F348:G348)</f>
        <v>0</v>
      </c>
      <c r="I348" s="234">
        <v>0</v>
      </c>
      <c r="J348" s="234">
        <v>0</v>
      </c>
      <c r="K348" s="235">
        <f t="shared" ref="K348:K351" si="308">SUM(I348:J348)</f>
        <v>0</v>
      </c>
      <c r="L348" s="234">
        <v>0</v>
      </c>
      <c r="M348" s="236">
        <f t="shared" ref="M348:M351" si="309">SUM(H348, K348, L348)</f>
        <v>0</v>
      </c>
      <c r="N348" s="223"/>
      <c r="P348" s="522">
        <v>0</v>
      </c>
      <c r="Q348" s="496"/>
      <c r="R348" s="496" t="s">
        <v>20</v>
      </c>
      <c r="S348" s="496"/>
      <c r="T348" s="251"/>
      <c r="U348" s="162">
        <f t="shared" si="303"/>
        <v>0</v>
      </c>
      <c r="V348" s="234">
        <v>0</v>
      </c>
      <c r="W348" s="234">
        <v>0</v>
      </c>
      <c r="X348" s="295">
        <f t="shared" ref="X348:X351" si="310">SUM(V348:W348)</f>
        <v>0</v>
      </c>
      <c r="Y348" s="234">
        <v>0</v>
      </c>
      <c r="Z348" s="234">
        <v>0</v>
      </c>
      <c r="AA348" s="295">
        <f t="shared" ref="AA348:AA351" si="311">SUM(Y348:Z348)</f>
        <v>0</v>
      </c>
      <c r="AB348" s="234">
        <v>0</v>
      </c>
      <c r="AC348" s="295">
        <f t="shared" ref="AC348:AC351" si="312">SUM(X348, AA348, AB348)</f>
        <v>0</v>
      </c>
      <c r="AD348" s="296">
        <f t="shared" si="304"/>
        <v>0</v>
      </c>
      <c r="AE348" s="223"/>
      <c r="AG348" s="522">
        <v>0</v>
      </c>
      <c r="AH348" s="496"/>
      <c r="AI348" s="496" t="s">
        <v>20</v>
      </c>
      <c r="AJ348" s="496"/>
      <c r="AK348" s="394"/>
      <c r="AL348" s="307">
        <f t="shared" si="305"/>
        <v>0</v>
      </c>
      <c r="AM348" s="234">
        <v>0</v>
      </c>
      <c r="AN348" s="234">
        <v>0</v>
      </c>
      <c r="AO348" s="277">
        <f t="shared" ref="AO348:AO351" si="313">SUM(AM348:AN348)</f>
        <v>0</v>
      </c>
      <c r="AP348" s="234">
        <v>0</v>
      </c>
      <c r="AQ348" s="234">
        <v>0</v>
      </c>
      <c r="AR348" s="277">
        <f t="shared" ref="AR348:AR351" si="314">SUM(AP348:AQ348)</f>
        <v>0</v>
      </c>
      <c r="AS348" s="234">
        <v>0</v>
      </c>
      <c r="AT348" s="277">
        <f t="shared" ref="AT348:AT351" si="315">SUM(AO348, AR348, AS348)</f>
        <v>0</v>
      </c>
      <c r="AU348" s="278">
        <f>IF($S$393&lt;&gt;0, AC348+AL348-AT348, M348+AL348-AT348)</f>
        <v>0</v>
      </c>
    </row>
    <row r="349" spans="1:48" x14ac:dyDescent="0.35">
      <c r="A349" s="495">
        <v>0</v>
      </c>
      <c r="B349" s="491"/>
      <c r="C349" s="496" t="s">
        <v>21</v>
      </c>
      <c r="D349" s="496"/>
      <c r="E349" s="251"/>
      <c r="F349" s="234">
        <v>0</v>
      </c>
      <c r="G349" s="234">
        <v>0</v>
      </c>
      <c r="H349" s="235">
        <f>SUM(F349:G349)</f>
        <v>0</v>
      </c>
      <c r="I349" s="234">
        <v>0</v>
      </c>
      <c r="J349" s="234">
        <v>0</v>
      </c>
      <c r="K349" s="235">
        <f t="shared" si="308"/>
        <v>0</v>
      </c>
      <c r="L349" s="234">
        <v>0</v>
      </c>
      <c r="M349" s="236">
        <f t="shared" si="309"/>
        <v>0</v>
      </c>
      <c r="N349" s="223"/>
      <c r="P349" s="522">
        <v>0</v>
      </c>
      <c r="Q349" s="496"/>
      <c r="R349" s="496" t="s">
        <v>21</v>
      </c>
      <c r="S349" s="496"/>
      <c r="T349" s="251"/>
      <c r="U349" s="162">
        <f t="shared" si="303"/>
        <v>0</v>
      </c>
      <c r="V349" s="234">
        <v>0</v>
      </c>
      <c r="W349" s="234">
        <v>0</v>
      </c>
      <c r="X349" s="295">
        <f t="shared" si="310"/>
        <v>0</v>
      </c>
      <c r="Y349" s="234">
        <v>0</v>
      </c>
      <c r="Z349" s="234">
        <v>0</v>
      </c>
      <c r="AA349" s="295">
        <f t="shared" si="311"/>
        <v>0</v>
      </c>
      <c r="AB349" s="234">
        <v>0</v>
      </c>
      <c r="AC349" s="295">
        <f t="shared" si="312"/>
        <v>0</v>
      </c>
      <c r="AD349" s="296">
        <f t="shared" si="304"/>
        <v>0</v>
      </c>
      <c r="AE349" s="223"/>
      <c r="AG349" s="522">
        <v>0</v>
      </c>
      <c r="AH349" s="496"/>
      <c r="AI349" s="496" t="s">
        <v>21</v>
      </c>
      <c r="AJ349" s="496"/>
      <c r="AK349" s="394"/>
      <c r="AL349" s="307">
        <f t="shared" si="305"/>
        <v>0</v>
      </c>
      <c r="AM349" s="234">
        <v>0</v>
      </c>
      <c r="AN349" s="234">
        <v>0</v>
      </c>
      <c r="AO349" s="277">
        <f t="shared" si="313"/>
        <v>0</v>
      </c>
      <c r="AP349" s="234">
        <v>0</v>
      </c>
      <c r="AQ349" s="234">
        <v>0</v>
      </c>
      <c r="AR349" s="277">
        <f t="shared" si="314"/>
        <v>0</v>
      </c>
      <c r="AS349" s="234">
        <v>0</v>
      </c>
      <c r="AT349" s="277">
        <f t="shared" si="315"/>
        <v>0</v>
      </c>
      <c r="AU349" s="278">
        <f t="shared" si="306"/>
        <v>0</v>
      </c>
    </row>
    <row r="350" spans="1:48" x14ac:dyDescent="0.35">
      <c r="A350" s="495">
        <v>0</v>
      </c>
      <c r="B350" s="491"/>
      <c r="C350" s="496" t="s">
        <v>22</v>
      </c>
      <c r="D350" s="496"/>
      <c r="E350" s="251"/>
      <c r="F350" s="234">
        <v>0</v>
      </c>
      <c r="G350" s="234">
        <v>0</v>
      </c>
      <c r="H350" s="235">
        <f t="shared" si="307"/>
        <v>0</v>
      </c>
      <c r="I350" s="234">
        <v>0</v>
      </c>
      <c r="J350" s="234">
        <v>0</v>
      </c>
      <c r="K350" s="235">
        <f t="shared" si="308"/>
        <v>0</v>
      </c>
      <c r="L350" s="234">
        <v>0</v>
      </c>
      <c r="M350" s="236">
        <f t="shared" si="309"/>
        <v>0</v>
      </c>
      <c r="N350" s="223"/>
      <c r="P350" s="522">
        <v>0</v>
      </c>
      <c r="Q350" s="496"/>
      <c r="R350" s="496" t="s">
        <v>22</v>
      </c>
      <c r="S350" s="496"/>
      <c r="T350" s="251"/>
      <c r="U350" s="162">
        <f t="shared" si="303"/>
        <v>0</v>
      </c>
      <c r="V350" s="234">
        <v>0</v>
      </c>
      <c r="W350" s="234">
        <v>0</v>
      </c>
      <c r="X350" s="295">
        <f t="shared" si="310"/>
        <v>0</v>
      </c>
      <c r="Y350" s="234">
        <v>0</v>
      </c>
      <c r="Z350" s="234">
        <v>0</v>
      </c>
      <c r="AA350" s="295">
        <f t="shared" si="311"/>
        <v>0</v>
      </c>
      <c r="AB350" s="234">
        <v>0</v>
      </c>
      <c r="AC350" s="295">
        <f t="shared" si="312"/>
        <v>0</v>
      </c>
      <c r="AD350" s="296">
        <f t="shared" si="304"/>
        <v>0</v>
      </c>
      <c r="AE350" s="223"/>
      <c r="AG350" s="522">
        <v>0</v>
      </c>
      <c r="AH350" s="496"/>
      <c r="AI350" s="496" t="s">
        <v>22</v>
      </c>
      <c r="AJ350" s="496"/>
      <c r="AK350" s="394"/>
      <c r="AL350" s="307">
        <f t="shared" si="305"/>
        <v>0</v>
      </c>
      <c r="AM350" s="234">
        <v>0</v>
      </c>
      <c r="AN350" s="234">
        <v>0</v>
      </c>
      <c r="AO350" s="277">
        <f t="shared" si="313"/>
        <v>0</v>
      </c>
      <c r="AP350" s="234">
        <v>0</v>
      </c>
      <c r="AQ350" s="234">
        <v>0</v>
      </c>
      <c r="AR350" s="277">
        <f t="shared" si="314"/>
        <v>0</v>
      </c>
      <c r="AS350" s="234">
        <v>0</v>
      </c>
      <c r="AT350" s="277">
        <f t="shared" si="315"/>
        <v>0</v>
      </c>
      <c r="AU350" s="278">
        <f t="shared" si="306"/>
        <v>0</v>
      </c>
    </row>
    <row r="351" spans="1:48" x14ac:dyDescent="0.35">
      <c r="A351" s="495">
        <v>0</v>
      </c>
      <c r="B351" s="491"/>
      <c r="C351" s="491" t="s">
        <v>23</v>
      </c>
      <c r="D351" s="491"/>
      <c r="E351" s="251"/>
      <c r="F351" s="234">
        <v>0</v>
      </c>
      <c r="G351" s="234">
        <v>0</v>
      </c>
      <c r="H351" s="235">
        <f t="shared" si="307"/>
        <v>0</v>
      </c>
      <c r="I351" s="234">
        <v>0</v>
      </c>
      <c r="J351" s="234">
        <v>0</v>
      </c>
      <c r="K351" s="235">
        <f t="shared" si="308"/>
        <v>0</v>
      </c>
      <c r="L351" s="234">
        <v>0</v>
      </c>
      <c r="M351" s="236">
        <f t="shared" si="309"/>
        <v>0</v>
      </c>
      <c r="N351" s="223"/>
      <c r="P351" s="522">
        <v>0</v>
      </c>
      <c r="Q351" s="496"/>
      <c r="R351" s="496" t="s">
        <v>23</v>
      </c>
      <c r="S351" s="496"/>
      <c r="T351" s="251"/>
      <c r="U351" s="162">
        <f t="shared" si="303"/>
        <v>0</v>
      </c>
      <c r="V351" s="234">
        <v>0</v>
      </c>
      <c r="W351" s="234">
        <v>0</v>
      </c>
      <c r="X351" s="295">
        <f t="shared" si="310"/>
        <v>0</v>
      </c>
      <c r="Y351" s="234">
        <v>0</v>
      </c>
      <c r="Z351" s="234">
        <v>0</v>
      </c>
      <c r="AA351" s="295">
        <f t="shared" si="311"/>
        <v>0</v>
      </c>
      <c r="AB351" s="234">
        <v>0</v>
      </c>
      <c r="AC351" s="295">
        <f t="shared" si="312"/>
        <v>0</v>
      </c>
      <c r="AD351" s="296">
        <f t="shared" si="304"/>
        <v>0</v>
      </c>
      <c r="AE351" s="223"/>
      <c r="AG351" s="522">
        <v>0</v>
      </c>
      <c r="AH351" s="496"/>
      <c r="AI351" s="496" t="s">
        <v>23</v>
      </c>
      <c r="AJ351" s="496"/>
      <c r="AK351" s="394"/>
      <c r="AL351" s="307">
        <f t="shared" si="305"/>
        <v>0</v>
      </c>
      <c r="AM351" s="234">
        <v>0</v>
      </c>
      <c r="AN351" s="234">
        <v>0</v>
      </c>
      <c r="AO351" s="277">
        <f t="shared" si="313"/>
        <v>0</v>
      </c>
      <c r="AP351" s="234">
        <v>0</v>
      </c>
      <c r="AQ351" s="234">
        <v>0</v>
      </c>
      <c r="AR351" s="277">
        <f t="shared" si="314"/>
        <v>0</v>
      </c>
      <c r="AS351" s="234">
        <v>0</v>
      </c>
      <c r="AT351" s="277">
        <f t="shared" si="315"/>
        <v>0</v>
      </c>
      <c r="AU351" s="278">
        <f t="shared" si="306"/>
        <v>0</v>
      </c>
    </row>
    <row r="352" spans="1:48" ht="16" thickBot="1" x14ac:dyDescent="0.4">
      <c r="A352" s="226" t="s">
        <v>181</v>
      </c>
      <c r="B352" s="227"/>
      <c r="C352" s="497">
        <f>SUM(A347:B351)</f>
        <v>0</v>
      </c>
      <c r="D352" s="497"/>
      <c r="E352" s="227"/>
      <c r="F352" s="250">
        <f>SUM(F347:F351)</f>
        <v>0</v>
      </c>
      <c r="G352" s="250">
        <f t="shared" ref="G352:L352" si="316">SUM(G347:G351)</f>
        <v>0</v>
      </c>
      <c r="H352" s="250">
        <f t="shared" si="316"/>
        <v>0</v>
      </c>
      <c r="I352" s="250">
        <f t="shared" si="316"/>
        <v>0</v>
      </c>
      <c r="J352" s="250">
        <f t="shared" si="316"/>
        <v>0</v>
      </c>
      <c r="K352" s="250">
        <f t="shared" si="316"/>
        <v>0</v>
      </c>
      <c r="L352" s="250">
        <f t="shared" si="316"/>
        <v>0</v>
      </c>
      <c r="M352" s="237">
        <f>SUM(M347:M351)</f>
        <v>0</v>
      </c>
      <c r="N352" s="223"/>
      <c r="P352" s="226" t="s">
        <v>181</v>
      </c>
      <c r="Q352" s="227"/>
      <c r="R352" s="498">
        <f>SUM(P347:Q351)</f>
        <v>0</v>
      </c>
      <c r="S352" s="498"/>
      <c r="T352" s="269"/>
      <c r="U352" s="339">
        <f t="shared" si="303"/>
        <v>0</v>
      </c>
      <c r="V352" s="293">
        <f>SUM(V347:V351)</f>
        <v>0</v>
      </c>
      <c r="W352" s="293">
        <f t="shared" ref="W352:AB352" si="317">SUM(W347:W351)</f>
        <v>0</v>
      </c>
      <c r="X352" s="293">
        <f t="shared" si="317"/>
        <v>0</v>
      </c>
      <c r="Y352" s="293">
        <f t="shared" si="317"/>
        <v>0</v>
      </c>
      <c r="Z352" s="293">
        <f t="shared" si="317"/>
        <v>0</v>
      </c>
      <c r="AA352" s="293">
        <f t="shared" si="317"/>
        <v>0</v>
      </c>
      <c r="AB352" s="293">
        <f t="shared" si="317"/>
        <v>0</v>
      </c>
      <c r="AC352" s="293">
        <f>SUM(AC347:AC351)</f>
        <v>0</v>
      </c>
      <c r="AD352" s="294">
        <f>SUM(AD347:AD351)</f>
        <v>0</v>
      </c>
      <c r="AE352" s="223"/>
      <c r="AG352" s="395" t="s">
        <v>181</v>
      </c>
      <c r="AH352" s="396"/>
      <c r="AI352" s="543">
        <f>SUM(AG347:AH351)</f>
        <v>0</v>
      </c>
      <c r="AJ352" s="543"/>
      <c r="AK352" s="403"/>
      <c r="AL352" s="337">
        <f t="shared" si="305"/>
        <v>0</v>
      </c>
      <c r="AM352" s="275">
        <f>SUM(AM347:AM351)</f>
        <v>0</v>
      </c>
      <c r="AN352" s="275">
        <f t="shared" ref="AN352:AT352" si="318">SUM(AN347:AN351)</f>
        <v>0</v>
      </c>
      <c r="AO352" s="275">
        <f t="shared" si="318"/>
        <v>0</v>
      </c>
      <c r="AP352" s="275">
        <f t="shared" si="318"/>
        <v>0</v>
      </c>
      <c r="AQ352" s="275">
        <f t="shared" si="318"/>
        <v>0</v>
      </c>
      <c r="AR352" s="275">
        <f t="shared" si="318"/>
        <v>0</v>
      </c>
      <c r="AS352" s="275">
        <f t="shared" si="318"/>
        <v>0</v>
      </c>
      <c r="AT352" s="275">
        <f t="shared" si="318"/>
        <v>0</v>
      </c>
      <c r="AU352" s="276">
        <f t="shared" si="306"/>
        <v>0</v>
      </c>
    </row>
    <row r="353" spans="1:47" s="221" customFormat="1" ht="3.75" customHeight="1" thickBot="1" x14ac:dyDescent="0.4">
      <c r="A353" s="499"/>
      <c r="B353" s="499"/>
      <c r="C353" s="499"/>
      <c r="D353" s="499"/>
      <c r="E353" s="499"/>
      <c r="F353" s="499"/>
      <c r="G353" s="499"/>
      <c r="H353" s="499"/>
      <c r="I353" s="499"/>
      <c r="J353" s="499"/>
      <c r="K353" s="499"/>
      <c r="L353" s="499"/>
      <c r="M353" s="499"/>
      <c r="N353" s="223"/>
      <c r="P353" s="499"/>
      <c r="Q353" s="499"/>
      <c r="R353" s="499"/>
      <c r="S353" s="499"/>
      <c r="T353" s="499"/>
      <c r="U353" s="499"/>
      <c r="V353" s="499"/>
      <c r="W353" s="499"/>
      <c r="X353" s="499"/>
      <c r="Y353" s="499"/>
      <c r="Z353" s="499"/>
      <c r="AA353" s="499"/>
      <c r="AB353" s="499"/>
      <c r="AC353" s="499"/>
      <c r="AD353" s="499"/>
      <c r="AE353" s="223"/>
      <c r="AG353" s="649"/>
      <c r="AH353" s="650"/>
      <c r="AI353" s="650"/>
      <c r="AJ353" s="650"/>
      <c r="AK353" s="650"/>
      <c r="AL353" s="650"/>
      <c r="AM353" s="650"/>
      <c r="AN353" s="650"/>
      <c r="AO353" s="650"/>
      <c r="AP353" s="650"/>
      <c r="AQ353" s="650"/>
      <c r="AR353" s="650"/>
      <c r="AS353" s="650"/>
      <c r="AT353" s="650"/>
      <c r="AU353" s="651"/>
    </row>
    <row r="354" spans="1:47" ht="16" thickBot="1" x14ac:dyDescent="0.4">
      <c r="A354" s="500" t="s">
        <v>187</v>
      </c>
      <c r="B354" s="501"/>
      <c r="C354" s="501"/>
      <c r="D354" s="501"/>
      <c r="E354" s="501"/>
      <c r="F354" s="241">
        <f>SUM(F352, F343)</f>
        <v>0</v>
      </c>
      <c r="G354" s="241">
        <f t="shared" ref="G354:L354" si="319">SUM(G352, G343)</f>
        <v>0</v>
      </c>
      <c r="H354" s="241">
        <f>SUM(H352, H343)</f>
        <v>0</v>
      </c>
      <c r="I354" s="241">
        <f t="shared" si="319"/>
        <v>0</v>
      </c>
      <c r="J354" s="241">
        <f t="shared" si="319"/>
        <v>0</v>
      </c>
      <c r="K354" s="241">
        <f>SUM(K352, K343)</f>
        <v>0</v>
      </c>
      <c r="L354" s="241">
        <f t="shared" si="319"/>
        <v>0</v>
      </c>
      <c r="M354" s="240">
        <f>SUM(M352, M343)</f>
        <v>0</v>
      </c>
      <c r="N354" s="223"/>
      <c r="P354" s="500" t="s">
        <v>187</v>
      </c>
      <c r="Q354" s="501"/>
      <c r="R354" s="501"/>
      <c r="S354" s="501"/>
      <c r="T354" s="501"/>
      <c r="U354" s="340">
        <f t="shared" si="303"/>
        <v>0</v>
      </c>
      <c r="V354" s="297">
        <f>SUM(V352, V343)</f>
        <v>0</v>
      </c>
      <c r="W354" s="297">
        <f t="shared" ref="W354" si="320">SUM(W352, W343)</f>
        <v>0</v>
      </c>
      <c r="X354" s="297">
        <f>SUM(X352, X343)</f>
        <v>0</v>
      </c>
      <c r="Y354" s="297">
        <f t="shared" ref="Y354:AB354" si="321">SUM(Y352, Y343)</f>
        <v>0</v>
      </c>
      <c r="Z354" s="297">
        <f t="shared" si="321"/>
        <v>0</v>
      </c>
      <c r="AA354" s="297">
        <f t="shared" si="321"/>
        <v>0</v>
      </c>
      <c r="AB354" s="297">
        <f t="shared" si="321"/>
        <v>0</v>
      </c>
      <c r="AC354" s="297">
        <f>SUM(AC352, AC343)</f>
        <v>0</v>
      </c>
      <c r="AD354" s="298">
        <f>SUM(AD352, AD343)</f>
        <v>0</v>
      </c>
      <c r="AE354" s="223"/>
      <c r="AG354" s="500" t="s">
        <v>187</v>
      </c>
      <c r="AH354" s="501"/>
      <c r="AI354" s="501"/>
      <c r="AJ354" s="501"/>
      <c r="AK354" s="501"/>
      <c r="AL354" s="338">
        <f t="shared" si="305"/>
        <v>0</v>
      </c>
      <c r="AM354" s="279">
        <f>SUM(AM352, AM343)</f>
        <v>0</v>
      </c>
      <c r="AN354" s="279">
        <f t="shared" ref="AN354" si="322">SUM(AN352, AN343)</f>
        <v>0</v>
      </c>
      <c r="AO354" s="279">
        <f>SUM(AO352, AO343)</f>
        <v>0</v>
      </c>
      <c r="AP354" s="279">
        <f t="shared" ref="AP354:AT354" si="323">SUM(AP352, AP343)</f>
        <v>0</v>
      </c>
      <c r="AQ354" s="279">
        <f t="shared" si="323"/>
        <v>0</v>
      </c>
      <c r="AR354" s="279">
        <f t="shared" si="323"/>
        <v>0</v>
      </c>
      <c r="AS354" s="279">
        <f t="shared" si="323"/>
        <v>0</v>
      </c>
      <c r="AT354" s="279">
        <f t="shared" si="323"/>
        <v>0</v>
      </c>
      <c r="AU354" s="280">
        <f>IF($S$393&lt;&gt;0, AC354+AL354-AT354, M354+AL354-AT354)</f>
        <v>0</v>
      </c>
    </row>
    <row r="355" spans="1:47" ht="16" thickBot="1" x14ac:dyDescent="0.4">
      <c r="F355" s="220"/>
      <c r="G355" s="220"/>
      <c r="AE355" s="221"/>
    </row>
    <row r="356" spans="1:47" s="242" customFormat="1" x14ac:dyDescent="0.35">
      <c r="A356" s="502" t="s">
        <v>98</v>
      </c>
      <c r="B356" s="503"/>
      <c r="C356" s="503"/>
      <c r="D356" s="503"/>
      <c r="E356" s="503"/>
      <c r="F356" s="503"/>
      <c r="G356" s="503"/>
      <c r="H356" s="503"/>
      <c r="I356" s="503"/>
      <c r="J356" s="503"/>
      <c r="K356" s="503"/>
      <c r="L356" s="503"/>
      <c r="M356" s="518"/>
      <c r="N356" s="232"/>
      <c r="P356" s="502" t="s">
        <v>98</v>
      </c>
      <c r="Q356" s="503"/>
      <c r="R356" s="503"/>
      <c r="S356" s="503"/>
      <c r="T356" s="503"/>
      <c r="U356" s="503"/>
      <c r="V356" s="503"/>
      <c r="W356" s="503"/>
      <c r="X356" s="503"/>
      <c r="Y356" s="503"/>
      <c r="Z356" s="503"/>
      <c r="AA356" s="503"/>
      <c r="AB356" s="503"/>
      <c r="AC356" s="503"/>
      <c r="AD356" s="248"/>
      <c r="AE356" s="232"/>
      <c r="AG356" s="502" t="s">
        <v>98</v>
      </c>
      <c r="AH356" s="503"/>
      <c r="AI356" s="503"/>
      <c r="AJ356" s="503"/>
      <c r="AK356" s="503"/>
      <c r="AL356" s="503"/>
      <c r="AM356" s="503"/>
      <c r="AN356" s="503"/>
      <c r="AO356" s="503"/>
      <c r="AP356" s="503"/>
      <c r="AQ356" s="503"/>
      <c r="AR356" s="503"/>
      <c r="AS356" s="503"/>
      <c r="AT356" s="503"/>
      <c r="AU356" s="400"/>
    </row>
    <row r="357" spans="1:47" s="242" customFormat="1" x14ac:dyDescent="0.35">
      <c r="A357" s="530" t="s">
        <v>24</v>
      </c>
      <c r="B357" s="531"/>
      <c r="C357" s="531"/>
      <c r="D357" s="531"/>
      <c r="E357" s="531"/>
      <c r="F357" s="531"/>
      <c r="G357" s="531"/>
      <c r="H357" s="531"/>
      <c r="I357" s="531"/>
      <c r="J357" s="256" t="s">
        <v>17</v>
      </c>
      <c r="K357" s="256" t="s">
        <v>15</v>
      </c>
      <c r="L357" s="256" t="s">
        <v>16</v>
      </c>
      <c r="M357" s="259" t="s">
        <v>18</v>
      </c>
      <c r="N357" s="232"/>
      <c r="P357" s="530" t="s">
        <v>24</v>
      </c>
      <c r="Q357" s="531"/>
      <c r="R357" s="531"/>
      <c r="S357" s="531"/>
      <c r="T357" s="531"/>
      <c r="U357" s="531"/>
      <c r="V357" s="531"/>
      <c r="W357" s="531"/>
      <c r="X357" s="531"/>
      <c r="Y357" s="255" t="s">
        <v>263</v>
      </c>
      <c r="Z357" s="328" t="s">
        <v>77</v>
      </c>
      <c r="AA357" s="256" t="s">
        <v>15</v>
      </c>
      <c r="AB357" s="256" t="s">
        <v>16</v>
      </c>
      <c r="AC357" s="255" t="s">
        <v>18</v>
      </c>
      <c r="AD357" s="267" t="s">
        <v>114</v>
      </c>
      <c r="AE357" s="232"/>
      <c r="AG357" s="530" t="s">
        <v>24</v>
      </c>
      <c r="AH357" s="531"/>
      <c r="AI357" s="531"/>
      <c r="AJ357" s="531"/>
      <c r="AK357" s="531"/>
      <c r="AL357" s="531"/>
      <c r="AM357" s="531"/>
      <c r="AN357" s="531"/>
      <c r="AO357" s="531"/>
      <c r="AP357" s="404" t="s">
        <v>263</v>
      </c>
      <c r="AQ357" s="328" t="s">
        <v>211</v>
      </c>
      <c r="AR357" s="405" t="s">
        <v>15</v>
      </c>
      <c r="AS357" s="405" t="s">
        <v>16</v>
      </c>
      <c r="AT357" s="404" t="s">
        <v>213</v>
      </c>
      <c r="AU357" s="267" t="s">
        <v>266</v>
      </c>
    </row>
    <row r="358" spans="1:47" x14ac:dyDescent="0.35">
      <c r="A358" s="257">
        <v>1</v>
      </c>
      <c r="B358" s="491"/>
      <c r="C358" s="491"/>
      <c r="D358" s="491"/>
      <c r="E358" s="491"/>
      <c r="F358" s="491"/>
      <c r="G358" s="491"/>
      <c r="H358" s="491"/>
      <c r="I358" s="491"/>
      <c r="J358" s="234">
        <v>0</v>
      </c>
      <c r="K358" s="234">
        <v>0</v>
      </c>
      <c r="L358" s="234">
        <v>0</v>
      </c>
      <c r="M358" s="236">
        <f>SUM(J358:L358)</f>
        <v>0</v>
      </c>
      <c r="N358" s="223"/>
      <c r="P358" s="257">
        <v>1</v>
      </c>
      <c r="Q358" s="491"/>
      <c r="R358" s="491"/>
      <c r="S358" s="491"/>
      <c r="T358" s="491"/>
      <c r="U358" s="491"/>
      <c r="V358" s="491"/>
      <c r="W358" s="491"/>
      <c r="X358" s="491"/>
      <c r="Y358" s="164">
        <f>AU278</f>
        <v>0</v>
      </c>
      <c r="Z358" s="234">
        <v>0</v>
      </c>
      <c r="AA358" s="234">
        <v>0</v>
      </c>
      <c r="AB358" s="234">
        <v>0</v>
      </c>
      <c r="AC358" s="295">
        <f>SUM(Z358:AB358)</f>
        <v>0</v>
      </c>
      <c r="AD358" s="296">
        <f t="shared" ref="AD358:AD360" si="324">M358-AC358</f>
        <v>0</v>
      </c>
      <c r="AE358" s="223"/>
      <c r="AG358" s="399">
        <v>1</v>
      </c>
      <c r="AH358" s="491"/>
      <c r="AI358" s="491"/>
      <c r="AJ358" s="491"/>
      <c r="AK358" s="491"/>
      <c r="AL358" s="491"/>
      <c r="AM358" s="491"/>
      <c r="AN358" s="491"/>
      <c r="AO358" s="491"/>
      <c r="AP358" s="305">
        <f>AU278</f>
        <v>0</v>
      </c>
      <c r="AQ358" s="234">
        <v>0</v>
      </c>
      <c r="AR358" s="234">
        <v>0</v>
      </c>
      <c r="AS358" s="234">
        <v>0</v>
      </c>
      <c r="AT358" s="277">
        <f>SUM(AQ358:AS358)</f>
        <v>0</v>
      </c>
      <c r="AU358" s="278">
        <f>IF($S$393&lt;&gt;0, AC358+AP358-AT358, M358+AP358-AT358)</f>
        <v>0</v>
      </c>
    </row>
    <row r="359" spans="1:47" x14ac:dyDescent="0.35">
      <c r="A359" s="257">
        <v>2</v>
      </c>
      <c r="B359" s="492"/>
      <c r="C359" s="492"/>
      <c r="D359" s="492"/>
      <c r="E359" s="492"/>
      <c r="F359" s="492"/>
      <c r="G359" s="492"/>
      <c r="H359" s="492"/>
      <c r="I359" s="492"/>
      <c r="J359" s="234">
        <v>0</v>
      </c>
      <c r="K359" s="234">
        <v>0</v>
      </c>
      <c r="L359" s="234">
        <v>0</v>
      </c>
      <c r="M359" s="236">
        <f>SUM(J359:L359)</f>
        <v>0</v>
      </c>
      <c r="N359" s="223"/>
      <c r="P359" s="257">
        <v>2</v>
      </c>
      <c r="Q359" s="492"/>
      <c r="R359" s="492"/>
      <c r="S359" s="492"/>
      <c r="T359" s="492"/>
      <c r="U359" s="492"/>
      <c r="V359" s="492"/>
      <c r="W359" s="492"/>
      <c r="X359" s="492"/>
      <c r="Y359" s="164">
        <f t="shared" ref="Y359:Y361" si="325">AU279</f>
        <v>0</v>
      </c>
      <c r="Z359" s="234">
        <v>0</v>
      </c>
      <c r="AA359" s="234">
        <v>0</v>
      </c>
      <c r="AB359" s="234">
        <v>0</v>
      </c>
      <c r="AC359" s="295">
        <f t="shared" ref="AC359:AC360" si="326">SUM(Z359:AB359)</f>
        <v>0</v>
      </c>
      <c r="AD359" s="296">
        <f t="shared" si="324"/>
        <v>0</v>
      </c>
      <c r="AE359" s="223"/>
      <c r="AG359" s="399">
        <v>2</v>
      </c>
      <c r="AH359" s="492"/>
      <c r="AI359" s="492"/>
      <c r="AJ359" s="492"/>
      <c r="AK359" s="492"/>
      <c r="AL359" s="492"/>
      <c r="AM359" s="492"/>
      <c r="AN359" s="492"/>
      <c r="AO359" s="492"/>
      <c r="AP359" s="305">
        <f t="shared" ref="AP359:AP361" si="327">AU279</f>
        <v>0</v>
      </c>
      <c r="AQ359" s="234">
        <v>0</v>
      </c>
      <c r="AR359" s="234">
        <v>0</v>
      </c>
      <c r="AS359" s="234">
        <v>0</v>
      </c>
      <c r="AT359" s="277">
        <f t="shared" ref="AT359:AT360" si="328">SUM(AQ359:AS359)</f>
        <v>0</v>
      </c>
      <c r="AU359" s="278">
        <f t="shared" ref="AU359:AU361" si="329">IF($S$393&lt;&gt;0, AC359+AP359-AT359, M359+AP359-AT359)</f>
        <v>0</v>
      </c>
    </row>
    <row r="360" spans="1:47" x14ac:dyDescent="0.35">
      <c r="A360" s="257">
        <v>3</v>
      </c>
      <c r="B360" s="492"/>
      <c r="C360" s="492"/>
      <c r="D360" s="492"/>
      <c r="E360" s="492"/>
      <c r="F360" s="492"/>
      <c r="G360" s="492"/>
      <c r="H360" s="492"/>
      <c r="I360" s="492"/>
      <c r="J360" s="234">
        <v>0</v>
      </c>
      <c r="K360" s="234">
        <v>0</v>
      </c>
      <c r="L360" s="234">
        <v>0</v>
      </c>
      <c r="M360" s="236">
        <f t="shared" ref="M360:M379" si="330">SUM(J360:L360)</f>
        <v>0</v>
      </c>
      <c r="N360" s="223"/>
      <c r="P360" s="257">
        <v>3</v>
      </c>
      <c r="Q360" s="492"/>
      <c r="R360" s="492"/>
      <c r="S360" s="492"/>
      <c r="T360" s="492"/>
      <c r="U360" s="492"/>
      <c r="V360" s="492"/>
      <c r="W360" s="492"/>
      <c r="X360" s="492"/>
      <c r="Y360" s="164">
        <f t="shared" si="325"/>
        <v>0</v>
      </c>
      <c r="Z360" s="234">
        <v>0</v>
      </c>
      <c r="AA360" s="234">
        <v>0</v>
      </c>
      <c r="AB360" s="234">
        <v>0</v>
      </c>
      <c r="AC360" s="295">
        <f t="shared" si="326"/>
        <v>0</v>
      </c>
      <c r="AD360" s="296">
        <f t="shared" si="324"/>
        <v>0</v>
      </c>
      <c r="AE360" s="223"/>
      <c r="AG360" s="399">
        <v>3</v>
      </c>
      <c r="AH360" s="492"/>
      <c r="AI360" s="492"/>
      <c r="AJ360" s="492"/>
      <c r="AK360" s="492"/>
      <c r="AL360" s="492"/>
      <c r="AM360" s="492"/>
      <c r="AN360" s="492"/>
      <c r="AO360" s="492"/>
      <c r="AP360" s="305">
        <f t="shared" si="327"/>
        <v>0</v>
      </c>
      <c r="AQ360" s="234">
        <v>0</v>
      </c>
      <c r="AR360" s="234">
        <v>0</v>
      </c>
      <c r="AS360" s="234">
        <v>0</v>
      </c>
      <c r="AT360" s="277">
        <f t="shared" si="328"/>
        <v>0</v>
      </c>
      <c r="AU360" s="278">
        <f t="shared" si="329"/>
        <v>0</v>
      </c>
    </row>
    <row r="361" spans="1:47" ht="16" thickBot="1" x14ac:dyDescent="0.4">
      <c r="A361" s="504" t="s">
        <v>25</v>
      </c>
      <c r="B361" s="505"/>
      <c r="C361" s="505"/>
      <c r="D361" s="505"/>
      <c r="E361" s="505"/>
      <c r="F361" s="505"/>
      <c r="G361" s="505"/>
      <c r="H361" s="505"/>
      <c r="I361" s="505"/>
      <c r="J361" s="250">
        <f>SUM(J358:J360)</f>
        <v>0</v>
      </c>
      <c r="K361" s="250">
        <f t="shared" ref="K361:L361" si="331">SUM(K358:K360)</f>
        <v>0</v>
      </c>
      <c r="L361" s="250">
        <f t="shared" si="331"/>
        <v>0</v>
      </c>
      <c r="M361" s="237">
        <f t="shared" si="330"/>
        <v>0</v>
      </c>
      <c r="N361" s="223"/>
      <c r="P361" s="504" t="s">
        <v>25</v>
      </c>
      <c r="Q361" s="505"/>
      <c r="R361" s="505"/>
      <c r="S361" s="505"/>
      <c r="T361" s="505"/>
      <c r="U361" s="505"/>
      <c r="V361" s="505"/>
      <c r="W361" s="505"/>
      <c r="X361" s="505"/>
      <c r="Y361" s="200">
        <f t="shared" si="325"/>
        <v>0</v>
      </c>
      <c r="Z361" s="293">
        <f>SUM(Z358:Z360)</f>
        <v>0</v>
      </c>
      <c r="AA361" s="293">
        <f t="shared" ref="AA361:AD361" si="332">SUM(AA358:AA360)</f>
        <v>0</v>
      </c>
      <c r="AB361" s="293">
        <f t="shared" si="332"/>
        <v>0</v>
      </c>
      <c r="AC361" s="293">
        <f t="shared" si="332"/>
        <v>0</v>
      </c>
      <c r="AD361" s="294">
        <f t="shared" si="332"/>
        <v>0</v>
      </c>
      <c r="AE361" s="223"/>
      <c r="AG361" s="504" t="s">
        <v>25</v>
      </c>
      <c r="AH361" s="505"/>
      <c r="AI361" s="505"/>
      <c r="AJ361" s="505"/>
      <c r="AK361" s="505"/>
      <c r="AL361" s="505"/>
      <c r="AM361" s="505"/>
      <c r="AN361" s="505"/>
      <c r="AO361" s="505"/>
      <c r="AP361" s="306">
        <f t="shared" si="327"/>
        <v>0</v>
      </c>
      <c r="AQ361" s="275">
        <f>SUM(AQ358:AQ360)</f>
        <v>0</v>
      </c>
      <c r="AR361" s="275">
        <f t="shared" ref="AR361:AT361" si="333">SUM(AR358:AR360)</f>
        <v>0</v>
      </c>
      <c r="AS361" s="275">
        <f t="shared" si="333"/>
        <v>0</v>
      </c>
      <c r="AT361" s="275">
        <f t="shared" si="333"/>
        <v>0</v>
      </c>
      <c r="AU361" s="276">
        <f t="shared" si="329"/>
        <v>0</v>
      </c>
    </row>
    <row r="362" spans="1:47" s="221" customFormat="1" ht="3.75" customHeight="1" thickBot="1" x14ac:dyDescent="0.4">
      <c r="A362" s="232"/>
      <c r="B362" s="232"/>
      <c r="C362" s="232"/>
      <c r="D362" s="232"/>
      <c r="E362" s="232"/>
      <c r="F362" s="232"/>
      <c r="G362" s="232"/>
      <c r="H362" s="232"/>
      <c r="I362" s="232"/>
      <c r="J362" s="246"/>
      <c r="K362" s="246"/>
      <c r="L362" s="246"/>
      <c r="M362" s="246"/>
      <c r="N362" s="223"/>
      <c r="P362" s="232"/>
      <c r="Q362" s="232"/>
      <c r="R362" s="232"/>
      <c r="S362" s="232"/>
      <c r="T362" s="232"/>
      <c r="U362" s="232"/>
      <c r="V362" s="232"/>
      <c r="W362" s="232"/>
      <c r="X362" s="232"/>
      <c r="Y362" s="304"/>
      <c r="Z362" s="246"/>
      <c r="AA362" s="246"/>
      <c r="AB362" s="246"/>
      <c r="AC362" s="246"/>
      <c r="AD362" s="246"/>
      <c r="AE362" s="223"/>
      <c r="AG362" s="232"/>
      <c r="AH362" s="232"/>
      <c r="AI362" s="232"/>
      <c r="AJ362" s="232"/>
      <c r="AK362" s="232"/>
      <c r="AL362" s="232"/>
      <c r="AM362" s="232"/>
      <c r="AN362" s="232"/>
      <c r="AO362" s="232"/>
      <c r="AP362" s="304"/>
      <c r="AQ362" s="246"/>
      <c r="AR362" s="246"/>
      <c r="AS362" s="246"/>
      <c r="AT362" s="246"/>
      <c r="AU362" s="246"/>
    </row>
    <row r="363" spans="1:47" s="242" customFormat="1" x14ac:dyDescent="0.35">
      <c r="A363" s="502" t="s">
        <v>33</v>
      </c>
      <c r="B363" s="503"/>
      <c r="C363" s="503"/>
      <c r="D363" s="503"/>
      <c r="E363" s="503"/>
      <c r="F363" s="503"/>
      <c r="G363" s="503"/>
      <c r="H363" s="503"/>
      <c r="I363" s="503"/>
      <c r="J363" s="273" t="s">
        <v>17</v>
      </c>
      <c r="K363" s="273" t="s">
        <v>15</v>
      </c>
      <c r="L363" s="273" t="s">
        <v>16</v>
      </c>
      <c r="M363" s="248" t="s">
        <v>18</v>
      </c>
      <c r="N363" s="232"/>
      <c r="P363" s="502" t="s">
        <v>33</v>
      </c>
      <c r="Q363" s="503"/>
      <c r="R363" s="503"/>
      <c r="S363" s="503"/>
      <c r="T363" s="503"/>
      <c r="U363" s="503"/>
      <c r="V363" s="503"/>
      <c r="W363" s="503"/>
      <c r="X363" s="503"/>
      <c r="Y363" s="271" t="s">
        <v>263</v>
      </c>
      <c r="Z363" s="273" t="s">
        <v>77</v>
      </c>
      <c r="AA363" s="273" t="s">
        <v>15</v>
      </c>
      <c r="AB363" s="273" t="s">
        <v>16</v>
      </c>
      <c r="AC363" s="271" t="s">
        <v>18</v>
      </c>
      <c r="AD363" s="268" t="s">
        <v>114</v>
      </c>
      <c r="AE363" s="232"/>
      <c r="AG363" s="502" t="s">
        <v>33</v>
      </c>
      <c r="AH363" s="503"/>
      <c r="AI363" s="503"/>
      <c r="AJ363" s="503"/>
      <c r="AK363" s="503"/>
      <c r="AL363" s="503"/>
      <c r="AM363" s="503"/>
      <c r="AN363" s="503"/>
      <c r="AO363" s="503"/>
      <c r="AP363" s="398" t="s">
        <v>263</v>
      </c>
      <c r="AQ363" s="406" t="s">
        <v>211</v>
      </c>
      <c r="AR363" s="406" t="s">
        <v>15</v>
      </c>
      <c r="AS363" s="406" t="s">
        <v>16</v>
      </c>
      <c r="AT363" s="398" t="s">
        <v>213</v>
      </c>
      <c r="AU363" s="268" t="s">
        <v>266</v>
      </c>
    </row>
    <row r="364" spans="1:47" x14ac:dyDescent="0.35">
      <c r="A364" s="257">
        <v>1</v>
      </c>
      <c r="B364" s="492"/>
      <c r="C364" s="492"/>
      <c r="D364" s="492"/>
      <c r="E364" s="492"/>
      <c r="F364" s="492"/>
      <c r="G364" s="492"/>
      <c r="H364" s="492"/>
      <c r="I364" s="492"/>
      <c r="J364" s="234">
        <v>0</v>
      </c>
      <c r="K364" s="234">
        <v>0</v>
      </c>
      <c r="L364" s="234">
        <v>0</v>
      </c>
      <c r="M364" s="236">
        <f t="shared" si="330"/>
        <v>0</v>
      </c>
      <c r="N364" s="223"/>
      <c r="P364" s="257">
        <v>1</v>
      </c>
      <c r="Q364" s="492"/>
      <c r="R364" s="492"/>
      <c r="S364" s="492"/>
      <c r="T364" s="492"/>
      <c r="U364" s="492"/>
      <c r="V364" s="492"/>
      <c r="W364" s="492"/>
      <c r="X364" s="492"/>
      <c r="Y364" s="164">
        <f t="shared" ref="Y364:Y367" si="334">AU284</f>
        <v>0</v>
      </c>
      <c r="Z364" s="234">
        <v>0</v>
      </c>
      <c r="AA364" s="234">
        <v>0</v>
      </c>
      <c r="AB364" s="234">
        <v>0</v>
      </c>
      <c r="AC364" s="295">
        <f t="shared" ref="AC364:AC366" si="335">SUM(Z364:AB364)</f>
        <v>0</v>
      </c>
      <c r="AD364" s="296">
        <f t="shared" ref="AD364:AD366" si="336">M364-AC364</f>
        <v>0</v>
      </c>
      <c r="AE364" s="223"/>
      <c r="AG364" s="399">
        <v>1</v>
      </c>
      <c r="AH364" s="492"/>
      <c r="AI364" s="492"/>
      <c r="AJ364" s="492"/>
      <c r="AK364" s="492"/>
      <c r="AL364" s="492"/>
      <c r="AM364" s="492"/>
      <c r="AN364" s="492"/>
      <c r="AO364" s="492"/>
      <c r="AP364" s="305">
        <f t="shared" ref="AP364:AP367" si="337">AU284</f>
        <v>0</v>
      </c>
      <c r="AQ364" s="234">
        <v>0</v>
      </c>
      <c r="AR364" s="234">
        <v>0</v>
      </c>
      <c r="AS364" s="234">
        <v>0</v>
      </c>
      <c r="AT364" s="277">
        <f t="shared" ref="AT364:AT366" si="338">SUM(AQ364:AS364)</f>
        <v>0</v>
      </c>
      <c r="AU364" s="278">
        <f>IF($S$393&lt;&gt;0, AC364+AP364-AT364, M364+AP364-AT364)</f>
        <v>0</v>
      </c>
    </row>
    <row r="365" spans="1:47" x14ac:dyDescent="0.35">
      <c r="A365" s="257">
        <v>2</v>
      </c>
      <c r="B365" s="492"/>
      <c r="C365" s="492"/>
      <c r="D365" s="492"/>
      <c r="E365" s="492"/>
      <c r="F365" s="492"/>
      <c r="G365" s="492"/>
      <c r="H365" s="492"/>
      <c r="I365" s="492"/>
      <c r="J365" s="234">
        <v>0</v>
      </c>
      <c r="K365" s="234">
        <v>0</v>
      </c>
      <c r="L365" s="234">
        <v>0</v>
      </c>
      <c r="M365" s="236">
        <f t="shared" si="330"/>
        <v>0</v>
      </c>
      <c r="N365" s="223"/>
      <c r="P365" s="257">
        <v>2</v>
      </c>
      <c r="Q365" s="492"/>
      <c r="R365" s="492"/>
      <c r="S365" s="492"/>
      <c r="T365" s="492"/>
      <c r="U365" s="492"/>
      <c r="V365" s="492"/>
      <c r="W365" s="492"/>
      <c r="X365" s="492"/>
      <c r="Y365" s="164">
        <f t="shared" si="334"/>
        <v>0</v>
      </c>
      <c r="Z365" s="234">
        <v>0</v>
      </c>
      <c r="AA365" s="234">
        <v>0</v>
      </c>
      <c r="AB365" s="234">
        <v>0</v>
      </c>
      <c r="AC365" s="295">
        <f t="shared" si="335"/>
        <v>0</v>
      </c>
      <c r="AD365" s="296">
        <f t="shared" si="336"/>
        <v>0</v>
      </c>
      <c r="AE365" s="223"/>
      <c r="AG365" s="399">
        <v>2</v>
      </c>
      <c r="AH365" s="492"/>
      <c r="AI365" s="492"/>
      <c r="AJ365" s="492"/>
      <c r="AK365" s="492"/>
      <c r="AL365" s="492"/>
      <c r="AM365" s="492"/>
      <c r="AN365" s="492"/>
      <c r="AO365" s="492"/>
      <c r="AP365" s="305">
        <f t="shared" si="337"/>
        <v>0</v>
      </c>
      <c r="AQ365" s="234">
        <v>0</v>
      </c>
      <c r="AR365" s="234">
        <v>0</v>
      </c>
      <c r="AS365" s="234">
        <v>0</v>
      </c>
      <c r="AT365" s="277">
        <f t="shared" si="338"/>
        <v>0</v>
      </c>
      <c r="AU365" s="278">
        <f t="shared" ref="AU365:AU367" si="339">IF($S$393&lt;&gt;0, AC365+AP365-AT365, M365+AP365-AT365)</f>
        <v>0</v>
      </c>
    </row>
    <row r="366" spans="1:47" x14ac:dyDescent="0.35">
      <c r="A366" s="257">
        <v>3</v>
      </c>
      <c r="B366" s="492"/>
      <c r="C366" s="492"/>
      <c r="D366" s="492"/>
      <c r="E366" s="492"/>
      <c r="F366" s="492"/>
      <c r="G366" s="492"/>
      <c r="H366" s="492"/>
      <c r="I366" s="492"/>
      <c r="J366" s="234">
        <v>0</v>
      </c>
      <c r="K366" s="234">
        <v>0</v>
      </c>
      <c r="L366" s="234">
        <v>0</v>
      </c>
      <c r="M366" s="236">
        <f>SUM(J366:L366)</f>
        <v>0</v>
      </c>
      <c r="N366" s="223"/>
      <c r="P366" s="257">
        <v>3</v>
      </c>
      <c r="Q366" s="492"/>
      <c r="R366" s="492"/>
      <c r="S366" s="492"/>
      <c r="T366" s="492"/>
      <c r="U366" s="492"/>
      <c r="V366" s="492"/>
      <c r="W366" s="492"/>
      <c r="X366" s="492"/>
      <c r="Y366" s="164">
        <f t="shared" si="334"/>
        <v>0</v>
      </c>
      <c r="Z366" s="234">
        <v>0</v>
      </c>
      <c r="AA366" s="234">
        <v>0</v>
      </c>
      <c r="AB366" s="234">
        <v>0</v>
      </c>
      <c r="AC366" s="295">
        <f t="shared" si="335"/>
        <v>0</v>
      </c>
      <c r="AD366" s="296">
        <f t="shared" si="336"/>
        <v>0</v>
      </c>
      <c r="AE366" s="223"/>
      <c r="AG366" s="399">
        <v>3</v>
      </c>
      <c r="AH366" s="492"/>
      <c r="AI366" s="492"/>
      <c r="AJ366" s="492"/>
      <c r="AK366" s="492"/>
      <c r="AL366" s="492"/>
      <c r="AM366" s="492"/>
      <c r="AN366" s="492"/>
      <c r="AO366" s="492"/>
      <c r="AP366" s="305">
        <f t="shared" si="337"/>
        <v>0</v>
      </c>
      <c r="AQ366" s="234">
        <v>0</v>
      </c>
      <c r="AR366" s="234">
        <v>0</v>
      </c>
      <c r="AS366" s="234">
        <v>0</v>
      </c>
      <c r="AT366" s="277">
        <f t="shared" si="338"/>
        <v>0</v>
      </c>
      <c r="AU366" s="278">
        <f t="shared" si="339"/>
        <v>0</v>
      </c>
    </row>
    <row r="367" spans="1:47" ht="16" thickBot="1" x14ac:dyDescent="0.4">
      <c r="A367" s="504" t="s">
        <v>26</v>
      </c>
      <c r="B367" s="505"/>
      <c r="C367" s="505"/>
      <c r="D367" s="505"/>
      <c r="E367" s="505"/>
      <c r="F367" s="505"/>
      <c r="G367" s="505"/>
      <c r="H367" s="505"/>
      <c r="I367" s="505"/>
      <c r="J367" s="250">
        <f>SUM(J364:J366)</f>
        <v>0</v>
      </c>
      <c r="K367" s="250">
        <f t="shared" ref="K367" si="340">SUM(K364:K366)</f>
        <v>0</v>
      </c>
      <c r="L367" s="250">
        <f>SUM(L364:L366)</f>
        <v>0</v>
      </c>
      <c r="M367" s="237">
        <f t="shared" si="330"/>
        <v>0</v>
      </c>
      <c r="N367" s="223"/>
      <c r="P367" s="530" t="s">
        <v>26</v>
      </c>
      <c r="Q367" s="531"/>
      <c r="R367" s="531"/>
      <c r="S367" s="531"/>
      <c r="T367" s="531"/>
      <c r="U367" s="531"/>
      <c r="V367" s="531"/>
      <c r="W367" s="531"/>
      <c r="X367" s="531"/>
      <c r="Y367" s="164">
        <f t="shared" si="334"/>
        <v>0</v>
      </c>
      <c r="Z367" s="295">
        <f>SUM(Z364:Z366)</f>
        <v>0</v>
      </c>
      <c r="AA367" s="295">
        <f t="shared" ref="AA367:AD367" si="341">SUM(AA364:AA366)</f>
        <v>0</v>
      </c>
      <c r="AB367" s="295">
        <f t="shared" si="341"/>
        <v>0</v>
      </c>
      <c r="AC367" s="295">
        <f t="shared" si="341"/>
        <v>0</v>
      </c>
      <c r="AD367" s="296">
        <f t="shared" si="341"/>
        <v>0</v>
      </c>
      <c r="AE367" s="223"/>
      <c r="AG367" s="504" t="s">
        <v>26</v>
      </c>
      <c r="AH367" s="505"/>
      <c r="AI367" s="505"/>
      <c r="AJ367" s="505"/>
      <c r="AK367" s="505"/>
      <c r="AL367" s="505"/>
      <c r="AM367" s="505"/>
      <c r="AN367" s="505"/>
      <c r="AO367" s="505"/>
      <c r="AP367" s="306">
        <f t="shared" si="337"/>
        <v>0</v>
      </c>
      <c r="AQ367" s="275">
        <f>SUM(AQ364:AQ366)</f>
        <v>0</v>
      </c>
      <c r="AR367" s="275">
        <f t="shared" ref="AR367:AT367" si="342">SUM(AR364:AR366)</f>
        <v>0</v>
      </c>
      <c r="AS367" s="275">
        <f t="shared" si="342"/>
        <v>0</v>
      </c>
      <c r="AT367" s="275">
        <f t="shared" si="342"/>
        <v>0</v>
      </c>
      <c r="AU367" s="276">
        <f t="shared" si="339"/>
        <v>0</v>
      </c>
    </row>
    <row r="368" spans="1:47" s="221" customFormat="1" ht="3.75" customHeight="1" thickBot="1" x14ac:dyDescent="0.4">
      <c r="A368" s="232"/>
      <c r="B368" s="232"/>
      <c r="C368" s="232"/>
      <c r="D368" s="232"/>
      <c r="E368" s="232"/>
      <c r="F368" s="232"/>
      <c r="G368" s="232"/>
      <c r="H368" s="232"/>
      <c r="I368" s="232"/>
      <c r="J368" s="246"/>
      <c r="K368" s="246"/>
      <c r="L368" s="246"/>
      <c r="M368" s="246"/>
      <c r="N368" s="223"/>
      <c r="P368" s="341"/>
      <c r="Q368" s="342"/>
      <c r="R368" s="342"/>
      <c r="S368" s="342"/>
      <c r="T368" s="342"/>
      <c r="U368" s="342"/>
      <c r="V368" s="342"/>
      <c r="W368" s="342"/>
      <c r="X368" s="342"/>
      <c r="Y368" s="249"/>
      <c r="Z368" s="249"/>
      <c r="AA368" s="249"/>
      <c r="AB368" s="249"/>
      <c r="AC368" s="249"/>
      <c r="AD368" s="343"/>
      <c r="AE368" s="223"/>
      <c r="AG368" s="232"/>
      <c r="AH368" s="232"/>
      <c r="AI368" s="232"/>
      <c r="AJ368" s="232"/>
      <c r="AK368" s="232"/>
      <c r="AL368" s="232"/>
      <c r="AM368" s="232"/>
      <c r="AN368" s="232"/>
      <c r="AO368" s="232"/>
      <c r="AP368" s="246"/>
      <c r="AQ368" s="246"/>
      <c r="AR368" s="246"/>
      <c r="AS368" s="246"/>
      <c r="AT368" s="246"/>
      <c r="AU368" s="246"/>
    </row>
    <row r="369" spans="1:134" s="242" customFormat="1" x14ac:dyDescent="0.35">
      <c r="A369" s="502" t="s">
        <v>27</v>
      </c>
      <c r="B369" s="503"/>
      <c r="C369" s="503"/>
      <c r="D369" s="503"/>
      <c r="E369" s="503"/>
      <c r="F369" s="503"/>
      <c r="G369" s="503"/>
      <c r="H369" s="503"/>
      <c r="I369" s="503"/>
      <c r="J369" s="273" t="s">
        <v>17</v>
      </c>
      <c r="K369" s="273" t="s">
        <v>15</v>
      </c>
      <c r="L369" s="273" t="s">
        <v>16</v>
      </c>
      <c r="M369" s="248" t="s">
        <v>18</v>
      </c>
      <c r="N369" s="232"/>
      <c r="P369" s="502" t="s">
        <v>27</v>
      </c>
      <c r="Q369" s="503"/>
      <c r="R369" s="503"/>
      <c r="S369" s="503"/>
      <c r="T369" s="503"/>
      <c r="U369" s="503"/>
      <c r="V369" s="503"/>
      <c r="W369" s="503"/>
      <c r="X369" s="503"/>
      <c r="Y369" s="271" t="s">
        <v>263</v>
      </c>
      <c r="Z369" s="273" t="s">
        <v>77</v>
      </c>
      <c r="AA369" s="273" t="s">
        <v>15</v>
      </c>
      <c r="AB369" s="273" t="s">
        <v>16</v>
      </c>
      <c r="AC369" s="271" t="s">
        <v>18</v>
      </c>
      <c r="AD369" s="268" t="s">
        <v>114</v>
      </c>
      <c r="AE369" s="232"/>
      <c r="AG369" s="502" t="s">
        <v>27</v>
      </c>
      <c r="AH369" s="503"/>
      <c r="AI369" s="503"/>
      <c r="AJ369" s="503"/>
      <c r="AK369" s="503"/>
      <c r="AL369" s="503"/>
      <c r="AM369" s="503"/>
      <c r="AN369" s="503"/>
      <c r="AO369" s="503"/>
      <c r="AP369" s="398" t="s">
        <v>263</v>
      </c>
      <c r="AQ369" s="406" t="s">
        <v>211</v>
      </c>
      <c r="AR369" s="406" t="s">
        <v>15</v>
      </c>
      <c r="AS369" s="406" t="s">
        <v>16</v>
      </c>
      <c r="AT369" s="398" t="s">
        <v>213</v>
      </c>
      <c r="AU369" s="268" t="s">
        <v>266</v>
      </c>
    </row>
    <row r="370" spans="1:134" x14ac:dyDescent="0.35">
      <c r="A370" s="257">
        <v>1</v>
      </c>
      <c r="B370" s="228" t="s">
        <v>28</v>
      </c>
      <c r="C370" s="492"/>
      <c r="D370" s="492"/>
      <c r="E370" s="492"/>
      <c r="F370" s="492"/>
      <c r="G370" s="492"/>
      <c r="H370" s="492"/>
      <c r="I370" s="492"/>
      <c r="J370" s="234">
        <v>0</v>
      </c>
      <c r="K370" s="234">
        <v>0</v>
      </c>
      <c r="L370" s="234">
        <v>0</v>
      </c>
      <c r="M370" s="236">
        <f t="shared" si="330"/>
        <v>0</v>
      </c>
      <c r="N370" s="223"/>
      <c r="P370" s="257">
        <v>1</v>
      </c>
      <c r="Q370" s="228" t="s">
        <v>28</v>
      </c>
      <c r="R370" s="492"/>
      <c r="S370" s="492"/>
      <c r="T370" s="492"/>
      <c r="U370" s="492"/>
      <c r="V370" s="492"/>
      <c r="W370" s="492"/>
      <c r="X370" s="492"/>
      <c r="Y370" s="164">
        <f t="shared" ref="Y370:Y381" si="343">AU290</f>
        <v>0</v>
      </c>
      <c r="Z370" s="234">
        <v>0</v>
      </c>
      <c r="AA370" s="234">
        <v>0</v>
      </c>
      <c r="AB370" s="234">
        <v>0</v>
      </c>
      <c r="AC370" s="295">
        <f t="shared" ref="AC370:AC379" si="344">SUM(Z370:AB370)</f>
        <v>0</v>
      </c>
      <c r="AD370" s="296">
        <f t="shared" ref="AD370:AD380" si="345">M370-AC370</f>
        <v>0</v>
      </c>
      <c r="AE370" s="223"/>
      <c r="AG370" s="399">
        <v>1</v>
      </c>
      <c r="AH370" s="228" t="s">
        <v>28</v>
      </c>
      <c r="AI370" s="492"/>
      <c r="AJ370" s="492"/>
      <c r="AK370" s="492"/>
      <c r="AL370" s="492"/>
      <c r="AM370" s="492"/>
      <c r="AN370" s="492"/>
      <c r="AO370" s="492"/>
      <c r="AP370" s="305">
        <f t="shared" ref="AP370:AP381" si="346">AU290</f>
        <v>0</v>
      </c>
      <c r="AQ370" s="234">
        <v>0</v>
      </c>
      <c r="AR370" s="234">
        <v>0</v>
      </c>
      <c r="AS370" s="234">
        <v>0</v>
      </c>
      <c r="AT370" s="277">
        <f t="shared" ref="AT370:AT379" si="347">SUM(AQ370:AS370)</f>
        <v>0</v>
      </c>
      <c r="AU370" s="278">
        <f>IF($S$393&lt;&gt;0, AC370+AP370-AT370, M370+AP370-AT370)</f>
        <v>0</v>
      </c>
    </row>
    <row r="371" spans="1:134" x14ac:dyDescent="0.35">
      <c r="A371" s="257">
        <v>2</v>
      </c>
      <c r="B371" s="228" t="s">
        <v>31</v>
      </c>
      <c r="C371" s="492"/>
      <c r="D371" s="492"/>
      <c r="E371" s="492"/>
      <c r="F371" s="492"/>
      <c r="G371" s="492"/>
      <c r="H371" s="492"/>
      <c r="I371" s="492"/>
      <c r="J371" s="234">
        <v>0</v>
      </c>
      <c r="K371" s="234">
        <v>0</v>
      </c>
      <c r="L371" s="234">
        <v>0</v>
      </c>
      <c r="M371" s="236">
        <f t="shared" si="330"/>
        <v>0</v>
      </c>
      <c r="N371" s="223"/>
      <c r="P371" s="257">
        <v>2</v>
      </c>
      <c r="Q371" s="228" t="s">
        <v>31</v>
      </c>
      <c r="R371" s="492"/>
      <c r="S371" s="492"/>
      <c r="T371" s="492"/>
      <c r="U371" s="492"/>
      <c r="V371" s="492"/>
      <c r="W371" s="492"/>
      <c r="X371" s="492"/>
      <c r="Y371" s="164">
        <f t="shared" si="343"/>
        <v>0</v>
      </c>
      <c r="Z371" s="234">
        <v>0</v>
      </c>
      <c r="AA371" s="234">
        <v>0</v>
      </c>
      <c r="AB371" s="234">
        <v>0</v>
      </c>
      <c r="AC371" s="295">
        <f t="shared" si="344"/>
        <v>0</v>
      </c>
      <c r="AD371" s="296">
        <f t="shared" si="345"/>
        <v>0</v>
      </c>
      <c r="AE371" s="223"/>
      <c r="AG371" s="399">
        <v>2</v>
      </c>
      <c r="AH371" s="228" t="s">
        <v>31</v>
      </c>
      <c r="AI371" s="492"/>
      <c r="AJ371" s="492"/>
      <c r="AK371" s="492"/>
      <c r="AL371" s="492"/>
      <c r="AM371" s="492"/>
      <c r="AN371" s="492"/>
      <c r="AO371" s="492"/>
      <c r="AP371" s="305">
        <f t="shared" si="346"/>
        <v>0</v>
      </c>
      <c r="AQ371" s="234">
        <v>0</v>
      </c>
      <c r="AR371" s="234">
        <v>0</v>
      </c>
      <c r="AS371" s="234">
        <v>0</v>
      </c>
      <c r="AT371" s="277">
        <f t="shared" si="347"/>
        <v>0</v>
      </c>
      <c r="AU371" s="278">
        <f t="shared" ref="AU371:AU380" si="348">IF($S$393&lt;&gt;0, AC371+AP371-AT371, M371+AP371-AT371)</f>
        <v>0</v>
      </c>
    </row>
    <row r="372" spans="1:134" x14ac:dyDescent="0.35">
      <c r="A372" s="257">
        <v>3</v>
      </c>
      <c r="B372" s="228" t="s">
        <v>32</v>
      </c>
      <c r="C372" s="492"/>
      <c r="D372" s="492"/>
      <c r="E372" s="492"/>
      <c r="F372" s="492"/>
      <c r="G372" s="492"/>
      <c r="H372" s="492"/>
      <c r="I372" s="492"/>
      <c r="J372" s="234">
        <v>0</v>
      </c>
      <c r="K372" s="234">
        <v>0</v>
      </c>
      <c r="L372" s="234">
        <v>0</v>
      </c>
      <c r="M372" s="236">
        <f t="shared" si="330"/>
        <v>0</v>
      </c>
      <c r="N372" s="223"/>
      <c r="P372" s="257">
        <v>3</v>
      </c>
      <c r="Q372" s="228" t="s">
        <v>32</v>
      </c>
      <c r="R372" s="492"/>
      <c r="S372" s="492"/>
      <c r="T372" s="492"/>
      <c r="U372" s="492"/>
      <c r="V372" s="492"/>
      <c r="W372" s="492"/>
      <c r="X372" s="492"/>
      <c r="Y372" s="164">
        <f t="shared" si="343"/>
        <v>0</v>
      </c>
      <c r="Z372" s="234">
        <v>0</v>
      </c>
      <c r="AA372" s="234">
        <v>0</v>
      </c>
      <c r="AB372" s="234">
        <v>0</v>
      </c>
      <c r="AC372" s="295">
        <f t="shared" si="344"/>
        <v>0</v>
      </c>
      <c r="AD372" s="296">
        <f t="shared" si="345"/>
        <v>0</v>
      </c>
      <c r="AE372" s="223"/>
      <c r="AG372" s="399">
        <v>3</v>
      </c>
      <c r="AH372" s="228" t="s">
        <v>32</v>
      </c>
      <c r="AI372" s="492"/>
      <c r="AJ372" s="492"/>
      <c r="AK372" s="492"/>
      <c r="AL372" s="492"/>
      <c r="AM372" s="492"/>
      <c r="AN372" s="492"/>
      <c r="AO372" s="492"/>
      <c r="AP372" s="305">
        <f t="shared" si="346"/>
        <v>0</v>
      </c>
      <c r="AQ372" s="234">
        <v>0</v>
      </c>
      <c r="AR372" s="234">
        <v>0</v>
      </c>
      <c r="AS372" s="234">
        <v>0</v>
      </c>
      <c r="AT372" s="277">
        <f t="shared" si="347"/>
        <v>0</v>
      </c>
      <c r="AU372" s="278">
        <f t="shared" si="348"/>
        <v>0</v>
      </c>
    </row>
    <row r="373" spans="1:134" s="221" customFormat="1" x14ac:dyDescent="0.35">
      <c r="A373" s="229">
        <v>4</v>
      </c>
      <c r="B373" s="228" t="s">
        <v>72</v>
      </c>
      <c r="C373" s="492"/>
      <c r="D373" s="492"/>
      <c r="E373" s="492"/>
      <c r="F373" s="492"/>
      <c r="G373" s="492"/>
      <c r="H373" s="492"/>
      <c r="I373" s="492"/>
      <c r="J373" s="234">
        <v>0</v>
      </c>
      <c r="K373" s="234">
        <v>0</v>
      </c>
      <c r="L373" s="234">
        <v>0</v>
      </c>
      <c r="M373" s="236">
        <f t="shared" si="330"/>
        <v>0</v>
      </c>
      <c r="N373" s="223"/>
      <c r="P373" s="229">
        <v>4</v>
      </c>
      <c r="Q373" s="228" t="s">
        <v>72</v>
      </c>
      <c r="R373" s="492"/>
      <c r="S373" s="492"/>
      <c r="T373" s="492"/>
      <c r="U373" s="492"/>
      <c r="V373" s="492"/>
      <c r="W373" s="492"/>
      <c r="X373" s="492"/>
      <c r="Y373" s="164">
        <f t="shared" si="343"/>
        <v>0</v>
      </c>
      <c r="Z373" s="234">
        <v>0</v>
      </c>
      <c r="AA373" s="234">
        <v>0</v>
      </c>
      <c r="AB373" s="234">
        <v>0</v>
      </c>
      <c r="AC373" s="295">
        <f t="shared" si="344"/>
        <v>0</v>
      </c>
      <c r="AD373" s="296">
        <f t="shared" si="345"/>
        <v>0</v>
      </c>
      <c r="AE373" s="223"/>
      <c r="AG373" s="229">
        <v>4</v>
      </c>
      <c r="AH373" s="228" t="s">
        <v>72</v>
      </c>
      <c r="AI373" s="492"/>
      <c r="AJ373" s="492"/>
      <c r="AK373" s="492"/>
      <c r="AL373" s="492"/>
      <c r="AM373" s="492"/>
      <c r="AN373" s="492"/>
      <c r="AO373" s="492"/>
      <c r="AP373" s="305">
        <f t="shared" si="346"/>
        <v>0</v>
      </c>
      <c r="AQ373" s="234">
        <v>0</v>
      </c>
      <c r="AR373" s="234">
        <v>0</v>
      </c>
      <c r="AS373" s="234">
        <v>0</v>
      </c>
      <c r="AT373" s="277">
        <f t="shared" si="347"/>
        <v>0</v>
      </c>
      <c r="AU373" s="278">
        <f t="shared" si="348"/>
        <v>0</v>
      </c>
    </row>
    <row r="374" spans="1:134" x14ac:dyDescent="0.35">
      <c r="A374" s="257">
        <v>5</v>
      </c>
      <c r="B374" s="228" t="s">
        <v>29</v>
      </c>
      <c r="C374" s="492"/>
      <c r="D374" s="492"/>
      <c r="E374" s="492"/>
      <c r="F374" s="492"/>
      <c r="G374" s="492"/>
      <c r="H374" s="492"/>
      <c r="I374" s="492"/>
      <c r="J374" s="234">
        <v>0</v>
      </c>
      <c r="K374" s="234">
        <v>0</v>
      </c>
      <c r="L374" s="234">
        <v>0</v>
      </c>
      <c r="M374" s="236">
        <f t="shared" si="330"/>
        <v>0</v>
      </c>
      <c r="N374" s="223"/>
      <c r="P374" s="257">
        <v>5</v>
      </c>
      <c r="Q374" s="228" t="s">
        <v>29</v>
      </c>
      <c r="R374" s="492"/>
      <c r="S374" s="492"/>
      <c r="T374" s="492"/>
      <c r="U374" s="492"/>
      <c r="V374" s="492"/>
      <c r="W374" s="492"/>
      <c r="X374" s="492"/>
      <c r="Y374" s="164">
        <f t="shared" si="343"/>
        <v>0</v>
      </c>
      <c r="Z374" s="234">
        <v>0</v>
      </c>
      <c r="AA374" s="234">
        <v>0</v>
      </c>
      <c r="AB374" s="234">
        <v>0</v>
      </c>
      <c r="AC374" s="295">
        <f t="shared" si="344"/>
        <v>0</v>
      </c>
      <c r="AD374" s="296">
        <f t="shared" si="345"/>
        <v>0</v>
      </c>
      <c r="AE374" s="223"/>
      <c r="AG374" s="399">
        <v>5</v>
      </c>
      <c r="AH374" s="228" t="s">
        <v>29</v>
      </c>
      <c r="AI374" s="492"/>
      <c r="AJ374" s="492"/>
      <c r="AK374" s="492"/>
      <c r="AL374" s="492"/>
      <c r="AM374" s="492"/>
      <c r="AN374" s="492"/>
      <c r="AO374" s="492"/>
      <c r="AP374" s="305">
        <f t="shared" si="346"/>
        <v>0</v>
      </c>
      <c r="AQ374" s="234">
        <v>0</v>
      </c>
      <c r="AR374" s="234">
        <v>0</v>
      </c>
      <c r="AS374" s="234">
        <v>0</v>
      </c>
      <c r="AT374" s="277">
        <f t="shared" si="347"/>
        <v>0</v>
      </c>
      <c r="AU374" s="278">
        <f t="shared" si="348"/>
        <v>0</v>
      </c>
    </row>
    <row r="375" spans="1:134" x14ac:dyDescent="0.35">
      <c r="A375" s="257">
        <v>6</v>
      </c>
      <c r="B375" s="228" t="s">
        <v>30</v>
      </c>
      <c r="C375" s="492"/>
      <c r="D375" s="492"/>
      <c r="E375" s="492"/>
      <c r="F375" s="492"/>
      <c r="G375" s="492"/>
      <c r="H375" s="492"/>
      <c r="I375" s="492"/>
      <c r="J375" s="234">
        <v>0</v>
      </c>
      <c r="K375" s="234">
        <v>0</v>
      </c>
      <c r="L375" s="234">
        <v>0</v>
      </c>
      <c r="M375" s="236">
        <f t="shared" si="330"/>
        <v>0</v>
      </c>
      <c r="N375" s="223"/>
      <c r="P375" s="257">
        <v>6</v>
      </c>
      <c r="Q375" s="228" t="s">
        <v>30</v>
      </c>
      <c r="R375" s="492"/>
      <c r="S375" s="492"/>
      <c r="T375" s="492"/>
      <c r="U375" s="492"/>
      <c r="V375" s="492"/>
      <c r="W375" s="492"/>
      <c r="X375" s="492"/>
      <c r="Y375" s="164">
        <f t="shared" si="343"/>
        <v>0</v>
      </c>
      <c r="Z375" s="234">
        <v>0</v>
      </c>
      <c r="AA375" s="234">
        <v>0</v>
      </c>
      <c r="AB375" s="234">
        <v>0</v>
      </c>
      <c r="AC375" s="295">
        <f t="shared" si="344"/>
        <v>0</v>
      </c>
      <c r="AD375" s="296">
        <f t="shared" si="345"/>
        <v>0</v>
      </c>
      <c r="AE375" s="223"/>
      <c r="AG375" s="399">
        <v>6</v>
      </c>
      <c r="AH375" s="228" t="s">
        <v>30</v>
      </c>
      <c r="AI375" s="492"/>
      <c r="AJ375" s="492"/>
      <c r="AK375" s="492"/>
      <c r="AL375" s="492"/>
      <c r="AM375" s="492"/>
      <c r="AN375" s="492"/>
      <c r="AO375" s="492"/>
      <c r="AP375" s="305">
        <f t="shared" si="346"/>
        <v>0</v>
      </c>
      <c r="AQ375" s="234">
        <v>0</v>
      </c>
      <c r="AR375" s="234">
        <v>0</v>
      </c>
      <c r="AS375" s="234">
        <v>0</v>
      </c>
      <c r="AT375" s="277">
        <f t="shared" si="347"/>
        <v>0</v>
      </c>
      <c r="AU375" s="278">
        <f t="shared" si="348"/>
        <v>0</v>
      </c>
    </row>
    <row r="376" spans="1:134" x14ac:dyDescent="0.35">
      <c r="A376" s="257">
        <v>7</v>
      </c>
      <c r="B376" s="228" t="s">
        <v>34</v>
      </c>
      <c r="C376" s="492"/>
      <c r="D376" s="492"/>
      <c r="E376" s="492"/>
      <c r="F376" s="492"/>
      <c r="G376" s="492"/>
      <c r="H376" s="492"/>
      <c r="I376" s="492"/>
      <c r="J376" s="234">
        <v>0</v>
      </c>
      <c r="K376" s="234">
        <v>0</v>
      </c>
      <c r="L376" s="234">
        <v>0</v>
      </c>
      <c r="M376" s="236">
        <f t="shared" si="330"/>
        <v>0</v>
      </c>
      <c r="N376" s="223"/>
      <c r="P376" s="257">
        <v>7</v>
      </c>
      <c r="Q376" s="228" t="s">
        <v>34</v>
      </c>
      <c r="R376" s="492"/>
      <c r="S376" s="492"/>
      <c r="T376" s="492"/>
      <c r="U376" s="492"/>
      <c r="V376" s="492"/>
      <c r="W376" s="492"/>
      <c r="X376" s="492"/>
      <c r="Y376" s="164">
        <f t="shared" si="343"/>
        <v>0</v>
      </c>
      <c r="Z376" s="234">
        <v>0</v>
      </c>
      <c r="AA376" s="234">
        <v>0</v>
      </c>
      <c r="AB376" s="234">
        <v>0</v>
      </c>
      <c r="AC376" s="295">
        <f t="shared" si="344"/>
        <v>0</v>
      </c>
      <c r="AD376" s="296">
        <f t="shared" si="345"/>
        <v>0</v>
      </c>
      <c r="AE376" s="223"/>
      <c r="AG376" s="399">
        <v>7</v>
      </c>
      <c r="AH376" s="228" t="s">
        <v>34</v>
      </c>
      <c r="AI376" s="492"/>
      <c r="AJ376" s="492"/>
      <c r="AK376" s="492"/>
      <c r="AL376" s="492"/>
      <c r="AM376" s="492"/>
      <c r="AN376" s="492"/>
      <c r="AO376" s="492"/>
      <c r="AP376" s="305">
        <f t="shared" si="346"/>
        <v>0</v>
      </c>
      <c r="AQ376" s="234">
        <v>0</v>
      </c>
      <c r="AR376" s="234">
        <v>0</v>
      </c>
      <c r="AS376" s="234">
        <v>0</v>
      </c>
      <c r="AT376" s="277">
        <f t="shared" si="347"/>
        <v>0</v>
      </c>
      <c r="AU376" s="278">
        <f t="shared" si="348"/>
        <v>0</v>
      </c>
    </row>
    <row r="377" spans="1:134" x14ac:dyDescent="0.35">
      <c r="A377" s="257">
        <v>8</v>
      </c>
      <c r="B377" s="228" t="s">
        <v>35</v>
      </c>
      <c r="C377" s="492"/>
      <c r="D377" s="492"/>
      <c r="E377" s="492"/>
      <c r="F377" s="492"/>
      <c r="G377" s="492"/>
      <c r="H377" s="492"/>
      <c r="I377" s="492"/>
      <c r="J377" s="234">
        <v>0</v>
      </c>
      <c r="K377" s="234">
        <v>0</v>
      </c>
      <c r="L377" s="234">
        <v>0</v>
      </c>
      <c r="M377" s="236">
        <f>SUM(J377:L377)</f>
        <v>0</v>
      </c>
      <c r="N377" s="223"/>
      <c r="P377" s="257">
        <v>8</v>
      </c>
      <c r="Q377" s="228" t="s">
        <v>35</v>
      </c>
      <c r="R377" s="492"/>
      <c r="S377" s="492"/>
      <c r="T377" s="492"/>
      <c r="U377" s="492"/>
      <c r="V377" s="492"/>
      <c r="W377" s="492"/>
      <c r="X377" s="492"/>
      <c r="Y377" s="164">
        <f t="shared" si="343"/>
        <v>0</v>
      </c>
      <c r="Z377" s="234">
        <v>0</v>
      </c>
      <c r="AA377" s="234">
        <v>0</v>
      </c>
      <c r="AB377" s="234">
        <v>0</v>
      </c>
      <c r="AC377" s="295">
        <f t="shared" si="344"/>
        <v>0</v>
      </c>
      <c r="AD377" s="296">
        <f t="shared" si="345"/>
        <v>0</v>
      </c>
      <c r="AE377" s="223"/>
      <c r="AG377" s="399">
        <v>8</v>
      </c>
      <c r="AH377" s="228" t="s">
        <v>35</v>
      </c>
      <c r="AI377" s="492"/>
      <c r="AJ377" s="492"/>
      <c r="AK377" s="492"/>
      <c r="AL377" s="492"/>
      <c r="AM377" s="492"/>
      <c r="AN377" s="492"/>
      <c r="AO377" s="492"/>
      <c r="AP377" s="305">
        <f t="shared" si="346"/>
        <v>0</v>
      </c>
      <c r="AQ377" s="234">
        <v>0</v>
      </c>
      <c r="AR377" s="234">
        <v>0</v>
      </c>
      <c r="AS377" s="234">
        <v>0</v>
      </c>
      <c r="AT377" s="277">
        <f t="shared" si="347"/>
        <v>0</v>
      </c>
      <c r="AU377" s="278">
        <f t="shared" si="348"/>
        <v>0</v>
      </c>
    </row>
    <row r="378" spans="1:134" x14ac:dyDescent="0.35">
      <c r="A378" s="257">
        <v>9</v>
      </c>
      <c r="B378" s="228" t="s">
        <v>50</v>
      </c>
      <c r="C378" s="492"/>
      <c r="D378" s="492"/>
      <c r="E378" s="492"/>
      <c r="F378" s="492"/>
      <c r="G378" s="492"/>
      <c r="H378" s="492"/>
      <c r="I378" s="492"/>
      <c r="J378" s="234">
        <v>0</v>
      </c>
      <c r="K378" s="234">
        <v>0</v>
      </c>
      <c r="L378" s="234">
        <v>0</v>
      </c>
      <c r="M378" s="236">
        <f t="shared" si="330"/>
        <v>0</v>
      </c>
      <c r="N378" s="223"/>
      <c r="P378" s="257">
        <v>9</v>
      </c>
      <c r="Q378" s="228" t="s">
        <v>50</v>
      </c>
      <c r="R378" s="492"/>
      <c r="S378" s="492"/>
      <c r="T378" s="492"/>
      <c r="U378" s="492"/>
      <c r="V378" s="492"/>
      <c r="W378" s="492"/>
      <c r="X378" s="492"/>
      <c r="Y378" s="164">
        <f t="shared" si="343"/>
        <v>0</v>
      </c>
      <c r="Z378" s="234">
        <v>0</v>
      </c>
      <c r="AA378" s="234">
        <v>0</v>
      </c>
      <c r="AB378" s="234">
        <v>0</v>
      </c>
      <c r="AC378" s="295">
        <f t="shared" si="344"/>
        <v>0</v>
      </c>
      <c r="AD378" s="296">
        <f t="shared" si="345"/>
        <v>0</v>
      </c>
      <c r="AE378" s="223"/>
      <c r="AG378" s="399">
        <v>9</v>
      </c>
      <c r="AH378" s="228" t="s">
        <v>50</v>
      </c>
      <c r="AI378" s="492"/>
      <c r="AJ378" s="492"/>
      <c r="AK378" s="492"/>
      <c r="AL378" s="492"/>
      <c r="AM378" s="492"/>
      <c r="AN378" s="492"/>
      <c r="AO378" s="492"/>
      <c r="AP378" s="305">
        <f t="shared" si="346"/>
        <v>0</v>
      </c>
      <c r="AQ378" s="234">
        <v>0</v>
      </c>
      <c r="AR378" s="234">
        <v>0</v>
      </c>
      <c r="AS378" s="234">
        <v>0</v>
      </c>
      <c r="AT378" s="277">
        <f t="shared" si="347"/>
        <v>0</v>
      </c>
      <c r="AU378" s="278">
        <f t="shared" si="348"/>
        <v>0</v>
      </c>
    </row>
    <row r="379" spans="1:134" x14ac:dyDescent="0.35">
      <c r="A379" s="229">
        <v>10</v>
      </c>
      <c r="B379" s="313" t="s">
        <v>205</v>
      </c>
      <c r="C379" s="623"/>
      <c r="D379" s="623"/>
      <c r="E379" s="623"/>
      <c r="F379" s="623"/>
      <c r="G379" s="623"/>
      <c r="H379" s="623"/>
      <c r="I379" s="623"/>
      <c r="J379" s="234">
        <v>0</v>
      </c>
      <c r="K379" s="234">
        <v>0</v>
      </c>
      <c r="L379" s="234">
        <v>0</v>
      </c>
      <c r="M379" s="236">
        <f t="shared" si="330"/>
        <v>0</v>
      </c>
      <c r="N379" s="223"/>
      <c r="P379" s="229">
        <v>10</v>
      </c>
      <c r="Q379" s="313" t="s">
        <v>205</v>
      </c>
      <c r="R379" s="623"/>
      <c r="S379" s="623"/>
      <c r="T379" s="623"/>
      <c r="U379" s="623"/>
      <c r="V379" s="623"/>
      <c r="W379" s="623"/>
      <c r="X379" s="623"/>
      <c r="Y379" s="164">
        <f t="shared" si="343"/>
        <v>0</v>
      </c>
      <c r="Z379" s="234">
        <v>0</v>
      </c>
      <c r="AA379" s="234">
        <v>0</v>
      </c>
      <c r="AB379" s="234">
        <v>0</v>
      </c>
      <c r="AC379" s="295">
        <f t="shared" si="344"/>
        <v>0</v>
      </c>
      <c r="AD379" s="296">
        <f t="shared" si="345"/>
        <v>0</v>
      </c>
      <c r="AE379" s="223"/>
      <c r="AG379" s="229">
        <v>10</v>
      </c>
      <c r="AH379" s="313" t="s">
        <v>205</v>
      </c>
      <c r="AI379" s="623"/>
      <c r="AJ379" s="623"/>
      <c r="AK379" s="623"/>
      <c r="AL379" s="623"/>
      <c r="AM379" s="623"/>
      <c r="AN379" s="623"/>
      <c r="AO379" s="623"/>
      <c r="AP379" s="305">
        <f t="shared" si="346"/>
        <v>0</v>
      </c>
      <c r="AQ379" s="234">
        <v>0</v>
      </c>
      <c r="AR379" s="234">
        <v>0</v>
      </c>
      <c r="AS379" s="234">
        <v>0</v>
      </c>
      <c r="AT379" s="277">
        <f t="shared" si="347"/>
        <v>0</v>
      </c>
      <c r="AU379" s="278">
        <f t="shared" si="348"/>
        <v>0</v>
      </c>
    </row>
    <row r="380" spans="1:134" x14ac:dyDescent="0.35">
      <c r="A380" s="229">
        <v>11</v>
      </c>
      <c r="B380" s="313" t="s">
        <v>205</v>
      </c>
      <c r="C380" s="623"/>
      <c r="D380" s="623"/>
      <c r="E380" s="623"/>
      <c r="F380" s="623"/>
      <c r="G380" s="623"/>
      <c r="H380" s="623"/>
      <c r="I380" s="623"/>
      <c r="J380" s="234">
        <v>0</v>
      </c>
      <c r="K380" s="234">
        <v>0</v>
      </c>
      <c r="L380" s="234">
        <v>0</v>
      </c>
      <c r="M380" s="236">
        <f>SUM(J380:L380)</f>
        <v>0</v>
      </c>
      <c r="N380" s="223"/>
      <c r="P380" s="229">
        <v>11</v>
      </c>
      <c r="Q380" s="313" t="s">
        <v>205</v>
      </c>
      <c r="R380" s="623"/>
      <c r="S380" s="623"/>
      <c r="T380" s="623"/>
      <c r="U380" s="623"/>
      <c r="V380" s="623"/>
      <c r="W380" s="623"/>
      <c r="X380" s="623"/>
      <c r="Y380" s="164">
        <f t="shared" si="343"/>
        <v>0</v>
      </c>
      <c r="Z380" s="234">
        <v>0</v>
      </c>
      <c r="AA380" s="234">
        <v>0</v>
      </c>
      <c r="AB380" s="234">
        <v>0</v>
      </c>
      <c r="AC380" s="295">
        <f>SUM(Z380:AB380)</f>
        <v>0</v>
      </c>
      <c r="AD380" s="296">
        <f t="shared" si="345"/>
        <v>0</v>
      </c>
      <c r="AE380" s="223"/>
      <c r="AG380" s="229">
        <v>11</v>
      </c>
      <c r="AH380" s="313" t="s">
        <v>205</v>
      </c>
      <c r="AI380" s="623"/>
      <c r="AJ380" s="623"/>
      <c r="AK380" s="623"/>
      <c r="AL380" s="623"/>
      <c r="AM380" s="623"/>
      <c r="AN380" s="623"/>
      <c r="AO380" s="623"/>
      <c r="AP380" s="305">
        <f t="shared" si="346"/>
        <v>0</v>
      </c>
      <c r="AQ380" s="234">
        <v>0</v>
      </c>
      <c r="AR380" s="234">
        <v>0</v>
      </c>
      <c r="AS380" s="234">
        <v>0</v>
      </c>
      <c r="AT380" s="277">
        <f>SUM(AQ380:AS380)</f>
        <v>0</v>
      </c>
      <c r="AU380" s="278">
        <f t="shared" si="348"/>
        <v>0</v>
      </c>
    </row>
    <row r="381" spans="1:134" ht="16" thickBot="1" x14ac:dyDescent="0.4">
      <c r="A381" s="578" t="s">
        <v>36</v>
      </c>
      <c r="B381" s="579"/>
      <c r="C381" s="579"/>
      <c r="D381" s="579"/>
      <c r="E381" s="579"/>
      <c r="F381" s="579"/>
      <c r="G381" s="579"/>
      <c r="H381" s="579"/>
      <c r="I381" s="579"/>
      <c r="J381" s="250">
        <f>SUM(J370:J380)</f>
        <v>0</v>
      </c>
      <c r="K381" s="250">
        <f t="shared" ref="K381:L381" si="349">SUM(K370:K380)</f>
        <v>0</v>
      </c>
      <c r="L381" s="250">
        <f t="shared" si="349"/>
        <v>0</v>
      </c>
      <c r="M381" s="237">
        <f>SUM(J381:L381)</f>
        <v>0</v>
      </c>
      <c r="N381" s="223"/>
      <c r="P381" s="578" t="s">
        <v>36</v>
      </c>
      <c r="Q381" s="579"/>
      <c r="R381" s="579"/>
      <c r="S381" s="579"/>
      <c r="T381" s="579"/>
      <c r="U381" s="579"/>
      <c r="V381" s="579"/>
      <c r="W381" s="579"/>
      <c r="X381" s="579"/>
      <c r="Y381" s="200">
        <f t="shared" si="343"/>
        <v>0</v>
      </c>
      <c r="Z381" s="293">
        <f>SUM(Z370:Z380)</f>
        <v>0</v>
      </c>
      <c r="AA381" s="293">
        <f t="shared" ref="AA381" si="350">SUM(AA370:AA380)</f>
        <v>0</v>
      </c>
      <c r="AB381" s="293">
        <f>SUM(AB370:AB380)</f>
        <v>0</v>
      </c>
      <c r="AC381" s="293">
        <f t="shared" ref="AC381:AD381" si="351">SUM(AC370:AC380)</f>
        <v>0</v>
      </c>
      <c r="AD381" s="294">
        <f t="shared" si="351"/>
        <v>0</v>
      </c>
      <c r="AE381" s="223"/>
      <c r="AG381" s="578" t="s">
        <v>36</v>
      </c>
      <c r="AH381" s="579"/>
      <c r="AI381" s="579"/>
      <c r="AJ381" s="579"/>
      <c r="AK381" s="579"/>
      <c r="AL381" s="579"/>
      <c r="AM381" s="579"/>
      <c r="AN381" s="579"/>
      <c r="AO381" s="579"/>
      <c r="AP381" s="306">
        <f t="shared" si="346"/>
        <v>0</v>
      </c>
      <c r="AQ381" s="275">
        <f>SUM(AQ370:AQ380)</f>
        <v>0</v>
      </c>
      <c r="AR381" s="275">
        <f t="shared" ref="AR381:AU381" si="352">SUM(AR370:AR380)</f>
        <v>0</v>
      </c>
      <c r="AS381" s="275">
        <f t="shared" si="352"/>
        <v>0</v>
      </c>
      <c r="AT381" s="275">
        <f t="shared" si="352"/>
        <v>0</v>
      </c>
      <c r="AU381" s="276">
        <f t="shared" si="352"/>
        <v>0</v>
      </c>
    </row>
    <row r="382" spans="1:134" s="221" customFormat="1" ht="3.75" customHeight="1" x14ac:dyDescent="0.35">
      <c r="B382" s="281"/>
      <c r="C382" s="284"/>
      <c r="D382" s="284"/>
      <c r="E382" s="284"/>
      <c r="F382" s="284"/>
      <c r="G382" s="284"/>
      <c r="H382" s="284"/>
      <c r="I382" s="284"/>
      <c r="J382" s="283"/>
      <c r="K382" s="283"/>
      <c r="L382" s="283"/>
      <c r="M382" s="246"/>
      <c r="N382" s="223"/>
      <c r="Q382" s="281"/>
      <c r="R382" s="284"/>
      <c r="S382" s="284"/>
      <c r="T382" s="284"/>
      <c r="U382" s="284"/>
      <c r="V382" s="284"/>
      <c r="W382" s="284"/>
      <c r="X382" s="284"/>
      <c r="Y382" s="304"/>
      <c r="Z382" s="283"/>
      <c r="AA382" s="283"/>
      <c r="AB382" s="283"/>
      <c r="AC382" s="246"/>
      <c r="AD382" s="246"/>
      <c r="AE382" s="223"/>
      <c r="AH382" s="281"/>
      <c r="AI382" s="284"/>
      <c r="AJ382" s="284"/>
      <c r="AK382" s="284"/>
      <c r="AL382" s="284"/>
      <c r="AM382" s="284"/>
      <c r="AN382" s="284"/>
      <c r="AO382" s="284"/>
      <c r="AP382" s="304"/>
      <c r="AQ382" s="283"/>
      <c r="AR382" s="283"/>
      <c r="AS382" s="283"/>
      <c r="AT382" s="246"/>
      <c r="AU382" s="246"/>
      <c r="AW382" s="220"/>
      <c r="AX382" s="220"/>
      <c r="AY382" s="220"/>
      <c r="AZ382" s="220"/>
      <c r="BA382" s="220"/>
      <c r="BB382" s="220"/>
      <c r="BC382" s="220"/>
      <c r="BD382" s="220"/>
      <c r="BE382" s="220"/>
      <c r="BF382" s="220"/>
      <c r="BG382" s="220"/>
      <c r="BH382" s="220"/>
      <c r="BI382" s="220"/>
      <c r="BJ382" s="220"/>
      <c r="BK382" s="220"/>
      <c r="BL382" s="220"/>
      <c r="BM382" s="220"/>
      <c r="BN382" s="220"/>
      <c r="BO382" s="220"/>
      <c r="BP382" s="220"/>
      <c r="BQ382" s="220"/>
      <c r="BR382" s="220"/>
      <c r="BS382" s="220"/>
      <c r="BT382" s="220"/>
      <c r="BU382" s="220"/>
      <c r="BV382" s="220"/>
      <c r="BW382" s="220"/>
      <c r="BX382" s="220"/>
      <c r="BY382" s="220"/>
      <c r="BZ382" s="220"/>
      <c r="CA382" s="220"/>
      <c r="CB382" s="220"/>
      <c r="CC382" s="220"/>
      <c r="CD382" s="220"/>
      <c r="CE382" s="220"/>
      <c r="CF382" s="220"/>
      <c r="CG382" s="220"/>
      <c r="CH382" s="220"/>
      <c r="CI382" s="220"/>
      <c r="CJ382" s="220"/>
      <c r="CK382" s="220"/>
      <c r="CL382" s="220"/>
      <c r="CM382" s="220"/>
      <c r="CN382" s="220"/>
      <c r="CO382" s="220"/>
      <c r="CP382" s="220"/>
      <c r="CQ382" s="220"/>
      <c r="CR382" s="220"/>
      <c r="CS382" s="220"/>
      <c r="CT382" s="220"/>
      <c r="CU382" s="220"/>
      <c r="CV382" s="220"/>
      <c r="CW382" s="220"/>
      <c r="CX382" s="220"/>
      <c r="CY382" s="220"/>
      <c r="CZ382" s="220"/>
      <c r="DA382" s="220"/>
      <c r="DB382" s="220"/>
      <c r="DC382" s="220"/>
      <c r="DD382" s="220"/>
      <c r="DE382" s="220"/>
      <c r="DF382" s="220"/>
      <c r="DG382" s="220"/>
      <c r="DH382" s="220"/>
      <c r="DI382" s="220"/>
      <c r="DJ382" s="220"/>
      <c r="DK382" s="220"/>
      <c r="DL382" s="220"/>
      <c r="DM382" s="220"/>
      <c r="DN382" s="220"/>
      <c r="DO382" s="220"/>
      <c r="DP382" s="220"/>
      <c r="DQ382" s="220"/>
      <c r="DR382" s="220"/>
      <c r="DS382" s="220"/>
      <c r="DT382" s="220"/>
      <c r="DU382" s="220"/>
      <c r="DV382" s="220"/>
      <c r="DW382" s="220"/>
      <c r="DX382" s="220"/>
      <c r="DY382" s="220"/>
      <c r="DZ382" s="220"/>
      <c r="EA382" s="220"/>
      <c r="EB382" s="220"/>
      <c r="EC382" s="220"/>
      <c r="ED382" s="220"/>
    </row>
    <row r="383" spans="1:134" ht="3.75" customHeight="1" thickBot="1" x14ac:dyDescent="0.4">
      <c r="A383" s="242"/>
      <c r="B383" s="242"/>
      <c r="C383" s="242"/>
      <c r="D383" s="242"/>
      <c r="E383" s="242"/>
      <c r="F383" s="242"/>
      <c r="G383" s="242"/>
      <c r="H383" s="242"/>
      <c r="I383" s="232"/>
      <c r="J383" s="246"/>
      <c r="K383" s="246"/>
      <c r="L383" s="246"/>
      <c r="M383" s="246"/>
      <c r="N383" s="223"/>
      <c r="P383" s="242"/>
      <c r="Q383" s="242"/>
      <c r="R383" s="242"/>
      <c r="S383" s="242"/>
      <c r="T383" s="242"/>
      <c r="U383" s="242"/>
      <c r="V383" s="242"/>
      <c r="W383" s="242"/>
      <c r="X383" s="232"/>
      <c r="Y383" s="246"/>
      <c r="Z383" s="246"/>
      <c r="AA383" s="246"/>
      <c r="AB383" s="246"/>
      <c r="AC383" s="246"/>
      <c r="AD383" s="246"/>
      <c r="AE383" s="223"/>
      <c r="AG383" s="242"/>
      <c r="AH383" s="242"/>
      <c r="AI383" s="242"/>
      <c r="AJ383" s="242"/>
      <c r="AK383" s="242"/>
      <c r="AL383" s="242"/>
      <c r="AM383" s="242"/>
      <c r="AN383" s="242"/>
      <c r="AO383" s="232"/>
      <c r="AP383" s="246"/>
      <c r="AQ383" s="246"/>
      <c r="AR383" s="246"/>
      <c r="AS383" s="246"/>
      <c r="AT383" s="246"/>
      <c r="AU383" s="246"/>
    </row>
    <row r="384" spans="1:134" x14ac:dyDescent="0.35">
      <c r="A384" s="544" t="s">
        <v>189</v>
      </c>
      <c r="B384" s="545"/>
      <c r="C384" s="545"/>
      <c r="D384" s="545"/>
      <c r="E384" s="545"/>
      <c r="F384" s="545"/>
      <c r="G384" s="545"/>
      <c r="H384" s="545"/>
      <c r="I384" s="545"/>
      <c r="J384" s="244">
        <f>SUM(J381, J367, J361, H354)</f>
        <v>0</v>
      </c>
      <c r="K384" s="244">
        <f>SUM(K381, K367, K361, K354)</f>
        <v>0</v>
      </c>
      <c r="L384" s="244">
        <f>SUM(L381, L367, L361, L354)</f>
        <v>0</v>
      </c>
      <c r="M384" s="245">
        <f>SUM(J384:L384)</f>
        <v>0</v>
      </c>
      <c r="N384" s="223"/>
      <c r="P384" s="544" t="s">
        <v>182</v>
      </c>
      <c r="Q384" s="545"/>
      <c r="R384" s="545"/>
      <c r="S384" s="545"/>
      <c r="T384" s="545"/>
      <c r="U384" s="545"/>
      <c r="V384" s="545"/>
      <c r="W384" s="545"/>
      <c r="X384" s="545"/>
      <c r="Y384" s="199">
        <f t="shared" ref="Y384:Y385" si="353">AU304</f>
        <v>0</v>
      </c>
      <c r="Z384" s="300">
        <f>SUM(Z381, Z367, Z361, X354)</f>
        <v>0</v>
      </c>
      <c r="AA384" s="300">
        <f>SUM(AA381, AA367, AA361, AA354)</f>
        <v>0</v>
      </c>
      <c r="AB384" s="300">
        <f>SUM(AB381, AB367, AB361, AB354, )</f>
        <v>0</v>
      </c>
      <c r="AC384" s="300">
        <f t="shared" ref="AC384" si="354">SUM(Z384:AB384)</f>
        <v>0</v>
      </c>
      <c r="AD384" s="301">
        <f>M384-AC384</f>
        <v>0</v>
      </c>
      <c r="AE384" s="246"/>
      <c r="AG384" s="544" t="s">
        <v>182</v>
      </c>
      <c r="AH384" s="545"/>
      <c r="AI384" s="545"/>
      <c r="AJ384" s="545"/>
      <c r="AK384" s="545"/>
      <c r="AL384" s="545"/>
      <c r="AM384" s="545"/>
      <c r="AN384" s="545"/>
      <c r="AO384" s="545"/>
      <c r="AP384" s="205">
        <f t="shared" ref="AP384:AP385" si="355">AU304</f>
        <v>0</v>
      </c>
      <c r="AQ384" s="286">
        <f>SUM( AQ381, AQ367, AQ361, AO354)</f>
        <v>0</v>
      </c>
      <c r="AR384" s="286">
        <f>SUM( AR381, AR367, AR361, AR354)</f>
        <v>0</v>
      </c>
      <c r="AS384" s="286">
        <f>SUM(AS381, AS367, AS361, AS354, )</f>
        <v>0</v>
      </c>
      <c r="AT384" s="286">
        <f t="shared" ref="AT384" si="356">SUM(AQ384:AS384)</f>
        <v>0</v>
      </c>
      <c r="AU384" s="287">
        <f>IF($S$393&lt;&gt;0, AC384+AP384-AT384, M384+AP384-AT384)</f>
        <v>0</v>
      </c>
      <c r="AV384" s="246"/>
    </row>
    <row r="385" spans="1:134" ht="16" thickBot="1" x14ac:dyDescent="0.4">
      <c r="A385" s="540" t="s">
        <v>183</v>
      </c>
      <c r="B385" s="541"/>
      <c r="C385" s="541"/>
      <c r="D385" s="541"/>
      <c r="E385" s="541"/>
      <c r="F385" s="541"/>
      <c r="G385" s="541"/>
      <c r="H385" s="541"/>
      <c r="I385" s="541"/>
      <c r="J385" s="593">
        <f>SUM(K381, L381, K367, L367, K361, L361, K354, L354)</f>
        <v>0</v>
      </c>
      <c r="K385" s="593"/>
      <c r="L385" s="593"/>
      <c r="M385" s="594"/>
      <c r="N385" s="223"/>
      <c r="P385" s="540" t="s">
        <v>183</v>
      </c>
      <c r="Q385" s="541"/>
      <c r="R385" s="541"/>
      <c r="S385" s="541"/>
      <c r="T385" s="541"/>
      <c r="U385" s="541"/>
      <c r="V385" s="541"/>
      <c r="W385" s="541"/>
      <c r="X385" s="541"/>
      <c r="Y385" s="200">
        <f t="shared" si="353"/>
        <v>0</v>
      </c>
      <c r="Z385" s="588">
        <f>SUM(AA381, AB381, AA367, AB367, AA361, AB361, AA354, AB354)</f>
        <v>0</v>
      </c>
      <c r="AA385" s="588"/>
      <c r="AB385" s="588"/>
      <c r="AC385" s="588"/>
      <c r="AD385" s="330">
        <f>M385-Z385</f>
        <v>0</v>
      </c>
      <c r="AE385" s="223"/>
      <c r="AG385" s="540" t="s">
        <v>183</v>
      </c>
      <c r="AH385" s="541"/>
      <c r="AI385" s="541"/>
      <c r="AJ385" s="541"/>
      <c r="AK385" s="541"/>
      <c r="AL385" s="541"/>
      <c r="AM385" s="541"/>
      <c r="AN385" s="541"/>
      <c r="AO385" s="541"/>
      <c r="AP385" s="306">
        <f t="shared" si="355"/>
        <v>0</v>
      </c>
      <c r="AQ385" s="539">
        <f>SUM(AR381, AS381, AR367, AS367, AR361, AS361, AR354, AS354)</f>
        <v>0</v>
      </c>
      <c r="AR385" s="539"/>
      <c r="AS385" s="539"/>
      <c r="AT385" s="539"/>
      <c r="AU385" s="276">
        <f>IF($S$393&lt;&gt;0, AC385+AP385-AQ385, M385+AP385-AQ385)</f>
        <v>0</v>
      </c>
    </row>
    <row r="386" spans="1:134" s="224" customFormat="1" ht="16" thickBot="1" x14ac:dyDescent="0.4">
      <c r="A386" s="221"/>
      <c r="B386" s="232"/>
      <c r="C386" s="232"/>
      <c r="D386" s="232"/>
      <c r="E386" s="232"/>
      <c r="F386" s="232"/>
      <c r="G386" s="232"/>
      <c r="H386" s="232"/>
      <c r="I386" s="232"/>
      <c r="J386" s="258"/>
      <c r="K386" s="258"/>
      <c r="L386" s="258"/>
      <c r="M386" s="221"/>
      <c r="N386" s="223"/>
      <c r="O386" s="220"/>
      <c r="P386" s="221"/>
      <c r="Q386" s="232"/>
      <c r="R386" s="232"/>
      <c r="S386" s="232"/>
      <c r="T386" s="232"/>
      <c r="U386" s="232"/>
      <c r="V386" s="232"/>
      <c r="W386" s="232"/>
      <c r="X386" s="232"/>
      <c r="Y386" s="258"/>
      <c r="Z386" s="258"/>
      <c r="AA386" s="258"/>
      <c r="AB386" s="221"/>
      <c r="AC386" s="221"/>
      <c r="AD386" s="221"/>
      <c r="AE386" s="223"/>
      <c r="AF386" s="220"/>
      <c r="AG386" s="221"/>
      <c r="AH386" s="232"/>
      <c r="AI386" s="232"/>
      <c r="AJ386" s="232"/>
      <c r="AK386" s="232"/>
      <c r="AL386" s="232"/>
      <c r="AM386" s="232"/>
      <c r="AN386" s="232"/>
      <c r="AO386" s="232"/>
      <c r="AP386" s="258"/>
      <c r="AQ386" s="258"/>
      <c r="AR386" s="258"/>
      <c r="AS386" s="221"/>
      <c r="AT386" s="221"/>
      <c r="AU386" s="221"/>
      <c r="AV386" s="220"/>
      <c r="AW386" s="220"/>
      <c r="AX386" s="220"/>
      <c r="AY386" s="220"/>
      <c r="AZ386" s="220"/>
      <c r="BA386" s="220"/>
      <c r="BB386" s="220"/>
      <c r="BC386" s="220"/>
      <c r="BD386" s="220"/>
      <c r="BE386" s="220"/>
      <c r="BF386" s="220"/>
      <c r="BG386" s="220"/>
      <c r="BH386" s="220"/>
      <c r="BI386" s="220"/>
      <c r="BJ386" s="220"/>
      <c r="BK386" s="220"/>
      <c r="BL386" s="220"/>
      <c r="BM386" s="220"/>
      <c r="BN386" s="220"/>
      <c r="BO386" s="220"/>
      <c r="BP386" s="220"/>
      <c r="BQ386" s="220"/>
      <c r="BR386" s="220"/>
      <c r="BS386" s="220"/>
      <c r="BT386" s="220"/>
      <c r="BU386" s="220"/>
      <c r="BV386" s="220"/>
      <c r="BW386" s="220"/>
      <c r="BX386" s="220"/>
      <c r="BY386" s="220"/>
      <c r="BZ386" s="220"/>
      <c r="CA386" s="220"/>
      <c r="CB386" s="220"/>
      <c r="CC386" s="220"/>
      <c r="CD386" s="220"/>
      <c r="CE386" s="220"/>
      <c r="CF386" s="220"/>
      <c r="CG386" s="220"/>
      <c r="CH386" s="220"/>
      <c r="CI386" s="220"/>
      <c r="CJ386" s="220"/>
      <c r="CK386" s="220"/>
      <c r="CL386" s="220"/>
      <c r="CM386" s="220"/>
      <c r="CN386" s="220"/>
      <c r="CO386" s="220"/>
      <c r="CP386" s="220"/>
      <c r="CQ386" s="220"/>
      <c r="CR386" s="220"/>
      <c r="CS386" s="220"/>
      <c r="CT386" s="220"/>
      <c r="CU386" s="220"/>
      <c r="CV386" s="220"/>
      <c r="CW386" s="220"/>
      <c r="CX386" s="220"/>
      <c r="CY386" s="220"/>
      <c r="CZ386" s="220"/>
      <c r="DA386" s="220"/>
      <c r="DB386" s="220"/>
      <c r="DC386" s="220"/>
      <c r="DD386" s="220"/>
      <c r="DE386" s="220"/>
      <c r="DF386" s="220"/>
      <c r="DG386" s="220"/>
      <c r="DH386" s="220"/>
      <c r="DI386" s="220"/>
      <c r="DJ386" s="220"/>
      <c r="DK386" s="220"/>
      <c r="DL386" s="220"/>
      <c r="DM386" s="220"/>
      <c r="DN386" s="220"/>
      <c r="DO386" s="220"/>
      <c r="DP386" s="220"/>
      <c r="DQ386" s="220"/>
      <c r="DR386" s="220"/>
      <c r="DS386" s="220"/>
      <c r="DT386" s="220"/>
      <c r="DU386" s="220"/>
      <c r="DV386" s="220"/>
      <c r="DW386" s="220"/>
      <c r="DX386" s="220"/>
      <c r="DY386" s="220"/>
      <c r="DZ386" s="220"/>
      <c r="EA386" s="220"/>
      <c r="EB386" s="220"/>
      <c r="EC386" s="220"/>
      <c r="ED386" s="220"/>
    </row>
    <row r="387" spans="1:134" s="242" customFormat="1" x14ac:dyDescent="0.35">
      <c r="A387" s="502" t="s">
        <v>100</v>
      </c>
      <c r="B387" s="503"/>
      <c r="C387" s="503"/>
      <c r="D387" s="503"/>
      <c r="E387" s="503"/>
      <c r="F387" s="503"/>
      <c r="G387" s="503"/>
      <c r="H387" s="503"/>
      <c r="I387" s="503"/>
      <c r="J387" s="273" t="s">
        <v>17</v>
      </c>
      <c r="K387" s="542" t="s">
        <v>4</v>
      </c>
      <c r="L387" s="542"/>
      <c r="M387" s="248" t="s">
        <v>49</v>
      </c>
      <c r="N387" s="261"/>
      <c r="P387" s="502" t="s">
        <v>100</v>
      </c>
      <c r="Q387" s="503"/>
      <c r="R387" s="503"/>
      <c r="S387" s="503"/>
      <c r="T387" s="503"/>
      <c r="U387" s="503"/>
      <c r="V387" s="503"/>
      <c r="W387" s="503"/>
      <c r="X387" s="503"/>
      <c r="Y387" s="271" t="s">
        <v>263</v>
      </c>
      <c r="Z387" s="273" t="s">
        <v>77</v>
      </c>
      <c r="AA387" s="542" t="s">
        <v>4</v>
      </c>
      <c r="AB387" s="542"/>
      <c r="AC387" s="271" t="s">
        <v>18</v>
      </c>
      <c r="AD387" s="268" t="s">
        <v>114</v>
      </c>
      <c r="AE387" s="261"/>
      <c r="AG387" s="502" t="s">
        <v>100</v>
      </c>
      <c r="AH387" s="503"/>
      <c r="AI387" s="503"/>
      <c r="AJ387" s="503"/>
      <c r="AK387" s="503"/>
      <c r="AL387" s="503"/>
      <c r="AM387" s="503"/>
      <c r="AN387" s="503"/>
      <c r="AO387" s="503"/>
      <c r="AP387" s="271" t="s">
        <v>263</v>
      </c>
      <c r="AQ387" s="273" t="s">
        <v>212</v>
      </c>
      <c r="AR387" s="542" t="s">
        <v>4</v>
      </c>
      <c r="AS387" s="542"/>
      <c r="AT387" s="271" t="s">
        <v>214</v>
      </c>
      <c r="AU387" s="268" t="s">
        <v>266</v>
      </c>
      <c r="AW387" s="220"/>
      <c r="AX387" s="220"/>
      <c r="AY387" s="220"/>
      <c r="AZ387" s="220"/>
      <c r="BA387" s="220"/>
      <c r="BB387" s="220"/>
      <c r="BC387" s="220"/>
      <c r="BD387" s="220"/>
      <c r="BE387" s="220"/>
      <c r="BF387" s="220"/>
      <c r="BG387" s="220"/>
      <c r="BH387" s="220"/>
      <c r="BI387" s="220"/>
      <c r="BJ387" s="220"/>
      <c r="BK387" s="220"/>
      <c r="BL387" s="220"/>
      <c r="BM387" s="220"/>
      <c r="BN387" s="220"/>
      <c r="BO387" s="220"/>
      <c r="BP387" s="220"/>
      <c r="BQ387" s="220"/>
      <c r="BR387" s="220"/>
      <c r="BS387" s="220"/>
      <c r="BT387" s="220"/>
      <c r="BU387" s="220"/>
      <c r="BV387" s="220"/>
      <c r="BW387" s="220"/>
      <c r="BX387" s="220"/>
      <c r="BY387" s="220"/>
      <c r="BZ387" s="220"/>
      <c r="CA387" s="220"/>
      <c r="CB387" s="220"/>
      <c r="CC387" s="220"/>
      <c r="CD387" s="220"/>
      <c r="CE387" s="220"/>
      <c r="CF387" s="220"/>
      <c r="CG387" s="220"/>
      <c r="CH387" s="220"/>
      <c r="CI387" s="220"/>
      <c r="CJ387" s="220"/>
      <c r="CK387" s="220"/>
      <c r="CL387" s="220"/>
      <c r="CM387" s="220"/>
      <c r="CN387" s="220"/>
      <c r="CO387" s="220"/>
      <c r="CP387" s="220"/>
      <c r="CQ387" s="220"/>
      <c r="CR387" s="220"/>
      <c r="CS387" s="220"/>
      <c r="CT387" s="220"/>
      <c r="CU387" s="220"/>
      <c r="CV387" s="220"/>
      <c r="CW387" s="220"/>
      <c r="CX387" s="220"/>
      <c r="CY387" s="220"/>
      <c r="CZ387" s="220"/>
      <c r="DA387" s="220"/>
      <c r="DB387" s="220"/>
      <c r="DC387" s="220"/>
      <c r="DD387" s="220"/>
      <c r="DE387" s="220"/>
      <c r="DF387" s="220"/>
      <c r="DG387" s="220"/>
      <c r="DH387" s="220"/>
      <c r="DI387" s="220"/>
      <c r="DJ387" s="220"/>
      <c r="DK387" s="220"/>
      <c r="DL387" s="220"/>
      <c r="DM387" s="220"/>
      <c r="DN387" s="220"/>
      <c r="DO387" s="220"/>
      <c r="DP387" s="220"/>
      <c r="DQ387" s="220"/>
      <c r="DR387" s="220"/>
      <c r="DS387" s="220"/>
      <c r="DT387" s="220"/>
      <c r="DU387" s="220"/>
      <c r="DV387" s="220"/>
      <c r="DW387" s="220"/>
      <c r="DX387" s="220"/>
      <c r="DY387" s="220"/>
      <c r="DZ387" s="220"/>
      <c r="EA387" s="220"/>
      <c r="EB387" s="220"/>
      <c r="EC387" s="220"/>
      <c r="ED387" s="220"/>
    </row>
    <row r="388" spans="1:134" ht="16" thickBot="1" x14ac:dyDescent="0.4">
      <c r="A388" s="540" t="s">
        <v>37</v>
      </c>
      <c r="B388" s="541"/>
      <c r="C388" s="541"/>
      <c r="D388" s="541"/>
      <c r="E388" s="541"/>
      <c r="F388" s="541"/>
      <c r="G388" s="541"/>
      <c r="H388" s="541"/>
      <c r="I388" s="541"/>
      <c r="J388" s="243">
        <f>(SUM(J381, J367, J361, H354))*'Cumulative Budget'!$G$36</f>
        <v>0</v>
      </c>
      <c r="K388" s="593">
        <f>(SUM(K381, L381, K367, L367, K361, L361, K354, L354))*'Cumulative Budget'!$G$36</f>
        <v>0</v>
      </c>
      <c r="L388" s="593"/>
      <c r="M388" s="237">
        <f t="shared" ref="M388" si="357">SUM(J388:L388)</f>
        <v>0</v>
      </c>
      <c r="N388" s="223"/>
      <c r="P388" s="540" t="s">
        <v>37</v>
      </c>
      <c r="Q388" s="541"/>
      <c r="R388" s="541"/>
      <c r="S388" s="541"/>
      <c r="T388" s="541"/>
      <c r="U388" s="541"/>
      <c r="V388" s="541"/>
      <c r="W388" s="541"/>
      <c r="X388" s="541"/>
      <c r="Y388" s="200">
        <f t="shared" ref="Y388" si="358">AU308</f>
        <v>0</v>
      </c>
      <c r="Z388" s="302">
        <f>(SUM(Z381, Z367, Z361, X354))*'Cumulative Budget'!$G$36</f>
        <v>0</v>
      </c>
      <c r="AA388" s="588">
        <f>(SUM(AA381, AB381, AA367, AB367, AA361, AB361, AA354, AB354))*'Cumulative Budget'!$G$36</f>
        <v>0</v>
      </c>
      <c r="AB388" s="588"/>
      <c r="AC388" s="293">
        <f t="shared" ref="AC388" si="359">SUM(Z388:AB388)</f>
        <v>0</v>
      </c>
      <c r="AD388" s="294">
        <f t="shared" ref="AD388" si="360">M388-AC388</f>
        <v>0</v>
      </c>
      <c r="AE388" s="223"/>
      <c r="AG388" s="540" t="s">
        <v>37</v>
      </c>
      <c r="AH388" s="541"/>
      <c r="AI388" s="541"/>
      <c r="AJ388" s="541"/>
      <c r="AK388" s="541"/>
      <c r="AL388" s="541"/>
      <c r="AM388" s="541"/>
      <c r="AN388" s="541"/>
      <c r="AO388" s="541"/>
      <c r="AP388" s="306">
        <f t="shared" ref="AP388:AP390" si="361">AU308</f>
        <v>0</v>
      </c>
      <c r="AQ388" s="443">
        <v>0</v>
      </c>
      <c r="AR388" s="563">
        <v>0</v>
      </c>
      <c r="AS388" s="563"/>
      <c r="AT388" s="275">
        <f>SUM(AQ388:AS388)</f>
        <v>0</v>
      </c>
      <c r="AU388" s="276">
        <f>IF($S$393&lt;&gt;0, AC388+AP388-AT388, M388+AP388-AT388)</f>
        <v>0</v>
      </c>
    </row>
    <row r="389" spans="1:134" s="221" customFormat="1" ht="16" thickBot="1" x14ac:dyDescent="0.4">
      <c r="A389" s="230" t="s">
        <v>99</v>
      </c>
      <c r="B389" s="230"/>
      <c r="J389" s="233"/>
      <c r="K389" s="233"/>
      <c r="L389" s="233"/>
      <c r="M389" s="233"/>
      <c r="N389" s="223"/>
      <c r="O389" s="220"/>
      <c r="P389" s="230" t="s">
        <v>99</v>
      </c>
      <c r="Q389" s="230"/>
      <c r="Z389" s="233"/>
      <c r="AA389" s="233"/>
      <c r="AB389" s="233"/>
      <c r="AC389" s="233"/>
      <c r="AD389" s="233"/>
      <c r="AE389" s="223"/>
      <c r="AG389" s="230" t="s">
        <v>99</v>
      </c>
      <c r="AH389" s="230"/>
      <c r="AQ389" s="233"/>
      <c r="AR389" s="233"/>
      <c r="AS389" s="233"/>
      <c r="AT389" s="233"/>
      <c r="AU389" s="233"/>
      <c r="AV389" s="220"/>
      <c r="AW389" s="220"/>
      <c r="AX389" s="220"/>
      <c r="AY389" s="220"/>
      <c r="AZ389" s="220"/>
      <c r="BA389" s="220"/>
      <c r="BB389" s="220"/>
      <c r="BC389" s="220"/>
      <c r="BD389" s="220"/>
      <c r="BE389" s="220"/>
      <c r="BF389" s="220"/>
      <c r="BG389" s="220"/>
      <c r="BH389" s="220"/>
      <c r="BI389" s="220"/>
      <c r="BJ389" s="220"/>
      <c r="BK389" s="220"/>
      <c r="BL389" s="220"/>
      <c r="BM389" s="220"/>
      <c r="BN389" s="220"/>
      <c r="BO389" s="220"/>
      <c r="BP389" s="220"/>
      <c r="BQ389" s="220"/>
      <c r="BR389" s="220"/>
      <c r="BS389" s="220"/>
      <c r="BT389" s="220"/>
      <c r="BU389" s="220"/>
      <c r="BV389" s="220"/>
      <c r="BW389" s="220"/>
      <c r="BX389" s="220"/>
      <c r="BY389" s="220"/>
      <c r="BZ389" s="220"/>
      <c r="CA389" s="220"/>
      <c r="CB389" s="220"/>
      <c r="CC389" s="220"/>
      <c r="CD389" s="220"/>
      <c r="CE389" s="220"/>
      <c r="CF389" s="220"/>
      <c r="CG389" s="220"/>
      <c r="CH389" s="220"/>
      <c r="CI389" s="220"/>
      <c r="CJ389" s="220"/>
      <c r="CK389" s="220"/>
      <c r="CL389" s="220"/>
      <c r="CM389" s="220"/>
      <c r="CN389" s="220"/>
      <c r="CO389" s="220"/>
      <c r="CP389" s="220"/>
      <c r="CQ389" s="220"/>
      <c r="CR389" s="220"/>
      <c r="CS389" s="220"/>
      <c r="CT389" s="220"/>
      <c r="CU389" s="220"/>
      <c r="CV389" s="220"/>
      <c r="CW389" s="220"/>
      <c r="CX389" s="220"/>
      <c r="CY389" s="220"/>
      <c r="CZ389" s="220"/>
      <c r="DA389" s="220"/>
      <c r="DB389" s="220"/>
      <c r="DC389" s="220"/>
      <c r="DD389" s="220"/>
      <c r="DE389" s="220"/>
      <c r="DF389" s="220"/>
      <c r="DG389" s="220"/>
      <c r="DH389" s="220"/>
      <c r="DI389" s="220"/>
      <c r="DJ389" s="220"/>
      <c r="DK389" s="220"/>
      <c r="DL389" s="220"/>
      <c r="DM389" s="220"/>
      <c r="DN389" s="220"/>
      <c r="DO389" s="220"/>
      <c r="DP389" s="220"/>
      <c r="DQ389" s="220"/>
      <c r="DR389" s="220"/>
      <c r="DS389" s="220"/>
      <c r="DT389" s="220"/>
      <c r="DU389" s="220"/>
      <c r="DV389" s="220"/>
      <c r="DW389" s="220"/>
      <c r="DX389" s="220"/>
      <c r="DY389" s="220"/>
      <c r="DZ389" s="220"/>
      <c r="EA389" s="220"/>
      <c r="EB389" s="220"/>
      <c r="EC389" s="220"/>
      <c r="ED389" s="220"/>
    </row>
    <row r="390" spans="1:134" s="331" customFormat="1" ht="16" thickBot="1" x14ac:dyDescent="0.4">
      <c r="A390" s="621" t="s">
        <v>101</v>
      </c>
      <c r="B390" s="622"/>
      <c r="C390" s="622"/>
      <c r="D390" s="622"/>
      <c r="E390" s="622"/>
      <c r="F390" s="622"/>
      <c r="G390" s="622"/>
      <c r="H390" s="622"/>
      <c r="I390" s="622"/>
      <c r="J390" s="239">
        <f xml:space="preserve"> SUM(J388, J381, J367, J361, H354)</f>
        <v>0</v>
      </c>
      <c r="K390" s="211">
        <f xml:space="preserve"> SUM(K388, K381, K367, K361, K354)</f>
        <v>0</v>
      </c>
      <c r="L390" s="239">
        <f xml:space="preserve"> SUM(L381, L367, L361, L354)</f>
        <v>0</v>
      </c>
      <c r="M390" s="240">
        <f>SUM(J390:L390)</f>
        <v>0</v>
      </c>
      <c r="N390" s="246"/>
      <c r="P390" s="589" t="s">
        <v>101</v>
      </c>
      <c r="Q390" s="590"/>
      <c r="R390" s="590"/>
      <c r="S390" s="590"/>
      <c r="T390" s="590"/>
      <c r="U390" s="590"/>
      <c r="V390" s="590"/>
      <c r="W390" s="590"/>
      <c r="X390" s="590"/>
      <c r="Y390" s="201">
        <f t="shared" ref="Y390" si="362">AU310</f>
        <v>0</v>
      </c>
      <c r="Z390" s="303">
        <f xml:space="preserve"> SUM(Z388, Z381, Z367, Z361, X354)</f>
        <v>0</v>
      </c>
      <c r="AA390" s="212">
        <f xml:space="preserve"> SUM(AA388, AA381, AA367, AA361, AA354)</f>
        <v>0</v>
      </c>
      <c r="AB390" s="303">
        <f xml:space="preserve"> SUM(AB381, AB367, AB361, AB354)</f>
        <v>0</v>
      </c>
      <c r="AC390" s="297">
        <f>SUM(Z390:AB390)</f>
        <v>0</v>
      </c>
      <c r="AD390" s="298">
        <f t="shared" ref="AD390" si="363">M390-AC390</f>
        <v>0</v>
      </c>
      <c r="AE390" s="246"/>
      <c r="AG390" s="564" t="s">
        <v>101</v>
      </c>
      <c r="AH390" s="565"/>
      <c r="AI390" s="565"/>
      <c r="AJ390" s="565"/>
      <c r="AK390" s="565"/>
      <c r="AL390" s="565"/>
      <c r="AM390" s="565"/>
      <c r="AN390" s="565"/>
      <c r="AO390" s="565"/>
      <c r="AP390" s="206">
        <f t="shared" si="361"/>
        <v>0</v>
      </c>
      <c r="AQ390" s="288">
        <f xml:space="preserve"> SUM(AQ388, AQ381, AQ367, AQ361, AO354)</f>
        <v>0</v>
      </c>
      <c r="AR390" s="213">
        <f xml:space="preserve"> SUM(AR388, AR381, AR367, AR361, AR354)</f>
        <v>0</v>
      </c>
      <c r="AS390" s="288">
        <f xml:space="preserve"> SUM(AS381, AS367, AS361, AS354)</f>
        <v>0</v>
      </c>
      <c r="AT390" s="279">
        <f>SUM(AQ390:AS390)</f>
        <v>0</v>
      </c>
      <c r="AU390" s="280">
        <f>IF($S$393&lt;&gt;0, AC390+AP390-AT390, M390+AP390-AT390)</f>
        <v>0</v>
      </c>
    </row>
    <row r="391" spans="1:134" x14ac:dyDescent="0.35">
      <c r="F391" s="220"/>
      <c r="G391" s="220"/>
      <c r="N391" s="223"/>
    </row>
    <row r="392" spans="1:134" ht="16" thickBot="1" x14ac:dyDescent="0.4">
      <c r="F392" s="220"/>
      <c r="G392" s="220"/>
      <c r="P392" s="270"/>
      <c r="Q392" s="270"/>
      <c r="R392" s="270"/>
      <c r="S392" s="270"/>
      <c r="T392" s="270"/>
      <c r="U392" s="270"/>
      <c r="V392" s="270"/>
      <c r="AG392" s="270"/>
      <c r="AH392" s="270"/>
      <c r="AI392" s="270"/>
      <c r="AJ392" s="270"/>
      <c r="AK392" s="270"/>
      <c r="AL392" s="270"/>
      <c r="AM392" s="270"/>
    </row>
    <row r="393" spans="1:134" x14ac:dyDescent="0.35">
      <c r="B393" s="576" t="s">
        <v>242</v>
      </c>
      <c r="C393" s="577"/>
      <c r="D393" s="264">
        <f>J390</f>
        <v>0</v>
      </c>
      <c r="F393" s="220"/>
      <c r="G393" s="220"/>
      <c r="O393" s="309"/>
      <c r="P393" s="583" t="s">
        <v>242</v>
      </c>
      <c r="Q393" s="584"/>
      <c r="R393" s="584"/>
      <c r="S393" s="202">
        <f>Z390</f>
        <v>0</v>
      </c>
      <c r="T393" s="584" t="s">
        <v>104</v>
      </c>
      <c r="U393" s="584"/>
      <c r="V393" s="160">
        <f>D393-S393</f>
        <v>0</v>
      </c>
      <c r="W393" s="332"/>
      <c r="X393" s="601"/>
      <c r="Y393" s="601"/>
      <c r="Z393" s="332"/>
      <c r="AA393" s="332"/>
      <c r="AF393" s="309"/>
      <c r="AG393" s="609" t="s">
        <v>191</v>
      </c>
      <c r="AH393" s="554"/>
      <c r="AI393" s="605">
        <f>AQ390</f>
        <v>0</v>
      </c>
      <c r="AJ393" s="605"/>
      <c r="AK393" s="554" t="s">
        <v>196</v>
      </c>
      <c r="AL393" s="554"/>
      <c r="AM393" s="287">
        <f>IF($S$73&lt;&gt;0, S393+'Year 1'!AM449-AI393, D393+'Year 1'!AM449-AI393)</f>
        <v>0</v>
      </c>
      <c r="AO393" s="315" t="s">
        <v>89</v>
      </c>
      <c r="AP393" s="556"/>
      <c r="AQ393" s="556"/>
      <c r="AR393" s="556" t="s">
        <v>90</v>
      </c>
      <c r="AS393" s="612"/>
    </row>
    <row r="394" spans="1:134" x14ac:dyDescent="0.35">
      <c r="B394" s="535" t="s">
        <v>243</v>
      </c>
      <c r="C394" s="536"/>
      <c r="D394" s="390">
        <f>K390</f>
        <v>0</v>
      </c>
      <c r="F394" s="220"/>
      <c r="G394" s="220"/>
      <c r="O394" s="309"/>
      <c r="P394" s="585" t="s">
        <v>243</v>
      </c>
      <c r="Q394" s="586"/>
      <c r="R394" s="586"/>
      <c r="S394" s="189">
        <f>AA390</f>
        <v>0</v>
      </c>
      <c r="T394" s="586" t="s">
        <v>105</v>
      </c>
      <c r="U394" s="586"/>
      <c r="V394" s="161">
        <f>D394-S394</f>
        <v>0</v>
      </c>
      <c r="W394" s="332"/>
      <c r="X394" s="604"/>
      <c r="Y394" s="604"/>
      <c r="Z394" s="604"/>
      <c r="AA394" s="604"/>
      <c r="AF394" s="309"/>
      <c r="AG394" s="549" t="s">
        <v>192</v>
      </c>
      <c r="AH394" s="550"/>
      <c r="AI394" s="606">
        <f>AR390</f>
        <v>0</v>
      </c>
      <c r="AJ394" s="606"/>
      <c r="AK394" s="550" t="s">
        <v>197</v>
      </c>
      <c r="AL394" s="550"/>
      <c r="AM394" s="278">
        <f>IF($S$73&lt;&gt;0, S394+'Year 1'!AM450-AI394, D394+'Year 1'!AM450-AI394)</f>
        <v>0</v>
      </c>
      <c r="AO394" s="314" t="s">
        <v>91</v>
      </c>
      <c r="AP394" s="532"/>
      <c r="AQ394" s="532"/>
      <c r="AR394" s="532"/>
      <c r="AS394" s="562"/>
    </row>
    <row r="395" spans="1:134" ht="16" thickBot="1" x14ac:dyDescent="0.4">
      <c r="B395" s="535" t="s">
        <v>139</v>
      </c>
      <c r="C395" s="536"/>
      <c r="D395" s="265">
        <f>L390</f>
        <v>0</v>
      </c>
      <c r="F395" s="220"/>
      <c r="G395" s="220"/>
      <c r="O395" s="309"/>
      <c r="P395" s="585" t="s">
        <v>139</v>
      </c>
      <c r="Q395" s="586"/>
      <c r="R395" s="586"/>
      <c r="S395" s="189">
        <f>AB390</f>
        <v>0</v>
      </c>
      <c r="T395" s="586" t="s">
        <v>106</v>
      </c>
      <c r="U395" s="586"/>
      <c r="V395" s="161">
        <f>D395-S395</f>
        <v>0</v>
      </c>
      <c r="W395" s="332"/>
      <c r="X395" s="601"/>
      <c r="Y395" s="601"/>
      <c r="Z395" s="332"/>
      <c r="AA395" s="332"/>
      <c r="AF395" s="309"/>
      <c r="AG395" s="549" t="s">
        <v>193</v>
      </c>
      <c r="AH395" s="550"/>
      <c r="AI395" s="606">
        <f>AS390</f>
        <v>0</v>
      </c>
      <c r="AJ395" s="606"/>
      <c r="AK395" s="550" t="s">
        <v>198</v>
      </c>
      <c r="AL395" s="550"/>
      <c r="AM395" s="278">
        <f>IF($S$73&lt;&gt;0, S395+'Year 1'!AM451-AI395, D395+'Year 1'!AM451-AI395)</f>
        <v>0</v>
      </c>
      <c r="AO395" s="318" t="s">
        <v>92</v>
      </c>
      <c r="AP395" s="557"/>
      <c r="AQ395" s="557"/>
      <c r="AR395" s="557" t="s">
        <v>90</v>
      </c>
      <c r="AS395" s="613"/>
    </row>
    <row r="396" spans="1:134" ht="16" thickBot="1" x14ac:dyDescent="0.4">
      <c r="B396" s="535" t="s">
        <v>244</v>
      </c>
      <c r="C396" s="536"/>
      <c r="D396" s="390">
        <f>K390+L390</f>
        <v>0</v>
      </c>
      <c r="F396" s="220"/>
      <c r="G396" s="220"/>
      <c r="O396" s="309"/>
      <c r="P396" s="585" t="s">
        <v>244</v>
      </c>
      <c r="Q396" s="586"/>
      <c r="R396" s="586"/>
      <c r="S396" s="189">
        <f>SUM(S394:S395)</f>
        <v>0</v>
      </c>
      <c r="T396" s="586" t="s">
        <v>107</v>
      </c>
      <c r="U396" s="586"/>
      <c r="V396" s="161">
        <f>D396-S396</f>
        <v>0</v>
      </c>
      <c r="W396" s="325"/>
      <c r="X396" s="325"/>
      <c r="Y396" s="325"/>
      <c r="Z396" s="325"/>
      <c r="AA396" s="325"/>
      <c r="AF396" s="309"/>
      <c r="AG396" s="549" t="s">
        <v>194</v>
      </c>
      <c r="AH396" s="550"/>
      <c r="AI396" s="606">
        <f>SUM(AI394:AI395)</f>
        <v>0</v>
      </c>
      <c r="AJ396" s="606"/>
      <c r="AK396" s="550" t="s">
        <v>200</v>
      </c>
      <c r="AL396" s="550"/>
      <c r="AM396" s="278">
        <f>IF($S$73&lt;&gt;0, S396+'Year 1'!AM452-AI396, D396+'Year 1'!AM452-AI396)</f>
        <v>0</v>
      </c>
      <c r="AO396" s="325"/>
      <c r="AP396" s="325"/>
      <c r="AQ396" s="325"/>
      <c r="AR396" s="325"/>
      <c r="AS396" s="325"/>
    </row>
    <row r="397" spans="1:134" ht="16" thickBot="1" x14ac:dyDescent="0.4">
      <c r="B397" s="535" t="s">
        <v>245</v>
      </c>
      <c r="C397" s="536"/>
      <c r="D397" s="265">
        <f>M390</f>
        <v>0</v>
      </c>
      <c r="F397" s="220"/>
      <c r="G397" s="220"/>
      <c r="O397" s="309"/>
      <c r="P397" s="585" t="s">
        <v>245</v>
      </c>
      <c r="Q397" s="586"/>
      <c r="R397" s="586"/>
      <c r="S397" s="189">
        <f>AC390</f>
        <v>0</v>
      </c>
      <c r="T397" s="580" t="s">
        <v>108</v>
      </c>
      <c r="U397" s="580"/>
      <c r="V397" s="352">
        <f>D397-S397</f>
        <v>0</v>
      </c>
      <c r="W397" s="602"/>
      <c r="X397" s="602"/>
      <c r="Y397" s="604"/>
      <c r="Z397" s="604"/>
      <c r="AA397" s="604"/>
      <c r="AB397" s="221"/>
      <c r="AC397" s="221"/>
      <c r="AD397" s="221"/>
      <c r="AF397" s="309"/>
      <c r="AG397" s="549" t="s">
        <v>278</v>
      </c>
      <c r="AH397" s="550"/>
      <c r="AI397" s="606">
        <f>AT390</f>
        <v>0</v>
      </c>
      <c r="AJ397" s="606"/>
      <c r="AK397" s="551" t="s">
        <v>279</v>
      </c>
      <c r="AL397" s="551"/>
      <c r="AM397" s="276">
        <f>IF($S$73&lt;&gt;0, S397+'Year 1'!AM453-AI397, D397+'Year 1'!AM453-AI397)</f>
        <v>0</v>
      </c>
      <c r="AO397" s="344" t="s">
        <v>93</v>
      </c>
      <c r="AP397" s="345"/>
      <c r="AQ397" s="630"/>
      <c r="AR397" s="630"/>
      <c r="AS397" s="631"/>
      <c r="AT397" s="221"/>
      <c r="AU397" s="221"/>
    </row>
    <row r="398" spans="1:134" x14ac:dyDescent="0.35">
      <c r="B398" s="535" t="s">
        <v>174</v>
      </c>
      <c r="C398" s="536"/>
      <c r="D398" s="324" t="e">
        <f>L390/K390</f>
        <v>#DIV/0!</v>
      </c>
      <c r="F398" s="220"/>
      <c r="G398" s="220"/>
      <c r="O398" s="309"/>
      <c r="P398" s="585" t="s">
        <v>174</v>
      </c>
      <c r="Q398" s="586"/>
      <c r="R398" s="586"/>
      <c r="S398" s="203" t="e">
        <f>S395/S394</f>
        <v>#DIV/0!</v>
      </c>
      <c r="T398" s="188"/>
      <c r="U398" s="188"/>
      <c r="V398" s="350"/>
      <c r="W398" s="221"/>
      <c r="X398" s="221"/>
      <c r="Y398" s="221"/>
      <c r="Z398" s="221"/>
      <c r="AA398" s="221"/>
      <c r="AF398" s="309"/>
      <c r="AG398" s="624" t="s">
        <v>208</v>
      </c>
      <c r="AH398" s="617"/>
      <c r="AI398" s="607" t="e">
        <f>AQ388/AQ390</f>
        <v>#DIV/0!</v>
      </c>
      <c r="AJ398" s="608"/>
      <c r="AO398" s="221"/>
      <c r="AP398" s="221"/>
      <c r="AQ398" s="221"/>
      <c r="AR398" s="221"/>
      <c r="AS398" s="221"/>
    </row>
    <row r="399" spans="1:134" ht="16" thickBot="1" x14ac:dyDescent="0.4">
      <c r="B399" s="537" t="s">
        <v>144</v>
      </c>
      <c r="C399" s="538"/>
      <c r="D399" s="266" t="e">
        <f>D402 &amp; D403 &amp; D404</f>
        <v>#DIV/0!</v>
      </c>
      <c r="F399" s="220"/>
      <c r="G399" s="220"/>
      <c r="O399" s="309"/>
      <c r="P399" s="638" t="s">
        <v>144</v>
      </c>
      <c r="Q399" s="580"/>
      <c r="R399" s="580"/>
      <c r="S399" s="204" t="e">
        <f>S402 &amp; S403 &amp; S404</f>
        <v>#DIV/0!</v>
      </c>
      <c r="T399" s="188"/>
      <c r="U399" s="188"/>
      <c r="V399" s="190"/>
      <c r="AF399" s="309"/>
      <c r="AG399" s="625" t="s">
        <v>209</v>
      </c>
      <c r="AH399" s="626"/>
      <c r="AI399" s="627" t="e">
        <f>AR388/(AR390+AS390)</f>
        <v>#DIV/0!</v>
      </c>
      <c r="AJ399" s="628"/>
    </row>
    <row r="400" spans="1:134" x14ac:dyDescent="0.35">
      <c r="D400" s="357"/>
      <c r="F400" s="220"/>
      <c r="G400" s="220"/>
      <c r="S400" s="166"/>
      <c r="AG400" s="166"/>
      <c r="AH400" s="166"/>
      <c r="AI400" s="166"/>
      <c r="AJ400" s="166"/>
    </row>
    <row r="401" spans="1:47" x14ac:dyDescent="0.35">
      <c r="D401" s="357"/>
      <c r="F401" s="220"/>
      <c r="G401" s="220"/>
    </row>
    <row r="402" spans="1:47" x14ac:dyDescent="0.35">
      <c r="D402" s="357" t="e">
        <f>D393/D393</f>
        <v>#DIV/0!</v>
      </c>
      <c r="F402" s="220"/>
      <c r="G402" s="220"/>
      <c r="S402" s="220" t="e">
        <f>S393/S393</f>
        <v>#DIV/0!</v>
      </c>
    </row>
    <row r="403" spans="1:47" x14ac:dyDescent="0.35">
      <c r="D403" s="357" t="s">
        <v>145</v>
      </c>
      <c r="F403" s="220"/>
      <c r="G403" s="220"/>
      <c r="S403" s="220" t="s">
        <v>145</v>
      </c>
      <c r="AL403" s="346"/>
    </row>
    <row r="404" spans="1:47" x14ac:dyDescent="0.35">
      <c r="D404" s="225" t="e">
        <f>D396/D393</f>
        <v>#DIV/0!</v>
      </c>
      <c r="F404" s="220"/>
      <c r="G404" s="220"/>
      <c r="S404" s="225" t="e">
        <f>S396/S393</f>
        <v>#DIV/0!</v>
      </c>
    </row>
    <row r="405" spans="1:47" x14ac:dyDescent="0.35">
      <c r="F405" s="220"/>
      <c r="G405" s="220"/>
      <c r="AD405" s="220">
        <v>15</v>
      </c>
    </row>
    <row r="406" spans="1:47" ht="16" thickBot="1" x14ac:dyDescent="0.4">
      <c r="F406" s="220"/>
      <c r="G406" s="220"/>
    </row>
    <row r="407" spans="1:47" s="242" customFormat="1" x14ac:dyDescent="0.35">
      <c r="A407" s="519" t="s">
        <v>97</v>
      </c>
      <c r="B407" s="520"/>
      <c r="C407" s="520"/>
      <c r="D407" s="520"/>
      <c r="E407" s="520"/>
      <c r="F407" s="520"/>
      <c r="G407" s="520"/>
      <c r="H407" s="520"/>
      <c r="I407" s="520"/>
      <c r="J407" s="520"/>
      <c r="K407" s="520"/>
      <c r="L407" s="520"/>
      <c r="M407" s="521"/>
      <c r="N407" s="232"/>
      <c r="P407" s="573" t="s">
        <v>264</v>
      </c>
      <c r="Q407" s="574"/>
      <c r="R407" s="574"/>
      <c r="S407" s="574"/>
      <c r="T407" s="574"/>
      <c r="U407" s="574"/>
      <c r="V407" s="574"/>
      <c r="W407" s="574"/>
      <c r="X407" s="574"/>
      <c r="Y407" s="574"/>
      <c r="Z407" s="574"/>
      <c r="AA407" s="574"/>
      <c r="AB407" s="574"/>
      <c r="AC407" s="574"/>
      <c r="AD407" s="575"/>
      <c r="AG407" s="614" t="s">
        <v>280</v>
      </c>
      <c r="AH407" s="615"/>
      <c r="AI407" s="615"/>
      <c r="AJ407" s="615"/>
      <c r="AK407" s="615"/>
      <c r="AL407" s="615"/>
      <c r="AM407" s="615"/>
      <c r="AN407" s="615"/>
      <c r="AO407" s="615"/>
      <c r="AP407" s="615"/>
      <c r="AQ407" s="615"/>
      <c r="AR407" s="615"/>
      <c r="AS407" s="615"/>
      <c r="AT407" s="615"/>
      <c r="AU407" s="616"/>
    </row>
    <row r="408" spans="1:47" s="242" customFormat="1" x14ac:dyDescent="0.35">
      <c r="A408" s="522" t="s">
        <v>215</v>
      </c>
      <c r="B408" s="496"/>
      <c r="C408" s="496"/>
      <c r="D408" s="496"/>
      <c r="E408" s="496"/>
      <c r="F408" s="496"/>
      <c r="G408" s="496"/>
      <c r="H408" s="496"/>
      <c r="I408" s="496"/>
      <c r="J408" s="496"/>
      <c r="K408" s="496"/>
      <c r="L408" s="496"/>
      <c r="M408" s="523"/>
      <c r="N408" s="232"/>
      <c r="P408" s="522" t="s">
        <v>265</v>
      </c>
      <c r="Q408" s="496"/>
      <c r="R408" s="496"/>
      <c r="S408" s="496"/>
      <c r="T408" s="496"/>
      <c r="U408" s="496"/>
      <c r="V408" s="496"/>
      <c r="W408" s="496"/>
      <c r="X408" s="496"/>
      <c r="Y408" s="496"/>
      <c r="Z408" s="496"/>
      <c r="AA408" s="496"/>
      <c r="AB408" s="496"/>
      <c r="AC408" s="496"/>
      <c r="AD408" s="523"/>
      <c r="AG408" s="522" t="s">
        <v>280</v>
      </c>
      <c r="AH408" s="496"/>
      <c r="AI408" s="496"/>
      <c r="AJ408" s="496"/>
      <c r="AK408" s="496"/>
      <c r="AL408" s="496"/>
      <c r="AM408" s="496"/>
      <c r="AN408" s="496"/>
      <c r="AO408" s="496"/>
      <c r="AP408" s="496"/>
      <c r="AQ408" s="496"/>
      <c r="AR408" s="496"/>
      <c r="AS408" s="496"/>
      <c r="AT408" s="496"/>
      <c r="AU408" s="523"/>
    </row>
    <row r="409" spans="1:47" s="165" customFormat="1" x14ac:dyDescent="0.35">
      <c r="A409" s="495" t="s">
        <v>246</v>
      </c>
      <c r="B409" s="491"/>
      <c r="C409" s="525"/>
      <c r="D409" s="525"/>
      <c r="E409" s="525"/>
      <c r="F409" s="525"/>
      <c r="G409" s="251" t="s">
        <v>247</v>
      </c>
      <c r="H409" s="525"/>
      <c r="I409" s="525"/>
      <c r="J409" s="525"/>
      <c r="K409" s="525"/>
      <c r="L409" s="525"/>
      <c r="M409" s="526"/>
      <c r="N409" s="216"/>
      <c r="P409" s="495" t="s">
        <v>246</v>
      </c>
      <c r="Q409" s="491"/>
      <c r="R409" s="525"/>
      <c r="S409" s="525"/>
      <c r="T409" s="525"/>
      <c r="U409" s="525"/>
      <c r="V409" s="525"/>
      <c r="W409" s="251" t="s">
        <v>247</v>
      </c>
      <c r="X409" s="525"/>
      <c r="Y409" s="525"/>
      <c r="Z409" s="525"/>
      <c r="AA409" s="525"/>
      <c r="AB409" s="525"/>
      <c r="AC409" s="525"/>
      <c r="AD409" s="526"/>
      <c r="AG409" s="495" t="s">
        <v>246</v>
      </c>
      <c r="AH409" s="491"/>
      <c r="AI409" s="525"/>
      <c r="AJ409" s="525"/>
      <c r="AK409" s="525"/>
      <c r="AL409" s="525"/>
      <c r="AM409" s="525"/>
      <c r="AN409" s="251" t="s">
        <v>247</v>
      </c>
      <c r="AO409" s="525"/>
      <c r="AP409" s="525"/>
      <c r="AQ409" s="525"/>
      <c r="AR409" s="525"/>
      <c r="AS409" s="525"/>
      <c r="AT409" s="525"/>
      <c r="AU409" s="526"/>
    </row>
    <row r="410" spans="1:47" x14ac:dyDescent="0.35">
      <c r="A410" s="522" t="s">
        <v>0</v>
      </c>
      <c r="B410" s="496"/>
      <c r="C410" s="512"/>
      <c r="D410" s="512"/>
      <c r="E410" s="512"/>
      <c r="F410" s="512"/>
      <c r="G410" s="512"/>
      <c r="H410" s="512"/>
      <c r="I410" s="512"/>
      <c r="J410" s="512"/>
      <c r="K410" s="512"/>
      <c r="L410" s="512"/>
      <c r="M410" s="527"/>
      <c r="P410" s="522" t="s">
        <v>0</v>
      </c>
      <c r="Q410" s="496"/>
      <c r="R410" s="617"/>
      <c r="S410" s="617"/>
      <c r="T410" s="617"/>
      <c r="U410" s="617"/>
      <c r="V410" s="617"/>
      <c r="W410" s="617"/>
      <c r="X410" s="617"/>
      <c r="Y410" s="617"/>
      <c r="Z410" s="617"/>
      <c r="AA410" s="617"/>
      <c r="AB410" s="617"/>
      <c r="AC410" s="617"/>
      <c r="AD410" s="618"/>
      <c r="AG410" s="522" t="s">
        <v>0</v>
      </c>
      <c r="AH410" s="496"/>
      <c r="AI410" s="617"/>
      <c r="AJ410" s="617"/>
      <c r="AK410" s="617"/>
      <c r="AL410" s="617"/>
      <c r="AM410" s="617"/>
      <c r="AN410" s="617"/>
      <c r="AO410" s="617"/>
      <c r="AP410" s="617"/>
      <c r="AQ410" s="617"/>
      <c r="AR410" s="617"/>
      <c r="AS410" s="617"/>
      <c r="AT410" s="617"/>
      <c r="AU410" s="618"/>
    </row>
    <row r="411" spans="1:47" x14ac:dyDescent="0.35">
      <c r="A411" s="522" t="s">
        <v>96</v>
      </c>
      <c r="B411" s="496"/>
      <c r="C411" s="512"/>
      <c r="D411" s="512"/>
      <c r="E411" s="512"/>
      <c r="F411" s="512"/>
      <c r="G411" s="512"/>
      <c r="H411" s="512"/>
      <c r="I411" s="512"/>
      <c r="J411" s="512"/>
      <c r="K411" s="512"/>
      <c r="L411" s="512"/>
      <c r="M411" s="527"/>
      <c r="P411" s="522" t="s">
        <v>96</v>
      </c>
      <c r="Q411" s="496"/>
      <c r="R411" s="617"/>
      <c r="S411" s="617"/>
      <c r="T411" s="617"/>
      <c r="U411" s="617"/>
      <c r="V411" s="617"/>
      <c r="W411" s="617"/>
      <c r="X411" s="617"/>
      <c r="Y411" s="617"/>
      <c r="Z411" s="617"/>
      <c r="AA411" s="617"/>
      <c r="AB411" s="617"/>
      <c r="AC411" s="617"/>
      <c r="AD411" s="618"/>
      <c r="AG411" s="522" t="s">
        <v>96</v>
      </c>
      <c r="AH411" s="496"/>
      <c r="AI411" s="617"/>
      <c r="AJ411" s="617"/>
      <c r="AK411" s="617"/>
      <c r="AL411" s="617"/>
      <c r="AM411" s="617"/>
      <c r="AN411" s="617"/>
      <c r="AO411" s="617"/>
      <c r="AP411" s="617"/>
      <c r="AQ411" s="617"/>
      <c r="AR411" s="617"/>
      <c r="AS411" s="617"/>
      <c r="AT411" s="617"/>
      <c r="AU411" s="618"/>
    </row>
    <row r="412" spans="1:47" ht="16" thickBot="1" x14ac:dyDescent="0.4">
      <c r="A412" s="540" t="s">
        <v>2</v>
      </c>
      <c r="B412" s="541"/>
      <c r="C412" s="528"/>
      <c r="D412" s="528"/>
      <c r="E412" s="528"/>
      <c r="F412" s="528"/>
      <c r="G412" s="528"/>
      <c r="H412" s="528"/>
      <c r="I412" s="528"/>
      <c r="J412" s="528"/>
      <c r="K412" s="528"/>
      <c r="L412" s="528"/>
      <c r="M412" s="529"/>
      <c r="P412" s="540" t="s">
        <v>2</v>
      </c>
      <c r="Q412" s="541"/>
      <c r="R412" s="494"/>
      <c r="S412" s="494"/>
      <c r="T412" s="494"/>
      <c r="U412" s="494"/>
      <c r="V412" s="494"/>
      <c r="W412" s="494"/>
      <c r="X412" s="494"/>
      <c r="Y412" s="494"/>
      <c r="Z412" s="494"/>
      <c r="AA412" s="494"/>
      <c r="AB412" s="494"/>
      <c r="AC412" s="494"/>
      <c r="AD412" s="619"/>
      <c r="AG412" s="540" t="s">
        <v>2</v>
      </c>
      <c r="AH412" s="541"/>
      <c r="AI412" s="494"/>
      <c r="AJ412" s="494"/>
      <c r="AK412" s="494"/>
      <c r="AL412" s="494"/>
      <c r="AM412" s="494"/>
      <c r="AN412" s="494"/>
      <c r="AO412" s="494"/>
      <c r="AP412" s="494"/>
      <c r="AQ412" s="494"/>
      <c r="AR412" s="494"/>
      <c r="AS412" s="494"/>
      <c r="AT412" s="494"/>
      <c r="AU412" s="619"/>
    </row>
    <row r="413" spans="1:47" ht="16" thickBot="1" x14ac:dyDescent="0.4">
      <c r="F413" s="220"/>
      <c r="G413" s="220"/>
    </row>
    <row r="414" spans="1:47" s="242" customFormat="1" x14ac:dyDescent="0.35">
      <c r="A414" s="502" t="s">
        <v>84</v>
      </c>
      <c r="B414" s="503"/>
      <c r="C414" s="503"/>
      <c r="D414" s="503"/>
      <c r="E414" s="503"/>
      <c r="F414" s="503"/>
      <c r="G414" s="503"/>
      <c r="H414" s="503"/>
      <c r="I414" s="503"/>
      <c r="J414" s="503"/>
      <c r="K414" s="503"/>
      <c r="L414" s="503"/>
      <c r="M414" s="518"/>
      <c r="N414" s="232"/>
      <c r="P414" s="502" t="s">
        <v>84</v>
      </c>
      <c r="Q414" s="503"/>
      <c r="R414" s="503"/>
      <c r="S414" s="503"/>
      <c r="T414" s="503"/>
      <c r="U414" s="503"/>
      <c r="V414" s="503"/>
      <c r="W414" s="503"/>
      <c r="X414" s="503"/>
      <c r="Y414" s="503"/>
      <c r="Z414" s="503"/>
      <c r="AA414" s="503"/>
      <c r="AB414" s="503"/>
      <c r="AC414" s="503"/>
      <c r="AD414" s="518"/>
      <c r="AE414" s="232"/>
      <c r="AG414" s="502" t="s">
        <v>84</v>
      </c>
      <c r="AH414" s="503"/>
      <c r="AI414" s="503"/>
      <c r="AJ414" s="503"/>
      <c r="AK414" s="503"/>
      <c r="AL414" s="503"/>
      <c r="AM414" s="503"/>
      <c r="AN414" s="503"/>
      <c r="AO414" s="503"/>
      <c r="AP414" s="503"/>
      <c r="AQ414" s="503"/>
      <c r="AR414" s="503"/>
      <c r="AS414" s="503"/>
      <c r="AT414" s="503"/>
      <c r="AU414" s="518"/>
    </row>
    <row r="415" spans="1:47" s="242" customFormat="1" x14ac:dyDescent="0.35">
      <c r="A415" s="254"/>
      <c r="B415" s="252" t="s">
        <v>85</v>
      </c>
      <c r="C415" s="496" t="s">
        <v>13</v>
      </c>
      <c r="D415" s="496"/>
      <c r="E415" s="256" t="s">
        <v>14</v>
      </c>
      <c r="F415" s="252" t="s">
        <v>171</v>
      </c>
      <c r="G415" s="252" t="s">
        <v>68</v>
      </c>
      <c r="H415" s="255" t="s">
        <v>151</v>
      </c>
      <c r="I415" s="252" t="s">
        <v>80</v>
      </c>
      <c r="J415" s="252" t="s">
        <v>81</v>
      </c>
      <c r="K415" s="255" t="s">
        <v>82</v>
      </c>
      <c r="L415" s="252" t="s">
        <v>150</v>
      </c>
      <c r="M415" s="259" t="s">
        <v>18</v>
      </c>
      <c r="N415" s="232"/>
      <c r="P415" s="254"/>
      <c r="Q415" s="252" t="s">
        <v>85</v>
      </c>
      <c r="R415" s="496" t="s">
        <v>13</v>
      </c>
      <c r="S415" s="496"/>
      <c r="T415" s="256" t="s">
        <v>14</v>
      </c>
      <c r="U415" s="260" t="s">
        <v>266</v>
      </c>
      <c r="V415" s="256" t="s">
        <v>171</v>
      </c>
      <c r="W415" s="256" t="s">
        <v>68</v>
      </c>
      <c r="X415" s="260" t="s">
        <v>151</v>
      </c>
      <c r="Y415" s="256" t="s">
        <v>80</v>
      </c>
      <c r="Z415" s="256" t="s">
        <v>81</v>
      </c>
      <c r="AA415" s="260" t="s">
        <v>82</v>
      </c>
      <c r="AB415" s="256" t="s">
        <v>150</v>
      </c>
      <c r="AC415" s="260" t="s">
        <v>18</v>
      </c>
      <c r="AD415" s="267" t="s">
        <v>114</v>
      </c>
      <c r="AE415" s="232"/>
      <c r="AG415" s="401"/>
      <c r="AH415" s="397" t="s">
        <v>85</v>
      </c>
      <c r="AI415" s="496" t="s">
        <v>13</v>
      </c>
      <c r="AJ415" s="496"/>
      <c r="AK415" s="405" t="s">
        <v>14</v>
      </c>
      <c r="AL415" s="260" t="s">
        <v>266</v>
      </c>
      <c r="AM415" s="405" t="s">
        <v>171</v>
      </c>
      <c r="AN415" s="405" t="s">
        <v>68</v>
      </c>
      <c r="AO415" s="260" t="s">
        <v>151</v>
      </c>
      <c r="AP415" s="405" t="s">
        <v>80</v>
      </c>
      <c r="AQ415" s="405" t="s">
        <v>81</v>
      </c>
      <c r="AR415" s="260" t="s">
        <v>82</v>
      </c>
      <c r="AS415" s="405" t="s">
        <v>150</v>
      </c>
      <c r="AT415" s="260" t="s">
        <v>213</v>
      </c>
      <c r="AU415" s="267" t="s">
        <v>269</v>
      </c>
    </row>
    <row r="416" spans="1:47" x14ac:dyDescent="0.35">
      <c r="A416" s="257">
        <v>1</v>
      </c>
      <c r="B416" s="253"/>
      <c r="C416" s="491"/>
      <c r="D416" s="491"/>
      <c r="E416" s="311"/>
      <c r="F416" s="234">
        <v>0</v>
      </c>
      <c r="G416" s="234">
        <v>0</v>
      </c>
      <c r="H416" s="235">
        <f>SUM(F416:G416)</f>
        <v>0</v>
      </c>
      <c r="I416" s="234">
        <v>0</v>
      </c>
      <c r="J416" s="234">
        <v>0</v>
      </c>
      <c r="K416" s="235">
        <f>SUM(I416:J416)</f>
        <v>0</v>
      </c>
      <c r="L416" s="234">
        <v>0</v>
      </c>
      <c r="M416" s="236">
        <f>SUM(H416, K416, L416)</f>
        <v>0</v>
      </c>
      <c r="N416" s="222"/>
      <c r="P416" s="257">
        <v>1</v>
      </c>
      <c r="Q416" s="253"/>
      <c r="R416" s="491"/>
      <c r="S416" s="491"/>
      <c r="T416" s="251"/>
      <c r="U416" s="162">
        <f>AU336</f>
        <v>0</v>
      </c>
      <c r="V416" s="234">
        <v>0</v>
      </c>
      <c r="W416" s="234">
        <v>0</v>
      </c>
      <c r="X416" s="295">
        <f>SUM(V416:W416)</f>
        <v>0</v>
      </c>
      <c r="Y416" s="234">
        <v>0</v>
      </c>
      <c r="Z416" s="234">
        <v>0</v>
      </c>
      <c r="AA416" s="295">
        <f>SUM(Y416:Z416)</f>
        <v>0</v>
      </c>
      <c r="AB416" s="234">
        <v>0</v>
      </c>
      <c r="AC416" s="295">
        <f>SUM(X416, AA416, AB416)</f>
        <v>0</v>
      </c>
      <c r="AD416" s="296">
        <f>M416-AC416</f>
        <v>0</v>
      </c>
      <c r="AE416" s="222"/>
      <c r="AG416" s="399">
        <v>1</v>
      </c>
      <c r="AH416" s="402"/>
      <c r="AI416" s="491"/>
      <c r="AJ416" s="491"/>
      <c r="AK416" s="394"/>
      <c r="AL416" s="307">
        <f>AU336</f>
        <v>0</v>
      </c>
      <c r="AM416" s="234">
        <v>0</v>
      </c>
      <c r="AN416" s="234">
        <v>0</v>
      </c>
      <c r="AO416" s="277">
        <f>SUM(AM416:AN416)</f>
        <v>0</v>
      </c>
      <c r="AP416" s="234">
        <v>0</v>
      </c>
      <c r="AQ416" s="234">
        <v>0</v>
      </c>
      <c r="AR416" s="277">
        <f>SUM(AP416:AQ416)</f>
        <v>0</v>
      </c>
      <c r="AS416" s="234">
        <v>0</v>
      </c>
      <c r="AT416" s="277">
        <f>SUM(AO416, AR416, AS416)</f>
        <v>0</v>
      </c>
      <c r="AU416" s="278">
        <f>IF($S$473&lt;&gt;0, AC416+AL416-AT416, M416+AL416-AT416)</f>
        <v>0</v>
      </c>
    </row>
    <row r="417" spans="1:48" x14ac:dyDescent="0.35">
      <c r="A417" s="257">
        <v>2</v>
      </c>
      <c r="B417" s="253"/>
      <c r="C417" s="491"/>
      <c r="D417" s="491"/>
      <c r="E417" s="311"/>
      <c r="F417" s="234">
        <v>0</v>
      </c>
      <c r="G417" s="234">
        <v>0</v>
      </c>
      <c r="H417" s="235">
        <f t="shared" ref="H417:H422" si="364">SUM(F417:G417)</f>
        <v>0</v>
      </c>
      <c r="I417" s="234">
        <v>0</v>
      </c>
      <c r="J417" s="234">
        <v>0</v>
      </c>
      <c r="K417" s="235">
        <f t="shared" ref="K417:K422" si="365">SUM(I417:J417)</f>
        <v>0</v>
      </c>
      <c r="L417" s="234">
        <v>0</v>
      </c>
      <c r="M417" s="236">
        <f t="shared" ref="M417:M422" si="366">SUM(H417, K417, L417)</f>
        <v>0</v>
      </c>
      <c r="N417" s="222"/>
      <c r="P417" s="257">
        <v>2</v>
      </c>
      <c r="Q417" s="253"/>
      <c r="R417" s="491"/>
      <c r="S417" s="491"/>
      <c r="T417" s="251"/>
      <c r="U417" s="162">
        <f t="shared" ref="U417:U423" si="367">AU337</f>
        <v>0</v>
      </c>
      <c r="V417" s="234">
        <v>0</v>
      </c>
      <c r="W417" s="234">
        <v>0</v>
      </c>
      <c r="X417" s="295">
        <f t="shared" ref="X417:X422" si="368">SUM(V417:W417)</f>
        <v>0</v>
      </c>
      <c r="Y417" s="234">
        <v>0</v>
      </c>
      <c r="Z417" s="234">
        <v>0</v>
      </c>
      <c r="AA417" s="295">
        <f t="shared" ref="AA417:AA422" si="369">SUM(Y417:Z417)</f>
        <v>0</v>
      </c>
      <c r="AB417" s="234">
        <v>0</v>
      </c>
      <c r="AC417" s="295">
        <f t="shared" ref="AC417:AC422" si="370">SUM(X417, AA417, AB417)</f>
        <v>0</v>
      </c>
      <c r="AD417" s="296">
        <f t="shared" ref="AD417:AD422" si="371">M417-AC417</f>
        <v>0</v>
      </c>
      <c r="AE417" s="222"/>
      <c r="AG417" s="399">
        <v>2</v>
      </c>
      <c r="AH417" s="402"/>
      <c r="AI417" s="491"/>
      <c r="AJ417" s="491"/>
      <c r="AK417" s="394"/>
      <c r="AL417" s="307">
        <f t="shared" ref="AL417:AL423" si="372">AU337</f>
        <v>0</v>
      </c>
      <c r="AM417" s="234">
        <v>0</v>
      </c>
      <c r="AN417" s="234">
        <v>0</v>
      </c>
      <c r="AO417" s="277">
        <f t="shared" ref="AO417:AO422" si="373">SUM(AM417:AN417)</f>
        <v>0</v>
      </c>
      <c r="AP417" s="234">
        <v>0</v>
      </c>
      <c r="AQ417" s="234">
        <v>0</v>
      </c>
      <c r="AR417" s="277">
        <f t="shared" ref="AR417:AR422" si="374">SUM(AP417:AQ417)</f>
        <v>0</v>
      </c>
      <c r="AS417" s="234">
        <v>0</v>
      </c>
      <c r="AT417" s="277">
        <f t="shared" ref="AT417:AT422" si="375">SUM(AO417, AR417, AS417)</f>
        <v>0</v>
      </c>
      <c r="AU417" s="278">
        <f t="shared" ref="AU417:AU423" si="376">IF($S$473&lt;&gt;0, AC417+AL417-AT417, M417+AL417-AT417)</f>
        <v>0</v>
      </c>
    </row>
    <row r="418" spans="1:48" x14ac:dyDescent="0.35">
      <c r="A418" s="257">
        <v>3</v>
      </c>
      <c r="B418" s="253"/>
      <c r="C418" s="491"/>
      <c r="D418" s="491"/>
      <c r="E418" s="311"/>
      <c r="F418" s="234">
        <v>0</v>
      </c>
      <c r="G418" s="234">
        <v>0</v>
      </c>
      <c r="H418" s="235">
        <f t="shared" si="364"/>
        <v>0</v>
      </c>
      <c r="I418" s="234">
        <v>0</v>
      </c>
      <c r="J418" s="234">
        <v>0</v>
      </c>
      <c r="K418" s="235">
        <f t="shared" si="365"/>
        <v>0</v>
      </c>
      <c r="L418" s="234">
        <v>0</v>
      </c>
      <c r="M418" s="236">
        <f t="shared" si="366"/>
        <v>0</v>
      </c>
      <c r="N418" s="222"/>
      <c r="P418" s="257">
        <v>3</v>
      </c>
      <c r="Q418" s="253"/>
      <c r="R418" s="491"/>
      <c r="S418" s="491"/>
      <c r="T418" s="251"/>
      <c r="U418" s="162">
        <f t="shared" si="367"/>
        <v>0</v>
      </c>
      <c r="V418" s="234">
        <v>0</v>
      </c>
      <c r="W418" s="234">
        <v>0</v>
      </c>
      <c r="X418" s="295">
        <f t="shared" si="368"/>
        <v>0</v>
      </c>
      <c r="Y418" s="234">
        <v>0</v>
      </c>
      <c r="Z418" s="234">
        <v>0</v>
      </c>
      <c r="AA418" s="295">
        <f t="shared" si="369"/>
        <v>0</v>
      </c>
      <c r="AB418" s="234">
        <v>0</v>
      </c>
      <c r="AC418" s="295">
        <f t="shared" si="370"/>
        <v>0</v>
      </c>
      <c r="AD418" s="296">
        <f t="shared" si="371"/>
        <v>0</v>
      </c>
      <c r="AE418" s="222"/>
      <c r="AG418" s="399">
        <v>3</v>
      </c>
      <c r="AH418" s="402"/>
      <c r="AI418" s="491"/>
      <c r="AJ418" s="491"/>
      <c r="AK418" s="394"/>
      <c r="AL418" s="307">
        <f t="shared" si="372"/>
        <v>0</v>
      </c>
      <c r="AM418" s="234">
        <v>0</v>
      </c>
      <c r="AN418" s="234">
        <v>0</v>
      </c>
      <c r="AO418" s="277">
        <f t="shared" si="373"/>
        <v>0</v>
      </c>
      <c r="AP418" s="234">
        <v>0</v>
      </c>
      <c r="AQ418" s="234">
        <v>0</v>
      </c>
      <c r="AR418" s="277">
        <f t="shared" si="374"/>
        <v>0</v>
      </c>
      <c r="AS418" s="234">
        <v>0</v>
      </c>
      <c r="AT418" s="277">
        <f t="shared" si="375"/>
        <v>0</v>
      </c>
      <c r="AU418" s="278">
        <f t="shared" si="376"/>
        <v>0</v>
      </c>
    </row>
    <row r="419" spans="1:48" x14ac:dyDescent="0.35">
      <c r="A419" s="257">
        <v>4</v>
      </c>
      <c r="B419" s="253"/>
      <c r="C419" s="491"/>
      <c r="D419" s="491"/>
      <c r="E419" s="311"/>
      <c r="F419" s="234">
        <v>0</v>
      </c>
      <c r="G419" s="234">
        <v>0</v>
      </c>
      <c r="H419" s="235">
        <f>SUM(F419:G419)</f>
        <v>0</v>
      </c>
      <c r="I419" s="234">
        <v>0</v>
      </c>
      <c r="J419" s="234">
        <v>0</v>
      </c>
      <c r="K419" s="235">
        <f>SUM(I419:J419)</f>
        <v>0</v>
      </c>
      <c r="L419" s="234">
        <v>0</v>
      </c>
      <c r="M419" s="236">
        <f>SUM(H419, K419, L419)</f>
        <v>0</v>
      </c>
      <c r="N419" s="222"/>
      <c r="P419" s="257">
        <v>4</v>
      </c>
      <c r="Q419" s="253"/>
      <c r="R419" s="491"/>
      <c r="S419" s="491"/>
      <c r="T419" s="251"/>
      <c r="U419" s="162">
        <f t="shared" si="367"/>
        <v>0</v>
      </c>
      <c r="V419" s="234">
        <v>0</v>
      </c>
      <c r="W419" s="234">
        <v>0</v>
      </c>
      <c r="X419" s="295">
        <f t="shared" si="368"/>
        <v>0</v>
      </c>
      <c r="Y419" s="234">
        <v>0</v>
      </c>
      <c r="Z419" s="234">
        <v>0</v>
      </c>
      <c r="AA419" s="295">
        <f t="shared" si="369"/>
        <v>0</v>
      </c>
      <c r="AB419" s="234">
        <v>0</v>
      </c>
      <c r="AC419" s="295">
        <f t="shared" si="370"/>
        <v>0</v>
      </c>
      <c r="AD419" s="296">
        <f t="shared" si="371"/>
        <v>0</v>
      </c>
      <c r="AE419" s="222"/>
      <c r="AG419" s="399">
        <v>4</v>
      </c>
      <c r="AH419" s="402"/>
      <c r="AI419" s="491"/>
      <c r="AJ419" s="491"/>
      <c r="AK419" s="394"/>
      <c r="AL419" s="307">
        <f t="shared" si="372"/>
        <v>0</v>
      </c>
      <c r="AM419" s="234">
        <v>0</v>
      </c>
      <c r="AN419" s="234">
        <v>0</v>
      </c>
      <c r="AO419" s="277">
        <f t="shared" si="373"/>
        <v>0</v>
      </c>
      <c r="AP419" s="234">
        <v>0</v>
      </c>
      <c r="AQ419" s="234">
        <v>0</v>
      </c>
      <c r="AR419" s="277">
        <f t="shared" si="374"/>
        <v>0</v>
      </c>
      <c r="AS419" s="234">
        <v>0</v>
      </c>
      <c r="AT419" s="277">
        <f t="shared" si="375"/>
        <v>0</v>
      </c>
      <c r="AU419" s="278">
        <f t="shared" si="376"/>
        <v>0</v>
      </c>
    </row>
    <row r="420" spans="1:48" x14ac:dyDescent="0.35">
      <c r="A420" s="257">
        <v>5</v>
      </c>
      <c r="B420" s="253"/>
      <c r="C420" s="491"/>
      <c r="D420" s="491"/>
      <c r="E420" s="311"/>
      <c r="F420" s="234">
        <v>0</v>
      </c>
      <c r="G420" s="234">
        <v>0</v>
      </c>
      <c r="H420" s="235">
        <f t="shared" si="364"/>
        <v>0</v>
      </c>
      <c r="I420" s="234">
        <v>0</v>
      </c>
      <c r="J420" s="234">
        <v>0</v>
      </c>
      <c r="K420" s="235">
        <f t="shared" si="365"/>
        <v>0</v>
      </c>
      <c r="L420" s="234">
        <v>0</v>
      </c>
      <c r="M420" s="236">
        <f t="shared" si="366"/>
        <v>0</v>
      </c>
      <c r="N420" s="222"/>
      <c r="P420" s="257">
        <v>5</v>
      </c>
      <c r="Q420" s="253"/>
      <c r="R420" s="491"/>
      <c r="S420" s="491"/>
      <c r="T420" s="251"/>
      <c r="U420" s="162">
        <f t="shared" si="367"/>
        <v>0</v>
      </c>
      <c r="V420" s="234">
        <v>0</v>
      </c>
      <c r="W420" s="234">
        <v>0</v>
      </c>
      <c r="X420" s="295">
        <f t="shared" si="368"/>
        <v>0</v>
      </c>
      <c r="Y420" s="234">
        <v>0</v>
      </c>
      <c r="Z420" s="234">
        <v>0</v>
      </c>
      <c r="AA420" s="295">
        <f t="shared" si="369"/>
        <v>0</v>
      </c>
      <c r="AB420" s="234">
        <v>0</v>
      </c>
      <c r="AC420" s="295">
        <f t="shared" si="370"/>
        <v>0</v>
      </c>
      <c r="AD420" s="296">
        <f t="shared" si="371"/>
        <v>0</v>
      </c>
      <c r="AE420" s="222"/>
      <c r="AG420" s="399">
        <v>5</v>
      </c>
      <c r="AH420" s="402"/>
      <c r="AI420" s="491"/>
      <c r="AJ420" s="491"/>
      <c r="AK420" s="394"/>
      <c r="AL420" s="307">
        <f t="shared" si="372"/>
        <v>0</v>
      </c>
      <c r="AM420" s="234">
        <v>0</v>
      </c>
      <c r="AN420" s="234">
        <v>0</v>
      </c>
      <c r="AO420" s="277">
        <f t="shared" si="373"/>
        <v>0</v>
      </c>
      <c r="AP420" s="234">
        <v>0</v>
      </c>
      <c r="AQ420" s="234">
        <v>0</v>
      </c>
      <c r="AR420" s="277">
        <f t="shared" si="374"/>
        <v>0</v>
      </c>
      <c r="AS420" s="234">
        <v>0</v>
      </c>
      <c r="AT420" s="277">
        <f t="shared" si="375"/>
        <v>0</v>
      </c>
      <c r="AU420" s="278">
        <f t="shared" si="376"/>
        <v>0</v>
      </c>
    </row>
    <row r="421" spans="1:48" x14ac:dyDescent="0.35">
      <c r="A421" s="257">
        <v>6</v>
      </c>
      <c r="B421" s="253"/>
      <c r="C421" s="491"/>
      <c r="D421" s="491"/>
      <c r="E421" s="311"/>
      <c r="F421" s="234">
        <v>0</v>
      </c>
      <c r="G421" s="234">
        <v>0</v>
      </c>
      <c r="H421" s="235">
        <f t="shared" si="364"/>
        <v>0</v>
      </c>
      <c r="I421" s="234">
        <v>0</v>
      </c>
      <c r="J421" s="234">
        <v>0</v>
      </c>
      <c r="K421" s="235">
        <f t="shared" si="365"/>
        <v>0</v>
      </c>
      <c r="L421" s="234">
        <v>0</v>
      </c>
      <c r="M421" s="236">
        <f t="shared" si="366"/>
        <v>0</v>
      </c>
      <c r="N421" s="222"/>
      <c r="P421" s="257">
        <v>6</v>
      </c>
      <c r="Q421" s="253"/>
      <c r="R421" s="491"/>
      <c r="S421" s="491"/>
      <c r="T421" s="251"/>
      <c r="U421" s="162">
        <f t="shared" si="367"/>
        <v>0</v>
      </c>
      <c r="V421" s="234">
        <v>0</v>
      </c>
      <c r="W421" s="234">
        <v>0</v>
      </c>
      <c r="X421" s="295">
        <f t="shared" si="368"/>
        <v>0</v>
      </c>
      <c r="Y421" s="234">
        <v>0</v>
      </c>
      <c r="Z421" s="234">
        <v>0</v>
      </c>
      <c r="AA421" s="295">
        <f t="shared" si="369"/>
        <v>0</v>
      </c>
      <c r="AB421" s="234">
        <v>0</v>
      </c>
      <c r="AC421" s="295">
        <f t="shared" si="370"/>
        <v>0</v>
      </c>
      <c r="AD421" s="296">
        <f t="shared" si="371"/>
        <v>0</v>
      </c>
      <c r="AE421" s="222"/>
      <c r="AG421" s="399">
        <v>6</v>
      </c>
      <c r="AH421" s="402"/>
      <c r="AI421" s="491"/>
      <c r="AJ421" s="491"/>
      <c r="AK421" s="394"/>
      <c r="AL421" s="307">
        <f t="shared" si="372"/>
        <v>0</v>
      </c>
      <c r="AM421" s="234">
        <v>0</v>
      </c>
      <c r="AN421" s="234">
        <v>0</v>
      </c>
      <c r="AO421" s="277">
        <f t="shared" si="373"/>
        <v>0</v>
      </c>
      <c r="AP421" s="234">
        <v>0</v>
      </c>
      <c r="AQ421" s="234">
        <v>0</v>
      </c>
      <c r="AR421" s="277">
        <f t="shared" si="374"/>
        <v>0</v>
      </c>
      <c r="AS421" s="234">
        <v>0</v>
      </c>
      <c r="AT421" s="277">
        <f t="shared" si="375"/>
        <v>0</v>
      </c>
      <c r="AU421" s="278">
        <f t="shared" si="376"/>
        <v>0</v>
      </c>
    </row>
    <row r="422" spans="1:48" x14ac:dyDescent="0.35">
      <c r="A422" s="620" t="s">
        <v>180</v>
      </c>
      <c r="B422" s="617"/>
      <c r="C422" s="532">
        <v>0</v>
      </c>
      <c r="D422" s="532"/>
      <c r="E422" s="311"/>
      <c r="F422" s="234">
        <v>0</v>
      </c>
      <c r="G422" s="234">
        <v>0</v>
      </c>
      <c r="H422" s="235">
        <f t="shared" si="364"/>
        <v>0</v>
      </c>
      <c r="I422" s="234">
        <v>0</v>
      </c>
      <c r="J422" s="234">
        <v>0</v>
      </c>
      <c r="K422" s="235">
        <f t="shared" si="365"/>
        <v>0</v>
      </c>
      <c r="L422" s="234">
        <v>0</v>
      </c>
      <c r="M422" s="236">
        <f t="shared" si="366"/>
        <v>0</v>
      </c>
      <c r="N422" s="222"/>
      <c r="P422" s="620" t="s">
        <v>180</v>
      </c>
      <c r="Q422" s="617"/>
      <c r="R422" s="532">
        <v>0</v>
      </c>
      <c r="S422" s="532"/>
      <c r="T422" s="251"/>
      <c r="U422" s="162">
        <f t="shared" si="367"/>
        <v>0</v>
      </c>
      <c r="V422" s="234">
        <v>0</v>
      </c>
      <c r="W422" s="234">
        <v>0</v>
      </c>
      <c r="X422" s="295">
        <f t="shared" si="368"/>
        <v>0</v>
      </c>
      <c r="Y422" s="234">
        <v>0</v>
      </c>
      <c r="Z422" s="234">
        <v>0</v>
      </c>
      <c r="AA422" s="295">
        <f t="shared" si="369"/>
        <v>0</v>
      </c>
      <c r="AB422" s="234">
        <v>0</v>
      </c>
      <c r="AC422" s="295">
        <f t="shared" si="370"/>
        <v>0</v>
      </c>
      <c r="AD422" s="296">
        <f t="shared" si="371"/>
        <v>0</v>
      </c>
      <c r="AE422" s="222"/>
      <c r="AG422" s="620" t="s">
        <v>180</v>
      </c>
      <c r="AH422" s="617"/>
      <c r="AI422" s="532">
        <v>0</v>
      </c>
      <c r="AJ422" s="532"/>
      <c r="AK422" s="394"/>
      <c r="AL422" s="307">
        <f t="shared" si="372"/>
        <v>0</v>
      </c>
      <c r="AM422" s="234">
        <v>0</v>
      </c>
      <c r="AN422" s="234">
        <v>0</v>
      </c>
      <c r="AO422" s="277">
        <f t="shared" si="373"/>
        <v>0</v>
      </c>
      <c r="AP422" s="234">
        <v>0</v>
      </c>
      <c r="AQ422" s="234">
        <v>0</v>
      </c>
      <c r="AR422" s="277">
        <f t="shared" si="374"/>
        <v>0</v>
      </c>
      <c r="AS422" s="234">
        <v>0</v>
      </c>
      <c r="AT422" s="277">
        <f t="shared" si="375"/>
        <v>0</v>
      </c>
      <c r="AU422" s="278">
        <f t="shared" si="376"/>
        <v>0</v>
      </c>
    </row>
    <row r="423" spans="1:48" ht="16" thickBot="1" x14ac:dyDescent="0.4">
      <c r="A423" s="493" t="s">
        <v>207</v>
      </c>
      <c r="B423" s="494"/>
      <c r="C423" s="497">
        <f>COUNTA(B416:B421)+C422</f>
        <v>0</v>
      </c>
      <c r="D423" s="497"/>
      <c r="E423" s="227"/>
      <c r="F423" s="250">
        <f>SUM(F416:F422)</f>
        <v>0</v>
      </c>
      <c r="G423" s="250">
        <f>SUM(G416:G422)</f>
        <v>0</v>
      </c>
      <c r="H423" s="250">
        <f t="shared" ref="H423:L423" si="377">SUM(H416:H422)</f>
        <v>0</v>
      </c>
      <c r="I423" s="250">
        <f t="shared" si="377"/>
        <v>0</v>
      </c>
      <c r="J423" s="250">
        <f>SUM(J416:J422)</f>
        <v>0</v>
      </c>
      <c r="K423" s="250">
        <f t="shared" si="377"/>
        <v>0</v>
      </c>
      <c r="L423" s="250">
        <f t="shared" si="377"/>
        <v>0</v>
      </c>
      <c r="M423" s="237">
        <f>SUM(M416:M422)</f>
        <v>0</v>
      </c>
      <c r="N423" s="222"/>
      <c r="P423" s="493" t="s">
        <v>207</v>
      </c>
      <c r="Q423" s="494"/>
      <c r="R423" s="498">
        <f>COUNTA(Q416:Q421)+R422</f>
        <v>0</v>
      </c>
      <c r="S423" s="498"/>
      <c r="T423" s="227"/>
      <c r="U423" s="339">
        <f t="shared" si="367"/>
        <v>0</v>
      </c>
      <c r="V423" s="293">
        <f>SUM(V416:V422)</f>
        <v>0</v>
      </c>
      <c r="W423" s="293">
        <f>SUM(W416:W422)</f>
        <v>0</v>
      </c>
      <c r="X423" s="293">
        <f t="shared" ref="X423:AB423" si="378">SUM(X416:X422)</f>
        <v>0</v>
      </c>
      <c r="Y423" s="293">
        <f t="shared" si="378"/>
        <v>0</v>
      </c>
      <c r="Z423" s="293">
        <f t="shared" si="378"/>
        <v>0</v>
      </c>
      <c r="AA423" s="293">
        <f t="shared" si="378"/>
        <v>0</v>
      </c>
      <c r="AB423" s="293">
        <f t="shared" si="378"/>
        <v>0</v>
      </c>
      <c r="AC423" s="293">
        <f>SUM(AC416:AC422)</f>
        <v>0</v>
      </c>
      <c r="AD423" s="294">
        <f>SUM(AD416:AD422)</f>
        <v>0</v>
      </c>
      <c r="AE423" s="222"/>
      <c r="AG423" s="493" t="s">
        <v>207</v>
      </c>
      <c r="AH423" s="494"/>
      <c r="AI423" s="543">
        <f>COUNTA(AH416:AH421)+AI422</f>
        <v>0</v>
      </c>
      <c r="AJ423" s="543"/>
      <c r="AK423" s="396"/>
      <c r="AL423" s="337">
        <f t="shared" si="372"/>
        <v>0</v>
      </c>
      <c r="AM423" s="275">
        <f>SUM(AM416:AM422)</f>
        <v>0</v>
      </c>
      <c r="AN423" s="275">
        <f>SUM(AN416:AN422)</f>
        <v>0</v>
      </c>
      <c r="AO423" s="275">
        <f t="shared" ref="AO423:AT423" si="379">SUM(AO416:AO422)</f>
        <v>0</v>
      </c>
      <c r="AP423" s="275">
        <f t="shared" si="379"/>
        <v>0</v>
      </c>
      <c r="AQ423" s="275">
        <f t="shared" si="379"/>
        <v>0</v>
      </c>
      <c r="AR423" s="275">
        <f t="shared" si="379"/>
        <v>0</v>
      </c>
      <c r="AS423" s="275">
        <f t="shared" si="379"/>
        <v>0</v>
      </c>
      <c r="AT423" s="275">
        <f t="shared" si="379"/>
        <v>0</v>
      </c>
      <c r="AU423" s="276">
        <f t="shared" si="376"/>
        <v>0</v>
      </c>
      <c r="AV423" s="221"/>
    </row>
    <row r="424" spans="1:48" ht="3.75" customHeight="1" thickBot="1" x14ac:dyDescent="0.4">
      <c r="F424" s="220"/>
      <c r="G424" s="220"/>
      <c r="Y424" s="163"/>
      <c r="Z424" s="163"/>
      <c r="AA424" s="163"/>
      <c r="AB424" s="163"/>
      <c r="AC424" s="163"/>
      <c r="AD424" s="163"/>
      <c r="AE424" s="221"/>
    </row>
    <row r="425" spans="1:48" s="242" customFormat="1" x14ac:dyDescent="0.35">
      <c r="A425" s="502" t="s">
        <v>186</v>
      </c>
      <c r="B425" s="503"/>
      <c r="C425" s="503"/>
      <c r="D425" s="503"/>
      <c r="E425" s="503"/>
      <c r="F425" s="503"/>
      <c r="G425" s="503"/>
      <c r="H425" s="503"/>
      <c r="I425" s="503"/>
      <c r="J425" s="503"/>
      <c r="K425" s="503"/>
      <c r="L425" s="503"/>
      <c r="M425" s="518"/>
      <c r="N425" s="232"/>
      <c r="P425" s="502" t="s">
        <v>186</v>
      </c>
      <c r="Q425" s="503"/>
      <c r="R425" s="503"/>
      <c r="S425" s="503"/>
      <c r="T425" s="503"/>
      <c r="U425" s="503"/>
      <c r="V425" s="503"/>
      <c r="W425" s="503"/>
      <c r="X425" s="503"/>
      <c r="Y425" s="503"/>
      <c r="Z425" s="503"/>
      <c r="AA425" s="503"/>
      <c r="AB425" s="503"/>
      <c r="AC425" s="503"/>
      <c r="AD425" s="248"/>
      <c r="AE425" s="232"/>
      <c r="AG425" s="502" t="s">
        <v>186</v>
      </c>
      <c r="AH425" s="503"/>
      <c r="AI425" s="503"/>
      <c r="AJ425" s="503"/>
      <c r="AK425" s="503"/>
      <c r="AL425" s="503"/>
      <c r="AM425" s="503"/>
      <c r="AN425" s="503"/>
      <c r="AO425" s="503"/>
      <c r="AP425" s="503"/>
      <c r="AQ425" s="503"/>
      <c r="AR425" s="503"/>
      <c r="AS425" s="503"/>
      <c r="AT425" s="503"/>
      <c r="AU425" s="400"/>
    </row>
    <row r="426" spans="1:48" s="242" customFormat="1" ht="31.5" customHeight="1" x14ac:dyDescent="0.35">
      <c r="A426" s="534" t="s">
        <v>188</v>
      </c>
      <c r="B426" s="533"/>
      <c r="C426" s="533" t="s">
        <v>13</v>
      </c>
      <c r="D426" s="533"/>
      <c r="E426" s="256" t="s">
        <v>14</v>
      </c>
      <c r="F426" s="252" t="s">
        <v>171</v>
      </c>
      <c r="G426" s="252" t="s">
        <v>68</v>
      </c>
      <c r="H426" s="255" t="s">
        <v>151</v>
      </c>
      <c r="I426" s="252" t="s">
        <v>80</v>
      </c>
      <c r="J426" s="252" t="s">
        <v>81</v>
      </c>
      <c r="K426" s="255" t="s">
        <v>82</v>
      </c>
      <c r="L426" s="252" t="s">
        <v>150</v>
      </c>
      <c r="M426" s="259" t="s">
        <v>18</v>
      </c>
      <c r="N426" s="232"/>
      <c r="P426" s="534" t="s">
        <v>188</v>
      </c>
      <c r="Q426" s="533"/>
      <c r="R426" s="533" t="s">
        <v>13</v>
      </c>
      <c r="S426" s="533"/>
      <c r="T426" s="256" t="s">
        <v>14</v>
      </c>
      <c r="U426" s="260" t="s">
        <v>266</v>
      </c>
      <c r="V426" s="256" t="s">
        <v>171</v>
      </c>
      <c r="W426" s="256" t="s">
        <v>68</v>
      </c>
      <c r="X426" s="260" t="s">
        <v>151</v>
      </c>
      <c r="Y426" s="256" t="s">
        <v>80</v>
      </c>
      <c r="Z426" s="256" t="s">
        <v>81</v>
      </c>
      <c r="AA426" s="260" t="s">
        <v>82</v>
      </c>
      <c r="AB426" s="256" t="s">
        <v>150</v>
      </c>
      <c r="AC426" s="260" t="s">
        <v>18</v>
      </c>
      <c r="AD426" s="267" t="s">
        <v>114</v>
      </c>
      <c r="AE426" s="232"/>
      <c r="AG426" s="534" t="s">
        <v>188</v>
      </c>
      <c r="AH426" s="533"/>
      <c r="AI426" s="533" t="s">
        <v>13</v>
      </c>
      <c r="AJ426" s="533"/>
      <c r="AK426" s="405" t="s">
        <v>14</v>
      </c>
      <c r="AL426" s="260" t="s">
        <v>266</v>
      </c>
      <c r="AM426" s="405" t="s">
        <v>171</v>
      </c>
      <c r="AN426" s="405" t="s">
        <v>68</v>
      </c>
      <c r="AO426" s="260" t="s">
        <v>151</v>
      </c>
      <c r="AP426" s="405" t="s">
        <v>80</v>
      </c>
      <c r="AQ426" s="405" t="s">
        <v>81</v>
      </c>
      <c r="AR426" s="260" t="s">
        <v>82</v>
      </c>
      <c r="AS426" s="405" t="s">
        <v>150</v>
      </c>
      <c r="AT426" s="260" t="s">
        <v>213</v>
      </c>
      <c r="AU426" s="267" t="s">
        <v>269</v>
      </c>
    </row>
    <row r="427" spans="1:48" x14ac:dyDescent="0.35">
      <c r="A427" s="495">
        <v>0</v>
      </c>
      <c r="B427" s="491"/>
      <c r="C427" s="496" t="s">
        <v>19</v>
      </c>
      <c r="D427" s="496"/>
      <c r="E427" s="251"/>
      <c r="F427" s="234">
        <v>0</v>
      </c>
      <c r="G427" s="234">
        <v>0</v>
      </c>
      <c r="H427" s="235">
        <f>SUM(F427:G427)</f>
        <v>0</v>
      </c>
      <c r="I427" s="234">
        <v>0</v>
      </c>
      <c r="J427" s="234">
        <v>0</v>
      </c>
      <c r="K427" s="235">
        <f>SUM(I427:J427)</f>
        <v>0</v>
      </c>
      <c r="L427" s="234">
        <v>0</v>
      </c>
      <c r="M427" s="236">
        <f>SUM(H427, K427, L427)</f>
        <v>0</v>
      </c>
      <c r="N427" s="223"/>
      <c r="P427" s="522">
        <v>0</v>
      </c>
      <c r="Q427" s="496"/>
      <c r="R427" s="496" t="s">
        <v>19</v>
      </c>
      <c r="S427" s="496"/>
      <c r="T427" s="251"/>
      <c r="U427" s="162">
        <f t="shared" ref="U427:U434" si="380">AU347</f>
        <v>0</v>
      </c>
      <c r="V427" s="234">
        <v>0</v>
      </c>
      <c r="W427" s="234">
        <v>0</v>
      </c>
      <c r="X427" s="295">
        <f>SUM(V427:W427)</f>
        <v>0</v>
      </c>
      <c r="Y427" s="234">
        <v>0</v>
      </c>
      <c r="Z427" s="234">
        <v>0</v>
      </c>
      <c r="AA427" s="295">
        <f>SUM(Y427:Z427)</f>
        <v>0</v>
      </c>
      <c r="AB427" s="234">
        <v>0</v>
      </c>
      <c r="AC427" s="295">
        <f>SUM(X427, AA427, AB427)</f>
        <v>0</v>
      </c>
      <c r="AD427" s="296">
        <f t="shared" ref="AD427:AD431" si="381">M427-AC427</f>
        <v>0</v>
      </c>
      <c r="AE427" s="223"/>
      <c r="AG427" s="522">
        <v>0</v>
      </c>
      <c r="AH427" s="496"/>
      <c r="AI427" s="496" t="s">
        <v>19</v>
      </c>
      <c r="AJ427" s="496"/>
      <c r="AK427" s="394"/>
      <c r="AL427" s="307">
        <f t="shared" ref="AL427:AL434" si="382">AU347</f>
        <v>0</v>
      </c>
      <c r="AM427" s="234">
        <v>0</v>
      </c>
      <c r="AN427" s="234">
        <v>0</v>
      </c>
      <c r="AO427" s="277">
        <f>SUM(AM427:AN427)</f>
        <v>0</v>
      </c>
      <c r="AP427" s="234">
        <v>0</v>
      </c>
      <c r="AQ427" s="234">
        <v>0</v>
      </c>
      <c r="AR427" s="277">
        <f>SUM(AP427:AQ427)</f>
        <v>0</v>
      </c>
      <c r="AS427" s="234">
        <v>0</v>
      </c>
      <c r="AT427" s="277">
        <f>SUM(AO427, AR427, AS427)</f>
        <v>0</v>
      </c>
      <c r="AU427" s="278">
        <f t="shared" ref="AU427:AU432" si="383">IF($S$473&lt;&gt;0, AC427+AL427-AT427, M427+AL427-AT427)</f>
        <v>0</v>
      </c>
    </row>
    <row r="428" spans="1:48" x14ac:dyDescent="0.35">
      <c r="A428" s="495">
        <v>0</v>
      </c>
      <c r="B428" s="491"/>
      <c r="C428" s="496" t="s">
        <v>20</v>
      </c>
      <c r="D428" s="496"/>
      <c r="E428" s="251"/>
      <c r="F428" s="234">
        <v>0</v>
      </c>
      <c r="G428" s="234">
        <v>0</v>
      </c>
      <c r="H428" s="235">
        <f t="shared" ref="H428:H431" si="384">SUM(F428:G428)</f>
        <v>0</v>
      </c>
      <c r="I428" s="234">
        <v>0</v>
      </c>
      <c r="J428" s="234">
        <v>0</v>
      </c>
      <c r="K428" s="235">
        <f t="shared" ref="K428:K431" si="385">SUM(I428:J428)</f>
        <v>0</v>
      </c>
      <c r="L428" s="234">
        <v>0</v>
      </c>
      <c r="M428" s="236">
        <f t="shared" ref="M428:M431" si="386">SUM(H428, K428, L428)</f>
        <v>0</v>
      </c>
      <c r="N428" s="223"/>
      <c r="P428" s="522">
        <v>0</v>
      </c>
      <c r="Q428" s="496"/>
      <c r="R428" s="496" t="s">
        <v>20</v>
      </c>
      <c r="S428" s="496"/>
      <c r="T428" s="251"/>
      <c r="U428" s="162">
        <f t="shared" si="380"/>
        <v>0</v>
      </c>
      <c r="V428" s="234">
        <v>0</v>
      </c>
      <c r="W428" s="234">
        <v>0</v>
      </c>
      <c r="X428" s="295">
        <f t="shared" ref="X428:X431" si="387">SUM(V428:W428)</f>
        <v>0</v>
      </c>
      <c r="Y428" s="234">
        <v>0</v>
      </c>
      <c r="Z428" s="234">
        <v>0</v>
      </c>
      <c r="AA428" s="295">
        <f t="shared" ref="AA428:AA431" si="388">SUM(Y428:Z428)</f>
        <v>0</v>
      </c>
      <c r="AB428" s="234">
        <v>0</v>
      </c>
      <c r="AC428" s="295">
        <f t="shared" ref="AC428:AC431" si="389">SUM(X428, AA428, AB428)</f>
        <v>0</v>
      </c>
      <c r="AD428" s="296">
        <f t="shared" si="381"/>
        <v>0</v>
      </c>
      <c r="AE428" s="223"/>
      <c r="AG428" s="522">
        <v>0</v>
      </c>
      <c r="AH428" s="496"/>
      <c r="AI428" s="496" t="s">
        <v>20</v>
      </c>
      <c r="AJ428" s="496"/>
      <c r="AK428" s="394"/>
      <c r="AL428" s="307">
        <f t="shared" si="382"/>
        <v>0</v>
      </c>
      <c r="AM428" s="234">
        <v>0</v>
      </c>
      <c r="AN428" s="234">
        <v>0</v>
      </c>
      <c r="AO428" s="277">
        <f t="shared" ref="AO428:AO431" si="390">SUM(AM428:AN428)</f>
        <v>0</v>
      </c>
      <c r="AP428" s="234">
        <v>0</v>
      </c>
      <c r="AQ428" s="234">
        <v>0</v>
      </c>
      <c r="AR428" s="277">
        <f t="shared" ref="AR428:AR431" si="391">SUM(AP428:AQ428)</f>
        <v>0</v>
      </c>
      <c r="AS428" s="234">
        <v>0</v>
      </c>
      <c r="AT428" s="277">
        <f t="shared" ref="AT428:AT431" si="392">SUM(AO428, AR428, AS428)</f>
        <v>0</v>
      </c>
      <c r="AU428" s="278">
        <f t="shared" si="383"/>
        <v>0</v>
      </c>
    </row>
    <row r="429" spans="1:48" x14ac:dyDescent="0.35">
      <c r="A429" s="495">
        <v>0</v>
      </c>
      <c r="B429" s="491"/>
      <c r="C429" s="496" t="s">
        <v>21</v>
      </c>
      <c r="D429" s="496"/>
      <c r="E429" s="251"/>
      <c r="F429" s="234">
        <v>0</v>
      </c>
      <c r="G429" s="234">
        <v>0</v>
      </c>
      <c r="H429" s="235">
        <f>SUM(F429:G429)</f>
        <v>0</v>
      </c>
      <c r="I429" s="234">
        <v>0</v>
      </c>
      <c r="J429" s="234">
        <v>0</v>
      </c>
      <c r="K429" s="235">
        <f t="shared" si="385"/>
        <v>0</v>
      </c>
      <c r="L429" s="234">
        <v>0</v>
      </c>
      <c r="M429" s="236">
        <f t="shared" si="386"/>
        <v>0</v>
      </c>
      <c r="N429" s="223"/>
      <c r="P429" s="522">
        <v>0</v>
      </c>
      <c r="Q429" s="496"/>
      <c r="R429" s="496" t="s">
        <v>21</v>
      </c>
      <c r="S429" s="496"/>
      <c r="T429" s="251"/>
      <c r="U429" s="162">
        <f t="shared" si="380"/>
        <v>0</v>
      </c>
      <c r="V429" s="234">
        <v>0</v>
      </c>
      <c r="W429" s="234">
        <v>0</v>
      </c>
      <c r="X429" s="295">
        <f t="shared" si="387"/>
        <v>0</v>
      </c>
      <c r="Y429" s="234">
        <v>0</v>
      </c>
      <c r="Z429" s="234">
        <v>0</v>
      </c>
      <c r="AA429" s="295">
        <f t="shared" si="388"/>
        <v>0</v>
      </c>
      <c r="AB429" s="234">
        <v>0</v>
      </c>
      <c r="AC429" s="295">
        <f t="shared" si="389"/>
        <v>0</v>
      </c>
      <c r="AD429" s="296">
        <f t="shared" si="381"/>
        <v>0</v>
      </c>
      <c r="AE429" s="223"/>
      <c r="AG429" s="522">
        <v>0</v>
      </c>
      <c r="AH429" s="496"/>
      <c r="AI429" s="496" t="s">
        <v>21</v>
      </c>
      <c r="AJ429" s="496"/>
      <c r="AK429" s="394"/>
      <c r="AL429" s="307">
        <f t="shared" si="382"/>
        <v>0</v>
      </c>
      <c r="AM429" s="234">
        <v>0</v>
      </c>
      <c r="AN429" s="234">
        <v>0</v>
      </c>
      <c r="AO429" s="277">
        <f t="shared" si="390"/>
        <v>0</v>
      </c>
      <c r="AP429" s="234">
        <v>0</v>
      </c>
      <c r="AQ429" s="234">
        <v>0</v>
      </c>
      <c r="AR429" s="277">
        <f t="shared" si="391"/>
        <v>0</v>
      </c>
      <c r="AS429" s="234">
        <v>0</v>
      </c>
      <c r="AT429" s="277">
        <f t="shared" si="392"/>
        <v>0</v>
      </c>
      <c r="AU429" s="278">
        <f>IF($S$473&lt;&gt;0, AC429+AL429-AT429, M429+AL429-AT429)</f>
        <v>0</v>
      </c>
    </row>
    <row r="430" spans="1:48" x14ac:dyDescent="0.35">
      <c r="A430" s="495">
        <v>0</v>
      </c>
      <c r="B430" s="491"/>
      <c r="C430" s="496" t="s">
        <v>22</v>
      </c>
      <c r="D430" s="496"/>
      <c r="E430" s="251"/>
      <c r="F430" s="234">
        <v>0</v>
      </c>
      <c r="G430" s="234">
        <v>0</v>
      </c>
      <c r="H430" s="235">
        <f t="shared" si="384"/>
        <v>0</v>
      </c>
      <c r="I430" s="234">
        <v>0</v>
      </c>
      <c r="J430" s="234">
        <v>0</v>
      </c>
      <c r="K430" s="235">
        <f t="shared" si="385"/>
        <v>0</v>
      </c>
      <c r="L430" s="234">
        <v>0</v>
      </c>
      <c r="M430" s="236">
        <f t="shared" si="386"/>
        <v>0</v>
      </c>
      <c r="N430" s="223"/>
      <c r="P430" s="522">
        <v>0</v>
      </c>
      <c r="Q430" s="496"/>
      <c r="R430" s="496" t="s">
        <v>22</v>
      </c>
      <c r="S430" s="496"/>
      <c r="T430" s="251"/>
      <c r="U430" s="162">
        <f t="shared" si="380"/>
        <v>0</v>
      </c>
      <c r="V430" s="234">
        <v>0</v>
      </c>
      <c r="W430" s="234">
        <v>0</v>
      </c>
      <c r="X430" s="295">
        <f t="shared" si="387"/>
        <v>0</v>
      </c>
      <c r="Y430" s="234">
        <v>0</v>
      </c>
      <c r="Z430" s="234">
        <v>0</v>
      </c>
      <c r="AA430" s="295">
        <f t="shared" si="388"/>
        <v>0</v>
      </c>
      <c r="AB430" s="234">
        <v>0</v>
      </c>
      <c r="AC430" s="295">
        <f t="shared" si="389"/>
        <v>0</v>
      </c>
      <c r="AD430" s="296">
        <f t="shared" si="381"/>
        <v>0</v>
      </c>
      <c r="AE430" s="223"/>
      <c r="AG430" s="522">
        <v>0</v>
      </c>
      <c r="AH430" s="496"/>
      <c r="AI430" s="496" t="s">
        <v>22</v>
      </c>
      <c r="AJ430" s="496"/>
      <c r="AK430" s="394"/>
      <c r="AL430" s="307">
        <f t="shared" si="382"/>
        <v>0</v>
      </c>
      <c r="AM430" s="234">
        <v>0</v>
      </c>
      <c r="AN430" s="234">
        <v>0</v>
      </c>
      <c r="AO430" s="277">
        <f t="shared" si="390"/>
        <v>0</v>
      </c>
      <c r="AP430" s="234">
        <v>0</v>
      </c>
      <c r="AQ430" s="234">
        <v>0</v>
      </c>
      <c r="AR430" s="277">
        <f t="shared" si="391"/>
        <v>0</v>
      </c>
      <c r="AS430" s="234">
        <v>0</v>
      </c>
      <c r="AT430" s="277">
        <f t="shared" si="392"/>
        <v>0</v>
      </c>
      <c r="AU430" s="278">
        <f t="shared" si="383"/>
        <v>0</v>
      </c>
    </row>
    <row r="431" spans="1:48" x14ac:dyDescent="0.35">
      <c r="A431" s="495">
        <v>0</v>
      </c>
      <c r="B431" s="491"/>
      <c r="C431" s="491" t="s">
        <v>23</v>
      </c>
      <c r="D431" s="491"/>
      <c r="E431" s="251"/>
      <c r="F431" s="234">
        <v>0</v>
      </c>
      <c r="G431" s="234">
        <v>0</v>
      </c>
      <c r="H431" s="235">
        <f t="shared" si="384"/>
        <v>0</v>
      </c>
      <c r="I431" s="234">
        <v>0</v>
      </c>
      <c r="J431" s="234">
        <v>0</v>
      </c>
      <c r="K431" s="235">
        <f t="shared" si="385"/>
        <v>0</v>
      </c>
      <c r="L431" s="234">
        <v>0</v>
      </c>
      <c r="M431" s="236">
        <f t="shared" si="386"/>
        <v>0</v>
      </c>
      <c r="N431" s="223"/>
      <c r="P431" s="522">
        <v>0</v>
      </c>
      <c r="Q431" s="496"/>
      <c r="R431" s="496" t="s">
        <v>23</v>
      </c>
      <c r="S431" s="496"/>
      <c r="T431" s="251"/>
      <c r="U431" s="162">
        <f t="shared" si="380"/>
        <v>0</v>
      </c>
      <c r="V431" s="234">
        <v>0</v>
      </c>
      <c r="W431" s="234">
        <v>0</v>
      </c>
      <c r="X431" s="295">
        <f t="shared" si="387"/>
        <v>0</v>
      </c>
      <c r="Y431" s="234">
        <v>0</v>
      </c>
      <c r="Z431" s="234">
        <v>0</v>
      </c>
      <c r="AA431" s="295">
        <f t="shared" si="388"/>
        <v>0</v>
      </c>
      <c r="AB431" s="234">
        <v>0</v>
      </c>
      <c r="AC431" s="295">
        <f t="shared" si="389"/>
        <v>0</v>
      </c>
      <c r="AD431" s="296">
        <f t="shared" si="381"/>
        <v>0</v>
      </c>
      <c r="AE431" s="223"/>
      <c r="AG431" s="522">
        <v>0</v>
      </c>
      <c r="AH431" s="496"/>
      <c r="AI431" s="496" t="s">
        <v>23</v>
      </c>
      <c r="AJ431" s="496"/>
      <c r="AK431" s="394"/>
      <c r="AL431" s="307">
        <f t="shared" si="382"/>
        <v>0</v>
      </c>
      <c r="AM431" s="234">
        <v>0</v>
      </c>
      <c r="AN431" s="234">
        <v>0</v>
      </c>
      <c r="AO431" s="277">
        <f t="shared" si="390"/>
        <v>0</v>
      </c>
      <c r="AP431" s="234">
        <v>0</v>
      </c>
      <c r="AQ431" s="234">
        <v>0</v>
      </c>
      <c r="AR431" s="277">
        <f t="shared" si="391"/>
        <v>0</v>
      </c>
      <c r="AS431" s="234">
        <v>0</v>
      </c>
      <c r="AT431" s="277">
        <f t="shared" si="392"/>
        <v>0</v>
      </c>
      <c r="AU431" s="278">
        <f t="shared" si="383"/>
        <v>0</v>
      </c>
    </row>
    <row r="432" spans="1:48" ht="16" thickBot="1" x14ac:dyDescent="0.4">
      <c r="A432" s="226" t="s">
        <v>181</v>
      </c>
      <c r="B432" s="227"/>
      <c r="C432" s="497">
        <f>SUM(A427:B431)</f>
        <v>0</v>
      </c>
      <c r="D432" s="497"/>
      <c r="E432" s="227"/>
      <c r="F432" s="250">
        <f>SUM(F427:F431)</f>
        <v>0</v>
      </c>
      <c r="G432" s="250">
        <f t="shared" ref="G432:L432" si="393">SUM(G427:G431)</f>
        <v>0</v>
      </c>
      <c r="H432" s="250">
        <f t="shared" si="393"/>
        <v>0</v>
      </c>
      <c r="I432" s="250">
        <f t="shared" si="393"/>
        <v>0</v>
      </c>
      <c r="J432" s="250">
        <f t="shared" si="393"/>
        <v>0</v>
      </c>
      <c r="K432" s="250">
        <f t="shared" si="393"/>
        <v>0</v>
      </c>
      <c r="L432" s="250">
        <f t="shared" si="393"/>
        <v>0</v>
      </c>
      <c r="M432" s="237">
        <f>SUM(M427:M431)</f>
        <v>0</v>
      </c>
      <c r="N432" s="223"/>
      <c r="P432" s="226" t="s">
        <v>181</v>
      </c>
      <c r="Q432" s="227"/>
      <c r="R432" s="498">
        <f>SUM(P427:Q431)</f>
        <v>0</v>
      </c>
      <c r="S432" s="498"/>
      <c r="T432" s="269"/>
      <c r="U432" s="339">
        <f t="shared" si="380"/>
        <v>0</v>
      </c>
      <c r="V432" s="293">
        <f>SUM(V427:V431)</f>
        <v>0</v>
      </c>
      <c r="W432" s="293">
        <f t="shared" ref="W432:AB432" si="394">SUM(W427:W431)</f>
        <v>0</v>
      </c>
      <c r="X432" s="293">
        <f t="shared" si="394"/>
        <v>0</v>
      </c>
      <c r="Y432" s="293">
        <f t="shared" si="394"/>
        <v>0</v>
      </c>
      <c r="Z432" s="293">
        <f t="shared" si="394"/>
        <v>0</v>
      </c>
      <c r="AA432" s="293">
        <f t="shared" si="394"/>
        <v>0</v>
      </c>
      <c r="AB432" s="293">
        <f t="shared" si="394"/>
        <v>0</v>
      </c>
      <c r="AC432" s="293">
        <f>SUM(AC427:AC431)</f>
        <v>0</v>
      </c>
      <c r="AD432" s="294">
        <f>SUM(AD427:AD431)</f>
        <v>0</v>
      </c>
      <c r="AE432" s="223"/>
      <c r="AG432" s="395" t="s">
        <v>181</v>
      </c>
      <c r="AH432" s="396"/>
      <c r="AI432" s="543">
        <f>SUM(AG427:AH431)</f>
        <v>0</v>
      </c>
      <c r="AJ432" s="543"/>
      <c r="AK432" s="403"/>
      <c r="AL432" s="337">
        <f t="shared" si="382"/>
        <v>0</v>
      </c>
      <c r="AM432" s="275">
        <f>SUM(AM427:AM431)</f>
        <v>0</v>
      </c>
      <c r="AN432" s="275">
        <f t="shared" ref="AN432:AT432" si="395">SUM(AN427:AN431)</f>
        <v>0</v>
      </c>
      <c r="AO432" s="275">
        <f t="shared" si="395"/>
        <v>0</v>
      </c>
      <c r="AP432" s="275">
        <f t="shared" si="395"/>
        <v>0</v>
      </c>
      <c r="AQ432" s="275">
        <f t="shared" si="395"/>
        <v>0</v>
      </c>
      <c r="AR432" s="275">
        <f t="shared" si="395"/>
        <v>0</v>
      </c>
      <c r="AS432" s="275">
        <f t="shared" si="395"/>
        <v>0</v>
      </c>
      <c r="AT432" s="275">
        <f t="shared" si="395"/>
        <v>0</v>
      </c>
      <c r="AU432" s="276">
        <f t="shared" si="383"/>
        <v>0</v>
      </c>
    </row>
    <row r="433" spans="1:47" s="221" customFormat="1" ht="3.75" customHeight="1" thickBot="1" x14ac:dyDescent="0.4">
      <c r="A433" s="499"/>
      <c r="B433" s="499"/>
      <c r="C433" s="499"/>
      <c r="D433" s="499"/>
      <c r="E433" s="499"/>
      <c r="F433" s="499"/>
      <c r="G433" s="499"/>
      <c r="H433" s="499"/>
      <c r="I433" s="499"/>
      <c r="J433" s="499"/>
      <c r="K433" s="499"/>
      <c r="L433" s="499"/>
      <c r="M433" s="499"/>
      <c r="N433" s="223"/>
      <c r="P433" s="499"/>
      <c r="Q433" s="499"/>
      <c r="R433" s="499"/>
      <c r="S433" s="499"/>
      <c r="T433" s="499"/>
      <c r="U433" s="499"/>
      <c r="V433" s="499"/>
      <c r="W433" s="499"/>
      <c r="X433" s="499"/>
      <c r="Y433" s="499"/>
      <c r="Z433" s="499"/>
      <c r="AA433" s="499"/>
      <c r="AB433" s="499"/>
      <c r="AC433" s="499"/>
      <c r="AD433" s="499"/>
      <c r="AE433" s="223"/>
      <c r="AG433" s="499"/>
      <c r="AH433" s="499"/>
      <c r="AI433" s="499"/>
      <c r="AJ433" s="499"/>
      <c r="AK433" s="499"/>
      <c r="AL433" s="499"/>
      <c r="AM433" s="499"/>
      <c r="AN433" s="499"/>
      <c r="AO433" s="499"/>
      <c r="AP433" s="499"/>
      <c r="AQ433" s="499"/>
      <c r="AR433" s="499"/>
      <c r="AS433" s="499"/>
      <c r="AT433" s="499"/>
      <c r="AU433" s="499"/>
    </row>
    <row r="434" spans="1:47" ht="16" thickBot="1" x14ac:dyDescent="0.4">
      <c r="A434" s="500" t="s">
        <v>187</v>
      </c>
      <c r="B434" s="501"/>
      <c r="C434" s="501"/>
      <c r="D434" s="501"/>
      <c r="E434" s="501"/>
      <c r="F434" s="241">
        <f>SUM(F432, F423)</f>
        <v>0</v>
      </c>
      <c r="G434" s="241">
        <f t="shared" ref="G434:L434" si="396">SUM(G432, G423)</f>
        <v>0</v>
      </c>
      <c r="H434" s="241">
        <f>SUM(H432, H423)</f>
        <v>0</v>
      </c>
      <c r="I434" s="241">
        <f t="shared" si="396"/>
        <v>0</v>
      </c>
      <c r="J434" s="241">
        <f t="shared" si="396"/>
        <v>0</v>
      </c>
      <c r="K434" s="241">
        <f>SUM(K432, K423)</f>
        <v>0</v>
      </c>
      <c r="L434" s="241">
        <f t="shared" si="396"/>
        <v>0</v>
      </c>
      <c r="M434" s="240">
        <f>SUM(M432, M423)</f>
        <v>0</v>
      </c>
      <c r="N434" s="223"/>
      <c r="P434" s="500" t="s">
        <v>187</v>
      </c>
      <c r="Q434" s="501"/>
      <c r="R434" s="501"/>
      <c r="S434" s="501"/>
      <c r="T434" s="501"/>
      <c r="U434" s="340">
        <f t="shared" si="380"/>
        <v>0</v>
      </c>
      <c r="V434" s="297">
        <f>SUM(V432, V423)</f>
        <v>0</v>
      </c>
      <c r="W434" s="297">
        <f t="shared" ref="W434" si="397">SUM(W432, W423)</f>
        <v>0</v>
      </c>
      <c r="X434" s="297">
        <f>SUM(X432, X423)</f>
        <v>0</v>
      </c>
      <c r="Y434" s="297">
        <f t="shared" ref="Y434:AB434" si="398">SUM(Y432, Y423)</f>
        <v>0</v>
      </c>
      <c r="Z434" s="297">
        <f t="shared" si="398"/>
        <v>0</v>
      </c>
      <c r="AA434" s="297">
        <f t="shared" si="398"/>
        <v>0</v>
      </c>
      <c r="AB434" s="297">
        <f t="shared" si="398"/>
        <v>0</v>
      </c>
      <c r="AC434" s="297">
        <f>SUM(AC432, AC423)</f>
        <v>0</v>
      </c>
      <c r="AD434" s="298">
        <f>SUM(AD432, AD423)</f>
        <v>0</v>
      </c>
      <c r="AE434" s="223"/>
      <c r="AG434" s="500" t="s">
        <v>187</v>
      </c>
      <c r="AH434" s="501"/>
      <c r="AI434" s="501"/>
      <c r="AJ434" s="501"/>
      <c r="AK434" s="501"/>
      <c r="AL434" s="338">
        <f t="shared" si="382"/>
        <v>0</v>
      </c>
      <c r="AM434" s="279">
        <f>SUM(AM432, AM423)</f>
        <v>0</v>
      </c>
      <c r="AN434" s="279">
        <f t="shared" ref="AN434" si="399">SUM(AN432, AN423)</f>
        <v>0</v>
      </c>
      <c r="AO434" s="279">
        <f>SUM(AO432, AO423)</f>
        <v>0</v>
      </c>
      <c r="AP434" s="279">
        <f t="shared" ref="AP434:AT434" si="400">SUM(AP432, AP423)</f>
        <v>0</v>
      </c>
      <c r="AQ434" s="279">
        <f t="shared" si="400"/>
        <v>0</v>
      </c>
      <c r="AR434" s="279">
        <f t="shared" si="400"/>
        <v>0</v>
      </c>
      <c r="AS434" s="279">
        <f t="shared" si="400"/>
        <v>0</v>
      </c>
      <c r="AT434" s="279">
        <f t="shared" si="400"/>
        <v>0</v>
      </c>
      <c r="AU434" s="280">
        <f>IF($S$473&lt;&gt;0, AC434+AL434-AT434, M434+AL434-AT434)</f>
        <v>0</v>
      </c>
    </row>
    <row r="435" spans="1:47" ht="16" thickBot="1" x14ac:dyDescent="0.4">
      <c r="F435" s="220"/>
      <c r="G435" s="220"/>
      <c r="AE435" s="221"/>
    </row>
    <row r="436" spans="1:47" s="242" customFormat="1" x14ac:dyDescent="0.35">
      <c r="A436" s="502" t="s">
        <v>98</v>
      </c>
      <c r="B436" s="503"/>
      <c r="C436" s="503"/>
      <c r="D436" s="503"/>
      <c r="E436" s="503"/>
      <c r="F436" s="503"/>
      <c r="G436" s="503"/>
      <c r="H436" s="503"/>
      <c r="I436" s="503"/>
      <c r="J436" s="503"/>
      <c r="K436" s="503"/>
      <c r="L436" s="503"/>
      <c r="M436" s="518"/>
      <c r="N436" s="232"/>
      <c r="P436" s="502" t="s">
        <v>98</v>
      </c>
      <c r="Q436" s="503"/>
      <c r="R436" s="503"/>
      <c r="S436" s="503"/>
      <c r="T436" s="503"/>
      <c r="U436" s="503"/>
      <c r="V436" s="503"/>
      <c r="W436" s="503"/>
      <c r="X436" s="503"/>
      <c r="Y436" s="503"/>
      <c r="Z436" s="503"/>
      <c r="AA436" s="503"/>
      <c r="AB436" s="503"/>
      <c r="AC436" s="503"/>
      <c r="AD436" s="248"/>
      <c r="AE436" s="232"/>
      <c r="AG436" s="502" t="s">
        <v>98</v>
      </c>
      <c r="AH436" s="503"/>
      <c r="AI436" s="503"/>
      <c r="AJ436" s="503"/>
      <c r="AK436" s="503"/>
      <c r="AL436" s="503"/>
      <c r="AM436" s="503"/>
      <c r="AN436" s="503"/>
      <c r="AO436" s="503"/>
      <c r="AP436" s="503"/>
      <c r="AQ436" s="503"/>
      <c r="AR436" s="503"/>
      <c r="AS436" s="503"/>
      <c r="AT436" s="503"/>
      <c r="AU436" s="400"/>
    </row>
    <row r="437" spans="1:47" s="242" customFormat="1" x14ac:dyDescent="0.35">
      <c r="A437" s="530" t="s">
        <v>24</v>
      </c>
      <c r="B437" s="531"/>
      <c r="C437" s="531"/>
      <c r="D437" s="531"/>
      <c r="E437" s="531"/>
      <c r="F437" s="531"/>
      <c r="G437" s="531"/>
      <c r="H437" s="531"/>
      <c r="I437" s="531"/>
      <c r="J437" s="256" t="s">
        <v>17</v>
      </c>
      <c r="K437" s="256" t="s">
        <v>15</v>
      </c>
      <c r="L437" s="256" t="s">
        <v>16</v>
      </c>
      <c r="M437" s="259" t="s">
        <v>18</v>
      </c>
      <c r="N437" s="232"/>
      <c r="P437" s="530" t="s">
        <v>24</v>
      </c>
      <c r="Q437" s="531"/>
      <c r="R437" s="531"/>
      <c r="S437" s="531"/>
      <c r="T437" s="531"/>
      <c r="U437" s="531"/>
      <c r="V437" s="531"/>
      <c r="W437" s="531"/>
      <c r="X437" s="531"/>
      <c r="Y437" s="255" t="s">
        <v>266</v>
      </c>
      <c r="Z437" s="328" t="s">
        <v>77</v>
      </c>
      <c r="AA437" s="256" t="s">
        <v>15</v>
      </c>
      <c r="AB437" s="256" t="s">
        <v>16</v>
      </c>
      <c r="AC437" s="255" t="s">
        <v>18</v>
      </c>
      <c r="AD437" s="267" t="s">
        <v>114</v>
      </c>
      <c r="AE437" s="232"/>
      <c r="AG437" s="530" t="s">
        <v>24</v>
      </c>
      <c r="AH437" s="531"/>
      <c r="AI437" s="531"/>
      <c r="AJ437" s="531"/>
      <c r="AK437" s="531"/>
      <c r="AL437" s="531"/>
      <c r="AM437" s="531"/>
      <c r="AN437" s="531"/>
      <c r="AO437" s="531"/>
      <c r="AP437" s="404" t="s">
        <v>266</v>
      </c>
      <c r="AQ437" s="328" t="s">
        <v>211</v>
      </c>
      <c r="AR437" s="405" t="s">
        <v>15</v>
      </c>
      <c r="AS437" s="405" t="s">
        <v>16</v>
      </c>
      <c r="AT437" s="404" t="s">
        <v>213</v>
      </c>
      <c r="AU437" s="267" t="s">
        <v>269</v>
      </c>
    </row>
    <row r="438" spans="1:47" x14ac:dyDescent="0.35">
      <c r="A438" s="257">
        <v>1</v>
      </c>
      <c r="B438" s="491"/>
      <c r="C438" s="491"/>
      <c r="D438" s="491"/>
      <c r="E438" s="491"/>
      <c r="F438" s="491"/>
      <c r="G438" s="491"/>
      <c r="H438" s="491"/>
      <c r="I438" s="491"/>
      <c r="J438" s="234">
        <v>0</v>
      </c>
      <c r="K438" s="234">
        <v>0</v>
      </c>
      <c r="L438" s="234">
        <v>0</v>
      </c>
      <c r="M438" s="236">
        <f>SUM(J438:L438)</f>
        <v>0</v>
      </c>
      <c r="N438" s="223"/>
      <c r="P438" s="257">
        <v>1</v>
      </c>
      <c r="Q438" s="491"/>
      <c r="R438" s="491"/>
      <c r="S438" s="491"/>
      <c r="T438" s="491"/>
      <c r="U438" s="491"/>
      <c r="V438" s="491"/>
      <c r="W438" s="491"/>
      <c r="X438" s="491"/>
      <c r="Y438" s="164">
        <f>AU358</f>
        <v>0</v>
      </c>
      <c r="Z438" s="234">
        <v>0</v>
      </c>
      <c r="AA438" s="234">
        <v>0</v>
      </c>
      <c r="AB438" s="234">
        <v>0</v>
      </c>
      <c r="AC438" s="295">
        <f>SUM(Z438:AB438)</f>
        <v>0</v>
      </c>
      <c r="AD438" s="296">
        <f t="shared" ref="AD438:AD440" si="401">M438-AC438</f>
        <v>0</v>
      </c>
      <c r="AE438" s="223"/>
      <c r="AG438" s="399">
        <v>1</v>
      </c>
      <c r="AH438" s="491"/>
      <c r="AI438" s="491"/>
      <c r="AJ438" s="491"/>
      <c r="AK438" s="491"/>
      <c r="AL438" s="491"/>
      <c r="AM438" s="491"/>
      <c r="AN438" s="491"/>
      <c r="AO438" s="491"/>
      <c r="AP438" s="305">
        <f>AU358</f>
        <v>0</v>
      </c>
      <c r="AQ438" s="234">
        <v>0</v>
      </c>
      <c r="AR438" s="234">
        <v>0</v>
      </c>
      <c r="AS438" s="234">
        <v>0</v>
      </c>
      <c r="AT438" s="277">
        <f>SUM(AQ438:AS438)</f>
        <v>0</v>
      </c>
      <c r="AU438" s="278">
        <f>IF($S$473&lt;&gt;0, AC438+AP438-AT438, M438+AP438-AT438)</f>
        <v>0</v>
      </c>
    </row>
    <row r="439" spans="1:47" x14ac:dyDescent="0.35">
      <c r="A439" s="257">
        <v>2</v>
      </c>
      <c r="B439" s="492"/>
      <c r="C439" s="492"/>
      <c r="D439" s="492"/>
      <c r="E439" s="492"/>
      <c r="F439" s="492"/>
      <c r="G439" s="492"/>
      <c r="H439" s="492"/>
      <c r="I439" s="492"/>
      <c r="J439" s="234">
        <v>0</v>
      </c>
      <c r="K439" s="234">
        <v>0</v>
      </c>
      <c r="L439" s="234">
        <v>0</v>
      </c>
      <c r="M439" s="236">
        <f>SUM(J439:L439)</f>
        <v>0</v>
      </c>
      <c r="N439" s="223"/>
      <c r="P439" s="257">
        <v>2</v>
      </c>
      <c r="Q439" s="492"/>
      <c r="R439" s="492"/>
      <c r="S439" s="492"/>
      <c r="T439" s="492"/>
      <c r="U439" s="492"/>
      <c r="V439" s="492"/>
      <c r="W439" s="492"/>
      <c r="X439" s="492"/>
      <c r="Y439" s="164">
        <f t="shared" ref="Y439:Y441" si="402">AU359</f>
        <v>0</v>
      </c>
      <c r="Z439" s="234">
        <v>0</v>
      </c>
      <c r="AA439" s="234">
        <v>0</v>
      </c>
      <c r="AB439" s="234">
        <v>0</v>
      </c>
      <c r="AC439" s="295">
        <f t="shared" ref="AC439:AC440" si="403">SUM(Z439:AB439)</f>
        <v>0</v>
      </c>
      <c r="AD439" s="296">
        <f t="shared" si="401"/>
        <v>0</v>
      </c>
      <c r="AE439" s="223"/>
      <c r="AG439" s="399">
        <v>2</v>
      </c>
      <c r="AH439" s="492"/>
      <c r="AI439" s="492"/>
      <c r="AJ439" s="492"/>
      <c r="AK439" s="492"/>
      <c r="AL439" s="492"/>
      <c r="AM439" s="492"/>
      <c r="AN439" s="492"/>
      <c r="AO439" s="492"/>
      <c r="AP439" s="305">
        <f t="shared" ref="AP439:AP441" si="404">AU359</f>
        <v>0</v>
      </c>
      <c r="AQ439" s="234">
        <v>0</v>
      </c>
      <c r="AR439" s="234">
        <v>0</v>
      </c>
      <c r="AS439" s="234">
        <v>0</v>
      </c>
      <c r="AT439" s="277">
        <f t="shared" ref="AT439:AT440" si="405">SUM(AQ439:AS439)</f>
        <v>0</v>
      </c>
      <c r="AU439" s="278">
        <f t="shared" ref="AU439:AU441" si="406">IF($S$473&lt;&gt;0, AC439+AP439-AT439, M439+AP439-AT439)</f>
        <v>0</v>
      </c>
    </row>
    <row r="440" spans="1:47" x14ac:dyDescent="0.35">
      <c r="A440" s="257">
        <v>3</v>
      </c>
      <c r="B440" s="492"/>
      <c r="C440" s="492"/>
      <c r="D440" s="492"/>
      <c r="E440" s="492"/>
      <c r="F440" s="492"/>
      <c r="G440" s="492"/>
      <c r="H440" s="492"/>
      <c r="I440" s="492"/>
      <c r="J440" s="234">
        <v>0</v>
      </c>
      <c r="K440" s="234">
        <v>0</v>
      </c>
      <c r="L440" s="234">
        <v>0</v>
      </c>
      <c r="M440" s="236">
        <f t="shared" ref="M440:M459" si="407">SUM(J440:L440)</f>
        <v>0</v>
      </c>
      <c r="N440" s="223"/>
      <c r="P440" s="257">
        <v>3</v>
      </c>
      <c r="Q440" s="492"/>
      <c r="R440" s="492"/>
      <c r="S440" s="492"/>
      <c r="T440" s="492"/>
      <c r="U440" s="492"/>
      <c r="V440" s="492"/>
      <c r="W440" s="492"/>
      <c r="X440" s="492"/>
      <c r="Y440" s="164">
        <f t="shared" si="402"/>
        <v>0</v>
      </c>
      <c r="Z440" s="234">
        <v>0</v>
      </c>
      <c r="AA440" s="234">
        <v>0</v>
      </c>
      <c r="AB440" s="234">
        <v>0</v>
      </c>
      <c r="AC440" s="295">
        <f t="shared" si="403"/>
        <v>0</v>
      </c>
      <c r="AD440" s="296">
        <f t="shared" si="401"/>
        <v>0</v>
      </c>
      <c r="AE440" s="223"/>
      <c r="AG440" s="399">
        <v>3</v>
      </c>
      <c r="AH440" s="492"/>
      <c r="AI440" s="492"/>
      <c r="AJ440" s="492"/>
      <c r="AK440" s="492"/>
      <c r="AL440" s="492"/>
      <c r="AM440" s="492"/>
      <c r="AN440" s="492"/>
      <c r="AO440" s="492"/>
      <c r="AP440" s="305">
        <f t="shared" si="404"/>
        <v>0</v>
      </c>
      <c r="AQ440" s="234">
        <v>0</v>
      </c>
      <c r="AR440" s="234">
        <v>0</v>
      </c>
      <c r="AS440" s="234">
        <v>0</v>
      </c>
      <c r="AT440" s="277">
        <f t="shared" si="405"/>
        <v>0</v>
      </c>
      <c r="AU440" s="278">
        <f t="shared" si="406"/>
        <v>0</v>
      </c>
    </row>
    <row r="441" spans="1:47" ht="16" thickBot="1" x14ac:dyDescent="0.4">
      <c r="A441" s="504" t="s">
        <v>25</v>
      </c>
      <c r="B441" s="505"/>
      <c r="C441" s="505"/>
      <c r="D441" s="505"/>
      <c r="E441" s="505"/>
      <c r="F441" s="505"/>
      <c r="G441" s="505"/>
      <c r="H441" s="505"/>
      <c r="I441" s="505"/>
      <c r="J441" s="250">
        <f>SUM(J438:J440)</f>
        <v>0</v>
      </c>
      <c r="K441" s="250">
        <f t="shared" ref="K441:L441" si="408">SUM(K438:K440)</f>
        <v>0</v>
      </c>
      <c r="L441" s="250">
        <f t="shared" si="408"/>
        <v>0</v>
      </c>
      <c r="M441" s="237">
        <f t="shared" si="407"/>
        <v>0</v>
      </c>
      <c r="N441" s="223"/>
      <c r="P441" s="504" t="s">
        <v>25</v>
      </c>
      <c r="Q441" s="505"/>
      <c r="R441" s="505"/>
      <c r="S441" s="505"/>
      <c r="T441" s="505"/>
      <c r="U441" s="505"/>
      <c r="V441" s="505"/>
      <c r="W441" s="505"/>
      <c r="X441" s="505"/>
      <c r="Y441" s="200">
        <f t="shared" si="402"/>
        <v>0</v>
      </c>
      <c r="Z441" s="293">
        <f>SUM(Z438:Z440)</f>
        <v>0</v>
      </c>
      <c r="AA441" s="293">
        <f t="shared" ref="AA441:AD441" si="409">SUM(AA438:AA440)</f>
        <v>0</v>
      </c>
      <c r="AB441" s="293">
        <f t="shared" si="409"/>
        <v>0</v>
      </c>
      <c r="AC441" s="293">
        <f t="shared" si="409"/>
        <v>0</v>
      </c>
      <c r="AD441" s="294">
        <f t="shared" si="409"/>
        <v>0</v>
      </c>
      <c r="AE441" s="223"/>
      <c r="AG441" s="504" t="s">
        <v>25</v>
      </c>
      <c r="AH441" s="505"/>
      <c r="AI441" s="505"/>
      <c r="AJ441" s="505"/>
      <c r="AK441" s="505"/>
      <c r="AL441" s="505"/>
      <c r="AM441" s="505"/>
      <c r="AN441" s="505"/>
      <c r="AO441" s="505"/>
      <c r="AP441" s="306">
        <f t="shared" si="404"/>
        <v>0</v>
      </c>
      <c r="AQ441" s="275">
        <f>SUM(AQ438:AQ440)</f>
        <v>0</v>
      </c>
      <c r="AR441" s="275">
        <f t="shared" ref="AR441:AT441" si="410">SUM(AR438:AR440)</f>
        <v>0</v>
      </c>
      <c r="AS441" s="275">
        <f t="shared" si="410"/>
        <v>0</v>
      </c>
      <c r="AT441" s="275">
        <f t="shared" si="410"/>
        <v>0</v>
      </c>
      <c r="AU441" s="276">
        <f t="shared" si="406"/>
        <v>0</v>
      </c>
    </row>
    <row r="442" spans="1:47" s="221" customFormat="1" ht="3.75" customHeight="1" thickBot="1" x14ac:dyDescent="0.4">
      <c r="A442" s="232"/>
      <c r="B442" s="232"/>
      <c r="C442" s="232"/>
      <c r="D442" s="232"/>
      <c r="E442" s="232"/>
      <c r="F442" s="232"/>
      <c r="G442" s="232"/>
      <c r="H442" s="232"/>
      <c r="I442" s="232"/>
      <c r="J442" s="246"/>
      <c r="K442" s="246"/>
      <c r="L442" s="246"/>
      <c r="M442" s="246"/>
      <c r="N442" s="223"/>
      <c r="P442" s="232"/>
      <c r="Q442" s="232"/>
      <c r="R442" s="232"/>
      <c r="S442" s="232"/>
      <c r="T442" s="232"/>
      <c r="U442" s="232"/>
      <c r="V442" s="232"/>
      <c r="W442" s="232"/>
      <c r="X442" s="232"/>
      <c r="Y442" s="304"/>
      <c r="Z442" s="246"/>
      <c r="AA442" s="246"/>
      <c r="AB442" s="246"/>
      <c r="AC442" s="246"/>
      <c r="AD442" s="246"/>
      <c r="AE442" s="223"/>
      <c r="AG442" s="232"/>
      <c r="AH442" s="232"/>
      <c r="AI442" s="232"/>
      <c r="AJ442" s="232"/>
      <c r="AK442" s="232"/>
      <c r="AL442" s="232"/>
      <c r="AM442" s="232"/>
      <c r="AN442" s="232"/>
      <c r="AO442" s="232"/>
      <c r="AP442" s="304"/>
      <c r="AQ442" s="246"/>
      <c r="AR442" s="246"/>
      <c r="AS442" s="246"/>
      <c r="AT442" s="246"/>
      <c r="AU442" s="246"/>
    </row>
    <row r="443" spans="1:47" s="242" customFormat="1" x14ac:dyDescent="0.35">
      <c r="A443" s="502" t="s">
        <v>33</v>
      </c>
      <c r="B443" s="503"/>
      <c r="C443" s="503"/>
      <c r="D443" s="503"/>
      <c r="E443" s="503"/>
      <c r="F443" s="503"/>
      <c r="G443" s="503"/>
      <c r="H443" s="503"/>
      <c r="I443" s="503"/>
      <c r="J443" s="273" t="s">
        <v>17</v>
      </c>
      <c r="K443" s="273" t="s">
        <v>15</v>
      </c>
      <c r="L443" s="273" t="s">
        <v>16</v>
      </c>
      <c r="M443" s="248" t="s">
        <v>18</v>
      </c>
      <c r="N443" s="232"/>
      <c r="P443" s="502" t="s">
        <v>33</v>
      </c>
      <c r="Q443" s="503"/>
      <c r="R443" s="503"/>
      <c r="S443" s="503"/>
      <c r="T443" s="503"/>
      <c r="U443" s="503"/>
      <c r="V443" s="503"/>
      <c r="W443" s="503"/>
      <c r="X443" s="503"/>
      <c r="Y443" s="271" t="s">
        <v>266</v>
      </c>
      <c r="Z443" s="273" t="s">
        <v>77</v>
      </c>
      <c r="AA443" s="273" t="s">
        <v>15</v>
      </c>
      <c r="AB443" s="273" t="s">
        <v>16</v>
      </c>
      <c r="AC443" s="271" t="s">
        <v>18</v>
      </c>
      <c r="AD443" s="268" t="s">
        <v>114</v>
      </c>
      <c r="AE443" s="232"/>
      <c r="AG443" s="502" t="s">
        <v>33</v>
      </c>
      <c r="AH443" s="503"/>
      <c r="AI443" s="503"/>
      <c r="AJ443" s="503"/>
      <c r="AK443" s="503"/>
      <c r="AL443" s="503"/>
      <c r="AM443" s="503"/>
      <c r="AN443" s="503"/>
      <c r="AO443" s="503"/>
      <c r="AP443" s="398" t="s">
        <v>266</v>
      </c>
      <c r="AQ443" s="406" t="s">
        <v>211</v>
      </c>
      <c r="AR443" s="406" t="s">
        <v>15</v>
      </c>
      <c r="AS443" s="406" t="s">
        <v>16</v>
      </c>
      <c r="AT443" s="398" t="s">
        <v>213</v>
      </c>
      <c r="AU443" s="268" t="s">
        <v>269</v>
      </c>
    </row>
    <row r="444" spans="1:47" x14ac:dyDescent="0.35">
      <c r="A444" s="257">
        <v>1</v>
      </c>
      <c r="B444" s="492"/>
      <c r="C444" s="492"/>
      <c r="D444" s="492"/>
      <c r="E444" s="492"/>
      <c r="F444" s="492"/>
      <c r="G444" s="492"/>
      <c r="H444" s="492"/>
      <c r="I444" s="492"/>
      <c r="J444" s="234">
        <v>0</v>
      </c>
      <c r="K444" s="234">
        <v>0</v>
      </c>
      <c r="L444" s="234">
        <v>0</v>
      </c>
      <c r="M444" s="236">
        <f t="shared" si="407"/>
        <v>0</v>
      </c>
      <c r="N444" s="223"/>
      <c r="P444" s="257">
        <v>1</v>
      </c>
      <c r="Q444" s="492"/>
      <c r="R444" s="492"/>
      <c r="S444" s="492"/>
      <c r="T444" s="492"/>
      <c r="U444" s="492"/>
      <c r="V444" s="492"/>
      <c r="W444" s="492"/>
      <c r="X444" s="492"/>
      <c r="Y444" s="164">
        <f t="shared" ref="Y444:Y447" si="411">AU364</f>
        <v>0</v>
      </c>
      <c r="Z444" s="234">
        <v>0</v>
      </c>
      <c r="AA444" s="234">
        <v>0</v>
      </c>
      <c r="AB444" s="234">
        <v>0</v>
      </c>
      <c r="AC444" s="295">
        <f t="shared" ref="AC444:AC446" si="412">SUM(Z444:AB444)</f>
        <v>0</v>
      </c>
      <c r="AD444" s="296">
        <f t="shared" ref="AD444:AD446" si="413">M444-AC444</f>
        <v>0</v>
      </c>
      <c r="AE444" s="223"/>
      <c r="AG444" s="399">
        <v>1</v>
      </c>
      <c r="AH444" s="492"/>
      <c r="AI444" s="492"/>
      <c r="AJ444" s="492"/>
      <c r="AK444" s="492"/>
      <c r="AL444" s="492"/>
      <c r="AM444" s="492"/>
      <c r="AN444" s="492"/>
      <c r="AO444" s="492"/>
      <c r="AP444" s="305">
        <f t="shared" ref="AP444:AP447" si="414">AU364</f>
        <v>0</v>
      </c>
      <c r="AQ444" s="234">
        <v>0</v>
      </c>
      <c r="AR444" s="234">
        <v>0</v>
      </c>
      <c r="AS444" s="234">
        <v>0</v>
      </c>
      <c r="AT444" s="277">
        <f t="shared" ref="AT444:AT446" si="415">SUM(AQ444:AS444)</f>
        <v>0</v>
      </c>
      <c r="AU444" s="278">
        <f>IF($S$473&lt;&gt;0, AC444+AP444-AT444, M444+AP444-AT444)</f>
        <v>0</v>
      </c>
    </row>
    <row r="445" spans="1:47" x14ac:dyDescent="0.35">
      <c r="A445" s="257">
        <v>2</v>
      </c>
      <c r="B445" s="492"/>
      <c r="C445" s="492"/>
      <c r="D445" s="492"/>
      <c r="E445" s="492"/>
      <c r="F445" s="492"/>
      <c r="G445" s="492"/>
      <c r="H445" s="492"/>
      <c r="I445" s="492"/>
      <c r="J445" s="234">
        <v>0</v>
      </c>
      <c r="K445" s="234">
        <v>0</v>
      </c>
      <c r="L445" s="234">
        <v>0</v>
      </c>
      <c r="M445" s="236">
        <f t="shared" si="407"/>
        <v>0</v>
      </c>
      <c r="N445" s="223"/>
      <c r="P445" s="257">
        <v>2</v>
      </c>
      <c r="Q445" s="492"/>
      <c r="R445" s="492"/>
      <c r="S445" s="492"/>
      <c r="T445" s="492"/>
      <c r="U445" s="492"/>
      <c r="V445" s="492"/>
      <c r="W445" s="492"/>
      <c r="X445" s="492"/>
      <c r="Y445" s="164">
        <f t="shared" si="411"/>
        <v>0</v>
      </c>
      <c r="Z445" s="234">
        <v>0</v>
      </c>
      <c r="AA445" s="234">
        <v>0</v>
      </c>
      <c r="AB445" s="234">
        <v>0</v>
      </c>
      <c r="AC445" s="295">
        <f t="shared" si="412"/>
        <v>0</v>
      </c>
      <c r="AD445" s="296">
        <f t="shared" si="413"/>
        <v>0</v>
      </c>
      <c r="AE445" s="223"/>
      <c r="AG445" s="399">
        <v>2</v>
      </c>
      <c r="AH445" s="492"/>
      <c r="AI445" s="492"/>
      <c r="AJ445" s="492"/>
      <c r="AK445" s="492"/>
      <c r="AL445" s="492"/>
      <c r="AM445" s="492"/>
      <c r="AN445" s="492"/>
      <c r="AO445" s="492"/>
      <c r="AP445" s="305">
        <f t="shared" si="414"/>
        <v>0</v>
      </c>
      <c r="AQ445" s="234">
        <v>0</v>
      </c>
      <c r="AR445" s="234">
        <v>0</v>
      </c>
      <c r="AS445" s="234">
        <v>0</v>
      </c>
      <c r="AT445" s="277">
        <f t="shared" si="415"/>
        <v>0</v>
      </c>
      <c r="AU445" s="278">
        <f t="shared" ref="AU445:AU447" si="416">IF($S$473&lt;&gt;0, AC445+AP445-AT445, M445+AP445-AT445)</f>
        <v>0</v>
      </c>
    </row>
    <row r="446" spans="1:47" x14ac:dyDescent="0.35">
      <c r="A446" s="257">
        <v>3</v>
      </c>
      <c r="B446" s="492"/>
      <c r="C446" s="492"/>
      <c r="D446" s="492"/>
      <c r="E446" s="492"/>
      <c r="F446" s="492"/>
      <c r="G446" s="492"/>
      <c r="H446" s="492"/>
      <c r="I446" s="492"/>
      <c r="J446" s="234">
        <v>0</v>
      </c>
      <c r="K446" s="234">
        <v>0</v>
      </c>
      <c r="L446" s="234">
        <v>0</v>
      </c>
      <c r="M446" s="236">
        <f>SUM(J446:L446)</f>
        <v>0</v>
      </c>
      <c r="N446" s="223"/>
      <c r="P446" s="257">
        <v>3</v>
      </c>
      <c r="Q446" s="492"/>
      <c r="R446" s="492"/>
      <c r="S446" s="492"/>
      <c r="T446" s="492"/>
      <c r="U446" s="492"/>
      <c r="V446" s="492"/>
      <c r="W446" s="492"/>
      <c r="X446" s="492"/>
      <c r="Y446" s="164">
        <f t="shared" si="411"/>
        <v>0</v>
      </c>
      <c r="Z446" s="234">
        <v>0</v>
      </c>
      <c r="AA446" s="234">
        <v>0</v>
      </c>
      <c r="AB446" s="234">
        <v>0</v>
      </c>
      <c r="AC446" s="295">
        <f t="shared" si="412"/>
        <v>0</v>
      </c>
      <c r="AD446" s="296">
        <f t="shared" si="413"/>
        <v>0</v>
      </c>
      <c r="AE446" s="223"/>
      <c r="AG446" s="399">
        <v>3</v>
      </c>
      <c r="AH446" s="492"/>
      <c r="AI446" s="492"/>
      <c r="AJ446" s="492"/>
      <c r="AK446" s="492"/>
      <c r="AL446" s="492"/>
      <c r="AM446" s="492"/>
      <c r="AN446" s="492"/>
      <c r="AO446" s="492"/>
      <c r="AP446" s="305">
        <f t="shared" si="414"/>
        <v>0</v>
      </c>
      <c r="AQ446" s="234">
        <v>0</v>
      </c>
      <c r="AR446" s="234">
        <v>0</v>
      </c>
      <c r="AS446" s="234">
        <v>0</v>
      </c>
      <c r="AT446" s="277">
        <f t="shared" si="415"/>
        <v>0</v>
      </c>
      <c r="AU446" s="278">
        <f t="shared" si="416"/>
        <v>0</v>
      </c>
    </row>
    <row r="447" spans="1:47" ht="16" thickBot="1" x14ac:dyDescent="0.4">
      <c r="A447" s="504" t="s">
        <v>26</v>
      </c>
      <c r="B447" s="505"/>
      <c r="C447" s="505"/>
      <c r="D447" s="505"/>
      <c r="E447" s="505"/>
      <c r="F447" s="505"/>
      <c r="G447" s="505"/>
      <c r="H447" s="505"/>
      <c r="I447" s="505"/>
      <c r="J447" s="250">
        <f>SUM(J444:J446)</f>
        <v>0</v>
      </c>
      <c r="K447" s="250">
        <f t="shared" ref="K447" si="417">SUM(K444:K446)</f>
        <v>0</v>
      </c>
      <c r="L447" s="250">
        <f>SUM(L444:L446)</f>
        <v>0</v>
      </c>
      <c r="M447" s="237">
        <f t="shared" si="407"/>
        <v>0</v>
      </c>
      <c r="N447" s="223"/>
      <c r="P447" s="504" t="s">
        <v>26</v>
      </c>
      <c r="Q447" s="505"/>
      <c r="R447" s="505"/>
      <c r="S447" s="505"/>
      <c r="T447" s="505"/>
      <c r="U447" s="505"/>
      <c r="V447" s="505"/>
      <c r="W447" s="505"/>
      <c r="X447" s="505"/>
      <c r="Y447" s="200">
        <f t="shared" si="411"/>
        <v>0</v>
      </c>
      <c r="Z447" s="293">
        <f>SUM(Z444:Z446)</f>
        <v>0</v>
      </c>
      <c r="AA447" s="293">
        <f t="shared" ref="AA447:AD447" si="418">SUM(AA444:AA446)</f>
        <v>0</v>
      </c>
      <c r="AB447" s="293">
        <f t="shared" si="418"/>
        <v>0</v>
      </c>
      <c r="AC447" s="293">
        <f t="shared" si="418"/>
        <v>0</v>
      </c>
      <c r="AD447" s="294">
        <f t="shared" si="418"/>
        <v>0</v>
      </c>
      <c r="AE447" s="223"/>
      <c r="AG447" s="504" t="s">
        <v>26</v>
      </c>
      <c r="AH447" s="505"/>
      <c r="AI447" s="505"/>
      <c r="AJ447" s="505"/>
      <c r="AK447" s="505"/>
      <c r="AL447" s="505"/>
      <c r="AM447" s="505"/>
      <c r="AN447" s="505"/>
      <c r="AO447" s="505"/>
      <c r="AP447" s="306">
        <f t="shared" si="414"/>
        <v>0</v>
      </c>
      <c r="AQ447" s="275">
        <f>SUM(AQ444:AQ446)</f>
        <v>0</v>
      </c>
      <c r="AR447" s="275">
        <f t="shared" ref="AR447:AT447" si="419">SUM(AR444:AR446)</f>
        <v>0</v>
      </c>
      <c r="AS447" s="275">
        <f t="shared" si="419"/>
        <v>0</v>
      </c>
      <c r="AT447" s="275">
        <f t="shared" si="419"/>
        <v>0</v>
      </c>
      <c r="AU447" s="276">
        <f t="shared" si="416"/>
        <v>0</v>
      </c>
    </row>
    <row r="448" spans="1:47" s="221" customFormat="1" ht="3.75" customHeight="1" thickBot="1" x14ac:dyDescent="0.4">
      <c r="A448" s="232"/>
      <c r="B448" s="232"/>
      <c r="C448" s="232"/>
      <c r="D448" s="232"/>
      <c r="E448" s="232"/>
      <c r="F448" s="232"/>
      <c r="G448" s="232"/>
      <c r="H448" s="232"/>
      <c r="I448" s="232"/>
      <c r="J448" s="246"/>
      <c r="K448" s="246"/>
      <c r="L448" s="246"/>
      <c r="M448" s="246"/>
      <c r="N448" s="223"/>
      <c r="P448" s="232"/>
      <c r="Q448" s="232"/>
      <c r="R448" s="232"/>
      <c r="S448" s="232"/>
      <c r="T448" s="232"/>
      <c r="U448" s="232"/>
      <c r="V448" s="232"/>
      <c r="W448" s="232"/>
      <c r="X448" s="232"/>
      <c r="Y448" s="246"/>
      <c r="Z448" s="246"/>
      <c r="AA448" s="246"/>
      <c r="AB448" s="246"/>
      <c r="AC448" s="246"/>
      <c r="AD448" s="246"/>
      <c r="AE448" s="223"/>
      <c r="AG448" s="232"/>
      <c r="AH448" s="232"/>
      <c r="AI448" s="232"/>
      <c r="AJ448" s="232"/>
      <c r="AK448" s="232"/>
      <c r="AL448" s="232"/>
      <c r="AM448" s="232"/>
      <c r="AN448" s="232"/>
      <c r="AO448" s="232"/>
      <c r="AP448" s="246"/>
      <c r="AQ448" s="246"/>
      <c r="AR448" s="246"/>
      <c r="AS448" s="246"/>
      <c r="AT448" s="246"/>
      <c r="AU448" s="246"/>
    </row>
    <row r="449" spans="1:134" s="242" customFormat="1" x14ac:dyDescent="0.35">
      <c r="A449" s="502" t="s">
        <v>27</v>
      </c>
      <c r="B449" s="503"/>
      <c r="C449" s="503"/>
      <c r="D449" s="503"/>
      <c r="E449" s="503"/>
      <c r="F449" s="503"/>
      <c r="G449" s="503"/>
      <c r="H449" s="503"/>
      <c r="I449" s="503"/>
      <c r="J449" s="273" t="s">
        <v>17</v>
      </c>
      <c r="K449" s="273" t="s">
        <v>15</v>
      </c>
      <c r="L449" s="273" t="s">
        <v>16</v>
      </c>
      <c r="M449" s="248" t="s">
        <v>18</v>
      </c>
      <c r="N449" s="232"/>
      <c r="P449" s="502" t="s">
        <v>27</v>
      </c>
      <c r="Q449" s="503"/>
      <c r="R449" s="503"/>
      <c r="S449" s="503"/>
      <c r="T449" s="503"/>
      <c r="U449" s="503"/>
      <c r="V449" s="503"/>
      <c r="W449" s="503"/>
      <c r="X449" s="503"/>
      <c r="Y449" s="271" t="s">
        <v>266</v>
      </c>
      <c r="Z449" s="273" t="s">
        <v>77</v>
      </c>
      <c r="AA449" s="273" t="s">
        <v>15</v>
      </c>
      <c r="AB449" s="273" t="s">
        <v>16</v>
      </c>
      <c r="AC449" s="271" t="s">
        <v>18</v>
      </c>
      <c r="AD449" s="268" t="s">
        <v>114</v>
      </c>
      <c r="AE449" s="232"/>
      <c r="AG449" s="502" t="s">
        <v>27</v>
      </c>
      <c r="AH449" s="503"/>
      <c r="AI449" s="503"/>
      <c r="AJ449" s="503"/>
      <c r="AK449" s="503"/>
      <c r="AL449" s="503"/>
      <c r="AM449" s="503"/>
      <c r="AN449" s="503"/>
      <c r="AO449" s="503"/>
      <c r="AP449" s="398" t="s">
        <v>266</v>
      </c>
      <c r="AQ449" s="406" t="s">
        <v>211</v>
      </c>
      <c r="AR449" s="406" t="s">
        <v>15</v>
      </c>
      <c r="AS449" s="406" t="s">
        <v>16</v>
      </c>
      <c r="AT449" s="398" t="s">
        <v>213</v>
      </c>
      <c r="AU449" s="268" t="s">
        <v>269</v>
      </c>
    </row>
    <row r="450" spans="1:134" x14ac:dyDescent="0.35">
      <c r="A450" s="257">
        <v>1</v>
      </c>
      <c r="B450" s="228" t="s">
        <v>28</v>
      </c>
      <c r="C450" s="492"/>
      <c r="D450" s="492"/>
      <c r="E450" s="492"/>
      <c r="F450" s="492"/>
      <c r="G450" s="492"/>
      <c r="H450" s="492"/>
      <c r="I450" s="492"/>
      <c r="J450" s="234">
        <v>0</v>
      </c>
      <c r="K450" s="234">
        <v>0</v>
      </c>
      <c r="L450" s="234">
        <v>0</v>
      </c>
      <c r="M450" s="236">
        <f t="shared" si="407"/>
        <v>0</v>
      </c>
      <c r="N450" s="223"/>
      <c r="P450" s="257">
        <v>1</v>
      </c>
      <c r="Q450" s="228" t="s">
        <v>28</v>
      </c>
      <c r="R450" s="492"/>
      <c r="S450" s="492"/>
      <c r="T450" s="492"/>
      <c r="U450" s="492"/>
      <c r="V450" s="492"/>
      <c r="W450" s="492"/>
      <c r="X450" s="492"/>
      <c r="Y450" s="164">
        <f t="shared" ref="Y450:Y461" si="420">AU370</f>
        <v>0</v>
      </c>
      <c r="Z450" s="234">
        <v>0</v>
      </c>
      <c r="AA450" s="234">
        <v>0</v>
      </c>
      <c r="AB450" s="234">
        <v>0</v>
      </c>
      <c r="AC450" s="295">
        <f t="shared" ref="AC450:AC459" si="421">SUM(Z450:AB450)</f>
        <v>0</v>
      </c>
      <c r="AD450" s="296">
        <f t="shared" ref="AD450:AD460" si="422">M450-AC450</f>
        <v>0</v>
      </c>
      <c r="AE450" s="223"/>
      <c r="AG450" s="399">
        <v>1</v>
      </c>
      <c r="AH450" s="228" t="s">
        <v>28</v>
      </c>
      <c r="AI450" s="492"/>
      <c r="AJ450" s="492"/>
      <c r="AK450" s="492"/>
      <c r="AL450" s="492"/>
      <c r="AM450" s="492"/>
      <c r="AN450" s="492"/>
      <c r="AO450" s="492"/>
      <c r="AP450" s="305">
        <f t="shared" ref="AP450:AP461" si="423">AU370</f>
        <v>0</v>
      </c>
      <c r="AQ450" s="234">
        <v>0</v>
      </c>
      <c r="AR450" s="234">
        <v>0</v>
      </c>
      <c r="AS450" s="234">
        <v>0</v>
      </c>
      <c r="AT450" s="277">
        <f t="shared" ref="AT450:AT459" si="424">SUM(AQ450:AS450)</f>
        <v>0</v>
      </c>
      <c r="AU450" s="278">
        <f t="shared" ref="AU450:AU460" si="425">IF($S$473&lt;&gt;0, AC450+AP450-AT450, M450+AP450-AT450)</f>
        <v>0</v>
      </c>
    </row>
    <row r="451" spans="1:134" x14ac:dyDescent="0.35">
      <c r="A451" s="257">
        <v>2</v>
      </c>
      <c r="B451" s="228" t="s">
        <v>31</v>
      </c>
      <c r="C451" s="492"/>
      <c r="D451" s="492"/>
      <c r="E451" s="492"/>
      <c r="F451" s="492"/>
      <c r="G451" s="492"/>
      <c r="H451" s="492"/>
      <c r="I451" s="492"/>
      <c r="J451" s="234">
        <v>0</v>
      </c>
      <c r="K451" s="234">
        <v>0</v>
      </c>
      <c r="L451" s="234">
        <v>0</v>
      </c>
      <c r="M451" s="236">
        <f t="shared" si="407"/>
        <v>0</v>
      </c>
      <c r="N451" s="223"/>
      <c r="P451" s="257">
        <v>2</v>
      </c>
      <c r="Q451" s="228" t="s">
        <v>31</v>
      </c>
      <c r="R451" s="492"/>
      <c r="S451" s="492"/>
      <c r="T451" s="492"/>
      <c r="U451" s="492"/>
      <c r="V451" s="492"/>
      <c r="W451" s="492"/>
      <c r="X451" s="492"/>
      <c r="Y451" s="164">
        <f t="shared" si="420"/>
        <v>0</v>
      </c>
      <c r="Z451" s="234">
        <v>0</v>
      </c>
      <c r="AA451" s="234">
        <v>0</v>
      </c>
      <c r="AB451" s="234">
        <v>0</v>
      </c>
      <c r="AC451" s="295">
        <f t="shared" si="421"/>
        <v>0</v>
      </c>
      <c r="AD451" s="296">
        <f t="shared" si="422"/>
        <v>0</v>
      </c>
      <c r="AE451" s="223"/>
      <c r="AG451" s="399">
        <v>2</v>
      </c>
      <c r="AH451" s="228" t="s">
        <v>31</v>
      </c>
      <c r="AI451" s="492"/>
      <c r="AJ451" s="492"/>
      <c r="AK451" s="492"/>
      <c r="AL451" s="492"/>
      <c r="AM451" s="492"/>
      <c r="AN451" s="492"/>
      <c r="AO451" s="492"/>
      <c r="AP451" s="305">
        <f t="shared" si="423"/>
        <v>0</v>
      </c>
      <c r="AQ451" s="234">
        <v>0</v>
      </c>
      <c r="AR451" s="234">
        <v>0</v>
      </c>
      <c r="AS451" s="234">
        <v>0</v>
      </c>
      <c r="AT451" s="277">
        <f t="shared" si="424"/>
        <v>0</v>
      </c>
      <c r="AU451" s="278">
        <f t="shared" si="425"/>
        <v>0</v>
      </c>
    </row>
    <row r="452" spans="1:134" x14ac:dyDescent="0.35">
      <c r="A452" s="257">
        <v>3</v>
      </c>
      <c r="B452" s="228" t="s">
        <v>32</v>
      </c>
      <c r="C452" s="492"/>
      <c r="D452" s="492"/>
      <c r="E452" s="492"/>
      <c r="F452" s="492"/>
      <c r="G452" s="492"/>
      <c r="H452" s="492"/>
      <c r="I452" s="492"/>
      <c r="J452" s="234">
        <v>0</v>
      </c>
      <c r="K452" s="234">
        <v>0</v>
      </c>
      <c r="L452" s="234">
        <v>0</v>
      </c>
      <c r="M452" s="236">
        <f t="shared" si="407"/>
        <v>0</v>
      </c>
      <c r="N452" s="223"/>
      <c r="P452" s="257">
        <v>3</v>
      </c>
      <c r="Q452" s="228" t="s">
        <v>32</v>
      </c>
      <c r="R452" s="492"/>
      <c r="S452" s="492"/>
      <c r="T452" s="492"/>
      <c r="U452" s="492"/>
      <c r="V452" s="492"/>
      <c r="W452" s="492"/>
      <c r="X452" s="492"/>
      <c r="Y452" s="164">
        <f t="shared" si="420"/>
        <v>0</v>
      </c>
      <c r="Z452" s="234">
        <v>0</v>
      </c>
      <c r="AA452" s="234">
        <v>0</v>
      </c>
      <c r="AB452" s="234">
        <v>0</v>
      </c>
      <c r="AC452" s="295">
        <f t="shared" si="421"/>
        <v>0</v>
      </c>
      <c r="AD452" s="296">
        <f t="shared" si="422"/>
        <v>0</v>
      </c>
      <c r="AE452" s="223"/>
      <c r="AG452" s="399">
        <v>3</v>
      </c>
      <c r="AH452" s="228" t="s">
        <v>32</v>
      </c>
      <c r="AI452" s="492"/>
      <c r="AJ452" s="492"/>
      <c r="AK452" s="492"/>
      <c r="AL452" s="492"/>
      <c r="AM452" s="492"/>
      <c r="AN452" s="492"/>
      <c r="AO452" s="492"/>
      <c r="AP452" s="305">
        <f t="shared" si="423"/>
        <v>0</v>
      </c>
      <c r="AQ452" s="234">
        <v>0</v>
      </c>
      <c r="AR452" s="234">
        <v>0</v>
      </c>
      <c r="AS452" s="234">
        <v>0</v>
      </c>
      <c r="AT452" s="277">
        <f t="shared" si="424"/>
        <v>0</v>
      </c>
      <c r="AU452" s="278">
        <f t="shared" si="425"/>
        <v>0</v>
      </c>
    </row>
    <row r="453" spans="1:134" s="221" customFormat="1" x14ac:dyDescent="0.35">
      <c r="A453" s="229">
        <v>4</v>
      </c>
      <c r="B453" s="228" t="s">
        <v>72</v>
      </c>
      <c r="C453" s="492"/>
      <c r="D453" s="492"/>
      <c r="E453" s="492"/>
      <c r="F453" s="492"/>
      <c r="G453" s="492"/>
      <c r="H453" s="492"/>
      <c r="I453" s="492"/>
      <c r="J453" s="234">
        <v>0</v>
      </c>
      <c r="K453" s="234">
        <v>0</v>
      </c>
      <c r="L453" s="234">
        <v>0</v>
      </c>
      <c r="M453" s="236">
        <f t="shared" si="407"/>
        <v>0</v>
      </c>
      <c r="N453" s="223"/>
      <c r="P453" s="229">
        <v>4</v>
      </c>
      <c r="Q453" s="228" t="s">
        <v>72</v>
      </c>
      <c r="R453" s="492"/>
      <c r="S453" s="492"/>
      <c r="T453" s="492"/>
      <c r="U453" s="492"/>
      <c r="V453" s="492"/>
      <c r="W453" s="492"/>
      <c r="X453" s="492"/>
      <c r="Y453" s="164">
        <f t="shared" si="420"/>
        <v>0</v>
      </c>
      <c r="Z453" s="234">
        <v>0</v>
      </c>
      <c r="AA453" s="234">
        <v>0</v>
      </c>
      <c r="AB453" s="234">
        <v>0</v>
      </c>
      <c r="AC453" s="295">
        <f t="shared" si="421"/>
        <v>0</v>
      </c>
      <c r="AD453" s="296">
        <f t="shared" si="422"/>
        <v>0</v>
      </c>
      <c r="AE453" s="223"/>
      <c r="AG453" s="229">
        <v>4</v>
      </c>
      <c r="AH453" s="228" t="s">
        <v>72</v>
      </c>
      <c r="AI453" s="492"/>
      <c r="AJ453" s="492"/>
      <c r="AK453" s="492"/>
      <c r="AL453" s="492"/>
      <c r="AM453" s="492"/>
      <c r="AN453" s="492"/>
      <c r="AO453" s="492"/>
      <c r="AP453" s="305">
        <f t="shared" si="423"/>
        <v>0</v>
      </c>
      <c r="AQ453" s="234">
        <v>0</v>
      </c>
      <c r="AR453" s="234">
        <v>0</v>
      </c>
      <c r="AS453" s="234">
        <v>0</v>
      </c>
      <c r="AT453" s="277">
        <f t="shared" si="424"/>
        <v>0</v>
      </c>
      <c r="AU453" s="278">
        <f t="shared" si="425"/>
        <v>0</v>
      </c>
    </row>
    <row r="454" spans="1:134" x14ac:dyDescent="0.35">
      <c r="A454" s="257">
        <v>5</v>
      </c>
      <c r="B454" s="228" t="s">
        <v>29</v>
      </c>
      <c r="C454" s="492"/>
      <c r="D454" s="492"/>
      <c r="E454" s="492"/>
      <c r="F454" s="492"/>
      <c r="G454" s="492"/>
      <c r="H454" s="492"/>
      <c r="I454" s="492"/>
      <c r="J454" s="234">
        <v>0</v>
      </c>
      <c r="K454" s="234">
        <v>0</v>
      </c>
      <c r="L454" s="234">
        <v>0</v>
      </c>
      <c r="M454" s="236">
        <f t="shared" si="407"/>
        <v>0</v>
      </c>
      <c r="N454" s="223"/>
      <c r="P454" s="257">
        <v>5</v>
      </c>
      <c r="Q454" s="228" t="s">
        <v>29</v>
      </c>
      <c r="R454" s="492"/>
      <c r="S454" s="492"/>
      <c r="T454" s="492"/>
      <c r="U454" s="492"/>
      <c r="V454" s="492"/>
      <c r="W454" s="492"/>
      <c r="X454" s="492"/>
      <c r="Y454" s="164">
        <f t="shared" si="420"/>
        <v>0</v>
      </c>
      <c r="Z454" s="234">
        <v>0</v>
      </c>
      <c r="AA454" s="234">
        <v>0</v>
      </c>
      <c r="AB454" s="234">
        <v>0</v>
      </c>
      <c r="AC454" s="295">
        <f t="shared" si="421"/>
        <v>0</v>
      </c>
      <c r="AD454" s="296">
        <f t="shared" si="422"/>
        <v>0</v>
      </c>
      <c r="AE454" s="223"/>
      <c r="AG454" s="399">
        <v>5</v>
      </c>
      <c r="AH454" s="228" t="s">
        <v>29</v>
      </c>
      <c r="AI454" s="492"/>
      <c r="AJ454" s="492"/>
      <c r="AK454" s="492"/>
      <c r="AL454" s="492"/>
      <c r="AM454" s="492"/>
      <c r="AN454" s="492"/>
      <c r="AO454" s="492"/>
      <c r="AP454" s="305">
        <f t="shared" si="423"/>
        <v>0</v>
      </c>
      <c r="AQ454" s="234">
        <v>0</v>
      </c>
      <c r="AR454" s="234">
        <v>0</v>
      </c>
      <c r="AS454" s="234">
        <v>0</v>
      </c>
      <c r="AT454" s="277">
        <f t="shared" si="424"/>
        <v>0</v>
      </c>
      <c r="AU454" s="278">
        <f t="shared" si="425"/>
        <v>0</v>
      </c>
    </row>
    <row r="455" spans="1:134" x14ac:dyDescent="0.35">
      <c r="A455" s="257">
        <v>6</v>
      </c>
      <c r="B455" s="228" t="s">
        <v>30</v>
      </c>
      <c r="C455" s="492"/>
      <c r="D455" s="492"/>
      <c r="E455" s="492"/>
      <c r="F455" s="492"/>
      <c r="G455" s="492"/>
      <c r="H455" s="492"/>
      <c r="I455" s="492"/>
      <c r="J455" s="234">
        <v>0</v>
      </c>
      <c r="K455" s="234">
        <v>0</v>
      </c>
      <c r="L455" s="234">
        <v>0</v>
      </c>
      <c r="M455" s="236">
        <f t="shared" si="407"/>
        <v>0</v>
      </c>
      <c r="N455" s="223"/>
      <c r="P455" s="257">
        <v>6</v>
      </c>
      <c r="Q455" s="228" t="s">
        <v>30</v>
      </c>
      <c r="R455" s="492"/>
      <c r="S455" s="492"/>
      <c r="T455" s="492"/>
      <c r="U455" s="492"/>
      <c r="V455" s="492"/>
      <c r="W455" s="492"/>
      <c r="X455" s="492"/>
      <c r="Y455" s="164">
        <f>AU375</f>
        <v>0</v>
      </c>
      <c r="Z455" s="234">
        <v>0</v>
      </c>
      <c r="AA455" s="234">
        <v>0</v>
      </c>
      <c r="AB455" s="234">
        <v>0</v>
      </c>
      <c r="AC455" s="295">
        <f t="shared" si="421"/>
        <v>0</v>
      </c>
      <c r="AD455" s="296">
        <f t="shared" si="422"/>
        <v>0</v>
      </c>
      <c r="AE455" s="223"/>
      <c r="AG455" s="399">
        <v>6</v>
      </c>
      <c r="AH455" s="228" t="s">
        <v>30</v>
      </c>
      <c r="AI455" s="492"/>
      <c r="AJ455" s="492"/>
      <c r="AK455" s="492"/>
      <c r="AL455" s="492"/>
      <c r="AM455" s="492"/>
      <c r="AN455" s="492"/>
      <c r="AO455" s="492"/>
      <c r="AP455" s="305">
        <f t="shared" si="423"/>
        <v>0</v>
      </c>
      <c r="AQ455" s="234">
        <v>0</v>
      </c>
      <c r="AR455" s="234">
        <v>0</v>
      </c>
      <c r="AS455" s="234">
        <v>0</v>
      </c>
      <c r="AT455" s="277">
        <f t="shared" si="424"/>
        <v>0</v>
      </c>
      <c r="AU455" s="278">
        <f t="shared" si="425"/>
        <v>0</v>
      </c>
    </row>
    <row r="456" spans="1:134" x14ac:dyDescent="0.35">
      <c r="A456" s="257">
        <v>7</v>
      </c>
      <c r="B456" s="228" t="s">
        <v>34</v>
      </c>
      <c r="C456" s="492"/>
      <c r="D456" s="492"/>
      <c r="E456" s="492"/>
      <c r="F456" s="492"/>
      <c r="G456" s="492"/>
      <c r="H456" s="492"/>
      <c r="I456" s="492"/>
      <c r="J456" s="234">
        <v>0</v>
      </c>
      <c r="K456" s="234">
        <v>0</v>
      </c>
      <c r="L456" s="234">
        <v>0</v>
      </c>
      <c r="M456" s="236">
        <f t="shared" si="407"/>
        <v>0</v>
      </c>
      <c r="N456" s="223"/>
      <c r="P456" s="257">
        <v>7</v>
      </c>
      <c r="Q456" s="228" t="s">
        <v>34</v>
      </c>
      <c r="R456" s="492"/>
      <c r="S456" s="492"/>
      <c r="T456" s="492"/>
      <c r="U456" s="492"/>
      <c r="V456" s="492"/>
      <c r="W456" s="492"/>
      <c r="X456" s="492"/>
      <c r="Y456" s="164">
        <f t="shared" si="420"/>
        <v>0</v>
      </c>
      <c r="Z456" s="234">
        <v>0</v>
      </c>
      <c r="AA456" s="234">
        <v>0</v>
      </c>
      <c r="AB456" s="234">
        <v>0</v>
      </c>
      <c r="AC456" s="295">
        <f t="shared" si="421"/>
        <v>0</v>
      </c>
      <c r="AD456" s="296">
        <f t="shared" si="422"/>
        <v>0</v>
      </c>
      <c r="AE456" s="223"/>
      <c r="AG456" s="399">
        <v>7</v>
      </c>
      <c r="AH456" s="228" t="s">
        <v>34</v>
      </c>
      <c r="AI456" s="492"/>
      <c r="AJ456" s="492"/>
      <c r="AK456" s="492"/>
      <c r="AL456" s="492"/>
      <c r="AM456" s="492"/>
      <c r="AN456" s="492"/>
      <c r="AO456" s="492"/>
      <c r="AP456" s="305">
        <f t="shared" si="423"/>
        <v>0</v>
      </c>
      <c r="AQ456" s="234">
        <v>0</v>
      </c>
      <c r="AR456" s="234">
        <v>0</v>
      </c>
      <c r="AS456" s="234">
        <v>0</v>
      </c>
      <c r="AT456" s="277">
        <f t="shared" si="424"/>
        <v>0</v>
      </c>
      <c r="AU456" s="278">
        <f t="shared" si="425"/>
        <v>0</v>
      </c>
    </row>
    <row r="457" spans="1:134" x14ac:dyDescent="0.35">
      <c r="A457" s="257">
        <v>8</v>
      </c>
      <c r="B457" s="228" t="s">
        <v>35</v>
      </c>
      <c r="C457" s="492"/>
      <c r="D457" s="492"/>
      <c r="E457" s="492"/>
      <c r="F457" s="492"/>
      <c r="G457" s="492"/>
      <c r="H457" s="492"/>
      <c r="I457" s="492"/>
      <c r="J457" s="234">
        <v>0</v>
      </c>
      <c r="K457" s="234">
        <v>0</v>
      </c>
      <c r="L457" s="234">
        <v>0</v>
      </c>
      <c r="M457" s="236">
        <f>SUM(J457:L457)</f>
        <v>0</v>
      </c>
      <c r="N457" s="223"/>
      <c r="P457" s="257">
        <v>8</v>
      </c>
      <c r="Q457" s="228" t="s">
        <v>35</v>
      </c>
      <c r="R457" s="492"/>
      <c r="S457" s="492"/>
      <c r="T457" s="492"/>
      <c r="U457" s="492"/>
      <c r="V457" s="492"/>
      <c r="W457" s="492"/>
      <c r="X457" s="492"/>
      <c r="Y457" s="164">
        <f>AU377</f>
        <v>0</v>
      </c>
      <c r="Z457" s="234">
        <v>0</v>
      </c>
      <c r="AA457" s="234">
        <v>0</v>
      </c>
      <c r="AB457" s="234">
        <v>0</v>
      </c>
      <c r="AC457" s="295">
        <f t="shared" si="421"/>
        <v>0</v>
      </c>
      <c r="AD457" s="296">
        <f t="shared" si="422"/>
        <v>0</v>
      </c>
      <c r="AE457" s="223"/>
      <c r="AG457" s="399">
        <v>8</v>
      </c>
      <c r="AH457" s="228" t="s">
        <v>35</v>
      </c>
      <c r="AI457" s="492"/>
      <c r="AJ457" s="492"/>
      <c r="AK457" s="492"/>
      <c r="AL457" s="492"/>
      <c r="AM457" s="492"/>
      <c r="AN457" s="492"/>
      <c r="AO457" s="492"/>
      <c r="AP457" s="305">
        <f t="shared" si="423"/>
        <v>0</v>
      </c>
      <c r="AQ457" s="234">
        <v>0</v>
      </c>
      <c r="AR457" s="234">
        <v>0</v>
      </c>
      <c r="AS457" s="234">
        <v>0</v>
      </c>
      <c r="AT457" s="277">
        <f t="shared" si="424"/>
        <v>0</v>
      </c>
      <c r="AU457" s="278">
        <f t="shared" si="425"/>
        <v>0</v>
      </c>
    </row>
    <row r="458" spans="1:134" x14ac:dyDescent="0.35">
      <c r="A458" s="257">
        <v>9</v>
      </c>
      <c r="B458" s="228" t="s">
        <v>50</v>
      </c>
      <c r="C458" s="492"/>
      <c r="D458" s="492"/>
      <c r="E458" s="492"/>
      <c r="F458" s="492"/>
      <c r="G458" s="492"/>
      <c r="H458" s="492"/>
      <c r="I458" s="492"/>
      <c r="J458" s="234">
        <v>0</v>
      </c>
      <c r="K458" s="234">
        <v>0</v>
      </c>
      <c r="L458" s="234">
        <v>0</v>
      </c>
      <c r="M458" s="236">
        <f t="shared" si="407"/>
        <v>0</v>
      </c>
      <c r="N458" s="223"/>
      <c r="P458" s="257">
        <v>9</v>
      </c>
      <c r="Q458" s="228" t="s">
        <v>50</v>
      </c>
      <c r="R458" s="492"/>
      <c r="S458" s="492"/>
      <c r="T458" s="492"/>
      <c r="U458" s="492"/>
      <c r="V458" s="492"/>
      <c r="W458" s="492"/>
      <c r="X458" s="492"/>
      <c r="Y458" s="164">
        <f t="shared" si="420"/>
        <v>0</v>
      </c>
      <c r="Z458" s="234">
        <v>0</v>
      </c>
      <c r="AA458" s="234">
        <v>0</v>
      </c>
      <c r="AB458" s="234">
        <v>0</v>
      </c>
      <c r="AC458" s="295">
        <f t="shared" si="421"/>
        <v>0</v>
      </c>
      <c r="AD458" s="296">
        <f t="shared" si="422"/>
        <v>0</v>
      </c>
      <c r="AE458" s="223"/>
      <c r="AG458" s="399">
        <v>9</v>
      </c>
      <c r="AH458" s="228" t="s">
        <v>50</v>
      </c>
      <c r="AI458" s="492"/>
      <c r="AJ458" s="492"/>
      <c r="AK458" s="492"/>
      <c r="AL458" s="492"/>
      <c r="AM458" s="492"/>
      <c r="AN458" s="492"/>
      <c r="AO458" s="492"/>
      <c r="AP458" s="305">
        <f t="shared" si="423"/>
        <v>0</v>
      </c>
      <c r="AQ458" s="234">
        <v>0</v>
      </c>
      <c r="AR458" s="234">
        <v>0</v>
      </c>
      <c r="AS458" s="234">
        <v>0</v>
      </c>
      <c r="AT458" s="277">
        <f t="shared" si="424"/>
        <v>0</v>
      </c>
      <c r="AU458" s="278">
        <f t="shared" si="425"/>
        <v>0</v>
      </c>
    </row>
    <row r="459" spans="1:134" x14ac:dyDescent="0.35">
      <c r="A459" s="229">
        <v>10</v>
      </c>
      <c r="B459" s="313" t="s">
        <v>205</v>
      </c>
      <c r="C459" s="623"/>
      <c r="D459" s="623"/>
      <c r="E459" s="623"/>
      <c r="F459" s="623"/>
      <c r="G459" s="623"/>
      <c r="H459" s="623"/>
      <c r="I459" s="623"/>
      <c r="J459" s="234">
        <v>0</v>
      </c>
      <c r="K459" s="234">
        <v>0</v>
      </c>
      <c r="L459" s="234">
        <v>0</v>
      </c>
      <c r="M459" s="236">
        <f t="shared" si="407"/>
        <v>0</v>
      </c>
      <c r="N459" s="223"/>
      <c r="P459" s="229">
        <v>10</v>
      </c>
      <c r="Q459" s="313" t="s">
        <v>205</v>
      </c>
      <c r="R459" s="623"/>
      <c r="S459" s="623"/>
      <c r="T459" s="623"/>
      <c r="U459" s="623"/>
      <c r="V459" s="623"/>
      <c r="W459" s="623"/>
      <c r="X459" s="623"/>
      <c r="Y459" s="164">
        <f t="shared" si="420"/>
        <v>0</v>
      </c>
      <c r="Z459" s="234">
        <v>0</v>
      </c>
      <c r="AA459" s="234">
        <v>0</v>
      </c>
      <c r="AB459" s="234">
        <v>0</v>
      </c>
      <c r="AC459" s="295">
        <f t="shared" si="421"/>
        <v>0</v>
      </c>
      <c r="AD459" s="296">
        <f t="shared" si="422"/>
        <v>0</v>
      </c>
      <c r="AE459" s="223"/>
      <c r="AG459" s="229">
        <v>10</v>
      </c>
      <c r="AH459" s="313" t="s">
        <v>205</v>
      </c>
      <c r="AI459" s="623"/>
      <c r="AJ459" s="623"/>
      <c r="AK459" s="623"/>
      <c r="AL459" s="623"/>
      <c r="AM459" s="623"/>
      <c r="AN459" s="623"/>
      <c r="AO459" s="623"/>
      <c r="AP459" s="305">
        <f t="shared" si="423"/>
        <v>0</v>
      </c>
      <c r="AQ459" s="234">
        <v>0</v>
      </c>
      <c r="AR459" s="234">
        <v>0</v>
      </c>
      <c r="AS459" s="234">
        <v>0</v>
      </c>
      <c r="AT459" s="277">
        <f t="shared" si="424"/>
        <v>0</v>
      </c>
      <c r="AU459" s="278">
        <f t="shared" si="425"/>
        <v>0</v>
      </c>
    </row>
    <row r="460" spans="1:134" x14ac:dyDescent="0.35">
      <c r="A460" s="229">
        <v>11</v>
      </c>
      <c r="B460" s="313" t="s">
        <v>205</v>
      </c>
      <c r="C460" s="623"/>
      <c r="D460" s="623"/>
      <c r="E460" s="623"/>
      <c r="F460" s="623"/>
      <c r="G460" s="623"/>
      <c r="H460" s="623"/>
      <c r="I460" s="623"/>
      <c r="J460" s="234">
        <v>0</v>
      </c>
      <c r="K460" s="234">
        <v>0</v>
      </c>
      <c r="L460" s="234">
        <v>0</v>
      </c>
      <c r="M460" s="236">
        <f>SUM(J460:L460)</f>
        <v>0</v>
      </c>
      <c r="N460" s="223"/>
      <c r="P460" s="229">
        <v>11</v>
      </c>
      <c r="Q460" s="313" t="s">
        <v>205</v>
      </c>
      <c r="R460" s="623"/>
      <c r="S460" s="623"/>
      <c r="T460" s="623"/>
      <c r="U460" s="623"/>
      <c r="V460" s="623"/>
      <c r="W460" s="623"/>
      <c r="X460" s="623"/>
      <c r="Y460" s="164">
        <f t="shared" si="420"/>
        <v>0</v>
      </c>
      <c r="Z460" s="234">
        <v>0</v>
      </c>
      <c r="AA460" s="234">
        <v>0</v>
      </c>
      <c r="AB460" s="234">
        <v>0</v>
      </c>
      <c r="AC460" s="295">
        <f>SUM(Z460:AB460)</f>
        <v>0</v>
      </c>
      <c r="AD460" s="296">
        <f t="shared" si="422"/>
        <v>0</v>
      </c>
      <c r="AE460" s="223"/>
      <c r="AG460" s="229">
        <v>11</v>
      </c>
      <c r="AH460" s="313" t="s">
        <v>205</v>
      </c>
      <c r="AI460" s="623"/>
      <c r="AJ460" s="623"/>
      <c r="AK460" s="623"/>
      <c r="AL460" s="623"/>
      <c r="AM460" s="623"/>
      <c r="AN460" s="623"/>
      <c r="AO460" s="623"/>
      <c r="AP460" s="305">
        <f t="shared" si="423"/>
        <v>0</v>
      </c>
      <c r="AQ460" s="234">
        <v>0</v>
      </c>
      <c r="AR460" s="234">
        <v>0</v>
      </c>
      <c r="AS460" s="234">
        <v>0</v>
      </c>
      <c r="AT460" s="277">
        <f>SUM(AQ460:AS460)</f>
        <v>0</v>
      </c>
      <c r="AU460" s="278">
        <f t="shared" si="425"/>
        <v>0</v>
      </c>
    </row>
    <row r="461" spans="1:134" ht="16" thickBot="1" x14ac:dyDescent="0.4">
      <c r="A461" s="578" t="s">
        <v>36</v>
      </c>
      <c r="B461" s="579"/>
      <c r="C461" s="579"/>
      <c r="D461" s="579"/>
      <c r="E461" s="579"/>
      <c r="F461" s="579"/>
      <c r="G461" s="579"/>
      <c r="H461" s="579"/>
      <c r="I461" s="579"/>
      <c r="J461" s="250">
        <f>SUM(J450:J460)</f>
        <v>0</v>
      </c>
      <c r="K461" s="250">
        <f t="shared" ref="K461:L461" si="426">SUM(K450:K460)</f>
        <v>0</v>
      </c>
      <c r="L461" s="250">
        <f t="shared" si="426"/>
        <v>0</v>
      </c>
      <c r="M461" s="237">
        <f>SUM(J461:L461)</f>
        <v>0</v>
      </c>
      <c r="N461" s="223"/>
      <c r="P461" s="578" t="s">
        <v>36</v>
      </c>
      <c r="Q461" s="579"/>
      <c r="R461" s="579"/>
      <c r="S461" s="579"/>
      <c r="T461" s="579"/>
      <c r="U461" s="579"/>
      <c r="V461" s="579"/>
      <c r="W461" s="579"/>
      <c r="X461" s="579"/>
      <c r="Y461" s="200">
        <f t="shared" si="420"/>
        <v>0</v>
      </c>
      <c r="Z461" s="293">
        <f>SUM(Z450:Z460)</f>
        <v>0</v>
      </c>
      <c r="AA461" s="293">
        <f t="shared" ref="AA461" si="427">SUM(AA450:AA460)</f>
        <v>0</v>
      </c>
      <c r="AB461" s="293">
        <f>SUM(AB450:AB460)</f>
        <v>0</v>
      </c>
      <c r="AC461" s="293">
        <f t="shared" ref="AC461:AD461" si="428">SUM(AC450:AC460)</f>
        <v>0</v>
      </c>
      <c r="AD461" s="294">
        <f t="shared" si="428"/>
        <v>0</v>
      </c>
      <c r="AE461" s="223"/>
      <c r="AG461" s="578" t="s">
        <v>36</v>
      </c>
      <c r="AH461" s="579"/>
      <c r="AI461" s="579"/>
      <c r="AJ461" s="579"/>
      <c r="AK461" s="579"/>
      <c r="AL461" s="579"/>
      <c r="AM461" s="579"/>
      <c r="AN461" s="579"/>
      <c r="AO461" s="579"/>
      <c r="AP461" s="306">
        <f t="shared" si="423"/>
        <v>0</v>
      </c>
      <c r="AQ461" s="275">
        <f>SUM(AQ450:AQ460)</f>
        <v>0</v>
      </c>
      <c r="AR461" s="275">
        <f t="shared" ref="AR461:AU461" si="429">SUM(AR450:AR460)</f>
        <v>0</v>
      </c>
      <c r="AS461" s="275">
        <f t="shared" si="429"/>
        <v>0</v>
      </c>
      <c r="AT461" s="275">
        <f t="shared" si="429"/>
        <v>0</v>
      </c>
      <c r="AU461" s="276">
        <f t="shared" si="429"/>
        <v>0</v>
      </c>
    </row>
    <row r="462" spans="1:134" s="221" customFormat="1" ht="3.75" customHeight="1" x14ac:dyDescent="0.35">
      <c r="B462" s="281"/>
      <c r="C462" s="284"/>
      <c r="D462" s="284"/>
      <c r="E462" s="284"/>
      <c r="F462" s="284"/>
      <c r="G462" s="284"/>
      <c r="H462" s="284"/>
      <c r="I462" s="284"/>
      <c r="J462" s="283"/>
      <c r="K462" s="283"/>
      <c r="L462" s="283"/>
      <c r="M462" s="246"/>
      <c r="N462" s="223"/>
      <c r="Q462" s="281"/>
      <c r="R462" s="284"/>
      <c r="S462" s="284"/>
      <c r="T462" s="284"/>
      <c r="U462" s="284"/>
      <c r="V462" s="284"/>
      <c r="W462" s="284"/>
      <c r="X462" s="284"/>
      <c r="Y462" s="304"/>
      <c r="Z462" s="283"/>
      <c r="AA462" s="283"/>
      <c r="AB462" s="283"/>
      <c r="AC462" s="246"/>
      <c r="AD462" s="246"/>
      <c r="AE462" s="223"/>
      <c r="AH462" s="281"/>
      <c r="AI462" s="284"/>
      <c r="AJ462" s="284"/>
      <c r="AK462" s="284"/>
      <c r="AL462" s="284"/>
      <c r="AM462" s="284"/>
      <c r="AN462" s="284"/>
      <c r="AO462" s="284"/>
      <c r="AP462" s="304"/>
      <c r="AQ462" s="283"/>
      <c r="AR462" s="283"/>
      <c r="AS462" s="283"/>
      <c r="AT462" s="246"/>
      <c r="AU462" s="246"/>
      <c r="AW462" s="220"/>
      <c r="AX462" s="220"/>
      <c r="AY462" s="220"/>
      <c r="AZ462" s="220"/>
      <c r="BA462" s="220"/>
      <c r="BB462" s="220"/>
      <c r="BC462" s="220"/>
      <c r="BD462" s="220"/>
      <c r="BE462" s="220"/>
      <c r="BF462" s="220"/>
      <c r="BG462" s="220"/>
      <c r="BH462" s="220"/>
      <c r="BI462" s="220"/>
      <c r="BJ462" s="220"/>
      <c r="BK462" s="220"/>
      <c r="BL462" s="220"/>
      <c r="BM462" s="220"/>
      <c r="BN462" s="220"/>
      <c r="BO462" s="220"/>
      <c r="BP462" s="220"/>
      <c r="BQ462" s="220"/>
      <c r="BR462" s="220"/>
      <c r="BS462" s="220"/>
      <c r="BT462" s="220"/>
      <c r="BU462" s="220"/>
      <c r="BV462" s="220"/>
      <c r="BW462" s="220"/>
      <c r="BX462" s="220"/>
      <c r="BY462" s="220"/>
      <c r="BZ462" s="220"/>
      <c r="CA462" s="220"/>
      <c r="CB462" s="220"/>
      <c r="CC462" s="220"/>
      <c r="CD462" s="220"/>
      <c r="CE462" s="220"/>
      <c r="CF462" s="220"/>
      <c r="CG462" s="220"/>
      <c r="CH462" s="220"/>
      <c r="CI462" s="220"/>
      <c r="CJ462" s="220"/>
      <c r="CK462" s="220"/>
      <c r="CL462" s="220"/>
      <c r="CM462" s="220"/>
      <c r="CN462" s="220"/>
      <c r="CO462" s="220"/>
      <c r="CP462" s="220"/>
      <c r="CQ462" s="220"/>
      <c r="CR462" s="220"/>
      <c r="CS462" s="220"/>
      <c r="CT462" s="220"/>
      <c r="CU462" s="220"/>
      <c r="CV462" s="220"/>
      <c r="CW462" s="220"/>
      <c r="CX462" s="220"/>
      <c r="CY462" s="220"/>
      <c r="CZ462" s="220"/>
      <c r="DA462" s="220"/>
      <c r="DB462" s="220"/>
      <c r="DC462" s="220"/>
      <c r="DD462" s="220"/>
      <c r="DE462" s="220"/>
      <c r="DF462" s="220"/>
      <c r="DG462" s="220"/>
      <c r="DH462" s="220"/>
      <c r="DI462" s="220"/>
      <c r="DJ462" s="220"/>
      <c r="DK462" s="220"/>
      <c r="DL462" s="220"/>
      <c r="DM462" s="220"/>
      <c r="DN462" s="220"/>
      <c r="DO462" s="220"/>
      <c r="DP462" s="220"/>
      <c r="DQ462" s="220"/>
      <c r="DR462" s="220"/>
      <c r="DS462" s="220"/>
      <c r="DT462" s="220"/>
      <c r="DU462" s="220"/>
      <c r="DV462" s="220"/>
      <c r="DW462" s="220"/>
      <c r="DX462" s="220"/>
      <c r="DY462" s="220"/>
      <c r="DZ462" s="220"/>
      <c r="EA462" s="220"/>
      <c r="EB462" s="220"/>
      <c r="EC462" s="220"/>
      <c r="ED462" s="220"/>
    </row>
    <row r="463" spans="1:134" ht="3.75" customHeight="1" thickBot="1" x14ac:dyDescent="0.4">
      <c r="A463" s="242"/>
      <c r="B463" s="242"/>
      <c r="C463" s="242"/>
      <c r="D463" s="242"/>
      <c r="E463" s="242"/>
      <c r="F463" s="242"/>
      <c r="G463" s="242"/>
      <c r="H463" s="242"/>
      <c r="I463" s="232"/>
      <c r="J463" s="246"/>
      <c r="K463" s="246"/>
      <c r="L463" s="246"/>
      <c r="M463" s="246"/>
      <c r="N463" s="223"/>
      <c r="P463" s="242"/>
      <c r="Q463" s="242"/>
      <c r="R463" s="242"/>
      <c r="S463" s="242"/>
      <c r="T463" s="242"/>
      <c r="U463" s="242"/>
      <c r="V463" s="242"/>
      <c r="W463" s="242"/>
      <c r="X463" s="232"/>
      <c r="Y463" s="246"/>
      <c r="Z463" s="246"/>
      <c r="AA463" s="246"/>
      <c r="AB463" s="246"/>
      <c r="AC463" s="246"/>
      <c r="AD463" s="246"/>
      <c r="AE463" s="223"/>
      <c r="AG463" s="242"/>
      <c r="AH463" s="242"/>
      <c r="AI463" s="242"/>
      <c r="AJ463" s="242"/>
      <c r="AK463" s="242"/>
      <c r="AL463" s="242"/>
      <c r="AM463" s="242"/>
      <c r="AN463" s="242"/>
      <c r="AO463" s="232"/>
      <c r="AP463" s="246"/>
      <c r="AQ463" s="246"/>
      <c r="AR463" s="246"/>
      <c r="AS463" s="246"/>
      <c r="AT463" s="246"/>
      <c r="AU463" s="246"/>
    </row>
    <row r="464" spans="1:134" x14ac:dyDescent="0.35">
      <c r="A464" s="544" t="s">
        <v>189</v>
      </c>
      <c r="B464" s="545"/>
      <c r="C464" s="545"/>
      <c r="D464" s="545"/>
      <c r="E464" s="545"/>
      <c r="F464" s="545"/>
      <c r="G464" s="545"/>
      <c r="H464" s="545"/>
      <c r="I464" s="545"/>
      <c r="J464" s="244">
        <f>SUM(J461, J447, J441, H434)</f>
        <v>0</v>
      </c>
      <c r="K464" s="244">
        <f>SUM(K461, K447, K441, K434)</f>
        <v>0</v>
      </c>
      <c r="L464" s="244">
        <f>SUM(L461, L447, L441, L434)</f>
        <v>0</v>
      </c>
      <c r="M464" s="245">
        <f>SUM(J464:L464)</f>
        <v>0</v>
      </c>
      <c r="N464" s="223"/>
      <c r="P464" s="544" t="s">
        <v>182</v>
      </c>
      <c r="Q464" s="545"/>
      <c r="R464" s="545"/>
      <c r="S464" s="545"/>
      <c r="T464" s="545"/>
      <c r="U464" s="545"/>
      <c r="V464" s="545"/>
      <c r="W464" s="545"/>
      <c r="X464" s="545"/>
      <c r="Y464" s="199">
        <f t="shared" ref="Y464:Y465" si="430">AU384</f>
        <v>0</v>
      </c>
      <c r="Z464" s="300">
        <f>SUM(Z461, Z447, Z441, X434)</f>
        <v>0</v>
      </c>
      <c r="AA464" s="300">
        <f>SUM(AA461, AA447, AA441, AA434)</f>
        <v>0</v>
      </c>
      <c r="AB464" s="300">
        <f>SUM(AB461, AB447, AB441, AB434, )</f>
        <v>0</v>
      </c>
      <c r="AC464" s="300">
        <f t="shared" ref="AC464" si="431">SUM(Z464:AB464)</f>
        <v>0</v>
      </c>
      <c r="AD464" s="301">
        <f>M464-AC464</f>
        <v>0</v>
      </c>
      <c r="AE464" s="246"/>
      <c r="AG464" s="544" t="s">
        <v>182</v>
      </c>
      <c r="AH464" s="545"/>
      <c r="AI464" s="545"/>
      <c r="AJ464" s="545"/>
      <c r="AK464" s="545"/>
      <c r="AL464" s="545"/>
      <c r="AM464" s="545"/>
      <c r="AN464" s="545"/>
      <c r="AO464" s="545"/>
      <c r="AP464" s="205">
        <f t="shared" ref="AP464:AP465" si="432">AU384</f>
        <v>0</v>
      </c>
      <c r="AQ464" s="286">
        <f>SUM(AQ461, AQ447, AQ441, AO434)</f>
        <v>0</v>
      </c>
      <c r="AR464" s="286">
        <f>SUM( AR461, AR447, AR441, AR434)</f>
        <v>0</v>
      </c>
      <c r="AS464" s="286">
        <f>SUM( AS461, AS447, AS441, AS434, )</f>
        <v>0</v>
      </c>
      <c r="AT464" s="286">
        <f t="shared" ref="AT464" si="433">SUM(AQ464:AS464)</f>
        <v>0</v>
      </c>
      <c r="AU464" s="287">
        <f>IF($S$473&lt;&gt;0, AC464+AP464-AT464, M464+AP464-AT464)</f>
        <v>0</v>
      </c>
      <c r="AV464" s="246"/>
    </row>
    <row r="465" spans="1:134" ht="16" thickBot="1" x14ac:dyDescent="0.4">
      <c r="A465" s="540" t="s">
        <v>183</v>
      </c>
      <c r="B465" s="541"/>
      <c r="C465" s="541"/>
      <c r="D465" s="541"/>
      <c r="E465" s="541"/>
      <c r="F465" s="541"/>
      <c r="G465" s="541"/>
      <c r="H465" s="541"/>
      <c r="I465" s="541"/>
      <c r="J465" s="593">
        <f>SUM(K461, L461, K447, L447, K441, L441, K434, L434)</f>
        <v>0</v>
      </c>
      <c r="K465" s="593"/>
      <c r="L465" s="593"/>
      <c r="M465" s="594"/>
      <c r="N465" s="223"/>
      <c r="P465" s="540" t="s">
        <v>183</v>
      </c>
      <c r="Q465" s="541"/>
      <c r="R465" s="541"/>
      <c r="S465" s="541"/>
      <c r="T465" s="541"/>
      <c r="U465" s="541"/>
      <c r="V465" s="541"/>
      <c r="W465" s="541"/>
      <c r="X465" s="541"/>
      <c r="Y465" s="200">
        <f t="shared" si="430"/>
        <v>0</v>
      </c>
      <c r="Z465" s="588">
        <f>SUM(AA461, AB461, AA447, AB447, AA441, AB441, AA434, AB434)</f>
        <v>0</v>
      </c>
      <c r="AA465" s="588"/>
      <c r="AB465" s="588"/>
      <c r="AC465" s="588"/>
      <c r="AD465" s="330">
        <f>M465-Z465</f>
        <v>0</v>
      </c>
      <c r="AE465" s="223"/>
      <c r="AG465" s="540" t="s">
        <v>183</v>
      </c>
      <c r="AH465" s="541"/>
      <c r="AI465" s="541"/>
      <c r="AJ465" s="541"/>
      <c r="AK465" s="541"/>
      <c r="AL465" s="541"/>
      <c r="AM465" s="541"/>
      <c r="AN465" s="541"/>
      <c r="AO465" s="541"/>
      <c r="AP465" s="306">
        <f t="shared" si="432"/>
        <v>0</v>
      </c>
      <c r="AQ465" s="539">
        <f>SUM( AR461, AS461, AR447, AS447, AR441, AS441, AR434, AS434)</f>
        <v>0</v>
      </c>
      <c r="AR465" s="539"/>
      <c r="AS465" s="539"/>
      <c r="AT465" s="539"/>
      <c r="AU465" s="276">
        <f>IF($S$473&lt;&gt;0, AC465+AP465-AQ465, M465+AP465-AQ465)</f>
        <v>0</v>
      </c>
    </row>
    <row r="466" spans="1:134" s="224" customFormat="1" ht="16" thickBot="1" x14ac:dyDescent="0.4">
      <c r="A466" s="221"/>
      <c r="B466" s="232"/>
      <c r="C466" s="232"/>
      <c r="D466" s="232"/>
      <c r="E466" s="232"/>
      <c r="F466" s="232"/>
      <c r="G466" s="232"/>
      <c r="H466" s="232"/>
      <c r="I466" s="232"/>
      <c r="J466" s="258"/>
      <c r="K466" s="258"/>
      <c r="L466" s="258"/>
      <c r="M466" s="221"/>
      <c r="N466" s="223"/>
      <c r="O466" s="220"/>
      <c r="P466" s="221"/>
      <c r="Q466" s="232"/>
      <c r="R466" s="232"/>
      <c r="S466" s="232"/>
      <c r="T466" s="232"/>
      <c r="U466" s="232"/>
      <c r="V466" s="232"/>
      <c r="W466" s="232"/>
      <c r="X466" s="232"/>
      <c r="Y466" s="258"/>
      <c r="Z466" s="258"/>
      <c r="AA466" s="258"/>
      <c r="AB466" s="221"/>
      <c r="AC466" s="221"/>
      <c r="AD466" s="221"/>
      <c r="AE466" s="223"/>
      <c r="AF466" s="220"/>
      <c r="AG466" s="221"/>
      <c r="AH466" s="232"/>
      <c r="AI466" s="232"/>
      <c r="AJ466" s="232"/>
      <c r="AK466" s="232"/>
      <c r="AL466" s="232"/>
      <c r="AM466" s="232"/>
      <c r="AN466" s="232"/>
      <c r="AO466" s="232"/>
      <c r="AP466" s="258"/>
      <c r="AQ466" s="258"/>
      <c r="AR466" s="258"/>
      <c r="AS466" s="221"/>
      <c r="AT466" s="221"/>
      <c r="AU466" s="221"/>
      <c r="AV466" s="220"/>
      <c r="AW466" s="220"/>
      <c r="AX466" s="220"/>
      <c r="AY466" s="220"/>
      <c r="AZ466" s="220"/>
      <c r="BA466" s="220"/>
      <c r="BB466" s="220"/>
      <c r="BC466" s="220"/>
      <c r="BD466" s="220"/>
      <c r="BE466" s="220"/>
      <c r="BF466" s="220"/>
      <c r="BG466" s="220"/>
      <c r="BH466" s="220"/>
      <c r="BI466" s="220"/>
      <c r="BJ466" s="220"/>
      <c r="BK466" s="220"/>
      <c r="BL466" s="220"/>
      <c r="BM466" s="220"/>
      <c r="BN466" s="220"/>
      <c r="BO466" s="220"/>
      <c r="BP466" s="220"/>
      <c r="BQ466" s="220"/>
      <c r="BR466" s="220"/>
      <c r="BS466" s="220"/>
      <c r="BT466" s="220"/>
      <c r="BU466" s="220"/>
      <c r="BV466" s="220"/>
      <c r="BW466" s="220"/>
      <c r="BX466" s="220"/>
      <c r="BY466" s="220"/>
      <c r="BZ466" s="220"/>
      <c r="CA466" s="220"/>
      <c r="CB466" s="220"/>
      <c r="CC466" s="220"/>
      <c r="CD466" s="220"/>
      <c r="CE466" s="220"/>
      <c r="CF466" s="220"/>
      <c r="CG466" s="220"/>
      <c r="CH466" s="220"/>
      <c r="CI466" s="220"/>
      <c r="CJ466" s="220"/>
      <c r="CK466" s="220"/>
      <c r="CL466" s="220"/>
      <c r="CM466" s="220"/>
      <c r="CN466" s="220"/>
      <c r="CO466" s="220"/>
      <c r="CP466" s="220"/>
      <c r="CQ466" s="220"/>
      <c r="CR466" s="220"/>
      <c r="CS466" s="220"/>
      <c r="CT466" s="220"/>
      <c r="CU466" s="220"/>
      <c r="CV466" s="220"/>
      <c r="CW466" s="220"/>
      <c r="CX466" s="220"/>
      <c r="CY466" s="220"/>
      <c r="CZ466" s="220"/>
      <c r="DA466" s="220"/>
      <c r="DB466" s="220"/>
      <c r="DC466" s="220"/>
      <c r="DD466" s="220"/>
      <c r="DE466" s="220"/>
      <c r="DF466" s="220"/>
      <c r="DG466" s="220"/>
      <c r="DH466" s="220"/>
      <c r="DI466" s="220"/>
      <c r="DJ466" s="220"/>
      <c r="DK466" s="220"/>
      <c r="DL466" s="220"/>
      <c r="DM466" s="220"/>
      <c r="DN466" s="220"/>
      <c r="DO466" s="220"/>
      <c r="DP466" s="220"/>
      <c r="DQ466" s="220"/>
      <c r="DR466" s="220"/>
      <c r="DS466" s="220"/>
      <c r="DT466" s="220"/>
      <c r="DU466" s="220"/>
      <c r="DV466" s="220"/>
      <c r="DW466" s="220"/>
      <c r="DX466" s="220"/>
      <c r="DY466" s="220"/>
      <c r="DZ466" s="220"/>
      <c r="EA466" s="220"/>
      <c r="EB466" s="220"/>
      <c r="EC466" s="220"/>
      <c r="ED466" s="220"/>
    </row>
    <row r="467" spans="1:134" s="242" customFormat="1" x14ac:dyDescent="0.35">
      <c r="A467" s="502" t="s">
        <v>100</v>
      </c>
      <c r="B467" s="503"/>
      <c r="C467" s="503"/>
      <c r="D467" s="503"/>
      <c r="E467" s="503"/>
      <c r="F467" s="503"/>
      <c r="G467" s="503"/>
      <c r="H467" s="503"/>
      <c r="I467" s="503"/>
      <c r="J467" s="273" t="s">
        <v>17</v>
      </c>
      <c r="K467" s="542" t="s">
        <v>4</v>
      </c>
      <c r="L467" s="542"/>
      <c r="M467" s="248" t="s">
        <v>49</v>
      </c>
      <c r="N467" s="261"/>
      <c r="P467" s="502" t="s">
        <v>100</v>
      </c>
      <c r="Q467" s="503"/>
      <c r="R467" s="503"/>
      <c r="S467" s="503"/>
      <c r="T467" s="503"/>
      <c r="U467" s="503"/>
      <c r="V467" s="503"/>
      <c r="W467" s="503"/>
      <c r="X467" s="503"/>
      <c r="Y467" s="271" t="s">
        <v>266</v>
      </c>
      <c r="Z467" s="273" t="s">
        <v>77</v>
      </c>
      <c r="AA467" s="542" t="s">
        <v>4</v>
      </c>
      <c r="AB467" s="542"/>
      <c r="AC467" s="271" t="s">
        <v>18</v>
      </c>
      <c r="AD467" s="268" t="s">
        <v>114</v>
      </c>
      <c r="AE467" s="261"/>
      <c r="AG467" s="502" t="s">
        <v>100</v>
      </c>
      <c r="AH467" s="503"/>
      <c r="AI467" s="503"/>
      <c r="AJ467" s="503"/>
      <c r="AK467" s="503"/>
      <c r="AL467" s="503"/>
      <c r="AM467" s="503"/>
      <c r="AN467" s="503"/>
      <c r="AO467" s="503"/>
      <c r="AP467" s="271" t="s">
        <v>266</v>
      </c>
      <c r="AQ467" s="273" t="s">
        <v>212</v>
      </c>
      <c r="AR467" s="542" t="s">
        <v>4</v>
      </c>
      <c r="AS467" s="542"/>
      <c r="AT467" s="271" t="s">
        <v>214</v>
      </c>
      <c r="AU467" s="268" t="s">
        <v>269</v>
      </c>
      <c r="AW467" s="220"/>
      <c r="AX467" s="220"/>
      <c r="AY467" s="220"/>
      <c r="AZ467" s="220"/>
      <c r="BA467" s="220"/>
      <c r="BB467" s="220"/>
      <c r="BC467" s="220"/>
      <c r="BD467" s="220"/>
      <c r="BE467" s="220"/>
      <c r="BF467" s="220"/>
      <c r="BG467" s="220"/>
      <c r="BH467" s="220"/>
      <c r="BI467" s="220"/>
      <c r="BJ467" s="220"/>
      <c r="BK467" s="220"/>
      <c r="BL467" s="220"/>
      <c r="BM467" s="220"/>
      <c r="BN467" s="220"/>
      <c r="BO467" s="220"/>
      <c r="BP467" s="220"/>
      <c r="BQ467" s="220"/>
      <c r="BR467" s="220"/>
      <c r="BS467" s="220"/>
      <c r="BT467" s="220"/>
      <c r="BU467" s="220"/>
      <c r="BV467" s="220"/>
      <c r="BW467" s="220"/>
      <c r="BX467" s="220"/>
      <c r="BY467" s="220"/>
      <c r="BZ467" s="220"/>
      <c r="CA467" s="220"/>
      <c r="CB467" s="220"/>
      <c r="CC467" s="220"/>
      <c r="CD467" s="220"/>
      <c r="CE467" s="220"/>
      <c r="CF467" s="220"/>
      <c r="CG467" s="220"/>
      <c r="CH467" s="220"/>
      <c r="CI467" s="220"/>
      <c r="CJ467" s="220"/>
      <c r="CK467" s="220"/>
      <c r="CL467" s="220"/>
      <c r="CM467" s="220"/>
      <c r="CN467" s="220"/>
      <c r="CO467" s="220"/>
      <c r="CP467" s="220"/>
      <c r="CQ467" s="220"/>
      <c r="CR467" s="220"/>
      <c r="CS467" s="220"/>
      <c r="CT467" s="220"/>
      <c r="CU467" s="220"/>
      <c r="CV467" s="220"/>
      <c r="CW467" s="220"/>
      <c r="CX467" s="220"/>
      <c r="CY467" s="220"/>
      <c r="CZ467" s="220"/>
      <c r="DA467" s="220"/>
      <c r="DB467" s="220"/>
      <c r="DC467" s="220"/>
      <c r="DD467" s="220"/>
      <c r="DE467" s="220"/>
      <c r="DF467" s="220"/>
      <c r="DG467" s="220"/>
      <c r="DH467" s="220"/>
      <c r="DI467" s="220"/>
      <c r="DJ467" s="220"/>
      <c r="DK467" s="220"/>
      <c r="DL467" s="220"/>
      <c r="DM467" s="220"/>
      <c r="DN467" s="220"/>
      <c r="DO467" s="220"/>
      <c r="DP467" s="220"/>
      <c r="DQ467" s="220"/>
      <c r="DR467" s="220"/>
      <c r="DS467" s="220"/>
      <c r="DT467" s="220"/>
      <c r="DU467" s="220"/>
      <c r="DV467" s="220"/>
      <c r="DW467" s="220"/>
      <c r="DX467" s="220"/>
      <c r="DY467" s="220"/>
      <c r="DZ467" s="220"/>
      <c r="EA467" s="220"/>
      <c r="EB467" s="220"/>
      <c r="EC467" s="220"/>
      <c r="ED467" s="220"/>
    </row>
    <row r="468" spans="1:134" ht="16" thickBot="1" x14ac:dyDescent="0.4">
      <c r="A468" s="540" t="s">
        <v>37</v>
      </c>
      <c r="B468" s="541"/>
      <c r="C468" s="541"/>
      <c r="D468" s="541"/>
      <c r="E468" s="541"/>
      <c r="F468" s="541"/>
      <c r="G468" s="541"/>
      <c r="H468" s="541"/>
      <c r="I468" s="541"/>
      <c r="J468" s="243">
        <f>(SUM(J461, J447, J441, H434))*'Cumulative Budget'!$G$36</f>
        <v>0</v>
      </c>
      <c r="K468" s="593">
        <f>(SUM(K461, L461, K447, L447, K441, L441, K434, L434))*'Cumulative Budget'!$G$36</f>
        <v>0</v>
      </c>
      <c r="L468" s="593"/>
      <c r="M468" s="237">
        <f t="shared" ref="M468" si="434">SUM(J468:L468)</f>
        <v>0</v>
      </c>
      <c r="N468" s="223"/>
      <c r="P468" s="540" t="s">
        <v>37</v>
      </c>
      <c r="Q468" s="541"/>
      <c r="R468" s="541"/>
      <c r="S468" s="541"/>
      <c r="T468" s="541"/>
      <c r="U468" s="541"/>
      <c r="V468" s="541"/>
      <c r="W468" s="541"/>
      <c r="X468" s="541"/>
      <c r="Y468" s="200">
        <f t="shared" ref="Y468" si="435">AU388</f>
        <v>0</v>
      </c>
      <c r="Z468" s="302">
        <f>(SUM(Z461, Z447, Z441, X434))*'Cumulative Budget'!$G$36</f>
        <v>0</v>
      </c>
      <c r="AA468" s="588">
        <f>(SUM(AA461, AB461, AA447, AB447, AA441, AB441, AA434, AB434))*'Cumulative Budget'!$G$36</f>
        <v>0</v>
      </c>
      <c r="AB468" s="588"/>
      <c r="AC468" s="293">
        <f t="shared" ref="AC468" si="436">SUM(Z468:AB468)</f>
        <v>0</v>
      </c>
      <c r="AD468" s="294">
        <f t="shared" ref="AD468" si="437">M468-AC468</f>
        <v>0</v>
      </c>
      <c r="AE468" s="223"/>
      <c r="AG468" s="540" t="s">
        <v>37</v>
      </c>
      <c r="AH468" s="541"/>
      <c r="AI468" s="541"/>
      <c r="AJ468" s="541"/>
      <c r="AK468" s="541"/>
      <c r="AL468" s="541"/>
      <c r="AM468" s="541"/>
      <c r="AN468" s="541"/>
      <c r="AO468" s="541"/>
      <c r="AP468" s="306">
        <f t="shared" ref="AP468:AP470" si="438">AU388</f>
        <v>0</v>
      </c>
      <c r="AQ468" s="443">
        <v>0</v>
      </c>
      <c r="AR468" s="563">
        <v>0</v>
      </c>
      <c r="AS468" s="563"/>
      <c r="AT468" s="275">
        <f>SUM(AQ468:AS468)</f>
        <v>0</v>
      </c>
      <c r="AU468" s="276">
        <f>IF($S$473&lt;&gt;0, AC468+AP468-AT468, M468+AP468-AT468)</f>
        <v>0</v>
      </c>
    </row>
    <row r="469" spans="1:134" s="221" customFormat="1" ht="16" thickBot="1" x14ac:dyDescent="0.4">
      <c r="A469" s="230" t="s">
        <v>99</v>
      </c>
      <c r="B469" s="230"/>
      <c r="J469" s="233"/>
      <c r="K469" s="233"/>
      <c r="L469" s="233"/>
      <c r="M469" s="233"/>
      <c r="N469" s="223"/>
      <c r="O469" s="220"/>
      <c r="P469" s="230" t="s">
        <v>99</v>
      </c>
      <c r="Q469" s="230"/>
      <c r="Z469" s="233"/>
      <c r="AA469" s="233"/>
      <c r="AB469" s="233"/>
      <c r="AC469" s="233"/>
      <c r="AD469" s="233"/>
      <c r="AE469" s="223"/>
      <c r="AG469" s="230" t="s">
        <v>99</v>
      </c>
      <c r="AH469" s="230"/>
      <c r="AQ469" s="233"/>
      <c r="AR469" s="233"/>
      <c r="AS469" s="233"/>
      <c r="AT469" s="233"/>
      <c r="AU469" s="233"/>
      <c r="AV469" s="220"/>
      <c r="AW469" s="220"/>
      <c r="AX469" s="220"/>
      <c r="AY469" s="220"/>
      <c r="AZ469" s="220"/>
      <c r="BA469" s="220"/>
      <c r="BB469" s="220"/>
      <c r="BC469" s="220"/>
      <c r="BD469" s="220"/>
      <c r="BE469" s="220"/>
      <c r="BF469" s="220"/>
      <c r="BG469" s="220"/>
      <c r="BH469" s="220"/>
      <c r="BI469" s="220"/>
      <c r="BJ469" s="220"/>
      <c r="BK469" s="220"/>
      <c r="BL469" s="220"/>
      <c r="BM469" s="220"/>
      <c r="BN469" s="220"/>
      <c r="BO469" s="220"/>
      <c r="BP469" s="220"/>
      <c r="BQ469" s="220"/>
      <c r="BR469" s="220"/>
      <c r="BS469" s="220"/>
      <c r="BT469" s="220"/>
      <c r="BU469" s="220"/>
      <c r="BV469" s="220"/>
      <c r="BW469" s="220"/>
      <c r="BX469" s="220"/>
      <c r="BY469" s="220"/>
      <c r="BZ469" s="220"/>
      <c r="CA469" s="220"/>
      <c r="CB469" s="220"/>
      <c r="CC469" s="220"/>
      <c r="CD469" s="220"/>
      <c r="CE469" s="220"/>
      <c r="CF469" s="220"/>
      <c r="CG469" s="220"/>
      <c r="CH469" s="220"/>
      <c r="CI469" s="220"/>
      <c r="CJ469" s="220"/>
      <c r="CK469" s="220"/>
      <c r="CL469" s="220"/>
      <c r="CM469" s="220"/>
      <c r="CN469" s="220"/>
      <c r="CO469" s="220"/>
      <c r="CP469" s="220"/>
      <c r="CQ469" s="220"/>
      <c r="CR469" s="220"/>
      <c r="CS469" s="220"/>
      <c r="CT469" s="220"/>
      <c r="CU469" s="220"/>
      <c r="CV469" s="220"/>
      <c r="CW469" s="220"/>
      <c r="CX469" s="220"/>
      <c r="CY469" s="220"/>
      <c r="CZ469" s="220"/>
      <c r="DA469" s="220"/>
      <c r="DB469" s="220"/>
      <c r="DC469" s="220"/>
      <c r="DD469" s="220"/>
      <c r="DE469" s="220"/>
      <c r="DF469" s="220"/>
      <c r="DG469" s="220"/>
      <c r="DH469" s="220"/>
      <c r="DI469" s="220"/>
      <c r="DJ469" s="220"/>
      <c r="DK469" s="220"/>
      <c r="DL469" s="220"/>
      <c r="DM469" s="220"/>
      <c r="DN469" s="220"/>
      <c r="DO469" s="220"/>
      <c r="DP469" s="220"/>
      <c r="DQ469" s="220"/>
      <c r="DR469" s="220"/>
      <c r="DS469" s="220"/>
      <c r="DT469" s="220"/>
      <c r="DU469" s="220"/>
      <c r="DV469" s="220"/>
      <c r="DW469" s="220"/>
      <c r="DX469" s="220"/>
      <c r="DY469" s="220"/>
      <c r="DZ469" s="220"/>
      <c r="EA469" s="220"/>
      <c r="EB469" s="220"/>
      <c r="EC469" s="220"/>
      <c r="ED469" s="220"/>
    </row>
    <row r="470" spans="1:134" s="331" customFormat="1" ht="16" thickBot="1" x14ac:dyDescent="0.4">
      <c r="A470" s="621" t="s">
        <v>101</v>
      </c>
      <c r="B470" s="622"/>
      <c r="C470" s="622"/>
      <c r="D470" s="622"/>
      <c r="E470" s="622"/>
      <c r="F470" s="622"/>
      <c r="G470" s="622"/>
      <c r="H470" s="622"/>
      <c r="I470" s="622"/>
      <c r="J470" s="239">
        <f xml:space="preserve"> SUM(J468, J461, J447, J441, H434)</f>
        <v>0</v>
      </c>
      <c r="K470" s="211">
        <f xml:space="preserve"> SUM(K468, K461, K447, K441, K434)</f>
        <v>0</v>
      </c>
      <c r="L470" s="239">
        <f xml:space="preserve"> SUM(L461, L447, L441, L434)</f>
        <v>0</v>
      </c>
      <c r="M470" s="240">
        <f>SUM(J470:L470)</f>
        <v>0</v>
      </c>
      <c r="N470" s="246"/>
      <c r="P470" s="589" t="s">
        <v>101</v>
      </c>
      <c r="Q470" s="590"/>
      <c r="R470" s="590"/>
      <c r="S470" s="590"/>
      <c r="T470" s="590"/>
      <c r="U470" s="590"/>
      <c r="V470" s="590"/>
      <c r="W470" s="590"/>
      <c r="X470" s="590"/>
      <c r="Y470" s="201">
        <f>AU390</f>
        <v>0</v>
      </c>
      <c r="Z470" s="303">
        <f xml:space="preserve"> SUM(Z468, Z461, Z447, Z441, X434)</f>
        <v>0</v>
      </c>
      <c r="AA470" s="212">
        <f xml:space="preserve"> SUM(AA468, AA461, AA447, AA441, AA434)</f>
        <v>0</v>
      </c>
      <c r="AB470" s="303">
        <f xml:space="preserve"> SUM(AB461, AB447, AB441, AB434)</f>
        <v>0</v>
      </c>
      <c r="AC470" s="297">
        <f>SUM(Z470:AB470)</f>
        <v>0</v>
      </c>
      <c r="AD470" s="298">
        <f t="shared" ref="AD470" si="439">M470-AC470</f>
        <v>0</v>
      </c>
      <c r="AE470" s="246"/>
      <c r="AG470" s="564" t="s">
        <v>101</v>
      </c>
      <c r="AH470" s="565"/>
      <c r="AI470" s="565"/>
      <c r="AJ470" s="565"/>
      <c r="AK470" s="565"/>
      <c r="AL470" s="565"/>
      <c r="AM470" s="565"/>
      <c r="AN470" s="565"/>
      <c r="AO470" s="565"/>
      <c r="AP470" s="206">
        <f t="shared" si="438"/>
        <v>0</v>
      </c>
      <c r="AQ470" s="288">
        <f xml:space="preserve"> SUM(AQ468, AQ461, AQ447, AQ441, AO434)</f>
        <v>0</v>
      </c>
      <c r="AR470" s="213">
        <f xml:space="preserve"> SUM(AR468, AR461, AR447, AR441, AR434)</f>
        <v>0</v>
      </c>
      <c r="AS470" s="288">
        <f xml:space="preserve"> SUM(AS461, AS447, AS441, AS434)</f>
        <v>0</v>
      </c>
      <c r="AT470" s="279">
        <f>SUM(AQ470:AS470)</f>
        <v>0</v>
      </c>
      <c r="AU470" s="280">
        <f>IF($S$473&lt;&gt;0, AC470+AP470-AT470, M470+AP470-AT470)</f>
        <v>0</v>
      </c>
    </row>
    <row r="471" spans="1:134" x14ac:dyDescent="0.35">
      <c r="F471" s="220"/>
      <c r="G471" s="220"/>
      <c r="N471" s="223"/>
    </row>
    <row r="472" spans="1:134" ht="16" thickBot="1" x14ac:dyDescent="0.4">
      <c r="F472" s="220"/>
      <c r="G472" s="220"/>
      <c r="S472" s="270"/>
      <c r="V472" s="270"/>
      <c r="AG472" s="270"/>
      <c r="AH472" s="270"/>
      <c r="AI472" s="270"/>
      <c r="AJ472" s="270"/>
      <c r="AK472" s="270"/>
      <c r="AL472" s="270"/>
      <c r="AM472" s="270"/>
    </row>
    <row r="473" spans="1:134" x14ac:dyDescent="0.35">
      <c r="B473" s="576" t="s">
        <v>248</v>
      </c>
      <c r="C473" s="577"/>
      <c r="D473" s="264">
        <f>J470</f>
        <v>0</v>
      </c>
      <c r="F473" s="220"/>
      <c r="G473" s="220"/>
      <c r="O473" s="309"/>
      <c r="P473" s="652" t="s">
        <v>248</v>
      </c>
      <c r="Q473" s="646"/>
      <c r="R473" s="646"/>
      <c r="S473" s="202">
        <f>Z470</f>
        <v>0</v>
      </c>
      <c r="T473" s="646" t="s">
        <v>104</v>
      </c>
      <c r="U473" s="646"/>
      <c r="V473" s="354">
        <f>D473-S473</f>
        <v>0</v>
      </c>
      <c r="W473" s="332"/>
      <c r="X473" s="601"/>
      <c r="Y473" s="601"/>
      <c r="Z473" s="332"/>
      <c r="AA473" s="332"/>
      <c r="AF473" s="309"/>
      <c r="AG473" s="609" t="s">
        <v>191</v>
      </c>
      <c r="AH473" s="554"/>
      <c r="AI473" s="605">
        <f>AQ470</f>
        <v>0</v>
      </c>
      <c r="AJ473" s="605"/>
      <c r="AK473" s="554" t="s">
        <v>196</v>
      </c>
      <c r="AL473" s="554"/>
      <c r="AM473" s="287">
        <f>IF($S$73&lt;&gt;0, S473+'Year 1'!AM541-AI473, D473+'Year 1'!AM541-AI473)</f>
        <v>0</v>
      </c>
      <c r="AO473" s="315" t="s">
        <v>89</v>
      </c>
      <c r="AP473" s="556"/>
      <c r="AQ473" s="556"/>
      <c r="AR473" s="556" t="s">
        <v>90</v>
      </c>
      <c r="AS473" s="612"/>
    </row>
    <row r="474" spans="1:134" x14ac:dyDescent="0.35">
      <c r="B474" s="535" t="s">
        <v>249</v>
      </c>
      <c r="C474" s="536"/>
      <c r="D474" s="390">
        <f>K470</f>
        <v>0</v>
      </c>
      <c r="F474" s="220"/>
      <c r="G474" s="220"/>
      <c r="O474" s="309"/>
      <c r="P474" s="585" t="s">
        <v>249</v>
      </c>
      <c r="Q474" s="586"/>
      <c r="R474" s="586"/>
      <c r="S474" s="189">
        <f>AA470</f>
        <v>0</v>
      </c>
      <c r="T474" s="586" t="s">
        <v>105</v>
      </c>
      <c r="U474" s="586"/>
      <c r="V474" s="161">
        <f>D474-S474</f>
        <v>0</v>
      </c>
      <c r="W474" s="332"/>
      <c r="X474" s="604"/>
      <c r="Y474" s="604"/>
      <c r="Z474" s="604"/>
      <c r="AA474" s="604"/>
      <c r="AF474" s="309"/>
      <c r="AG474" s="549" t="s">
        <v>192</v>
      </c>
      <c r="AH474" s="550"/>
      <c r="AI474" s="606">
        <f>AR470</f>
        <v>0</v>
      </c>
      <c r="AJ474" s="606"/>
      <c r="AK474" s="550" t="s">
        <v>197</v>
      </c>
      <c r="AL474" s="550"/>
      <c r="AM474" s="278">
        <f>IF($S$73&lt;&gt;0, S474+'Year 1'!AM542-AI474, D474+'Year 1'!AM542-AI474)</f>
        <v>0</v>
      </c>
      <c r="AO474" s="314" t="s">
        <v>91</v>
      </c>
      <c r="AP474" s="532"/>
      <c r="AQ474" s="532"/>
      <c r="AR474" s="532"/>
      <c r="AS474" s="562"/>
    </row>
    <row r="475" spans="1:134" ht="16" thickBot="1" x14ac:dyDescent="0.4">
      <c r="B475" s="535" t="s">
        <v>224</v>
      </c>
      <c r="C475" s="536"/>
      <c r="D475" s="265">
        <f>L470</f>
        <v>0</v>
      </c>
      <c r="F475" s="220"/>
      <c r="G475" s="220"/>
      <c r="O475" s="309"/>
      <c r="P475" s="585" t="s">
        <v>224</v>
      </c>
      <c r="Q475" s="586"/>
      <c r="R475" s="586"/>
      <c r="S475" s="189">
        <f>AB470</f>
        <v>0</v>
      </c>
      <c r="T475" s="586" t="s">
        <v>106</v>
      </c>
      <c r="U475" s="586"/>
      <c r="V475" s="161">
        <f>D475-S475</f>
        <v>0</v>
      </c>
      <c r="W475" s="332"/>
      <c r="X475" s="601"/>
      <c r="Y475" s="601"/>
      <c r="Z475" s="332"/>
      <c r="AA475" s="332"/>
      <c r="AF475" s="309"/>
      <c r="AG475" s="549" t="s">
        <v>193</v>
      </c>
      <c r="AH475" s="550"/>
      <c r="AI475" s="606">
        <f>AS470</f>
        <v>0</v>
      </c>
      <c r="AJ475" s="606"/>
      <c r="AK475" s="550" t="s">
        <v>198</v>
      </c>
      <c r="AL475" s="550"/>
      <c r="AM475" s="278">
        <f>IF($S$73&lt;&gt;0, S475+'Year 1'!AM543-AI475, D475+'Year 1'!AM543-AI475)</f>
        <v>0</v>
      </c>
      <c r="AO475" s="318" t="s">
        <v>92</v>
      </c>
      <c r="AP475" s="557"/>
      <c r="AQ475" s="557"/>
      <c r="AR475" s="557" t="s">
        <v>90</v>
      </c>
      <c r="AS475" s="613"/>
    </row>
    <row r="476" spans="1:134" ht="16" thickBot="1" x14ac:dyDescent="0.4">
      <c r="B476" s="535" t="s">
        <v>250</v>
      </c>
      <c r="C476" s="536"/>
      <c r="D476" s="390">
        <f>K470+L470</f>
        <v>0</v>
      </c>
      <c r="F476" s="220"/>
      <c r="G476" s="220"/>
      <c r="O476" s="309"/>
      <c r="P476" s="585" t="s">
        <v>250</v>
      </c>
      <c r="Q476" s="586"/>
      <c r="R476" s="586"/>
      <c r="S476" s="189">
        <f>SUM(S474:S475)</f>
        <v>0</v>
      </c>
      <c r="T476" s="586" t="s">
        <v>107</v>
      </c>
      <c r="U476" s="586"/>
      <c r="V476" s="161">
        <f>D476-S476</f>
        <v>0</v>
      </c>
      <c r="W476" s="325"/>
      <c r="X476" s="325"/>
      <c r="Y476" s="325"/>
      <c r="Z476" s="325"/>
      <c r="AA476" s="325"/>
      <c r="AF476" s="309"/>
      <c r="AG476" s="549" t="s">
        <v>194</v>
      </c>
      <c r="AH476" s="550"/>
      <c r="AI476" s="606">
        <f>SUM(AI474:AI475)</f>
        <v>0</v>
      </c>
      <c r="AJ476" s="606"/>
      <c r="AK476" s="550" t="s">
        <v>200</v>
      </c>
      <c r="AL476" s="550"/>
      <c r="AM476" s="278">
        <f>IF($S$73&lt;&gt;0, S476+'Year 1'!AM544-AI476, D476+'Year 1'!AM544-AI476)</f>
        <v>0</v>
      </c>
      <c r="AO476" s="325"/>
      <c r="AP476" s="325"/>
      <c r="AQ476" s="325"/>
      <c r="AR476" s="325"/>
      <c r="AS476" s="325"/>
    </row>
    <row r="477" spans="1:134" ht="16" thickBot="1" x14ac:dyDescent="0.4">
      <c r="B477" s="535" t="s">
        <v>251</v>
      </c>
      <c r="C477" s="536"/>
      <c r="D477" s="265">
        <f>M470</f>
        <v>0</v>
      </c>
      <c r="F477" s="220"/>
      <c r="G477" s="220"/>
      <c r="O477" s="309"/>
      <c r="P477" s="585" t="s">
        <v>251</v>
      </c>
      <c r="Q477" s="586"/>
      <c r="R477" s="586"/>
      <c r="S477" s="189">
        <f>AC470</f>
        <v>0</v>
      </c>
      <c r="T477" s="580" t="s">
        <v>108</v>
      </c>
      <c r="U477" s="580"/>
      <c r="V477" s="352">
        <f>D477-S477</f>
        <v>0</v>
      </c>
      <c r="W477" s="602"/>
      <c r="X477" s="602"/>
      <c r="Y477" s="604"/>
      <c r="Z477" s="604"/>
      <c r="AA477" s="604"/>
      <c r="AB477" s="221"/>
      <c r="AC477" s="221"/>
      <c r="AD477" s="221"/>
      <c r="AF477" s="309"/>
      <c r="AG477" s="549" t="s">
        <v>281</v>
      </c>
      <c r="AH477" s="550"/>
      <c r="AI477" s="606">
        <f>AT470</f>
        <v>0</v>
      </c>
      <c r="AJ477" s="606"/>
      <c r="AK477" s="611" t="s">
        <v>282</v>
      </c>
      <c r="AL477" s="611"/>
      <c r="AM477" s="312">
        <f>IF($S$73&lt;&gt;0, S477+'Year 1'!AM545-AI477, D477+'Year 1'!AM545-AI477)</f>
        <v>0</v>
      </c>
      <c r="AO477" s="344" t="s">
        <v>93</v>
      </c>
      <c r="AP477" s="345"/>
      <c r="AQ477" s="630"/>
      <c r="AR477" s="630"/>
      <c r="AS477" s="631"/>
      <c r="AT477" s="221"/>
      <c r="AU477" s="221"/>
    </row>
    <row r="478" spans="1:134" x14ac:dyDescent="0.35">
      <c r="B478" s="535" t="s">
        <v>174</v>
      </c>
      <c r="C478" s="536"/>
      <c r="D478" s="324" t="e">
        <f>L470/K470</f>
        <v>#DIV/0!</v>
      </c>
      <c r="F478" s="220"/>
      <c r="G478" s="220"/>
      <c r="O478" s="309"/>
      <c r="P478" s="585" t="s">
        <v>174</v>
      </c>
      <c r="Q478" s="586"/>
      <c r="R478" s="586"/>
      <c r="S478" s="203" t="e">
        <f>S475/S474</f>
        <v>#DIV/0!</v>
      </c>
      <c r="T478" s="188"/>
      <c r="U478" s="188"/>
      <c r="V478" s="350"/>
      <c r="W478" s="221"/>
      <c r="X478" s="221"/>
      <c r="Y478" s="221"/>
      <c r="Z478" s="221"/>
      <c r="AA478" s="221"/>
      <c r="AF478" s="309"/>
      <c r="AG478" s="624" t="s">
        <v>208</v>
      </c>
      <c r="AH478" s="617"/>
      <c r="AI478" s="607" t="e">
        <f>AQ468/AQ470</f>
        <v>#DIV/0!</v>
      </c>
      <c r="AJ478" s="608"/>
      <c r="AK478" s="167"/>
      <c r="AL478" s="166"/>
      <c r="AM478" s="166"/>
      <c r="AO478" s="221"/>
      <c r="AP478" s="221"/>
      <c r="AQ478" s="221"/>
      <c r="AR478" s="221"/>
      <c r="AS478" s="221"/>
    </row>
    <row r="479" spans="1:134" ht="16" thickBot="1" x14ac:dyDescent="0.4">
      <c r="B479" s="537" t="s">
        <v>144</v>
      </c>
      <c r="C479" s="538"/>
      <c r="D479" s="266" t="e">
        <f>D482 &amp; D483 &amp; D484</f>
        <v>#DIV/0!</v>
      </c>
      <c r="F479" s="220"/>
      <c r="G479" s="220"/>
      <c r="O479" s="309"/>
      <c r="P479" s="629" t="s">
        <v>144</v>
      </c>
      <c r="Q479" s="580"/>
      <c r="R479" s="580"/>
      <c r="S479" s="353" t="e">
        <f>S482 &amp; S483 &amp; S484</f>
        <v>#DIV/0!</v>
      </c>
      <c r="T479" s="188"/>
      <c r="U479" s="188"/>
      <c r="V479" s="190"/>
      <c r="AF479" s="309"/>
      <c r="AG479" s="653" t="s">
        <v>209</v>
      </c>
      <c r="AH479" s="538"/>
      <c r="AI479" s="627" t="e">
        <f>AR468/(AR470+AS470)</f>
        <v>#DIV/0!</v>
      </c>
      <c r="AJ479" s="628"/>
    </row>
    <row r="480" spans="1:134" x14ac:dyDescent="0.35">
      <c r="D480" s="357"/>
      <c r="F480" s="220"/>
      <c r="G480" s="220"/>
      <c r="AI480" s="166"/>
      <c r="AJ480" s="166"/>
    </row>
    <row r="481" spans="1:47" x14ac:dyDescent="0.35">
      <c r="D481" s="357"/>
      <c r="F481" s="220"/>
      <c r="G481" s="220"/>
    </row>
    <row r="482" spans="1:47" x14ac:dyDescent="0.35">
      <c r="D482" s="357" t="e">
        <f>D473/D473</f>
        <v>#DIV/0!</v>
      </c>
      <c r="F482" s="220"/>
      <c r="G482" s="220"/>
      <c r="S482" s="220" t="e">
        <f>S473/S473</f>
        <v>#DIV/0!</v>
      </c>
      <c r="AI482" s="346"/>
    </row>
    <row r="483" spans="1:47" x14ac:dyDescent="0.35">
      <c r="D483" s="357" t="s">
        <v>145</v>
      </c>
      <c r="F483" s="220"/>
      <c r="G483" s="220"/>
      <c r="S483" s="220" t="s">
        <v>145</v>
      </c>
      <c r="AL483" s="346"/>
    </row>
    <row r="484" spans="1:47" x14ac:dyDescent="0.35">
      <c r="D484" s="225" t="e">
        <f>D476/D473</f>
        <v>#DIV/0!</v>
      </c>
      <c r="F484" s="220"/>
      <c r="G484" s="220"/>
      <c r="S484" s="225" t="e">
        <f>S476/S473</f>
        <v>#DIV/0!</v>
      </c>
    </row>
    <row r="485" spans="1:47" x14ac:dyDescent="0.35">
      <c r="F485" s="220"/>
      <c r="G485" s="220"/>
    </row>
    <row r="486" spans="1:47" ht="16" thickBot="1" x14ac:dyDescent="0.4">
      <c r="F486" s="220"/>
      <c r="G486" s="220"/>
    </row>
    <row r="487" spans="1:47" s="242" customFormat="1" x14ac:dyDescent="0.35">
      <c r="A487" s="519" t="s">
        <v>97</v>
      </c>
      <c r="B487" s="520"/>
      <c r="C487" s="520"/>
      <c r="D487" s="520"/>
      <c r="E487" s="520"/>
      <c r="F487" s="520"/>
      <c r="G487" s="520"/>
      <c r="H487" s="520"/>
      <c r="I487" s="520"/>
      <c r="J487" s="520"/>
      <c r="K487" s="520"/>
      <c r="L487" s="520"/>
      <c r="M487" s="521"/>
      <c r="N487" s="232"/>
      <c r="P487" s="573" t="s">
        <v>267</v>
      </c>
      <c r="Q487" s="574"/>
      <c r="R487" s="574"/>
      <c r="S487" s="574"/>
      <c r="T487" s="574"/>
      <c r="U487" s="574"/>
      <c r="V487" s="574"/>
      <c r="W487" s="574"/>
      <c r="X487" s="574"/>
      <c r="Y487" s="574"/>
      <c r="Z487" s="574"/>
      <c r="AA487" s="574"/>
      <c r="AB487" s="574"/>
      <c r="AC487" s="574"/>
      <c r="AD487" s="575"/>
      <c r="AG487" s="614" t="s">
        <v>283</v>
      </c>
      <c r="AH487" s="615"/>
      <c r="AI487" s="615"/>
      <c r="AJ487" s="615"/>
      <c r="AK487" s="615"/>
      <c r="AL487" s="615"/>
      <c r="AM487" s="615"/>
      <c r="AN487" s="615"/>
      <c r="AO487" s="615"/>
      <c r="AP487" s="615"/>
      <c r="AQ487" s="615"/>
      <c r="AR487" s="615"/>
      <c r="AS487" s="615"/>
      <c r="AT487" s="615"/>
      <c r="AU487" s="616"/>
    </row>
    <row r="488" spans="1:47" s="242" customFormat="1" x14ac:dyDescent="0.35">
      <c r="A488" s="522" t="s">
        <v>218</v>
      </c>
      <c r="B488" s="496"/>
      <c r="C488" s="496"/>
      <c r="D488" s="496"/>
      <c r="E488" s="496"/>
      <c r="F488" s="496"/>
      <c r="G488" s="496"/>
      <c r="H488" s="496"/>
      <c r="I488" s="496"/>
      <c r="J488" s="496"/>
      <c r="K488" s="496"/>
      <c r="L488" s="496"/>
      <c r="M488" s="523"/>
      <c r="N488" s="232"/>
      <c r="P488" s="522" t="s">
        <v>268</v>
      </c>
      <c r="Q488" s="496"/>
      <c r="R488" s="496"/>
      <c r="S488" s="496"/>
      <c r="T488" s="496"/>
      <c r="U488" s="496"/>
      <c r="V488" s="496"/>
      <c r="W488" s="496"/>
      <c r="X488" s="496"/>
      <c r="Y488" s="496"/>
      <c r="Z488" s="496"/>
      <c r="AA488" s="496"/>
      <c r="AB488" s="496"/>
      <c r="AC488" s="496"/>
      <c r="AD488" s="523"/>
      <c r="AG488" s="522" t="s">
        <v>283</v>
      </c>
      <c r="AH488" s="496"/>
      <c r="AI488" s="496"/>
      <c r="AJ488" s="496"/>
      <c r="AK488" s="496"/>
      <c r="AL488" s="496"/>
      <c r="AM488" s="496"/>
      <c r="AN488" s="496"/>
      <c r="AO488" s="496"/>
      <c r="AP488" s="496"/>
      <c r="AQ488" s="496"/>
      <c r="AR488" s="496"/>
      <c r="AS488" s="496"/>
      <c r="AT488" s="496"/>
      <c r="AU488" s="523"/>
    </row>
    <row r="489" spans="1:47" s="165" customFormat="1" x14ac:dyDescent="0.35">
      <c r="A489" s="495" t="s">
        <v>252</v>
      </c>
      <c r="B489" s="491"/>
      <c r="C489" s="525"/>
      <c r="D489" s="525"/>
      <c r="E489" s="525"/>
      <c r="F489" s="525"/>
      <c r="G489" s="251" t="s">
        <v>253</v>
      </c>
      <c r="H489" s="525"/>
      <c r="I489" s="525"/>
      <c r="J489" s="525"/>
      <c r="K489" s="525"/>
      <c r="L489" s="525"/>
      <c r="M489" s="526"/>
      <c r="N489" s="216"/>
      <c r="P489" s="495" t="s">
        <v>252</v>
      </c>
      <c r="Q489" s="491"/>
      <c r="R489" s="525"/>
      <c r="S489" s="525"/>
      <c r="T489" s="525"/>
      <c r="U489" s="525"/>
      <c r="V489" s="525"/>
      <c r="W489" s="251" t="s">
        <v>253</v>
      </c>
      <c r="X489" s="525"/>
      <c r="Y489" s="525"/>
      <c r="Z489" s="525"/>
      <c r="AA489" s="525"/>
      <c r="AB489" s="525"/>
      <c r="AC489" s="525"/>
      <c r="AD489" s="526"/>
      <c r="AG489" s="495" t="s">
        <v>252</v>
      </c>
      <c r="AH489" s="491"/>
      <c r="AI489" s="525"/>
      <c r="AJ489" s="525"/>
      <c r="AK489" s="525"/>
      <c r="AL489" s="525"/>
      <c r="AM489" s="525"/>
      <c r="AN489" s="394" t="s">
        <v>253</v>
      </c>
      <c r="AO489" s="525"/>
      <c r="AP489" s="525"/>
      <c r="AQ489" s="525"/>
      <c r="AR489" s="525"/>
      <c r="AS489" s="525"/>
      <c r="AT489" s="525"/>
      <c r="AU489" s="526"/>
    </row>
    <row r="490" spans="1:47" x14ac:dyDescent="0.35">
      <c r="A490" s="522" t="s">
        <v>0</v>
      </c>
      <c r="B490" s="496"/>
      <c r="C490" s="512"/>
      <c r="D490" s="512"/>
      <c r="E490" s="512"/>
      <c r="F490" s="512"/>
      <c r="G490" s="512"/>
      <c r="H490" s="512"/>
      <c r="I490" s="512"/>
      <c r="J490" s="512"/>
      <c r="K490" s="512"/>
      <c r="L490" s="512"/>
      <c r="M490" s="527"/>
      <c r="P490" s="522" t="s">
        <v>0</v>
      </c>
      <c r="Q490" s="496"/>
      <c r="R490" s="617"/>
      <c r="S490" s="617"/>
      <c r="T490" s="617"/>
      <c r="U490" s="617"/>
      <c r="V490" s="617"/>
      <c r="W490" s="617"/>
      <c r="X490" s="617"/>
      <c r="Y490" s="617"/>
      <c r="Z490" s="617"/>
      <c r="AA490" s="617"/>
      <c r="AB490" s="617"/>
      <c r="AC490" s="617"/>
      <c r="AD490" s="618"/>
      <c r="AG490" s="522" t="s">
        <v>0</v>
      </c>
      <c r="AH490" s="496"/>
      <c r="AI490" s="617"/>
      <c r="AJ490" s="617"/>
      <c r="AK490" s="617"/>
      <c r="AL490" s="617"/>
      <c r="AM490" s="617"/>
      <c r="AN490" s="617"/>
      <c r="AO490" s="617"/>
      <c r="AP490" s="617"/>
      <c r="AQ490" s="617"/>
      <c r="AR490" s="617"/>
      <c r="AS490" s="617"/>
      <c r="AT490" s="617"/>
      <c r="AU490" s="618"/>
    </row>
    <row r="491" spans="1:47" x14ac:dyDescent="0.35">
      <c r="A491" s="522" t="s">
        <v>96</v>
      </c>
      <c r="B491" s="496"/>
      <c r="C491" s="512"/>
      <c r="D491" s="512"/>
      <c r="E491" s="512"/>
      <c r="F491" s="512"/>
      <c r="G491" s="512"/>
      <c r="H491" s="512"/>
      <c r="I491" s="512"/>
      <c r="J491" s="512"/>
      <c r="K491" s="512"/>
      <c r="L491" s="512"/>
      <c r="M491" s="527"/>
      <c r="P491" s="522" t="s">
        <v>96</v>
      </c>
      <c r="Q491" s="496"/>
      <c r="R491" s="617"/>
      <c r="S491" s="617"/>
      <c r="T491" s="617"/>
      <c r="U491" s="617"/>
      <c r="V491" s="617"/>
      <c r="W491" s="617"/>
      <c r="X491" s="617"/>
      <c r="Y491" s="617"/>
      <c r="Z491" s="617"/>
      <c r="AA491" s="617"/>
      <c r="AB491" s="617"/>
      <c r="AC491" s="617"/>
      <c r="AD491" s="618"/>
      <c r="AG491" s="522" t="s">
        <v>96</v>
      </c>
      <c r="AH491" s="496"/>
      <c r="AI491" s="617"/>
      <c r="AJ491" s="617"/>
      <c r="AK491" s="617"/>
      <c r="AL491" s="617"/>
      <c r="AM491" s="617"/>
      <c r="AN491" s="617"/>
      <c r="AO491" s="617"/>
      <c r="AP491" s="617"/>
      <c r="AQ491" s="617"/>
      <c r="AR491" s="617"/>
      <c r="AS491" s="617"/>
      <c r="AT491" s="617"/>
      <c r="AU491" s="618"/>
    </row>
    <row r="492" spans="1:47" ht="16" thickBot="1" x14ac:dyDescent="0.4">
      <c r="A492" s="540" t="s">
        <v>2</v>
      </c>
      <c r="B492" s="541"/>
      <c r="C492" s="528"/>
      <c r="D492" s="528"/>
      <c r="E492" s="528"/>
      <c r="F492" s="528"/>
      <c r="G492" s="528"/>
      <c r="H492" s="528"/>
      <c r="I492" s="528"/>
      <c r="J492" s="528"/>
      <c r="K492" s="528"/>
      <c r="L492" s="528"/>
      <c r="M492" s="529"/>
      <c r="P492" s="540" t="s">
        <v>2</v>
      </c>
      <c r="Q492" s="541"/>
      <c r="R492" s="494"/>
      <c r="S492" s="494"/>
      <c r="T492" s="494"/>
      <c r="U492" s="494"/>
      <c r="V492" s="494"/>
      <c r="W492" s="494"/>
      <c r="X492" s="494"/>
      <c r="Y492" s="494"/>
      <c r="Z492" s="494"/>
      <c r="AA492" s="494"/>
      <c r="AB492" s="494"/>
      <c r="AC492" s="494"/>
      <c r="AD492" s="619"/>
      <c r="AG492" s="540" t="s">
        <v>2</v>
      </c>
      <c r="AH492" s="541"/>
      <c r="AI492" s="494"/>
      <c r="AJ492" s="494"/>
      <c r="AK492" s="494"/>
      <c r="AL492" s="494"/>
      <c r="AM492" s="494"/>
      <c r="AN492" s="494"/>
      <c r="AO492" s="494"/>
      <c r="AP492" s="494"/>
      <c r="AQ492" s="494"/>
      <c r="AR492" s="494"/>
      <c r="AS492" s="494"/>
      <c r="AT492" s="494"/>
      <c r="AU492" s="619"/>
    </row>
    <row r="493" spans="1:47" ht="16" thickBot="1" x14ac:dyDescent="0.4">
      <c r="F493" s="220"/>
      <c r="G493" s="220"/>
    </row>
    <row r="494" spans="1:47" s="242" customFormat="1" x14ac:dyDescent="0.35">
      <c r="A494" s="502" t="s">
        <v>84</v>
      </c>
      <c r="B494" s="503"/>
      <c r="C494" s="503"/>
      <c r="D494" s="503"/>
      <c r="E494" s="503"/>
      <c r="F494" s="503"/>
      <c r="G494" s="503"/>
      <c r="H494" s="503"/>
      <c r="I494" s="503"/>
      <c r="J494" s="503"/>
      <c r="K494" s="503"/>
      <c r="L494" s="503"/>
      <c r="M494" s="518"/>
      <c r="N494" s="232"/>
      <c r="P494" s="502" t="s">
        <v>84</v>
      </c>
      <c r="Q494" s="503"/>
      <c r="R494" s="503"/>
      <c r="S494" s="503"/>
      <c r="T494" s="503"/>
      <c r="U494" s="503"/>
      <c r="V494" s="503"/>
      <c r="W494" s="503"/>
      <c r="X494" s="503"/>
      <c r="Y494" s="503"/>
      <c r="Z494" s="503"/>
      <c r="AA494" s="503"/>
      <c r="AB494" s="503"/>
      <c r="AC494" s="503"/>
      <c r="AD494" s="518"/>
      <c r="AE494" s="232"/>
      <c r="AG494" s="502" t="s">
        <v>84</v>
      </c>
      <c r="AH494" s="503"/>
      <c r="AI494" s="503"/>
      <c r="AJ494" s="503"/>
      <c r="AK494" s="503"/>
      <c r="AL494" s="503"/>
      <c r="AM494" s="503"/>
      <c r="AN494" s="503"/>
      <c r="AO494" s="503"/>
      <c r="AP494" s="503"/>
      <c r="AQ494" s="503"/>
      <c r="AR494" s="503"/>
      <c r="AS494" s="503"/>
      <c r="AT494" s="503"/>
      <c r="AU494" s="518"/>
    </row>
    <row r="495" spans="1:47" s="242" customFormat="1" x14ac:dyDescent="0.35">
      <c r="A495" s="254"/>
      <c r="B495" s="252" t="s">
        <v>85</v>
      </c>
      <c r="C495" s="496" t="s">
        <v>13</v>
      </c>
      <c r="D495" s="496"/>
      <c r="E495" s="256" t="s">
        <v>14</v>
      </c>
      <c r="F495" s="252" t="s">
        <v>171</v>
      </c>
      <c r="G495" s="252" t="s">
        <v>68</v>
      </c>
      <c r="H495" s="255" t="s">
        <v>151</v>
      </c>
      <c r="I495" s="252" t="s">
        <v>80</v>
      </c>
      <c r="J495" s="252" t="s">
        <v>81</v>
      </c>
      <c r="K495" s="255" t="s">
        <v>82</v>
      </c>
      <c r="L495" s="252" t="s">
        <v>150</v>
      </c>
      <c r="M495" s="259" t="s">
        <v>18</v>
      </c>
      <c r="N495" s="232"/>
      <c r="P495" s="254"/>
      <c r="Q495" s="252" t="s">
        <v>85</v>
      </c>
      <c r="R495" s="496" t="s">
        <v>13</v>
      </c>
      <c r="S495" s="496"/>
      <c r="T495" s="256" t="s">
        <v>14</v>
      </c>
      <c r="U495" s="260" t="s">
        <v>269</v>
      </c>
      <c r="V495" s="256" t="s">
        <v>171</v>
      </c>
      <c r="W495" s="256" t="s">
        <v>68</v>
      </c>
      <c r="X495" s="260" t="s">
        <v>151</v>
      </c>
      <c r="Y495" s="256" t="s">
        <v>80</v>
      </c>
      <c r="Z495" s="256" t="s">
        <v>81</v>
      </c>
      <c r="AA495" s="260" t="s">
        <v>82</v>
      </c>
      <c r="AB495" s="256" t="s">
        <v>150</v>
      </c>
      <c r="AC495" s="260" t="s">
        <v>18</v>
      </c>
      <c r="AD495" s="267" t="s">
        <v>114</v>
      </c>
      <c r="AE495" s="232"/>
      <c r="AG495" s="401"/>
      <c r="AH495" s="397" t="s">
        <v>85</v>
      </c>
      <c r="AI495" s="496" t="s">
        <v>13</v>
      </c>
      <c r="AJ495" s="496"/>
      <c r="AK495" s="405" t="s">
        <v>14</v>
      </c>
      <c r="AL495" s="260" t="s">
        <v>269</v>
      </c>
      <c r="AM495" s="405" t="s">
        <v>171</v>
      </c>
      <c r="AN495" s="405" t="s">
        <v>68</v>
      </c>
      <c r="AO495" s="260" t="s">
        <v>151</v>
      </c>
      <c r="AP495" s="405" t="s">
        <v>80</v>
      </c>
      <c r="AQ495" s="405" t="s">
        <v>81</v>
      </c>
      <c r="AR495" s="260" t="s">
        <v>82</v>
      </c>
      <c r="AS495" s="405" t="s">
        <v>150</v>
      </c>
      <c r="AT495" s="260" t="s">
        <v>213</v>
      </c>
      <c r="AU495" s="267" t="s">
        <v>284</v>
      </c>
    </row>
    <row r="496" spans="1:47" x14ac:dyDescent="0.35">
      <c r="A496" s="257">
        <v>1</v>
      </c>
      <c r="B496" s="253"/>
      <c r="C496" s="491"/>
      <c r="D496" s="491"/>
      <c r="E496" s="311"/>
      <c r="F496" s="234">
        <v>0</v>
      </c>
      <c r="G496" s="234">
        <v>0</v>
      </c>
      <c r="H496" s="235">
        <f>SUM(F496:G496)</f>
        <v>0</v>
      </c>
      <c r="I496" s="234">
        <v>0</v>
      </c>
      <c r="J496" s="234">
        <v>0</v>
      </c>
      <c r="K496" s="235">
        <f>SUM(I496:J496)</f>
        <v>0</v>
      </c>
      <c r="L496" s="234">
        <v>0</v>
      </c>
      <c r="M496" s="236">
        <f>SUM(H496, K496, L496)</f>
        <v>0</v>
      </c>
      <c r="N496" s="222"/>
      <c r="P496" s="257">
        <v>1</v>
      </c>
      <c r="Q496" s="253"/>
      <c r="R496" s="491"/>
      <c r="S496" s="491"/>
      <c r="T496" s="251"/>
      <c r="U496" s="162">
        <f>AU416</f>
        <v>0</v>
      </c>
      <c r="V496" s="234">
        <v>0</v>
      </c>
      <c r="W496" s="234">
        <v>0</v>
      </c>
      <c r="X496" s="295">
        <f>SUM(V496:W496)</f>
        <v>0</v>
      </c>
      <c r="Y496" s="234">
        <v>0</v>
      </c>
      <c r="Z496" s="234">
        <v>0</v>
      </c>
      <c r="AA496" s="295">
        <f>SUM(Y496:Z496)</f>
        <v>0</v>
      </c>
      <c r="AB496" s="234">
        <v>0</v>
      </c>
      <c r="AC496" s="295">
        <f>SUM(X496, AA496, AB496)</f>
        <v>0</v>
      </c>
      <c r="AD496" s="296">
        <f>M496-AC496</f>
        <v>0</v>
      </c>
      <c r="AE496" s="222"/>
      <c r="AG496" s="399">
        <v>1</v>
      </c>
      <c r="AH496" s="402"/>
      <c r="AI496" s="491"/>
      <c r="AJ496" s="491"/>
      <c r="AK496" s="394"/>
      <c r="AL496" s="307">
        <f>AU416</f>
        <v>0</v>
      </c>
      <c r="AM496" s="234">
        <v>0</v>
      </c>
      <c r="AN496" s="234">
        <v>0</v>
      </c>
      <c r="AO496" s="277">
        <f>SUM(AM496:AN496)</f>
        <v>0</v>
      </c>
      <c r="AP496" s="234">
        <v>0</v>
      </c>
      <c r="AQ496" s="234">
        <v>0</v>
      </c>
      <c r="AR496" s="277">
        <f>SUM(AP496:AQ496)</f>
        <v>0</v>
      </c>
      <c r="AS496" s="234">
        <v>0</v>
      </c>
      <c r="AT496" s="277">
        <f>SUM(AO496, AR496, AS496)</f>
        <v>0</v>
      </c>
      <c r="AU496" s="278">
        <f>IF($S$553&lt;&gt;0, AC496+AL496-AT496, M496+AL496-AT496)</f>
        <v>0</v>
      </c>
    </row>
    <row r="497" spans="1:48" x14ac:dyDescent="0.35">
      <c r="A497" s="257">
        <v>2</v>
      </c>
      <c r="B497" s="253"/>
      <c r="C497" s="491"/>
      <c r="D497" s="491"/>
      <c r="E497" s="311"/>
      <c r="F497" s="234">
        <v>0</v>
      </c>
      <c r="G497" s="234">
        <v>0</v>
      </c>
      <c r="H497" s="235">
        <f t="shared" ref="H497:H502" si="440">SUM(F497:G497)</f>
        <v>0</v>
      </c>
      <c r="I497" s="234">
        <v>0</v>
      </c>
      <c r="J497" s="234">
        <v>0</v>
      </c>
      <c r="K497" s="235">
        <f t="shared" ref="K497:K502" si="441">SUM(I497:J497)</f>
        <v>0</v>
      </c>
      <c r="L497" s="234">
        <v>0</v>
      </c>
      <c r="M497" s="236">
        <f t="shared" ref="M497:M502" si="442">SUM(H497, K497, L497)</f>
        <v>0</v>
      </c>
      <c r="N497" s="222"/>
      <c r="P497" s="257">
        <v>2</v>
      </c>
      <c r="Q497" s="253"/>
      <c r="R497" s="491"/>
      <c r="S497" s="491"/>
      <c r="T497" s="251"/>
      <c r="U497" s="162">
        <f t="shared" ref="U497:U503" si="443">AU417</f>
        <v>0</v>
      </c>
      <c r="V497" s="234">
        <v>0</v>
      </c>
      <c r="W497" s="234">
        <v>0</v>
      </c>
      <c r="X497" s="295">
        <f t="shared" ref="X497:X502" si="444">SUM(V497:W497)</f>
        <v>0</v>
      </c>
      <c r="Y497" s="234">
        <v>0</v>
      </c>
      <c r="Z497" s="234">
        <v>0</v>
      </c>
      <c r="AA497" s="295">
        <f t="shared" ref="AA497:AA502" si="445">SUM(Y497:Z497)</f>
        <v>0</v>
      </c>
      <c r="AB497" s="234">
        <v>0</v>
      </c>
      <c r="AC497" s="295">
        <f t="shared" ref="AC497:AC502" si="446">SUM(X497, AA497, AB497)</f>
        <v>0</v>
      </c>
      <c r="AD497" s="296">
        <f t="shared" ref="AD497:AD502" si="447">M497-AC497</f>
        <v>0</v>
      </c>
      <c r="AE497" s="222"/>
      <c r="AG497" s="399">
        <v>2</v>
      </c>
      <c r="AH497" s="402"/>
      <c r="AI497" s="491"/>
      <c r="AJ497" s="491"/>
      <c r="AK497" s="394"/>
      <c r="AL497" s="307">
        <f t="shared" ref="AL497:AL503" si="448">AU417</f>
        <v>0</v>
      </c>
      <c r="AM497" s="234">
        <v>0</v>
      </c>
      <c r="AN497" s="234">
        <v>0</v>
      </c>
      <c r="AO497" s="277">
        <f t="shared" ref="AO497:AO502" si="449">SUM(AM497:AN497)</f>
        <v>0</v>
      </c>
      <c r="AP497" s="234">
        <v>0</v>
      </c>
      <c r="AQ497" s="234">
        <v>0</v>
      </c>
      <c r="AR497" s="277">
        <f t="shared" ref="AR497:AR502" si="450">SUM(AP497:AQ497)</f>
        <v>0</v>
      </c>
      <c r="AS497" s="234">
        <v>0</v>
      </c>
      <c r="AT497" s="277">
        <f t="shared" ref="AT497:AT502" si="451">SUM(AO497, AR497, AS497)</f>
        <v>0</v>
      </c>
      <c r="AU497" s="278">
        <f t="shared" ref="AU497:AU503" si="452">IF($S$553&lt;&gt;0, AC497+AL497-AT497, M497+AL497-AT497)</f>
        <v>0</v>
      </c>
    </row>
    <row r="498" spans="1:48" x14ac:dyDescent="0.35">
      <c r="A498" s="257">
        <v>3</v>
      </c>
      <c r="B498" s="253"/>
      <c r="C498" s="491"/>
      <c r="D498" s="491"/>
      <c r="E498" s="311"/>
      <c r="F498" s="234">
        <v>0</v>
      </c>
      <c r="G498" s="234">
        <v>0</v>
      </c>
      <c r="H498" s="235">
        <f t="shared" si="440"/>
        <v>0</v>
      </c>
      <c r="I498" s="234">
        <v>0</v>
      </c>
      <c r="J498" s="234">
        <v>0</v>
      </c>
      <c r="K498" s="235">
        <f t="shared" si="441"/>
        <v>0</v>
      </c>
      <c r="L498" s="234">
        <v>0</v>
      </c>
      <c r="M498" s="236">
        <f t="shared" si="442"/>
        <v>0</v>
      </c>
      <c r="N498" s="222"/>
      <c r="P498" s="257">
        <v>3</v>
      </c>
      <c r="Q498" s="253"/>
      <c r="R498" s="491"/>
      <c r="S498" s="491"/>
      <c r="T498" s="251"/>
      <c r="U498" s="162">
        <f t="shared" si="443"/>
        <v>0</v>
      </c>
      <c r="V498" s="234">
        <v>0</v>
      </c>
      <c r="W498" s="234">
        <v>0</v>
      </c>
      <c r="X498" s="295">
        <f t="shared" si="444"/>
        <v>0</v>
      </c>
      <c r="Y498" s="234">
        <v>0</v>
      </c>
      <c r="Z498" s="234">
        <v>0</v>
      </c>
      <c r="AA498" s="295">
        <f t="shared" si="445"/>
        <v>0</v>
      </c>
      <c r="AB498" s="234">
        <v>0</v>
      </c>
      <c r="AC498" s="295">
        <f t="shared" si="446"/>
        <v>0</v>
      </c>
      <c r="AD498" s="296">
        <f t="shared" si="447"/>
        <v>0</v>
      </c>
      <c r="AE498" s="222"/>
      <c r="AG498" s="399">
        <v>3</v>
      </c>
      <c r="AH498" s="402"/>
      <c r="AI498" s="491"/>
      <c r="AJ498" s="491"/>
      <c r="AK498" s="394"/>
      <c r="AL498" s="307">
        <f t="shared" si="448"/>
        <v>0</v>
      </c>
      <c r="AM498" s="234">
        <v>0</v>
      </c>
      <c r="AN498" s="234">
        <v>0</v>
      </c>
      <c r="AO498" s="277">
        <f t="shared" si="449"/>
        <v>0</v>
      </c>
      <c r="AP498" s="234">
        <v>0</v>
      </c>
      <c r="AQ498" s="234">
        <v>0</v>
      </c>
      <c r="AR498" s="277">
        <f t="shared" si="450"/>
        <v>0</v>
      </c>
      <c r="AS498" s="234">
        <v>0</v>
      </c>
      <c r="AT498" s="277">
        <f t="shared" si="451"/>
        <v>0</v>
      </c>
      <c r="AU498" s="278">
        <f t="shared" si="452"/>
        <v>0</v>
      </c>
    </row>
    <row r="499" spans="1:48" x14ac:dyDescent="0.35">
      <c r="A499" s="257">
        <v>4</v>
      </c>
      <c r="B499" s="253"/>
      <c r="C499" s="491"/>
      <c r="D499" s="491"/>
      <c r="E499" s="311"/>
      <c r="F499" s="234">
        <v>0</v>
      </c>
      <c r="G499" s="234">
        <v>0</v>
      </c>
      <c r="H499" s="235">
        <f>SUM(F499:G499)</f>
        <v>0</v>
      </c>
      <c r="I499" s="234">
        <v>0</v>
      </c>
      <c r="J499" s="234">
        <v>0</v>
      </c>
      <c r="K499" s="235">
        <f>SUM(I499:J499)</f>
        <v>0</v>
      </c>
      <c r="L499" s="234">
        <v>0</v>
      </c>
      <c r="M499" s="236">
        <f>SUM(H499, K499, L499)</f>
        <v>0</v>
      </c>
      <c r="N499" s="222"/>
      <c r="P499" s="257">
        <v>4</v>
      </c>
      <c r="Q499" s="253"/>
      <c r="R499" s="491"/>
      <c r="S499" s="491"/>
      <c r="T499" s="251"/>
      <c r="U499" s="162">
        <f t="shared" si="443"/>
        <v>0</v>
      </c>
      <c r="V499" s="234">
        <v>0</v>
      </c>
      <c r="W499" s="234">
        <v>0</v>
      </c>
      <c r="X499" s="295">
        <f t="shared" si="444"/>
        <v>0</v>
      </c>
      <c r="Y499" s="234">
        <v>0</v>
      </c>
      <c r="Z499" s="234">
        <v>0</v>
      </c>
      <c r="AA499" s="295">
        <f t="shared" si="445"/>
        <v>0</v>
      </c>
      <c r="AB499" s="234">
        <v>0</v>
      </c>
      <c r="AC499" s="295">
        <f t="shared" si="446"/>
        <v>0</v>
      </c>
      <c r="AD499" s="296">
        <f t="shared" si="447"/>
        <v>0</v>
      </c>
      <c r="AE499" s="222"/>
      <c r="AG499" s="399">
        <v>4</v>
      </c>
      <c r="AH499" s="402"/>
      <c r="AI499" s="491"/>
      <c r="AJ499" s="491"/>
      <c r="AK499" s="394"/>
      <c r="AL499" s="307">
        <f t="shared" si="448"/>
        <v>0</v>
      </c>
      <c r="AM499" s="234">
        <v>0</v>
      </c>
      <c r="AN499" s="234">
        <v>0</v>
      </c>
      <c r="AO499" s="277">
        <f t="shared" si="449"/>
        <v>0</v>
      </c>
      <c r="AP499" s="234">
        <v>0</v>
      </c>
      <c r="AQ499" s="234">
        <v>0</v>
      </c>
      <c r="AR499" s="277">
        <f t="shared" si="450"/>
        <v>0</v>
      </c>
      <c r="AS499" s="234">
        <v>0</v>
      </c>
      <c r="AT499" s="277">
        <f t="shared" si="451"/>
        <v>0</v>
      </c>
      <c r="AU499" s="278">
        <f t="shared" si="452"/>
        <v>0</v>
      </c>
    </row>
    <row r="500" spans="1:48" x14ac:dyDescent="0.35">
      <c r="A500" s="257">
        <v>5</v>
      </c>
      <c r="B500" s="253"/>
      <c r="C500" s="491"/>
      <c r="D500" s="491"/>
      <c r="E500" s="311"/>
      <c r="F500" s="234">
        <v>0</v>
      </c>
      <c r="G500" s="234">
        <v>0</v>
      </c>
      <c r="H500" s="235">
        <f t="shared" si="440"/>
        <v>0</v>
      </c>
      <c r="I500" s="234">
        <v>0</v>
      </c>
      <c r="J500" s="234">
        <v>0</v>
      </c>
      <c r="K500" s="235">
        <f t="shared" si="441"/>
        <v>0</v>
      </c>
      <c r="L500" s="234">
        <v>0</v>
      </c>
      <c r="M500" s="236">
        <f t="shared" si="442"/>
        <v>0</v>
      </c>
      <c r="N500" s="222"/>
      <c r="P500" s="257">
        <v>5</v>
      </c>
      <c r="Q500" s="253"/>
      <c r="R500" s="491"/>
      <c r="S500" s="491"/>
      <c r="T500" s="251"/>
      <c r="U500" s="162">
        <f t="shared" si="443"/>
        <v>0</v>
      </c>
      <c r="V500" s="234">
        <v>0</v>
      </c>
      <c r="W500" s="234">
        <v>0</v>
      </c>
      <c r="X500" s="295">
        <f t="shared" si="444"/>
        <v>0</v>
      </c>
      <c r="Y500" s="234">
        <v>0</v>
      </c>
      <c r="Z500" s="234">
        <v>0</v>
      </c>
      <c r="AA500" s="295">
        <f t="shared" si="445"/>
        <v>0</v>
      </c>
      <c r="AB500" s="234">
        <v>0</v>
      </c>
      <c r="AC500" s="295">
        <f t="shared" si="446"/>
        <v>0</v>
      </c>
      <c r="AD500" s="296">
        <f t="shared" si="447"/>
        <v>0</v>
      </c>
      <c r="AE500" s="222"/>
      <c r="AG500" s="399">
        <v>5</v>
      </c>
      <c r="AH500" s="402"/>
      <c r="AI500" s="491"/>
      <c r="AJ500" s="491"/>
      <c r="AK500" s="394"/>
      <c r="AL500" s="307">
        <f t="shared" si="448"/>
        <v>0</v>
      </c>
      <c r="AM500" s="234">
        <v>0</v>
      </c>
      <c r="AN500" s="234">
        <v>0</v>
      </c>
      <c r="AO500" s="277">
        <f t="shared" si="449"/>
        <v>0</v>
      </c>
      <c r="AP500" s="234">
        <v>0</v>
      </c>
      <c r="AQ500" s="234">
        <v>0</v>
      </c>
      <c r="AR500" s="277">
        <f t="shared" si="450"/>
        <v>0</v>
      </c>
      <c r="AS500" s="234">
        <v>0</v>
      </c>
      <c r="AT500" s="277">
        <f t="shared" si="451"/>
        <v>0</v>
      </c>
      <c r="AU500" s="278">
        <f t="shared" si="452"/>
        <v>0</v>
      </c>
    </row>
    <row r="501" spans="1:48" x14ac:dyDescent="0.35">
      <c r="A501" s="257">
        <v>6</v>
      </c>
      <c r="B501" s="253"/>
      <c r="C501" s="491"/>
      <c r="D501" s="491"/>
      <c r="E501" s="311"/>
      <c r="F501" s="234">
        <v>0</v>
      </c>
      <c r="G501" s="234">
        <v>0</v>
      </c>
      <c r="H501" s="235">
        <f t="shared" si="440"/>
        <v>0</v>
      </c>
      <c r="I501" s="234">
        <v>0</v>
      </c>
      <c r="J501" s="234">
        <v>0</v>
      </c>
      <c r="K501" s="235">
        <f t="shared" si="441"/>
        <v>0</v>
      </c>
      <c r="L501" s="234">
        <v>0</v>
      </c>
      <c r="M501" s="236">
        <f t="shared" si="442"/>
        <v>0</v>
      </c>
      <c r="N501" s="222"/>
      <c r="P501" s="257">
        <v>6</v>
      </c>
      <c r="Q501" s="253"/>
      <c r="R501" s="491"/>
      <c r="S501" s="491"/>
      <c r="T501" s="251"/>
      <c r="U501" s="162">
        <f t="shared" si="443"/>
        <v>0</v>
      </c>
      <c r="V501" s="234">
        <v>0</v>
      </c>
      <c r="W501" s="234">
        <v>0</v>
      </c>
      <c r="X501" s="295">
        <f t="shared" si="444"/>
        <v>0</v>
      </c>
      <c r="Y501" s="234">
        <v>0</v>
      </c>
      <c r="Z501" s="234">
        <v>0</v>
      </c>
      <c r="AA501" s="295">
        <f t="shared" si="445"/>
        <v>0</v>
      </c>
      <c r="AB501" s="234">
        <v>0</v>
      </c>
      <c r="AC501" s="295">
        <f t="shared" si="446"/>
        <v>0</v>
      </c>
      <c r="AD501" s="296">
        <f t="shared" si="447"/>
        <v>0</v>
      </c>
      <c r="AE501" s="222"/>
      <c r="AG501" s="399">
        <v>6</v>
      </c>
      <c r="AH501" s="402"/>
      <c r="AI501" s="491"/>
      <c r="AJ501" s="491"/>
      <c r="AK501" s="394"/>
      <c r="AL501" s="307">
        <f t="shared" si="448"/>
        <v>0</v>
      </c>
      <c r="AM501" s="234">
        <v>0</v>
      </c>
      <c r="AN501" s="234">
        <v>0</v>
      </c>
      <c r="AO501" s="277">
        <f t="shared" si="449"/>
        <v>0</v>
      </c>
      <c r="AP501" s="234">
        <v>0</v>
      </c>
      <c r="AQ501" s="234">
        <v>0</v>
      </c>
      <c r="AR501" s="277">
        <f t="shared" si="450"/>
        <v>0</v>
      </c>
      <c r="AS501" s="234">
        <v>0</v>
      </c>
      <c r="AT501" s="277">
        <f t="shared" si="451"/>
        <v>0</v>
      </c>
      <c r="AU501" s="278">
        <f t="shared" si="452"/>
        <v>0</v>
      </c>
    </row>
    <row r="502" spans="1:48" x14ac:dyDescent="0.35">
      <c r="A502" s="620" t="s">
        <v>180</v>
      </c>
      <c r="B502" s="617"/>
      <c r="C502" s="532">
        <v>0</v>
      </c>
      <c r="D502" s="532"/>
      <c r="E502" s="311"/>
      <c r="F502" s="234">
        <v>0</v>
      </c>
      <c r="G502" s="234">
        <v>0</v>
      </c>
      <c r="H502" s="235">
        <f t="shared" si="440"/>
        <v>0</v>
      </c>
      <c r="I502" s="234">
        <v>0</v>
      </c>
      <c r="J502" s="234">
        <v>0</v>
      </c>
      <c r="K502" s="235">
        <f t="shared" si="441"/>
        <v>0</v>
      </c>
      <c r="L502" s="234">
        <v>0</v>
      </c>
      <c r="M502" s="236">
        <f t="shared" si="442"/>
        <v>0</v>
      </c>
      <c r="N502" s="222"/>
      <c r="P502" s="620" t="s">
        <v>180</v>
      </c>
      <c r="Q502" s="617"/>
      <c r="R502" s="532">
        <v>0</v>
      </c>
      <c r="S502" s="532"/>
      <c r="T502" s="251"/>
      <c r="U502" s="162">
        <f t="shared" si="443"/>
        <v>0</v>
      </c>
      <c r="V502" s="234">
        <v>0</v>
      </c>
      <c r="W502" s="234">
        <v>0</v>
      </c>
      <c r="X502" s="295">
        <f t="shared" si="444"/>
        <v>0</v>
      </c>
      <c r="Y502" s="234">
        <v>0</v>
      </c>
      <c r="Z502" s="234">
        <v>0</v>
      </c>
      <c r="AA502" s="295">
        <f t="shared" si="445"/>
        <v>0</v>
      </c>
      <c r="AB502" s="234">
        <v>0</v>
      </c>
      <c r="AC502" s="295">
        <f t="shared" si="446"/>
        <v>0</v>
      </c>
      <c r="AD502" s="296">
        <f t="shared" si="447"/>
        <v>0</v>
      </c>
      <c r="AE502" s="222"/>
      <c r="AG502" s="620" t="s">
        <v>180</v>
      </c>
      <c r="AH502" s="617"/>
      <c r="AI502" s="532">
        <v>0</v>
      </c>
      <c r="AJ502" s="532"/>
      <c r="AK502" s="394"/>
      <c r="AL502" s="307">
        <f t="shared" si="448"/>
        <v>0</v>
      </c>
      <c r="AM502" s="234">
        <v>0</v>
      </c>
      <c r="AN502" s="234">
        <v>0</v>
      </c>
      <c r="AO502" s="277">
        <f t="shared" si="449"/>
        <v>0</v>
      </c>
      <c r="AP502" s="234">
        <v>0</v>
      </c>
      <c r="AQ502" s="234">
        <v>0</v>
      </c>
      <c r="AR502" s="277">
        <f t="shared" si="450"/>
        <v>0</v>
      </c>
      <c r="AS502" s="234">
        <v>0</v>
      </c>
      <c r="AT502" s="277">
        <f t="shared" si="451"/>
        <v>0</v>
      </c>
      <c r="AU502" s="278">
        <f t="shared" si="452"/>
        <v>0</v>
      </c>
    </row>
    <row r="503" spans="1:48" ht="16" thickBot="1" x14ac:dyDescent="0.4">
      <c r="A503" s="493" t="s">
        <v>207</v>
      </c>
      <c r="B503" s="494"/>
      <c r="C503" s="497">
        <f>COUNTA(B496:B501)+C502</f>
        <v>0</v>
      </c>
      <c r="D503" s="497"/>
      <c r="E503" s="227"/>
      <c r="F503" s="250">
        <f>SUM(F496:F502)</f>
        <v>0</v>
      </c>
      <c r="G503" s="250">
        <f>SUM(G496:G502)</f>
        <v>0</v>
      </c>
      <c r="H503" s="250">
        <f t="shared" ref="H503:L503" si="453">SUM(H496:H502)</f>
        <v>0</v>
      </c>
      <c r="I503" s="250">
        <f t="shared" si="453"/>
        <v>0</v>
      </c>
      <c r="J503" s="250">
        <f>SUM(J496:J502)</f>
        <v>0</v>
      </c>
      <c r="K503" s="250">
        <f t="shared" si="453"/>
        <v>0</v>
      </c>
      <c r="L503" s="250">
        <f t="shared" si="453"/>
        <v>0</v>
      </c>
      <c r="M503" s="237">
        <f>SUM(M496:M502)</f>
        <v>0</v>
      </c>
      <c r="N503" s="222"/>
      <c r="P503" s="493" t="s">
        <v>207</v>
      </c>
      <c r="Q503" s="494"/>
      <c r="R503" s="498">
        <f>COUNTA(Q496:Q501)+R502</f>
        <v>0</v>
      </c>
      <c r="S503" s="498"/>
      <c r="T503" s="227"/>
      <c r="U503" s="339">
        <f t="shared" si="443"/>
        <v>0</v>
      </c>
      <c r="V503" s="293">
        <f>SUM(V496:V502)</f>
        <v>0</v>
      </c>
      <c r="W503" s="293">
        <f>SUM(W496:W502)</f>
        <v>0</v>
      </c>
      <c r="X503" s="293">
        <f t="shared" ref="X503:AB503" si="454">SUM(X496:X502)</f>
        <v>0</v>
      </c>
      <c r="Y503" s="293">
        <f t="shared" si="454"/>
        <v>0</v>
      </c>
      <c r="Z503" s="293">
        <f t="shared" si="454"/>
        <v>0</v>
      </c>
      <c r="AA503" s="293">
        <f t="shared" si="454"/>
        <v>0</v>
      </c>
      <c r="AB503" s="293">
        <f t="shared" si="454"/>
        <v>0</v>
      </c>
      <c r="AC503" s="293">
        <f>SUM(AC496:AC502)</f>
        <v>0</v>
      </c>
      <c r="AD503" s="294">
        <f>SUM(AD496:AD502)</f>
        <v>0</v>
      </c>
      <c r="AE503" s="222"/>
      <c r="AG503" s="493" t="s">
        <v>207</v>
      </c>
      <c r="AH503" s="494"/>
      <c r="AI503" s="543">
        <f>COUNTA(AH496:AH501)+AI502</f>
        <v>0</v>
      </c>
      <c r="AJ503" s="543"/>
      <c r="AK503" s="396"/>
      <c r="AL503" s="337">
        <f t="shared" si="448"/>
        <v>0</v>
      </c>
      <c r="AM503" s="275">
        <f>SUM(AM496:AM502)</f>
        <v>0</v>
      </c>
      <c r="AN503" s="275">
        <f>SUM(AN496:AN502)</f>
        <v>0</v>
      </c>
      <c r="AO503" s="275">
        <f t="shared" ref="AO503:AT503" si="455">SUM(AO496:AO502)</f>
        <v>0</v>
      </c>
      <c r="AP503" s="275">
        <f t="shared" si="455"/>
        <v>0</v>
      </c>
      <c r="AQ503" s="275">
        <f t="shared" si="455"/>
        <v>0</v>
      </c>
      <c r="AR503" s="275">
        <f t="shared" si="455"/>
        <v>0</v>
      </c>
      <c r="AS503" s="275">
        <f t="shared" si="455"/>
        <v>0</v>
      </c>
      <c r="AT503" s="275">
        <f t="shared" si="455"/>
        <v>0</v>
      </c>
      <c r="AU503" s="276">
        <f t="shared" si="452"/>
        <v>0</v>
      </c>
      <c r="AV503" s="221"/>
    </row>
    <row r="504" spans="1:48" ht="3.75" customHeight="1" thickBot="1" x14ac:dyDescent="0.4">
      <c r="F504" s="220"/>
      <c r="G504" s="220"/>
      <c r="Y504" s="163"/>
      <c r="Z504" s="163"/>
      <c r="AA504" s="163"/>
      <c r="AB504" s="163"/>
      <c r="AC504" s="163"/>
      <c r="AD504" s="163"/>
      <c r="AE504" s="221"/>
    </row>
    <row r="505" spans="1:48" s="242" customFormat="1" x14ac:dyDescent="0.35">
      <c r="A505" s="502" t="s">
        <v>186</v>
      </c>
      <c r="B505" s="503"/>
      <c r="C505" s="503"/>
      <c r="D505" s="503"/>
      <c r="E505" s="503"/>
      <c r="F505" s="503"/>
      <c r="G505" s="503"/>
      <c r="H505" s="503"/>
      <c r="I505" s="503"/>
      <c r="J505" s="503"/>
      <c r="K505" s="503"/>
      <c r="L505" s="503"/>
      <c r="M505" s="518"/>
      <c r="N505" s="232"/>
      <c r="P505" s="502" t="s">
        <v>186</v>
      </c>
      <c r="Q505" s="503"/>
      <c r="R505" s="503"/>
      <c r="S505" s="503"/>
      <c r="T505" s="503"/>
      <c r="U505" s="503"/>
      <c r="V505" s="503"/>
      <c r="W505" s="503"/>
      <c r="X505" s="503"/>
      <c r="Y505" s="503"/>
      <c r="Z505" s="503"/>
      <c r="AA505" s="503"/>
      <c r="AB505" s="503"/>
      <c r="AC505" s="503"/>
      <c r="AD505" s="248"/>
      <c r="AE505" s="232"/>
      <c r="AG505" s="502" t="s">
        <v>186</v>
      </c>
      <c r="AH505" s="503"/>
      <c r="AI505" s="503"/>
      <c r="AJ505" s="503"/>
      <c r="AK505" s="503"/>
      <c r="AL505" s="503"/>
      <c r="AM505" s="503"/>
      <c r="AN505" s="503"/>
      <c r="AO505" s="503"/>
      <c r="AP505" s="503"/>
      <c r="AQ505" s="503"/>
      <c r="AR505" s="503"/>
      <c r="AS505" s="503"/>
      <c r="AT505" s="503"/>
      <c r="AU505" s="400"/>
    </row>
    <row r="506" spans="1:48" s="242" customFormat="1" ht="31.5" customHeight="1" x14ac:dyDescent="0.35">
      <c r="A506" s="534" t="s">
        <v>188</v>
      </c>
      <c r="B506" s="533"/>
      <c r="C506" s="533" t="s">
        <v>13</v>
      </c>
      <c r="D506" s="533"/>
      <c r="E506" s="256" t="s">
        <v>14</v>
      </c>
      <c r="F506" s="252" t="s">
        <v>171</v>
      </c>
      <c r="G506" s="252" t="s">
        <v>68</v>
      </c>
      <c r="H506" s="255" t="s">
        <v>151</v>
      </c>
      <c r="I506" s="252" t="s">
        <v>80</v>
      </c>
      <c r="J506" s="252" t="s">
        <v>81</v>
      </c>
      <c r="K506" s="255" t="s">
        <v>82</v>
      </c>
      <c r="L506" s="252" t="s">
        <v>150</v>
      </c>
      <c r="M506" s="259" t="s">
        <v>18</v>
      </c>
      <c r="N506" s="232"/>
      <c r="P506" s="534" t="s">
        <v>188</v>
      </c>
      <c r="Q506" s="533"/>
      <c r="R506" s="533" t="s">
        <v>13</v>
      </c>
      <c r="S506" s="533"/>
      <c r="T506" s="256" t="s">
        <v>14</v>
      </c>
      <c r="U506" s="260" t="s">
        <v>269</v>
      </c>
      <c r="V506" s="256" t="s">
        <v>171</v>
      </c>
      <c r="W506" s="256" t="s">
        <v>68</v>
      </c>
      <c r="X506" s="260" t="s">
        <v>151</v>
      </c>
      <c r="Y506" s="256" t="s">
        <v>80</v>
      </c>
      <c r="Z506" s="256" t="s">
        <v>81</v>
      </c>
      <c r="AA506" s="260" t="s">
        <v>82</v>
      </c>
      <c r="AB506" s="256" t="s">
        <v>150</v>
      </c>
      <c r="AC506" s="260" t="s">
        <v>18</v>
      </c>
      <c r="AD506" s="267" t="s">
        <v>114</v>
      </c>
      <c r="AE506" s="232"/>
      <c r="AG506" s="534" t="s">
        <v>188</v>
      </c>
      <c r="AH506" s="533"/>
      <c r="AI506" s="533" t="s">
        <v>13</v>
      </c>
      <c r="AJ506" s="533"/>
      <c r="AK506" s="405" t="s">
        <v>14</v>
      </c>
      <c r="AL506" s="260" t="s">
        <v>269</v>
      </c>
      <c r="AM506" s="405" t="s">
        <v>171</v>
      </c>
      <c r="AN506" s="405" t="s">
        <v>68</v>
      </c>
      <c r="AO506" s="260" t="s">
        <v>151</v>
      </c>
      <c r="AP506" s="405" t="s">
        <v>80</v>
      </c>
      <c r="AQ506" s="405" t="s">
        <v>81</v>
      </c>
      <c r="AR506" s="260" t="s">
        <v>82</v>
      </c>
      <c r="AS506" s="405" t="s">
        <v>150</v>
      </c>
      <c r="AT506" s="260" t="s">
        <v>213</v>
      </c>
      <c r="AU506" s="267" t="s">
        <v>284</v>
      </c>
    </row>
    <row r="507" spans="1:48" x14ac:dyDescent="0.35">
      <c r="A507" s="495">
        <v>0</v>
      </c>
      <c r="B507" s="491"/>
      <c r="C507" s="496" t="s">
        <v>19</v>
      </c>
      <c r="D507" s="496"/>
      <c r="E507" s="251"/>
      <c r="F507" s="234">
        <v>0</v>
      </c>
      <c r="G507" s="234">
        <v>0</v>
      </c>
      <c r="H507" s="235">
        <f>SUM(F507:G507)</f>
        <v>0</v>
      </c>
      <c r="I507" s="234">
        <v>0</v>
      </c>
      <c r="J507" s="234">
        <v>0</v>
      </c>
      <c r="K507" s="235">
        <f>SUM(I507:J507)</f>
        <v>0</v>
      </c>
      <c r="L507" s="234">
        <v>0</v>
      </c>
      <c r="M507" s="236">
        <f>SUM(H507, K507, L507)</f>
        <v>0</v>
      </c>
      <c r="N507" s="223"/>
      <c r="P507" s="522">
        <v>0</v>
      </c>
      <c r="Q507" s="496"/>
      <c r="R507" s="496" t="s">
        <v>19</v>
      </c>
      <c r="S507" s="496"/>
      <c r="T507" s="251"/>
      <c r="U507" s="162">
        <f t="shared" ref="U507:U514" si="456">AU427</f>
        <v>0</v>
      </c>
      <c r="V507" s="234">
        <v>0</v>
      </c>
      <c r="W507" s="234">
        <v>0</v>
      </c>
      <c r="X507" s="295">
        <f>SUM(V507:W507)</f>
        <v>0</v>
      </c>
      <c r="Y507" s="234">
        <v>0</v>
      </c>
      <c r="Z507" s="234">
        <v>0</v>
      </c>
      <c r="AA507" s="295">
        <f>SUM(Y507:Z507)</f>
        <v>0</v>
      </c>
      <c r="AB507" s="234">
        <v>0</v>
      </c>
      <c r="AC507" s="295">
        <f>SUM(X507, AA507, AB507)</f>
        <v>0</v>
      </c>
      <c r="AD507" s="296">
        <f t="shared" ref="AD507:AD511" si="457">M507-AC507</f>
        <v>0</v>
      </c>
      <c r="AE507" s="223"/>
      <c r="AG507" s="522">
        <v>0</v>
      </c>
      <c r="AH507" s="496"/>
      <c r="AI507" s="496" t="s">
        <v>19</v>
      </c>
      <c r="AJ507" s="496"/>
      <c r="AK507" s="394"/>
      <c r="AL507" s="307">
        <f t="shared" ref="AL507:AL514" si="458">AU427</f>
        <v>0</v>
      </c>
      <c r="AM507" s="234">
        <v>0</v>
      </c>
      <c r="AN507" s="234">
        <v>0</v>
      </c>
      <c r="AO507" s="277">
        <f>SUM(AM507:AN507)</f>
        <v>0</v>
      </c>
      <c r="AP507" s="234">
        <v>0</v>
      </c>
      <c r="AQ507" s="234">
        <v>0</v>
      </c>
      <c r="AR507" s="277">
        <f>SUM(AP507:AQ507)</f>
        <v>0</v>
      </c>
      <c r="AS507" s="234">
        <v>0</v>
      </c>
      <c r="AT507" s="277">
        <f>SUM(AO507, AR507, AS507)</f>
        <v>0</v>
      </c>
      <c r="AU507" s="278">
        <f>IF($S$553&lt;&gt;0, AC507+AL507-AT507, M507+AL507-AT507)</f>
        <v>0</v>
      </c>
    </row>
    <row r="508" spans="1:48" x14ac:dyDescent="0.35">
      <c r="A508" s="495">
        <v>0</v>
      </c>
      <c r="B508" s="491"/>
      <c r="C508" s="496" t="s">
        <v>20</v>
      </c>
      <c r="D508" s="496"/>
      <c r="E508" s="251"/>
      <c r="F508" s="234">
        <v>0</v>
      </c>
      <c r="G508" s="234">
        <v>0</v>
      </c>
      <c r="H508" s="235">
        <f t="shared" ref="H508:H511" si="459">SUM(F508:G508)</f>
        <v>0</v>
      </c>
      <c r="I508" s="234">
        <v>0</v>
      </c>
      <c r="J508" s="234">
        <v>0</v>
      </c>
      <c r="K508" s="235">
        <f t="shared" ref="K508:K511" si="460">SUM(I508:J508)</f>
        <v>0</v>
      </c>
      <c r="L508" s="234">
        <v>0</v>
      </c>
      <c r="M508" s="236">
        <f t="shared" ref="M508:M511" si="461">SUM(H508, K508, L508)</f>
        <v>0</v>
      </c>
      <c r="N508" s="223"/>
      <c r="P508" s="522">
        <v>0</v>
      </c>
      <c r="Q508" s="496"/>
      <c r="R508" s="496" t="s">
        <v>20</v>
      </c>
      <c r="S508" s="496"/>
      <c r="T508" s="251"/>
      <c r="U508" s="162">
        <f t="shared" si="456"/>
        <v>0</v>
      </c>
      <c r="V508" s="234">
        <v>0</v>
      </c>
      <c r="W508" s="234">
        <v>0</v>
      </c>
      <c r="X508" s="295">
        <f t="shared" ref="X508:X511" si="462">SUM(V508:W508)</f>
        <v>0</v>
      </c>
      <c r="Y508" s="234">
        <v>0</v>
      </c>
      <c r="Z508" s="234">
        <v>0</v>
      </c>
      <c r="AA508" s="295">
        <f t="shared" ref="AA508:AA511" si="463">SUM(Y508:Z508)</f>
        <v>0</v>
      </c>
      <c r="AB508" s="234">
        <v>0</v>
      </c>
      <c r="AC508" s="295">
        <f t="shared" ref="AC508:AC511" si="464">SUM(X508, AA508, AB508)</f>
        <v>0</v>
      </c>
      <c r="AD508" s="296">
        <f t="shared" si="457"/>
        <v>0</v>
      </c>
      <c r="AE508" s="223"/>
      <c r="AG508" s="522">
        <v>0</v>
      </c>
      <c r="AH508" s="496"/>
      <c r="AI508" s="496" t="s">
        <v>20</v>
      </c>
      <c r="AJ508" s="496"/>
      <c r="AK508" s="394"/>
      <c r="AL508" s="307">
        <f t="shared" si="458"/>
        <v>0</v>
      </c>
      <c r="AM508" s="234">
        <v>0</v>
      </c>
      <c r="AN508" s="234">
        <v>0</v>
      </c>
      <c r="AO508" s="277">
        <f t="shared" ref="AO508:AO511" si="465">SUM(AM508:AN508)</f>
        <v>0</v>
      </c>
      <c r="AP508" s="234">
        <v>0</v>
      </c>
      <c r="AQ508" s="234">
        <v>0</v>
      </c>
      <c r="AR508" s="277">
        <f t="shared" ref="AR508:AR511" si="466">SUM(AP508:AQ508)</f>
        <v>0</v>
      </c>
      <c r="AS508" s="234">
        <v>0</v>
      </c>
      <c r="AT508" s="277">
        <f t="shared" ref="AT508:AT511" si="467">SUM(AO508, AR508, AS508)</f>
        <v>0</v>
      </c>
      <c r="AU508" s="278">
        <f t="shared" ref="AU508:AU512" si="468">IF($S$553&lt;&gt;0, AC508+AL508-AT508, M508+AL508-AT508)</f>
        <v>0</v>
      </c>
    </row>
    <row r="509" spans="1:48" x14ac:dyDescent="0.35">
      <c r="A509" s="495">
        <v>0</v>
      </c>
      <c r="B509" s="491"/>
      <c r="C509" s="496" t="s">
        <v>21</v>
      </c>
      <c r="D509" s="496"/>
      <c r="E509" s="251"/>
      <c r="F509" s="234">
        <v>0</v>
      </c>
      <c r="G509" s="234">
        <v>0</v>
      </c>
      <c r="H509" s="235">
        <f>SUM(F509:G509)</f>
        <v>0</v>
      </c>
      <c r="I509" s="234">
        <v>0</v>
      </c>
      <c r="J509" s="234">
        <v>0</v>
      </c>
      <c r="K509" s="235">
        <f t="shared" si="460"/>
        <v>0</v>
      </c>
      <c r="L509" s="234">
        <v>0</v>
      </c>
      <c r="M509" s="236">
        <f t="shared" si="461"/>
        <v>0</v>
      </c>
      <c r="N509" s="223"/>
      <c r="P509" s="522">
        <v>0</v>
      </c>
      <c r="Q509" s="496"/>
      <c r="R509" s="496" t="s">
        <v>21</v>
      </c>
      <c r="S509" s="496"/>
      <c r="T509" s="251"/>
      <c r="U509" s="162">
        <f t="shared" si="456"/>
        <v>0</v>
      </c>
      <c r="V509" s="234">
        <v>0</v>
      </c>
      <c r="W509" s="234">
        <v>0</v>
      </c>
      <c r="X509" s="295">
        <f t="shared" si="462"/>
        <v>0</v>
      </c>
      <c r="Y509" s="234">
        <v>0</v>
      </c>
      <c r="Z509" s="234">
        <v>0</v>
      </c>
      <c r="AA509" s="295">
        <f t="shared" si="463"/>
        <v>0</v>
      </c>
      <c r="AB509" s="234">
        <v>0</v>
      </c>
      <c r="AC509" s="295">
        <f t="shared" si="464"/>
        <v>0</v>
      </c>
      <c r="AD509" s="296">
        <f t="shared" si="457"/>
        <v>0</v>
      </c>
      <c r="AE509" s="223"/>
      <c r="AG509" s="522">
        <v>0</v>
      </c>
      <c r="AH509" s="496"/>
      <c r="AI509" s="496" t="s">
        <v>21</v>
      </c>
      <c r="AJ509" s="496"/>
      <c r="AK509" s="394"/>
      <c r="AL509" s="307">
        <f t="shared" si="458"/>
        <v>0</v>
      </c>
      <c r="AM509" s="234">
        <v>0</v>
      </c>
      <c r="AN509" s="234">
        <v>0</v>
      </c>
      <c r="AO509" s="277">
        <f t="shared" si="465"/>
        <v>0</v>
      </c>
      <c r="AP509" s="234">
        <v>0</v>
      </c>
      <c r="AQ509" s="234">
        <v>0</v>
      </c>
      <c r="AR509" s="277">
        <f t="shared" si="466"/>
        <v>0</v>
      </c>
      <c r="AS509" s="234">
        <v>0</v>
      </c>
      <c r="AT509" s="277">
        <f t="shared" si="467"/>
        <v>0</v>
      </c>
      <c r="AU509" s="278">
        <f t="shared" si="468"/>
        <v>0</v>
      </c>
    </row>
    <row r="510" spans="1:48" x14ac:dyDescent="0.35">
      <c r="A510" s="495">
        <v>0</v>
      </c>
      <c r="B510" s="491"/>
      <c r="C510" s="496" t="s">
        <v>22</v>
      </c>
      <c r="D510" s="496"/>
      <c r="E510" s="251"/>
      <c r="F510" s="234">
        <v>0</v>
      </c>
      <c r="G510" s="234">
        <v>0</v>
      </c>
      <c r="H510" s="235">
        <f t="shared" si="459"/>
        <v>0</v>
      </c>
      <c r="I510" s="234">
        <v>0</v>
      </c>
      <c r="J510" s="234">
        <v>0</v>
      </c>
      <c r="K510" s="235">
        <f t="shared" si="460"/>
        <v>0</v>
      </c>
      <c r="L510" s="234">
        <v>0</v>
      </c>
      <c r="M510" s="236">
        <f t="shared" si="461"/>
        <v>0</v>
      </c>
      <c r="N510" s="223"/>
      <c r="P510" s="522">
        <v>0</v>
      </c>
      <c r="Q510" s="496"/>
      <c r="R510" s="496" t="s">
        <v>22</v>
      </c>
      <c r="S510" s="496"/>
      <c r="T510" s="251"/>
      <c r="U510" s="162">
        <f t="shared" si="456"/>
        <v>0</v>
      </c>
      <c r="V510" s="234">
        <v>0</v>
      </c>
      <c r="W510" s="234">
        <v>0</v>
      </c>
      <c r="X510" s="295">
        <f t="shared" si="462"/>
        <v>0</v>
      </c>
      <c r="Y510" s="234">
        <v>0</v>
      </c>
      <c r="Z510" s="234">
        <v>0</v>
      </c>
      <c r="AA510" s="295">
        <f t="shared" si="463"/>
        <v>0</v>
      </c>
      <c r="AB510" s="234">
        <v>0</v>
      </c>
      <c r="AC510" s="295">
        <f t="shared" si="464"/>
        <v>0</v>
      </c>
      <c r="AD510" s="296">
        <f t="shared" si="457"/>
        <v>0</v>
      </c>
      <c r="AE510" s="223"/>
      <c r="AG510" s="522">
        <v>0</v>
      </c>
      <c r="AH510" s="496"/>
      <c r="AI510" s="496" t="s">
        <v>22</v>
      </c>
      <c r="AJ510" s="496"/>
      <c r="AK510" s="394"/>
      <c r="AL510" s="307">
        <f t="shared" si="458"/>
        <v>0</v>
      </c>
      <c r="AM510" s="234">
        <v>0</v>
      </c>
      <c r="AN510" s="234">
        <v>0</v>
      </c>
      <c r="AO510" s="277">
        <f t="shared" si="465"/>
        <v>0</v>
      </c>
      <c r="AP510" s="234">
        <v>0</v>
      </c>
      <c r="AQ510" s="234">
        <v>0</v>
      </c>
      <c r="AR510" s="277">
        <f t="shared" si="466"/>
        <v>0</v>
      </c>
      <c r="AS510" s="234">
        <v>0</v>
      </c>
      <c r="AT510" s="277">
        <f t="shared" si="467"/>
        <v>0</v>
      </c>
      <c r="AU510" s="278">
        <f t="shared" si="468"/>
        <v>0</v>
      </c>
    </row>
    <row r="511" spans="1:48" x14ac:dyDescent="0.35">
      <c r="A511" s="495">
        <v>0</v>
      </c>
      <c r="B511" s="491"/>
      <c r="C511" s="491" t="s">
        <v>23</v>
      </c>
      <c r="D511" s="491"/>
      <c r="E511" s="251"/>
      <c r="F511" s="234">
        <v>0</v>
      </c>
      <c r="G511" s="234">
        <v>0</v>
      </c>
      <c r="H511" s="235">
        <f t="shared" si="459"/>
        <v>0</v>
      </c>
      <c r="I511" s="234">
        <v>0</v>
      </c>
      <c r="J511" s="234">
        <v>0</v>
      </c>
      <c r="K511" s="235">
        <f t="shared" si="460"/>
        <v>0</v>
      </c>
      <c r="L511" s="234">
        <v>0</v>
      </c>
      <c r="M511" s="236">
        <f t="shared" si="461"/>
        <v>0</v>
      </c>
      <c r="N511" s="223"/>
      <c r="P511" s="522">
        <v>0</v>
      </c>
      <c r="Q511" s="496"/>
      <c r="R511" s="496" t="s">
        <v>23</v>
      </c>
      <c r="S511" s="496"/>
      <c r="T511" s="251"/>
      <c r="U511" s="162">
        <f t="shared" si="456"/>
        <v>0</v>
      </c>
      <c r="V511" s="234">
        <v>0</v>
      </c>
      <c r="W511" s="234">
        <v>0</v>
      </c>
      <c r="X511" s="295">
        <f t="shared" si="462"/>
        <v>0</v>
      </c>
      <c r="Y511" s="234">
        <v>0</v>
      </c>
      <c r="Z511" s="234">
        <v>0</v>
      </c>
      <c r="AA511" s="295">
        <f t="shared" si="463"/>
        <v>0</v>
      </c>
      <c r="AB511" s="234">
        <v>0</v>
      </c>
      <c r="AC511" s="295">
        <f t="shared" si="464"/>
        <v>0</v>
      </c>
      <c r="AD511" s="296">
        <f t="shared" si="457"/>
        <v>0</v>
      </c>
      <c r="AE511" s="223"/>
      <c r="AG511" s="522">
        <v>0</v>
      </c>
      <c r="AH511" s="496"/>
      <c r="AI511" s="496" t="s">
        <v>23</v>
      </c>
      <c r="AJ511" s="496"/>
      <c r="AK511" s="394"/>
      <c r="AL511" s="307">
        <f t="shared" si="458"/>
        <v>0</v>
      </c>
      <c r="AM511" s="234">
        <v>0</v>
      </c>
      <c r="AN511" s="234">
        <v>0</v>
      </c>
      <c r="AO511" s="277">
        <f t="shared" si="465"/>
        <v>0</v>
      </c>
      <c r="AP511" s="234">
        <v>0</v>
      </c>
      <c r="AQ511" s="234">
        <v>0</v>
      </c>
      <c r="AR511" s="277">
        <f t="shared" si="466"/>
        <v>0</v>
      </c>
      <c r="AS511" s="234">
        <v>0</v>
      </c>
      <c r="AT511" s="277">
        <f t="shared" si="467"/>
        <v>0</v>
      </c>
      <c r="AU511" s="278">
        <f t="shared" si="468"/>
        <v>0</v>
      </c>
    </row>
    <row r="512" spans="1:48" ht="16" thickBot="1" x14ac:dyDescent="0.4">
      <c r="A512" s="226" t="s">
        <v>181</v>
      </c>
      <c r="B512" s="227"/>
      <c r="C512" s="497">
        <f>SUM(A507:B511)</f>
        <v>0</v>
      </c>
      <c r="D512" s="497"/>
      <c r="E512" s="227"/>
      <c r="F512" s="250">
        <f>SUM(F507:F511)</f>
        <v>0</v>
      </c>
      <c r="G512" s="250">
        <f t="shared" ref="G512:L512" si="469">SUM(G507:G511)</f>
        <v>0</v>
      </c>
      <c r="H512" s="250">
        <f t="shared" si="469"/>
        <v>0</v>
      </c>
      <c r="I512" s="250">
        <f t="shared" si="469"/>
        <v>0</v>
      </c>
      <c r="J512" s="250">
        <f t="shared" si="469"/>
        <v>0</v>
      </c>
      <c r="K512" s="250">
        <f t="shared" si="469"/>
        <v>0</v>
      </c>
      <c r="L512" s="250">
        <f t="shared" si="469"/>
        <v>0</v>
      </c>
      <c r="M512" s="237">
        <f>SUM(M507:M511)</f>
        <v>0</v>
      </c>
      <c r="N512" s="223"/>
      <c r="P512" s="226" t="s">
        <v>181</v>
      </c>
      <c r="Q512" s="227"/>
      <c r="R512" s="498">
        <f>SUM(P507:Q511)</f>
        <v>0</v>
      </c>
      <c r="S512" s="498"/>
      <c r="T512" s="269"/>
      <c r="U512" s="339">
        <f t="shared" si="456"/>
        <v>0</v>
      </c>
      <c r="V512" s="293">
        <f>SUM(V507:V511)</f>
        <v>0</v>
      </c>
      <c r="W512" s="293">
        <f t="shared" ref="W512:AB512" si="470">SUM(W507:W511)</f>
        <v>0</v>
      </c>
      <c r="X512" s="293">
        <f t="shared" si="470"/>
        <v>0</v>
      </c>
      <c r="Y512" s="293">
        <f t="shared" si="470"/>
        <v>0</v>
      </c>
      <c r="Z512" s="293">
        <f t="shared" si="470"/>
        <v>0</v>
      </c>
      <c r="AA512" s="293">
        <f t="shared" si="470"/>
        <v>0</v>
      </c>
      <c r="AB512" s="293">
        <f t="shared" si="470"/>
        <v>0</v>
      </c>
      <c r="AC512" s="293">
        <f>SUM(AC507:AC511)</f>
        <v>0</v>
      </c>
      <c r="AD512" s="294">
        <f>SUM(AD507:AD511)</f>
        <v>0</v>
      </c>
      <c r="AE512" s="223"/>
      <c r="AG512" s="395" t="s">
        <v>181</v>
      </c>
      <c r="AH512" s="396"/>
      <c r="AI512" s="543">
        <f>SUM(AG507:AH511)</f>
        <v>0</v>
      </c>
      <c r="AJ512" s="543"/>
      <c r="AK512" s="403"/>
      <c r="AL512" s="337">
        <f t="shared" si="458"/>
        <v>0</v>
      </c>
      <c r="AM512" s="275">
        <f>SUM(AM507:AM511)</f>
        <v>0</v>
      </c>
      <c r="AN512" s="275">
        <f t="shared" ref="AN512:AT512" si="471">SUM(AN507:AN511)</f>
        <v>0</v>
      </c>
      <c r="AO512" s="275">
        <f t="shared" si="471"/>
        <v>0</v>
      </c>
      <c r="AP512" s="275">
        <f t="shared" si="471"/>
        <v>0</v>
      </c>
      <c r="AQ512" s="275">
        <f t="shared" si="471"/>
        <v>0</v>
      </c>
      <c r="AR512" s="275">
        <f t="shared" si="471"/>
        <v>0</v>
      </c>
      <c r="AS512" s="275">
        <f t="shared" si="471"/>
        <v>0</v>
      </c>
      <c r="AT512" s="275">
        <f t="shared" si="471"/>
        <v>0</v>
      </c>
      <c r="AU512" s="276">
        <f t="shared" si="468"/>
        <v>0</v>
      </c>
    </row>
    <row r="513" spans="1:47" s="221" customFormat="1" ht="3.75" customHeight="1" thickBot="1" x14ac:dyDescent="0.4">
      <c r="A513" s="499"/>
      <c r="B513" s="499"/>
      <c r="C513" s="499"/>
      <c r="D513" s="499"/>
      <c r="E513" s="499"/>
      <c r="F513" s="499"/>
      <c r="G513" s="499"/>
      <c r="H513" s="499"/>
      <c r="I513" s="499"/>
      <c r="J513" s="499"/>
      <c r="K513" s="499"/>
      <c r="L513" s="499"/>
      <c r="M513" s="499"/>
      <c r="N513" s="223"/>
      <c r="P513" s="499"/>
      <c r="Q513" s="499"/>
      <c r="R513" s="499"/>
      <c r="S513" s="499"/>
      <c r="T513" s="499"/>
      <c r="U513" s="499"/>
      <c r="V513" s="499"/>
      <c r="W513" s="499"/>
      <c r="X513" s="499"/>
      <c r="Y513" s="499"/>
      <c r="Z513" s="499"/>
      <c r="AA513" s="499"/>
      <c r="AB513" s="499"/>
      <c r="AC513" s="499"/>
      <c r="AD513" s="499"/>
      <c r="AE513" s="223"/>
      <c r="AG513" s="499"/>
      <c r="AH513" s="499"/>
      <c r="AI513" s="499"/>
      <c r="AJ513" s="499"/>
      <c r="AK513" s="499"/>
      <c r="AL513" s="499"/>
      <c r="AM513" s="499"/>
      <c r="AN513" s="499"/>
      <c r="AO513" s="499"/>
      <c r="AP513" s="499"/>
      <c r="AQ513" s="499"/>
      <c r="AR513" s="499"/>
      <c r="AS513" s="499"/>
      <c r="AT513" s="499"/>
      <c r="AU513" s="499"/>
    </row>
    <row r="514" spans="1:47" ht="16" thickBot="1" x14ac:dyDescent="0.4">
      <c r="A514" s="500" t="s">
        <v>187</v>
      </c>
      <c r="B514" s="501"/>
      <c r="C514" s="501"/>
      <c r="D514" s="501"/>
      <c r="E514" s="501"/>
      <c r="F514" s="241">
        <f>SUM(F512, F503)</f>
        <v>0</v>
      </c>
      <c r="G514" s="241">
        <f t="shared" ref="G514:L514" si="472">SUM(G512, G503)</f>
        <v>0</v>
      </c>
      <c r="H514" s="241">
        <f>SUM(H512, H503)</f>
        <v>0</v>
      </c>
      <c r="I514" s="241">
        <f t="shared" si="472"/>
        <v>0</v>
      </c>
      <c r="J514" s="241">
        <f t="shared" si="472"/>
        <v>0</v>
      </c>
      <c r="K514" s="241">
        <f>SUM(K512, K503)</f>
        <v>0</v>
      </c>
      <c r="L514" s="241">
        <f t="shared" si="472"/>
        <v>0</v>
      </c>
      <c r="M514" s="240">
        <f>SUM(M512, M503)</f>
        <v>0</v>
      </c>
      <c r="N514" s="223"/>
      <c r="P514" s="500" t="s">
        <v>187</v>
      </c>
      <c r="Q514" s="501"/>
      <c r="R514" s="501"/>
      <c r="S514" s="501"/>
      <c r="T514" s="501"/>
      <c r="U514" s="340">
        <f t="shared" si="456"/>
        <v>0</v>
      </c>
      <c r="V514" s="297">
        <f>SUM(V512, V503)</f>
        <v>0</v>
      </c>
      <c r="W514" s="297">
        <f t="shared" ref="W514" si="473">SUM(W512, W503)</f>
        <v>0</v>
      </c>
      <c r="X514" s="297">
        <f>SUM(X512, X503)</f>
        <v>0</v>
      </c>
      <c r="Y514" s="297">
        <f t="shared" ref="Y514:AB514" si="474">SUM(Y512, Y503)</f>
        <v>0</v>
      </c>
      <c r="Z514" s="297">
        <f t="shared" si="474"/>
        <v>0</v>
      </c>
      <c r="AA514" s="297">
        <f t="shared" si="474"/>
        <v>0</v>
      </c>
      <c r="AB514" s="297">
        <f t="shared" si="474"/>
        <v>0</v>
      </c>
      <c r="AC514" s="297">
        <f>SUM(AC512, AC503)</f>
        <v>0</v>
      </c>
      <c r="AD514" s="298">
        <f>SUM(AD512, AD503)</f>
        <v>0</v>
      </c>
      <c r="AE514" s="223"/>
      <c r="AG514" s="500" t="s">
        <v>187</v>
      </c>
      <c r="AH514" s="501"/>
      <c r="AI514" s="501"/>
      <c r="AJ514" s="501"/>
      <c r="AK514" s="501"/>
      <c r="AL514" s="338">
        <f t="shared" si="458"/>
        <v>0</v>
      </c>
      <c r="AM514" s="279">
        <f>SUM(AM512, AM503)</f>
        <v>0</v>
      </c>
      <c r="AN514" s="279">
        <f t="shared" ref="AN514" si="475">SUM(AN512, AN503)</f>
        <v>0</v>
      </c>
      <c r="AO514" s="279">
        <f>SUM(AO512, AO503)</f>
        <v>0</v>
      </c>
      <c r="AP514" s="279">
        <f t="shared" ref="AP514:AT514" si="476">SUM(AP512, AP503)</f>
        <v>0</v>
      </c>
      <c r="AQ514" s="279">
        <f t="shared" si="476"/>
        <v>0</v>
      </c>
      <c r="AR514" s="279">
        <f t="shared" si="476"/>
        <v>0</v>
      </c>
      <c r="AS514" s="279">
        <f t="shared" si="476"/>
        <v>0</v>
      </c>
      <c r="AT514" s="279">
        <f t="shared" si="476"/>
        <v>0</v>
      </c>
      <c r="AU514" s="280">
        <f>IF($S$553&lt;&gt;0, AC514+AL514-AT514, M514+AL514-AT514)</f>
        <v>0</v>
      </c>
    </row>
    <row r="515" spans="1:47" ht="16" thickBot="1" x14ac:dyDescent="0.4">
      <c r="F515" s="220"/>
      <c r="G515" s="220"/>
      <c r="AE515" s="221"/>
    </row>
    <row r="516" spans="1:47" s="242" customFormat="1" x14ac:dyDescent="0.35">
      <c r="A516" s="502" t="s">
        <v>98</v>
      </c>
      <c r="B516" s="503"/>
      <c r="C516" s="503"/>
      <c r="D516" s="503"/>
      <c r="E516" s="503"/>
      <c r="F516" s="503"/>
      <c r="G516" s="503"/>
      <c r="H516" s="503"/>
      <c r="I516" s="503"/>
      <c r="J516" s="503"/>
      <c r="K516" s="503"/>
      <c r="L516" s="503"/>
      <c r="M516" s="518"/>
      <c r="N516" s="232"/>
      <c r="P516" s="502" t="s">
        <v>98</v>
      </c>
      <c r="Q516" s="503"/>
      <c r="R516" s="503"/>
      <c r="S516" s="503"/>
      <c r="T516" s="503"/>
      <c r="U516" s="503"/>
      <c r="V516" s="503"/>
      <c r="W516" s="503"/>
      <c r="X516" s="503"/>
      <c r="Y516" s="503"/>
      <c r="Z516" s="503"/>
      <c r="AA516" s="503"/>
      <c r="AB516" s="503"/>
      <c r="AC516" s="503"/>
      <c r="AD516" s="248"/>
      <c r="AE516" s="232"/>
      <c r="AG516" s="502" t="s">
        <v>98</v>
      </c>
      <c r="AH516" s="503"/>
      <c r="AI516" s="503"/>
      <c r="AJ516" s="503"/>
      <c r="AK516" s="503"/>
      <c r="AL516" s="503"/>
      <c r="AM516" s="503"/>
      <c r="AN516" s="503"/>
      <c r="AO516" s="503"/>
      <c r="AP516" s="503"/>
      <c r="AQ516" s="503"/>
      <c r="AR516" s="503"/>
      <c r="AS516" s="503"/>
      <c r="AT516" s="503"/>
      <c r="AU516" s="400"/>
    </row>
    <row r="517" spans="1:47" s="242" customFormat="1" x14ac:dyDescent="0.35">
      <c r="A517" s="530" t="s">
        <v>24</v>
      </c>
      <c r="B517" s="531"/>
      <c r="C517" s="531"/>
      <c r="D517" s="531"/>
      <c r="E517" s="531"/>
      <c r="F517" s="531"/>
      <c r="G517" s="531"/>
      <c r="H517" s="531"/>
      <c r="I517" s="531"/>
      <c r="J517" s="256" t="s">
        <v>17</v>
      </c>
      <c r="K517" s="256" t="s">
        <v>15</v>
      </c>
      <c r="L517" s="256" t="s">
        <v>16</v>
      </c>
      <c r="M517" s="259" t="s">
        <v>18</v>
      </c>
      <c r="N517" s="232"/>
      <c r="P517" s="530" t="s">
        <v>24</v>
      </c>
      <c r="Q517" s="531"/>
      <c r="R517" s="531"/>
      <c r="S517" s="531"/>
      <c r="T517" s="531"/>
      <c r="U517" s="531"/>
      <c r="V517" s="531"/>
      <c r="W517" s="531"/>
      <c r="X517" s="531"/>
      <c r="Y517" s="255" t="s">
        <v>269</v>
      </c>
      <c r="Z517" s="328" t="s">
        <v>77</v>
      </c>
      <c r="AA517" s="256" t="s">
        <v>15</v>
      </c>
      <c r="AB517" s="256" t="s">
        <v>16</v>
      </c>
      <c r="AC517" s="255" t="s">
        <v>18</v>
      </c>
      <c r="AD517" s="267" t="s">
        <v>114</v>
      </c>
      <c r="AE517" s="232"/>
      <c r="AG517" s="530" t="s">
        <v>24</v>
      </c>
      <c r="AH517" s="531"/>
      <c r="AI517" s="531"/>
      <c r="AJ517" s="531"/>
      <c r="AK517" s="531"/>
      <c r="AL517" s="531"/>
      <c r="AM517" s="531"/>
      <c r="AN517" s="531"/>
      <c r="AO517" s="531"/>
      <c r="AP517" s="404" t="s">
        <v>269</v>
      </c>
      <c r="AQ517" s="328" t="s">
        <v>211</v>
      </c>
      <c r="AR517" s="405" t="s">
        <v>15</v>
      </c>
      <c r="AS517" s="405" t="s">
        <v>16</v>
      </c>
      <c r="AT517" s="404" t="s">
        <v>213</v>
      </c>
      <c r="AU517" s="267" t="s">
        <v>284</v>
      </c>
    </row>
    <row r="518" spans="1:47" x14ac:dyDescent="0.35">
      <c r="A518" s="257">
        <v>1</v>
      </c>
      <c r="B518" s="491"/>
      <c r="C518" s="491"/>
      <c r="D518" s="491"/>
      <c r="E518" s="491"/>
      <c r="F518" s="491"/>
      <c r="G518" s="491"/>
      <c r="H518" s="491"/>
      <c r="I518" s="491"/>
      <c r="J518" s="234">
        <v>0</v>
      </c>
      <c r="K518" s="234">
        <v>0</v>
      </c>
      <c r="L518" s="234">
        <v>0</v>
      </c>
      <c r="M518" s="236">
        <f>SUM(J518:L518)</f>
        <v>0</v>
      </c>
      <c r="N518" s="223"/>
      <c r="P518" s="257">
        <v>1</v>
      </c>
      <c r="Q518" s="491"/>
      <c r="R518" s="491"/>
      <c r="S518" s="491"/>
      <c r="T518" s="491"/>
      <c r="U518" s="491"/>
      <c r="V518" s="491"/>
      <c r="W518" s="491"/>
      <c r="X518" s="491"/>
      <c r="Y518" s="164">
        <f>AU438</f>
        <v>0</v>
      </c>
      <c r="Z518" s="234">
        <v>0</v>
      </c>
      <c r="AA518" s="234">
        <v>0</v>
      </c>
      <c r="AB518" s="234">
        <v>0</v>
      </c>
      <c r="AC518" s="295">
        <f>SUM(Z518:AB518)</f>
        <v>0</v>
      </c>
      <c r="AD518" s="296">
        <f t="shared" ref="AD518:AD520" si="477">M518-AC518</f>
        <v>0</v>
      </c>
      <c r="AE518" s="223"/>
      <c r="AG518" s="399">
        <v>1</v>
      </c>
      <c r="AH518" s="491"/>
      <c r="AI518" s="491"/>
      <c r="AJ518" s="491"/>
      <c r="AK518" s="491"/>
      <c r="AL518" s="491"/>
      <c r="AM518" s="491"/>
      <c r="AN518" s="491"/>
      <c r="AO518" s="491"/>
      <c r="AP518" s="305">
        <f>AU438</f>
        <v>0</v>
      </c>
      <c r="AQ518" s="234">
        <v>0</v>
      </c>
      <c r="AR518" s="234">
        <v>0</v>
      </c>
      <c r="AS518" s="234">
        <v>0</v>
      </c>
      <c r="AT518" s="277">
        <f>SUM(AQ518:AS518)</f>
        <v>0</v>
      </c>
      <c r="AU518" s="278">
        <f>IF($S$553&lt;&gt;0, AC518+AP518-AT518, M518+AP518-AT518)</f>
        <v>0</v>
      </c>
    </row>
    <row r="519" spans="1:47" x14ac:dyDescent="0.35">
      <c r="A519" s="257">
        <v>2</v>
      </c>
      <c r="B519" s="492"/>
      <c r="C519" s="492"/>
      <c r="D519" s="492"/>
      <c r="E519" s="492"/>
      <c r="F519" s="492"/>
      <c r="G519" s="492"/>
      <c r="H519" s="492"/>
      <c r="I519" s="492"/>
      <c r="J519" s="234">
        <v>0</v>
      </c>
      <c r="K519" s="234">
        <v>0</v>
      </c>
      <c r="L519" s="234">
        <v>0</v>
      </c>
      <c r="M519" s="236">
        <f>SUM(J519:L519)</f>
        <v>0</v>
      </c>
      <c r="N519" s="223"/>
      <c r="P519" s="257">
        <v>2</v>
      </c>
      <c r="Q519" s="492"/>
      <c r="R519" s="492"/>
      <c r="S519" s="492"/>
      <c r="T519" s="492"/>
      <c r="U519" s="492"/>
      <c r="V519" s="492"/>
      <c r="W519" s="492"/>
      <c r="X519" s="492"/>
      <c r="Y519" s="164">
        <f t="shared" ref="Y519:Y521" si="478">AU439</f>
        <v>0</v>
      </c>
      <c r="Z519" s="234">
        <v>0</v>
      </c>
      <c r="AA519" s="234">
        <v>0</v>
      </c>
      <c r="AB519" s="234">
        <v>0</v>
      </c>
      <c r="AC519" s="295">
        <f t="shared" ref="AC519:AC520" si="479">SUM(Z519:AB519)</f>
        <v>0</v>
      </c>
      <c r="AD519" s="296">
        <f t="shared" si="477"/>
        <v>0</v>
      </c>
      <c r="AE519" s="223"/>
      <c r="AG519" s="399">
        <v>2</v>
      </c>
      <c r="AH519" s="492"/>
      <c r="AI519" s="492"/>
      <c r="AJ519" s="492"/>
      <c r="AK519" s="492"/>
      <c r="AL519" s="492"/>
      <c r="AM519" s="492"/>
      <c r="AN519" s="492"/>
      <c r="AO519" s="492"/>
      <c r="AP519" s="305">
        <f t="shared" ref="AP519:AP521" si="480">AU439</f>
        <v>0</v>
      </c>
      <c r="AQ519" s="234">
        <v>0</v>
      </c>
      <c r="AR519" s="234">
        <v>0</v>
      </c>
      <c r="AS519" s="234">
        <v>0</v>
      </c>
      <c r="AT519" s="277">
        <f t="shared" ref="AT519:AT520" si="481">SUM(AQ519:AS519)</f>
        <v>0</v>
      </c>
      <c r="AU519" s="278">
        <f t="shared" ref="AU519:AU521" si="482">IF($S$553&lt;&gt;0, AC519+AP519-AT519, M519+AP519-AT519)</f>
        <v>0</v>
      </c>
    </row>
    <row r="520" spans="1:47" x14ac:dyDescent="0.35">
      <c r="A520" s="257">
        <v>3</v>
      </c>
      <c r="B520" s="492"/>
      <c r="C520" s="492"/>
      <c r="D520" s="492"/>
      <c r="E520" s="492"/>
      <c r="F520" s="492"/>
      <c r="G520" s="492"/>
      <c r="H520" s="492"/>
      <c r="I520" s="492"/>
      <c r="J520" s="234">
        <v>0</v>
      </c>
      <c r="K520" s="234">
        <v>0</v>
      </c>
      <c r="L520" s="234">
        <v>0</v>
      </c>
      <c r="M520" s="236">
        <f t="shared" ref="M520:M539" si="483">SUM(J520:L520)</f>
        <v>0</v>
      </c>
      <c r="N520" s="223"/>
      <c r="P520" s="257">
        <v>3</v>
      </c>
      <c r="Q520" s="492"/>
      <c r="R520" s="492"/>
      <c r="S520" s="492"/>
      <c r="T520" s="492"/>
      <c r="U520" s="492"/>
      <c r="V520" s="492"/>
      <c r="W520" s="492"/>
      <c r="X520" s="492"/>
      <c r="Y520" s="164">
        <f t="shared" si="478"/>
        <v>0</v>
      </c>
      <c r="Z520" s="234">
        <v>0</v>
      </c>
      <c r="AA520" s="234">
        <v>0</v>
      </c>
      <c r="AB520" s="234">
        <v>0</v>
      </c>
      <c r="AC520" s="295">
        <f t="shared" si="479"/>
        <v>0</v>
      </c>
      <c r="AD520" s="296">
        <f t="shared" si="477"/>
        <v>0</v>
      </c>
      <c r="AE520" s="223"/>
      <c r="AG520" s="399">
        <v>3</v>
      </c>
      <c r="AH520" s="492"/>
      <c r="AI520" s="492"/>
      <c r="AJ520" s="492"/>
      <c r="AK520" s="492"/>
      <c r="AL520" s="492"/>
      <c r="AM520" s="492"/>
      <c r="AN520" s="492"/>
      <c r="AO520" s="492"/>
      <c r="AP520" s="305">
        <f t="shared" si="480"/>
        <v>0</v>
      </c>
      <c r="AQ520" s="234">
        <v>0</v>
      </c>
      <c r="AR520" s="234">
        <v>0</v>
      </c>
      <c r="AS520" s="234">
        <v>0</v>
      </c>
      <c r="AT520" s="277">
        <f t="shared" si="481"/>
        <v>0</v>
      </c>
      <c r="AU520" s="278">
        <f t="shared" si="482"/>
        <v>0</v>
      </c>
    </row>
    <row r="521" spans="1:47" ht="16" thickBot="1" x14ac:dyDescent="0.4">
      <c r="A521" s="504" t="s">
        <v>25</v>
      </c>
      <c r="B521" s="505"/>
      <c r="C521" s="505"/>
      <c r="D521" s="505"/>
      <c r="E521" s="505"/>
      <c r="F521" s="505"/>
      <c r="G521" s="505"/>
      <c r="H521" s="505"/>
      <c r="I521" s="505"/>
      <c r="J521" s="250">
        <f>SUM(J518:J520)</f>
        <v>0</v>
      </c>
      <c r="K521" s="250">
        <f t="shared" ref="K521:L521" si="484">SUM(K518:K520)</f>
        <v>0</v>
      </c>
      <c r="L521" s="250">
        <f t="shared" si="484"/>
        <v>0</v>
      </c>
      <c r="M521" s="237">
        <f t="shared" si="483"/>
        <v>0</v>
      </c>
      <c r="N521" s="223"/>
      <c r="P521" s="504" t="s">
        <v>25</v>
      </c>
      <c r="Q521" s="505"/>
      <c r="R521" s="505"/>
      <c r="S521" s="505"/>
      <c r="T521" s="505"/>
      <c r="U521" s="505"/>
      <c r="V521" s="505"/>
      <c r="W521" s="505"/>
      <c r="X521" s="505"/>
      <c r="Y521" s="200">
        <f t="shared" si="478"/>
        <v>0</v>
      </c>
      <c r="Z521" s="293">
        <f>SUM(Z518:Z520)</f>
        <v>0</v>
      </c>
      <c r="AA521" s="293">
        <f t="shared" ref="AA521:AD521" si="485">SUM(AA518:AA520)</f>
        <v>0</v>
      </c>
      <c r="AB521" s="293">
        <f t="shared" si="485"/>
        <v>0</v>
      </c>
      <c r="AC521" s="293">
        <f t="shared" si="485"/>
        <v>0</v>
      </c>
      <c r="AD521" s="294">
        <f t="shared" si="485"/>
        <v>0</v>
      </c>
      <c r="AE521" s="223"/>
      <c r="AG521" s="504" t="s">
        <v>25</v>
      </c>
      <c r="AH521" s="505"/>
      <c r="AI521" s="505"/>
      <c r="AJ521" s="505"/>
      <c r="AK521" s="505"/>
      <c r="AL521" s="505"/>
      <c r="AM521" s="505"/>
      <c r="AN521" s="505"/>
      <c r="AO521" s="505"/>
      <c r="AP521" s="306">
        <f t="shared" si="480"/>
        <v>0</v>
      </c>
      <c r="AQ521" s="275">
        <f>SUM(AQ518:AQ520)</f>
        <v>0</v>
      </c>
      <c r="AR521" s="275">
        <f t="shared" ref="AR521:AT521" si="486">SUM(AR518:AR520)</f>
        <v>0</v>
      </c>
      <c r="AS521" s="275">
        <f t="shared" si="486"/>
        <v>0</v>
      </c>
      <c r="AT521" s="275">
        <f t="shared" si="486"/>
        <v>0</v>
      </c>
      <c r="AU521" s="276">
        <f t="shared" si="482"/>
        <v>0</v>
      </c>
    </row>
    <row r="522" spans="1:47" s="221" customFormat="1" ht="3.75" customHeight="1" thickBot="1" x14ac:dyDescent="0.4">
      <c r="A522" s="232"/>
      <c r="B522" s="232"/>
      <c r="C522" s="232"/>
      <c r="D522" s="232"/>
      <c r="E522" s="232"/>
      <c r="F522" s="232"/>
      <c r="G522" s="232"/>
      <c r="H522" s="232"/>
      <c r="I522" s="232"/>
      <c r="J522" s="246"/>
      <c r="K522" s="246"/>
      <c r="L522" s="246"/>
      <c r="M522" s="246"/>
      <c r="N522" s="223"/>
      <c r="P522" s="232"/>
      <c r="Q522" s="232"/>
      <c r="R522" s="232"/>
      <c r="S522" s="232"/>
      <c r="T522" s="232"/>
      <c r="U522" s="232"/>
      <c r="V522" s="232"/>
      <c r="W522" s="232"/>
      <c r="X522" s="232"/>
      <c r="Y522" s="304"/>
      <c r="Z522" s="246"/>
      <c r="AA522" s="246"/>
      <c r="AB522" s="246"/>
      <c r="AC522" s="246"/>
      <c r="AD522" s="246"/>
      <c r="AE522" s="223"/>
      <c r="AG522" s="232"/>
      <c r="AH522" s="232"/>
      <c r="AI522" s="232"/>
      <c r="AJ522" s="232"/>
      <c r="AK522" s="232"/>
      <c r="AL522" s="232"/>
      <c r="AM522" s="232"/>
      <c r="AN522" s="232"/>
      <c r="AO522" s="232"/>
      <c r="AP522" s="304"/>
      <c r="AQ522" s="246"/>
      <c r="AR522" s="246"/>
      <c r="AS522" s="246"/>
      <c r="AT522" s="246"/>
      <c r="AU522" s="246"/>
    </row>
    <row r="523" spans="1:47" s="242" customFormat="1" x14ac:dyDescent="0.35">
      <c r="A523" s="502" t="s">
        <v>33</v>
      </c>
      <c r="B523" s="503"/>
      <c r="C523" s="503"/>
      <c r="D523" s="503"/>
      <c r="E523" s="503"/>
      <c r="F523" s="503"/>
      <c r="G523" s="503"/>
      <c r="H523" s="503"/>
      <c r="I523" s="503"/>
      <c r="J523" s="273" t="s">
        <v>17</v>
      </c>
      <c r="K523" s="273" t="s">
        <v>15</v>
      </c>
      <c r="L523" s="273" t="s">
        <v>16</v>
      </c>
      <c r="M523" s="248" t="s">
        <v>18</v>
      </c>
      <c r="N523" s="232"/>
      <c r="P523" s="502" t="s">
        <v>33</v>
      </c>
      <c r="Q523" s="503"/>
      <c r="R523" s="503"/>
      <c r="S523" s="503"/>
      <c r="T523" s="503"/>
      <c r="U523" s="503"/>
      <c r="V523" s="503"/>
      <c r="W523" s="503"/>
      <c r="X523" s="503"/>
      <c r="Y523" s="271" t="s">
        <v>269</v>
      </c>
      <c r="Z523" s="273" t="s">
        <v>77</v>
      </c>
      <c r="AA523" s="273" t="s">
        <v>15</v>
      </c>
      <c r="AB523" s="273" t="s">
        <v>16</v>
      </c>
      <c r="AC523" s="271" t="s">
        <v>18</v>
      </c>
      <c r="AD523" s="268" t="s">
        <v>114</v>
      </c>
      <c r="AE523" s="232"/>
      <c r="AG523" s="502" t="s">
        <v>33</v>
      </c>
      <c r="AH523" s="503"/>
      <c r="AI523" s="503"/>
      <c r="AJ523" s="503"/>
      <c r="AK523" s="503"/>
      <c r="AL523" s="503"/>
      <c r="AM523" s="503"/>
      <c r="AN523" s="503"/>
      <c r="AO523" s="503"/>
      <c r="AP523" s="398" t="s">
        <v>269</v>
      </c>
      <c r="AQ523" s="406" t="s">
        <v>211</v>
      </c>
      <c r="AR523" s="406" t="s">
        <v>15</v>
      </c>
      <c r="AS523" s="406" t="s">
        <v>16</v>
      </c>
      <c r="AT523" s="398" t="s">
        <v>213</v>
      </c>
      <c r="AU523" s="268" t="s">
        <v>284</v>
      </c>
    </row>
    <row r="524" spans="1:47" x14ac:dyDescent="0.35">
      <c r="A524" s="257">
        <v>1</v>
      </c>
      <c r="B524" s="492"/>
      <c r="C524" s="492"/>
      <c r="D524" s="492"/>
      <c r="E524" s="492"/>
      <c r="F524" s="492"/>
      <c r="G524" s="492"/>
      <c r="H524" s="492"/>
      <c r="I524" s="492"/>
      <c r="J524" s="234">
        <v>0</v>
      </c>
      <c r="K524" s="234">
        <v>0</v>
      </c>
      <c r="L524" s="234">
        <v>0</v>
      </c>
      <c r="M524" s="236">
        <f t="shared" si="483"/>
        <v>0</v>
      </c>
      <c r="N524" s="223"/>
      <c r="P524" s="257">
        <v>1</v>
      </c>
      <c r="Q524" s="492"/>
      <c r="R524" s="492"/>
      <c r="S524" s="492"/>
      <c r="T524" s="492"/>
      <c r="U524" s="492"/>
      <c r="V524" s="492"/>
      <c r="W524" s="492"/>
      <c r="X524" s="492"/>
      <c r="Y524" s="164">
        <f t="shared" ref="Y524:Y527" si="487">AU444</f>
        <v>0</v>
      </c>
      <c r="Z524" s="234">
        <v>0</v>
      </c>
      <c r="AA524" s="234">
        <v>0</v>
      </c>
      <c r="AB524" s="234">
        <v>0</v>
      </c>
      <c r="AC524" s="295">
        <f t="shared" ref="AC524:AC526" si="488">SUM(Z524:AB524)</f>
        <v>0</v>
      </c>
      <c r="AD524" s="296">
        <f t="shared" ref="AD524:AD526" si="489">M524-AC524</f>
        <v>0</v>
      </c>
      <c r="AE524" s="223"/>
      <c r="AG524" s="399">
        <v>1</v>
      </c>
      <c r="AH524" s="492"/>
      <c r="AI524" s="492"/>
      <c r="AJ524" s="492"/>
      <c r="AK524" s="492"/>
      <c r="AL524" s="492"/>
      <c r="AM524" s="492"/>
      <c r="AN524" s="492"/>
      <c r="AO524" s="492"/>
      <c r="AP524" s="305">
        <f t="shared" ref="AP524:AP527" si="490">AU444</f>
        <v>0</v>
      </c>
      <c r="AQ524" s="234">
        <v>0</v>
      </c>
      <c r="AR524" s="234">
        <v>0</v>
      </c>
      <c r="AS524" s="234">
        <v>0</v>
      </c>
      <c r="AT524" s="277">
        <f t="shared" ref="AT524:AT526" si="491">SUM(AQ524:AS524)</f>
        <v>0</v>
      </c>
      <c r="AU524" s="278">
        <f t="shared" ref="AU524:AU527" si="492">IF($S$553&lt;&gt;0, AC524+AP524-AT524, M524+AP524-AT524)</f>
        <v>0</v>
      </c>
    </row>
    <row r="525" spans="1:47" x14ac:dyDescent="0.35">
      <c r="A525" s="257">
        <v>2</v>
      </c>
      <c r="B525" s="492"/>
      <c r="C525" s="492"/>
      <c r="D525" s="492"/>
      <c r="E525" s="492"/>
      <c r="F525" s="492"/>
      <c r="G525" s="492"/>
      <c r="H525" s="492"/>
      <c r="I525" s="492"/>
      <c r="J525" s="234">
        <v>0</v>
      </c>
      <c r="K525" s="234">
        <v>0</v>
      </c>
      <c r="L525" s="234">
        <v>0</v>
      </c>
      <c r="M525" s="236">
        <f t="shared" si="483"/>
        <v>0</v>
      </c>
      <c r="N525" s="223"/>
      <c r="P525" s="257">
        <v>2</v>
      </c>
      <c r="Q525" s="492"/>
      <c r="R525" s="492"/>
      <c r="S525" s="492"/>
      <c r="T525" s="492"/>
      <c r="U525" s="492"/>
      <c r="V525" s="492"/>
      <c r="W525" s="492"/>
      <c r="X525" s="492"/>
      <c r="Y525" s="164">
        <f t="shared" si="487"/>
        <v>0</v>
      </c>
      <c r="Z525" s="234">
        <v>0</v>
      </c>
      <c r="AA525" s="234">
        <v>0</v>
      </c>
      <c r="AB525" s="234">
        <v>0</v>
      </c>
      <c r="AC525" s="295">
        <f t="shared" si="488"/>
        <v>0</v>
      </c>
      <c r="AD525" s="296">
        <f t="shared" si="489"/>
        <v>0</v>
      </c>
      <c r="AE525" s="223"/>
      <c r="AG525" s="399">
        <v>2</v>
      </c>
      <c r="AH525" s="492"/>
      <c r="AI525" s="492"/>
      <c r="AJ525" s="492"/>
      <c r="AK525" s="492"/>
      <c r="AL525" s="492"/>
      <c r="AM525" s="492"/>
      <c r="AN525" s="492"/>
      <c r="AO525" s="492"/>
      <c r="AP525" s="305">
        <f t="shared" si="490"/>
        <v>0</v>
      </c>
      <c r="AQ525" s="234">
        <v>0</v>
      </c>
      <c r="AR525" s="234">
        <v>0</v>
      </c>
      <c r="AS525" s="234">
        <v>0</v>
      </c>
      <c r="AT525" s="277">
        <f t="shared" si="491"/>
        <v>0</v>
      </c>
      <c r="AU525" s="278">
        <f t="shared" si="492"/>
        <v>0</v>
      </c>
    </row>
    <row r="526" spans="1:47" x14ac:dyDescent="0.35">
      <c r="A526" s="257">
        <v>3</v>
      </c>
      <c r="B526" s="492"/>
      <c r="C526" s="492"/>
      <c r="D526" s="492"/>
      <c r="E526" s="492"/>
      <c r="F526" s="492"/>
      <c r="G526" s="492"/>
      <c r="H526" s="492"/>
      <c r="I526" s="492"/>
      <c r="J526" s="234">
        <v>0</v>
      </c>
      <c r="K526" s="234">
        <v>0</v>
      </c>
      <c r="L526" s="234">
        <v>0</v>
      </c>
      <c r="M526" s="236">
        <f>SUM(J526:L526)</f>
        <v>0</v>
      </c>
      <c r="N526" s="223"/>
      <c r="P526" s="257">
        <v>3</v>
      </c>
      <c r="Q526" s="492"/>
      <c r="R526" s="492"/>
      <c r="S526" s="492"/>
      <c r="T526" s="492"/>
      <c r="U526" s="492"/>
      <c r="V526" s="492"/>
      <c r="W526" s="492"/>
      <c r="X526" s="492"/>
      <c r="Y526" s="164">
        <f t="shared" si="487"/>
        <v>0</v>
      </c>
      <c r="Z526" s="234">
        <v>0</v>
      </c>
      <c r="AA526" s="234">
        <v>0</v>
      </c>
      <c r="AB526" s="234">
        <v>0</v>
      </c>
      <c r="AC526" s="295">
        <f t="shared" si="488"/>
        <v>0</v>
      </c>
      <c r="AD526" s="296">
        <f t="shared" si="489"/>
        <v>0</v>
      </c>
      <c r="AE526" s="223"/>
      <c r="AG526" s="399">
        <v>3</v>
      </c>
      <c r="AH526" s="492"/>
      <c r="AI526" s="492"/>
      <c r="AJ526" s="492"/>
      <c r="AK526" s="492"/>
      <c r="AL526" s="492"/>
      <c r="AM526" s="492"/>
      <c r="AN526" s="492"/>
      <c r="AO526" s="492"/>
      <c r="AP526" s="305">
        <f t="shared" si="490"/>
        <v>0</v>
      </c>
      <c r="AQ526" s="234">
        <v>0</v>
      </c>
      <c r="AR526" s="234">
        <v>0</v>
      </c>
      <c r="AS526" s="234">
        <v>0</v>
      </c>
      <c r="AT526" s="277">
        <f t="shared" si="491"/>
        <v>0</v>
      </c>
      <c r="AU526" s="278">
        <f t="shared" si="492"/>
        <v>0</v>
      </c>
    </row>
    <row r="527" spans="1:47" ht="16" thickBot="1" x14ac:dyDescent="0.4">
      <c r="A527" s="504" t="s">
        <v>26</v>
      </c>
      <c r="B527" s="505"/>
      <c r="C527" s="505"/>
      <c r="D527" s="505"/>
      <c r="E527" s="505"/>
      <c r="F527" s="505"/>
      <c r="G527" s="505"/>
      <c r="H527" s="505"/>
      <c r="I527" s="505"/>
      <c r="J527" s="250">
        <f>SUM(J524:J526)</f>
        <v>0</v>
      </c>
      <c r="K527" s="250">
        <f t="shared" ref="K527" si="493">SUM(K524:K526)</f>
        <v>0</v>
      </c>
      <c r="L527" s="250">
        <f>SUM(L524:L526)</f>
        <v>0</v>
      </c>
      <c r="M527" s="237">
        <f t="shared" si="483"/>
        <v>0</v>
      </c>
      <c r="N527" s="223"/>
      <c r="P527" s="504" t="s">
        <v>26</v>
      </c>
      <c r="Q527" s="505"/>
      <c r="R527" s="505"/>
      <c r="S527" s="505"/>
      <c r="T527" s="505"/>
      <c r="U527" s="505"/>
      <c r="V527" s="505"/>
      <c r="W527" s="505"/>
      <c r="X527" s="505"/>
      <c r="Y527" s="200">
        <f t="shared" si="487"/>
        <v>0</v>
      </c>
      <c r="Z527" s="293">
        <f>SUM(Z524:Z526)</f>
        <v>0</v>
      </c>
      <c r="AA527" s="293">
        <f t="shared" ref="AA527:AD527" si="494">SUM(AA524:AA526)</f>
        <v>0</v>
      </c>
      <c r="AB527" s="293">
        <f t="shared" si="494"/>
        <v>0</v>
      </c>
      <c r="AC527" s="293">
        <f t="shared" si="494"/>
        <v>0</v>
      </c>
      <c r="AD527" s="294">
        <f t="shared" si="494"/>
        <v>0</v>
      </c>
      <c r="AE527" s="223"/>
      <c r="AG527" s="504" t="s">
        <v>26</v>
      </c>
      <c r="AH527" s="505"/>
      <c r="AI527" s="505"/>
      <c r="AJ527" s="505"/>
      <c r="AK527" s="505"/>
      <c r="AL527" s="505"/>
      <c r="AM527" s="505"/>
      <c r="AN527" s="505"/>
      <c r="AO527" s="505"/>
      <c r="AP527" s="306">
        <f t="shared" si="490"/>
        <v>0</v>
      </c>
      <c r="AQ527" s="275">
        <f>SUM(AQ524:AQ526)</f>
        <v>0</v>
      </c>
      <c r="AR527" s="275">
        <f t="shared" ref="AR527:AT527" si="495">SUM(AR524:AR526)</f>
        <v>0</v>
      </c>
      <c r="AS527" s="275">
        <f t="shared" si="495"/>
        <v>0</v>
      </c>
      <c r="AT527" s="275">
        <f t="shared" si="495"/>
        <v>0</v>
      </c>
      <c r="AU527" s="276">
        <f t="shared" si="492"/>
        <v>0</v>
      </c>
    </row>
    <row r="528" spans="1:47" s="221" customFormat="1" ht="3.75" customHeight="1" thickBot="1" x14ac:dyDescent="0.4">
      <c r="A528" s="232"/>
      <c r="B528" s="232"/>
      <c r="C528" s="232"/>
      <c r="D528" s="232"/>
      <c r="E528" s="232"/>
      <c r="F528" s="232"/>
      <c r="G528" s="232"/>
      <c r="H528" s="232"/>
      <c r="I528" s="232"/>
      <c r="J528" s="246"/>
      <c r="K528" s="246"/>
      <c r="L528" s="246"/>
      <c r="M528" s="246"/>
      <c r="N528" s="223"/>
      <c r="P528" s="232"/>
      <c r="Q528" s="232"/>
      <c r="R528" s="232"/>
      <c r="S528" s="232"/>
      <c r="T528" s="232"/>
      <c r="U528" s="232"/>
      <c r="V528" s="232"/>
      <c r="W528" s="232"/>
      <c r="X528" s="232"/>
      <c r="Y528" s="246"/>
      <c r="Z528" s="246"/>
      <c r="AA528" s="246"/>
      <c r="AB528" s="246"/>
      <c r="AC528" s="246"/>
      <c r="AD528" s="246"/>
      <c r="AE528" s="223"/>
      <c r="AG528" s="232"/>
      <c r="AH528" s="232"/>
      <c r="AI528" s="232"/>
      <c r="AJ528" s="232"/>
      <c r="AK528" s="232"/>
      <c r="AL528" s="232"/>
      <c r="AM528" s="232"/>
      <c r="AN528" s="232"/>
      <c r="AO528" s="232"/>
      <c r="AP528" s="246"/>
      <c r="AQ528" s="246"/>
      <c r="AR528" s="246"/>
      <c r="AS528" s="246"/>
      <c r="AT528" s="246"/>
      <c r="AU528" s="246"/>
    </row>
    <row r="529" spans="1:134" s="242" customFormat="1" x14ac:dyDescent="0.35">
      <c r="A529" s="502" t="s">
        <v>27</v>
      </c>
      <c r="B529" s="503"/>
      <c r="C529" s="503"/>
      <c r="D529" s="503"/>
      <c r="E529" s="503"/>
      <c r="F529" s="503"/>
      <c r="G529" s="503"/>
      <c r="H529" s="503"/>
      <c r="I529" s="503"/>
      <c r="J529" s="273" t="s">
        <v>17</v>
      </c>
      <c r="K529" s="273" t="s">
        <v>15</v>
      </c>
      <c r="L529" s="273" t="s">
        <v>16</v>
      </c>
      <c r="M529" s="248" t="s">
        <v>18</v>
      </c>
      <c r="N529" s="232"/>
      <c r="P529" s="502" t="s">
        <v>27</v>
      </c>
      <c r="Q529" s="503"/>
      <c r="R529" s="503"/>
      <c r="S529" s="503"/>
      <c r="T529" s="503"/>
      <c r="U529" s="503"/>
      <c r="V529" s="503"/>
      <c r="W529" s="503"/>
      <c r="X529" s="503"/>
      <c r="Y529" s="271" t="s">
        <v>269</v>
      </c>
      <c r="Z529" s="273" t="s">
        <v>77</v>
      </c>
      <c r="AA529" s="273" t="s">
        <v>15</v>
      </c>
      <c r="AB529" s="273" t="s">
        <v>16</v>
      </c>
      <c r="AC529" s="271" t="s">
        <v>18</v>
      </c>
      <c r="AD529" s="268" t="s">
        <v>114</v>
      </c>
      <c r="AE529" s="232"/>
      <c r="AG529" s="502" t="s">
        <v>27</v>
      </c>
      <c r="AH529" s="503"/>
      <c r="AI529" s="503"/>
      <c r="AJ529" s="503"/>
      <c r="AK529" s="503"/>
      <c r="AL529" s="503"/>
      <c r="AM529" s="503"/>
      <c r="AN529" s="503"/>
      <c r="AO529" s="503"/>
      <c r="AP529" s="398" t="s">
        <v>269</v>
      </c>
      <c r="AQ529" s="406" t="s">
        <v>211</v>
      </c>
      <c r="AR529" s="406" t="s">
        <v>15</v>
      </c>
      <c r="AS529" s="406" t="s">
        <v>16</v>
      </c>
      <c r="AT529" s="398" t="s">
        <v>213</v>
      </c>
      <c r="AU529" s="268" t="s">
        <v>284</v>
      </c>
    </row>
    <row r="530" spans="1:134" x14ac:dyDescent="0.35">
      <c r="A530" s="257">
        <v>1</v>
      </c>
      <c r="B530" s="228" t="s">
        <v>28</v>
      </c>
      <c r="C530" s="492"/>
      <c r="D530" s="492"/>
      <c r="E530" s="492"/>
      <c r="F530" s="492"/>
      <c r="G530" s="492"/>
      <c r="H530" s="492"/>
      <c r="I530" s="492"/>
      <c r="J530" s="234">
        <v>0</v>
      </c>
      <c r="K530" s="234">
        <v>0</v>
      </c>
      <c r="L530" s="234">
        <v>0</v>
      </c>
      <c r="M530" s="236">
        <f t="shared" si="483"/>
        <v>0</v>
      </c>
      <c r="N530" s="223"/>
      <c r="P530" s="257">
        <v>1</v>
      </c>
      <c r="Q530" s="228" t="s">
        <v>28</v>
      </c>
      <c r="R530" s="492"/>
      <c r="S530" s="492"/>
      <c r="T530" s="492"/>
      <c r="U530" s="492"/>
      <c r="V530" s="492"/>
      <c r="W530" s="492"/>
      <c r="X530" s="492"/>
      <c r="Y530" s="164">
        <f t="shared" ref="Y530:Y541" si="496">AU450</f>
        <v>0</v>
      </c>
      <c r="Z530" s="234">
        <v>0</v>
      </c>
      <c r="AA530" s="234">
        <v>0</v>
      </c>
      <c r="AB530" s="234">
        <v>0</v>
      </c>
      <c r="AC530" s="295">
        <f t="shared" ref="AC530:AC539" si="497">SUM(Z530:AB530)</f>
        <v>0</v>
      </c>
      <c r="AD530" s="296">
        <f t="shared" ref="AD530:AD540" si="498">M530-AC530</f>
        <v>0</v>
      </c>
      <c r="AE530" s="223"/>
      <c r="AG530" s="399">
        <v>1</v>
      </c>
      <c r="AH530" s="228" t="s">
        <v>28</v>
      </c>
      <c r="AI530" s="492"/>
      <c r="AJ530" s="492"/>
      <c r="AK530" s="492"/>
      <c r="AL530" s="492"/>
      <c r="AM530" s="492"/>
      <c r="AN530" s="492"/>
      <c r="AO530" s="492"/>
      <c r="AP530" s="305">
        <f t="shared" ref="AP530:AP541" si="499">AU450</f>
        <v>0</v>
      </c>
      <c r="AQ530" s="234">
        <v>0</v>
      </c>
      <c r="AR530" s="234">
        <v>0</v>
      </c>
      <c r="AS530" s="234">
        <v>0</v>
      </c>
      <c r="AT530" s="277">
        <f t="shared" ref="AT530:AT539" si="500">SUM(AQ530:AS530)</f>
        <v>0</v>
      </c>
      <c r="AU530" s="278">
        <f>IF($S$553&lt;&gt;0, AC530+AP530-AT530, M530+AP530-AT530)</f>
        <v>0</v>
      </c>
    </row>
    <row r="531" spans="1:134" x14ac:dyDescent="0.35">
      <c r="A531" s="257">
        <v>2</v>
      </c>
      <c r="B531" s="228" t="s">
        <v>31</v>
      </c>
      <c r="C531" s="492"/>
      <c r="D531" s="492"/>
      <c r="E531" s="492"/>
      <c r="F531" s="492"/>
      <c r="G531" s="492"/>
      <c r="H531" s="492"/>
      <c r="I531" s="492"/>
      <c r="J531" s="234">
        <v>0</v>
      </c>
      <c r="K531" s="234">
        <v>0</v>
      </c>
      <c r="L531" s="234">
        <v>0</v>
      </c>
      <c r="M531" s="236">
        <f t="shared" si="483"/>
        <v>0</v>
      </c>
      <c r="N531" s="223"/>
      <c r="P531" s="257">
        <v>2</v>
      </c>
      <c r="Q531" s="228" t="s">
        <v>31</v>
      </c>
      <c r="R531" s="492"/>
      <c r="S531" s="492"/>
      <c r="T531" s="492"/>
      <c r="U531" s="492"/>
      <c r="V531" s="492"/>
      <c r="W531" s="492"/>
      <c r="X531" s="492"/>
      <c r="Y531" s="164">
        <f t="shared" si="496"/>
        <v>0</v>
      </c>
      <c r="Z531" s="234">
        <v>0</v>
      </c>
      <c r="AA531" s="234">
        <v>0</v>
      </c>
      <c r="AB531" s="234">
        <v>0</v>
      </c>
      <c r="AC531" s="295">
        <f t="shared" si="497"/>
        <v>0</v>
      </c>
      <c r="AD531" s="296">
        <f t="shared" si="498"/>
        <v>0</v>
      </c>
      <c r="AE531" s="223"/>
      <c r="AG531" s="399">
        <v>2</v>
      </c>
      <c r="AH531" s="228" t="s">
        <v>31</v>
      </c>
      <c r="AI531" s="492"/>
      <c r="AJ531" s="492"/>
      <c r="AK531" s="492"/>
      <c r="AL531" s="492"/>
      <c r="AM531" s="492"/>
      <c r="AN531" s="492"/>
      <c r="AO531" s="492"/>
      <c r="AP531" s="305">
        <f t="shared" si="499"/>
        <v>0</v>
      </c>
      <c r="AQ531" s="234">
        <v>0</v>
      </c>
      <c r="AR531" s="234">
        <v>0</v>
      </c>
      <c r="AS531" s="234">
        <v>0</v>
      </c>
      <c r="AT531" s="277">
        <f t="shared" si="500"/>
        <v>0</v>
      </c>
      <c r="AU531" s="278">
        <f t="shared" ref="AU531:AU540" si="501">IF($S$553&lt;&gt;0, AC531+AP531-AT531, M531+AP531-AT531)</f>
        <v>0</v>
      </c>
    </row>
    <row r="532" spans="1:134" x14ac:dyDescent="0.35">
      <c r="A532" s="257">
        <v>3</v>
      </c>
      <c r="B532" s="228" t="s">
        <v>32</v>
      </c>
      <c r="C532" s="492"/>
      <c r="D532" s="492"/>
      <c r="E532" s="492"/>
      <c r="F532" s="492"/>
      <c r="G532" s="492"/>
      <c r="H532" s="492"/>
      <c r="I532" s="492"/>
      <c r="J532" s="234">
        <v>0</v>
      </c>
      <c r="K532" s="234">
        <v>0</v>
      </c>
      <c r="L532" s="234">
        <v>0</v>
      </c>
      <c r="M532" s="236">
        <f t="shared" si="483"/>
        <v>0</v>
      </c>
      <c r="N532" s="223"/>
      <c r="P532" s="257">
        <v>3</v>
      </c>
      <c r="Q532" s="228" t="s">
        <v>32</v>
      </c>
      <c r="R532" s="492"/>
      <c r="S532" s="492"/>
      <c r="T532" s="492"/>
      <c r="U532" s="492"/>
      <c r="V532" s="492"/>
      <c r="W532" s="492"/>
      <c r="X532" s="492"/>
      <c r="Y532" s="164">
        <f t="shared" si="496"/>
        <v>0</v>
      </c>
      <c r="Z532" s="234">
        <v>0</v>
      </c>
      <c r="AA532" s="234">
        <v>0</v>
      </c>
      <c r="AB532" s="234">
        <v>0</v>
      </c>
      <c r="AC532" s="295">
        <f t="shared" si="497"/>
        <v>0</v>
      </c>
      <c r="AD532" s="296">
        <f t="shared" si="498"/>
        <v>0</v>
      </c>
      <c r="AE532" s="223"/>
      <c r="AG532" s="399">
        <v>3</v>
      </c>
      <c r="AH532" s="228" t="s">
        <v>32</v>
      </c>
      <c r="AI532" s="492"/>
      <c r="AJ532" s="492"/>
      <c r="AK532" s="492"/>
      <c r="AL532" s="492"/>
      <c r="AM532" s="492"/>
      <c r="AN532" s="492"/>
      <c r="AO532" s="492"/>
      <c r="AP532" s="305">
        <f t="shared" si="499"/>
        <v>0</v>
      </c>
      <c r="AQ532" s="234">
        <v>0</v>
      </c>
      <c r="AR532" s="234">
        <v>0</v>
      </c>
      <c r="AS532" s="234">
        <v>0</v>
      </c>
      <c r="AT532" s="277">
        <f t="shared" si="500"/>
        <v>0</v>
      </c>
      <c r="AU532" s="278">
        <f t="shared" si="501"/>
        <v>0</v>
      </c>
    </row>
    <row r="533" spans="1:134" s="221" customFormat="1" x14ac:dyDescent="0.35">
      <c r="A533" s="229">
        <v>4</v>
      </c>
      <c r="B533" s="228" t="s">
        <v>72</v>
      </c>
      <c r="C533" s="492"/>
      <c r="D533" s="492"/>
      <c r="E533" s="492"/>
      <c r="F533" s="492"/>
      <c r="G533" s="492"/>
      <c r="H533" s="492"/>
      <c r="I533" s="492"/>
      <c r="J533" s="234">
        <v>0</v>
      </c>
      <c r="K533" s="234">
        <v>0</v>
      </c>
      <c r="L533" s="234">
        <v>0</v>
      </c>
      <c r="M533" s="236">
        <f t="shared" si="483"/>
        <v>0</v>
      </c>
      <c r="N533" s="223"/>
      <c r="P533" s="229">
        <v>4</v>
      </c>
      <c r="Q533" s="228" t="s">
        <v>72</v>
      </c>
      <c r="R533" s="492"/>
      <c r="S533" s="492"/>
      <c r="T533" s="492"/>
      <c r="U533" s="492"/>
      <c r="V533" s="492"/>
      <c r="W533" s="492"/>
      <c r="X533" s="492"/>
      <c r="Y533" s="164">
        <f t="shared" si="496"/>
        <v>0</v>
      </c>
      <c r="Z533" s="234">
        <v>0</v>
      </c>
      <c r="AA533" s="234">
        <v>0</v>
      </c>
      <c r="AB533" s="234">
        <v>0</v>
      </c>
      <c r="AC533" s="295">
        <f t="shared" si="497"/>
        <v>0</v>
      </c>
      <c r="AD533" s="296">
        <f t="shared" si="498"/>
        <v>0</v>
      </c>
      <c r="AE533" s="223"/>
      <c r="AG533" s="229">
        <v>4</v>
      </c>
      <c r="AH533" s="228" t="s">
        <v>72</v>
      </c>
      <c r="AI533" s="492"/>
      <c r="AJ533" s="492"/>
      <c r="AK533" s="492"/>
      <c r="AL533" s="492"/>
      <c r="AM533" s="492"/>
      <c r="AN533" s="492"/>
      <c r="AO533" s="492"/>
      <c r="AP533" s="305">
        <f t="shared" si="499"/>
        <v>0</v>
      </c>
      <c r="AQ533" s="234">
        <v>0</v>
      </c>
      <c r="AR533" s="234">
        <v>0</v>
      </c>
      <c r="AS533" s="234">
        <v>0</v>
      </c>
      <c r="AT533" s="277">
        <f t="shared" si="500"/>
        <v>0</v>
      </c>
      <c r="AU533" s="278">
        <f t="shared" si="501"/>
        <v>0</v>
      </c>
    </row>
    <row r="534" spans="1:134" x14ac:dyDescent="0.35">
      <c r="A534" s="257">
        <v>5</v>
      </c>
      <c r="B534" s="228" t="s">
        <v>29</v>
      </c>
      <c r="C534" s="492"/>
      <c r="D534" s="492"/>
      <c r="E534" s="492"/>
      <c r="F534" s="492"/>
      <c r="G534" s="492"/>
      <c r="H534" s="492"/>
      <c r="I534" s="492"/>
      <c r="J534" s="234">
        <v>0</v>
      </c>
      <c r="K534" s="234">
        <v>0</v>
      </c>
      <c r="L534" s="234">
        <v>0</v>
      </c>
      <c r="M534" s="236">
        <f t="shared" si="483"/>
        <v>0</v>
      </c>
      <c r="N534" s="223"/>
      <c r="P534" s="257">
        <v>5</v>
      </c>
      <c r="Q534" s="228" t="s">
        <v>29</v>
      </c>
      <c r="R534" s="492"/>
      <c r="S534" s="492"/>
      <c r="T534" s="492"/>
      <c r="U534" s="492"/>
      <c r="V534" s="492"/>
      <c r="W534" s="492"/>
      <c r="X534" s="492"/>
      <c r="Y534" s="164">
        <f t="shared" si="496"/>
        <v>0</v>
      </c>
      <c r="Z534" s="234">
        <v>0</v>
      </c>
      <c r="AA534" s="234">
        <v>0</v>
      </c>
      <c r="AB534" s="234">
        <v>0</v>
      </c>
      <c r="AC534" s="295">
        <f t="shared" si="497"/>
        <v>0</v>
      </c>
      <c r="AD534" s="296">
        <f t="shared" si="498"/>
        <v>0</v>
      </c>
      <c r="AE534" s="223"/>
      <c r="AG534" s="399">
        <v>5</v>
      </c>
      <c r="AH534" s="228" t="s">
        <v>29</v>
      </c>
      <c r="AI534" s="492"/>
      <c r="AJ534" s="492"/>
      <c r="AK534" s="492"/>
      <c r="AL534" s="492"/>
      <c r="AM534" s="492"/>
      <c r="AN534" s="492"/>
      <c r="AO534" s="492"/>
      <c r="AP534" s="305">
        <f t="shared" si="499"/>
        <v>0</v>
      </c>
      <c r="AQ534" s="234">
        <v>0</v>
      </c>
      <c r="AR534" s="234">
        <v>0</v>
      </c>
      <c r="AS534" s="234">
        <v>0</v>
      </c>
      <c r="AT534" s="277">
        <f t="shared" si="500"/>
        <v>0</v>
      </c>
      <c r="AU534" s="278">
        <f t="shared" si="501"/>
        <v>0</v>
      </c>
    </row>
    <row r="535" spans="1:134" x14ac:dyDescent="0.35">
      <c r="A535" s="257">
        <v>6</v>
      </c>
      <c r="B535" s="228" t="s">
        <v>30</v>
      </c>
      <c r="C535" s="492"/>
      <c r="D535" s="492"/>
      <c r="E535" s="492"/>
      <c r="F535" s="492"/>
      <c r="G535" s="492"/>
      <c r="H535" s="492"/>
      <c r="I535" s="492"/>
      <c r="J535" s="234">
        <v>0</v>
      </c>
      <c r="K535" s="234">
        <v>0</v>
      </c>
      <c r="L535" s="234">
        <v>0</v>
      </c>
      <c r="M535" s="236">
        <f t="shared" si="483"/>
        <v>0</v>
      </c>
      <c r="N535" s="223"/>
      <c r="P535" s="257">
        <v>6</v>
      </c>
      <c r="Q535" s="228" t="s">
        <v>30</v>
      </c>
      <c r="R535" s="492"/>
      <c r="S535" s="492"/>
      <c r="T535" s="492"/>
      <c r="U535" s="492"/>
      <c r="V535" s="492"/>
      <c r="W535" s="492"/>
      <c r="X535" s="492"/>
      <c r="Y535" s="164">
        <f t="shared" si="496"/>
        <v>0</v>
      </c>
      <c r="Z535" s="234">
        <v>0</v>
      </c>
      <c r="AA535" s="234">
        <v>0</v>
      </c>
      <c r="AB535" s="234">
        <v>0</v>
      </c>
      <c r="AC535" s="295">
        <f t="shared" si="497"/>
        <v>0</v>
      </c>
      <c r="AD535" s="296">
        <f t="shared" si="498"/>
        <v>0</v>
      </c>
      <c r="AE535" s="223"/>
      <c r="AG535" s="399">
        <v>6</v>
      </c>
      <c r="AH535" s="228" t="s">
        <v>30</v>
      </c>
      <c r="AI535" s="492"/>
      <c r="AJ535" s="492"/>
      <c r="AK535" s="492"/>
      <c r="AL535" s="492"/>
      <c r="AM535" s="492"/>
      <c r="AN535" s="492"/>
      <c r="AO535" s="492"/>
      <c r="AP535" s="305">
        <f t="shared" si="499"/>
        <v>0</v>
      </c>
      <c r="AQ535" s="234">
        <v>0</v>
      </c>
      <c r="AR535" s="234">
        <v>0</v>
      </c>
      <c r="AS535" s="234">
        <v>0</v>
      </c>
      <c r="AT535" s="277">
        <f t="shared" si="500"/>
        <v>0</v>
      </c>
      <c r="AU535" s="278">
        <f t="shared" si="501"/>
        <v>0</v>
      </c>
    </row>
    <row r="536" spans="1:134" x14ac:dyDescent="0.35">
      <c r="A536" s="257">
        <v>7</v>
      </c>
      <c r="B536" s="228" t="s">
        <v>34</v>
      </c>
      <c r="C536" s="492"/>
      <c r="D536" s="492"/>
      <c r="E536" s="492"/>
      <c r="F536" s="492"/>
      <c r="G536" s="492"/>
      <c r="H536" s="492"/>
      <c r="I536" s="492"/>
      <c r="J536" s="234">
        <v>0</v>
      </c>
      <c r="K536" s="234">
        <v>0</v>
      </c>
      <c r="L536" s="234">
        <v>0</v>
      </c>
      <c r="M536" s="236">
        <f t="shared" si="483"/>
        <v>0</v>
      </c>
      <c r="N536" s="223"/>
      <c r="P536" s="257">
        <v>7</v>
      </c>
      <c r="Q536" s="228" t="s">
        <v>34</v>
      </c>
      <c r="R536" s="492"/>
      <c r="S536" s="492"/>
      <c r="T536" s="492"/>
      <c r="U536" s="492"/>
      <c r="V536" s="492"/>
      <c r="W536" s="492"/>
      <c r="X536" s="492"/>
      <c r="Y536" s="164">
        <f t="shared" si="496"/>
        <v>0</v>
      </c>
      <c r="Z536" s="234">
        <v>0</v>
      </c>
      <c r="AA536" s="234">
        <v>0</v>
      </c>
      <c r="AB536" s="234">
        <v>0</v>
      </c>
      <c r="AC536" s="295">
        <f t="shared" si="497"/>
        <v>0</v>
      </c>
      <c r="AD536" s="296">
        <f t="shared" si="498"/>
        <v>0</v>
      </c>
      <c r="AE536" s="223"/>
      <c r="AG536" s="399">
        <v>7</v>
      </c>
      <c r="AH536" s="228" t="s">
        <v>34</v>
      </c>
      <c r="AI536" s="492"/>
      <c r="AJ536" s="492"/>
      <c r="AK536" s="492"/>
      <c r="AL536" s="492"/>
      <c r="AM536" s="492"/>
      <c r="AN536" s="492"/>
      <c r="AO536" s="492"/>
      <c r="AP536" s="305">
        <f t="shared" si="499"/>
        <v>0</v>
      </c>
      <c r="AQ536" s="234">
        <v>0</v>
      </c>
      <c r="AR536" s="234">
        <v>0</v>
      </c>
      <c r="AS536" s="234">
        <v>0</v>
      </c>
      <c r="AT536" s="277">
        <f t="shared" si="500"/>
        <v>0</v>
      </c>
      <c r="AU536" s="278">
        <f t="shared" si="501"/>
        <v>0</v>
      </c>
    </row>
    <row r="537" spans="1:134" x14ac:dyDescent="0.35">
      <c r="A537" s="257">
        <v>8</v>
      </c>
      <c r="B537" s="228" t="s">
        <v>35</v>
      </c>
      <c r="C537" s="492"/>
      <c r="D537" s="492"/>
      <c r="E537" s="492"/>
      <c r="F537" s="492"/>
      <c r="G537" s="492"/>
      <c r="H537" s="492"/>
      <c r="I537" s="492"/>
      <c r="J537" s="234">
        <v>0</v>
      </c>
      <c r="K537" s="234">
        <v>0</v>
      </c>
      <c r="L537" s="234">
        <v>0</v>
      </c>
      <c r="M537" s="236">
        <f>SUM(J537:L537)</f>
        <v>0</v>
      </c>
      <c r="N537" s="223"/>
      <c r="P537" s="257">
        <v>8</v>
      </c>
      <c r="Q537" s="228" t="s">
        <v>35</v>
      </c>
      <c r="R537" s="492"/>
      <c r="S537" s="492"/>
      <c r="T537" s="492"/>
      <c r="U537" s="492"/>
      <c r="V537" s="492"/>
      <c r="W537" s="492"/>
      <c r="X537" s="492"/>
      <c r="Y537" s="164">
        <f t="shared" si="496"/>
        <v>0</v>
      </c>
      <c r="Z537" s="234">
        <v>0</v>
      </c>
      <c r="AA537" s="234">
        <v>0</v>
      </c>
      <c r="AB537" s="234">
        <v>0</v>
      </c>
      <c r="AC537" s="295">
        <f t="shared" si="497"/>
        <v>0</v>
      </c>
      <c r="AD537" s="296">
        <f t="shared" si="498"/>
        <v>0</v>
      </c>
      <c r="AE537" s="223"/>
      <c r="AG537" s="399">
        <v>8</v>
      </c>
      <c r="AH537" s="228" t="s">
        <v>35</v>
      </c>
      <c r="AI537" s="492"/>
      <c r="AJ537" s="492"/>
      <c r="AK537" s="492"/>
      <c r="AL537" s="492"/>
      <c r="AM537" s="492"/>
      <c r="AN537" s="492"/>
      <c r="AO537" s="492"/>
      <c r="AP537" s="305">
        <f t="shared" si="499"/>
        <v>0</v>
      </c>
      <c r="AQ537" s="234">
        <v>0</v>
      </c>
      <c r="AR537" s="234">
        <v>0</v>
      </c>
      <c r="AS537" s="234">
        <v>0</v>
      </c>
      <c r="AT537" s="277">
        <f t="shared" si="500"/>
        <v>0</v>
      </c>
      <c r="AU537" s="278">
        <f t="shared" si="501"/>
        <v>0</v>
      </c>
    </row>
    <row r="538" spans="1:134" x14ac:dyDescent="0.35">
      <c r="A538" s="257">
        <v>9</v>
      </c>
      <c r="B538" s="228" t="s">
        <v>50</v>
      </c>
      <c r="C538" s="492"/>
      <c r="D538" s="492"/>
      <c r="E538" s="492"/>
      <c r="F538" s="492"/>
      <c r="G538" s="492"/>
      <c r="H538" s="492"/>
      <c r="I538" s="492"/>
      <c r="J538" s="234">
        <v>0</v>
      </c>
      <c r="K538" s="234">
        <v>0</v>
      </c>
      <c r="L538" s="234">
        <v>0</v>
      </c>
      <c r="M538" s="236">
        <f t="shared" si="483"/>
        <v>0</v>
      </c>
      <c r="N538" s="223"/>
      <c r="P538" s="257">
        <v>9</v>
      </c>
      <c r="Q538" s="228" t="s">
        <v>50</v>
      </c>
      <c r="R538" s="492"/>
      <c r="S538" s="492"/>
      <c r="T538" s="492"/>
      <c r="U538" s="492"/>
      <c r="V538" s="492"/>
      <c r="W538" s="492"/>
      <c r="X538" s="492"/>
      <c r="Y538" s="164">
        <f t="shared" si="496"/>
        <v>0</v>
      </c>
      <c r="Z538" s="234">
        <v>0</v>
      </c>
      <c r="AA538" s="234">
        <v>0</v>
      </c>
      <c r="AB538" s="234">
        <v>0</v>
      </c>
      <c r="AC538" s="295">
        <f t="shared" si="497"/>
        <v>0</v>
      </c>
      <c r="AD538" s="296">
        <f t="shared" si="498"/>
        <v>0</v>
      </c>
      <c r="AE538" s="223"/>
      <c r="AG538" s="399">
        <v>9</v>
      </c>
      <c r="AH538" s="228" t="s">
        <v>50</v>
      </c>
      <c r="AI538" s="492"/>
      <c r="AJ538" s="492"/>
      <c r="AK538" s="492"/>
      <c r="AL538" s="492"/>
      <c r="AM538" s="492"/>
      <c r="AN538" s="492"/>
      <c r="AO538" s="492"/>
      <c r="AP538" s="305">
        <f t="shared" si="499"/>
        <v>0</v>
      </c>
      <c r="AQ538" s="234">
        <v>0</v>
      </c>
      <c r="AR538" s="234">
        <v>0</v>
      </c>
      <c r="AS538" s="234">
        <v>0</v>
      </c>
      <c r="AT538" s="277">
        <f t="shared" si="500"/>
        <v>0</v>
      </c>
      <c r="AU538" s="278">
        <f t="shared" si="501"/>
        <v>0</v>
      </c>
    </row>
    <row r="539" spans="1:134" x14ac:dyDescent="0.35">
      <c r="A539" s="229">
        <v>10</v>
      </c>
      <c r="B539" s="313" t="s">
        <v>205</v>
      </c>
      <c r="C539" s="623"/>
      <c r="D539" s="623"/>
      <c r="E539" s="623"/>
      <c r="F539" s="623"/>
      <c r="G539" s="623"/>
      <c r="H539" s="623"/>
      <c r="I539" s="623"/>
      <c r="J539" s="234">
        <v>0</v>
      </c>
      <c r="K539" s="234">
        <v>0</v>
      </c>
      <c r="L539" s="234">
        <v>0</v>
      </c>
      <c r="M539" s="236">
        <f t="shared" si="483"/>
        <v>0</v>
      </c>
      <c r="N539" s="223"/>
      <c r="P539" s="229">
        <v>10</v>
      </c>
      <c r="Q539" s="313" t="s">
        <v>205</v>
      </c>
      <c r="R539" s="623"/>
      <c r="S539" s="623"/>
      <c r="T539" s="623"/>
      <c r="U539" s="623"/>
      <c r="V539" s="623"/>
      <c r="W539" s="623"/>
      <c r="X539" s="623"/>
      <c r="Y539" s="164">
        <f t="shared" si="496"/>
        <v>0</v>
      </c>
      <c r="Z539" s="234">
        <v>0</v>
      </c>
      <c r="AA539" s="234">
        <v>0</v>
      </c>
      <c r="AB539" s="234">
        <v>0</v>
      </c>
      <c r="AC539" s="295">
        <f t="shared" si="497"/>
        <v>0</v>
      </c>
      <c r="AD539" s="296">
        <f t="shared" si="498"/>
        <v>0</v>
      </c>
      <c r="AE539" s="223"/>
      <c r="AG539" s="229">
        <v>10</v>
      </c>
      <c r="AH539" s="313" t="s">
        <v>205</v>
      </c>
      <c r="AI539" s="623"/>
      <c r="AJ539" s="623"/>
      <c r="AK539" s="623"/>
      <c r="AL539" s="623"/>
      <c r="AM539" s="623"/>
      <c r="AN539" s="623"/>
      <c r="AO539" s="623"/>
      <c r="AP539" s="305">
        <f t="shared" si="499"/>
        <v>0</v>
      </c>
      <c r="AQ539" s="234">
        <v>0</v>
      </c>
      <c r="AR539" s="234">
        <v>0</v>
      </c>
      <c r="AS539" s="234">
        <v>0</v>
      </c>
      <c r="AT539" s="277">
        <f t="shared" si="500"/>
        <v>0</v>
      </c>
      <c r="AU539" s="278">
        <f t="shared" si="501"/>
        <v>0</v>
      </c>
    </row>
    <row r="540" spans="1:134" x14ac:dyDescent="0.35">
      <c r="A540" s="229">
        <v>11</v>
      </c>
      <c r="B540" s="313" t="s">
        <v>205</v>
      </c>
      <c r="C540" s="623"/>
      <c r="D540" s="623"/>
      <c r="E540" s="623"/>
      <c r="F540" s="623"/>
      <c r="G540" s="623"/>
      <c r="H540" s="623"/>
      <c r="I540" s="623"/>
      <c r="J540" s="234">
        <v>0</v>
      </c>
      <c r="K540" s="234">
        <v>0</v>
      </c>
      <c r="L540" s="234">
        <v>0</v>
      </c>
      <c r="M540" s="236">
        <f>SUM(J540:L540)</f>
        <v>0</v>
      </c>
      <c r="N540" s="223"/>
      <c r="P540" s="229">
        <v>11</v>
      </c>
      <c r="Q540" s="313" t="s">
        <v>205</v>
      </c>
      <c r="R540" s="623"/>
      <c r="S540" s="623"/>
      <c r="T540" s="623"/>
      <c r="U540" s="623"/>
      <c r="V540" s="623"/>
      <c r="W540" s="623"/>
      <c r="X540" s="623"/>
      <c r="Y540" s="164">
        <f t="shared" si="496"/>
        <v>0</v>
      </c>
      <c r="Z540" s="234">
        <v>0</v>
      </c>
      <c r="AA540" s="234">
        <v>0</v>
      </c>
      <c r="AB540" s="234">
        <v>0</v>
      </c>
      <c r="AC540" s="295">
        <f>SUM(Z540:AB540)</f>
        <v>0</v>
      </c>
      <c r="AD540" s="296">
        <f t="shared" si="498"/>
        <v>0</v>
      </c>
      <c r="AE540" s="223"/>
      <c r="AG540" s="229">
        <v>11</v>
      </c>
      <c r="AH540" s="313" t="s">
        <v>205</v>
      </c>
      <c r="AI540" s="623"/>
      <c r="AJ540" s="623"/>
      <c r="AK540" s="623"/>
      <c r="AL540" s="623"/>
      <c r="AM540" s="623"/>
      <c r="AN540" s="623"/>
      <c r="AO540" s="623"/>
      <c r="AP540" s="305">
        <f t="shared" si="499"/>
        <v>0</v>
      </c>
      <c r="AQ540" s="234">
        <v>0</v>
      </c>
      <c r="AR540" s="234">
        <v>0</v>
      </c>
      <c r="AS540" s="234">
        <v>0</v>
      </c>
      <c r="AT540" s="277">
        <f>SUM(AQ540:AS540)</f>
        <v>0</v>
      </c>
      <c r="AU540" s="278">
        <f t="shared" si="501"/>
        <v>0</v>
      </c>
    </row>
    <row r="541" spans="1:134" ht="16" thickBot="1" x14ac:dyDescent="0.4">
      <c r="A541" s="578" t="s">
        <v>36</v>
      </c>
      <c r="B541" s="579"/>
      <c r="C541" s="579"/>
      <c r="D541" s="579"/>
      <c r="E541" s="579"/>
      <c r="F541" s="579"/>
      <c r="G541" s="579"/>
      <c r="H541" s="579"/>
      <c r="I541" s="579"/>
      <c r="J541" s="250">
        <f>SUM(J530:J540)</f>
        <v>0</v>
      </c>
      <c r="K541" s="250">
        <f t="shared" ref="K541:L541" si="502">SUM(K530:K540)</f>
        <v>0</v>
      </c>
      <c r="L541" s="250">
        <f t="shared" si="502"/>
        <v>0</v>
      </c>
      <c r="M541" s="237">
        <f>SUM(J541:L541)</f>
        <v>0</v>
      </c>
      <c r="N541" s="223"/>
      <c r="P541" s="578" t="s">
        <v>36</v>
      </c>
      <c r="Q541" s="579"/>
      <c r="R541" s="579"/>
      <c r="S541" s="579"/>
      <c r="T541" s="579"/>
      <c r="U541" s="579"/>
      <c r="V541" s="579"/>
      <c r="W541" s="579"/>
      <c r="X541" s="579"/>
      <c r="Y541" s="200">
        <f t="shared" si="496"/>
        <v>0</v>
      </c>
      <c r="Z541" s="293">
        <f>SUM(Z530:Z540)</f>
        <v>0</v>
      </c>
      <c r="AA541" s="293">
        <f t="shared" ref="AA541" si="503">SUM(AA530:AA540)</f>
        <v>0</v>
      </c>
      <c r="AB541" s="293">
        <f>SUM(AB530:AB540)</f>
        <v>0</v>
      </c>
      <c r="AC541" s="293">
        <f t="shared" ref="AC541:AD541" si="504">SUM(AC530:AC540)</f>
        <v>0</v>
      </c>
      <c r="AD541" s="294">
        <f t="shared" si="504"/>
        <v>0</v>
      </c>
      <c r="AE541" s="223"/>
      <c r="AG541" s="578" t="s">
        <v>36</v>
      </c>
      <c r="AH541" s="579"/>
      <c r="AI541" s="579"/>
      <c r="AJ541" s="579"/>
      <c r="AK541" s="579"/>
      <c r="AL541" s="579"/>
      <c r="AM541" s="579"/>
      <c r="AN541" s="579"/>
      <c r="AO541" s="579"/>
      <c r="AP541" s="306">
        <f t="shared" si="499"/>
        <v>0</v>
      </c>
      <c r="AQ541" s="275">
        <f>SUM(AQ530:AQ540)</f>
        <v>0</v>
      </c>
      <c r="AR541" s="275">
        <f t="shared" ref="AR541:AU541" si="505">SUM(AR530:AR540)</f>
        <v>0</v>
      </c>
      <c r="AS541" s="275">
        <f t="shared" si="505"/>
        <v>0</v>
      </c>
      <c r="AT541" s="275">
        <f t="shared" si="505"/>
        <v>0</v>
      </c>
      <c r="AU541" s="276">
        <f t="shared" si="505"/>
        <v>0</v>
      </c>
    </row>
    <row r="542" spans="1:134" s="221" customFormat="1" ht="3.75" customHeight="1" x14ac:dyDescent="0.35">
      <c r="B542" s="281"/>
      <c r="C542" s="284"/>
      <c r="D542" s="284"/>
      <c r="E542" s="284"/>
      <c r="F542" s="284"/>
      <c r="G542" s="284"/>
      <c r="H542" s="284"/>
      <c r="I542" s="284"/>
      <c r="J542" s="283"/>
      <c r="K542" s="283"/>
      <c r="L542" s="283"/>
      <c r="M542" s="246"/>
      <c r="N542" s="223"/>
      <c r="Q542" s="281"/>
      <c r="R542" s="284"/>
      <c r="S542" s="284"/>
      <c r="T542" s="284"/>
      <c r="U542" s="284"/>
      <c r="V542" s="284"/>
      <c r="W542" s="284"/>
      <c r="X542" s="284"/>
      <c r="Y542" s="304"/>
      <c r="Z542" s="283"/>
      <c r="AA542" s="283"/>
      <c r="AB542" s="283"/>
      <c r="AC542" s="246"/>
      <c r="AD542" s="246"/>
      <c r="AE542" s="223"/>
      <c r="AH542" s="281"/>
      <c r="AI542" s="284"/>
      <c r="AJ542" s="284"/>
      <c r="AK542" s="284"/>
      <c r="AL542" s="284"/>
      <c r="AM542" s="284"/>
      <c r="AN542" s="284"/>
      <c r="AO542" s="284"/>
      <c r="AP542" s="304"/>
      <c r="AQ542" s="283"/>
      <c r="AR542" s="283"/>
      <c r="AS542" s="283"/>
      <c r="AT542" s="246"/>
      <c r="AU542" s="246"/>
      <c r="AW542" s="220"/>
      <c r="AX542" s="220"/>
      <c r="AY542" s="220"/>
      <c r="AZ542" s="220"/>
      <c r="BA542" s="220"/>
      <c r="BB542" s="220"/>
      <c r="BC542" s="220"/>
      <c r="BD542" s="220"/>
      <c r="BE542" s="220"/>
      <c r="BF542" s="220"/>
      <c r="BG542" s="220"/>
      <c r="BH542" s="220"/>
      <c r="BI542" s="220"/>
      <c r="BJ542" s="220"/>
      <c r="BK542" s="220"/>
      <c r="BL542" s="220"/>
      <c r="BM542" s="220"/>
      <c r="BN542" s="220"/>
      <c r="BO542" s="220"/>
      <c r="BP542" s="220"/>
      <c r="BQ542" s="220"/>
      <c r="BR542" s="220"/>
      <c r="BS542" s="220"/>
      <c r="BT542" s="220"/>
      <c r="BU542" s="220"/>
      <c r="BV542" s="220"/>
      <c r="BW542" s="220"/>
      <c r="BX542" s="220"/>
      <c r="BY542" s="220"/>
      <c r="BZ542" s="220"/>
      <c r="CA542" s="220"/>
      <c r="CB542" s="220"/>
      <c r="CC542" s="220"/>
      <c r="CD542" s="220"/>
      <c r="CE542" s="220"/>
      <c r="CF542" s="220"/>
      <c r="CG542" s="220"/>
      <c r="CH542" s="220"/>
      <c r="CI542" s="220"/>
      <c r="CJ542" s="220"/>
      <c r="CK542" s="220"/>
      <c r="CL542" s="220"/>
      <c r="CM542" s="220"/>
      <c r="CN542" s="220"/>
      <c r="CO542" s="220"/>
      <c r="CP542" s="220"/>
      <c r="CQ542" s="220"/>
      <c r="CR542" s="220"/>
      <c r="CS542" s="220"/>
      <c r="CT542" s="220"/>
      <c r="CU542" s="220"/>
      <c r="CV542" s="220"/>
      <c r="CW542" s="220"/>
      <c r="CX542" s="220"/>
      <c r="CY542" s="220"/>
      <c r="CZ542" s="220"/>
      <c r="DA542" s="220"/>
      <c r="DB542" s="220"/>
      <c r="DC542" s="220"/>
      <c r="DD542" s="220"/>
      <c r="DE542" s="220"/>
      <c r="DF542" s="220"/>
      <c r="DG542" s="220"/>
      <c r="DH542" s="220"/>
      <c r="DI542" s="220"/>
      <c r="DJ542" s="220"/>
      <c r="DK542" s="220"/>
      <c r="DL542" s="220"/>
      <c r="DM542" s="220"/>
      <c r="DN542" s="220"/>
      <c r="DO542" s="220"/>
      <c r="DP542" s="220"/>
      <c r="DQ542" s="220"/>
      <c r="DR542" s="220"/>
      <c r="DS542" s="220"/>
      <c r="DT542" s="220"/>
      <c r="DU542" s="220"/>
      <c r="DV542" s="220"/>
      <c r="DW542" s="220"/>
      <c r="DX542" s="220"/>
      <c r="DY542" s="220"/>
      <c r="DZ542" s="220"/>
      <c r="EA542" s="220"/>
      <c r="EB542" s="220"/>
      <c r="EC542" s="220"/>
      <c r="ED542" s="220"/>
    </row>
    <row r="543" spans="1:134" ht="3.75" customHeight="1" thickBot="1" x14ac:dyDescent="0.4">
      <c r="A543" s="242"/>
      <c r="B543" s="242"/>
      <c r="C543" s="242"/>
      <c r="D543" s="242"/>
      <c r="E543" s="242"/>
      <c r="F543" s="242"/>
      <c r="G543" s="242"/>
      <c r="H543" s="242"/>
      <c r="I543" s="232"/>
      <c r="J543" s="246"/>
      <c r="K543" s="246"/>
      <c r="L543" s="246"/>
      <c r="M543" s="246"/>
      <c r="N543" s="223"/>
      <c r="P543" s="242"/>
      <c r="Q543" s="242"/>
      <c r="R543" s="242"/>
      <c r="S543" s="242"/>
      <c r="T543" s="242"/>
      <c r="U543" s="242"/>
      <c r="V543" s="242"/>
      <c r="W543" s="242"/>
      <c r="X543" s="232"/>
      <c r="Y543" s="246"/>
      <c r="Z543" s="246"/>
      <c r="AA543" s="246"/>
      <c r="AB543" s="246"/>
      <c r="AC543" s="246"/>
      <c r="AD543" s="246"/>
      <c r="AE543" s="223"/>
      <c r="AG543" s="242"/>
      <c r="AH543" s="242"/>
      <c r="AI543" s="242"/>
      <c r="AJ543" s="242"/>
      <c r="AK543" s="242"/>
      <c r="AL543" s="242"/>
      <c r="AM543" s="242"/>
      <c r="AN543" s="242"/>
      <c r="AO543" s="232"/>
      <c r="AP543" s="246"/>
      <c r="AQ543" s="246"/>
      <c r="AR543" s="246"/>
      <c r="AS543" s="246"/>
      <c r="AT543" s="246"/>
      <c r="AU543" s="246"/>
    </row>
    <row r="544" spans="1:134" x14ac:dyDescent="0.35">
      <c r="A544" s="544" t="s">
        <v>189</v>
      </c>
      <c r="B544" s="545"/>
      <c r="C544" s="545"/>
      <c r="D544" s="545"/>
      <c r="E544" s="545"/>
      <c r="F544" s="545"/>
      <c r="G544" s="545"/>
      <c r="H544" s="545"/>
      <c r="I544" s="545"/>
      <c r="J544" s="244">
        <f>SUM(J541, J527, J521, H514)</f>
        <v>0</v>
      </c>
      <c r="K544" s="244">
        <f>SUM(K541, K527, K521, K514)</f>
        <v>0</v>
      </c>
      <c r="L544" s="244">
        <f>SUM(L541, L527, L521, L514)</f>
        <v>0</v>
      </c>
      <c r="M544" s="245">
        <f>SUM(J544:L544)</f>
        <v>0</v>
      </c>
      <c r="N544" s="223"/>
      <c r="P544" s="544" t="s">
        <v>182</v>
      </c>
      <c r="Q544" s="545"/>
      <c r="R544" s="545"/>
      <c r="S544" s="545"/>
      <c r="T544" s="545"/>
      <c r="U544" s="545"/>
      <c r="V544" s="545"/>
      <c r="W544" s="545"/>
      <c r="X544" s="545"/>
      <c r="Y544" s="199">
        <f t="shared" ref="Y544:Y545" si="506">AU464</f>
        <v>0</v>
      </c>
      <c r="Z544" s="300">
        <f>SUM(Z541, Z527, Z521, X514)</f>
        <v>0</v>
      </c>
      <c r="AA544" s="300">
        <f>SUM(AA541, AA527, AA521, AA514)</f>
        <v>0</v>
      </c>
      <c r="AB544" s="300">
        <f>SUM(AB541, AB527, AB521, AB514, )</f>
        <v>0</v>
      </c>
      <c r="AC544" s="300">
        <f t="shared" ref="AC544" si="507">SUM(Z544:AB544)</f>
        <v>0</v>
      </c>
      <c r="AD544" s="301">
        <f>M544-AC544</f>
        <v>0</v>
      </c>
      <c r="AE544" s="246"/>
      <c r="AG544" s="544" t="s">
        <v>182</v>
      </c>
      <c r="AH544" s="545"/>
      <c r="AI544" s="545"/>
      <c r="AJ544" s="545"/>
      <c r="AK544" s="545"/>
      <c r="AL544" s="545"/>
      <c r="AM544" s="545"/>
      <c r="AN544" s="545"/>
      <c r="AO544" s="545"/>
      <c r="AP544" s="205">
        <f t="shared" ref="AP544:AP545" si="508">AU464</f>
        <v>0</v>
      </c>
      <c r="AQ544" s="286">
        <f>SUM(AQ541, AQ527, AQ521, AO514)</f>
        <v>0</v>
      </c>
      <c r="AR544" s="286">
        <f>SUM(AR541, AR527, AR521, AR514)</f>
        <v>0</v>
      </c>
      <c r="AS544" s="286">
        <f>SUM(AS541, AS527, AS521, AS514, )</f>
        <v>0</v>
      </c>
      <c r="AT544" s="286">
        <f t="shared" ref="AT544" si="509">SUM(AQ544:AS544)</f>
        <v>0</v>
      </c>
      <c r="AU544" s="287">
        <f>IF($S$553&lt;&gt;0, AC544+AP544-AT544, M544+AP544-AT544)</f>
        <v>0</v>
      </c>
      <c r="AV544" s="246"/>
    </row>
    <row r="545" spans="1:134" ht="16" thickBot="1" x14ac:dyDescent="0.4">
      <c r="A545" s="540" t="s">
        <v>183</v>
      </c>
      <c r="B545" s="541"/>
      <c r="C545" s="541"/>
      <c r="D545" s="541"/>
      <c r="E545" s="541"/>
      <c r="F545" s="541"/>
      <c r="G545" s="541"/>
      <c r="H545" s="541"/>
      <c r="I545" s="541"/>
      <c r="J545" s="593">
        <f>SUM(K541, L541, K527, L527, K521, L521, K514, L514)</f>
        <v>0</v>
      </c>
      <c r="K545" s="593"/>
      <c r="L545" s="593"/>
      <c r="M545" s="594"/>
      <c r="N545" s="223"/>
      <c r="P545" s="540" t="s">
        <v>183</v>
      </c>
      <c r="Q545" s="541"/>
      <c r="R545" s="541"/>
      <c r="S545" s="541"/>
      <c r="T545" s="541"/>
      <c r="U545" s="541"/>
      <c r="V545" s="541"/>
      <c r="W545" s="541"/>
      <c r="X545" s="541"/>
      <c r="Y545" s="200">
        <f t="shared" si="506"/>
        <v>0</v>
      </c>
      <c r="Z545" s="588">
        <f>SUM(AA541, AB541, AA527, AB527, AA521, AB521, AA514, AB514)</f>
        <v>0</v>
      </c>
      <c r="AA545" s="588"/>
      <c r="AB545" s="588"/>
      <c r="AC545" s="588"/>
      <c r="AD545" s="330">
        <f>M545-Z545</f>
        <v>0</v>
      </c>
      <c r="AE545" s="223"/>
      <c r="AG545" s="540" t="s">
        <v>183</v>
      </c>
      <c r="AH545" s="541"/>
      <c r="AI545" s="541"/>
      <c r="AJ545" s="541"/>
      <c r="AK545" s="541"/>
      <c r="AL545" s="541"/>
      <c r="AM545" s="541"/>
      <c r="AN545" s="541"/>
      <c r="AO545" s="541"/>
      <c r="AP545" s="306">
        <f t="shared" si="508"/>
        <v>0</v>
      </c>
      <c r="AQ545" s="539">
        <f>SUM(AR541, AS541, AR527, AS527, AR521, AS521, AR514, AS514)</f>
        <v>0</v>
      </c>
      <c r="AR545" s="539"/>
      <c r="AS545" s="539"/>
      <c r="AT545" s="539"/>
      <c r="AU545" s="276">
        <f>IF($S$553&lt;&gt;0, AC545+AP545-AQ545, M545+AP545-AQ545)</f>
        <v>0</v>
      </c>
    </row>
    <row r="546" spans="1:134" s="224" customFormat="1" ht="16" thickBot="1" x14ac:dyDescent="0.4">
      <c r="A546" s="221"/>
      <c r="B546" s="232"/>
      <c r="C546" s="232"/>
      <c r="D546" s="232"/>
      <c r="E546" s="232"/>
      <c r="F546" s="232"/>
      <c r="G546" s="232"/>
      <c r="H546" s="232"/>
      <c r="I546" s="232"/>
      <c r="J546" s="258"/>
      <c r="K546" s="258"/>
      <c r="L546" s="258"/>
      <c r="M546" s="221"/>
      <c r="N546" s="223"/>
      <c r="O546" s="220"/>
      <c r="P546" s="221"/>
      <c r="Q546" s="232"/>
      <c r="R546" s="232"/>
      <c r="S546" s="232"/>
      <c r="T546" s="232"/>
      <c r="U546" s="232"/>
      <c r="V546" s="232"/>
      <c r="W546" s="232"/>
      <c r="X546" s="232"/>
      <c r="Y546" s="258"/>
      <c r="Z546" s="258"/>
      <c r="AA546" s="258"/>
      <c r="AB546" s="221"/>
      <c r="AC546" s="221"/>
      <c r="AD546" s="221"/>
      <c r="AE546" s="223"/>
      <c r="AF546" s="220"/>
      <c r="AG546" s="221"/>
      <c r="AH546" s="232"/>
      <c r="AI546" s="232"/>
      <c r="AJ546" s="232"/>
      <c r="AK546" s="232"/>
      <c r="AL546" s="232"/>
      <c r="AM546" s="232"/>
      <c r="AN546" s="232"/>
      <c r="AO546" s="232"/>
      <c r="AP546" s="258"/>
      <c r="AQ546" s="258"/>
      <c r="AR546" s="258"/>
      <c r="AS546" s="221"/>
      <c r="AT546" s="221"/>
      <c r="AU546" s="221"/>
      <c r="AV546" s="220"/>
      <c r="AW546" s="220"/>
      <c r="AX546" s="220"/>
      <c r="AY546" s="220"/>
      <c r="AZ546" s="220"/>
      <c r="BA546" s="220"/>
      <c r="BB546" s="220"/>
      <c r="BC546" s="220"/>
      <c r="BD546" s="220"/>
      <c r="BE546" s="220"/>
      <c r="BF546" s="220"/>
      <c r="BG546" s="220"/>
      <c r="BH546" s="220"/>
      <c r="BI546" s="220"/>
      <c r="BJ546" s="220"/>
      <c r="BK546" s="220"/>
      <c r="BL546" s="220"/>
      <c r="BM546" s="220"/>
      <c r="BN546" s="220"/>
      <c r="BO546" s="220"/>
      <c r="BP546" s="220"/>
      <c r="BQ546" s="220"/>
      <c r="BR546" s="220"/>
      <c r="BS546" s="220"/>
      <c r="BT546" s="220"/>
      <c r="BU546" s="220"/>
      <c r="BV546" s="220"/>
      <c r="BW546" s="220"/>
      <c r="BX546" s="220"/>
      <c r="BY546" s="220"/>
      <c r="BZ546" s="220"/>
      <c r="CA546" s="220"/>
      <c r="CB546" s="220"/>
      <c r="CC546" s="220"/>
      <c r="CD546" s="220"/>
      <c r="CE546" s="220"/>
      <c r="CF546" s="220"/>
      <c r="CG546" s="220"/>
      <c r="CH546" s="220"/>
      <c r="CI546" s="220"/>
      <c r="CJ546" s="220"/>
      <c r="CK546" s="220"/>
      <c r="CL546" s="220"/>
      <c r="CM546" s="220"/>
      <c r="CN546" s="220"/>
      <c r="CO546" s="220"/>
      <c r="CP546" s="220"/>
      <c r="CQ546" s="220"/>
      <c r="CR546" s="220"/>
      <c r="CS546" s="220"/>
      <c r="CT546" s="220"/>
      <c r="CU546" s="220"/>
      <c r="CV546" s="220"/>
      <c r="CW546" s="220"/>
      <c r="CX546" s="220"/>
      <c r="CY546" s="220"/>
      <c r="CZ546" s="220"/>
      <c r="DA546" s="220"/>
      <c r="DB546" s="220"/>
      <c r="DC546" s="220"/>
      <c r="DD546" s="220"/>
      <c r="DE546" s="220"/>
      <c r="DF546" s="220"/>
      <c r="DG546" s="220"/>
      <c r="DH546" s="220"/>
      <c r="DI546" s="220"/>
      <c r="DJ546" s="220"/>
      <c r="DK546" s="220"/>
      <c r="DL546" s="220"/>
      <c r="DM546" s="220"/>
      <c r="DN546" s="220"/>
      <c r="DO546" s="220"/>
      <c r="DP546" s="220"/>
      <c r="DQ546" s="220"/>
      <c r="DR546" s="220"/>
      <c r="DS546" s="220"/>
      <c r="DT546" s="220"/>
      <c r="DU546" s="220"/>
      <c r="DV546" s="220"/>
      <c r="DW546" s="220"/>
      <c r="DX546" s="220"/>
      <c r="DY546" s="220"/>
      <c r="DZ546" s="220"/>
      <c r="EA546" s="220"/>
      <c r="EB546" s="220"/>
      <c r="EC546" s="220"/>
      <c r="ED546" s="220"/>
    </row>
    <row r="547" spans="1:134" s="242" customFormat="1" x14ac:dyDescent="0.35">
      <c r="A547" s="502" t="s">
        <v>100</v>
      </c>
      <c r="B547" s="503"/>
      <c r="C547" s="503"/>
      <c r="D547" s="503"/>
      <c r="E547" s="503"/>
      <c r="F547" s="503"/>
      <c r="G547" s="503"/>
      <c r="H547" s="503"/>
      <c r="I547" s="503"/>
      <c r="J547" s="273" t="s">
        <v>17</v>
      </c>
      <c r="K547" s="542" t="s">
        <v>4</v>
      </c>
      <c r="L547" s="542"/>
      <c r="M547" s="248" t="s">
        <v>49</v>
      </c>
      <c r="N547" s="261"/>
      <c r="P547" s="502" t="s">
        <v>100</v>
      </c>
      <c r="Q547" s="503"/>
      <c r="R547" s="503"/>
      <c r="S547" s="503"/>
      <c r="T547" s="503"/>
      <c r="U547" s="503"/>
      <c r="V547" s="503"/>
      <c r="W547" s="503"/>
      <c r="X547" s="503"/>
      <c r="Y547" s="271" t="s">
        <v>269</v>
      </c>
      <c r="Z547" s="273" t="s">
        <v>77</v>
      </c>
      <c r="AA547" s="542" t="s">
        <v>4</v>
      </c>
      <c r="AB547" s="542"/>
      <c r="AC547" s="271" t="s">
        <v>18</v>
      </c>
      <c r="AD547" s="268" t="s">
        <v>114</v>
      </c>
      <c r="AE547" s="261"/>
      <c r="AG547" s="502" t="s">
        <v>100</v>
      </c>
      <c r="AH547" s="503"/>
      <c r="AI547" s="503"/>
      <c r="AJ547" s="503"/>
      <c r="AK547" s="503"/>
      <c r="AL547" s="503"/>
      <c r="AM547" s="503"/>
      <c r="AN547" s="503"/>
      <c r="AO547" s="503"/>
      <c r="AP547" s="398" t="s">
        <v>269</v>
      </c>
      <c r="AQ547" s="406" t="s">
        <v>212</v>
      </c>
      <c r="AR547" s="542" t="s">
        <v>4</v>
      </c>
      <c r="AS547" s="542"/>
      <c r="AT547" s="398" t="s">
        <v>214</v>
      </c>
      <c r="AU547" s="268" t="s">
        <v>284</v>
      </c>
      <c r="AW547" s="220"/>
      <c r="AX547" s="220"/>
      <c r="AY547" s="220"/>
      <c r="AZ547" s="220"/>
      <c r="BA547" s="220"/>
      <c r="BB547" s="220"/>
      <c r="BC547" s="220"/>
      <c r="BD547" s="220"/>
      <c r="BE547" s="220"/>
      <c r="BF547" s="220"/>
      <c r="BG547" s="220"/>
      <c r="BH547" s="220"/>
      <c r="BI547" s="220"/>
      <c r="BJ547" s="220"/>
      <c r="BK547" s="220"/>
      <c r="BL547" s="220"/>
      <c r="BM547" s="220"/>
      <c r="BN547" s="220"/>
      <c r="BO547" s="220"/>
      <c r="BP547" s="220"/>
      <c r="BQ547" s="220"/>
      <c r="BR547" s="220"/>
      <c r="BS547" s="220"/>
      <c r="BT547" s="220"/>
      <c r="BU547" s="220"/>
      <c r="BV547" s="220"/>
      <c r="BW547" s="220"/>
      <c r="BX547" s="220"/>
      <c r="BY547" s="220"/>
      <c r="BZ547" s="220"/>
      <c r="CA547" s="220"/>
      <c r="CB547" s="220"/>
      <c r="CC547" s="220"/>
      <c r="CD547" s="220"/>
      <c r="CE547" s="220"/>
      <c r="CF547" s="220"/>
      <c r="CG547" s="220"/>
      <c r="CH547" s="220"/>
      <c r="CI547" s="220"/>
      <c r="CJ547" s="220"/>
      <c r="CK547" s="220"/>
      <c r="CL547" s="220"/>
      <c r="CM547" s="220"/>
      <c r="CN547" s="220"/>
      <c r="CO547" s="220"/>
      <c r="CP547" s="220"/>
      <c r="CQ547" s="220"/>
      <c r="CR547" s="220"/>
      <c r="CS547" s="220"/>
      <c r="CT547" s="220"/>
      <c r="CU547" s="220"/>
      <c r="CV547" s="220"/>
      <c r="CW547" s="220"/>
      <c r="CX547" s="220"/>
      <c r="CY547" s="220"/>
      <c r="CZ547" s="220"/>
      <c r="DA547" s="220"/>
      <c r="DB547" s="220"/>
      <c r="DC547" s="220"/>
      <c r="DD547" s="220"/>
      <c r="DE547" s="220"/>
      <c r="DF547" s="220"/>
      <c r="DG547" s="220"/>
      <c r="DH547" s="220"/>
      <c r="DI547" s="220"/>
      <c r="DJ547" s="220"/>
      <c r="DK547" s="220"/>
      <c r="DL547" s="220"/>
      <c r="DM547" s="220"/>
      <c r="DN547" s="220"/>
      <c r="DO547" s="220"/>
      <c r="DP547" s="220"/>
      <c r="DQ547" s="220"/>
      <c r="DR547" s="220"/>
      <c r="DS547" s="220"/>
      <c r="DT547" s="220"/>
      <c r="DU547" s="220"/>
      <c r="DV547" s="220"/>
      <c r="DW547" s="220"/>
      <c r="DX547" s="220"/>
      <c r="DY547" s="220"/>
      <c r="DZ547" s="220"/>
      <c r="EA547" s="220"/>
      <c r="EB547" s="220"/>
      <c r="EC547" s="220"/>
      <c r="ED547" s="220"/>
    </row>
    <row r="548" spans="1:134" ht="16" thickBot="1" x14ac:dyDescent="0.4">
      <c r="A548" s="540" t="s">
        <v>37</v>
      </c>
      <c r="B548" s="541"/>
      <c r="C548" s="541"/>
      <c r="D548" s="541"/>
      <c r="E548" s="541"/>
      <c r="F548" s="541"/>
      <c r="G548" s="541"/>
      <c r="H548" s="541"/>
      <c r="I548" s="541"/>
      <c r="J548" s="243">
        <f>(SUM(J541, J527, J521, H514))*'Cumulative Budget'!$G$36</f>
        <v>0</v>
      </c>
      <c r="K548" s="593">
        <f>(SUM(K541, L541, K527, L527, K521, L521, K514, L514))*'Cumulative Budget'!$G$36</f>
        <v>0</v>
      </c>
      <c r="L548" s="593"/>
      <c r="M548" s="237">
        <f t="shared" ref="M548" si="510">SUM(J548:L548)</f>
        <v>0</v>
      </c>
      <c r="N548" s="223"/>
      <c r="P548" s="540" t="s">
        <v>37</v>
      </c>
      <c r="Q548" s="541"/>
      <c r="R548" s="541"/>
      <c r="S548" s="541"/>
      <c r="T548" s="541"/>
      <c r="U548" s="541"/>
      <c r="V548" s="541"/>
      <c r="W548" s="541"/>
      <c r="X548" s="541"/>
      <c r="Y548" s="200">
        <f t="shared" ref="Y548" si="511">AU468</f>
        <v>0</v>
      </c>
      <c r="Z548" s="302">
        <f>(SUM(Z541, Z527, Z521, X514))*'Cumulative Budget'!$G$36</f>
        <v>0</v>
      </c>
      <c r="AA548" s="588">
        <f>(SUM(AA541, AB541, AA527, AB527, AA521, AB521, AA514, AB514))*'Cumulative Budget'!$G$36</f>
        <v>0</v>
      </c>
      <c r="AB548" s="588"/>
      <c r="AC548" s="293">
        <f t="shared" ref="AC548" si="512">SUM(Z548:AB548)</f>
        <v>0</v>
      </c>
      <c r="AD548" s="294">
        <f t="shared" ref="AD548" si="513">M548-AC548</f>
        <v>0</v>
      </c>
      <c r="AE548" s="223"/>
      <c r="AG548" s="540" t="s">
        <v>37</v>
      </c>
      <c r="AH548" s="541"/>
      <c r="AI548" s="541"/>
      <c r="AJ548" s="541"/>
      <c r="AK548" s="541"/>
      <c r="AL548" s="541"/>
      <c r="AM548" s="541"/>
      <c r="AN548" s="541"/>
      <c r="AO548" s="541"/>
      <c r="AP548" s="306">
        <f t="shared" ref="AP548:AP550" si="514">AU468</f>
        <v>0</v>
      </c>
      <c r="AQ548" s="443">
        <v>0</v>
      </c>
      <c r="AR548" s="563">
        <v>0</v>
      </c>
      <c r="AS548" s="563"/>
      <c r="AT548" s="275">
        <f>SUM(AQ548:AS548)</f>
        <v>0</v>
      </c>
      <c r="AU548" s="276">
        <f>IF($S$553&lt;&gt;0, AC548+AP548-AT548, M548+AP548-AT548)</f>
        <v>0</v>
      </c>
    </row>
    <row r="549" spans="1:134" s="221" customFormat="1" ht="16" thickBot="1" x14ac:dyDescent="0.4">
      <c r="A549" s="230" t="s">
        <v>99</v>
      </c>
      <c r="B549" s="230"/>
      <c r="J549" s="233"/>
      <c r="K549" s="233"/>
      <c r="L549" s="233"/>
      <c r="M549" s="233"/>
      <c r="N549" s="223"/>
      <c r="O549" s="220"/>
      <c r="P549" s="230" t="s">
        <v>99</v>
      </c>
      <c r="Q549" s="230"/>
      <c r="Z549" s="233"/>
      <c r="AA549" s="233"/>
      <c r="AB549" s="233"/>
      <c r="AC549" s="233"/>
      <c r="AD549" s="233"/>
      <c r="AE549" s="223"/>
      <c r="AG549" s="230" t="s">
        <v>99</v>
      </c>
      <c r="AH549" s="230"/>
      <c r="AQ549" s="233"/>
      <c r="AR549" s="233"/>
      <c r="AS549" s="233"/>
      <c r="AT549" s="233"/>
      <c r="AU549" s="233"/>
      <c r="AV549" s="220"/>
      <c r="AW549" s="220"/>
      <c r="AX549" s="220"/>
      <c r="AY549" s="220"/>
      <c r="AZ549" s="220"/>
      <c r="BA549" s="220"/>
      <c r="BB549" s="220"/>
      <c r="BC549" s="220"/>
      <c r="BD549" s="220"/>
      <c r="BE549" s="220"/>
      <c r="BF549" s="220"/>
      <c r="BG549" s="220"/>
      <c r="BH549" s="220"/>
      <c r="BI549" s="220"/>
      <c r="BJ549" s="220"/>
      <c r="BK549" s="220"/>
      <c r="BL549" s="220"/>
      <c r="BM549" s="220"/>
      <c r="BN549" s="220"/>
      <c r="BO549" s="220"/>
      <c r="BP549" s="220"/>
      <c r="BQ549" s="220"/>
      <c r="BR549" s="220"/>
      <c r="BS549" s="220"/>
      <c r="BT549" s="220"/>
      <c r="BU549" s="220"/>
      <c r="BV549" s="220"/>
      <c r="BW549" s="220"/>
      <c r="BX549" s="220"/>
      <c r="BY549" s="220"/>
      <c r="BZ549" s="220"/>
      <c r="CA549" s="220"/>
      <c r="CB549" s="220"/>
      <c r="CC549" s="220"/>
      <c r="CD549" s="220"/>
      <c r="CE549" s="220"/>
      <c r="CF549" s="220"/>
      <c r="CG549" s="220"/>
      <c r="CH549" s="220"/>
      <c r="CI549" s="220"/>
      <c r="CJ549" s="220"/>
      <c r="CK549" s="220"/>
      <c r="CL549" s="220"/>
      <c r="CM549" s="220"/>
      <c r="CN549" s="220"/>
      <c r="CO549" s="220"/>
      <c r="CP549" s="220"/>
      <c r="CQ549" s="220"/>
      <c r="CR549" s="220"/>
      <c r="CS549" s="220"/>
      <c r="CT549" s="220"/>
      <c r="CU549" s="220"/>
      <c r="CV549" s="220"/>
      <c r="CW549" s="220"/>
      <c r="CX549" s="220"/>
      <c r="CY549" s="220"/>
      <c r="CZ549" s="220"/>
      <c r="DA549" s="220"/>
      <c r="DB549" s="220"/>
      <c r="DC549" s="220"/>
      <c r="DD549" s="220"/>
      <c r="DE549" s="220"/>
      <c r="DF549" s="220"/>
      <c r="DG549" s="220"/>
      <c r="DH549" s="220"/>
      <c r="DI549" s="220"/>
      <c r="DJ549" s="220"/>
      <c r="DK549" s="220"/>
      <c r="DL549" s="220"/>
      <c r="DM549" s="220"/>
      <c r="DN549" s="220"/>
      <c r="DO549" s="220"/>
      <c r="DP549" s="220"/>
      <c r="DQ549" s="220"/>
      <c r="DR549" s="220"/>
      <c r="DS549" s="220"/>
      <c r="DT549" s="220"/>
      <c r="DU549" s="220"/>
      <c r="DV549" s="220"/>
      <c r="DW549" s="220"/>
      <c r="DX549" s="220"/>
      <c r="DY549" s="220"/>
      <c r="DZ549" s="220"/>
      <c r="EA549" s="220"/>
      <c r="EB549" s="220"/>
      <c r="EC549" s="220"/>
      <c r="ED549" s="220"/>
    </row>
    <row r="550" spans="1:134" s="331" customFormat="1" ht="16" thickBot="1" x14ac:dyDescent="0.4">
      <c r="A550" s="621" t="s">
        <v>101</v>
      </c>
      <c r="B550" s="622"/>
      <c r="C550" s="622"/>
      <c r="D550" s="622"/>
      <c r="E550" s="622"/>
      <c r="F550" s="622"/>
      <c r="G550" s="622"/>
      <c r="H550" s="622"/>
      <c r="I550" s="622"/>
      <c r="J550" s="239">
        <f xml:space="preserve"> SUM(J548, J541, J527, J521, H514)</f>
        <v>0</v>
      </c>
      <c r="K550" s="211">
        <f xml:space="preserve"> SUM(K548, K541, K527, K521, K514)</f>
        <v>0</v>
      </c>
      <c r="L550" s="239">
        <f xml:space="preserve"> SUM(L541, L527, L521, L514)</f>
        <v>0</v>
      </c>
      <c r="M550" s="240">
        <f>SUM(J550:L550)</f>
        <v>0</v>
      </c>
      <c r="N550" s="246"/>
      <c r="P550" s="589" t="s">
        <v>101</v>
      </c>
      <c r="Q550" s="590"/>
      <c r="R550" s="590"/>
      <c r="S550" s="590"/>
      <c r="T550" s="590"/>
      <c r="U550" s="590"/>
      <c r="V550" s="590"/>
      <c r="W550" s="590"/>
      <c r="X550" s="590"/>
      <c r="Y550" s="201">
        <f t="shared" ref="Y550" si="515">AU470</f>
        <v>0</v>
      </c>
      <c r="Z550" s="303">
        <f xml:space="preserve"> SUM(Z548, Z541, Z527, Z521, X514)</f>
        <v>0</v>
      </c>
      <c r="AA550" s="212">
        <f xml:space="preserve"> SUM(AA548, AA541, AA527, AA521, AA514)</f>
        <v>0</v>
      </c>
      <c r="AB550" s="303">
        <f xml:space="preserve"> SUM(AB541, AB527, AB521, AB514)</f>
        <v>0</v>
      </c>
      <c r="AC550" s="297">
        <f>SUM(Z550:AB550)</f>
        <v>0</v>
      </c>
      <c r="AD550" s="298">
        <f t="shared" ref="AD550" si="516">M550-AC550</f>
        <v>0</v>
      </c>
      <c r="AE550" s="246"/>
      <c r="AG550" s="564" t="s">
        <v>101</v>
      </c>
      <c r="AH550" s="565"/>
      <c r="AI550" s="565"/>
      <c r="AJ550" s="565"/>
      <c r="AK550" s="565"/>
      <c r="AL550" s="565"/>
      <c r="AM550" s="565"/>
      <c r="AN550" s="565"/>
      <c r="AO550" s="565"/>
      <c r="AP550" s="206">
        <f t="shared" si="514"/>
        <v>0</v>
      </c>
      <c r="AQ550" s="288">
        <f xml:space="preserve"> SUM(AQ548, AQ541, AQ527, AQ521, AO514)</f>
        <v>0</v>
      </c>
      <c r="AR550" s="213">
        <f xml:space="preserve"> SUM(AR548, AR541, AR527, AR521, AR514)</f>
        <v>0</v>
      </c>
      <c r="AS550" s="288">
        <f xml:space="preserve"> SUM(AS541, AS527, AS521, AS514)</f>
        <v>0</v>
      </c>
      <c r="AT550" s="279">
        <f>SUM(AQ550:AS550)</f>
        <v>0</v>
      </c>
      <c r="AU550" s="280">
        <f>IF($S$553&lt;&gt;0, AC550+AP550-AT550, M550+AP550-AT550)</f>
        <v>0</v>
      </c>
    </row>
    <row r="551" spans="1:134" x14ac:dyDescent="0.35">
      <c r="F551" s="220"/>
      <c r="G551" s="220"/>
      <c r="N551" s="223"/>
    </row>
    <row r="552" spans="1:134" ht="16" thickBot="1" x14ac:dyDescent="0.4">
      <c r="F552" s="220"/>
      <c r="G552" s="220"/>
      <c r="S552" s="270"/>
    </row>
    <row r="553" spans="1:134" x14ac:dyDescent="0.35">
      <c r="B553" s="576" t="s">
        <v>254</v>
      </c>
      <c r="C553" s="577"/>
      <c r="D553" s="264">
        <f>J550</f>
        <v>0</v>
      </c>
      <c r="F553" s="220"/>
      <c r="G553" s="220"/>
      <c r="O553" s="309"/>
      <c r="P553" s="645" t="s">
        <v>254</v>
      </c>
      <c r="Q553" s="646"/>
      <c r="R553" s="646"/>
      <c r="S553" s="202">
        <f>Z550</f>
        <v>0</v>
      </c>
      <c r="T553" s="646" t="s">
        <v>104</v>
      </c>
      <c r="U553" s="646"/>
      <c r="V553" s="160">
        <f>D553-S553</f>
        <v>0</v>
      </c>
      <c r="W553" s="332"/>
      <c r="X553" s="601"/>
      <c r="Y553" s="601"/>
      <c r="Z553" s="332"/>
      <c r="AA553" s="332"/>
      <c r="AG553" s="642" t="s">
        <v>191</v>
      </c>
      <c r="AH553" s="548"/>
      <c r="AI553" s="637">
        <f>AQ550</f>
        <v>0</v>
      </c>
      <c r="AJ553" s="637"/>
      <c r="AK553" s="548" t="s">
        <v>196</v>
      </c>
      <c r="AL553" s="548"/>
      <c r="AM553" s="287">
        <f>IF($S$73&lt;&gt;0, S553+'Year 1'!AM633-AI553, D553+'Year 1'!AM633-AI553)</f>
        <v>0</v>
      </c>
      <c r="AO553" s="315" t="s">
        <v>89</v>
      </c>
      <c r="AP553" s="556"/>
      <c r="AQ553" s="556"/>
      <c r="AR553" s="556" t="s">
        <v>90</v>
      </c>
      <c r="AS553" s="612"/>
    </row>
    <row r="554" spans="1:134" x14ac:dyDescent="0.35">
      <c r="B554" s="535" t="s">
        <v>255</v>
      </c>
      <c r="C554" s="536"/>
      <c r="D554" s="390">
        <f>K550</f>
        <v>0</v>
      </c>
      <c r="F554" s="220"/>
      <c r="G554" s="220"/>
      <c r="O554" s="309"/>
      <c r="P554" s="585" t="s">
        <v>255</v>
      </c>
      <c r="Q554" s="586"/>
      <c r="R554" s="586"/>
      <c r="S554" s="189">
        <f>AA550</f>
        <v>0</v>
      </c>
      <c r="T554" s="586" t="s">
        <v>105</v>
      </c>
      <c r="U554" s="586"/>
      <c r="V554" s="161">
        <f>D554-S554</f>
        <v>0</v>
      </c>
      <c r="W554" s="332"/>
      <c r="X554" s="604"/>
      <c r="Y554" s="604"/>
      <c r="Z554" s="604"/>
      <c r="AA554" s="604"/>
      <c r="AG554" s="555" t="s">
        <v>192</v>
      </c>
      <c r="AH554" s="550"/>
      <c r="AI554" s="606">
        <f>AR550</f>
        <v>0</v>
      </c>
      <c r="AJ554" s="606"/>
      <c r="AK554" s="550" t="s">
        <v>197</v>
      </c>
      <c r="AL554" s="550"/>
      <c r="AM554" s="278">
        <f>IF($S$73&lt;&gt;0, S554+'Year 1'!AM634-AI554, D554+'Year 1'!AM634-AI554)</f>
        <v>0</v>
      </c>
      <c r="AO554" s="314" t="s">
        <v>91</v>
      </c>
      <c r="AP554" s="532"/>
      <c r="AQ554" s="532"/>
      <c r="AR554" s="532"/>
      <c r="AS554" s="562"/>
    </row>
    <row r="555" spans="1:134" ht="16" thickBot="1" x14ac:dyDescent="0.4">
      <c r="B555" s="535" t="s">
        <v>226</v>
      </c>
      <c r="C555" s="536"/>
      <c r="D555" s="265">
        <f>L550</f>
        <v>0</v>
      </c>
      <c r="F555" s="220"/>
      <c r="G555" s="220"/>
      <c r="O555" s="309"/>
      <c r="P555" s="585" t="s">
        <v>226</v>
      </c>
      <c r="Q555" s="586"/>
      <c r="R555" s="586"/>
      <c r="S555" s="189">
        <f>AB550</f>
        <v>0</v>
      </c>
      <c r="T555" s="586" t="s">
        <v>106</v>
      </c>
      <c r="U555" s="586"/>
      <c r="V555" s="161">
        <f>D555-S555</f>
        <v>0</v>
      </c>
      <c r="W555" s="332"/>
      <c r="X555" s="601"/>
      <c r="Y555" s="601"/>
      <c r="Z555" s="332"/>
      <c r="AA555" s="332"/>
      <c r="AG555" s="555" t="s">
        <v>193</v>
      </c>
      <c r="AH555" s="550"/>
      <c r="AI555" s="606">
        <f>AS550</f>
        <v>0</v>
      </c>
      <c r="AJ555" s="606"/>
      <c r="AK555" s="550" t="s">
        <v>198</v>
      </c>
      <c r="AL555" s="550"/>
      <c r="AM555" s="278">
        <f>IF($S$73&lt;&gt;0, S555+'Year 1'!AM635-AI555, D555+'Year 1'!AM635-AI555)</f>
        <v>0</v>
      </c>
      <c r="AO555" s="318" t="s">
        <v>92</v>
      </c>
      <c r="AP555" s="557"/>
      <c r="AQ555" s="557"/>
      <c r="AR555" s="557" t="s">
        <v>90</v>
      </c>
      <c r="AS555" s="613"/>
    </row>
    <row r="556" spans="1:134" ht="16" thickBot="1" x14ac:dyDescent="0.4">
      <c r="B556" s="535" t="s">
        <v>256</v>
      </c>
      <c r="C556" s="536"/>
      <c r="D556" s="390">
        <f>K550+L550</f>
        <v>0</v>
      </c>
      <c r="F556" s="220"/>
      <c r="G556" s="220"/>
      <c r="O556" s="309"/>
      <c r="P556" s="585" t="s">
        <v>256</v>
      </c>
      <c r="Q556" s="586"/>
      <c r="R556" s="586"/>
      <c r="S556" s="189">
        <f>SUM(S554:S555)</f>
        <v>0</v>
      </c>
      <c r="T556" s="586" t="s">
        <v>107</v>
      </c>
      <c r="U556" s="586"/>
      <c r="V556" s="161">
        <f>D556-S556</f>
        <v>0</v>
      </c>
      <c r="W556" s="325"/>
      <c r="X556" s="325"/>
      <c r="Y556" s="325"/>
      <c r="Z556" s="325"/>
      <c r="AA556" s="325"/>
      <c r="AG556" s="555" t="s">
        <v>194</v>
      </c>
      <c r="AH556" s="550"/>
      <c r="AI556" s="606">
        <f>SUM(AI554:AI555)</f>
        <v>0</v>
      </c>
      <c r="AJ556" s="606"/>
      <c r="AK556" s="550" t="s">
        <v>200</v>
      </c>
      <c r="AL556" s="550"/>
      <c r="AM556" s="278">
        <f>IF($S$73&lt;&gt;0, S556+'Year 1'!AM636-AI556, D556+'Year 1'!AM636-AI556)</f>
        <v>0</v>
      </c>
      <c r="AO556" s="325"/>
      <c r="AP556" s="325"/>
      <c r="AQ556" s="325"/>
      <c r="AR556" s="325"/>
      <c r="AS556" s="325"/>
    </row>
    <row r="557" spans="1:134" ht="16" thickBot="1" x14ac:dyDescent="0.4">
      <c r="B557" s="535" t="s">
        <v>257</v>
      </c>
      <c r="C557" s="536"/>
      <c r="D557" s="265">
        <f>M550</f>
        <v>0</v>
      </c>
      <c r="F557" s="220"/>
      <c r="G557" s="220"/>
      <c r="O557" s="309"/>
      <c r="P557" s="585" t="s">
        <v>257</v>
      </c>
      <c r="Q557" s="586"/>
      <c r="R557" s="586"/>
      <c r="S557" s="189">
        <f>AC550</f>
        <v>0</v>
      </c>
      <c r="T557" s="580" t="s">
        <v>108</v>
      </c>
      <c r="U557" s="580"/>
      <c r="V557" s="196">
        <f>D557-S557</f>
        <v>0</v>
      </c>
      <c r="W557" s="602"/>
      <c r="X557" s="602"/>
      <c r="Y557" s="604"/>
      <c r="Z557" s="604"/>
      <c r="AA557" s="604"/>
      <c r="AB557" s="221"/>
      <c r="AC557" s="221"/>
      <c r="AD557" s="221"/>
      <c r="AG557" s="555" t="s">
        <v>285</v>
      </c>
      <c r="AH557" s="550"/>
      <c r="AI557" s="606">
        <f>AT550</f>
        <v>0</v>
      </c>
      <c r="AJ557" s="606"/>
      <c r="AK557" s="611" t="s">
        <v>286</v>
      </c>
      <c r="AL557" s="611"/>
      <c r="AM557" s="312">
        <f>IF($S$73&lt;&gt;0, S557+'Year 1'!AM637-AI557, D557+'Year 1'!AM637-AI557)</f>
        <v>0</v>
      </c>
      <c r="AO557" s="344" t="s">
        <v>93</v>
      </c>
      <c r="AP557" s="345"/>
      <c r="AQ557" s="630"/>
      <c r="AR557" s="630"/>
      <c r="AS557" s="631"/>
      <c r="AT557" s="221"/>
      <c r="AU557" s="221"/>
    </row>
    <row r="558" spans="1:134" x14ac:dyDescent="0.35">
      <c r="B558" s="535" t="s">
        <v>174</v>
      </c>
      <c r="C558" s="536"/>
      <c r="D558" s="324" t="e">
        <f>L550/K550</f>
        <v>#DIV/0!</v>
      </c>
      <c r="F558" s="220"/>
      <c r="G558" s="220"/>
      <c r="O558" s="309"/>
      <c r="P558" s="585" t="s">
        <v>174</v>
      </c>
      <c r="Q558" s="586"/>
      <c r="R558" s="586"/>
      <c r="S558" s="203" t="e">
        <f>S555/S554</f>
        <v>#DIV/0!</v>
      </c>
      <c r="T558" s="188"/>
      <c r="U558" s="188"/>
      <c r="V558" s="190"/>
      <c r="W558" s="221"/>
      <c r="X558" s="221"/>
      <c r="Y558" s="221"/>
      <c r="Z558" s="221"/>
      <c r="AA558" s="221"/>
      <c r="AG558" s="535" t="s">
        <v>208</v>
      </c>
      <c r="AH558" s="617"/>
      <c r="AI558" s="607" t="e">
        <f>AQ548/AQ550</f>
        <v>#DIV/0!</v>
      </c>
      <c r="AJ558" s="608"/>
      <c r="AK558" s="167"/>
      <c r="AL558" s="166"/>
      <c r="AM558" s="166"/>
      <c r="AO558" s="221"/>
      <c r="AP558" s="221"/>
      <c r="AQ558" s="221"/>
      <c r="AR558" s="221"/>
      <c r="AS558" s="221"/>
    </row>
    <row r="559" spans="1:134" ht="16" thickBot="1" x14ac:dyDescent="0.4">
      <c r="B559" s="537" t="s">
        <v>144</v>
      </c>
      <c r="C559" s="538"/>
      <c r="D559" s="266" t="e">
        <f>D562 &amp; D563 &amp; D564</f>
        <v>#DIV/0!</v>
      </c>
      <c r="F559" s="220"/>
      <c r="G559" s="220"/>
      <c r="O559" s="309"/>
      <c r="P559" s="638" t="s">
        <v>144</v>
      </c>
      <c r="Q559" s="580"/>
      <c r="R559" s="580"/>
      <c r="S559" s="204" t="e">
        <f>S562 &amp; S563 &amp; S564</f>
        <v>#DIV/0!</v>
      </c>
      <c r="T559" s="188"/>
      <c r="U559" s="188"/>
      <c r="V559" s="190"/>
      <c r="AG559" s="537" t="s">
        <v>209</v>
      </c>
      <c r="AH559" s="538"/>
      <c r="AI559" s="647" t="e">
        <f>AR548/(AR550+AS550)</f>
        <v>#DIV/0!</v>
      </c>
      <c r="AJ559" s="648"/>
      <c r="AK559" s="346"/>
      <c r="AL559" s="346"/>
      <c r="AM559" s="346"/>
      <c r="AN559" s="346"/>
    </row>
    <row r="560" spans="1:134" x14ac:dyDescent="0.35">
      <c r="D560" s="357"/>
      <c r="F560" s="220"/>
      <c r="G560" s="220"/>
      <c r="S560" s="166"/>
      <c r="AL560" s="346"/>
      <c r="AM560" s="346"/>
    </row>
    <row r="561" spans="4:39" x14ac:dyDescent="0.35">
      <c r="D561" s="357"/>
      <c r="F561" s="220"/>
      <c r="G561" s="220"/>
      <c r="AM561" s="346"/>
    </row>
    <row r="562" spans="4:39" x14ac:dyDescent="0.35">
      <c r="D562" s="357" t="e">
        <f>D553/D553</f>
        <v>#DIV/0!</v>
      </c>
      <c r="F562" s="220"/>
      <c r="G562" s="220"/>
      <c r="S562" s="220" t="e">
        <f>S553/S553</f>
        <v>#DIV/0!</v>
      </c>
      <c r="AM562" s="346"/>
    </row>
    <row r="563" spans="4:39" x14ac:dyDescent="0.35">
      <c r="D563" s="357" t="s">
        <v>145</v>
      </c>
      <c r="F563" s="220"/>
      <c r="G563" s="220"/>
      <c r="S563" s="220" t="s">
        <v>145</v>
      </c>
    </row>
    <row r="564" spans="4:39" x14ac:dyDescent="0.35">
      <c r="D564" s="225" t="e">
        <f>D556/D553</f>
        <v>#DIV/0!</v>
      </c>
      <c r="F564" s="220"/>
      <c r="G564" s="220"/>
      <c r="S564" s="225" t="e">
        <f>S556/S553</f>
        <v>#DIV/0!</v>
      </c>
    </row>
    <row r="565" spans="4:39" x14ac:dyDescent="0.35">
      <c r="F565" s="220"/>
      <c r="G565" s="220"/>
    </row>
    <row r="566" spans="4:39" x14ac:dyDescent="0.35">
      <c r="F566" s="220"/>
      <c r="G566" s="220"/>
    </row>
    <row r="568" spans="4:39" x14ac:dyDescent="0.35">
      <c r="AK568" s="346"/>
    </row>
  </sheetData>
  <sheetProtection algorithmName="SHA-512" hashValue="XKohCbXGUqmD5g5OG1XDVSr2m6wQ8r9Y/k5Diu41jtTpQweE6hQqyJcVtwfZlY76gnit7w0GFJ5EggIZnyUPJw==" saltValue="4iX4OKZGVhjq+jE6ZW6YuA==" spinCount="100000" sheet="1" objects="1" scenarios="1" formatCells="0" formatColumns="0" formatRows="0" insertColumns="0"/>
  <mergeCells count="1857">
    <mergeCell ref="Q2:AA2"/>
    <mergeCell ref="R3:AA3"/>
    <mergeCell ref="R4:AA4"/>
    <mergeCell ref="R5:AA5"/>
    <mergeCell ref="AH2:AR2"/>
    <mergeCell ref="AI3:AR3"/>
    <mergeCell ref="AI4:AR4"/>
    <mergeCell ref="AI5:AR5"/>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A544:I544"/>
    <mergeCell ref="P544:X544"/>
    <mergeCell ref="AG544:AO544"/>
    <mergeCell ref="A545:I545"/>
    <mergeCell ref="J545:M545"/>
    <mergeCell ref="P545:X545"/>
    <mergeCell ref="Z545:AC545"/>
    <mergeCell ref="AG545:AO545"/>
    <mergeCell ref="C539:I539"/>
    <mergeCell ref="R539:X539"/>
    <mergeCell ref="AI539:AO539"/>
    <mergeCell ref="C540:I540"/>
    <mergeCell ref="R540:X540"/>
    <mergeCell ref="AI540:AO540"/>
    <mergeCell ref="A541:I541"/>
    <mergeCell ref="P541:X541"/>
    <mergeCell ref="AG541:AO541"/>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AG478:AH478"/>
    <mergeCell ref="AG479:AH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B479:C479"/>
    <mergeCell ref="P479:R479"/>
    <mergeCell ref="AI479:AJ479"/>
    <mergeCell ref="B478:C478"/>
    <mergeCell ref="P478:R478"/>
    <mergeCell ref="AI478:AJ478"/>
    <mergeCell ref="X475:Y475"/>
    <mergeCell ref="AG475:AH475"/>
    <mergeCell ref="AI475:AJ475"/>
    <mergeCell ref="AK475:AL475"/>
    <mergeCell ref="AP475:AQ475"/>
    <mergeCell ref="AR475:AS475"/>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65:AT465"/>
    <mergeCell ref="K467:L467"/>
    <mergeCell ref="AA467:AB467"/>
    <mergeCell ref="AG467:AO467"/>
    <mergeCell ref="AR467:AS467"/>
    <mergeCell ref="A468:I468"/>
    <mergeCell ref="K468:L468"/>
    <mergeCell ref="P468:X468"/>
    <mergeCell ref="AA468:AB468"/>
    <mergeCell ref="AG468:AO468"/>
    <mergeCell ref="AR468:AS468"/>
    <mergeCell ref="AG470:AO470"/>
    <mergeCell ref="B473:C473"/>
    <mergeCell ref="P473:R473"/>
    <mergeCell ref="T473:U473"/>
    <mergeCell ref="X473:Y473"/>
    <mergeCell ref="AG473:AH473"/>
    <mergeCell ref="AI473:AJ473"/>
    <mergeCell ref="AK473:AL473"/>
    <mergeCell ref="AP473:AQ473"/>
    <mergeCell ref="AR473:AS473"/>
    <mergeCell ref="J465:M465"/>
    <mergeCell ref="P465:X465"/>
    <mergeCell ref="Z465:AC465"/>
    <mergeCell ref="AG465:AO465"/>
    <mergeCell ref="A467:I467"/>
    <mergeCell ref="P467:X467"/>
    <mergeCell ref="A470:I470"/>
    <mergeCell ref="P470:X470"/>
    <mergeCell ref="AI458:AO458"/>
    <mergeCell ref="C459:I459"/>
    <mergeCell ref="R459:X459"/>
    <mergeCell ref="AI459:AO459"/>
    <mergeCell ref="C460:I460"/>
    <mergeCell ref="R460:X460"/>
    <mergeCell ref="AI460:AO460"/>
    <mergeCell ref="AG461:AO461"/>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B446:I446"/>
    <mergeCell ref="Q446:X446"/>
    <mergeCell ref="AH446:AO446"/>
    <mergeCell ref="A449:I449"/>
    <mergeCell ref="P449:X449"/>
    <mergeCell ref="AG449:AO449"/>
    <mergeCell ref="AI428:AJ428"/>
    <mergeCell ref="C429:D429"/>
    <mergeCell ref="R429:S429"/>
    <mergeCell ref="AG429:AH429"/>
    <mergeCell ref="AI429:AJ429"/>
    <mergeCell ref="C430:D430"/>
    <mergeCell ref="R430:S430"/>
    <mergeCell ref="AG430:AH430"/>
    <mergeCell ref="AI430:AJ430"/>
    <mergeCell ref="A431:B431"/>
    <mergeCell ref="C431:D431"/>
    <mergeCell ref="P431:Q431"/>
    <mergeCell ref="R431:S431"/>
    <mergeCell ref="AG431:AH431"/>
    <mergeCell ref="AI431:AJ431"/>
    <mergeCell ref="A429:B429"/>
    <mergeCell ref="P429:Q429"/>
    <mergeCell ref="A430:B430"/>
    <mergeCell ref="P430:Q430"/>
    <mergeCell ref="C432:D432"/>
    <mergeCell ref="R432:S432"/>
    <mergeCell ref="AI432:AJ432"/>
    <mergeCell ref="A433:M433"/>
    <mergeCell ref="P433:AD433"/>
    <mergeCell ref="AG433:AU433"/>
    <mergeCell ref="A434:E434"/>
    <mergeCell ref="P434:T434"/>
    <mergeCell ref="AG434:AK434"/>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26:B426"/>
    <mergeCell ref="C426:D426"/>
    <mergeCell ref="C428:D428"/>
    <mergeCell ref="R428:S428"/>
    <mergeCell ref="AG428:AH428"/>
    <mergeCell ref="AI412:AU412"/>
    <mergeCell ref="A414:M414"/>
    <mergeCell ref="P414:AD414"/>
    <mergeCell ref="AG414:AU414"/>
    <mergeCell ref="C415:D415"/>
    <mergeCell ref="R415:S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AI415:AJ415"/>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A410:B410"/>
    <mergeCell ref="C410:M410"/>
    <mergeCell ref="P410:Q410"/>
    <mergeCell ref="R410:AD410"/>
    <mergeCell ref="AG410:AH410"/>
    <mergeCell ref="AI410:AU410"/>
    <mergeCell ref="AK395:AL395"/>
    <mergeCell ref="AP395:AQ395"/>
    <mergeCell ref="AR395:AS395"/>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387:I387"/>
    <mergeCell ref="K387:L387"/>
    <mergeCell ref="P387:X387"/>
    <mergeCell ref="AA387:AB387"/>
    <mergeCell ref="AG387:AO387"/>
    <mergeCell ref="AR387:AS387"/>
    <mergeCell ref="K388:L388"/>
    <mergeCell ref="AA388:AB388"/>
    <mergeCell ref="AG388:AO388"/>
    <mergeCell ref="AR388:AS388"/>
    <mergeCell ref="A390:I390"/>
    <mergeCell ref="P390:X390"/>
    <mergeCell ref="AG390:AO390"/>
    <mergeCell ref="B393:C393"/>
    <mergeCell ref="P393:R393"/>
    <mergeCell ref="T393:U393"/>
    <mergeCell ref="X393:Y393"/>
    <mergeCell ref="AG393:AH393"/>
    <mergeCell ref="AI393:AJ393"/>
    <mergeCell ref="AK393:AL393"/>
    <mergeCell ref="AP393:AQ393"/>
    <mergeCell ref="AR393:AS393"/>
    <mergeCell ref="A388:I388"/>
    <mergeCell ref="P388:X388"/>
    <mergeCell ref="A384:I384"/>
    <mergeCell ref="P384:X384"/>
    <mergeCell ref="AG384:AO384"/>
    <mergeCell ref="A385:I385"/>
    <mergeCell ref="J385:M385"/>
    <mergeCell ref="P385:X385"/>
    <mergeCell ref="Z385:AC385"/>
    <mergeCell ref="AG385:AO385"/>
    <mergeCell ref="AQ385:AT385"/>
    <mergeCell ref="AI372:AO372"/>
    <mergeCell ref="C373:I373"/>
    <mergeCell ref="R373:X373"/>
    <mergeCell ref="AI373:AO373"/>
    <mergeCell ref="C374:I374"/>
    <mergeCell ref="R374:X374"/>
    <mergeCell ref="AI374:AO374"/>
    <mergeCell ref="C375:I375"/>
    <mergeCell ref="R375:X375"/>
    <mergeCell ref="AI375:AO375"/>
    <mergeCell ref="C376:I376"/>
    <mergeCell ref="R376:X376"/>
    <mergeCell ref="AI376:AO376"/>
    <mergeCell ref="C377:I377"/>
    <mergeCell ref="R377:X377"/>
    <mergeCell ref="AI377:AO377"/>
    <mergeCell ref="C378:I378"/>
    <mergeCell ref="R378:X378"/>
    <mergeCell ref="AI378:AO378"/>
    <mergeCell ref="A381:I381"/>
    <mergeCell ref="P381:X381"/>
    <mergeCell ref="AG381:AO381"/>
    <mergeCell ref="C379:I379"/>
    <mergeCell ref="A354:E354"/>
    <mergeCell ref="P354:T354"/>
    <mergeCell ref="AG354:AK354"/>
    <mergeCell ref="A356:M356"/>
    <mergeCell ref="P356:AC356"/>
    <mergeCell ref="AG356:AT356"/>
    <mergeCell ref="A357:I357"/>
    <mergeCell ref="P357:X357"/>
    <mergeCell ref="AG357:AO357"/>
    <mergeCell ref="B358:I358"/>
    <mergeCell ref="Q358:X358"/>
    <mergeCell ref="AH358:AO358"/>
    <mergeCell ref="B359:I359"/>
    <mergeCell ref="Q359:X359"/>
    <mergeCell ref="AH359:AO359"/>
    <mergeCell ref="B360:I360"/>
    <mergeCell ref="Q360:X360"/>
    <mergeCell ref="AH360:AO360"/>
    <mergeCell ref="C350:D350"/>
    <mergeCell ref="P350:Q350"/>
    <mergeCell ref="R350:S350"/>
    <mergeCell ref="AG350:AH350"/>
    <mergeCell ref="AI350:AJ350"/>
    <mergeCell ref="A351:B351"/>
    <mergeCell ref="C351:D351"/>
    <mergeCell ref="P351:Q351"/>
    <mergeCell ref="R351:S351"/>
    <mergeCell ref="AG351:AH351"/>
    <mergeCell ref="AI351:AJ351"/>
    <mergeCell ref="C352:D352"/>
    <mergeCell ref="R352:S352"/>
    <mergeCell ref="AI352:AJ352"/>
    <mergeCell ref="A353:M353"/>
    <mergeCell ref="P353:AD353"/>
    <mergeCell ref="AG353:AU353"/>
    <mergeCell ref="AI335:AJ335"/>
    <mergeCell ref="C340:D340"/>
    <mergeCell ref="R340:S340"/>
    <mergeCell ref="AI340:AJ340"/>
    <mergeCell ref="C341:D341"/>
    <mergeCell ref="R341:S341"/>
    <mergeCell ref="AI341:AJ341"/>
    <mergeCell ref="A342:B342"/>
    <mergeCell ref="C342:D342"/>
    <mergeCell ref="P342:Q342"/>
    <mergeCell ref="R342:S342"/>
    <mergeCell ref="AG342:AH342"/>
    <mergeCell ref="AI342:AJ342"/>
    <mergeCell ref="A343:B343"/>
    <mergeCell ref="C343:D343"/>
    <mergeCell ref="P343:Q343"/>
    <mergeCell ref="R343:S343"/>
    <mergeCell ref="AG343:AH343"/>
    <mergeCell ref="AI343:AJ343"/>
    <mergeCell ref="C336:D336"/>
    <mergeCell ref="R336:S336"/>
    <mergeCell ref="AI336:AJ336"/>
    <mergeCell ref="C337:D337"/>
    <mergeCell ref="R337:S337"/>
    <mergeCell ref="AI337:AJ337"/>
    <mergeCell ref="C338:D338"/>
    <mergeCell ref="R338:S338"/>
    <mergeCell ref="AI338:AJ338"/>
    <mergeCell ref="AO329:AU329"/>
    <mergeCell ref="A330:B330"/>
    <mergeCell ref="C330:M330"/>
    <mergeCell ref="P330:Q330"/>
    <mergeCell ref="R330:AD330"/>
    <mergeCell ref="AG330:AH330"/>
    <mergeCell ref="AI330:AU330"/>
    <mergeCell ref="A331:B331"/>
    <mergeCell ref="C331:M331"/>
    <mergeCell ref="P331:Q331"/>
    <mergeCell ref="R331:AD331"/>
    <mergeCell ref="AG331:AH331"/>
    <mergeCell ref="AI331:AU331"/>
    <mergeCell ref="A332:B332"/>
    <mergeCell ref="C332:M332"/>
    <mergeCell ref="P332:Q332"/>
    <mergeCell ref="R332:AD332"/>
    <mergeCell ref="AG332:AH332"/>
    <mergeCell ref="AI332:AU332"/>
    <mergeCell ref="A329:B329"/>
    <mergeCell ref="C329:F329"/>
    <mergeCell ref="H329:M329"/>
    <mergeCell ref="P329:Q329"/>
    <mergeCell ref="R329:V329"/>
    <mergeCell ref="X329:AD329"/>
    <mergeCell ref="AG329:AH329"/>
    <mergeCell ref="AI329:AM329"/>
    <mergeCell ref="B316:C316"/>
    <mergeCell ref="P316:R316"/>
    <mergeCell ref="T316:U316"/>
    <mergeCell ref="AG316:AH316"/>
    <mergeCell ref="AI316:AJ316"/>
    <mergeCell ref="AK316:AL316"/>
    <mergeCell ref="B317:C317"/>
    <mergeCell ref="P317:R317"/>
    <mergeCell ref="T317:U317"/>
    <mergeCell ref="W317:X317"/>
    <mergeCell ref="Y317:AA317"/>
    <mergeCell ref="AG317:AH317"/>
    <mergeCell ref="AI317:AJ317"/>
    <mergeCell ref="AK317:AL317"/>
    <mergeCell ref="AG327:AU327"/>
    <mergeCell ref="A328:M328"/>
    <mergeCell ref="P328:AD328"/>
    <mergeCell ref="AG328:AU328"/>
    <mergeCell ref="B318:C318"/>
    <mergeCell ref="P318:R318"/>
    <mergeCell ref="AG318:AH318"/>
    <mergeCell ref="AI318:AJ318"/>
    <mergeCell ref="B319:C319"/>
    <mergeCell ref="P319:R319"/>
    <mergeCell ref="AG319:AH319"/>
    <mergeCell ref="AI319:AJ319"/>
    <mergeCell ref="A327:M327"/>
    <mergeCell ref="P327:AD327"/>
    <mergeCell ref="AI299:AO299"/>
    <mergeCell ref="C300:I300"/>
    <mergeCell ref="R300:X300"/>
    <mergeCell ref="AI300:AO300"/>
    <mergeCell ref="P313:R313"/>
    <mergeCell ref="T313:U313"/>
    <mergeCell ref="X313:Y313"/>
    <mergeCell ref="AG313:AH313"/>
    <mergeCell ref="AI313:AJ313"/>
    <mergeCell ref="AK313:AL313"/>
    <mergeCell ref="AP313:AQ313"/>
    <mergeCell ref="AR313:AS313"/>
    <mergeCell ref="AP314:AS314"/>
    <mergeCell ref="B315:C315"/>
    <mergeCell ref="P315:R315"/>
    <mergeCell ref="T315:U315"/>
    <mergeCell ref="X315:Y315"/>
    <mergeCell ref="AG315:AH315"/>
    <mergeCell ref="AI315:AJ315"/>
    <mergeCell ref="AK315:AL315"/>
    <mergeCell ref="AP315:AQ315"/>
    <mergeCell ref="AR315:AS315"/>
    <mergeCell ref="A304:I304"/>
    <mergeCell ref="P304:X304"/>
    <mergeCell ref="AG304:AO304"/>
    <mergeCell ref="A305:I305"/>
    <mergeCell ref="J305:M305"/>
    <mergeCell ref="P305:X305"/>
    <mergeCell ref="Z305:AC305"/>
    <mergeCell ref="AG305:AO305"/>
    <mergeCell ref="AQ305:AT305"/>
    <mergeCell ref="A307:I307"/>
    <mergeCell ref="C290:I290"/>
    <mergeCell ref="R290:X290"/>
    <mergeCell ref="AI290:AO290"/>
    <mergeCell ref="C291:I291"/>
    <mergeCell ref="R291:X291"/>
    <mergeCell ref="AI291:AO291"/>
    <mergeCell ref="C292:I292"/>
    <mergeCell ref="R292:X292"/>
    <mergeCell ref="AI292:AO292"/>
    <mergeCell ref="C293:I293"/>
    <mergeCell ref="R293:X293"/>
    <mergeCell ref="AI293:AO293"/>
    <mergeCell ref="C294:I294"/>
    <mergeCell ref="R294:X294"/>
    <mergeCell ref="AI294:AO294"/>
    <mergeCell ref="A301:I301"/>
    <mergeCell ref="P301:X301"/>
    <mergeCell ref="AG301:AO301"/>
    <mergeCell ref="C295:I295"/>
    <mergeCell ref="R295:X295"/>
    <mergeCell ref="AI295:AO295"/>
    <mergeCell ref="C296:I296"/>
    <mergeCell ref="R296:X296"/>
    <mergeCell ref="AI296:AO296"/>
    <mergeCell ref="C297:I297"/>
    <mergeCell ref="R297:X297"/>
    <mergeCell ref="AI297:AO297"/>
    <mergeCell ref="C298:I298"/>
    <mergeCell ref="R298:X298"/>
    <mergeCell ref="AI298:AO298"/>
    <mergeCell ref="C299:I299"/>
    <mergeCell ref="R299:X299"/>
    <mergeCell ref="A283:I283"/>
    <mergeCell ref="P283:X283"/>
    <mergeCell ref="AG283:AO283"/>
    <mergeCell ref="B284:I284"/>
    <mergeCell ref="Q284:X284"/>
    <mergeCell ref="AH284:AO284"/>
    <mergeCell ref="B285:I285"/>
    <mergeCell ref="Q285:X285"/>
    <mergeCell ref="AH285:AO285"/>
    <mergeCell ref="B286:I286"/>
    <mergeCell ref="Q286:X286"/>
    <mergeCell ref="AH286:AO286"/>
    <mergeCell ref="A287:I287"/>
    <mergeCell ref="P287:X287"/>
    <mergeCell ref="AG287:AO287"/>
    <mergeCell ref="A289:I289"/>
    <mergeCell ref="P289:X289"/>
    <mergeCell ref="AG289:AO289"/>
    <mergeCell ref="A267:B267"/>
    <mergeCell ref="C267:D267"/>
    <mergeCell ref="P267:Q267"/>
    <mergeCell ref="R267:S267"/>
    <mergeCell ref="AG267:AH267"/>
    <mergeCell ref="AI267:AJ267"/>
    <mergeCell ref="A268:B268"/>
    <mergeCell ref="C268:D268"/>
    <mergeCell ref="P268:Q268"/>
    <mergeCell ref="R268:S268"/>
    <mergeCell ref="AG268:AH268"/>
    <mergeCell ref="AI268:AJ268"/>
    <mergeCell ref="AG276:AT276"/>
    <mergeCell ref="A277:I277"/>
    <mergeCell ref="P277:X277"/>
    <mergeCell ref="AG277:AO277"/>
    <mergeCell ref="A281:I281"/>
    <mergeCell ref="P281:X281"/>
    <mergeCell ref="AG281:AO281"/>
    <mergeCell ref="AG269:AH269"/>
    <mergeCell ref="AI269:AJ269"/>
    <mergeCell ref="A270:B270"/>
    <mergeCell ref="C270:D270"/>
    <mergeCell ref="P270:Q270"/>
    <mergeCell ref="R270:S270"/>
    <mergeCell ref="AG270:AH270"/>
    <mergeCell ref="AI270:AJ270"/>
    <mergeCell ref="A271:B271"/>
    <mergeCell ref="C271:D271"/>
    <mergeCell ref="B278:I278"/>
    <mergeCell ref="Q278:X278"/>
    <mergeCell ref="AH278:AO278"/>
    <mergeCell ref="A262:B262"/>
    <mergeCell ref="C262:D262"/>
    <mergeCell ref="P262:Q262"/>
    <mergeCell ref="R262:S262"/>
    <mergeCell ref="AG262:AH262"/>
    <mergeCell ref="AI262:AJ262"/>
    <mergeCell ref="A263:B263"/>
    <mergeCell ref="C263:D263"/>
    <mergeCell ref="P263:Q263"/>
    <mergeCell ref="R263:S263"/>
    <mergeCell ref="AG263:AH263"/>
    <mergeCell ref="AI263:AJ263"/>
    <mergeCell ref="A265:M265"/>
    <mergeCell ref="P265:AC265"/>
    <mergeCell ref="AG265:AT265"/>
    <mergeCell ref="A266:B266"/>
    <mergeCell ref="C266:D266"/>
    <mergeCell ref="P266:Q266"/>
    <mergeCell ref="R266:S266"/>
    <mergeCell ref="AG266:AH266"/>
    <mergeCell ref="AI266:AJ266"/>
    <mergeCell ref="C256:D256"/>
    <mergeCell ref="R256:S256"/>
    <mergeCell ref="AI256:AJ256"/>
    <mergeCell ref="C257:D257"/>
    <mergeCell ref="R257:S257"/>
    <mergeCell ref="AI257:AJ257"/>
    <mergeCell ref="C258:D258"/>
    <mergeCell ref="R258:S258"/>
    <mergeCell ref="AI258:AJ258"/>
    <mergeCell ref="C259:D259"/>
    <mergeCell ref="R259:S259"/>
    <mergeCell ref="AI259:AJ259"/>
    <mergeCell ref="C260:D260"/>
    <mergeCell ref="R260:S260"/>
    <mergeCell ref="AI260:AJ260"/>
    <mergeCell ref="C261:D261"/>
    <mergeCell ref="R261:S261"/>
    <mergeCell ref="AI261:AJ261"/>
    <mergeCell ref="A251:B251"/>
    <mergeCell ref="C251:M251"/>
    <mergeCell ref="P251:Q251"/>
    <mergeCell ref="R251:AD251"/>
    <mergeCell ref="AG251:AH251"/>
    <mergeCell ref="AI251:AU251"/>
    <mergeCell ref="A252:B252"/>
    <mergeCell ref="C252:M252"/>
    <mergeCell ref="P252:Q252"/>
    <mergeCell ref="R252:AD252"/>
    <mergeCell ref="AG252:AH252"/>
    <mergeCell ref="AI252:AU252"/>
    <mergeCell ref="A254:M254"/>
    <mergeCell ref="P254:AD254"/>
    <mergeCell ref="AG254:AU254"/>
    <mergeCell ref="C255:D255"/>
    <mergeCell ref="R255:S255"/>
    <mergeCell ref="AI255:AJ255"/>
    <mergeCell ref="B237:C237"/>
    <mergeCell ref="P237:R237"/>
    <mergeCell ref="T237:U237"/>
    <mergeCell ref="W237:X237"/>
    <mergeCell ref="Y237:AA237"/>
    <mergeCell ref="AG237:AH237"/>
    <mergeCell ref="AI237:AJ237"/>
    <mergeCell ref="AK237:AL237"/>
    <mergeCell ref="B238:C238"/>
    <mergeCell ref="P238:R238"/>
    <mergeCell ref="AG238:AH238"/>
    <mergeCell ref="AI238:AJ238"/>
    <mergeCell ref="B239:C239"/>
    <mergeCell ref="P239:R239"/>
    <mergeCell ref="AG239:AH239"/>
    <mergeCell ref="AI239:AJ239"/>
    <mergeCell ref="A247:M247"/>
    <mergeCell ref="P247:AD247"/>
    <mergeCell ref="AG247:AU247"/>
    <mergeCell ref="AQ237:AS237"/>
    <mergeCell ref="AK234:AL234"/>
    <mergeCell ref="AP234:AS234"/>
    <mergeCell ref="B235:C235"/>
    <mergeCell ref="P235:R235"/>
    <mergeCell ref="T235:U235"/>
    <mergeCell ref="X235:Y235"/>
    <mergeCell ref="AG235:AH235"/>
    <mergeCell ref="AI235:AJ235"/>
    <mergeCell ref="AK235:AL235"/>
    <mergeCell ref="AP235:AQ235"/>
    <mergeCell ref="AR235:AS235"/>
    <mergeCell ref="B236:C236"/>
    <mergeCell ref="P236:R236"/>
    <mergeCell ref="T236:U236"/>
    <mergeCell ref="AG236:AH236"/>
    <mergeCell ref="AI236:AJ236"/>
    <mergeCell ref="AK236:AL236"/>
    <mergeCell ref="B234:C234"/>
    <mergeCell ref="P234:R234"/>
    <mergeCell ref="T234:U234"/>
    <mergeCell ref="X234:AA234"/>
    <mergeCell ref="AG234:AH234"/>
    <mergeCell ref="AI234:AJ234"/>
    <mergeCell ref="A228:I228"/>
    <mergeCell ref="K228:L228"/>
    <mergeCell ref="P228:X228"/>
    <mergeCell ref="AA228:AB228"/>
    <mergeCell ref="AG228:AO228"/>
    <mergeCell ref="AR228:AS228"/>
    <mergeCell ref="A230:I230"/>
    <mergeCell ref="P230:X230"/>
    <mergeCell ref="AG230:AO230"/>
    <mergeCell ref="B233:C233"/>
    <mergeCell ref="P233:R233"/>
    <mergeCell ref="T233:U233"/>
    <mergeCell ref="X233:Y233"/>
    <mergeCell ref="AG233:AH233"/>
    <mergeCell ref="AI233:AJ233"/>
    <mergeCell ref="AK233:AL233"/>
    <mergeCell ref="AP233:AQ233"/>
    <mergeCell ref="AR233:AS233"/>
    <mergeCell ref="R218:X218"/>
    <mergeCell ref="AI218:AO218"/>
    <mergeCell ref="C219:I219"/>
    <mergeCell ref="R219:X219"/>
    <mergeCell ref="AI219:AO219"/>
    <mergeCell ref="C220:I220"/>
    <mergeCell ref="R220:X220"/>
    <mergeCell ref="AI220:AO220"/>
    <mergeCell ref="A221:I221"/>
    <mergeCell ref="P221:X221"/>
    <mergeCell ref="AG221:AO221"/>
    <mergeCell ref="AQ225:AT225"/>
    <mergeCell ref="A227:I227"/>
    <mergeCell ref="K227:L227"/>
    <mergeCell ref="P227:X227"/>
    <mergeCell ref="AA227:AB227"/>
    <mergeCell ref="AG227:AO227"/>
    <mergeCell ref="AR227:AS227"/>
    <mergeCell ref="A225:I225"/>
    <mergeCell ref="J225:M225"/>
    <mergeCell ref="P225:X225"/>
    <mergeCell ref="Z225:AC225"/>
    <mergeCell ref="AG225:AO225"/>
    <mergeCell ref="AG201:AO201"/>
    <mergeCell ref="A203:I203"/>
    <mergeCell ref="P203:X203"/>
    <mergeCell ref="AG203:AO203"/>
    <mergeCell ref="B204:I204"/>
    <mergeCell ref="Q204:X204"/>
    <mergeCell ref="AH204:AO204"/>
    <mergeCell ref="B205:I205"/>
    <mergeCell ref="Q205:X205"/>
    <mergeCell ref="AH205:AO205"/>
    <mergeCell ref="B206:I206"/>
    <mergeCell ref="Q206:X206"/>
    <mergeCell ref="AH206:AO206"/>
    <mergeCell ref="A224:I224"/>
    <mergeCell ref="P224:X224"/>
    <mergeCell ref="AG224:AO224"/>
    <mergeCell ref="C213:I213"/>
    <mergeCell ref="R213:X213"/>
    <mergeCell ref="AI213:AO213"/>
    <mergeCell ref="C214:I214"/>
    <mergeCell ref="R214:X214"/>
    <mergeCell ref="AI214:AO214"/>
    <mergeCell ref="C215:I215"/>
    <mergeCell ref="R215:X215"/>
    <mergeCell ref="AI215:AO215"/>
    <mergeCell ref="C216:I216"/>
    <mergeCell ref="R216:X216"/>
    <mergeCell ref="AI216:AO216"/>
    <mergeCell ref="C217:I217"/>
    <mergeCell ref="R217:X217"/>
    <mergeCell ref="AI217:AO217"/>
    <mergeCell ref="C218:I218"/>
    <mergeCell ref="A194:E194"/>
    <mergeCell ref="P194:T194"/>
    <mergeCell ref="AG194:AK194"/>
    <mergeCell ref="A196:M196"/>
    <mergeCell ref="P196:AC196"/>
    <mergeCell ref="AG196:AT196"/>
    <mergeCell ref="A197:I197"/>
    <mergeCell ref="P197:X197"/>
    <mergeCell ref="AG197:AO197"/>
    <mergeCell ref="B198:I198"/>
    <mergeCell ref="Q198:X198"/>
    <mergeCell ref="AH198:AO198"/>
    <mergeCell ref="B199:I199"/>
    <mergeCell ref="Q199:X199"/>
    <mergeCell ref="AH199:AO199"/>
    <mergeCell ref="B200:I200"/>
    <mergeCell ref="Q200:X200"/>
    <mergeCell ref="AH200:AO200"/>
    <mergeCell ref="A190:B190"/>
    <mergeCell ref="C190:D190"/>
    <mergeCell ref="P190:Q190"/>
    <mergeCell ref="R190:S190"/>
    <mergeCell ref="AG190:AH190"/>
    <mergeCell ref="AI190:AJ190"/>
    <mergeCell ref="A191:B191"/>
    <mergeCell ref="C191:D191"/>
    <mergeCell ref="P191:Q191"/>
    <mergeCell ref="R191:S191"/>
    <mergeCell ref="AG191:AH191"/>
    <mergeCell ref="AI191:AJ191"/>
    <mergeCell ref="C192:D192"/>
    <mergeCell ref="R192:S192"/>
    <mergeCell ref="AI192:AJ192"/>
    <mergeCell ref="A193:M193"/>
    <mergeCell ref="P193:AD193"/>
    <mergeCell ref="AG193:AU193"/>
    <mergeCell ref="A187:B187"/>
    <mergeCell ref="C187:D187"/>
    <mergeCell ref="P187:Q187"/>
    <mergeCell ref="R187:S187"/>
    <mergeCell ref="AG187:AH187"/>
    <mergeCell ref="AI187:AJ187"/>
    <mergeCell ref="A188:B188"/>
    <mergeCell ref="C188:D188"/>
    <mergeCell ref="P188:Q188"/>
    <mergeCell ref="R188:S188"/>
    <mergeCell ref="AG188:AH188"/>
    <mergeCell ref="AI188:AJ188"/>
    <mergeCell ref="C189:D189"/>
    <mergeCell ref="P189:Q189"/>
    <mergeCell ref="R189:S189"/>
    <mergeCell ref="AG189:AH189"/>
    <mergeCell ref="AI189:AJ189"/>
    <mergeCell ref="A182:B182"/>
    <mergeCell ref="C182:D182"/>
    <mergeCell ref="P182:Q182"/>
    <mergeCell ref="R182:S182"/>
    <mergeCell ref="AG182:AH182"/>
    <mergeCell ref="AI182:AJ182"/>
    <mergeCell ref="A183:B183"/>
    <mergeCell ref="C183:D183"/>
    <mergeCell ref="P183:Q183"/>
    <mergeCell ref="R183:S183"/>
    <mergeCell ref="AG183:AH183"/>
    <mergeCell ref="AI183:AJ183"/>
    <mergeCell ref="A185:M185"/>
    <mergeCell ref="P185:AC185"/>
    <mergeCell ref="AG185:AT185"/>
    <mergeCell ref="A186:B186"/>
    <mergeCell ref="C186:D186"/>
    <mergeCell ref="P186:Q186"/>
    <mergeCell ref="R186:S186"/>
    <mergeCell ref="AG186:AH186"/>
    <mergeCell ref="AI186:AJ186"/>
    <mergeCell ref="R176:S176"/>
    <mergeCell ref="AI176:AJ176"/>
    <mergeCell ref="C177:D177"/>
    <mergeCell ref="R177:S177"/>
    <mergeCell ref="AI177:AJ177"/>
    <mergeCell ref="C178:D178"/>
    <mergeCell ref="R178:S178"/>
    <mergeCell ref="AI178:AJ178"/>
    <mergeCell ref="C179:D179"/>
    <mergeCell ref="R179:S179"/>
    <mergeCell ref="AI179:AJ179"/>
    <mergeCell ref="C180:D180"/>
    <mergeCell ref="R180:S180"/>
    <mergeCell ref="AI180:AJ180"/>
    <mergeCell ref="C181:D181"/>
    <mergeCell ref="R181:S181"/>
    <mergeCell ref="AI181:AJ181"/>
    <mergeCell ref="B155:C155"/>
    <mergeCell ref="P155:R155"/>
    <mergeCell ref="T155:U155"/>
    <mergeCell ref="X155:Y155"/>
    <mergeCell ref="AG155:AH155"/>
    <mergeCell ref="AI155:AJ155"/>
    <mergeCell ref="T154:U154"/>
    <mergeCell ref="X154:AA154"/>
    <mergeCell ref="AG154:AH154"/>
    <mergeCell ref="AI154:AJ154"/>
    <mergeCell ref="AK154:AL154"/>
    <mergeCell ref="X169:AD169"/>
    <mergeCell ref="AG169:AH169"/>
    <mergeCell ref="AI169:AM169"/>
    <mergeCell ref="AO169:AU169"/>
    <mergeCell ref="P172:Q172"/>
    <mergeCell ref="R172:AD172"/>
    <mergeCell ref="AG172:AH172"/>
    <mergeCell ref="AI172:AU172"/>
    <mergeCell ref="A169:B169"/>
    <mergeCell ref="P169:Q169"/>
    <mergeCell ref="A170:B170"/>
    <mergeCell ref="C170:M170"/>
    <mergeCell ref="P170:Q170"/>
    <mergeCell ref="R170:AD170"/>
    <mergeCell ref="AG170:AH170"/>
    <mergeCell ref="AI170:AU170"/>
    <mergeCell ref="A171:B171"/>
    <mergeCell ref="C171:M171"/>
    <mergeCell ref="P171:Q171"/>
    <mergeCell ref="R171:AD171"/>
    <mergeCell ref="AQ145:AT145"/>
    <mergeCell ref="A147:I147"/>
    <mergeCell ref="K147:L147"/>
    <mergeCell ref="P147:X147"/>
    <mergeCell ref="AA147:AB147"/>
    <mergeCell ref="AG147:AO147"/>
    <mergeCell ref="AR147:AS147"/>
    <mergeCell ref="C139:I139"/>
    <mergeCell ref="R139:X139"/>
    <mergeCell ref="AI139:AO139"/>
    <mergeCell ref="C140:I140"/>
    <mergeCell ref="R140:X140"/>
    <mergeCell ref="AI140:AO140"/>
    <mergeCell ref="A141:I141"/>
    <mergeCell ref="P141:X141"/>
    <mergeCell ref="AG141:AO141"/>
    <mergeCell ref="A148:I148"/>
    <mergeCell ref="K148:L148"/>
    <mergeCell ref="P148:X148"/>
    <mergeCell ref="AA148:AB148"/>
    <mergeCell ref="AG148:AO148"/>
    <mergeCell ref="AR148:AS148"/>
    <mergeCell ref="P144:X144"/>
    <mergeCell ref="AG144:AO144"/>
    <mergeCell ref="A145:I145"/>
    <mergeCell ref="J145:M145"/>
    <mergeCell ref="P145:X145"/>
    <mergeCell ref="Z145:AC145"/>
    <mergeCell ref="AG145:AO145"/>
    <mergeCell ref="B119:I119"/>
    <mergeCell ref="Q119:X119"/>
    <mergeCell ref="AH119:AO119"/>
    <mergeCell ref="B120:I120"/>
    <mergeCell ref="Q120:X120"/>
    <mergeCell ref="AH120:AO120"/>
    <mergeCell ref="A129:I129"/>
    <mergeCell ref="P129:X129"/>
    <mergeCell ref="AG129:AO129"/>
    <mergeCell ref="AI130:AO130"/>
    <mergeCell ref="AI131:AO131"/>
    <mergeCell ref="C132:I132"/>
    <mergeCell ref="R132:X132"/>
    <mergeCell ref="AI132:AO132"/>
    <mergeCell ref="C133:I133"/>
    <mergeCell ref="R133:X133"/>
    <mergeCell ref="AI133:AO133"/>
    <mergeCell ref="B125:I125"/>
    <mergeCell ref="Q125:X125"/>
    <mergeCell ref="AH125:AO125"/>
    <mergeCell ref="B126:I126"/>
    <mergeCell ref="Q126:X126"/>
    <mergeCell ref="A121:I121"/>
    <mergeCell ref="P121:X121"/>
    <mergeCell ref="AG121:AO121"/>
    <mergeCell ref="A123:I123"/>
    <mergeCell ref="P123:X123"/>
    <mergeCell ref="AG123:AO123"/>
    <mergeCell ref="B124:I124"/>
    <mergeCell ref="Q124:X124"/>
    <mergeCell ref="AH124:AO124"/>
    <mergeCell ref="C130:I130"/>
    <mergeCell ref="C112:D112"/>
    <mergeCell ref="R112:S112"/>
    <mergeCell ref="AI112:AJ112"/>
    <mergeCell ref="A113:M113"/>
    <mergeCell ref="P113:AD113"/>
    <mergeCell ref="AG113:AU113"/>
    <mergeCell ref="A114:E114"/>
    <mergeCell ref="P114:T114"/>
    <mergeCell ref="AG114:AK114"/>
    <mergeCell ref="A116:M116"/>
    <mergeCell ref="P116:AC116"/>
    <mergeCell ref="AG116:AT116"/>
    <mergeCell ref="A117:I117"/>
    <mergeCell ref="P117:X117"/>
    <mergeCell ref="AG117:AO117"/>
    <mergeCell ref="B118:I118"/>
    <mergeCell ref="Q118:X118"/>
    <mergeCell ref="AH118:AO118"/>
    <mergeCell ref="AI108:AJ108"/>
    <mergeCell ref="A109:B109"/>
    <mergeCell ref="C109:D109"/>
    <mergeCell ref="P109:Q109"/>
    <mergeCell ref="R109:S109"/>
    <mergeCell ref="AG109:AH109"/>
    <mergeCell ref="AI109:AJ109"/>
    <mergeCell ref="A110:B110"/>
    <mergeCell ref="C110:D110"/>
    <mergeCell ref="P110:Q110"/>
    <mergeCell ref="R110:S110"/>
    <mergeCell ref="AG110:AH110"/>
    <mergeCell ref="AI110:AJ110"/>
    <mergeCell ref="A111:B111"/>
    <mergeCell ref="C111:D111"/>
    <mergeCell ref="P111:Q111"/>
    <mergeCell ref="R111:S111"/>
    <mergeCell ref="AG111:AH111"/>
    <mergeCell ref="AI111:AJ111"/>
    <mergeCell ref="A108:B108"/>
    <mergeCell ref="C108:D108"/>
    <mergeCell ref="P108:Q108"/>
    <mergeCell ref="R108:S108"/>
    <mergeCell ref="AG108:AH108"/>
    <mergeCell ref="C96:D96"/>
    <mergeCell ref="R96:S96"/>
    <mergeCell ref="AI96:AJ96"/>
    <mergeCell ref="AI97:AJ97"/>
    <mergeCell ref="AI98:AJ98"/>
    <mergeCell ref="AI99:AJ99"/>
    <mergeCell ref="AI100:AJ100"/>
    <mergeCell ref="AI101:AJ101"/>
    <mergeCell ref="AG102:AH102"/>
    <mergeCell ref="AI102:AJ102"/>
    <mergeCell ref="A103:B103"/>
    <mergeCell ref="P103:Q103"/>
    <mergeCell ref="AG103:AH103"/>
    <mergeCell ref="AI103:AJ103"/>
    <mergeCell ref="C97:D97"/>
    <mergeCell ref="R97:S97"/>
    <mergeCell ref="C98:D98"/>
    <mergeCell ref="R98:S98"/>
    <mergeCell ref="C99:D99"/>
    <mergeCell ref="R99:S99"/>
    <mergeCell ref="C100:D100"/>
    <mergeCell ref="R100:S100"/>
    <mergeCell ref="C101:D101"/>
    <mergeCell ref="R101:S101"/>
    <mergeCell ref="A102:B102"/>
    <mergeCell ref="C102:D102"/>
    <mergeCell ref="P102:Q102"/>
    <mergeCell ref="R102:S102"/>
    <mergeCell ref="C103:D103"/>
    <mergeCell ref="R103:S103"/>
    <mergeCell ref="A91:B91"/>
    <mergeCell ref="C91:M91"/>
    <mergeCell ref="P91:Q91"/>
    <mergeCell ref="R91:AD91"/>
    <mergeCell ref="AG91:AH91"/>
    <mergeCell ref="AI91:AU91"/>
    <mergeCell ref="A92:B92"/>
    <mergeCell ref="C92:M92"/>
    <mergeCell ref="P92:Q92"/>
    <mergeCell ref="R92:AD92"/>
    <mergeCell ref="AG92:AH92"/>
    <mergeCell ref="AI92:AU92"/>
    <mergeCell ref="A94:M94"/>
    <mergeCell ref="P94:AD94"/>
    <mergeCell ref="AG94:AU94"/>
    <mergeCell ref="C95:D95"/>
    <mergeCell ref="R95:S95"/>
    <mergeCell ref="AI95:AJ95"/>
    <mergeCell ref="A88:M88"/>
    <mergeCell ref="P88:AD88"/>
    <mergeCell ref="AG88:AU88"/>
    <mergeCell ref="A89:B89"/>
    <mergeCell ref="C89:F89"/>
    <mergeCell ref="H89:M89"/>
    <mergeCell ref="P89:Q89"/>
    <mergeCell ref="R89:V89"/>
    <mergeCell ref="X89:AD89"/>
    <mergeCell ref="AG89:AH89"/>
    <mergeCell ref="AI89:AM89"/>
    <mergeCell ref="AO89:AU89"/>
    <mergeCell ref="A90:B90"/>
    <mergeCell ref="C90:M90"/>
    <mergeCell ref="P90:Q90"/>
    <mergeCell ref="R90:AD90"/>
    <mergeCell ref="AG90:AH90"/>
    <mergeCell ref="AI90:AU90"/>
    <mergeCell ref="B77:C77"/>
    <mergeCell ref="P77:R77"/>
    <mergeCell ref="T77:U77"/>
    <mergeCell ref="X77:Y77"/>
    <mergeCell ref="Z77:AB77"/>
    <mergeCell ref="AG77:AI77"/>
    <mergeCell ref="AK77:AL77"/>
    <mergeCell ref="AO77:AP77"/>
    <mergeCell ref="AQ77:AS77"/>
    <mergeCell ref="B78:C78"/>
    <mergeCell ref="P78:R78"/>
    <mergeCell ref="AG78:AI78"/>
    <mergeCell ref="B79:C79"/>
    <mergeCell ref="P79:R79"/>
    <mergeCell ref="AG79:AI79"/>
    <mergeCell ref="A87:M87"/>
    <mergeCell ref="P87:AD87"/>
    <mergeCell ref="AG87:AU87"/>
    <mergeCell ref="AA68:AB68"/>
    <mergeCell ref="AG68:AP68"/>
    <mergeCell ref="AR68:AS68"/>
    <mergeCell ref="A70:I70"/>
    <mergeCell ref="P70:Y70"/>
    <mergeCell ref="AG70:AP70"/>
    <mergeCell ref="B73:C73"/>
    <mergeCell ref="P73:R73"/>
    <mergeCell ref="T73:U73"/>
    <mergeCell ref="Y73:Z73"/>
    <mergeCell ref="AG73:AI73"/>
    <mergeCell ref="AK73:AL73"/>
    <mergeCell ref="AP73:AQ73"/>
    <mergeCell ref="B76:C76"/>
    <mergeCell ref="P76:R76"/>
    <mergeCell ref="T76:U76"/>
    <mergeCell ref="AG76:AI76"/>
    <mergeCell ref="AK76:AL76"/>
    <mergeCell ref="B74:C74"/>
    <mergeCell ref="P74:R74"/>
    <mergeCell ref="T74:U74"/>
    <mergeCell ref="Y74:AB74"/>
    <mergeCell ref="AG74:AI74"/>
    <mergeCell ref="AK74:AL74"/>
    <mergeCell ref="AP74:AS74"/>
    <mergeCell ref="B75:C75"/>
    <mergeCell ref="P75:R75"/>
    <mergeCell ref="T75:U75"/>
    <mergeCell ref="Y75:Z75"/>
    <mergeCell ref="AG75:AI75"/>
    <mergeCell ref="AK75:AL75"/>
    <mergeCell ref="AP75:AQ75"/>
    <mergeCell ref="AJ53:AP53"/>
    <mergeCell ref="AJ54:AP54"/>
    <mergeCell ref="AJ55:AP55"/>
    <mergeCell ref="AJ56:AP56"/>
    <mergeCell ref="AJ57:AP57"/>
    <mergeCell ref="AJ58:AP58"/>
    <mergeCell ref="C54:I54"/>
    <mergeCell ref="C55:I55"/>
    <mergeCell ref="C56:I56"/>
    <mergeCell ref="C57:I57"/>
    <mergeCell ref="P47:Y47"/>
    <mergeCell ref="AG47:AP47"/>
    <mergeCell ref="A49:I49"/>
    <mergeCell ref="P49:Y49"/>
    <mergeCell ref="AG49:AP49"/>
    <mergeCell ref="C50:I50"/>
    <mergeCell ref="AJ50:AP50"/>
    <mergeCell ref="C51:I51"/>
    <mergeCell ref="A37:I37"/>
    <mergeCell ref="P37:Y37"/>
    <mergeCell ref="AG37:AP37"/>
    <mergeCell ref="B38:I38"/>
    <mergeCell ref="Q38:Y38"/>
    <mergeCell ref="AH38:AP38"/>
    <mergeCell ref="B39:I39"/>
    <mergeCell ref="Q39:Y39"/>
    <mergeCell ref="AH39:AP39"/>
    <mergeCell ref="B40:I40"/>
    <mergeCell ref="Q40:Y40"/>
    <mergeCell ref="AH40:AP40"/>
    <mergeCell ref="P41:Y41"/>
    <mergeCell ref="AG41:AP41"/>
    <mergeCell ref="A41:I41"/>
    <mergeCell ref="A43:I43"/>
    <mergeCell ref="P43:Y43"/>
    <mergeCell ref="AG43:AP43"/>
    <mergeCell ref="P32:R32"/>
    <mergeCell ref="S32:T32"/>
    <mergeCell ref="AG32:AI32"/>
    <mergeCell ref="AJ32:AK32"/>
    <mergeCell ref="A33:M33"/>
    <mergeCell ref="P33:AD33"/>
    <mergeCell ref="AG33:AU33"/>
    <mergeCell ref="A34:E34"/>
    <mergeCell ref="P34:U34"/>
    <mergeCell ref="AG34:AL34"/>
    <mergeCell ref="A32:B32"/>
    <mergeCell ref="C32:D32"/>
    <mergeCell ref="A31:B31"/>
    <mergeCell ref="A30:B30"/>
    <mergeCell ref="A36:M36"/>
    <mergeCell ref="P36:AC36"/>
    <mergeCell ref="AG36:AT36"/>
    <mergeCell ref="S28:T28"/>
    <mergeCell ref="AG28:AI28"/>
    <mergeCell ref="AJ28:AK28"/>
    <mergeCell ref="A29:B29"/>
    <mergeCell ref="C29:D29"/>
    <mergeCell ref="P29:R29"/>
    <mergeCell ref="S29:T29"/>
    <mergeCell ref="AG29:AI29"/>
    <mergeCell ref="AJ29:AK29"/>
    <mergeCell ref="A27:B27"/>
    <mergeCell ref="P30:R30"/>
    <mergeCell ref="S30:T30"/>
    <mergeCell ref="AG30:AI30"/>
    <mergeCell ref="AJ30:AK30"/>
    <mergeCell ref="P31:R31"/>
    <mergeCell ref="S31:T31"/>
    <mergeCell ref="AG31:AI31"/>
    <mergeCell ref="AJ31:AK31"/>
    <mergeCell ref="C30:D30"/>
    <mergeCell ref="Q16:R16"/>
    <mergeCell ref="S16:T16"/>
    <mergeCell ref="AH16:AI16"/>
    <mergeCell ref="AJ16:AK16"/>
    <mergeCell ref="C17:D17"/>
    <mergeCell ref="Q17:R17"/>
    <mergeCell ref="S17:T17"/>
    <mergeCell ref="AH17:AI17"/>
    <mergeCell ref="AJ17:AK17"/>
    <mergeCell ref="C18:D18"/>
    <mergeCell ref="Q18:R18"/>
    <mergeCell ref="S18:T18"/>
    <mergeCell ref="AH18:AI18"/>
    <mergeCell ref="AJ18:AK18"/>
    <mergeCell ref="Q19:R19"/>
    <mergeCell ref="S19:T19"/>
    <mergeCell ref="AH19:AI19"/>
    <mergeCell ref="AJ19:AK19"/>
    <mergeCell ref="C19:D19"/>
    <mergeCell ref="A7:M7"/>
    <mergeCell ref="P7:AD7"/>
    <mergeCell ref="AG7:AU7"/>
    <mergeCell ref="A8:M8"/>
    <mergeCell ref="P8:AD8"/>
    <mergeCell ref="AG8:AU8"/>
    <mergeCell ref="A9:B9"/>
    <mergeCell ref="C9:F9"/>
    <mergeCell ref="H9:M9"/>
    <mergeCell ref="P9:R9"/>
    <mergeCell ref="S9:V9"/>
    <mergeCell ref="X9:AD9"/>
    <mergeCell ref="AG9:AI9"/>
    <mergeCell ref="AJ9:AM9"/>
    <mergeCell ref="AO9:AU9"/>
    <mergeCell ref="A10:B10"/>
    <mergeCell ref="C10:M10"/>
    <mergeCell ref="P10:R10"/>
    <mergeCell ref="S10:AD10"/>
    <mergeCell ref="AG10:AI10"/>
    <mergeCell ref="AJ10:AU10"/>
    <mergeCell ref="A411:B411"/>
    <mergeCell ref="C411:M411"/>
    <mergeCell ref="P411:Q411"/>
    <mergeCell ref="R411:AD411"/>
    <mergeCell ref="AG411:AH411"/>
    <mergeCell ref="AI411:AU411"/>
    <mergeCell ref="A412:B412"/>
    <mergeCell ref="C412:M412"/>
    <mergeCell ref="P412:Q412"/>
    <mergeCell ref="R412:AD412"/>
    <mergeCell ref="AG412:AH412"/>
    <mergeCell ref="B394:C394"/>
    <mergeCell ref="P394:R394"/>
    <mergeCell ref="T394:U394"/>
    <mergeCell ref="X394:AA394"/>
    <mergeCell ref="AG394:AH394"/>
    <mergeCell ref="AI394:AJ394"/>
    <mergeCell ref="AK394:AL394"/>
    <mergeCell ref="B398:C398"/>
    <mergeCell ref="P398:R398"/>
    <mergeCell ref="AG398:AH398"/>
    <mergeCell ref="AI398:AJ398"/>
    <mergeCell ref="B399:C399"/>
    <mergeCell ref="P399:R399"/>
    <mergeCell ref="AG399:AH399"/>
    <mergeCell ref="AP394:AS394"/>
    <mergeCell ref="B395:C395"/>
    <mergeCell ref="P395:R395"/>
    <mergeCell ref="T395:U395"/>
    <mergeCell ref="X395:Y395"/>
    <mergeCell ref="AG395:AH395"/>
    <mergeCell ref="AI395:AJ395"/>
    <mergeCell ref="R379:X379"/>
    <mergeCell ref="AI379:AO379"/>
    <mergeCell ref="C380:I380"/>
    <mergeCell ref="R380:X380"/>
    <mergeCell ref="AI380:AO380"/>
    <mergeCell ref="A367:I367"/>
    <mergeCell ref="P367:X367"/>
    <mergeCell ref="AG367:AO367"/>
    <mergeCell ref="A369:I369"/>
    <mergeCell ref="P369:X369"/>
    <mergeCell ref="AG369:AO369"/>
    <mergeCell ref="C370:I370"/>
    <mergeCell ref="R370:X370"/>
    <mergeCell ref="AI370:AO370"/>
    <mergeCell ref="C371:I371"/>
    <mergeCell ref="R371:X371"/>
    <mergeCell ref="AI371:AO371"/>
    <mergeCell ref="C372:I372"/>
    <mergeCell ref="R372:X372"/>
    <mergeCell ref="A363:I363"/>
    <mergeCell ref="P363:X363"/>
    <mergeCell ref="AG363:AO363"/>
    <mergeCell ref="B364:I364"/>
    <mergeCell ref="Q364:X364"/>
    <mergeCell ref="AH364:AO364"/>
    <mergeCell ref="B365:I365"/>
    <mergeCell ref="Q365:X365"/>
    <mergeCell ref="AH365:AO365"/>
    <mergeCell ref="B366:I366"/>
    <mergeCell ref="Q366:X366"/>
    <mergeCell ref="AH366:AO366"/>
    <mergeCell ref="A361:I361"/>
    <mergeCell ref="P361:X361"/>
    <mergeCell ref="AG361:AO361"/>
    <mergeCell ref="A248:M248"/>
    <mergeCell ref="P248:AD248"/>
    <mergeCell ref="AG248:AU248"/>
    <mergeCell ref="A249:B249"/>
    <mergeCell ref="C249:F249"/>
    <mergeCell ref="H249:M249"/>
    <mergeCell ref="P249:Q249"/>
    <mergeCell ref="R249:V249"/>
    <mergeCell ref="X249:AD249"/>
    <mergeCell ref="AG249:AH249"/>
    <mergeCell ref="AI249:AM249"/>
    <mergeCell ref="AO249:AU249"/>
    <mergeCell ref="C250:M250"/>
    <mergeCell ref="P250:Q250"/>
    <mergeCell ref="R250:AD250"/>
    <mergeCell ref="AG250:AH250"/>
    <mergeCell ref="AI250:AU250"/>
    <mergeCell ref="R130:X130"/>
    <mergeCell ref="C131:I131"/>
    <mergeCell ref="R131:X131"/>
    <mergeCell ref="A172:B172"/>
    <mergeCell ref="C172:M172"/>
    <mergeCell ref="A201:I201"/>
    <mergeCell ref="P201:X201"/>
    <mergeCell ref="A189:B189"/>
    <mergeCell ref="A207:I207"/>
    <mergeCell ref="P207:X207"/>
    <mergeCell ref="C134:I134"/>
    <mergeCell ref="R134:X134"/>
    <mergeCell ref="C138:I138"/>
    <mergeCell ref="R138:X138"/>
    <mergeCell ref="AI138:AO138"/>
    <mergeCell ref="B154:C154"/>
    <mergeCell ref="P154:R154"/>
    <mergeCell ref="AI134:AO134"/>
    <mergeCell ref="C135:I135"/>
    <mergeCell ref="R135:X135"/>
    <mergeCell ref="AI135:AO135"/>
    <mergeCell ref="A144:I144"/>
    <mergeCell ref="AK155:AL155"/>
    <mergeCell ref="B156:C156"/>
    <mergeCell ref="P156:R156"/>
    <mergeCell ref="T156:U156"/>
    <mergeCell ref="AG156:AH156"/>
    <mergeCell ref="AI156:AJ156"/>
    <mergeCell ref="AK156:AL156"/>
    <mergeCell ref="AI157:AJ157"/>
    <mergeCell ref="AK157:AL157"/>
    <mergeCell ref="A150:I150"/>
    <mergeCell ref="Q20:R20"/>
    <mergeCell ref="S20:T20"/>
    <mergeCell ref="AH20:AI20"/>
    <mergeCell ref="AJ20:AK20"/>
    <mergeCell ref="Q21:R21"/>
    <mergeCell ref="S21:T21"/>
    <mergeCell ref="AH21:AI21"/>
    <mergeCell ref="AJ21:AK21"/>
    <mergeCell ref="A22:B22"/>
    <mergeCell ref="P22:R22"/>
    <mergeCell ref="S22:T22"/>
    <mergeCell ref="AG22:AI22"/>
    <mergeCell ref="AJ22:AK22"/>
    <mergeCell ref="A23:B23"/>
    <mergeCell ref="P23:R23"/>
    <mergeCell ref="A26:B26"/>
    <mergeCell ref="C31:D31"/>
    <mergeCell ref="C22:D22"/>
    <mergeCell ref="C23:D23"/>
    <mergeCell ref="S23:T23"/>
    <mergeCell ref="AG23:AI23"/>
    <mergeCell ref="AJ23:AK23"/>
    <mergeCell ref="A25:M25"/>
    <mergeCell ref="P25:AC25"/>
    <mergeCell ref="AG25:AT25"/>
    <mergeCell ref="P26:R26"/>
    <mergeCell ref="S26:T26"/>
    <mergeCell ref="AG26:AI26"/>
    <mergeCell ref="AJ26:AK26"/>
    <mergeCell ref="A28:B28"/>
    <mergeCell ref="C28:D28"/>
    <mergeCell ref="P28:R28"/>
    <mergeCell ref="A105:M105"/>
    <mergeCell ref="P105:AC105"/>
    <mergeCell ref="AG105:AT105"/>
    <mergeCell ref="C20:D20"/>
    <mergeCell ref="C27:D27"/>
    <mergeCell ref="C26:D26"/>
    <mergeCell ref="C21:D21"/>
    <mergeCell ref="P27:R27"/>
    <mergeCell ref="S27:T27"/>
    <mergeCell ref="AG27:AI27"/>
    <mergeCell ref="AJ27:AK27"/>
    <mergeCell ref="A11:B11"/>
    <mergeCell ref="C11:M11"/>
    <mergeCell ref="P11:R11"/>
    <mergeCell ref="S11:AD11"/>
    <mergeCell ref="AG11:AI11"/>
    <mergeCell ref="AJ11:AU11"/>
    <mergeCell ref="A12:B12"/>
    <mergeCell ref="C12:M12"/>
    <mergeCell ref="P12:R12"/>
    <mergeCell ref="S12:AD12"/>
    <mergeCell ref="AG12:AI12"/>
    <mergeCell ref="AJ12:AU12"/>
    <mergeCell ref="A14:M14"/>
    <mergeCell ref="P14:AD14"/>
    <mergeCell ref="AG14:AU14"/>
    <mergeCell ref="C15:D15"/>
    <mergeCell ref="P15:R15"/>
    <mergeCell ref="S15:T15"/>
    <mergeCell ref="AG15:AI15"/>
    <mergeCell ref="AJ15:AK15"/>
    <mergeCell ref="C16:D16"/>
    <mergeCell ref="C60:I60"/>
    <mergeCell ref="C58:I58"/>
    <mergeCell ref="C59:I59"/>
    <mergeCell ref="AH59:AI59"/>
    <mergeCell ref="AJ59:AP59"/>
    <mergeCell ref="AH60:AI60"/>
    <mergeCell ref="AJ60:AP60"/>
    <mergeCell ref="A47:I47"/>
    <mergeCell ref="B44:I44"/>
    <mergeCell ref="A64:I64"/>
    <mergeCell ref="P64:Y64"/>
    <mergeCell ref="AG64:AP64"/>
    <mergeCell ref="A65:I65"/>
    <mergeCell ref="J65:M65"/>
    <mergeCell ref="P65:Y65"/>
    <mergeCell ref="Z65:AC65"/>
    <mergeCell ref="AG65:AP65"/>
    <mergeCell ref="Q44:Y44"/>
    <mergeCell ref="AH44:AP44"/>
    <mergeCell ref="B45:I45"/>
    <mergeCell ref="Q45:Y45"/>
    <mergeCell ref="AH45:AP45"/>
    <mergeCell ref="B46:I46"/>
    <mergeCell ref="Q46:Y46"/>
    <mergeCell ref="AH46:AP46"/>
    <mergeCell ref="A61:I61"/>
    <mergeCell ref="P61:Y61"/>
    <mergeCell ref="AG61:AP61"/>
    <mergeCell ref="AJ51:AP51"/>
    <mergeCell ref="C52:I52"/>
    <mergeCell ref="AJ52:AP52"/>
    <mergeCell ref="C53:I53"/>
    <mergeCell ref="AQ65:AT65"/>
    <mergeCell ref="A67:I67"/>
    <mergeCell ref="K67:L67"/>
    <mergeCell ref="P67:Y67"/>
    <mergeCell ref="AA67:AB67"/>
    <mergeCell ref="AG67:AP67"/>
    <mergeCell ref="AR67:AS67"/>
    <mergeCell ref="A68:I68"/>
    <mergeCell ref="K68:L68"/>
    <mergeCell ref="P68:Y68"/>
    <mergeCell ref="A127:I127"/>
    <mergeCell ref="P127:X127"/>
    <mergeCell ref="AG127:AO127"/>
    <mergeCell ref="C136:I136"/>
    <mergeCell ref="R136:X136"/>
    <mergeCell ref="AI136:AO136"/>
    <mergeCell ref="C137:I137"/>
    <mergeCell ref="R137:X137"/>
    <mergeCell ref="AI137:AO137"/>
    <mergeCell ref="A106:B106"/>
    <mergeCell ref="C106:D106"/>
    <mergeCell ref="P106:Q106"/>
    <mergeCell ref="R106:S106"/>
    <mergeCell ref="AG106:AH106"/>
    <mergeCell ref="AH126:AO126"/>
    <mergeCell ref="AI106:AJ106"/>
    <mergeCell ref="A107:B107"/>
    <mergeCell ref="C107:D107"/>
    <mergeCell ref="P107:Q107"/>
    <mergeCell ref="R107:S107"/>
    <mergeCell ref="AG107:AH107"/>
    <mergeCell ref="AI107:AJ107"/>
    <mergeCell ref="P150:X150"/>
    <mergeCell ref="AG150:AO150"/>
    <mergeCell ref="B153:C153"/>
    <mergeCell ref="P153:R153"/>
    <mergeCell ref="T153:U153"/>
    <mergeCell ref="X153:Y153"/>
    <mergeCell ref="AG153:AH153"/>
    <mergeCell ref="AI153:AJ153"/>
    <mergeCell ref="AK153:AL153"/>
    <mergeCell ref="AI171:AU171"/>
    <mergeCell ref="B158:C158"/>
    <mergeCell ref="P158:R158"/>
    <mergeCell ref="AG158:AH158"/>
    <mergeCell ref="AI158:AJ158"/>
    <mergeCell ref="B159:C159"/>
    <mergeCell ref="P159:R159"/>
    <mergeCell ref="AG159:AH159"/>
    <mergeCell ref="AI159:AJ159"/>
    <mergeCell ref="A167:M167"/>
    <mergeCell ref="P167:AD167"/>
    <mergeCell ref="AG167:AU167"/>
    <mergeCell ref="AP153:AQ153"/>
    <mergeCell ref="AR153:AS153"/>
    <mergeCell ref="AP155:AQ155"/>
    <mergeCell ref="AR155:AS155"/>
    <mergeCell ref="B157:C157"/>
    <mergeCell ref="P157:R157"/>
    <mergeCell ref="T157:U157"/>
    <mergeCell ref="W157:X157"/>
    <mergeCell ref="Y157:AA157"/>
    <mergeCell ref="AG157:AH157"/>
    <mergeCell ref="AP154:AS154"/>
    <mergeCell ref="A250:B250"/>
    <mergeCell ref="A269:B269"/>
    <mergeCell ref="C269:D269"/>
    <mergeCell ref="P269:Q269"/>
    <mergeCell ref="R269:S269"/>
    <mergeCell ref="A168:M168"/>
    <mergeCell ref="P168:AD168"/>
    <mergeCell ref="AG168:AU168"/>
    <mergeCell ref="C169:F169"/>
    <mergeCell ref="H169:M169"/>
    <mergeCell ref="R169:V169"/>
    <mergeCell ref="AG207:AO207"/>
    <mergeCell ref="A209:I209"/>
    <mergeCell ref="P209:X209"/>
    <mergeCell ref="AG209:AO209"/>
    <mergeCell ref="C210:I210"/>
    <mergeCell ref="R210:X210"/>
    <mergeCell ref="AI210:AO210"/>
    <mergeCell ref="C211:I211"/>
    <mergeCell ref="R211:X211"/>
    <mergeCell ref="AI211:AO211"/>
    <mergeCell ref="C212:I212"/>
    <mergeCell ref="R212:X212"/>
    <mergeCell ref="AI212:AO212"/>
    <mergeCell ref="A174:M174"/>
    <mergeCell ref="P174:AD174"/>
    <mergeCell ref="AG174:AU174"/>
    <mergeCell ref="C175:D175"/>
    <mergeCell ref="R175:S175"/>
    <mergeCell ref="AI175:AJ175"/>
    <mergeCell ref="AG171:AH171"/>
    <mergeCell ref="C176:D176"/>
    <mergeCell ref="B279:I279"/>
    <mergeCell ref="Q279:X279"/>
    <mergeCell ref="AH279:AO279"/>
    <mergeCell ref="B280:I280"/>
    <mergeCell ref="Q280:X280"/>
    <mergeCell ref="AH280:AO280"/>
    <mergeCell ref="P271:Q271"/>
    <mergeCell ref="R271:S271"/>
    <mergeCell ref="AG271:AH271"/>
    <mergeCell ref="AI271:AJ271"/>
    <mergeCell ref="C272:D272"/>
    <mergeCell ref="R272:S272"/>
    <mergeCell ref="AI272:AJ272"/>
    <mergeCell ref="A273:M273"/>
    <mergeCell ref="P273:AD273"/>
    <mergeCell ref="AG273:AU273"/>
    <mergeCell ref="A274:E274"/>
    <mergeCell ref="P274:T274"/>
    <mergeCell ref="AG274:AK274"/>
    <mergeCell ref="A276:M276"/>
    <mergeCell ref="P276:AC276"/>
    <mergeCell ref="K307:L307"/>
    <mergeCell ref="P307:X307"/>
    <mergeCell ref="AA307:AB307"/>
    <mergeCell ref="AG307:AO307"/>
    <mergeCell ref="B314:C314"/>
    <mergeCell ref="P314:R314"/>
    <mergeCell ref="T314:U314"/>
    <mergeCell ref="X314:AA314"/>
    <mergeCell ref="AG314:AH314"/>
    <mergeCell ref="AI314:AJ314"/>
    <mergeCell ref="AK314:AL314"/>
    <mergeCell ref="AR307:AS307"/>
    <mergeCell ref="A308:I308"/>
    <mergeCell ref="K308:L308"/>
    <mergeCell ref="P308:X308"/>
    <mergeCell ref="AA308:AB308"/>
    <mergeCell ref="AG308:AO308"/>
    <mergeCell ref="AR308:AS308"/>
    <mergeCell ref="A310:I310"/>
    <mergeCell ref="P310:X310"/>
    <mergeCell ref="AG310:AO310"/>
    <mergeCell ref="B313:C313"/>
    <mergeCell ref="A334:M334"/>
    <mergeCell ref="P334:AD334"/>
    <mergeCell ref="AG334:AU334"/>
    <mergeCell ref="C335:D335"/>
    <mergeCell ref="R335:S335"/>
    <mergeCell ref="P426:Q426"/>
    <mergeCell ref="R426:S426"/>
    <mergeCell ref="AG426:AH426"/>
    <mergeCell ref="AI426:AJ426"/>
    <mergeCell ref="C427:D427"/>
    <mergeCell ref="R427:S427"/>
    <mergeCell ref="AG427:AH427"/>
    <mergeCell ref="AI427:AJ427"/>
    <mergeCell ref="C339:D339"/>
    <mergeCell ref="R339:S339"/>
    <mergeCell ref="AI339:AJ339"/>
    <mergeCell ref="A345:M345"/>
    <mergeCell ref="P345:AC345"/>
    <mergeCell ref="AG345:AT345"/>
    <mergeCell ref="A346:B346"/>
    <mergeCell ref="C346:D346"/>
    <mergeCell ref="P346:Q346"/>
    <mergeCell ref="R346:S346"/>
    <mergeCell ref="AG346:AH346"/>
    <mergeCell ref="A347:B347"/>
    <mergeCell ref="C347:D347"/>
    <mergeCell ref="P347:Q347"/>
    <mergeCell ref="R347:S347"/>
    <mergeCell ref="AG347:AH347"/>
    <mergeCell ref="A348:B348"/>
    <mergeCell ref="AI346:AJ346"/>
    <mergeCell ref="AI347:AJ347"/>
    <mergeCell ref="AI348:AJ348"/>
    <mergeCell ref="C348:D348"/>
    <mergeCell ref="P348:Q348"/>
    <mergeCell ref="R348:S348"/>
    <mergeCell ref="AG348:AH348"/>
    <mergeCell ref="P436:AC436"/>
    <mergeCell ref="AG436:AT436"/>
    <mergeCell ref="A437:I437"/>
    <mergeCell ref="P437:X437"/>
    <mergeCell ref="AG437:AO437"/>
    <mergeCell ref="B438:I438"/>
    <mergeCell ref="Q438:X438"/>
    <mergeCell ref="AH438:AO438"/>
    <mergeCell ref="B439:I439"/>
    <mergeCell ref="Q439:X439"/>
    <mergeCell ref="A447:I447"/>
    <mergeCell ref="P447:X447"/>
    <mergeCell ref="AG447:AO447"/>
    <mergeCell ref="A349:B349"/>
    <mergeCell ref="C349:D349"/>
    <mergeCell ref="P349:Q349"/>
    <mergeCell ref="R349:S349"/>
    <mergeCell ref="AG349:AH349"/>
    <mergeCell ref="AI349:AJ349"/>
    <mergeCell ref="A350:B350"/>
    <mergeCell ref="A425:M425"/>
    <mergeCell ref="P425:AC425"/>
    <mergeCell ref="A427:B427"/>
    <mergeCell ref="P427:Q427"/>
    <mergeCell ref="A428:B428"/>
    <mergeCell ref="P428:Q428"/>
    <mergeCell ref="AG425:AT425"/>
    <mergeCell ref="A436:M436"/>
    <mergeCell ref="B474:C474"/>
    <mergeCell ref="P474:R474"/>
    <mergeCell ref="T474:U474"/>
    <mergeCell ref="X474:AA474"/>
    <mergeCell ref="AG474:AH474"/>
    <mergeCell ref="AI474:AJ474"/>
    <mergeCell ref="AK474:AL474"/>
    <mergeCell ref="C450:I450"/>
    <mergeCell ref="R450:X450"/>
    <mergeCell ref="AI450:AO450"/>
    <mergeCell ref="C451:I451"/>
    <mergeCell ref="R451:X451"/>
    <mergeCell ref="AI451:AO451"/>
    <mergeCell ref="C452:I452"/>
    <mergeCell ref="R452:X452"/>
    <mergeCell ref="AI452:AO452"/>
    <mergeCell ref="C453:I453"/>
    <mergeCell ref="R453:X453"/>
    <mergeCell ref="AI453:AO453"/>
    <mergeCell ref="C454:I454"/>
    <mergeCell ref="R454:X454"/>
    <mergeCell ref="AI454:AO454"/>
    <mergeCell ref="C455:I455"/>
    <mergeCell ref="R455:X455"/>
    <mergeCell ref="AI455:AO455"/>
    <mergeCell ref="AI456:AO456"/>
    <mergeCell ref="C457:I457"/>
    <mergeCell ref="R457:X457"/>
    <mergeCell ref="AI457:AO457"/>
    <mergeCell ref="C458:I458"/>
    <mergeCell ref="R458:X458"/>
    <mergeCell ref="AQ557:AS557"/>
    <mergeCell ref="AQ477:AS477"/>
    <mergeCell ref="AQ397:AS397"/>
    <mergeCell ref="AQ317:AS317"/>
    <mergeCell ref="AQ157:AS157"/>
    <mergeCell ref="B2:L2"/>
    <mergeCell ref="C3:L3"/>
    <mergeCell ref="C4:L4"/>
    <mergeCell ref="C5:L5"/>
    <mergeCell ref="AP474:AS474"/>
    <mergeCell ref="B475:C475"/>
    <mergeCell ref="P475:R475"/>
    <mergeCell ref="T475:U475"/>
    <mergeCell ref="R50:Y50"/>
    <mergeCell ref="R51:Y51"/>
    <mergeCell ref="R52:Y52"/>
    <mergeCell ref="R53:Y53"/>
    <mergeCell ref="R54:Y54"/>
    <mergeCell ref="R55:Y55"/>
    <mergeCell ref="R56:Y56"/>
    <mergeCell ref="R57:Y57"/>
    <mergeCell ref="R58:Y58"/>
    <mergeCell ref="R59:Y59"/>
    <mergeCell ref="R60:Y60"/>
    <mergeCell ref="C456:I456"/>
    <mergeCell ref="R456:X456"/>
    <mergeCell ref="A461:I461"/>
    <mergeCell ref="P461:X461"/>
    <mergeCell ref="A464:I464"/>
    <mergeCell ref="P464:X464"/>
    <mergeCell ref="AG464:AO464"/>
    <mergeCell ref="A465:I465"/>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D8F85952-8781-46DC-83F1-09E4EA02E021}"/>
  </dataValidations>
  <printOptions horizontalCentered="1"/>
  <pageMargins left="0.25" right="0.25" top="0.75" bottom="0.75" header="0.3" footer="0.3"/>
  <pageSetup scale="34" fitToHeight="0" orientation="landscape" r:id="rId1"/>
  <rowBreaks count="6" manualBreakCount="6">
    <brk id="80" max="16383" man="1"/>
    <brk id="160" max="16383" man="1"/>
    <brk id="240" max="16383" man="1"/>
    <brk id="320" max="16383" man="1"/>
    <brk id="400" max="16383" man="1"/>
    <brk id="480" max="16383" man="1"/>
  </rowBreaks>
  <colBreaks count="2" manualBreakCount="2">
    <brk id="14" max="1048575" man="1"/>
    <brk id="31"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C2D9-0A2C-40BB-B409-C7DAA659DEA3}">
  <sheetPr>
    <tabColor theme="2"/>
  </sheetPr>
  <dimension ref="A1:ED566"/>
  <sheetViews>
    <sheetView zoomScale="50" zoomScaleNormal="50" workbookViewId="0">
      <selection activeCell="C3" sqref="C3:L3"/>
    </sheetView>
  </sheetViews>
  <sheetFormatPr defaultColWidth="8.54296875" defaultRowHeight="15.5" x14ac:dyDescent="0.35"/>
  <cols>
    <col min="1" max="1" width="5.1796875" style="357" customWidth="1"/>
    <col min="2" max="2" width="46.453125" style="357" bestFit="1" customWidth="1"/>
    <col min="3" max="3" width="13.1796875" style="357" customWidth="1"/>
    <col min="4" max="4" width="22.81640625" style="357" bestFit="1" customWidth="1"/>
    <col min="5" max="5" width="20.453125" style="357" bestFit="1" customWidth="1"/>
    <col min="6" max="7" width="22.1796875" style="224" bestFit="1" customWidth="1"/>
    <col min="8" max="8" width="22.81640625" style="357" bestFit="1" customWidth="1"/>
    <col min="9" max="9" width="22.1796875" style="357" bestFit="1" customWidth="1"/>
    <col min="10" max="10" width="24.81640625" style="357" bestFit="1" customWidth="1"/>
    <col min="11" max="11" width="22.81640625" style="357" bestFit="1" customWidth="1"/>
    <col min="12" max="12" width="22.1796875" style="357" bestFit="1" customWidth="1"/>
    <col min="13" max="13" width="22.81640625" style="357" bestFit="1" customWidth="1"/>
    <col min="14" max="14" width="5.81640625" style="358" customWidth="1"/>
    <col min="15" max="15" width="5.81640625" style="357" hidden="1" customWidth="1"/>
    <col min="16" max="16" width="4.81640625" style="357" hidden="1" customWidth="1"/>
    <col min="17" max="17" width="37.1796875" style="357" hidden="1" customWidth="1"/>
    <col min="18" max="18" width="27.6328125" style="357" hidden="1" customWidth="1"/>
    <col min="19" max="19" width="22.81640625" style="357" hidden="1" customWidth="1"/>
    <col min="20" max="20" width="23.1796875" style="357" hidden="1" customWidth="1"/>
    <col min="21" max="21" width="20.453125" style="357" hidden="1" customWidth="1"/>
    <col min="22" max="23" width="22.1796875" style="357" hidden="1" customWidth="1"/>
    <col min="24" max="24" width="22.81640625" style="357" hidden="1" customWidth="1"/>
    <col min="25" max="25" width="22.1796875" style="357" hidden="1" customWidth="1"/>
    <col min="26" max="26" width="24.81640625" style="357" hidden="1" customWidth="1"/>
    <col min="27" max="27" width="22.81640625" style="357" hidden="1" customWidth="1"/>
    <col min="28" max="28" width="22.1796875" style="357" hidden="1" customWidth="1"/>
    <col min="29" max="29" width="32.81640625" style="357" hidden="1" customWidth="1"/>
    <col min="30" max="30" width="23.1796875" style="357" hidden="1" customWidth="1"/>
    <col min="31" max="32" width="0" style="357" hidden="1" customWidth="1"/>
    <col min="33" max="33" width="4.81640625" style="357" hidden="1" customWidth="1"/>
    <col min="34" max="34" width="37.1796875" style="357" hidden="1" customWidth="1"/>
    <col min="35" max="35" width="39.81640625" style="357" hidden="1" customWidth="1"/>
    <col min="36" max="36" width="22.81640625" style="357" hidden="1" customWidth="1"/>
    <col min="37" max="37" width="23.1796875" style="357" hidden="1" customWidth="1"/>
    <col min="38" max="38" width="20.453125" style="357" hidden="1" customWidth="1"/>
    <col min="39" max="40" width="22.1796875" style="357" hidden="1" customWidth="1"/>
    <col min="41" max="41" width="22.81640625" style="357" hidden="1" customWidth="1"/>
    <col min="42" max="42" width="22.1796875" style="357" hidden="1" customWidth="1"/>
    <col min="43" max="43" width="24.81640625" style="357" hidden="1" customWidth="1"/>
    <col min="44" max="44" width="22.81640625" style="357" hidden="1" customWidth="1"/>
    <col min="45" max="45" width="22.1796875" style="357" hidden="1" customWidth="1"/>
    <col min="46" max="46" width="32.81640625" style="357" hidden="1" customWidth="1"/>
    <col min="47" max="47" width="23.1796875" style="357" hidden="1" customWidth="1"/>
    <col min="48" max="48" width="9.453125" style="357" hidden="1" customWidth="1"/>
    <col min="49" max="16384" width="8.54296875" style="357"/>
  </cols>
  <sheetData>
    <row r="1" spans="1:64" ht="16" thickBot="1" x14ac:dyDescent="0.4">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row>
    <row r="2" spans="1:64" x14ac:dyDescent="0.35">
      <c r="A2" s="219"/>
      <c r="B2" s="544" t="s">
        <v>287</v>
      </c>
      <c r="C2" s="545"/>
      <c r="D2" s="545"/>
      <c r="E2" s="545"/>
      <c r="F2" s="545"/>
      <c r="G2" s="545"/>
      <c r="H2" s="545"/>
      <c r="I2" s="545"/>
      <c r="J2" s="545"/>
      <c r="K2" s="545"/>
      <c r="L2" s="632"/>
      <c r="M2" s="219"/>
      <c r="N2" s="219"/>
      <c r="O2" s="219"/>
      <c r="P2" s="219"/>
      <c r="Q2" s="544" t="s">
        <v>300</v>
      </c>
      <c r="R2" s="545"/>
      <c r="S2" s="545"/>
      <c r="T2" s="545"/>
      <c r="U2" s="545"/>
      <c r="V2" s="545"/>
      <c r="W2" s="545"/>
      <c r="X2" s="545"/>
      <c r="Y2" s="545"/>
      <c r="Z2" s="545"/>
      <c r="AA2" s="632"/>
      <c r="AB2" s="219"/>
      <c r="AC2" s="219"/>
      <c r="AD2" s="219"/>
      <c r="AE2" s="219"/>
      <c r="AF2" s="219"/>
      <c r="AG2" s="219"/>
      <c r="AH2" s="544" t="s">
        <v>300</v>
      </c>
      <c r="AI2" s="545"/>
      <c r="AJ2" s="545"/>
      <c r="AK2" s="545"/>
      <c r="AL2" s="545"/>
      <c r="AM2" s="545"/>
      <c r="AN2" s="545"/>
      <c r="AO2" s="545"/>
      <c r="AP2" s="545"/>
      <c r="AQ2" s="545"/>
      <c r="AR2" s="632"/>
      <c r="AS2" s="219"/>
      <c r="AT2" s="219"/>
      <c r="AU2" s="219"/>
      <c r="AV2" s="219"/>
      <c r="AW2" s="219"/>
      <c r="AX2" s="219"/>
      <c r="AY2" s="219"/>
      <c r="AZ2" s="219"/>
      <c r="BA2" s="219"/>
      <c r="BB2" s="219"/>
      <c r="BC2" s="219"/>
      <c r="BD2" s="219"/>
      <c r="BE2" s="219"/>
      <c r="BF2" s="219"/>
      <c r="BG2" s="219"/>
      <c r="BH2" s="219"/>
      <c r="BI2" s="219"/>
      <c r="BJ2" s="219"/>
      <c r="BK2" s="219"/>
      <c r="BL2" s="219"/>
    </row>
    <row r="3" spans="1:64" x14ac:dyDescent="0.35">
      <c r="A3" s="219"/>
      <c r="B3" s="415" t="s">
        <v>288</v>
      </c>
      <c r="C3" s="512"/>
      <c r="D3" s="512"/>
      <c r="E3" s="512"/>
      <c r="F3" s="512"/>
      <c r="G3" s="512"/>
      <c r="H3" s="512"/>
      <c r="I3" s="512"/>
      <c r="J3" s="512"/>
      <c r="K3" s="512"/>
      <c r="L3" s="527"/>
      <c r="M3" s="219"/>
      <c r="N3" s="219"/>
      <c r="O3" s="219"/>
      <c r="P3" s="219"/>
      <c r="Q3" s="415" t="s">
        <v>288</v>
      </c>
      <c r="R3" s="654">
        <f>$C$3</f>
        <v>0</v>
      </c>
      <c r="S3" s="654"/>
      <c r="T3" s="654"/>
      <c r="U3" s="654"/>
      <c r="V3" s="654"/>
      <c r="W3" s="654"/>
      <c r="X3" s="654"/>
      <c r="Y3" s="654"/>
      <c r="Z3" s="654"/>
      <c r="AA3" s="655"/>
      <c r="AB3" s="219"/>
      <c r="AC3" s="219"/>
      <c r="AD3" s="219"/>
      <c r="AE3" s="219"/>
      <c r="AF3" s="219"/>
      <c r="AG3" s="219"/>
      <c r="AH3" s="415" t="s">
        <v>288</v>
      </c>
      <c r="AI3" s="658">
        <f>$C$3</f>
        <v>0</v>
      </c>
      <c r="AJ3" s="658"/>
      <c r="AK3" s="658"/>
      <c r="AL3" s="658"/>
      <c r="AM3" s="658"/>
      <c r="AN3" s="658"/>
      <c r="AO3" s="658"/>
      <c r="AP3" s="658"/>
      <c r="AQ3" s="658"/>
      <c r="AR3" s="659"/>
      <c r="AS3" s="219"/>
      <c r="AT3" s="219"/>
      <c r="AU3" s="219"/>
      <c r="AV3" s="219"/>
      <c r="AW3" s="219"/>
      <c r="AX3" s="219"/>
      <c r="AY3" s="219"/>
      <c r="AZ3" s="219"/>
      <c r="BA3" s="219"/>
      <c r="BB3" s="219"/>
      <c r="BC3" s="219"/>
      <c r="BD3" s="219"/>
      <c r="BE3" s="219"/>
      <c r="BF3" s="219"/>
      <c r="BG3" s="219"/>
      <c r="BH3" s="219"/>
      <c r="BI3" s="219"/>
      <c r="BJ3" s="219"/>
      <c r="BK3" s="219"/>
      <c r="BL3" s="219"/>
    </row>
    <row r="4" spans="1:64" x14ac:dyDescent="0.35">
      <c r="A4" s="219"/>
      <c r="B4" s="415" t="s">
        <v>289</v>
      </c>
      <c r="C4" s="512"/>
      <c r="D4" s="512"/>
      <c r="E4" s="512"/>
      <c r="F4" s="512"/>
      <c r="G4" s="512"/>
      <c r="H4" s="512"/>
      <c r="I4" s="512"/>
      <c r="J4" s="512"/>
      <c r="K4" s="512"/>
      <c r="L4" s="527"/>
      <c r="M4" s="219"/>
      <c r="N4" s="219"/>
      <c r="O4" s="219"/>
      <c r="P4" s="219"/>
      <c r="Q4" s="415" t="s">
        <v>289</v>
      </c>
      <c r="R4" s="654">
        <f>$C$4</f>
        <v>0</v>
      </c>
      <c r="S4" s="654"/>
      <c r="T4" s="654"/>
      <c r="U4" s="654"/>
      <c r="V4" s="654"/>
      <c r="W4" s="654"/>
      <c r="X4" s="654"/>
      <c r="Y4" s="654"/>
      <c r="Z4" s="654"/>
      <c r="AA4" s="655"/>
      <c r="AB4" s="219"/>
      <c r="AC4" s="219"/>
      <c r="AD4" s="219"/>
      <c r="AE4" s="219"/>
      <c r="AF4" s="219"/>
      <c r="AG4" s="219"/>
      <c r="AH4" s="415" t="s">
        <v>289</v>
      </c>
      <c r="AI4" s="658">
        <f>$C$4</f>
        <v>0</v>
      </c>
      <c r="AJ4" s="658"/>
      <c r="AK4" s="658"/>
      <c r="AL4" s="658"/>
      <c r="AM4" s="658"/>
      <c r="AN4" s="658"/>
      <c r="AO4" s="658"/>
      <c r="AP4" s="658"/>
      <c r="AQ4" s="658"/>
      <c r="AR4" s="659"/>
      <c r="AS4" s="219"/>
      <c r="AT4" s="219"/>
      <c r="AU4" s="219"/>
      <c r="AV4" s="219"/>
      <c r="AW4" s="219"/>
      <c r="AX4" s="219"/>
      <c r="AY4" s="219"/>
      <c r="AZ4" s="219"/>
      <c r="BA4" s="219"/>
      <c r="BB4" s="219"/>
      <c r="BC4" s="219"/>
      <c r="BD4" s="219"/>
      <c r="BE4" s="219"/>
      <c r="BF4" s="219"/>
      <c r="BG4" s="219"/>
      <c r="BH4" s="219"/>
      <c r="BI4" s="219"/>
      <c r="BJ4" s="219"/>
      <c r="BK4" s="219"/>
      <c r="BL4" s="219"/>
    </row>
    <row r="5" spans="1:64" ht="16" thickBot="1" x14ac:dyDescent="0.4">
      <c r="A5" s="219"/>
      <c r="B5" s="410" t="s">
        <v>290</v>
      </c>
      <c r="C5" s="528"/>
      <c r="D5" s="528"/>
      <c r="E5" s="528"/>
      <c r="F5" s="528"/>
      <c r="G5" s="528"/>
      <c r="H5" s="528"/>
      <c r="I5" s="528"/>
      <c r="J5" s="528"/>
      <c r="K5" s="528"/>
      <c r="L5" s="529"/>
      <c r="M5" s="219"/>
      <c r="N5" s="219"/>
      <c r="O5" s="219"/>
      <c r="P5" s="219"/>
      <c r="Q5" s="410" t="s">
        <v>290</v>
      </c>
      <c r="R5" s="656">
        <f>$C$5</f>
        <v>0</v>
      </c>
      <c r="S5" s="656"/>
      <c r="T5" s="656"/>
      <c r="U5" s="656"/>
      <c r="V5" s="656"/>
      <c r="W5" s="656"/>
      <c r="X5" s="656"/>
      <c r="Y5" s="656"/>
      <c r="Z5" s="656"/>
      <c r="AA5" s="657"/>
      <c r="AB5" s="219"/>
      <c r="AC5" s="219"/>
      <c r="AD5" s="219"/>
      <c r="AE5" s="219"/>
      <c r="AF5" s="219"/>
      <c r="AG5" s="219"/>
      <c r="AH5" s="410" t="s">
        <v>290</v>
      </c>
      <c r="AI5" s="660">
        <f>$C$5</f>
        <v>0</v>
      </c>
      <c r="AJ5" s="660"/>
      <c r="AK5" s="660"/>
      <c r="AL5" s="660"/>
      <c r="AM5" s="660"/>
      <c r="AN5" s="660"/>
      <c r="AO5" s="660"/>
      <c r="AP5" s="660"/>
      <c r="AQ5" s="660"/>
      <c r="AR5" s="661"/>
      <c r="AS5" s="219"/>
      <c r="AT5" s="219"/>
      <c r="AU5" s="219"/>
      <c r="AV5" s="219"/>
      <c r="AW5" s="219"/>
      <c r="AX5" s="219"/>
      <c r="AY5" s="219"/>
      <c r="AZ5" s="219"/>
      <c r="BA5" s="219"/>
      <c r="BB5" s="219"/>
      <c r="BC5" s="219"/>
      <c r="BD5" s="219"/>
      <c r="BE5" s="219"/>
      <c r="BF5" s="219"/>
      <c r="BG5" s="219"/>
      <c r="BH5" s="219"/>
      <c r="BI5" s="219"/>
      <c r="BJ5" s="219"/>
      <c r="BK5" s="219"/>
      <c r="BL5" s="219"/>
    </row>
    <row r="6" spans="1:64" ht="16" thickBot="1" x14ac:dyDescent="0.4">
      <c r="A6" s="219"/>
      <c r="B6" s="219"/>
      <c r="C6" s="219"/>
      <c r="D6" s="219"/>
      <c r="E6" s="219"/>
      <c r="F6" s="357"/>
      <c r="G6" s="357"/>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row>
    <row r="7" spans="1:64" s="242" customFormat="1" x14ac:dyDescent="0.35">
      <c r="A7" s="519" t="s">
        <v>97</v>
      </c>
      <c r="B7" s="520"/>
      <c r="C7" s="520"/>
      <c r="D7" s="520"/>
      <c r="E7" s="520"/>
      <c r="F7" s="520"/>
      <c r="G7" s="520"/>
      <c r="H7" s="520"/>
      <c r="I7" s="520"/>
      <c r="J7" s="520"/>
      <c r="K7" s="520"/>
      <c r="L7" s="520"/>
      <c r="M7" s="521"/>
      <c r="N7" s="413"/>
      <c r="P7" s="573" t="s">
        <v>221</v>
      </c>
      <c r="Q7" s="574"/>
      <c r="R7" s="574"/>
      <c r="S7" s="574"/>
      <c r="T7" s="574"/>
      <c r="U7" s="574"/>
      <c r="V7" s="574"/>
      <c r="W7" s="574"/>
      <c r="X7" s="574"/>
      <c r="Y7" s="574"/>
      <c r="Z7" s="574"/>
      <c r="AA7" s="574"/>
      <c r="AB7" s="574"/>
      <c r="AC7" s="574"/>
      <c r="AD7" s="575"/>
      <c r="AG7" s="614" t="s">
        <v>102</v>
      </c>
      <c r="AH7" s="615"/>
      <c r="AI7" s="615"/>
      <c r="AJ7" s="615"/>
      <c r="AK7" s="615"/>
      <c r="AL7" s="615"/>
      <c r="AM7" s="615"/>
      <c r="AN7" s="615"/>
      <c r="AO7" s="615"/>
      <c r="AP7" s="615"/>
      <c r="AQ7" s="615"/>
      <c r="AR7" s="615"/>
      <c r="AS7" s="615"/>
      <c r="AT7" s="615"/>
      <c r="AU7" s="616"/>
    </row>
    <row r="8" spans="1:64" s="242" customFormat="1" x14ac:dyDescent="0.35">
      <c r="A8" s="522" t="s">
        <v>3</v>
      </c>
      <c r="B8" s="496"/>
      <c r="C8" s="496"/>
      <c r="D8" s="496"/>
      <c r="E8" s="496"/>
      <c r="F8" s="496"/>
      <c r="G8" s="496"/>
      <c r="H8" s="496"/>
      <c r="I8" s="496"/>
      <c r="J8" s="496"/>
      <c r="K8" s="496"/>
      <c r="L8" s="496"/>
      <c r="M8" s="523"/>
      <c r="N8" s="413"/>
      <c r="P8" s="522" t="s">
        <v>3</v>
      </c>
      <c r="Q8" s="496"/>
      <c r="R8" s="496"/>
      <c r="S8" s="496"/>
      <c r="T8" s="496"/>
      <c r="U8" s="496"/>
      <c r="V8" s="496"/>
      <c r="W8" s="496"/>
      <c r="X8" s="496"/>
      <c r="Y8" s="496"/>
      <c r="Z8" s="496"/>
      <c r="AA8" s="496"/>
      <c r="AB8" s="496"/>
      <c r="AC8" s="496"/>
      <c r="AD8" s="523"/>
      <c r="AG8" s="522" t="s">
        <v>3</v>
      </c>
      <c r="AH8" s="496"/>
      <c r="AI8" s="496"/>
      <c r="AJ8" s="496"/>
      <c r="AK8" s="496"/>
      <c r="AL8" s="496"/>
      <c r="AM8" s="496"/>
      <c r="AN8" s="496"/>
      <c r="AO8" s="496"/>
      <c r="AP8" s="496"/>
      <c r="AQ8" s="496"/>
      <c r="AR8" s="496"/>
      <c r="AS8" s="496"/>
      <c r="AT8" s="496"/>
      <c r="AU8" s="523"/>
    </row>
    <row r="9" spans="1:64" s="165" customFormat="1" x14ac:dyDescent="0.35">
      <c r="A9" s="495" t="s">
        <v>94</v>
      </c>
      <c r="B9" s="491"/>
      <c r="C9" s="524"/>
      <c r="D9" s="524"/>
      <c r="E9" s="524"/>
      <c r="F9" s="524"/>
      <c r="G9" s="409" t="s">
        <v>95</v>
      </c>
      <c r="H9" s="525"/>
      <c r="I9" s="525"/>
      <c r="J9" s="525"/>
      <c r="K9" s="525"/>
      <c r="L9" s="525"/>
      <c r="M9" s="526"/>
      <c r="N9" s="432"/>
      <c r="P9" s="495" t="s">
        <v>94</v>
      </c>
      <c r="Q9" s="491"/>
      <c r="R9" s="491"/>
      <c r="S9" s="525"/>
      <c r="T9" s="525"/>
      <c r="U9" s="525"/>
      <c r="V9" s="525"/>
      <c r="W9" s="409" t="s">
        <v>95</v>
      </c>
      <c r="X9" s="525"/>
      <c r="Y9" s="525"/>
      <c r="Z9" s="525"/>
      <c r="AA9" s="525"/>
      <c r="AB9" s="525"/>
      <c r="AC9" s="525"/>
      <c r="AD9" s="526"/>
      <c r="AG9" s="495" t="s">
        <v>94</v>
      </c>
      <c r="AH9" s="491"/>
      <c r="AI9" s="491"/>
      <c r="AJ9" s="525"/>
      <c r="AK9" s="525"/>
      <c r="AL9" s="525"/>
      <c r="AM9" s="525"/>
      <c r="AN9" s="409" t="s">
        <v>95</v>
      </c>
      <c r="AO9" s="525"/>
      <c r="AP9" s="525"/>
      <c r="AQ9" s="525"/>
      <c r="AR9" s="525"/>
      <c r="AS9" s="525"/>
      <c r="AT9" s="525"/>
      <c r="AU9" s="526"/>
    </row>
    <row r="10" spans="1:64" s="165" customFormat="1" x14ac:dyDescent="0.35">
      <c r="A10" s="495" t="s">
        <v>0</v>
      </c>
      <c r="B10" s="491"/>
      <c r="C10" s="512"/>
      <c r="D10" s="512"/>
      <c r="E10" s="512"/>
      <c r="F10" s="512"/>
      <c r="G10" s="512"/>
      <c r="H10" s="512"/>
      <c r="I10" s="512"/>
      <c r="J10" s="512"/>
      <c r="K10" s="512"/>
      <c r="L10" s="512"/>
      <c r="M10" s="527"/>
      <c r="N10" s="432"/>
      <c r="P10" s="495" t="s">
        <v>0</v>
      </c>
      <c r="Q10" s="491"/>
      <c r="R10" s="491"/>
      <c r="S10" s="512"/>
      <c r="T10" s="512"/>
      <c r="U10" s="512"/>
      <c r="V10" s="512"/>
      <c r="W10" s="512"/>
      <c r="X10" s="512"/>
      <c r="Y10" s="512"/>
      <c r="Z10" s="512"/>
      <c r="AA10" s="512"/>
      <c r="AB10" s="512"/>
      <c r="AC10" s="512"/>
      <c r="AD10" s="527"/>
      <c r="AG10" s="495" t="s">
        <v>0</v>
      </c>
      <c r="AH10" s="491"/>
      <c r="AI10" s="491"/>
      <c r="AJ10" s="512"/>
      <c r="AK10" s="512"/>
      <c r="AL10" s="512"/>
      <c r="AM10" s="512"/>
      <c r="AN10" s="512"/>
      <c r="AO10" s="512"/>
      <c r="AP10" s="512"/>
      <c r="AQ10" s="512"/>
      <c r="AR10" s="512"/>
      <c r="AS10" s="512"/>
      <c r="AT10" s="512"/>
      <c r="AU10" s="527"/>
    </row>
    <row r="11" spans="1:64" s="165" customFormat="1" x14ac:dyDescent="0.35">
      <c r="A11" s="495" t="s">
        <v>96</v>
      </c>
      <c r="B11" s="491"/>
      <c r="C11" s="512"/>
      <c r="D11" s="512"/>
      <c r="E11" s="512"/>
      <c r="F11" s="512"/>
      <c r="G11" s="512"/>
      <c r="H11" s="512"/>
      <c r="I11" s="512"/>
      <c r="J11" s="512"/>
      <c r="K11" s="512"/>
      <c r="L11" s="512"/>
      <c r="M11" s="527"/>
      <c r="N11" s="432"/>
      <c r="P11" s="495" t="s">
        <v>96</v>
      </c>
      <c r="Q11" s="491"/>
      <c r="R11" s="491"/>
      <c r="S11" s="512"/>
      <c r="T11" s="512"/>
      <c r="U11" s="512"/>
      <c r="V11" s="512"/>
      <c r="W11" s="512"/>
      <c r="X11" s="512"/>
      <c r="Y11" s="512"/>
      <c r="Z11" s="512"/>
      <c r="AA11" s="512"/>
      <c r="AB11" s="512"/>
      <c r="AC11" s="512"/>
      <c r="AD11" s="527"/>
      <c r="AG11" s="495" t="s">
        <v>96</v>
      </c>
      <c r="AH11" s="491"/>
      <c r="AI11" s="491"/>
      <c r="AJ11" s="512"/>
      <c r="AK11" s="512"/>
      <c r="AL11" s="512"/>
      <c r="AM11" s="512"/>
      <c r="AN11" s="512"/>
      <c r="AO11" s="512"/>
      <c r="AP11" s="512"/>
      <c r="AQ11" s="512"/>
      <c r="AR11" s="512"/>
      <c r="AS11" s="512"/>
      <c r="AT11" s="512"/>
      <c r="AU11" s="527"/>
    </row>
    <row r="12" spans="1:64" s="165" customFormat="1" ht="16" thickBot="1" x14ac:dyDescent="0.4">
      <c r="A12" s="516" t="s">
        <v>2</v>
      </c>
      <c r="B12" s="517"/>
      <c r="C12" s="528"/>
      <c r="D12" s="528"/>
      <c r="E12" s="528"/>
      <c r="F12" s="528"/>
      <c r="G12" s="528"/>
      <c r="H12" s="528"/>
      <c r="I12" s="528"/>
      <c r="J12" s="528"/>
      <c r="K12" s="528"/>
      <c r="L12" s="528"/>
      <c r="M12" s="529"/>
      <c r="N12" s="432"/>
      <c r="P12" s="516" t="s">
        <v>2</v>
      </c>
      <c r="Q12" s="517"/>
      <c r="R12" s="517"/>
      <c r="S12" s="528"/>
      <c r="T12" s="528"/>
      <c r="U12" s="528"/>
      <c r="V12" s="528"/>
      <c r="W12" s="528"/>
      <c r="X12" s="528"/>
      <c r="Y12" s="528"/>
      <c r="Z12" s="528"/>
      <c r="AA12" s="528"/>
      <c r="AB12" s="528"/>
      <c r="AC12" s="528"/>
      <c r="AD12" s="529"/>
      <c r="AG12" s="516" t="s">
        <v>2</v>
      </c>
      <c r="AH12" s="517"/>
      <c r="AI12" s="517"/>
      <c r="AJ12" s="528"/>
      <c r="AK12" s="528"/>
      <c r="AL12" s="528"/>
      <c r="AM12" s="528"/>
      <c r="AN12" s="528"/>
      <c r="AO12" s="528"/>
      <c r="AP12" s="528"/>
      <c r="AQ12" s="528"/>
      <c r="AR12" s="528"/>
      <c r="AS12" s="528"/>
      <c r="AT12" s="528"/>
      <c r="AU12" s="529"/>
    </row>
    <row r="13" spans="1:64" ht="16" thickBot="1" x14ac:dyDescent="0.4">
      <c r="F13" s="357"/>
      <c r="G13" s="357"/>
    </row>
    <row r="14" spans="1:64" x14ac:dyDescent="0.35">
      <c r="A14" s="502" t="s">
        <v>84</v>
      </c>
      <c r="B14" s="503"/>
      <c r="C14" s="503"/>
      <c r="D14" s="503"/>
      <c r="E14" s="503"/>
      <c r="F14" s="503"/>
      <c r="G14" s="503"/>
      <c r="H14" s="503"/>
      <c r="I14" s="503"/>
      <c r="J14" s="503"/>
      <c r="K14" s="503"/>
      <c r="L14" s="503"/>
      <c r="M14" s="518"/>
      <c r="P14" s="502" t="s">
        <v>84</v>
      </c>
      <c r="Q14" s="503"/>
      <c r="R14" s="503"/>
      <c r="S14" s="503"/>
      <c r="T14" s="503"/>
      <c r="U14" s="503"/>
      <c r="V14" s="503"/>
      <c r="W14" s="503"/>
      <c r="X14" s="503"/>
      <c r="Y14" s="503"/>
      <c r="Z14" s="503"/>
      <c r="AA14" s="503"/>
      <c r="AB14" s="503"/>
      <c r="AC14" s="503"/>
      <c r="AD14" s="518"/>
      <c r="AE14" s="358"/>
      <c r="AF14" s="358"/>
      <c r="AG14" s="502" t="s">
        <v>84</v>
      </c>
      <c r="AH14" s="503"/>
      <c r="AI14" s="503"/>
      <c r="AJ14" s="503"/>
      <c r="AK14" s="503"/>
      <c r="AL14" s="503"/>
      <c r="AM14" s="503"/>
      <c r="AN14" s="503"/>
      <c r="AO14" s="503"/>
      <c r="AP14" s="503"/>
      <c r="AQ14" s="503"/>
      <c r="AR14" s="503"/>
      <c r="AS14" s="503"/>
      <c r="AT14" s="503"/>
      <c r="AU14" s="518"/>
    </row>
    <row r="15" spans="1:64" s="242" customFormat="1" x14ac:dyDescent="0.35">
      <c r="A15" s="419"/>
      <c r="B15" s="412" t="s">
        <v>85</v>
      </c>
      <c r="C15" s="496" t="s">
        <v>13</v>
      </c>
      <c r="D15" s="496"/>
      <c r="E15" s="424" t="s">
        <v>14</v>
      </c>
      <c r="F15" s="361" t="s">
        <v>171</v>
      </c>
      <c r="G15" s="412" t="s">
        <v>68</v>
      </c>
      <c r="H15" s="422" t="s">
        <v>151</v>
      </c>
      <c r="I15" s="412" t="s">
        <v>80</v>
      </c>
      <c r="J15" s="412" t="s">
        <v>81</v>
      </c>
      <c r="K15" s="422" t="s">
        <v>82</v>
      </c>
      <c r="L15" s="412" t="s">
        <v>150</v>
      </c>
      <c r="M15" s="259" t="s">
        <v>18</v>
      </c>
      <c r="N15" s="413"/>
      <c r="P15" s="522" t="s">
        <v>85</v>
      </c>
      <c r="Q15" s="496"/>
      <c r="R15" s="496"/>
      <c r="S15" s="496" t="s">
        <v>13</v>
      </c>
      <c r="T15" s="496"/>
      <c r="U15" s="424" t="s">
        <v>14</v>
      </c>
      <c r="V15" s="424" t="s">
        <v>171</v>
      </c>
      <c r="W15" s="424" t="s">
        <v>68</v>
      </c>
      <c r="X15" s="260" t="s">
        <v>151</v>
      </c>
      <c r="Y15" s="424" t="s">
        <v>80</v>
      </c>
      <c r="Z15" s="424" t="s">
        <v>81</v>
      </c>
      <c r="AA15" s="260" t="s">
        <v>82</v>
      </c>
      <c r="AB15" s="424" t="s">
        <v>150</v>
      </c>
      <c r="AC15" s="260" t="s">
        <v>18</v>
      </c>
      <c r="AD15" s="267" t="s">
        <v>114</v>
      </c>
      <c r="AE15" s="413"/>
      <c r="AF15" s="413"/>
      <c r="AG15" s="522" t="s">
        <v>85</v>
      </c>
      <c r="AH15" s="496"/>
      <c r="AI15" s="496"/>
      <c r="AJ15" s="496" t="s">
        <v>13</v>
      </c>
      <c r="AK15" s="496"/>
      <c r="AL15" s="424" t="s">
        <v>14</v>
      </c>
      <c r="AM15" s="424" t="s">
        <v>171</v>
      </c>
      <c r="AN15" s="424" t="s">
        <v>68</v>
      </c>
      <c r="AO15" s="260" t="s">
        <v>151</v>
      </c>
      <c r="AP15" s="424" t="s">
        <v>80</v>
      </c>
      <c r="AQ15" s="424" t="s">
        <v>81</v>
      </c>
      <c r="AR15" s="260" t="s">
        <v>82</v>
      </c>
      <c r="AS15" s="424" t="s">
        <v>150</v>
      </c>
      <c r="AT15" s="260" t="s">
        <v>213</v>
      </c>
      <c r="AU15" s="267" t="s">
        <v>110</v>
      </c>
    </row>
    <row r="16" spans="1:64" x14ac:dyDescent="0.35">
      <c r="A16" s="415">
        <v>1</v>
      </c>
      <c r="B16" s="420"/>
      <c r="C16" s="491"/>
      <c r="D16" s="491"/>
      <c r="E16" s="409"/>
      <c r="F16" s="234">
        <v>0</v>
      </c>
      <c r="G16" s="234">
        <v>0</v>
      </c>
      <c r="H16" s="235">
        <f>SUM(F16:G16)</f>
        <v>0</v>
      </c>
      <c r="I16" s="234">
        <v>0</v>
      </c>
      <c r="J16" s="234">
        <v>0</v>
      </c>
      <c r="K16" s="235">
        <f>SUM(I16:J16)</f>
        <v>0</v>
      </c>
      <c r="L16" s="234">
        <v>0</v>
      </c>
      <c r="M16" s="236">
        <f>SUM(H16, K16, L16)</f>
        <v>0</v>
      </c>
      <c r="N16" s="222"/>
      <c r="P16" s="191">
        <v>1</v>
      </c>
      <c r="Q16" s="617"/>
      <c r="R16" s="617"/>
      <c r="S16" s="491"/>
      <c r="T16" s="491"/>
      <c r="U16" s="409"/>
      <c r="V16" s="234">
        <v>0</v>
      </c>
      <c r="W16" s="234">
        <v>0</v>
      </c>
      <c r="X16" s="295">
        <f>SUM(V16:W16)</f>
        <v>0</v>
      </c>
      <c r="Y16" s="234">
        <v>0</v>
      </c>
      <c r="Z16" s="234">
        <v>0</v>
      </c>
      <c r="AA16" s="295">
        <f>SUM(Y16:Z16)</f>
        <v>0</v>
      </c>
      <c r="AB16" s="234">
        <v>0</v>
      </c>
      <c r="AC16" s="295">
        <f>SUM(X16, AA16, AB16)</f>
        <v>0</v>
      </c>
      <c r="AD16" s="296">
        <f>M16-AC16</f>
        <v>0</v>
      </c>
      <c r="AE16" s="222"/>
      <c r="AF16" s="222"/>
      <c r="AG16" s="191">
        <v>1</v>
      </c>
      <c r="AH16" s="617"/>
      <c r="AI16" s="617"/>
      <c r="AJ16" s="491"/>
      <c r="AK16" s="491"/>
      <c r="AL16" s="409"/>
      <c r="AM16" s="234">
        <v>0</v>
      </c>
      <c r="AN16" s="234">
        <v>0</v>
      </c>
      <c r="AO16" s="277">
        <f>SUM(AM16:AN16)</f>
        <v>0</v>
      </c>
      <c r="AP16" s="234">
        <v>0</v>
      </c>
      <c r="AQ16" s="234">
        <v>0</v>
      </c>
      <c r="AR16" s="277">
        <f>SUM(AP16:AQ16)</f>
        <v>0</v>
      </c>
      <c r="AS16" s="234">
        <v>0</v>
      </c>
      <c r="AT16" s="277">
        <f>SUM(AO16, AR16, AS16)</f>
        <v>0</v>
      </c>
      <c r="AU16" s="278">
        <f>IF($S$73&lt;&gt;0, AC16-AT16, M16-AT16)</f>
        <v>0</v>
      </c>
    </row>
    <row r="17" spans="1:48" x14ac:dyDescent="0.35">
      <c r="A17" s="415">
        <v>2</v>
      </c>
      <c r="B17" s="420"/>
      <c r="C17" s="491"/>
      <c r="D17" s="491"/>
      <c r="E17" s="409"/>
      <c r="F17" s="234">
        <v>0</v>
      </c>
      <c r="G17" s="234">
        <v>0</v>
      </c>
      <c r="H17" s="235">
        <f t="shared" ref="H17:H22" si="0">SUM(F17:G17)</f>
        <v>0</v>
      </c>
      <c r="I17" s="234">
        <v>0</v>
      </c>
      <c r="J17" s="234">
        <v>0</v>
      </c>
      <c r="K17" s="235">
        <f t="shared" ref="K17:K22" si="1">SUM(I17:J17)</f>
        <v>0</v>
      </c>
      <c r="L17" s="234">
        <v>0</v>
      </c>
      <c r="M17" s="236">
        <f t="shared" ref="M17:M22" si="2">SUM(H17, K17, L17)</f>
        <v>0</v>
      </c>
      <c r="N17" s="222"/>
      <c r="P17" s="191">
        <v>2</v>
      </c>
      <c r="Q17" s="617"/>
      <c r="R17" s="617"/>
      <c r="S17" s="491"/>
      <c r="T17" s="491"/>
      <c r="U17" s="409"/>
      <c r="V17" s="234">
        <v>0</v>
      </c>
      <c r="W17" s="234">
        <v>0</v>
      </c>
      <c r="X17" s="295">
        <f t="shared" ref="X17:X22" si="3">SUM(V17:W17)</f>
        <v>0</v>
      </c>
      <c r="Y17" s="234">
        <v>0</v>
      </c>
      <c r="Z17" s="234">
        <v>0</v>
      </c>
      <c r="AA17" s="295">
        <f t="shared" ref="AA17:AA22" si="4">SUM(Y17:Z17)</f>
        <v>0</v>
      </c>
      <c r="AB17" s="234">
        <v>0</v>
      </c>
      <c r="AC17" s="295">
        <f t="shared" ref="AC17:AC22" si="5">SUM(X17, AA17, AB17)</f>
        <v>0</v>
      </c>
      <c r="AD17" s="296">
        <f>M17-AC17</f>
        <v>0</v>
      </c>
      <c r="AE17" s="222"/>
      <c r="AF17" s="222"/>
      <c r="AG17" s="191">
        <v>2</v>
      </c>
      <c r="AH17" s="617"/>
      <c r="AI17" s="617"/>
      <c r="AJ17" s="491"/>
      <c r="AK17" s="491"/>
      <c r="AL17" s="409"/>
      <c r="AM17" s="234">
        <v>0</v>
      </c>
      <c r="AN17" s="234">
        <v>0</v>
      </c>
      <c r="AO17" s="277">
        <f t="shared" ref="AO17:AO22" si="6">SUM(AM17:AN17)</f>
        <v>0</v>
      </c>
      <c r="AP17" s="234">
        <v>0</v>
      </c>
      <c r="AQ17" s="234">
        <v>0</v>
      </c>
      <c r="AR17" s="277">
        <f t="shared" ref="AR17:AR22" si="7">SUM(AP17:AQ17)</f>
        <v>0</v>
      </c>
      <c r="AS17" s="234">
        <v>0</v>
      </c>
      <c r="AT17" s="277">
        <f t="shared" ref="AT17:AT22" si="8">SUM(AO17, AR17, AS17)</f>
        <v>0</v>
      </c>
      <c r="AU17" s="278">
        <f t="shared" ref="AU17:AU23" si="9">IF($S$73&lt;&gt;0, AC17-AT17, M17-AT17)</f>
        <v>0</v>
      </c>
    </row>
    <row r="18" spans="1:48" x14ac:dyDescent="0.35">
      <c r="A18" s="415">
        <v>3</v>
      </c>
      <c r="B18" s="420"/>
      <c r="C18" s="491"/>
      <c r="D18" s="491"/>
      <c r="E18" s="409"/>
      <c r="F18" s="234">
        <v>0</v>
      </c>
      <c r="G18" s="234">
        <v>0</v>
      </c>
      <c r="H18" s="235">
        <f t="shared" si="0"/>
        <v>0</v>
      </c>
      <c r="I18" s="234">
        <v>0</v>
      </c>
      <c r="J18" s="234">
        <v>0</v>
      </c>
      <c r="K18" s="235">
        <f t="shared" si="1"/>
        <v>0</v>
      </c>
      <c r="L18" s="234">
        <v>0</v>
      </c>
      <c r="M18" s="236">
        <f>SUM(H18, K18, L18)</f>
        <v>0</v>
      </c>
      <c r="N18" s="222"/>
      <c r="P18" s="191">
        <v>3</v>
      </c>
      <c r="Q18" s="617"/>
      <c r="R18" s="617"/>
      <c r="S18" s="491"/>
      <c r="T18" s="491"/>
      <c r="U18" s="409"/>
      <c r="V18" s="234">
        <v>0</v>
      </c>
      <c r="W18" s="234">
        <v>0</v>
      </c>
      <c r="X18" s="295">
        <f t="shared" si="3"/>
        <v>0</v>
      </c>
      <c r="Y18" s="234">
        <v>0</v>
      </c>
      <c r="Z18" s="234">
        <v>0</v>
      </c>
      <c r="AA18" s="295">
        <f t="shared" si="4"/>
        <v>0</v>
      </c>
      <c r="AB18" s="234">
        <v>0</v>
      </c>
      <c r="AC18" s="295">
        <f t="shared" si="5"/>
        <v>0</v>
      </c>
      <c r="AD18" s="296">
        <f>M18-AC18</f>
        <v>0</v>
      </c>
      <c r="AE18" s="222"/>
      <c r="AF18" s="222"/>
      <c r="AG18" s="191">
        <v>3</v>
      </c>
      <c r="AH18" s="617"/>
      <c r="AI18" s="617"/>
      <c r="AJ18" s="491"/>
      <c r="AK18" s="491"/>
      <c r="AL18" s="409"/>
      <c r="AM18" s="234">
        <v>0</v>
      </c>
      <c r="AN18" s="234">
        <v>0</v>
      </c>
      <c r="AO18" s="277">
        <f t="shared" si="6"/>
        <v>0</v>
      </c>
      <c r="AP18" s="234">
        <v>0</v>
      </c>
      <c r="AQ18" s="234">
        <v>0</v>
      </c>
      <c r="AR18" s="277">
        <f t="shared" si="7"/>
        <v>0</v>
      </c>
      <c r="AS18" s="234">
        <v>0</v>
      </c>
      <c r="AT18" s="277">
        <f t="shared" si="8"/>
        <v>0</v>
      </c>
      <c r="AU18" s="278">
        <f t="shared" si="9"/>
        <v>0</v>
      </c>
    </row>
    <row r="19" spans="1:48" x14ac:dyDescent="0.35">
      <c r="A19" s="415">
        <v>4</v>
      </c>
      <c r="B19" s="420"/>
      <c r="C19" s="491"/>
      <c r="D19" s="491"/>
      <c r="E19" s="409"/>
      <c r="F19" s="234">
        <v>0</v>
      </c>
      <c r="G19" s="234">
        <v>0</v>
      </c>
      <c r="H19" s="235">
        <f>SUM(F19:G19)</f>
        <v>0</v>
      </c>
      <c r="I19" s="234">
        <v>0</v>
      </c>
      <c r="J19" s="234">
        <v>0</v>
      </c>
      <c r="K19" s="235">
        <f>SUM(I19:J19)</f>
        <v>0</v>
      </c>
      <c r="L19" s="234">
        <v>0</v>
      </c>
      <c r="M19" s="236">
        <f>SUM(H19, K19, L19)</f>
        <v>0</v>
      </c>
      <c r="N19" s="222"/>
      <c r="P19" s="191">
        <v>4</v>
      </c>
      <c r="Q19" s="617"/>
      <c r="R19" s="617"/>
      <c r="S19" s="491"/>
      <c r="T19" s="491"/>
      <c r="U19" s="409"/>
      <c r="V19" s="234">
        <v>0</v>
      </c>
      <c r="W19" s="234">
        <v>0</v>
      </c>
      <c r="X19" s="295">
        <f t="shared" si="3"/>
        <v>0</v>
      </c>
      <c r="Y19" s="234">
        <v>0</v>
      </c>
      <c r="Z19" s="234">
        <v>0</v>
      </c>
      <c r="AA19" s="295">
        <f t="shared" si="4"/>
        <v>0</v>
      </c>
      <c r="AB19" s="234">
        <v>0</v>
      </c>
      <c r="AC19" s="295">
        <f t="shared" si="5"/>
        <v>0</v>
      </c>
      <c r="AD19" s="296">
        <f>M19-AC19</f>
        <v>0</v>
      </c>
      <c r="AE19" s="222"/>
      <c r="AF19" s="222"/>
      <c r="AG19" s="191">
        <v>4</v>
      </c>
      <c r="AH19" s="617"/>
      <c r="AI19" s="617"/>
      <c r="AJ19" s="491"/>
      <c r="AK19" s="491"/>
      <c r="AL19" s="409"/>
      <c r="AM19" s="234">
        <v>0</v>
      </c>
      <c r="AN19" s="234">
        <v>0</v>
      </c>
      <c r="AO19" s="277">
        <f t="shared" si="6"/>
        <v>0</v>
      </c>
      <c r="AP19" s="234">
        <v>0</v>
      </c>
      <c r="AQ19" s="234">
        <v>0</v>
      </c>
      <c r="AR19" s="277">
        <f t="shared" si="7"/>
        <v>0</v>
      </c>
      <c r="AS19" s="234">
        <v>0</v>
      </c>
      <c r="AT19" s="277">
        <f t="shared" si="8"/>
        <v>0</v>
      </c>
      <c r="AU19" s="278">
        <f t="shared" si="9"/>
        <v>0</v>
      </c>
    </row>
    <row r="20" spans="1:48" x14ac:dyDescent="0.35">
      <c r="A20" s="415">
        <v>5</v>
      </c>
      <c r="B20" s="420"/>
      <c r="C20" s="491"/>
      <c r="D20" s="491"/>
      <c r="E20" s="409"/>
      <c r="F20" s="234">
        <v>0</v>
      </c>
      <c r="G20" s="234">
        <v>0</v>
      </c>
      <c r="H20" s="235">
        <f t="shared" si="0"/>
        <v>0</v>
      </c>
      <c r="I20" s="234">
        <v>0</v>
      </c>
      <c r="J20" s="234">
        <v>0</v>
      </c>
      <c r="K20" s="235">
        <f t="shared" si="1"/>
        <v>0</v>
      </c>
      <c r="L20" s="234">
        <v>0</v>
      </c>
      <c r="M20" s="236">
        <f t="shared" si="2"/>
        <v>0</v>
      </c>
      <c r="N20" s="222"/>
      <c r="P20" s="191">
        <v>5</v>
      </c>
      <c r="Q20" s="617"/>
      <c r="R20" s="617"/>
      <c r="S20" s="491"/>
      <c r="T20" s="491"/>
      <c r="U20" s="409"/>
      <c r="V20" s="234">
        <v>0</v>
      </c>
      <c r="W20" s="234">
        <v>0</v>
      </c>
      <c r="X20" s="295">
        <f t="shared" si="3"/>
        <v>0</v>
      </c>
      <c r="Y20" s="234">
        <v>0</v>
      </c>
      <c r="Z20" s="234">
        <v>0</v>
      </c>
      <c r="AA20" s="295">
        <f t="shared" si="4"/>
        <v>0</v>
      </c>
      <c r="AB20" s="234">
        <v>0</v>
      </c>
      <c r="AC20" s="295">
        <f t="shared" si="5"/>
        <v>0</v>
      </c>
      <c r="AD20" s="296">
        <f t="shared" ref="AD20:AD24" si="10">M20-AC20</f>
        <v>0</v>
      </c>
      <c r="AE20" s="222"/>
      <c r="AF20" s="222"/>
      <c r="AG20" s="191">
        <v>5</v>
      </c>
      <c r="AH20" s="617"/>
      <c r="AI20" s="617"/>
      <c r="AJ20" s="491"/>
      <c r="AK20" s="491"/>
      <c r="AL20" s="409"/>
      <c r="AM20" s="234">
        <v>0</v>
      </c>
      <c r="AN20" s="234">
        <v>0</v>
      </c>
      <c r="AO20" s="277">
        <f t="shared" si="6"/>
        <v>0</v>
      </c>
      <c r="AP20" s="234">
        <v>0</v>
      </c>
      <c r="AQ20" s="234">
        <v>0</v>
      </c>
      <c r="AR20" s="277">
        <f t="shared" si="7"/>
        <v>0</v>
      </c>
      <c r="AS20" s="234">
        <v>0</v>
      </c>
      <c r="AT20" s="277">
        <f t="shared" si="8"/>
        <v>0</v>
      </c>
      <c r="AU20" s="278">
        <f t="shared" si="9"/>
        <v>0</v>
      </c>
    </row>
    <row r="21" spans="1:48" x14ac:dyDescent="0.35">
      <c r="A21" s="415">
        <v>6</v>
      </c>
      <c r="B21" s="420"/>
      <c r="C21" s="491"/>
      <c r="D21" s="491"/>
      <c r="E21" s="409"/>
      <c r="F21" s="234">
        <v>0</v>
      </c>
      <c r="G21" s="234">
        <v>0</v>
      </c>
      <c r="H21" s="235">
        <f t="shared" si="0"/>
        <v>0</v>
      </c>
      <c r="I21" s="234">
        <v>0</v>
      </c>
      <c r="J21" s="234">
        <v>0</v>
      </c>
      <c r="K21" s="235">
        <f t="shared" si="1"/>
        <v>0</v>
      </c>
      <c r="L21" s="234">
        <v>0</v>
      </c>
      <c r="M21" s="236">
        <f t="shared" si="2"/>
        <v>0</v>
      </c>
      <c r="N21" s="222"/>
      <c r="P21" s="191">
        <v>6</v>
      </c>
      <c r="Q21" s="617"/>
      <c r="R21" s="617"/>
      <c r="S21" s="491"/>
      <c r="T21" s="491"/>
      <c r="U21" s="409"/>
      <c r="V21" s="234">
        <v>0</v>
      </c>
      <c r="W21" s="234">
        <v>0</v>
      </c>
      <c r="X21" s="295">
        <f t="shared" si="3"/>
        <v>0</v>
      </c>
      <c r="Y21" s="234">
        <v>0</v>
      </c>
      <c r="Z21" s="234">
        <v>0</v>
      </c>
      <c r="AA21" s="295">
        <f t="shared" si="4"/>
        <v>0</v>
      </c>
      <c r="AB21" s="234">
        <v>0</v>
      </c>
      <c r="AC21" s="295">
        <f t="shared" si="5"/>
        <v>0</v>
      </c>
      <c r="AD21" s="296">
        <f t="shared" si="10"/>
        <v>0</v>
      </c>
      <c r="AE21" s="222"/>
      <c r="AF21" s="222"/>
      <c r="AG21" s="191">
        <v>6</v>
      </c>
      <c r="AH21" s="617"/>
      <c r="AI21" s="617"/>
      <c r="AJ21" s="491"/>
      <c r="AK21" s="491"/>
      <c r="AL21" s="409"/>
      <c r="AM21" s="234">
        <v>0</v>
      </c>
      <c r="AN21" s="234">
        <v>0</v>
      </c>
      <c r="AO21" s="277">
        <f t="shared" si="6"/>
        <v>0</v>
      </c>
      <c r="AP21" s="234">
        <v>0</v>
      </c>
      <c r="AQ21" s="234">
        <v>0</v>
      </c>
      <c r="AR21" s="277">
        <f t="shared" si="7"/>
        <v>0</v>
      </c>
      <c r="AS21" s="234">
        <v>0</v>
      </c>
      <c r="AT21" s="277">
        <f t="shared" si="8"/>
        <v>0</v>
      </c>
      <c r="AU21" s="278">
        <f t="shared" si="9"/>
        <v>0</v>
      </c>
    </row>
    <row r="22" spans="1:48" x14ac:dyDescent="0.35">
      <c r="A22" s="620" t="s">
        <v>180</v>
      </c>
      <c r="B22" s="617"/>
      <c r="C22" s="532">
        <v>0</v>
      </c>
      <c r="D22" s="532"/>
      <c r="E22" s="409"/>
      <c r="F22" s="234">
        <v>0</v>
      </c>
      <c r="G22" s="234">
        <v>0</v>
      </c>
      <c r="H22" s="235">
        <f t="shared" si="0"/>
        <v>0</v>
      </c>
      <c r="I22" s="234">
        <v>0</v>
      </c>
      <c r="J22" s="234">
        <v>0</v>
      </c>
      <c r="K22" s="235">
        <f t="shared" si="1"/>
        <v>0</v>
      </c>
      <c r="L22" s="234">
        <v>0</v>
      </c>
      <c r="M22" s="236">
        <f t="shared" si="2"/>
        <v>0</v>
      </c>
      <c r="N22" s="222"/>
      <c r="P22" s="570" t="s">
        <v>180</v>
      </c>
      <c r="Q22" s="571"/>
      <c r="R22" s="571"/>
      <c r="S22" s="532">
        <v>0</v>
      </c>
      <c r="T22" s="532"/>
      <c r="U22" s="409"/>
      <c r="V22" s="234">
        <v>0</v>
      </c>
      <c r="W22" s="234">
        <v>0</v>
      </c>
      <c r="X22" s="295">
        <f t="shared" si="3"/>
        <v>0</v>
      </c>
      <c r="Y22" s="234">
        <v>0</v>
      </c>
      <c r="Z22" s="234">
        <v>0</v>
      </c>
      <c r="AA22" s="295">
        <f t="shared" si="4"/>
        <v>0</v>
      </c>
      <c r="AB22" s="234">
        <v>0</v>
      </c>
      <c r="AC22" s="295">
        <f t="shared" si="5"/>
        <v>0</v>
      </c>
      <c r="AD22" s="296">
        <f t="shared" si="10"/>
        <v>0</v>
      </c>
      <c r="AE22" s="222"/>
      <c r="AF22" s="222"/>
      <c r="AG22" s="570" t="s">
        <v>180</v>
      </c>
      <c r="AH22" s="571"/>
      <c r="AI22" s="571"/>
      <c r="AJ22" s="532">
        <v>0</v>
      </c>
      <c r="AK22" s="532"/>
      <c r="AL22" s="409"/>
      <c r="AM22" s="234">
        <v>0</v>
      </c>
      <c r="AN22" s="234">
        <v>0</v>
      </c>
      <c r="AO22" s="277">
        <f t="shared" si="6"/>
        <v>0</v>
      </c>
      <c r="AP22" s="234">
        <v>0</v>
      </c>
      <c r="AQ22" s="234">
        <v>0</v>
      </c>
      <c r="AR22" s="277">
        <f t="shared" si="7"/>
        <v>0</v>
      </c>
      <c r="AS22" s="234">
        <v>0</v>
      </c>
      <c r="AT22" s="277">
        <f t="shared" si="8"/>
        <v>0</v>
      </c>
      <c r="AU22" s="278">
        <f t="shared" si="9"/>
        <v>0</v>
      </c>
    </row>
    <row r="23" spans="1:48" ht="16" thickBot="1" x14ac:dyDescent="0.4">
      <c r="A23" s="509" t="s">
        <v>206</v>
      </c>
      <c r="B23" s="510"/>
      <c r="C23" s="497">
        <f>COUNTA(B16:B21)+C22</f>
        <v>0</v>
      </c>
      <c r="D23" s="497"/>
      <c r="E23" s="411"/>
      <c r="F23" s="250">
        <f>SUM(F16:F22)</f>
        <v>0</v>
      </c>
      <c r="G23" s="250">
        <f>SUM(G16:G22)</f>
        <v>0</v>
      </c>
      <c r="H23" s="250">
        <f t="shared" ref="H23:L23" si="11">SUM(H16:H22)</f>
        <v>0</v>
      </c>
      <c r="I23" s="250">
        <f>SUM(I16:I22)</f>
        <v>0</v>
      </c>
      <c r="J23" s="250">
        <f>SUM(J16:J22)</f>
        <v>0</v>
      </c>
      <c r="K23" s="250">
        <f t="shared" si="11"/>
        <v>0</v>
      </c>
      <c r="L23" s="250">
        <f t="shared" si="11"/>
        <v>0</v>
      </c>
      <c r="M23" s="237">
        <f>SUM(M16:M22)</f>
        <v>0</v>
      </c>
      <c r="N23" s="222"/>
      <c r="P23" s="566" t="s">
        <v>206</v>
      </c>
      <c r="Q23" s="567"/>
      <c r="R23" s="567"/>
      <c r="S23" s="498">
        <f>COUNTA(Q16:Q21)+S22</f>
        <v>0</v>
      </c>
      <c r="T23" s="498"/>
      <c r="U23" s="411"/>
      <c r="V23" s="293">
        <f>SUM(V16:V22)</f>
        <v>0</v>
      </c>
      <c r="W23" s="293">
        <f>SUM(W16:W22)</f>
        <v>0</v>
      </c>
      <c r="X23" s="293">
        <f t="shared" ref="X23:AA23" si="12">SUM(X16:X22)</f>
        <v>0</v>
      </c>
      <c r="Y23" s="293">
        <f t="shared" si="12"/>
        <v>0</v>
      </c>
      <c r="Z23" s="293">
        <f t="shared" si="12"/>
        <v>0</v>
      </c>
      <c r="AA23" s="293">
        <f t="shared" si="12"/>
        <v>0</v>
      </c>
      <c r="AB23" s="293">
        <f>SUM(AB16:AB22)</f>
        <v>0</v>
      </c>
      <c r="AC23" s="293">
        <f>SUM(AC16:AC22)</f>
        <v>0</v>
      </c>
      <c r="AD23" s="294">
        <f>SUM(AD16:AD22)</f>
        <v>0</v>
      </c>
      <c r="AE23" s="222"/>
      <c r="AF23" s="222"/>
      <c r="AG23" s="566" t="s">
        <v>206</v>
      </c>
      <c r="AH23" s="567"/>
      <c r="AI23" s="567"/>
      <c r="AJ23" s="543">
        <f>COUNTA(AH16:AH21)+AJ22</f>
        <v>0</v>
      </c>
      <c r="AK23" s="543"/>
      <c r="AL23" s="411"/>
      <c r="AM23" s="275">
        <f>SUM(AM16:AM22)</f>
        <v>0</v>
      </c>
      <c r="AN23" s="275">
        <f>SUM(AN16:AN22)</f>
        <v>0</v>
      </c>
      <c r="AO23" s="275">
        <f t="shared" ref="AO23:AS23" si="13">SUM(AO16:AO22)</f>
        <v>0</v>
      </c>
      <c r="AP23" s="275">
        <f t="shared" si="13"/>
        <v>0</v>
      </c>
      <c r="AQ23" s="275">
        <f t="shared" si="13"/>
        <v>0</v>
      </c>
      <c r="AR23" s="275">
        <f t="shared" si="13"/>
        <v>0</v>
      </c>
      <c r="AS23" s="275">
        <f t="shared" si="13"/>
        <v>0</v>
      </c>
      <c r="AT23" s="275">
        <f>SUM(AT16:AT22)</f>
        <v>0</v>
      </c>
      <c r="AU23" s="276">
        <f t="shared" si="9"/>
        <v>0</v>
      </c>
      <c r="AV23" s="358"/>
    </row>
    <row r="24" spans="1:48" ht="3.75" customHeight="1" thickBot="1" x14ac:dyDescent="0.4">
      <c r="F24" s="357"/>
      <c r="G24" s="357"/>
      <c r="AD24" s="246">
        <f t="shared" si="10"/>
        <v>0</v>
      </c>
      <c r="AE24" s="358"/>
      <c r="AF24" s="358"/>
    </row>
    <row r="25" spans="1:48" x14ac:dyDescent="0.35">
      <c r="A25" s="502" t="s">
        <v>186</v>
      </c>
      <c r="B25" s="503"/>
      <c r="C25" s="503"/>
      <c r="D25" s="503"/>
      <c r="E25" s="503"/>
      <c r="F25" s="503"/>
      <c r="G25" s="503"/>
      <c r="H25" s="503"/>
      <c r="I25" s="503"/>
      <c r="J25" s="503"/>
      <c r="K25" s="503"/>
      <c r="L25" s="503"/>
      <c r="M25" s="518"/>
      <c r="P25" s="502" t="s">
        <v>186</v>
      </c>
      <c r="Q25" s="503"/>
      <c r="R25" s="503"/>
      <c r="S25" s="503"/>
      <c r="T25" s="503"/>
      <c r="U25" s="503"/>
      <c r="V25" s="503"/>
      <c r="W25" s="503"/>
      <c r="X25" s="503"/>
      <c r="Y25" s="503"/>
      <c r="Z25" s="503"/>
      <c r="AA25" s="503"/>
      <c r="AB25" s="503"/>
      <c r="AC25" s="503"/>
      <c r="AD25" s="418"/>
      <c r="AE25" s="358"/>
      <c r="AF25" s="358"/>
      <c r="AG25" s="502" t="s">
        <v>186</v>
      </c>
      <c r="AH25" s="503"/>
      <c r="AI25" s="503"/>
      <c r="AJ25" s="503"/>
      <c r="AK25" s="503"/>
      <c r="AL25" s="503"/>
      <c r="AM25" s="503"/>
      <c r="AN25" s="503"/>
      <c r="AO25" s="503"/>
      <c r="AP25" s="503"/>
      <c r="AQ25" s="503"/>
      <c r="AR25" s="503"/>
      <c r="AS25" s="503"/>
      <c r="AT25" s="503"/>
      <c r="AU25" s="418"/>
    </row>
    <row r="26" spans="1:48" s="242" customFormat="1" ht="31.5" customHeight="1" x14ac:dyDescent="0.35">
      <c r="A26" s="534" t="s">
        <v>188</v>
      </c>
      <c r="B26" s="533"/>
      <c r="C26" s="533" t="s">
        <v>13</v>
      </c>
      <c r="D26" s="533"/>
      <c r="E26" s="424" t="s">
        <v>14</v>
      </c>
      <c r="F26" s="412" t="s">
        <v>171</v>
      </c>
      <c r="G26" s="412" t="s">
        <v>68</v>
      </c>
      <c r="H26" s="422" t="s">
        <v>151</v>
      </c>
      <c r="I26" s="412" t="s">
        <v>80</v>
      </c>
      <c r="J26" s="412" t="s">
        <v>81</v>
      </c>
      <c r="K26" s="422" t="s">
        <v>82</v>
      </c>
      <c r="L26" s="412" t="s">
        <v>150</v>
      </c>
      <c r="M26" s="259" t="s">
        <v>18</v>
      </c>
      <c r="N26" s="413"/>
      <c r="P26" s="534" t="s">
        <v>188</v>
      </c>
      <c r="Q26" s="533"/>
      <c r="R26" s="533"/>
      <c r="S26" s="533" t="s">
        <v>13</v>
      </c>
      <c r="T26" s="533"/>
      <c r="U26" s="424" t="s">
        <v>14</v>
      </c>
      <c r="V26" s="424" t="s">
        <v>171</v>
      </c>
      <c r="W26" s="424" t="s">
        <v>68</v>
      </c>
      <c r="X26" s="260" t="s">
        <v>151</v>
      </c>
      <c r="Y26" s="424" t="s">
        <v>80</v>
      </c>
      <c r="Z26" s="424" t="s">
        <v>81</v>
      </c>
      <c r="AA26" s="260" t="s">
        <v>82</v>
      </c>
      <c r="AB26" s="424" t="s">
        <v>150</v>
      </c>
      <c r="AC26" s="260" t="s">
        <v>18</v>
      </c>
      <c r="AD26" s="267" t="s">
        <v>114</v>
      </c>
      <c r="AE26" s="413"/>
      <c r="AF26" s="413"/>
      <c r="AG26" s="534" t="s">
        <v>188</v>
      </c>
      <c r="AH26" s="533"/>
      <c r="AI26" s="533"/>
      <c r="AJ26" s="533" t="s">
        <v>13</v>
      </c>
      <c r="AK26" s="533"/>
      <c r="AL26" s="424" t="s">
        <v>14</v>
      </c>
      <c r="AM26" s="424" t="s">
        <v>171</v>
      </c>
      <c r="AN26" s="424" t="s">
        <v>68</v>
      </c>
      <c r="AO26" s="260" t="s">
        <v>151</v>
      </c>
      <c r="AP26" s="424" t="s">
        <v>80</v>
      </c>
      <c r="AQ26" s="424" t="s">
        <v>81</v>
      </c>
      <c r="AR26" s="260" t="s">
        <v>82</v>
      </c>
      <c r="AS26" s="424" t="s">
        <v>150</v>
      </c>
      <c r="AT26" s="260" t="s">
        <v>213</v>
      </c>
      <c r="AU26" s="267" t="s">
        <v>110</v>
      </c>
    </row>
    <row r="27" spans="1:48" x14ac:dyDescent="0.35">
      <c r="A27" s="495">
        <v>0</v>
      </c>
      <c r="B27" s="491"/>
      <c r="C27" s="496" t="s">
        <v>19</v>
      </c>
      <c r="D27" s="496"/>
      <c r="E27" s="409"/>
      <c r="F27" s="234">
        <v>0</v>
      </c>
      <c r="G27" s="234">
        <v>0</v>
      </c>
      <c r="H27" s="235">
        <f>SUM(F27:G27)</f>
        <v>0</v>
      </c>
      <c r="I27" s="234">
        <v>0</v>
      </c>
      <c r="J27" s="234">
        <v>0</v>
      </c>
      <c r="K27" s="235">
        <f>SUM(I27:J27)</f>
        <v>0</v>
      </c>
      <c r="L27" s="234">
        <v>0</v>
      </c>
      <c r="M27" s="236">
        <f>SUM(H27, K27, L27)</f>
        <v>0</v>
      </c>
      <c r="N27" s="223"/>
      <c r="P27" s="495">
        <v>0</v>
      </c>
      <c r="Q27" s="491"/>
      <c r="R27" s="491"/>
      <c r="S27" s="496" t="s">
        <v>19</v>
      </c>
      <c r="T27" s="496"/>
      <c r="U27" s="423"/>
      <c r="V27" s="234">
        <v>0</v>
      </c>
      <c r="W27" s="234">
        <v>0</v>
      </c>
      <c r="X27" s="295">
        <f>SUM(V27:W27)</f>
        <v>0</v>
      </c>
      <c r="Y27" s="234">
        <v>0</v>
      </c>
      <c r="Z27" s="234">
        <v>0</v>
      </c>
      <c r="AA27" s="295">
        <f>SUM(Y27:Z27)</f>
        <v>0</v>
      </c>
      <c r="AB27" s="234">
        <v>0</v>
      </c>
      <c r="AC27" s="295">
        <f>SUM(X27, AA27, AB27)</f>
        <v>0</v>
      </c>
      <c r="AD27" s="296">
        <f>M27-AC27</f>
        <v>0</v>
      </c>
      <c r="AE27" s="223"/>
      <c r="AF27" s="223"/>
      <c r="AG27" s="495">
        <v>0</v>
      </c>
      <c r="AH27" s="491"/>
      <c r="AI27" s="491"/>
      <c r="AJ27" s="496" t="s">
        <v>19</v>
      </c>
      <c r="AK27" s="496"/>
      <c r="AL27" s="423"/>
      <c r="AM27" s="234">
        <v>0</v>
      </c>
      <c r="AN27" s="234">
        <v>0</v>
      </c>
      <c r="AO27" s="277">
        <f>SUM(AM27:AN27)</f>
        <v>0</v>
      </c>
      <c r="AP27" s="234">
        <v>0</v>
      </c>
      <c r="AQ27" s="234">
        <v>0</v>
      </c>
      <c r="AR27" s="277">
        <f>SUM(AP27:AQ27)</f>
        <v>0</v>
      </c>
      <c r="AS27" s="234">
        <v>0</v>
      </c>
      <c r="AT27" s="277">
        <f>SUM(AO27, AR27, AS27)</f>
        <v>0</v>
      </c>
      <c r="AU27" s="278">
        <f t="shared" ref="AU27:AU32" si="14">IF($S$73&lt;&gt;0, AC27-AT27, M27-AT27)</f>
        <v>0</v>
      </c>
    </row>
    <row r="28" spans="1:48" x14ac:dyDescent="0.35">
      <c r="A28" s="495">
        <v>0</v>
      </c>
      <c r="B28" s="491"/>
      <c r="C28" s="496" t="s">
        <v>20</v>
      </c>
      <c r="D28" s="496"/>
      <c r="E28" s="409"/>
      <c r="F28" s="234">
        <v>0</v>
      </c>
      <c r="G28" s="234">
        <v>0</v>
      </c>
      <c r="H28" s="235">
        <f t="shared" ref="H28:H31" si="15">SUM(F28:G28)</f>
        <v>0</v>
      </c>
      <c r="I28" s="234">
        <v>0</v>
      </c>
      <c r="J28" s="234">
        <v>0</v>
      </c>
      <c r="K28" s="235">
        <f t="shared" ref="K28:K31" si="16">SUM(I28:J28)</f>
        <v>0</v>
      </c>
      <c r="L28" s="234">
        <v>0</v>
      </c>
      <c r="M28" s="236">
        <f t="shared" ref="M28:M31" si="17">SUM(H28, K28, L28)</f>
        <v>0</v>
      </c>
      <c r="N28" s="223"/>
      <c r="P28" s="495">
        <v>0</v>
      </c>
      <c r="Q28" s="491"/>
      <c r="R28" s="491"/>
      <c r="S28" s="496" t="s">
        <v>20</v>
      </c>
      <c r="T28" s="496"/>
      <c r="U28" s="423"/>
      <c r="V28" s="234">
        <v>0</v>
      </c>
      <c r="W28" s="234">
        <v>0</v>
      </c>
      <c r="X28" s="295">
        <f t="shared" ref="X28:X31" si="18">SUM(V28:W28)</f>
        <v>0</v>
      </c>
      <c r="Y28" s="234">
        <v>0</v>
      </c>
      <c r="Z28" s="234">
        <v>0</v>
      </c>
      <c r="AA28" s="295">
        <f t="shared" ref="AA28:AA31" si="19">SUM(Y28:Z28)</f>
        <v>0</v>
      </c>
      <c r="AB28" s="234">
        <v>0</v>
      </c>
      <c r="AC28" s="295">
        <f t="shared" ref="AC28:AC31" si="20">SUM(X28, AA28, AB28)</f>
        <v>0</v>
      </c>
      <c r="AD28" s="296">
        <f t="shared" ref="AD28:AD31" si="21">M28-AC28</f>
        <v>0</v>
      </c>
      <c r="AE28" s="223"/>
      <c r="AF28" s="223"/>
      <c r="AG28" s="495">
        <v>0</v>
      </c>
      <c r="AH28" s="491"/>
      <c r="AI28" s="491"/>
      <c r="AJ28" s="496" t="s">
        <v>20</v>
      </c>
      <c r="AK28" s="496"/>
      <c r="AL28" s="423"/>
      <c r="AM28" s="234">
        <v>0</v>
      </c>
      <c r="AN28" s="234">
        <v>0</v>
      </c>
      <c r="AO28" s="277">
        <f t="shared" ref="AO28:AO31" si="22">SUM(AM28:AN28)</f>
        <v>0</v>
      </c>
      <c r="AP28" s="234">
        <v>0</v>
      </c>
      <c r="AQ28" s="234">
        <v>0</v>
      </c>
      <c r="AR28" s="277">
        <f t="shared" ref="AR28:AR31" si="23">SUM(AP28:AQ28)</f>
        <v>0</v>
      </c>
      <c r="AS28" s="234">
        <v>0</v>
      </c>
      <c r="AT28" s="277">
        <f t="shared" ref="AT28:AT31" si="24">SUM(AO28, AR28, AS28)</f>
        <v>0</v>
      </c>
      <c r="AU28" s="278">
        <f t="shared" si="14"/>
        <v>0</v>
      </c>
    </row>
    <row r="29" spans="1:48" x14ac:dyDescent="0.35">
      <c r="A29" s="495">
        <v>0</v>
      </c>
      <c r="B29" s="491"/>
      <c r="C29" s="496" t="s">
        <v>21</v>
      </c>
      <c r="D29" s="496"/>
      <c r="E29" s="409"/>
      <c r="F29" s="234">
        <v>0</v>
      </c>
      <c r="G29" s="234">
        <v>0</v>
      </c>
      <c r="H29" s="235">
        <f>SUM(F29:G29)</f>
        <v>0</v>
      </c>
      <c r="I29" s="234">
        <v>0</v>
      </c>
      <c r="J29" s="234">
        <v>0</v>
      </c>
      <c r="K29" s="235">
        <f t="shared" si="16"/>
        <v>0</v>
      </c>
      <c r="L29" s="234">
        <v>0</v>
      </c>
      <c r="M29" s="236">
        <f t="shared" si="17"/>
        <v>0</v>
      </c>
      <c r="N29" s="223"/>
      <c r="P29" s="495">
        <v>0</v>
      </c>
      <c r="Q29" s="491"/>
      <c r="R29" s="491"/>
      <c r="S29" s="496" t="s">
        <v>21</v>
      </c>
      <c r="T29" s="496"/>
      <c r="U29" s="423"/>
      <c r="V29" s="234">
        <v>0</v>
      </c>
      <c r="W29" s="234">
        <v>0</v>
      </c>
      <c r="X29" s="295">
        <f t="shared" si="18"/>
        <v>0</v>
      </c>
      <c r="Y29" s="234">
        <v>0</v>
      </c>
      <c r="Z29" s="234">
        <v>0</v>
      </c>
      <c r="AA29" s="295">
        <f t="shared" si="19"/>
        <v>0</v>
      </c>
      <c r="AB29" s="234">
        <v>0</v>
      </c>
      <c r="AC29" s="295">
        <f t="shared" si="20"/>
        <v>0</v>
      </c>
      <c r="AD29" s="296">
        <f t="shared" si="21"/>
        <v>0</v>
      </c>
      <c r="AE29" s="223"/>
      <c r="AF29" s="223"/>
      <c r="AG29" s="495">
        <v>0</v>
      </c>
      <c r="AH29" s="491"/>
      <c r="AI29" s="491"/>
      <c r="AJ29" s="496" t="s">
        <v>21</v>
      </c>
      <c r="AK29" s="496"/>
      <c r="AL29" s="423"/>
      <c r="AM29" s="234">
        <v>0</v>
      </c>
      <c r="AN29" s="234">
        <v>0</v>
      </c>
      <c r="AO29" s="277">
        <f t="shared" si="22"/>
        <v>0</v>
      </c>
      <c r="AP29" s="234">
        <v>0</v>
      </c>
      <c r="AQ29" s="234">
        <v>0</v>
      </c>
      <c r="AR29" s="277">
        <f t="shared" si="23"/>
        <v>0</v>
      </c>
      <c r="AS29" s="234">
        <v>0</v>
      </c>
      <c r="AT29" s="277">
        <f t="shared" si="24"/>
        <v>0</v>
      </c>
      <c r="AU29" s="278">
        <f t="shared" si="14"/>
        <v>0</v>
      </c>
    </row>
    <row r="30" spans="1:48" x14ac:dyDescent="0.35">
      <c r="A30" s="495">
        <v>0</v>
      </c>
      <c r="B30" s="491"/>
      <c r="C30" s="496" t="s">
        <v>22</v>
      </c>
      <c r="D30" s="496"/>
      <c r="E30" s="409"/>
      <c r="F30" s="234">
        <v>0</v>
      </c>
      <c r="G30" s="234">
        <v>0</v>
      </c>
      <c r="H30" s="235">
        <f t="shared" si="15"/>
        <v>0</v>
      </c>
      <c r="I30" s="234">
        <v>0</v>
      </c>
      <c r="J30" s="234">
        <v>0</v>
      </c>
      <c r="K30" s="235">
        <f t="shared" si="16"/>
        <v>0</v>
      </c>
      <c r="L30" s="234">
        <v>0</v>
      </c>
      <c r="M30" s="236">
        <f t="shared" si="17"/>
        <v>0</v>
      </c>
      <c r="N30" s="223"/>
      <c r="P30" s="495">
        <v>0</v>
      </c>
      <c r="Q30" s="491"/>
      <c r="R30" s="491"/>
      <c r="S30" s="496" t="s">
        <v>22</v>
      </c>
      <c r="T30" s="496"/>
      <c r="U30" s="423"/>
      <c r="V30" s="234">
        <v>0</v>
      </c>
      <c r="W30" s="234">
        <v>0</v>
      </c>
      <c r="X30" s="295">
        <f t="shared" si="18"/>
        <v>0</v>
      </c>
      <c r="Y30" s="234">
        <v>0</v>
      </c>
      <c r="Z30" s="234">
        <v>0</v>
      </c>
      <c r="AA30" s="295">
        <f t="shared" si="19"/>
        <v>0</v>
      </c>
      <c r="AB30" s="234">
        <v>0</v>
      </c>
      <c r="AC30" s="295">
        <f t="shared" si="20"/>
        <v>0</v>
      </c>
      <c r="AD30" s="296">
        <f t="shared" si="21"/>
        <v>0</v>
      </c>
      <c r="AE30" s="223"/>
      <c r="AF30" s="223"/>
      <c r="AG30" s="495">
        <v>0</v>
      </c>
      <c r="AH30" s="491"/>
      <c r="AI30" s="491"/>
      <c r="AJ30" s="496" t="s">
        <v>22</v>
      </c>
      <c r="AK30" s="496"/>
      <c r="AL30" s="423"/>
      <c r="AM30" s="234">
        <v>0</v>
      </c>
      <c r="AN30" s="234">
        <v>0</v>
      </c>
      <c r="AO30" s="277">
        <f t="shared" si="22"/>
        <v>0</v>
      </c>
      <c r="AP30" s="234">
        <v>0</v>
      </c>
      <c r="AQ30" s="234">
        <v>0</v>
      </c>
      <c r="AR30" s="277">
        <f t="shared" si="23"/>
        <v>0</v>
      </c>
      <c r="AS30" s="234">
        <v>0</v>
      </c>
      <c r="AT30" s="277">
        <f>SUM(AO30, AR30, AS30)</f>
        <v>0</v>
      </c>
      <c r="AU30" s="278">
        <f t="shared" si="14"/>
        <v>0</v>
      </c>
    </row>
    <row r="31" spans="1:48" x14ac:dyDescent="0.35">
      <c r="A31" s="495">
        <v>0</v>
      </c>
      <c r="B31" s="491"/>
      <c r="C31" s="491" t="s">
        <v>23</v>
      </c>
      <c r="D31" s="491"/>
      <c r="E31" s="409"/>
      <c r="F31" s="234">
        <v>0</v>
      </c>
      <c r="G31" s="234">
        <v>0</v>
      </c>
      <c r="H31" s="235">
        <f t="shared" si="15"/>
        <v>0</v>
      </c>
      <c r="I31" s="234">
        <v>0</v>
      </c>
      <c r="J31" s="234">
        <v>0</v>
      </c>
      <c r="K31" s="235">
        <f t="shared" si="16"/>
        <v>0</v>
      </c>
      <c r="L31" s="234">
        <v>0</v>
      </c>
      <c r="M31" s="236">
        <f t="shared" si="17"/>
        <v>0</v>
      </c>
      <c r="N31" s="223"/>
      <c r="P31" s="495">
        <v>0</v>
      </c>
      <c r="Q31" s="491"/>
      <c r="R31" s="491"/>
      <c r="S31" s="491" t="s">
        <v>23</v>
      </c>
      <c r="T31" s="491"/>
      <c r="U31" s="423"/>
      <c r="V31" s="234">
        <v>0</v>
      </c>
      <c r="W31" s="234">
        <v>0</v>
      </c>
      <c r="X31" s="295">
        <f t="shared" si="18"/>
        <v>0</v>
      </c>
      <c r="Y31" s="234">
        <v>0</v>
      </c>
      <c r="Z31" s="234">
        <v>0</v>
      </c>
      <c r="AA31" s="295">
        <f t="shared" si="19"/>
        <v>0</v>
      </c>
      <c r="AB31" s="234">
        <v>0</v>
      </c>
      <c r="AC31" s="295">
        <f t="shared" si="20"/>
        <v>0</v>
      </c>
      <c r="AD31" s="296">
        <f t="shared" si="21"/>
        <v>0</v>
      </c>
      <c r="AE31" s="223"/>
      <c r="AF31" s="223"/>
      <c r="AG31" s="495">
        <v>0</v>
      </c>
      <c r="AH31" s="491"/>
      <c r="AI31" s="491"/>
      <c r="AJ31" s="491" t="s">
        <v>23</v>
      </c>
      <c r="AK31" s="491"/>
      <c r="AL31" s="423"/>
      <c r="AM31" s="234">
        <v>0</v>
      </c>
      <c r="AN31" s="234">
        <v>0</v>
      </c>
      <c r="AO31" s="277">
        <f t="shared" si="22"/>
        <v>0</v>
      </c>
      <c r="AP31" s="234">
        <v>0</v>
      </c>
      <c r="AQ31" s="234">
        <v>0</v>
      </c>
      <c r="AR31" s="277">
        <f t="shared" si="23"/>
        <v>0</v>
      </c>
      <c r="AS31" s="234">
        <v>0</v>
      </c>
      <c r="AT31" s="277">
        <f t="shared" si="24"/>
        <v>0</v>
      </c>
      <c r="AU31" s="278">
        <f t="shared" si="14"/>
        <v>0</v>
      </c>
    </row>
    <row r="32" spans="1:48" ht="16" thickBot="1" x14ac:dyDescent="0.4">
      <c r="A32" s="493" t="s">
        <v>181</v>
      </c>
      <c r="B32" s="494"/>
      <c r="C32" s="497">
        <f>SUM(A27:B31)</f>
        <v>0</v>
      </c>
      <c r="D32" s="497"/>
      <c r="E32" s="411"/>
      <c r="F32" s="250">
        <f>SUM(F27:F31)</f>
        <v>0</v>
      </c>
      <c r="G32" s="250">
        <f t="shared" ref="G32:L32" si="25">SUM(G27:G31)</f>
        <v>0</v>
      </c>
      <c r="H32" s="250">
        <f t="shared" si="25"/>
        <v>0</v>
      </c>
      <c r="I32" s="250">
        <f t="shared" si="25"/>
        <v>0</v>
      </c>
      <c r="J32" s="250">
        <f t="shared" si="25"/>
        <v>0</v>
      </c>
      <c r="K32" s="250">
        <f t="shared" si="25"/>
        <v>0</v>
      </c>
      <c r="L32" s="250">
        <f t="shared" si="25"/>
        <v>0</v>
      </c>
      <c r="M32" s="237">
        <f>SUM(M27:M31)</f>
        <v>0</v>
      </c>
      <c r="N32" s="223"/>
      <c r="P32" s="493" t="s">
        <v>181</v>
      </c>
      <c r="Q32" s="494"/>
      <c r="R32" s="494"/>
      <c r="S32" s="498">
        <f>SUM(P27:R31)</f>
        <v>0</v>
      </c>
      <c r="T32" s="498"/>
      <c r="U32" s="411"/>
      <c r="V32" s="293">
        <f>SUM(V27:V31)</f>
        <v>0</v>
      </c>
      <c r="W32" s="293">
        <f t="shared" ref="W32:AD32" si="26">SUM(W27:W31)</f>
        <v>0</v>
      </c>
      <c r="X32" s="293">
        <f t="shared" si="26"/>
        <v>0</v>
      </c>
      <c r="Y32" s="293">
        <f>SUM(Y27:Y31)</f>
        <v>0</v>
      </c>
      <c r="Z32" s="293">
        <f t="shared" si="26"/>
        <v>0</v>
      </c>
      <c r="AA32" s="293">
        <f t="shared" si="26"/>
        <v>0</v>
      </c>
      <c r="AB32" s="293">
        <f t="shared" si="26"/>
        <v>0</v>
      </c>
      <c r="AC32" s="293">
        <f t="shared" si="26"/>
        <v>0</v>
      </c>
      <c r="AD32" s="294">
        <f t="shared" si="26"/>
        <v>0</v>
      </c>
      <c r="AE32" s="223"/>
      <c r="AF32" s="223"/>
      <c r="AG32" s="493" t="s">
        <v>181</v>
      </c>
      <c r="AH32" s="494"/>
      <c r="AI32" s="494"/>
      <c r="AJ32" s="543">
        <f>SUM(AG27:AI31)</f>
        <v>0</v>
      </c>
      <c r="AK32" s="543"/>
      <c r="AL32" s="411"/>
      <c r="AM32" s="275">
        <f>SUM(AM27:AM31)</f>
        <v>0</v>
      </c>
      <c r="AN32" s="275">
        <f t="shared" ref="AN32:AR32" si="27">SUM(AN27:AN31)</f>
        <v>0</v>
      </c>
      <c r="AO32" s="275">
        <f t="shared" si="27"/>
        <v>0</v>
      </c>
      <c r="AP32" s="275">
        <f t="shared" si="27"/>
        <v>0</v>
      </c>
      <c r="AQ32" s="275">
        <f t="shared" si="27"/>
        <v>0</v>
      </c>
      <c r="AR32" s="275">
        <f t="shared" si="27"/>
        <v>0</v>
      </c>
      <c r="AS32" s="275">
        <f>SUM(AS27:AS31)</f>
        <v>0</v>
      </c>
      <c r="AT32" s="275">
        <f>SUM(AT27:AT31)</f>
        <v>0</v>
      </c>
      <c r="AU32" s="276">
        <f t="shared" si="14"/>
        <v>0</v>
      </c>
    </row>
    <row r="33" spans="1:47" s="358" customFormat="1" ht="3.75" customHeight="1" thickBot="1" x14ac:dyDescent="0.4">
      <c r="A33" s="499"/>
      <c r="B33" s="499"/>
      <c r="C33" s="499"/>
      <c r="D33" s="499"/>
      <c r="E33" s="499"/>
      <c r="F33" s="499"/>
      <c r="G33" s="499"/>
      <c r="H33" s="499"/>
      <c r="I33" s="499"/>
      <c r="J33" s="499"/>
      <c r="K33" s="499"/>
      <c r="L33" s="499"/>
      <c r="M33" s="499"/>
      <c r="N33" s="223"/>
      <c r="P33" s="499"/>
      <c r="Q33" s="499"/>
      <c r="R33" s="499"/>
      <c r="S33" s="499"/>
      <c r="T33" s="499"/>
      <c r="U33" s="499"/>
      <c r="V33" s="499"/>
      <c r="W33" s="499"/>
      <c r="X33" s="499"/>
      <c r="Y33" s="499"/>
      <c r="Z33" s="499"/>
      <c r="AA33" s="499"/>
      <c r="AB33" s="499"/>
      <c r="AC33" s="499"/>
      <c r="AD33" s="499"/>
      <c r="AE33" s="223"/>
      <c r="AF33" s="223"/>
      <c r="AG33" s="499"/>
      <c r="AH33" s="499"/>
      <c r="AI33" s="499"/>
      <c r="AJ33" s="499"/>
      <c r="AK33" s="499"/>
      <c r="AL33" s="499"/>
      <c r="AM33" s="499"/>
      <c r="AN33" s="499"/>
      <c r="AO33" s="499"/>
      <c r="AP33" s="499"/>
      <c r="AQ33" s="499"/>
      <c r="AR33" s="499"/>
      <c r="AS33" s="499"/>
      <c r="AT33" s="499"/>
      <c r="AU33" s="499"/>
    </row>
    <row r="34" spans="1:47" ht="16" thickBot="1" x14ac:dyDescent="0.4">
      <c r="A34" s="514" t="s">
        <v>187</v>
      </c>
      <c r="B34" s="515"/>
      <c r="C34" s="515"/>
      <c r="D34" s="515"/>
      <c r="E34" s="515"/>
      <c r="F34" s="241">
        <f>SUM(F32, F23)</f>
        <v>0</v>
      </c>
      <c r="G34" s="241">
        <f t="shared" ref="G34:L34" si="28">SUM(G32, G23)</f>
        <v>0</v>
      </c>
      <c r="H34" s="241">
        <f>SUM(H32, H23)</f>
        <v>0</v>
      </c>
      <c r="I34" s="241">
        <f>SUM(I32, I23)</f>
        <v>0</v>
      </c>
      <c r="J34" s="241">
        <f t="shared" si="28"/>
        <v>0</v>
      </c>
      <c r="K34" s="241">
        <f>SUM(K32, K23)</f>
        <v>0</v>
      </c>
      <c r="L34" s="241">
        <f t="shared" si="28"/>
        <v>0</v>
      </c>
      <c r="M34" s="240">
        <f>SUM(M32, M23)</f>
        <v>0</v>
      </c>
      <c r="N34" s="223"/>
      <c r="P34" s="500" t="s">
        <v>187</v>
      </c>
      <c r="Q34" s="501"/>
      <c r="R34" s="501"/>
      <c r="S34" s="501"/>
      <c r="T34" s="501"/>
      <c r="U34" s="501"/>
      <c r="V34" s="297">
        <f>SUM(V32, V23)</f>
        <v>0</v>
      </c>
      <c r="W34" s="297">
        <f t="shared" ref="W34" si="29">SUM(W32, W23)</f>
        <v>0</v>
      </c>
      <c r="X34" s="297">
        <f>SUM(X32, X23)</f>
        <v>0</v>
      </c>
      <c r="Y34" s="297">
        <f>SUM(Y32, Y23)</f>
        <v>0</v>
      </c>
      <c r="Z34" s="297">
        <f t="shared" ref="Z34:AB34" si="30">SUM(Z32, Z23)</f>
        <v>0</v>
      </c>
      <c r="AA34" s="297">
        <f t="shared" si="30"/>
        <v>0</v>
      </c>
      <c r="AB34" s="297">
        <f t="shared" si="30"/>
        <v>0</v>
      </c>
      <c r="AC34" s="297">
        <f>SUM(AC32, AC23)</f>
        <v>0</v>
      </c>
      <c r="AD34" s="298">
        <f>SUM(AD32, AD23)</f>
        <v>0</v>
      </c>
      <c r="AE34" s="223"/>
      <c r="AF34" s="223"/>
      <c r="AG34" s="500" t="s">
        <v>187</v>
      </c>
      <c r="AH34" s="501"/>
      <c r="AI34" s="501"/>
      <c r="AJ34" s="501"/>
      <c r="AK34" s="501"/>
      <c r="AL34" s="501"/>
      <c r="AM34" s="279">
        <f>SUM(AM32, AM23)</f>
        <v>0</v>
      </c>
      <c r="AN34" s="279">
        <f t="shared" ref="AN34" si="31">SUM(AN32, AN23)</f>
        <v>0</v>
      </c>
      <c r="AO34" s="279">
        <f>SUM(AO32, AO23)</f>
        <v>0</v>
      </c>
      <c r="AP34" s="279">
        <f t="shared" ref="AP34:AS34" si="32">SUM(AP32, AP23)</f>
        <v>0</v>
      </c>
      <c r="AQ34" s="279">
        <f t="shared" si="32"/>
        <v>0</v>
      </c>
      <c r="AR34" s="279">
        <f t="shared" si="32"/>
        <v>0</v>
      </c>
      <c r="AS34" s="279">
        <f t="shared" si="32"/>
        <v>0</v>
      </c>
      <c r="AT34" s="279">
        <f>SUM(AT32, AT23)</f>
        <v>0</v>
      </c>
      <c r="AU34" s="280">
        <f>SUM(AU32, AU23)</f>
        <v>0</v>
      </c>
    </row>
    <row r="35" spans="1:47" ht="15.75" customHeight="1" thickBot="1" x14ac:dyDescent="0.4">
      <c r="F35" s="357"/>
      <c r="G35" s="357"/>
      <c r="AE35" s="358"/>
      <c r="AF35" s="358"/>
    </row>
    <row r="36" spans="1:47" x14ac:dyDescent="0.35">
      <c r="A36" s="502" t="s">
        <v>98</v>
      </c>
      <c r="B36" s="503"/>
      <c r="C36" s="503"/>
      <c r="D36" s="503"/>
      <c r="E36" s="503"/>
      <c r="F36" s="503"/>
      <c r="G36" s="503"/>
      <c r="H36" s="503"/>
      <c r="I36" s="503"/>
      <c r="J36" s="503"/>
      <c r="K36" s="503"/>
      <c r="L36" s="503"/>
      <c r="M36" s="518"/>
      <c r="P36" s="502" t="s">
        <v>98</v>
      </c>
      <c r="Q36" s="503"/>
      <c r="R36" s="503"/>
      <c r="S36" s="503"/>
      <c r="T36" s="503"/>
      <c r="U36" s="503"/>
      <c r="V36" s="503"/>
      <c r="W36" s="503"/>
      <c r="X36" s="503"/>
      <c r="Y36" s="503"/>
      <c r="Z36" s="503"/>
      <c r="AA36" s="503"/>
      <c r="AB36" s="503"/>
      <c r="AC36" s="503"/>
      <c r="AD36" s="418"/>
      <c r="AE36" s="358"/>
      <c r="AF36" s="358"/>
      <c r="AG36" s="502" t="s">
        <v>98</v>
      </c>
      <c r="AH36" s="503"/>
      <c r="AI36" s="503"/>
      <c r="AJ36" s="503"/>
      <c r="AK36" s="503"/>
      <c r="AL36" s="503"/>
      <c r="AM36" s="503"/>
      <c r="AN36" s="503"/>
      <c r="AO36" s="503"/>
      <c r="AP36" s="503"/>
      <c r="AQ36" s="503"/>
      <c r="AR36" s="503"/>
      <c r="AS36" s="503"/>
      <c r="AT36" s="503"/>
      <c r="AU36" s="418"/>
    </row>
    <row r="37" spans="1:47" s="242" customFormat="1" ht="15.65" customHeight="1" x14ac:dyDescent="0.35">
      <c r="A37" s="530" t="s">
        <v>24</v>
      </c>
      <c r="B37" s="531"/>
      <c r="C37" s="531"/>
      <c r="D37" s="531"/>
      <c r="E37" s="531"/>
      <c r="F37" s="531"/>
      <c r="G37" s="531"/>
      <c r="H37" s="531"/>
      <c r="I37" s="531"/>
      <c r="J37" s="424" t="s">
        <v>17</v>
      </c>
      <c r="K37" s="424" t="s">
        <v>15</v>
      </c>
      <c r="L37" s="424" t="s">
        <v>16</v>
      </c>
      <c r="M37" s="259" t="s">
        <v>18</v>
      </c>
      <c r="N37" s="413"/>
      <c r="P37" s="530" t="s">
        <v>24</v>
      </c>
      <c r="Q37" s="531"/>
      <c r="R37" s="531"/>
      <c r="S37" s="531"/>
      <c r="T37" s="531"/>
      <c r="U37" s="531"/>
      <c r="V37" s="531"/>
      <c r="W37" s="531"/>
      <c r="X37" s="531"/>
      <c r="Y37" s="531"/>
      <c r="Z37" s="328" t="s">
        <v>77</v>
      </c>
      <c r="AA37" s="424" t="s">
        <v>15</v>
      </c>
      <c r="AB37" s="424" t="s">
        <v>16</v>
      </c>
      <c r="AC37" s="422" t="s">
        <v>18</v>
      </c>
      <c r="AD37" s="267" t="s">
        <v>114</v>
      </c>
      <c r="AE37" s="413"/>
      <c r="AF37" s="413"/>
      <c r="AG37" s="530" t="s">
        <v>24</v>
      </c>
      <c r="AH37" s="531"/>
      <c r="AI37" s="531"/>
      <c r="AJ37" s="531"/>
      <c r="AK37" s="531"/>
      <c r="AL37" s="531"/>
      <c r="AM37" s="531"/>
      <c r="AN37" s="531"/>
      <c r="AO37" s="531"/>
      <c r="AP37" s="531"/>
      <c r="AQ37" s="328" t="s">
        <v>211</v>
      </c>
      <c r="AR37" s="424" t="s">
        <v>15</v>
      </c>
      <c r="AS37" s="424" t="s">
        <v>16</v>
      </c>
      <c r="AT37" s="422" t="s">
        <v>213</v>
      </c>
      <c r="AU37" s="267" t="s">
        <v>110</v>
      </c>
    </row>
    <row r="38" spans="1:47" x14ac:dyDescent="0.35">
      <c r="A38" s="415">
        <v>1</v>
      </c>
      <c r="B38" s="491"/>
      <c r="C38" s="491"/>
      <c r="D38" s="491"/>
      <c r="E38" s="491"/>
      <c r="F38" s="491"/>
      <c r="G38" s="491"/>
      <c r="H38" s="491"/>
      <c r="I38" s="491"/>
      <c r="J38" s="234">
        <v>0</v>
      </c>
      <c r="K38" s="234">
        <v>0</v>
      </c>
      <c r="L38" s="234">
        <v>0</v>
      </c>
      <c r="M38" s="236">
        <f>SUM(J38:L38)</f>
        <v>0</v>
      </c>
      <c r="N38" s="223"/>
      <c r="P38" s="415">
        <v>1</v>
      </c>
      <c r="Q38" s="496"/>
      <c r="R38" s="496"/>
      <c r="S38" s="496"/>
      <c r="T38" s="496"/>
      <c r="U38" s="496"/>
      <c r="V38" s="496"/>
      <c r="W38" s="496"/>
      <c r="X38" s="496"/>
      <c r="Y38" s="496"/>
      <c r="Z38" s="234">
        <v>0</v>
      </c>
      <c r="AA38" s="234">
        <v>0</v>
      </c>
      <c r="AB38" s="234">
        <v>0</v>
      </c>
      <c r="AC38" s="295">
        <f>SUM(Z38:AB38)</f>
        <v>0</v>
      </c>
      <c r="AD38" s="296">
        <f>M38-AC38</f>
        <v>0</v>
      </c>
      <c r="AE38" s="223"/>
      <c r="AF38" s="223"/>
      <c r="AG38" s="415">
        <v>1</v>
      </c>
      <c r="AH38" s="496"/>
      <c r="AI38" s="496"/>
      <c r="AJ38" s="496"/>
      <c r="AK38" s="496"/>
      <c r="AL38" s="496"/>
      <c r="AM38" s="496"/>
      <c r="AN38" s="496"/>
      <c r="AO38" s="496"/>
      <c r="AP38" s="496"/>
      <c r="AQ38" s="234">
        <v>0</v>
      </c>
      <c r="AR38" s="234">
        <v>0</v>
      </c>
      <c r="AS38" s="234">
        <v>0</v>
      </c>
      <c r="AT38" s="277">
        <f>SUM(AQ38:AS38)</f>
        <v>0</v>
      </c>
      <c r="AU38" s="278">
        <f>IF($S$73&lt;&gt;0, AC38-AT38, M38-AT38)</f>
        <v>0</v>
      </c>
    </row>
    <row r="39" spans="1:47" x14ac:dyDescent="0.35">
      <c r="A39" s="415">
        <v>2</v>
      </c>
      <c r="B39" s="492"/>
      <c r="C39" s="492"/>
      <c r="D39" s="492"/>
      <c r="E39" s="492"/>
      <c r="F39" s="492"/>
      <c r="G39" s="492"/>
      <c r="H39" s="492"/>
      <c r="I39" s="492"/>
      <c r="J39" s="234">
        <v>0</v>
      </c>
      <c r="K39" s="234">
        <v>0</v>
      </c>
      <c r="L39" s="234">
        <v>0</v>
      </c>
      <c r="M39" s="236">
        <f>SUM(J39:L39)</f>
        <v>0</v>
      </c>
      <c r="N39" s="223"/>
      <c r="P39" s="415">
        <v>2</v>
      </c>
      <c r="Q39" s="496"/>
      <c r="R39" s="496"/>
      <c r="S39" s="496"/>
      <c r="T39" s="496"/>
      <c r="U39" s="496"/>
      <c r="V39" s="496"/>
      <c r="W39" s="496"/>
      <c r="X39" s="496"/>
      <c r="Y39" s="496"/>
      <c r="Z39" s="234">
        <v>0</v>
      </c>
      <c r="AA39" s="234">
        <v>0</v>
      </c>
      <c r="AB39" s="234">
        <v>0</v>
      </c>
      <c r="AC39" s="295">
        <f t="shared" ref="AC39:AC40" si="33">SUM(Z39:AB39)</f>
        <v>0</v>
      </c>
      <c r="AD39" s="296">
        <f t="shared" ref="AD39:AD40" si="34">M39-AC39</f>
        <v>0</v>
      </c>
      <c r="AE39" s="223"/>
      <c r="AF39" s="223"/>
      <c r="AG39" s="415">
        <v>2</v>
      </c>
      <c r="AH39" s="496"/>
      <c r="AI39" s="496"/>
      <c r="AJ39" s="496"/>
      <c r="AK39" s="496"/>
      <c r="AL39" s="496"/>
      <c r="AM39" s="496"/>
      <c r="AN39" s="496"/>
      <c r="AO39" s="496"/>
      <c r="AP39" s="496"/>
      <c r="AQ39" s="234">
        <v>0</v>
      </c>
      <c r="AR39" s="234">
        <v>0</v>
      </c>
      <c r="AS39" s="234">
        <v>0</v>
      </c>
      <c r="AT39" s="277">
        <f>SUM(AQ39:AS39)</f>
        <v>0</v>
      </c>
      <c r="AU39" s="278">
        <f>IF($S$73&lt;&gt;0, AC39-AT39, M39-AT39)</f>
        <v>0</v>
      </c>
    </row>
    <row r="40" spans="1:47" x14ac:dyDescent="0.35">
      <c r="A40" s="415">
        <v>3</v>
      </c>
      <c r="B40" s="492"/>
      <c r="C40" s="492"/>
      <c r="D40" s="492"/>
      <c r="E40" s="492"/>
      <c r="F40" s="492"/>
      <c r="G40" s="492"/>
      <c r="H40" s="492"/>
      <c r="I40" s="492"/>
      <c r="J40" s="234">
        <v>0</v>
      </c>
      <c r="K40" s="234">
        <v>0</v>
      </c>
      <c r="L40" s="234">
        <v>0</v>
      </c>
      <c r="M40" s="236">
        <f>SUM(J40:L40)</f>
        <v>0</v>
      </c>
      <c r="N40" s="223"/>
      <c r="P40" s="415">
        <v>3</v>
      </c>
      <c r="Q40" s="496"/>
      <c r="R40" s="496"/>
      <c r="S40" s="496"/>
      <c r="T40" s="496"/>
      <c r="U40" s="496"/>
      <c r="V40" s="496"/>
      <c r="W40" s="496"/>
      <c r="X40" s="496"/>
      <c r="Y40" s="496"/>
      <c r="Z40" s="234">
        <v>0</v>
      </c>
      <c r="AA40" s="234">
        <v>0</v>
      </c>
      <c r="AB40" s="234">
        <v>0</v>
      </c>
      <c r="AC40" s="295">
        <f t="shared" si="33"/>
        <v>0</v>
      </c>
      <c r="AD40" s="296">
        <f t="shared" si="34"/>
        <v>0</v>
      </c>
      <c r="AE40" s="223"/>
      <c r="AF40" s="223"/>
      <c r="AG40" s="415">
        <v>3</v>
      </c>
      <c r="AH40" s="496"/>
      <c r="AI40" s="496"/>
      <c r="AJ40" s="496"/>
      <c r="AK40" s="496"/>
      <c r="AL40" s="496"/>
      <c r="AM40" s="496"/>
      <c r="AN40" s="496"/>
      <c r="AO40" s="496"/>
      <c r="AP40" s="496"/>
      <c r="AQ40" s="234">
        <v>0</v>
      </c>
      <c r="AR40" s="234">
        <v>0</v>
      </c>
      <c r="AS40" s="234">
        <v>0</v>
      </c>
      <c r="AT40" s="277">
        <f t="shared" ref="AT40" si="35">SUM(AQ40:AS40)</f>
        <v>0</v>
      </c>
      <c r="AU40" s="278">
        <f>IF($S$73&lt;&gt;0, AC40-AT40, M40-AT40)</f>
        <v>0</v>
      </c>
    </row>
    <row r="41" spans="1:47" ht="16" thickBot="1" x14ac:dyDescent="0.4">
      <c r="A41" s="504" t="s">
        <v>25</v>
      </c>
      <c r="B41" s="505"/>
      <c r="C41" s="505"/>
      <c r="D41" s="505"/>
      <c r="E41" s="505"/>
      <c r="F41" s="505"/>
      <c r="G41" s="505"/>
      <c r="H41" s="505"/>
      <c r="I41" s="505"/>
      <c r="J41" s="250">
        <f>SUM(J38:J40)</f>
        <v>0</v>
      </c>
      <c r="K41" s="250">
        <f t="shared" ref="K41:L41" si="36">SUM(K38:K40)</f>
        <v>0</v>
      </c>
      <c r="L41" s="250">
        <f t="shared" si="36"/>
        <v>0</v>
      </c>
      <c r="M41" s="237">
        <f>SUM(J41:L41)</f>
        <v>0</v>
      </c>
      <c r="N41" s="223"/>
      <c r="P41" s="504" t="s">
        <v>25</v>
      </c>
      <c r="Q41" s="505"/>
      <c r="R41" s="505"/>
      <c r="S41" s="505"/>
      <c r="T41" s="505"/>
      <c r="U41" s="505"/>
      <c r="V41" s="505"/>
      <c r="W41" s="505"/>
      <c r="X41" s="505"/>
      <c r="Y41" s="505"/>
      <c r="Z41" s="293">
        <f>SUM(Z38:Z40)</f>
        <v>0</v>
      </c>
      <c r="AA41" s="293">
        <f t="shared" ref="AA41:AC41" si="37">SUM(AA38:AA40)</f>
        <v>0</v>
      </c>
      <c r="AB41" s="293">
        <f>SUM(AB38:AB40)</f>
        <v>0</v>
      </c>
      <c r="AC41" s="293">
        <f t="shared" si="37"/>
        <v>0</v>
      </c>
      <c r="AD41" s="294">
        <f>SUM(AD38:AD40)</f>
        <v>0</v>
      </c>
      <c r="AE41" s="223"/>
      <c r="AF41" s="223"/>
      <c r="AG41" s="504" t="s">
        <v>25</v>
      </c>
      <c r="AH41" s="505"/>
      <c r="AI41" s="505"/>
      <c r="AJ41" s="505"/>
      <c r="AK41" s="505"/>
      <c r="AL41" s="505"/>
      <c r="AM41" s="505"/>
      <c r="AN41" s="505"/>
      <c r="AO41" s="505"/>
      <c r="AP41" s="505"/>
      <c r="AQ41" s="275">
        <f>SUM(AQ38:AQ40)</f>
        <v>0</v>
      </c>
      <c r="AR41" s="275">
        <f t="shared" ref="AR41:AU41" si="38">SUM(AR38:AR40)</f>
        <v>0</v>
      </c>
      <c r="AS41" s="275">
        <f t="shared" si="38"/>
        <v>0</v>
      </c>
      <c r="AT41" s="275">
        <f t="shared" si="38"/>
        <v>0</v>
      </c>
      <c r="AU41" s="276">
        <f t="shared" si="38"/>
        <v>0</v>
      </c>
    </row>
    <row r="42" spans="1:47" s="358" customFormat="1" ht="3.75" customHeight="1" thickBot="1" x14ac:dyDescent="0.4">
      <c r="A42" s="413"/>
      <c r="B42" s="413"/>
      <c r="C42" s="413"/>
      <c r="D42" s="413"/>
      <c r="E42" s="413"/>
      <c r="F42" s="413"/>
      <c r="G42" s="413"/>
      <c r="H42" s="413"/>
      <c r="I42" s="413"/>
      <c r="J42" s="246"/>
      <c r="K42" s="246"/>
      <c r="L42" s="246"/>
      <c r="M42" s="246"/>
      <c r="N42" s="223"/>
      <c r="Q42" s="413"/>
      <c r="R42" s="413"/>
      <c r="S42" s="413"/>
      <c r="T42" s="413"/>
      <c r="U42" s="413"/>
      <c r="V42" s="413"/>
      <c r="W42" s="413"/>
      <c r="X42" s="413"/>
      <c r="Y42" s="413"/>
      <c r="Z42" s="246"/>
      <c r="AA42" s="246"/>
      <c r="AB42" s="246"/>
      <c r="AC42" s="246"/>
      <c r="AD42" s="246"/>
      <c r="AE42" s="223"/>
      <c r="AF42" s="223"/>
      <c r="AH42" s="413"/>
      <c r="AI42" s="413"/>
      <c r="AJ42" s="413"/>
      <c r="AK42" s="413"/>
      <c r="AL42" s="413"/>
      <c r="AM42" s="413"/>
      <c r="AN42" s="413"/>
      <c r="AO42" s="413"/>
      <c r="AP42" s="413"/>
      <c r="AQ42" s="246"/>
      <c r="AR42" s="246"/>
      <c r="AS42" s="246"/>
      <c r="AT42" s="246"/>
      <c r="AU42" s="246"/>
    </row>
    <row r="43" spans="1:47" s="242" customFormat="1" x14ac:dyDescent="0.35">
      <c r="A43" s="502" t="s">
        <v>33</v>
      </c>
      <c r="B43" s="503"/>
      <c r="C43" s="503"/>
      <c r="D43" s="503"/>
      <c r="E43" s="503"/>
      <c r="F43" s="503"/>
      <c r="G43" s="503"/>
      <c r="H43" s="503"/>
      <c r="I43" s="503"/>
      <c r="J43" s="425" t="s">
        <v>17</v>
      </c>
      <c r="K43" s="425" t="s">
        <v>15</v>
      </c>
      <c r="L43" s="425" t="s">
        <v>16</v>
      </c>
      <c r="M43" s="418" t="s">
        <v>18</v>
      </c>
      <c r="N43" s="413"/>
      <c r="P43" s="502" t="s">
        <v>33</v>
      </c>
      <c r="Q43" s="503"/>
      <c r="R43" s="503"/>
      <c r="S43" s="503"/>
      <c r="T43" s="503"/>
      <c r="U43" s="503"/>
      <c r="V43" s="503"/>
      <c r="W43" s="503"/>
      <c r="X43" s="503"/>
      <c r="Y43" s="503"/>
      <c r="Z43" s="329" t="s">
        <v>77</v>
      </c>
      <c r="AA43" s="425" t="s">
        <v>15</v>
      </c>
      <c r="AB43" s="425" t="s">
        <v>16</v>
      </c>
      <c r="AC43" s="414" t="s">
        <v>18</v>
      </c>
      <c r="AD43" s="268" t="s">
        <v>114</v>
      </c>
      <c r="AE43" s="413"/>
      <c r="AF43" s="413"/>
      <c r="AG43" s="502" t="s">
        <v>33</v>
      </c>
      <c r="AH43" s="503"/>
      <c r="AI43" s="503"/>
      <c r="AJ43" s="503"/>
      <c r="AK43" s="503"/>
      <c r="AL43" s="503"/>
      <c r="AM43" s="503"/>
      <c r="AN43" s="503"/>
      <c r="AO43" s="503"/>
      <c r="AP43" s="503"/>
      <c r="AQ43" s="329" t="s">
        <v>211</v>
      </c>
      <c r="AR43" s="425" t="s">
        <v>15</v>
      </c>
      <c r="AS43" s="425" t="s">
        <v>16</v>
      </c>
      <c r="AT43" s="414" t="s">
        <v>213</v>
      </c>
      <c r="AU43" s="268" t="s">
        <v>110</v>
      </c>
    </row>
    <row r="44" spans="1:47" x14ac:dyDescent="0.35">
      <c r="A44" s="415">
        <v>1</v>
      </c>
      <c r="B44" s="492"/>
      <c r="C44" s="492"/>
      <c r="D44" s="492"/>
      <c r="E44" s="492"/>
      <c r="F44" s="492"/>
      <c r="G44" s="492"/>
      <c r="H44" s="492"/>
      <c r="I44" s="492"/>
      <c r="J44" s="234">
        <v>0</v>
      </c>
      <c r="K44" s="234">
        <v>0</v>
      </c>
      <c r="L44" s="234">
        <v>0</v>
      </c>
      <c r="M44" s="236">
        <f t="shared" ref="M44:M59" si="39">SUM(J44:L44)</f>
        <v>0</v>
      </c>
      <c r="N44" s="223"/>
      <c r="P44" s="415">
        <v>1</v>
      </c>
      <c r="Q44" s="496"/>
      <c r="R44" s="496"/>
      <c r="S44" s="496"/>
      <c r="T44" s="496"/>
      <c r="U44" s="496"/>
      <c r="V44" s="496"/>
      <c r="W44" s="496"/>
      <c r="X44" s="496"/>
      <c r="Y44" s="496"/>
      <c r="Z44" s="234">
        <v>0</v>
      </c>
      <c r="AA44" s="234">
        <v>0</v>
      </c>
      <c r="AB44" s="234">
        <v>0</v>
      </c>
      <c r="AC44" s="295">
        <f t="shared" ref="AC44:AC46" si="40">SUM(Z44:AB44)</f>
        <v>0</v>
      </c>
      <c r="AD44" s="296">
        <f>M44-AC44</f>
        <v>0</v>
      </c>
      <c r="AE44" s="223"/>
      <c r="AF44" s="223"/>
      <c r="AG44" s="415">
        <v>1</v>
      </c>
      <c r="AH44" s="496"/>
      <c r="AI44" s="496"/>
      <c r="AJ44" s="496"/>
      <c r="AK44" s="496"/>
      <c r="AL44" s="496"/>
      <c r="AM44" s="496"/>
      <c r="AN44" s="496"/>
      <c r="AO44" s="496"/>
      <c r="AP44" s="496"/>
      <c r="AQ44" s="234">
        <v>0</v>
      </c>
      <c r="AR44" s="234">
        <v>0</v>
      </c>
      <c r="AS44" s="234">
        <v>0</v>
      </c>
      <c r="AT44" s="277">
        <f t="shared" ref="AT44:AT46" si="41">SUM(AQ44:AS44)</f>
        <v>0</v>
      </c>
      <c r="AU44" s="278">
        <f>IF($S$73&lt;&gt;0, AC44-AT44, M44-AT44)</f>
        <v>0</v>
      </c>
    </row>
    <row r="45" spans="1:47" x14ac:dyDescent="0.35">
      <c r="A45" s="415">
        <v>2</v>
      </c>
      <c r="B45" s="492"/>
      <c r="C45" s="492"/>
      <c r="D45" s="492"/>
      <c r="E45" s="492"/>
      <c r="F45" s="492"/>
      <c r="G45" s="492"/>
      <c r="H45" s="492"/>
      <c r="I45" s="492"/>
      <c r="J45" s="234">
        <v>0</v>
      </c>
      <c r="K45" s="234">
        <v>0</v>
      </c>
      <c r="L45" s="234">
        <v>0</v>
      </c>
      <c r="M45" s="236">
        <f>SUM(J45:L45)</f>
        <v>0</v>
      </c>
      <c r="N45" s="223"/>
      <c r="P45" s="415">
        <v>2</v>
      </c>
      <c r="Q45" s="496"/>
      <c r="R45" s="496"/>
      <c r="S45" s="496"/>
      <c r="T45" s="496"/>
      <c r="U45" s="496"/>
      <c r="V45" s="496"/>
      <c r="W45" s="496"/>
      <c r="X45" s="496"/>
      <c r="Y45" s="496"/>
      <c r="Z45" s="234">
        <v>0</v>
      </c>
      <c r="AA45" s="234">
        <v>0</v>
      </c>
      <c r="AB45" s="234">
        <v>0</v>
      </c>
      <c r="AC45" s="295">
        <f t="shared" si="40"/>
        <v>0</v>
      </c>
      <c r="AD45" s="296">
        <f t="shared" ref="AD45:AD46" si="42">M45-AC45</f>
        <v>0</v>
      </c>
      <c r="AE45" s="223"/>
      <c r="AF45" s="223"/>
      <c r="AG45" s="415">
        <v>2</v>
      </c>
      <c r="AH45" s="496"/>
      <c r="AI45" s="496"/>
      <c r="AJ45" s="496"/>
      <c r="AK45" s="496"/>
      <c r="AL45" s="496"/>
      <c r="AM45" s="496"/>
      <c r="AN45" s="496"/>
      <c r="AO45" s="496"/>
      <c r="AP45" s="496"/>
      <c r="AQ45" s="234">
        <v>0</v>
      </c>
      <c r="AR45" s="234">
        <v>0</v>
      </c>
      <c r="AS45" s="234">
        <v>0</v>
      </c>
      <c r="AT45" s="277">
        <f t="shared" si="41"/>
        <v>0</v>
      </c>
      <c r="AU45" s="278">
        <f>IF($S$73&lt;&gt;0, AC45-AT45, M45-AT45)</f>
        <v>0</v>
      </c>
    </row>
    <row r="46" spans="1:47" x14ac:dyDescent="0.35">
      <c r="A46" s="415">
        <v>3</v>
      </c>
      <c r="B46" s="492"/>
      <c r="C46" s="492"/>
      <c r="D46" s="492"/>
      <c r="E46" s="492"/>
      <c r="F46" s="492"/>
      <c r="G46" s="492"/>
      <c r="H46" s="492"/>
      <c r="I46" s="492"/>
      <c r="J46" s="234">
        <v>0</v>
      </c>
      <c r="K46" s="234">
        <v>0</v>
      </c>
      <c r="L46" s="234">
        <v>0</v>
      </c>
      <c r="M46" s="236">
        <f>SUM(J46:L46)</f>
        <v>0</v>
      </c>
      <c r="N46" s="223"/>
      <c r="P46" s="415">
        <v>3</v>
      </c>
      <c r="Q46" s="496"/>
      <c r="R46" s="496"/>
      <c r="S46" s="496"/>
      <c r="T46" s="496"/>
      <c r="U46" s="496"/>
      <c r="V46" s="496"/>
      <c r="W46" s="496"/>
      <c r="X46" s="496"/>
      <c r="Y46" s="496"/>
      <c r="Z46" s="234">
        <v>0</v>
      </c>
      <c r="AA46" s="234">
        <v>0</v>
      </c>
      <c r="AB46" s="234">
        <v>0</v>
      </c>
      <c r="AC46" s="295">
        <f t="shared" si="40"/>
        <v>0</v>
      </c>
      <c r="AD46" s="296">
        <f t="shared" si="42"/>
        <v>0</v>
      </c>
      <c r="AE46" s="223"/>
      <c r="AF46" s="223"/>
      <c r="AG46" s="415">
        <v>3</v>
      </c>
      <c r="AH46" s="496"/>
      <c r="AI46" s="496"/>
      <c r="AJ46" s="496"/>
      <c r="AK46" s="496"/>
      <c r="AL46" s="496"/>
      <c r="AM46" s="496"/>
      <c r="AN46" s="496"/>
      <c r="AO46" s="496"/>
      <c r="AP46" s="496"/>
      <c r="AQ46" s="234">
        <v>0</v>
      </c>
      <c r="AR46" s="234">
        <v>0</v>
      </c>
      <c r="AS46" s="234">
        <v>0</v>
      </c>
      <c r="AT46" s="277">
        <f t="shared" si="41"/>
        <v>0</v>
      </c>
      <c r="AU46" s="278">
        <f>IF($S$73&lt;&gt;0, AC46-AT46, M46-AT46)</f>
        <v>0</v>
      </c>
    </row>
    <row r="47" spans="1:47" ht="16" thickBot="1" x14ac:dyDescent="0.4">
      <c r="A47" s="504" t="s">
        <v>26</v>
      </c>
      <c r="B47" s="505"/>
      <c r="C47" s="505"/>
      <c r="D47" s="505"/>
      <c r="E47" s="505"/>
      <c r="F47" s="505"/>
      <c r="G47" s="505"/>
      <c r="H47" s="505"/>
      <c r="I47" s="505"/>
      <c r="J47" s="250">
        <f>SUM(J44:J46)</f>
        <v>0</v>
      </c>
      <c r="K47" s="250">
        <f t="shared" ref="K47" si="43">SUM(K44:K46)</f>
        <v>0</v>
      </c>
      <c r="L47" s="250">
        <f>SUM(L44:L46)</f>
        <v>0</v>
      </c>
      <c r="M47" s="237">
        <f t="shared" si="39"/>
        <v>0</v>
      </c>
      <c r="N47" s="223"/>
      <c r="P47" s="504" t="s">
        <v>26</v>
      </c>
      <c r="Q47" s="505"/>
      <c r="R47" s="505"/>
      <c r="S47" s="505"/>
      <c r="T47" s="505"/>
      <c r="U47" s="505"/>
      <c r="V47" s="505"/>
      <c r="W47" s="505"/>
      <c r="X47" s="505"/>
      <c r="Y47" s="505"/>
      <c r="Z47" s="293">
        <f>SUM(Z44:Z46)</f>
        <v>0</v>
      </c>
      <c r="AA47" s="293">
        <f t="shared" ref="AA47:AC47" si="44">SUM(AA44:AA46)</f>
        <v>0</v>
      </c>
      <c r="AB47" s="293">
        <f t="shared" si="44"/>
        <v>0</v>
      </c>
      <c r="AC47" s="293">
        <f t="shared" si="44"/>
        <v>0</v>
      </c>
      <c r="AD47" s="294">
        <f>SUM(AD44:AD46)</f>
        <v>0</v>
      </c>
      <c r="AE47" s="223"/>
      <c r="AF47" s="223"/>
      <c r="AG47" s="504" t="s">
        <v>26</v>
      </c>
      <c r="AH47" s="505"/>
      <c r="AI47" s="505"/>
      <c r="AJ47" s="505"/>
      <c r="AK47" s="505"/>
      <c r="AL47" s="505"/>
      <c r="AM47" s="505"/>
      <c r="AN47" s="505"/>
      <c r="AO47" s="505"/>
      <c r="AP47" s="505"/>
      <c r="AQ47" s="275">
        <f>SUM(AQ44:AQ46)</f>
        <v>0</v>
      </c>
      <c r="AR47" s="275">
        <f t="shared" ref="AR47:AU47" si="45">SUM(AR44:AR46)</f>
        <v>0</v>
      </c>
      <c r="AS47" s="275">
        <f t="shared" si="45"/>
        <v>0</v>
      </c>
      <c r="AT47" s="275">
        <f t="shared" si="45"/>
        <v>0</v>
      </c>
      <c r="AU47" s="276">
        <f t="shared" si="45"/>
        <v>0</v>
      </c>
    </row>
    <row r="48" spans="1:47" s="358" customFormat="1" ht="3.75" customHeight="1" thickBot="1" x14ac:dyDescent="0.4">
      <c r="A48" s="413"/>
      <c r="B48" s="413"/>
      <c r="C48" s="413"/>
      <c r="D48" s="413"/>
      <c r="E48" s="413"/>
      <c r="F48" s="413"/>
      <c r="G48" s="413"/>
      <c r="H48" s="413"/>
      <c r="I48" s="413"/>
      <c r="J48" s="246"/>
      <c r="K48" s="246"/>
      <c r="L48" s="246"/>
      <c r="M48" s="246"/>
      <c r="N48" s="223"/>
      <c r="Q48" s="413"/>
      <c r="R48" s="413"/>
      <c r="S48" s="413"/>
      <c r="T48" s="413"/>
      <c r="U48" s="413"/>
      <c r="V48" s="413"/>
      <c r="W48" s="413"/>
      <c r="X48" s="413"/>
      <c r="Y48" s="413"/>
      <c r="Z48" s="246"/>
      <c r="AA48" s="246"/>
      <c r="AB48" s="246"/>
      <c r="AC48" s="246"/>
      <c r="AD48" s="246"/>
      <c r="AE48" s="223"/>
      <c r="AF48" s="223"/>
      <c r="AH48" s="413"/>
      <c r="AI48" s="413"/>
      <c r="AJ48" s="413"/>
      <c r="AK48" s="413"/>
      <c r="AL48" s="413"/>
      <c r="AM48" s="413"/>
      <c r="AN48" s="413"/>
      <c r="AO48" s="413"/>
      <c r="AP48" s="413"/>
      <c r="AQ48" s="246"/>
      <c r="AR48" s="246"/>
      <c r="AS48" s="246"/>
      <c r="AT48" s="246"/>
      <c r="AU48" s="246"/>
    </row>
    <row r="49" spans="1:47" s="242" customFormat="1" x14ac:dyDescent="0.35">
      <c r="A49" s="502" t="s">
        <v>27</v>
      </c>
      <c r="B49" s="503"/>
      <c r="C49" s="503"/>
      <c r="D49" s="503"/>
      <c r="E49" s="503"/>
      <c r="F49" s="503"/>
      <c r="G49" s="503"/>
      <c r="H49" s="503"/>
      <c r="I49" s="503"/>
      <c r="J49" s="425" t="s">
        <v>17</v>
      </c>
      <c r="K49" s="425" t="s">
        <v>15</v>
      </c>
      <c r="L49" s="425" t="s">
        <v>16</v>
      </c>
      <c r="M49" s="418" t="s">
        <v>18</v>
      </c>
      <c r="N49" s="413"/>
      <c r="P49" s="502" t="s">
        <v>27</v>
      </c>
      <c r="Q49" s="503"/>
      <c r="R49" s="503"/>
      <c r="S49" s="503"/>
      <c r="T49" s="503"/>
      <c r="U49" s="503"/>
      <c r="V49" s="503"/>
      <c r="W49" s="503"/>
      <c r="X49" s="503"/>
      <c r="Y49" s="503"/>
      <c r="Z49" s="329" t="s">
        <v>77</v>
      </c>
      <c r="AA49" s="425" t="s">
        <v>15</v>
      </c>
      <c r="AB49" s="425" t="s">
        <v>16</v>
      </c>
      <c r="AC49" s="414" t="s">
        <v>18</v>
      </c>
      <c r="AD49" s="268" t="s">
        <v>114</v>
      </c>
      <c r="AE49" s="413"/>
      <c r="AF49" s="413"/>
      <c r="AG49" s="502" t="s">
        <v>27</v>
      </c>
      <c r="AH49" s="503"/>
      <c r="AI49" s="503"/>
      <c r="AJ49" s="503"/>
      <c r="AK49" s="503"/>
      <c r="AL49" s="503"/>
      <c r="AM49" s="503"/>
      <c r="AN49" s="503"/>
      <c r="AO49" s="503"/>
      <c r="AP49" s="503"/>
      <c r="AQ49" s="329" t="s">
        <v>211</v>
      </c>
      <c r="AR49" s="425" t="s">
        <v>15</v>
      </c>
      <c r="AS49" s="425" t="s">
        <v>16</v>
      </c>
      <c r="AT49" s="414" t="s">
        <v>213</v>
      </c>
      <c r="AU49" s="268" t="s">
        <v>110</v>
      </c>
    </row>
    <row r="50" spans="1:47" x14ac:dyDescent="0.35">
      <c r="A50" s="415">
        <v>1</v>
      </c>
      <c r="B50" s="228" t="s">
        <v>28</v>
      </c>
      <c r="C50" s="492"/>
      <c r="D50" s="492"/>
      <c r="E50" s="492"/>
      <c r="F50" s="492"/>
      <c r="G50" s="492"/>
      <c r="H50" s="492"/>
      <c r="I50" s="492"/>
      <c r="J50" s="234">
        <v>0</v>
      </c>
      <c r="K50" s="234">
        <v>0</v>
      </c>
      <c r="L50" s="234">
        <v>0</v>
      </c>
      <c r="M50" s="236">
        <f t="shared" si="39"/>
        <v>0</v>
      </c>
      <c r="N50" s="223"/>
      <c r="P50" s="415">
        <v>1</v>
      </c>
      <c r="Q50" s="228" t="s">
        <v>28</v>
      </c>
      <c r="R50" s="617"/>
      <c r="S50" s="617"/>
      <c r="T50" s="617"/>
      <c r="U50" s="617"/>
      <c r="V50" s="617"/>
      <c r="W50" s="617"/>
      <c r="X50" s="617"/>
      <c r="Y50" s="617"/>
      <c r="Z50" s="234">
        <v>0</v>
      </c>
      <c r="AA50" s="234">
        <v>0</v>
      </c>
      <c r="AB50" s="234">
        <v>0</v>
      </c>
      <c r="AC50" s="295">
        <f t="shared" ref="AC50:AC58" si="46">SUM(Z50:AB50)</f>
        <v>0</v>
      </c>
      <c r="AD50" s="296">
        <f t="shared" ref="AD50:AD60" si="47">M50-AC50</f>
        <v>0</v>
      </c>
      <c r="AE50" s="223"/>
      <c r="AF50" s="223"/>
      <c r="AG50" s="415">
        <v>1</v>
      </c>
      <c r="AH50" s="228" t="s">
        <v>28</v>
      </c>
      <c r="AI50" s="416"/>
      <c r="AJ50" s="492"/>
      <c r="AK50" s="492"/>
      <c r="AL50" s="492"/>
      <c r="AM50" s="492"/>
      <c r="AN50" s="492"/>
      <c r="AO50" s="492"/>
      <c r="AP50" s="492"/>
      <c r="AQ50" s="234">
        <v>0</v>
      </c>
      <c r="AR50" s="234">
        <v>0</v>
      </c>
      <c r="AS50" s="234">
        <v>0</v>
      </c>
      <c r="AT50" s="277">
        <f t="shared" ref="AT50:AT59" si="48">SUM(AQ50:AS50)</f>
        <v>0</v>
      </c>
      <c r="AU50" s="278">
        <f t="shared" ref="AU50:AU60" si="49">IF($S$73&lt;&gt;0, AC50-AT50, M50-AT50)</f>
        <v>0</v>
      </c>
    </row>
    <row r="51" spans="1:47" x14ac:dyDescent="0.35">
      <c r="A51" s="415">
        <v>2</v>
      </c>
      <c r="B51" s="228" t="s">
        <v>31</v>
      </c>
      <c r="C51" s="492"/>
      <c r="D51" s="492"/>
      <c r="E51" s="492"/>
      <c r="F51" s="492"/>
      <c r="G51" s="492"/>
      <c r="H51" s="492"/>
      <c r="I51" s="492"/>
      <c r="J51" s="234">
        <v>0</v>
      </c>
      <c r="K51" s="234">
        <v>0</v>
      </c>
      <c r="L51" s="234">
        <v>0</v>
      </c>
      <c r="M51" s="236">
        <f t="shared" si="39"/>
        <v>0</v>
      </c>
      <c r="N51" s="223"/>
      <c r="P51" s="415">
        <v>2</v>
      </c>
      <c r="Q51" s="228" t="s">
        <v>31</v>
      </c>
      <c r="R51" s="617"/>
      <c r="S51" s="617"/>
      <c r="T51" s="617"/>
      <c r="U51" s="617"/>
      <c r="V51" s="617"/>
      <c r="W51" s="617"/>
      <c r="X51" s="617"/>
      <c r="Y51" s="617"/>
      <c r="Z51" s="234">
        <v>0</v>
      </c>
      <c r="AA51" s="234">
        <v>0</v>
      </c>
      <c r="AB51" s="234">
        <v>0</v>
      </c>
      <c r="AC51" s="295">
        <f t="shared" si="46"/>
        <v>0</v>
      </c>
      <c r="AD51" s="296">
        <f t="shared" si="47"/>
        <v>0</v>
      </c>
      <c r="AE51" s="223"/>
      <c r="AF51" s="223"/>
      <c r="AG51" s="415">
        <v>2</v>
      </c>
      <c r="AH51" s="228" t="s">
        <v>31</v>
      </c>
      <c r="AI51" s="416"/>
      <c r="AJ51" s="492"/>
      <c r="AK51" s="492"/>
      <c r="AL51" s="492"/>
      <c r="AM51" s="492"/>
      <c r="AN51" s="492"/>
      <c r="AO51" s="492"/>
      <c r="AP51" s="492"/>
      <c r="AQ51" s="234">
        <v>0</v>
      </c>
      <c r="AR51" s="234">
        <v>0</v>
      </c>
      <c r="AS51" s="234">
        <v>0</v>
      </c>
      <c r="AT51" s="277">
        <f t="shared" si="48"/>
        <v>0</v>
      </c>
      <c r="AU51" s="278">
        <f t="shared" si="49"/>
        <v>0</v>
      </c>
    </row>
    <row r="52" spans="1:47" x14ac:dyDescent="0.35">
      <c r="A52" s="415">
        <v>3</v>
      </c>
      <c r="B52" s="228" t="s">
        <v>32</v>
      </c>
      <c r="C52" s="492"/>
      <c r="D52" s="492"/>
      <c r="E52" s="492"/>
      <c r="F52" s="492"/>
      <c r="G52" s="492"/>
      <c r="H52" s="492"/>
      <c r="I52" s="492"/>
      <c r="J52" s="234">
        <v>0</v>
      </c>
      <c r="K52" s="234">
        <v>0</v>
      </c>
      <c r="L52" s="234">
        <v>0</v>
      </c>
      <c r="M52" s="236">
        <f t="shared" si="39"/>
        <v>0</v>
      </c>
      <c r="N52" s="223"/>
      <c r="P52" s="415">
        <v>3</v>
      </c>
      <c r="Q52" s="228" t="s">
        <v>32</v>
      </c>
      <c r="R52" s="617"/>
      <c r="S52" s="617"/>
      <c r="T52" s="617"/>
      <c r="U52" s="617"/>
      <c r="V52" s="617"/>
      <c r="W52" s="617"/>
      <c r="X52" s="617"/>
      <c r="Y52" s="617"/>
      <c r="Z52" s="234">
        <v>0</v>
      </c>
      <c r="AA52" s="234">
        <v>0</v>
      </c>
      <c r="AB52" s="234">
        <v>0</v>
      </c>
      <c r="AC52" s="295">
        <f t="shared" si="46"/>
        <v>0</v>
      </c>
      <c r="AD52" s="296">
        <f t="shared" si="47"/>
        <v>0</v>
      </c>
      <c r="AE52" s="223"/>
      <c r="AF52" s="223"/>
      <c r="AG52" s="415">
        <v>3</v>
      </c>
      <c r="AH52" s="228" t="s">
        <v>32</v>
      </c>
      <c r="AI52" s="416"/>
      <c r="AJ52" s="492"/>
      <c r="AK52" s="492"/>
      <c r="AL52" s="492"/>
      <c r="AM52" s="492"/>
      <c r="AN52" s="492"/>
      <c r="AO52" s="492"/>
      <c r="AP52" s="492"/>
      <c r="AQ52" s="234">
        <v>0</v>
      </c>
      <c r="AR52" s="234">
        <v>0</v>
      </c>
      <c r="AS52" s="234">
        <v>0</v>
      </c>
      <c r="AT52" s="277">
        <f t="shared" si="48"/>
        <v>0</v>
      </c>
      <c r="AU52" s="278">
        <f t="shared" si="49"/>
        <v>0</v>
      </c>
    </row>
    <row r="53" spans="1:47" s="358" customFormat="1" x14ac:dyDescent="0.35">
      <c r="A53" s="229">
        <v>4</v>
      </c>
      <c r="B53" s="228" t="s">
        <v>72</v>
      </c>
      <c r="C53" s="492"/>
      <c r="D53" s="492"/>
      <c r="E53" s="492"/>
      <c r="F53" s="492"/>
      <c r="G53" s="492"/>
      <c r="H53" s="492"/>
      <c r="I53" s="492"/>
      <c r="J53" s="234">
        <v>0</v>
      </c>
      <c r="K53" s="234">
        <v>0</v>
      </c>
      <c r="L53" s="234">
        <v>0</v>
      </c>
      <c r="M53" s="236">
        <f t="shared" si="39"/>
        <v>0</v>
      </c>
      <c r="N53" s="223"/>
      <c r="P53" s="229">
        <v>4</v>
      </c>
      <c r="Q53" s="228" t="s">
        <v>72</v>
      </c>
      <c r="R53" s="633"/>
      <c r="S53" s="633"/>
      <c r="T53" s="633"/>
      <c r="U53" s="633"/>
      <c r="V53" s="633"/>
      <c r="W53" s="633"/>
      <c r="X53" s="633"/>
      <c r="Y53" s="633"/>
      <c r="Z53" s="234">
        <v>0</v>
      </c>
      <c r="AA53" s="234">
        <v>0</v>
      </c>
      <c r="AB53" s="234">
        <v>0</v>
      </c>
      <c r="AC53" s="295">
        <f t="shared" si="46"/>
        <v>0</v>
      </c>
      <c r="AD53" s="296">
        <f t="shared" si="47"/>
        <v>0</v>
      </c>
      <c r="AE53" s="223"/>
      <c r="AF53" s="223"/>
      <c r="AG53" s="229">
        <v>4</v>
      </c>
      <c r="AH53" s="228" t="s">
        <v>72</v>
      </c>
      <c r="AI53" s="437"/>
      <c r="AJ53" s="492"/>
      <c r="AK53" s="492"/>
      <c r="AL53" s="492"/>
      <c r="AM53" s="492"/>
      <c r="AN53" s="492"/>
      <c r="AO53" s="492"/>
      <c r="AP53" s="492"/>
      <c r="AQ53" s="234">
        <v>0</v>
      </c>
      <c r="AR53" s="234">
        <v>0</v>
      </c>
      <c r="AS53" s="234">
        <v>0</v>
      </c>
      <c r="AT53" s="277">
        <f t="shared" si="48"/>
        <v>0</v>
      </c>
      <c r="AU53" s="278">
        <f t="shared" si="49"/>
        <v>0</v>
      </c>
    </row>
    <row r="54" spans="1:47" x14ac:dyDescent="0.35">
      <c r="A54" s="415">
        <v>5</v>
      </c>
      <c r="B54" s="228" t="s">
        <v>29</v>
      </c>
      <c r="C54" s="492"/>
      <c r="D54" s="492"/>
      <c r="E54" s="492"/>
      <c r="F54" s="492"/>
      <c r="G54" s="492"/>
      <c r="H54" s="492"/>
      <c r="I54" s="492"/>
      <c r="J54" s="234">
        <v>0</v>
      </c>
      <c r="K54" s="234">
        <v>0</v>
      </c>
      <c r="L54" s="234">
        <v>0</v>
      </c>
      <c r="M54" s="236">
        <f t="shared" si="39"/>
        <v>0</v>
      </c>
      <c r="N54" s="223"/>
      <c r="P54" s="415">
        <v>5</v>
      </c>
      <c r="Q54" s="228" t="s">
        <v>29</v>
      </c>
      <c r="R54" s="617"/>
      <c r="S54" s="617"/>
      <c r="T54" s="617"/>
      <c r="U54" s="617"/>
      <c r="V54" s="617"/>
      <c r="W54" s="617"/>
      <c r="X54" s="617"/>
      <c r="Y54" s="617"/>
      <c r="Z54" s="234">
        <v>0</v>
      </c>
      <c r="AA54" s="234">
        <v>0</v>
      </c>
      <c r="AB54" s="234">
        <v>0</v>
      </c>
      <c r="AC54" s="295">
        <f t="shared" si="46"/>
        <v>0</v>
      </c>
      <c r="AD54" s="296">
        <f t="shared" si="47"/>
        <v>0</v>
      </c>
      <c r="AE54" s="223"/>
      <c r="AF54" s="223"/>
      <c r="AG54" s="415">
        <v>5</v>
      </c>
      <c r="AH54" s="228" t="s">
        <v>29</v>
      </c>
      <c r="AI54" s="416"/>
      <c r="AJ54" s="492"/>
      <c r="AK54" s="492"/>
      <c r="AL54" s="492"/>
      <c r="AM54" s="492"/>
      <c r="AN54" s="492"/>
      <c r="AO54" s="492"/>
      <c r="AP54" s="492"/>
      <c r="AQ54" s="234">
        <v>0</v>
      </c>
      <c r="AR54" s="234">
        <v>0</v>
      </c>
      <c r="AS54" s="234">
        <v>0</v>
      </c>
      <c r="AT54" s="277">
        <f t="shared" si="48"/>
        <v>0</v>
      </c>
      <c r="AU54" s="278">
        <f t="shared" si="49"/>
        <v>0</v>
      </c>
    </row>
    <row r="55" spans="1:47" x14ac:dyDescent="0.35">
      <c r="A55" s="415">
        <v>6</v>
      </c>
      <c r="B55" s="228" t="s">
        <v>30</v>
      </c>
      <c r="C55" s="492"/>
      <c r="D55" s="492"/>
      <c r="E55" s="492"/>
      <c r="F55" s="492"/>
      <c r="G55" s="492"/>
      <c r="H55" s="492"/>
      <c r="I55" s="492"/>
      <c r="J55" s="234">
        <v>0</v>
      </c>
      <c r="K55" s="234">
        <v>0</v>
      </c>
      <c r="L55" s="234">
        <v>0</v>
      </c>
      <c r="M55" s="236">
        <f>SUM(J55:L55)</f>
        <v>0</v>
      </c>
      <c r="N55" s="223"/>
      <c r="P55" s="415">
        <v>6</v>
      </c>
      <c r="Q55" s="228" t="s">
        <v>30</v>
      </c>
      <c r="R55" s="617"/>
      <c r="S55" s="617"/>
      <c r="T55" s="617"/>
      <c r="U55" s="617"/>
      <c r="V55" s="617"/>
      <c r="W55" s="617"/>
      <c r="X55" s="617"/>
      <c r="Y55" s="617"/>
      <c r="Z55" s="234">
        <v>0</v>
      </c>
      <c r="AA55" s="234">
        <v>0</v>
      </c>
      <c r="AB55" s="234">
        <v>0</v>
      </c>
      <c r="AC55" s="295">
        <f t="shared" si="46"/>
        <v>0</v>
      </c>
      <c r="AD55" s="296">
        <f t="shared" si="47"/>
        <v>0</v>
      </c>
      <c r="AE55" s="223"/>
      <c r="AF55" s="223"/>
      <c r="AG55" s="415">
        <v>6</v>
      </c>
      <c r="AH55" s="228" t="s">
        <v>30</v>
      </c>
      <c r="AI55" s="416"/>
      <c r="AJ55" s="492"/>
      <c r="AK55" s="492"/>
      <c r="AL55" s="492"/>
      <c r="AM55" s="492"/>
      <c r="AN55" s="492"/>
      <c r="AO55" s="492"/>
      <c r="AP55" s="492"/>
      <c r="AQ55" s="234">
        <v>0</v>
      </c>
      <c r="AR55" s="234">
        <v>0</v>
      </c>
      <c r="AS55" s="234">
        <v>0</v>
      </c>
      <c r="AT55" s="277">
        <f t="shared" si="48"/>
        <v>0</v>
      </c>
      <c r="AU55" s="278">
        <f t="shared" si="49"/>
        <v>0</v>
      </c>
    </row>
    <row r="56" spans="1:47" x14ac:dyDescent="0.35">
      <c r="A56" s="415">
        <v>7</v>
      </c>
      <c r="B56" s="228" t="s">
        <v>34</v>
      </c>
      <c r="C56" s="492"/>
      <c r="D56" s="492"/>
      <c r="E56" s="492"/>
      <c r="F56" s="492"/>
      <c r="G56" s="492"/>
      <c r="H56" s="492"/>
      <c r="I56" s="492"/>
      <c r="J56" s="234">
        <v>0</v>
      </c>
      <c r="K56" s="234">
        <v>0</v>
      </c>
      <c r="L56" s="234">
        <v>0</v>
      </c>
      <c r="M56" s="236">
        <f>SUM(J56:L56)</f>
        <v>0</v>
      </c>
      <c r="N56" s="223"/>
      <c r="P56" s="415">
        <v>7</v>
      </c>
      <c r="Q56" s="228" t="s">
        <v>34</v>
      </c>
      <c r="R56" s="617"/>
      <c r="S56" s="617"/>
      <c r="T56" s="617"/>
      <c r="U56" s="617"/>
      <c r="V56" s="617"/>
      <c r="W56" s="617"/>
      <c r="X56" s="617"/>
      <c r="Y56" s="617"/>
      <c r="Z56" s="234">
        <v>0</v>
      </c>
      <c r="AA56" s="234">
        <v>0</v>
      </c>
      <c r="AB56" s="234">
        <v>0</v>
      </c>
      <c r="AC56" s="295">
        <f t="shared" si="46"/>
        <v>0</v>
      </c>
      <c r="AD56" s="296">
        <f t="shared" si="47"/>
        <v>0</v>
      </c>
      <c r="AE56" s="223"/>
      <c r="AF56" s="223"/>
      <c r="AG56" s="415">
        <v>7</v>
      </c>
      <c r="AH56" s="228" t="s">
        <v>34</v>
      </c>
      <c r="AI56" s="416"/>
      <c r="AJ56" s="492"/>
      <c r="AK56" s="492"/>
      <c r="AL56" s="492"/>
      <c r="AM56" s="492"/>
      <c r="AN56" s="492"/>
      <c r="AO56" s="492"/>
      <c r="AP56" s="492"/>
      <c r="AQ56" s="234">
        <v>0</v>
      </c>
      <c r="AR56" s="234">
        <v>0</v>
      </c>
      <c r="AS56" s="234">
        <v>0</v>
      </c>
      <c r="AT56" s="277">
        <f t="shared" si="48"/>
        <v>0</v>
      </c>
      <c r="AU56" s="278">
        <f t="shared" si="49"/>
        <v>0</v>
      </c>
    </row>
    <row r="57" spans="1:47" x14ac:dyDescent="0.35">
      <c r="A57" s="415">
        <v>8</v>
      </c>
      <c r="B57" s="228" t="s">
        <v>35</v>
      </c>
      <c r="C57" s="492"/>
      <c r="D57" s="492"/>
      <c r="E57" s="492"/>
      <c r="F57" s="492"/>
      <c r="G57" s="492"/>
      <c r="H57" s="492"/>
      <c r="I57" s="492"/>
      <c r="J57" s="234">
        <v>0</v>
      </c>
      <c r="K57" s="234">
        <v>0</v>
      </c>
      <c r="L57" s="234">
        <v>0</v>
      </c>
      <c r="M57" s="236">
        <f>SUM(J57:L57)</f>
        <v>0</v>
      </c>
      <c r="N57" s="223"/>
      <c r="P57" s="415">
        <v>8</v>
      </c>
      <c r="Q57" s="228" t="s">
        <v>35</v>
      </c>
      <c r="R57" s="617"/>
      <c r="S57" s="617"/>
      <c r="T57" s="617"/>
      <c r="U57" s="617"/>
      <c r="V57" s="617"/>
      <c r="W57" s="617"/>
      <c r="X57" s="617"/>
      <c r="Y57" s="617"/>
      <c r="Z57" s="234">
        <v>0</v>
      </c>
      <c r="AA57" s="234">
        <v>0</v>
      </c>
      <c r="AB57" s="234">
        <v>0</v>
      </c>
      <c r="AC57" s="295">
        <f t="shared" si="46"/>
        <v>0</v>
      </c>
      <c r="AD57" s="296">
        <f t="shared" si="47"/>
        <v>0</v>
      </c>
      <c r="AE57" s="223"/>
      <c r="AF57" s="223"/>
      <c r="AG57" s="415">
        <v>8</v>
      </c>
      <c r="AH57" s="228" t="s">
        <v>35</v>
      </c>
      <c r="AI57" s="416"/>
      <c r="AJ57" s="492"/>
      <c r="AK57" s="492"/>
      <c r="AL57" s="492"/>
      <c r="AM57" s="492"/>
      <c r="AN57" s="492"/>
      <c r="AO57" s="492"/>
      <c r="AP57" s="492"/>
      <c r="AQ57" s="234">
        <v>0</v>
      </c>
      <c r="AR57" s="234">
        <v>0</v>
      </c>
      <c r="AS57" s="234">
        <v>0</v>
      </c>
      <c r="AT57" s="277">
        <f t="shared" si="48"/>
        <v>0</v>
      </c>
      <c r="AU57" s="278">
        <f t="shared" si="49"/>
        <v>0</v>
      </c>
    </row>
    <row r="58" spans="1:47" x14ac:dyDescent="0.35">
      <c r="A58" s="415">
        <v>9</v>
      </c>
      <c r="B58" s="228" t="s">
        <v>50</v>
      </c>
      <c r="C58" s="492"/>
      <c r="D58" s="492"/>
      <c r="E58" s="492"/>
      <c r="F58" s="492"/>
      <c r="G58" s="492"/>
      <c r="H58" s="492"/>
      <c r="I58" s="492"/>
      <c r="J58" s="234">
        <v>0</v>
      </c>
      <c r="K58" s="234">
        <v>0</v>
      </c>
      <c r="L58" s="234">
        <v>0</v>
      </c>
      <c r="M58" s="236">
        <f t="shared" si="39"/>
        <v>0</v>
      </c>
      <c r="N58" s="223"/>
      <c r="P58" s="415">
        <v>9</v>
      </c>
      <c r="Q58" s="228" t="s">
        <v>50</v>
      </c>
      <c r="R58" s="617"/>
      <c r="S58" s="617"/>
      <c r="T58" s="617"/>
      <c r="U58" s="617"/>
      <c r="V58" s="617"/>
      <c r="W58" s="617"/>
      <c r="X58" s="617"/>
      <c r="Y58" s="617"/>
      <c r="Z58" s="234">
        <v>0</v>
      </c>
      <c r="AA58" s="234">
        <v>0</v>
      </c>
      <c r="AB58" s="234">
        <v>0</v>
      </c>
      <c r="AC58" s="295">
        <f t="shared" si="46"/>
        <v>0</v>
      </c>
      <c r="AD58" s="296">
        <f t="shared" si="47"/>
        <v>0</v>
      </c>
      <c r="AE58" s="223"/>
      <c r="AF58" s="223"/>
      <c r="AG58" s="415">
        <v>9</v>
      </c>
      <c r="AH58" s="228" t="s">
        <v>50</v>
      </c>
      <c r="AI58" s="416"/>
      <c r="AJ58" s="492"/>
      <c r="AK58" s="492"/>
      <c r="AL58" s="492"/>
      <c r="AM58" s="492"/>
      <c r="AN58" s="492"/>
      <c r="AO58" s="492"/>
      <c r="AP58" s="492"/>
      <c r="AQ58" s="234">
        <v>0</v>
      </c>
      <c r="AR58" s="234">
        <v>0</v>
      </c>
      <c r="AS58" s="234">
        <v>0</v>
      </c>
      <c r="AT58" s="277">
        <f t="shared" si="48"/>
        <v>0</v>
      </c>
      <c r="AU58" s="278">
        <f t="shared" si="49"/>
        <v>0</v>
      </c>
    </row>
    <row r="59" spans="1:47" x14ac:dyDescent="0.35">
      <c r="A59" s="415">
        <v>10</v>
      </c>
      <c r="B59" s="313" t="s">
        <v>205</v>
      </c>
      <c r="C59" s="492"/>
      <c r="D59" s="492"/>
      <c r="E59" s="492"/>
      <c r="F59" s="492"/>
      <c r="G59" s="492"/>
      <c r="H59" s="492"/>
      <c r="I59" s="492"/>
      <c r="J59" s="234">
        <v>0</v>
      </c>
      <c r="K59" s="234">
        <v>0</v>
      </c>
      <c r="L59" s="234">
        <v>0</v>
      </c>
      <c r="M59" s="236">
        <f t="shared" si="39"/>
        <v>0</v>
      </c>
      <c r="N59" s="223"/>
      <c r="P59" s="415">
        <v>10</v>
      </c>
      <c r="Q59" s="417" t="s">
        <v>205</v>
      </c>
      <c r="R59" s="513"/>
      <c r="S59" s="513"/>
      <c r="T59" s="513"/>
      <c r="U59" s="513"/>
      <c r="V59" s="513"/>
      <c r="W59" s="513"/>
      <c r="X59" s="513"/>
      <c r="Y59" s="513"/>
      <c r="Z59" s="234">
        <v>0</v>
      </c>
      <c r="AA59" s="234">
        <v>0</v>
      </c>
      <c r="AB59" s="234">
        <v>0</v>
      </c>
      <c r="AC59" s="295">
        <f>SUM(Z59:AB59)</f>
        <v>0</v>
      </c>
      <c r="AD59" s="296">
        <f t="shared" si="47"/>
        <v>0</v>
      </c>
      <c r="AE59" s="223"/>
      <c r="AF59" s="223"/>
      <c r="AG59" s="415">
        <v>10</v>
      </c>
      <c r="AH59" s="513" t="s">
        <v>205</v>
      </c>
      <c r="AI59" s="513"/>
      <c r="AJ59" s="491"/>
      <c r="AK59" s="491"/>
      <c r="AL59" s="491"/>
      <c r="AM59" s="491"/>
      <c r="AN59" s="491"/>
      <c r="AO59" s="491"/>
      <c r="AP59" s="491"/>
      <c r="AQ59" s="234">
        <v>0</v>
      </c>
      <c r="AR59" s="234">
        <v>0</v>
      </c>
      <c r="AS59" s="234">
        <v>0</v>
      </c>
      <c r="AT59" s="277">
        <f t="shared" si="48"/>
        <v>0</v>
      </c>
      <c r="AU59" s="278">
        <f t="shared" si="49"/>
        <v>0</v>
      </c>
    </row>
    <row r="60" spans="1:47" ht="17.25" customHeight="1" x14ac:dyDescent="0.35">
      <c r="A60" s="415">
        <v>11</v>
      </c>
      <c r="B60" s="313" t="s">
        <v>205</v>
      </c>
      <c r="C60" s="492"/>
      <c r="D60" s="492"/>
      <c r="E60" s="492"/>
      <c r="F60" s="492"/>
      <c r="G60" s="492"/>
      <c r="H60" s="492"/>
      <c r="I60" s="492"/>
      <c r="J60" s="234">
        <v>0</v>
      </c>
      <c r="K60" s="234">
        <v>0</v>
      </c>
      <c r="L60" s="234">
        <v>0</v>
      </c>
      <c r="M60" s="236">
        <f>SUM(J60:L60)</f>
        <v>0</v>
      </c>
      <c r="N60" s="223"/>
      <c r="P60" s="415">
        <v>11</v>
      </c>
      <c r="Q60" s="417" t="s">
        <v>205</v>
      </c>
      <c r="R60" s="513"/>
      <c r="S60" s="513"/>
      <c r="T60" s="513"/>
      <c r="U60" s="513"/>
      <c r="V60" s="513"/>
      <c r="W60" s="513"/>
      <c r="X60" s="513"/>
      <c r="Y60" s="513"/>
      <c r="Z60" s="234">
        <v>0</v>
      </c>
      <c r="AA60" s="234">
        <v>0</v>
      </c>
      <c r="AB60" s="234">
        <v>0</v>
      </c>
      <c r="AC60" s="295">
        <f>SUM(Z60:AB60)</f>
        <v>0</v>
      </c>
      <c r="AD60" s="296">
        <f t="shared" si="47"/>
        <v>0</v>
      </c>
      <c r="AE60" s="223"/>
      <c r="AF60" s="223"/>
      <c r="AG60" s="415">
        <v>11</v>
      </c>
      <c r="AH60" s="513" t="s">
        <v>205</v>
      </c>
      <c r="AI60" s="513"/>
      <c r="AJ60" s="491"/>
      <c r="AK60" s="491"/>
      <c r="AL60" s="491"/>
      <c r="AM60" s="491"/>
      <c r="AN60" s="491"/>
      <c r="AO60" s="491"/>
      <c r="AP60" s="491"/>
      <c r="AQ60" s="234">
        <v>0</v>
      </c>
      <c r="AR60" s="234">
        <v>0</v>
      </c>
      <c r="AS60" s="234">
        <v>0</v>
      </c>
      <c r="AT60" s="277">
        <f>SUM(AQ60:AS60)</f>
        <v>0</v>
      </c>
      <c r="AU60" s="278">
        <f t="shared" si="49"/>
        <v>0</v>
      </c>
    </row>
    <row r="61" spans="1:47" ht="16" thickBot="1" x14ac:dyDescent="0.4">
      <c r="A61" s="504" t="s">
        <v>36</v>
      </c>
      <c r="B61" s="505"/>
      <c r="C61" s="505"/>
      <c r="D61" s="505"/>
      <c r="E61" s="505"/>
      <c r="F61" s="505"/>
      <c r="G61" s="505"/>
      <c r="H61" s="505"/>
      <c r="I61" s="505"/>
      <c r="J61" s="250">
        <f>SUM(J50:J60)</f>
        <v>0</v>
      </c>
      <c r="K61" s="250">
        <f t="shared" ref="K61:L61" si="50">SUM(K50:K60)</f>
        <v>0</v>
      </c>
      <c r="L61" s="250">
        <f t="shared" si="50"/>
        <v>0</v>
      </c>
      <c r="M61" s="237">
        <f>SUM(J61:L61)</f>
        <v>0</v>
      </c>
      <c r="N61" s="223"/>
      <c r="P61" s="578" t="s">
        <v>36</v>
      </c>
      <c r="Q61" s="579"/>
      <c r="R61" s="579"/>
      <c r="S61" s="579"/>
      <c r="T61" s="579"/>
      <c r="U61" s="579"/>
      <c r="V61" s="579"/>
      <c r="W61" s="579"/>
      <c r="X61" s="579"/>
      <c r="Y61" s="579"/>
      <c r="Z61" s="293">
        <f>SUM(Z50:Z60)</f>
        <v>0</v>
      </c>
      <c r="AA61" s="293">
        <f t="shared" ref="AA61:AB61" si="51">SUM(AA50:AA60)</f>
        <v>0</v>
      </c>
      <c r="AB61" s="293">
        <f t="shared" si="51"/>
        <v>0</v>
      </c>
      <c r="AC61" s="293">
        <f>SUM(AC50:AC60)</f>
        <v>0</v>
      </c>
      <c r="AD61" s="294">
        <f>SUM(AD50:AD60)</f>
        <v>0</v>
      </c>
      <c r="AE61" s="223"/>
      <c r="AF61" s="223"/>
      <c r="AG61" s="578" t="s">
        <v>36</v>
      </c>
      <c r="AH61" s="579"/>
      <c r="AI61" s="579"/>
      <c r="AJ61" s="579"/>
      <c r="AK61" s="579"/>
      <c r="AL61" s="579"/>
      <c r="AM61" s="579"/>
      <c r="AN61" s="579"/>
      <c r="AO61" s="579"/>
      <c r="AP61" s="579"/>
      <c r="AQ61" s="275">
        <f>SUM(AQ50:AQ60)</f>
        <v>0</v>
      </c>
      <c r="AR61" s="275">
        <f t="shared" ref="AR61:AU61" si="52">SUM(AR50:AR60)</f>
        <v>0</v>
      </c>
      <c r="AS61" s="275">
        <f t="shared" si="52"/>
        <v>0</v>
      </c>
      <c r="AT61" s="275">
        <f t="shared" si="52"/>
        <v>0</v>
      </c>
      <c r="AU61" s="276">
        <f t="shared" si="52"/>
        <v>0</v>
      </c>
    </row>
    <row r="62" spans="1:47" s="358" customFormat="1" ht="4.5" customHeight="1" x14ac:dyDescent="0.35">
      <c r="B62" s="281"/>
      <c r="C62" s="360"/>
      <c r="D62" s="360"/>
      <c r="E62" s="360"/>
      <c r="F62" s="360"/>
      <c r="G62" s="360"/>
      <c r="H62" s="360"/>
      <c r="I62" s="360"/>
      <c r="J62" s="283"/>
      <c r="K62" s="283"/>
      <c r="L62" s="283"/>
      <c r="M62" s="246"/>
      <c r="N62" s="223"/>
      <c r="R62" s="281"/>
      <c r="S62" s="284"/>
      <c r="T62" s="284"/>
      <c r="U62" s="284"/>
      <c r="V62" s="284"/>
      <c r="W62" s="284"/>
      <c r="X62" s="284"/>
      <c r="Y62" s="284"/>
      <c r="Z62" s="283"/>
      <c r="AA62" s="283"/>
      <c r="AB62" s="283"/>
      <c r="AC62" s="246"/>
      <c r="AD62" s="246"/>
      <c r="AE62" s="223"/>
      <c r="AF62" s="223"/>
      <c r="AI62" s="281"/>
      <c r="AJ62" s="284"/>
      <c r="AK62" s="284"/>
      <c r="AL62" s="284"/>
      <c r="AM62" s="284"/>
      <c r="AN62" s="284"/>
      <c r="AO62" s="284"/>
      <c r="AP62" s="284"/>
      <c r="AQ62" s="283"/>
      <c r="AR62" s="283"/>
      <c r="AS62" s="283"/>
      <c r="AT62" s="246"/>
      <c r="AU62" s="246"/>
    </row>
    <row r="63" spans="1:47" ht="3.75" customHeight="1" thickBot="1" x14ac:dyDescent="0.4">
      <c r="A63" s="242"/>
      <c r="B63" s="242"/>
      <c r="C63" s="242"/>
      <c r="D63" s="242"/>
      <c r="E63" s="242"/>
      <c r="F63" s="242"/>
      <c r="G63" s="242"/>
      <c r="H63" s="242"/>
      <c r="I63" s="413"/>
      <c r="J63" s="246"/>
      <c r="K63" s="246"/>
      <c r="L63" s="246"/>
      <c r="M63" s="246"/>
      <c r="N63" s="223"/>
      <c r="Q63" s="242"/>
      <c r="R63" s="242"/>
      <c r="S63" s="242"/>
      <c r="T63" s="242"/>
      <c r="U63" s="242"/>
      <c r="V63" s="242"/>
      <c r="W63" s="242"/>
      <c r="X63" s="242"/>
      <c r="Y63" s="413"/>
      <c r="Z63" s="246"/>
      <c r="AA63" s="246"/>
      <c r="AB63" s="246"/>
      <c r="AC63" s="246"/>
      <c r="AD63" s="246"/>
      <c r="AE63" s="223"/>
      <c r="AF63" s="223"/>
      <c r="AH63" s="242"/>
      <c r="AI63" s="242"/>
      <c r="AJ63" s="242"/>
      <c r="AK63" s="242"/>
      <c r="AL63" s="242"/>
      <c r="AM63" s="242"/>
      <c r="AN63" s="242"/>
      <c r="AO63" s="242"/>
      <c r="AP63" s="413"/>
      <c r="AQ63" s="246"/>
      <c r="AR63" s="246"/>
      <c r="AS63" s="246"/>
      <c r="AT63" s="246"/>
      <c r="AU63" s="246"/>
    </row>
    <row r="64" spans="1:47" x14ac:dyDescent="0.35">
      <c r="A64" s="544" t="s">
        <v>182</v>
      </c>
      <c r="B64" s="545"/>
      <c r="C64" s="545"/>
      <c r="D64" s="545"/>
      <c r="E64" s="545"/>
      <c r="F64" s="545"/>
      <c r="G64" s="545"/>
      <c r="H64" s="545"/>
      <c r="I64" s="545"/>
      <c r="J64" s="244">
        <f>SUM(J61,J47,J41,H34)</f>
        <v>0</v>
      </c>
      <c r="K64" s="244">
        <f>SUM(K61,K47,K41,K34)</f>
        <v>0</v>
      </c>
      <c r="L64" s="244">
        <f>SUM(L61,L47,L41,L34)</f>
        <v>0</v>
      </c>
      <c r="M64" s="245">
        <f t="shared" ref="M64" si="53">SUM(J64:L64)</f>
        <v>0</v>
      </c>
      <c r="N64" s="223"/>
      <c r="P64" s="544" t="s">
        <v>182</v>
      </c>
      <c r="Q64" s="545"/>
      <c r="R64" s="545"/>
      <c r="S64" s="545"/>
      <c r="T64" s="545"/>
      <c r="U64" s="545"/>
      <c r="V64" s="545"/>
      <c r="W64" s="545"/>
      <c r="X64" s="545"/>
      <c r="Y64" s="545"/>
      <c r="Z64" s="300">
        <f>SUM(Z61, Z47, Z41, X34)</f>
        <v>0</v>
      </c>
      <c r="AA64" s="300">
        <f>SUM(AA61, AA47, AA41, AA34)</f>
        <v>0</v>
      </c>
      <c r="AB64" s="300">
        <f>SUM(AB61, AB47, AB41, AB34)</f>
        <v>0</v>
      </c>
      <c r="AC64" s="300">
        <f>SUM(Z64:AB64)</f>
        <v>0</v>
      </c>
      <c r="AD64" s="301">
        <f>M64-AC64</f>
        <v>0</v>
      </c>
      <c r="AE64" s="223"/>
      <c r="AF64" s="223"/>
      <c r="AG64" s="544" t="s">
        <v>182</v>
      </c>
      <c r="AH64" s="545"/>
      <c r="AI64" s="545"/>
      <c r="AJ64" s="545"/>
      <c r="AK64" s="545"/>
      <c r="AL64" s="545"/>
      <c r="AM64" s="545"/>
      <c r="AN64" s="545"/>
      <c r="AO64" s="545"/>
      <c r="AP64" s="545"/>
      <c r="AQ64" s="286">
        <f>SUM(AQ61, AQ47, AQ41, AO34)</f>
        <v>0</v>
      </c>
      <c r="AR64" s="286">
        <f>SUM(AR61, AR47, AR41, AR34)</f>
        <v>0</v>
      </c>
      <c r="AS64" s="286">
        <f>SUM(AS61, AS47, AS41, AS34)</f>
        <v>0</v>
      </c>
      <c r="AT64" s="286">
        <f>SUM(AQ64:AS64)</f>
        <v>0</v>
      </c>
      <c r="AU64" s="287">
        <f>IF($S$73&lt;&gt;0, AC64-AT64, M64-AT64)</f>
        <v>0</v>
      </c>
    </row>
    <row r="65" spans="1:49" ht="16" thickBot="1" x14ac:dyDescent="0.4">
      <c r="A65" s="540" t="s">
        <v>183</v>
      </c>
      <c r="B65" s="541"/>
      <c r="C65" s="541"/>
      <c r="D65" s="541"/>
      <c r="E65" s="541"/>
      <c r="F65" s="541"/>
      <c r="G65" s="541"/>
      <c r="H65" s="541"/>
      <c r="I65" s="541"/>
      <c r="J65" s="593">
        <f xml:space="preserve"> SUM(K61, L61, K47, L47, K41, L41, K34, L34)</f>
        <v>0</v>
      </c>
      <c r="K65" s="593"/>
      <c r="L65" s="593"/>
      <c r="M65" s="594"/>
      <c r="N65" s="223"/>
      <c r="P65" s="540" t="s">
        <v>183</v>
      </c>
      <c r="Q65" s="541"/>
      <c r="R65" s="541"/>
      <c r="S65" s="541"/>
      <c r="T65" s="541"/>
      <c r="U65" s="541"/>
      <c r="V65" s="541"/>
      <c r="W65" s="541"/>
      <c r="X65" s="541"/>
      <c r="Y65" s="541"/>
      <c r="Z65" s="588">
        <f>SUM(AA61, AB61, AA47, AB47, AA41, AB41,AA34, AB34)</f>
        <v>0</v>
      </c>
      <c r="AA65" s="588"/>
      <c r="AB65" s="588"/>
      <c r="AC65" s="588"/>
      <c r="AD65" s="294">
        <f>J65-Z65</f>
        <v>0</v>
      </c>
      <c r="AE65" s="223"/>
      <c r="AF65" s="223"/>
      <c r="AG65" s="540" t="s">
        <v>183</v>
      </c>
      <c r="AH65" s="541"/>
      <c r="AI65" s="541"/>
      <c r="AJ65" s="541"/>
      <c r="AK65" s="541"/>
      <c r="AL65" s="541"/>
      <c r="AM65" s="541"/>
      <c r="AN65" s="541"/>
      <c r="AO65" s="541"/>
      <c r="AP65" s="541"/>
      <c r="AQ65" s="539">
        <f>SUM(AR61, AS61, AR47, AS47, AR41, AS41,AR34, AS34)</f>
        <v>0</v>
      </c>
      <c r="AR65" s="539"/>
      <c r="AS65" s="539"/>
      <c r="AT65" s="539"/>
      <c r="AU65" s="276">
        <f>IF($S$73&lt;&gt;0, AC65-AQ65, J65-AQ65)</f>
        <v>0</v>
      </c>
    </row>
    <row r="66" spans="1:49" s="224" customFormat="1" ht="16" thickBot="1" x14ac:dyDescent="0.4">
      <c r="A66" s="358"/>
      <c r="B66" s="413"/>
      <c r="C66" s="413"/>
      <c r="D66" s="413"/>
      <c r="E66" s="413"/>
      <c r="F66" s="413"/>
      <c r="G66" s="413"/>
      <c r="H66" s="413"/>
      <c r="I66" s="413"/>
      <c r="J66" s="258"/>
      <c r="K66" s="258"/>
      <c r="L66" s="258"/>
      <c r="M66" s="358"/>
      <c r="N66" s="223"/>
      <c r="O66" s="357"/>
      <c r="P66" s="358"/>
      <c r="Q66" s="358"/>
      <c r="R66" s="413"/>
      <c r="S66" s="413"/>
      <c r="T66" s="413"/>
      <c r="U66" s="413"/>
      <c r="V66" s="413"/>
      <c r="W66" s="413"/>
      <c r="X66" s="413"/>
      <c r="Y66" s="413"/>
      <c r="Z66" s="258"/>
      <c r="AA66" s="258"/>
      <c r="AB66" s="258"/>
      <c r="AC66" s="358"/>
      <c r="AD66" s="246"/>
      <c r="AE66" s="223"/>
      <c r="AF66" s="223"/>
      <c r="AG66" s="358"/>
      <c r="AH66" s="358"/>
      <c r="AI66" s="413"/>
      <c r="AJ66" s="413"/>
      <c r="AK66" s="413"/>
      <c r="AL66" s="413"/>
      <c r="AM66" s="413"/>
      <c r="AN66" s="413"/>
      <c r="AO66" s="413"/>
      <c r="AP66" s="413"/>
      <c r="AQ66" s="258"/>
      <c r="AR66" s="258"/>
      <c r="AS66" s="258"/>
      <c r="AT66" s="358"/>
      <c r="AU66" s="246"/>
      <c r="AV66" s="357"/>
      <c r="AW66" s="357"/>
    </row>
    <row r="67" spans="1:49" s="242" customFormat="1" x14ac:dyDescent="0.35">
      <c r="A67" s="502" t="s">
        <v>100</v>
      </c>
      <c r="B67" s="503"/>
      <c r="C67" s="503"/>
      <c r="D67" s="503"/>
      <c r="E67" s="503"/>
      <c r="F67" s="503"/>
      <c r="G67" s="503"/>
      <c r="H67" s="503"/>
      <c r="I67" s="503"/>
      <c r="J67" s="425" t="s">
        <v>17</v>
      </c>
      <c r="K67" s="542" t="s">
        <v>4</v>
      </c>
      <c r="L67" s="542"/>
      <c r="M67" s="418" t="s">
        <v>49</v>
      </c>
      <c r="N67" s="261"/>
      <c r="P67" s="502" t="s">
        <v>100</v>
      </c>
      <c r="Q67" s="503"/>
      <c r="R67" s="503"/>
      <c r="S67" s="503"/>
      <c r="T67" s="503"/>
      <c r="U67" s="503"/>
      <c r="V67" s="503"/>
      <c r="W67" s="503"/>
      <c r="X67" s="503"/>
      <c r="Y67" s="503"/>
      <c r="Z67" s="329" t="s">
        <v>77</v>
      </c>
      <c r="AA67" s="542" t="s">
        <v>4</v>
      </c>
      <c r="AB67" s="542"/>
      <c r="AC67" s="414" t="s">
        <v>18</v>
      </c>
      <c r="AD67" s="268" t="s">
        <v>114</v>
      </c>
      <c r="AE67" s="261"/>
      <c r="AF67" s="261"/>
      <c r="AG67" s="502" t="s">
        <v>100</v>
      </c>
      <c r="AH67" s="503"/>
      <c r="AI67" s="503"/>
      <c r="AJ67" s="503"/>
      <c r="AK67" s="503"/>
      <c r="AL67" s="503"/>
      <c r="AM67" s="503"/>
      <c r="AN67" s="503"/>
      <c r="AO67" s="503"/>
      <c r="AP67" s="503"/>
      <c r="AQ67" s="329" t="s">
        <v>212</v>
      </c>
      <c r="AR67" s="542" t="s">
        <v>4</v>
      </c>
      <c r="AS67" s="542"/>
      <c r="AT67" s="414" t="s">
        <v>214</v>
      </c>
      <c r="AU67" s="268" t="s">
        <v>110</v>
      </c>
    </row>
    <row r="68" spans="1:49" ht="16" thickBot="1" x14ac:dyDescent="0.4">
      <c r="A68" s="540" t="s">
        <v>37</v>
      </c>
      <c r="B68" s="541"/>
      <c r="C68" s="541"/>
      <c r="D68" s="541"/>
      <c r="E68" s="541"/>
      <c r="F68" s="541"/>
      <c r="G68" s="541"/>
      <c r="H68" s="541"/>
      <c r="I68" s="541"/>
      <c r="J68" s="243">
        <f>(SUM(J61, J47, J41, H34))*'Cumulative Budget'!$G$36</f>
        <v>0</v>
      </c>
      <c r="K68" s="593">
        <f>(SUM(K61, L61, K47, L47, K41, L41, K34, L34))*'Cumulative Budget'!$G$36</f>
        <v>0</v>
      </c>
      <c r="L68" s="593"/>
      <c r="M68" s="237">
        <f t="shared" ref="M68" si="54">SUM(J68:L68)</f>
        <v>0</v>
      </c>
      <c r="N68" s="223"/>
      <c r="P68" s="540" t="s">
        <v>37</v>
      </c>
      <c r="Q68" s="541"/>
      <c r="R68" s="541"/>
      <c r="S68" s="541"/>
      <c r="T68" s="541"/>
      <c r="U68" s="541"/>
      <c r="V68" s="541"/>
      <c r="W68" s="541"/>
      <c r="X68" s="541"/>
      <c r="Y68" s="541"/>
      <c r="Z68" s="302">
        <f>(SUM(Z61, Z47, Z41,X34))*'Cumulative Budget'!$G$36</f>
        <v>0</v>
      </c>
      <c r="AA68" s="588">
        <f>(SUM( AA61, AB61, AA47, AB47, AA41, AB41, AA34, AB34))*'Cumulative Budget'!$G$36</f>
        <v>0</v>
      </c>
      <c r="AB68" s="588"/>
      <c r="AC68" s="293">
        <f>SUM(Z68:AB68)</f>
        <v>0</v>
      </c>
      <c r="AD68" s="294">
        <f t="shared" ref="AD68" si="55">M68-AC68</f>
        <v>0</v>
      </c>
      <c r="AE68" s="223"/>
      <c r="AF68" s="223"/>
      <c r="AG68" s="540" t="s">
        <v>37</v>
      </c>
      <c r="AH68" s="541"/>
      <c r="AI68" s="541"/>
      <c r="AJ68" s="541"/>
      <c r="AK68" s="541"/>
      <c r="AL68" s="541"/>
      <c r="AM68" s="541"/>
      <c r="AN68" s="541"/>
      <c r="AO68" s="541"/>
      <c r="AP68" s="541"/>
      <c r="AQ68" s="443">
        <v>0</v>
      </c>
      <c r="AR68" s="563">
        <v>0</v>
      </c>
      <c r="AS68" s="563"/>
      <c r="AT68" s="275">
        <f>SUM(AQ68:AS68)</f>
        <v>0</v>
      </c>
      <c r="AU68" s="276">
        <f>IF($S$73&lt;&gt;0, AC68-AT68, M68-AT68)</f>
        <v>0</v>
      </c>
    </row>
    <row r="69" spans="1:49" s="358" customFormat="1" ht="16.5" customHeight="1" thickBot="1" x14ac:dyDescent="0.4">
      <c r="A69" s="359" t="s">
        <v>99</v>
      </c>
      <c r="B69" s="359"/>
      <c r="J69" s="233"/>
      <c r="K69" s="233"/>
      <c r="L69" s="233"/>
      <c r="M69" s="233"/>
      <c r="N69" s="223"/>
      <c r="O69" s="357"/>
      <c r="P69" s="359" t="s">
        <v>99</v>
      </c>
      <c r="Q69" s="359"/>
      <c r="R69" s="359"/>
      <c r="Z69" s="233"/>
      <c r="AA69" s="233"/>
      <c r="AB69" s="233"/>
      <c r="AC69" s="233"/>
      <c r="AD69" s="233"/>
      <c r="AE69" s="223"/>
      <c r="AF69" s="223"/>
      <c r="AG69" s="359" t="s">
        <v>99</v>
      </c>
      <c r="AH69" s="359"/>
      <c r="AI69" s="359"/>
      <c r="AQ69" s="233"/>
      <c r="AR69" s="233"/>
      <c r="AS69" s="233"/>
      <c r="AT69" s="233"/>
      <c r="AU69" s="233"/>
      <c r="AV69" s="357"/>
    </row>
    <row r="70" spans="1:49" s="331" customFormat="1" ht="16" thickBot="1" x14ac:dyDescent="0.4">
      <c r="A70" s="581" t="s">
        <v>101</v>
      </c>
      <c r="B70" s="582"/>
      <c r="C70" s="582"/>
      <c r="D70" s="582"/>
      <c r="E70" s="582"/>
      <c r="F70" s="582"/>
      <c r="G70" s="582"/>
      <c r="H70" s="582"/>
      <c r="I70" s="582"/>
      <c r="J70" s="239">
        <f>SUM(J68, J61, J47, J41, H34)</f>
        <v>0</v>
      </c>
      <c r="K70" s="211">
        <f>SUM(K68, K61, K47, K41, K34)</f>
        <v>0</v>
      </c>
      <c r="L70" s="239">
        <f>SUM(L61, L47, L41, L34)</f>
        <v>0</v>
      </c>
      <c r="M70" s="240">
        <f>SUM(J70:L70)</f>
        <v>0</v>
      </c>
      <c r="N70" s="246"/>
      <c r="P70" s="589" t="s">
        <v>101</v>
      </c>
      <c r="Q70" s="590"/>
      <c r="R70" s="590"/>
      <c r="S70" s="590"/>
      <c r="T70" s="590"/>
      <c r="U70" s="590"/>
      <c r="V70" s="590"/>
      <c r="W70" s="590"/>
      <c r="X70" s="590"/>
      <c r="Y70" s="590"/>
      <c r="Z70" s="303">
        <f xml:space="preserve"> SUM(Z68, Z61, Z47, Z41, X34)</f>
        <v>0</v>
      </c>
      <c r="AA70" s="212">
        <f xml:space="preserve"> SUM(AA68, AA61, AA47, AA41, AA34)</f>
        <v>0</v>
      </c>
      <c r="AB70" s="303">
        <f xml:space="preserve"> SUM(AB61, AB47, AB41, AB34)</f>
        <v>0</v>
      </c>
      <c r="AC70" s="297">
        <f>SUM(Z70:AB70)</f>
        <v>0</v>
      </c>
      <c r="AD70" s="298">
        <f>M70-AC70</f>
        <v>0</v>
      </c>
      <c r="AE70" s="246"/>
      <c r="AF70" s="246"/>
      <c r="AG70" s="564" t="s">
        <v>101</v>
      </c>
      <c r="AH70" s="565"/>
      <c r="AI70" s="565"/>
      <c r="AJ70" s="565"/>
      <c r="AK70" s="565"/>
      <c r="AL70" s="565"/>
      <c r="AM70" s="565"/>
      <c r="AN70" s="565"/>
      <c r="AO70" s="565"/>
      <c r="AP70" s="565"/>
      <c r="AQ70" s="288">
        <f xml:space="preserve"> SUM(AQ68, AQ61, AQ47, AQ41, AO34)</f>
        <v>0</v>
      </c>
      <c r="AR70" s="213">
        <f xml:space="preserve"> SUM(AR68, AR61, AR47, AR41, AR34)</f>
        <v>0</v>
      </c>
      <c r="AS70" s="288">
        <f xml:space="preserve"> SUM(AS61, AS47, AS41, AS34)</f>
        <v>0</v>
      </c>
      <c r="AT70" s="279">
        <f>SUM(AQ70:AS70)</f>
        <v>0</v>
      </c>
      <c r="AU70" s="280">
        <f>IF($S$73&lt;&gt;0, AC70-AT70, M70-AT70)</f>
        <v>0</v>
      </c>
    </row>
    <row r="71" spans="1:49" x14ac:dyDescent="0.35">
      <c r="F71" s="357"/>
      <c r="G71" s="357"/>
      <c r="N71" s="223"/>
    </row>
    <row r="72" spans="1:49" ht="16" thickBot="1" x14ac:dyDescent="0.4">
      <c r="F72" s="357"/>
      <c r="G72" s="357"/>
      <c r="K72" s="310"/>
      <c r="S72" s="270"/>
      <c r="T72" s="270"/>
      <c r="U72" s="270"/>
    </row>
    <row r="73" spans="1:49" x14ac:dyDescent="0.35">
      <c r="B73" s="576" t="s">
        <v>103</v>
      </c>
      <c r="C73" s="577"/>
      <c r="D73" s="264">
        <f>J70</f>
        <v>0</v>
      </c>
      <c r="F73" s="357"/>
      <c r="G73" s="357"/>
      <c r="O73" s="309"/>
      <c r="P73" s="640" t="s">
        <v>103</v>
      </c>
      <c r="Q73" s="641"/>
      <c r="R73" s="641"/>
      <c r="S73" s="194">
        <f>Z70</f>
        <v>0</v>
      </c>
      <c r="T73" s="583" t="s">
        <v>104</v>
      </c>
      <c r="U73" s="584"/>
      <c r="V73" s="160">
        <f>D73-S73</f>
        <v>0</v>
      </c>
      <c r="X73" s="430"/>
      <c r="Y73" s="601"/>
      <c r="Z73" s="601"/>
      <c r="AA73" s="430"/>
      <c r="AB73" s="430"/>
      <c r="AG73" s="642" t="s">
        <v>191</v>
      </c>
      <c r="AH73" s="548"/>
      <c r="AI73" s="548"/>
      <c r="AJ73" s="438">
        <f>AQ70</f>
        <v>0</v>
      </c>
      <c r="AK73" s="548" t="s">
        <v>196</v>
      </c>
      <c r="AL73" s="548"/>
      <c r="AM73" s="289">
        <f>IF($S$73&lt;&gt;0, S73-AJ73, D73-AJ73)</f>
        <v>0</v>
      </c>
      <c r="AO73" s="315" t="s">
        <v>89</v>
      </c>
      <c r="AP73" s="556"/>
      <c r="AQ73" s="556"/>
      <c r="AR73" s="426" t="s">
        <v>90</v>
      </c>
      <c r="AS73" s="435"/>
    </row>
    <row r="74" spans="1:49" x14ac:dyDescent="0.35">
      <c r="B74" s="535" t="s">
        <v>172</v>
      </c>
      <c r="C74" s="536"/>
      <c r="D74" s="390">
        <f>K70</f>
        <v>0</v>
      </c>
      <c r="F74" s="357"/>
      <c r="G74" s="357"/>
      <c r="O74" s="309"/>
      <c r="P74" s="597" t="s">
        <v>172</v>
      </c>
      <c r="Q74" s="598"/>
      <c r="R74" s="598"/>
      <c r="S74" s="391">
        <f>AA70</f>
        <v>0</v>
      </c>
      <c r="T74" s="585" t="s">
        <v>105</v>
      </c>
      <c r="U74" s="586"/>
      <c r="V74" s="161">
        <f t="shared" ref="V74:V77" si="56">D74-S74</f>
        <v>0</v>
      </c>
      <c r="X74" s="430"/>
      <c r="Y74" s="604"/>
      <c r="Z74" s="604"/>
      <c r="AA74" s="604"/>
      <c r="AB74" s="604"/>
      <c r="AG74" s="555" t="s">
        <v>192</v>
      </c>
      <c r="AH74" s="550"/>
      <c r="AI74" s="550"/>
      <c r="AJ74" s="439">
        <f>AR70</f>
        <v>0</v>
      </c>
      <c r="AK74" s="550" t="s">
        <v>197</v>
      </c>
      <c r="AL74" s="550"/>
      <c r="AM74" s="290">
        <f t="shared" ref="AM74:AM77" si="57">IF($S$73&lt;&gt;0, S74-AJ74, D74-AJ74)</f>
        <v>0</v>
      </c>
      <c r="AO74" s="314" t="s">
        <v>91</v>
      </c>
      <c r="AP74" s="532"/>
      <c r="AQ74" s="532"/>
      <c r="AR74" s="532"/>
      <c r="AS74" s="562"/>
    </row>
    <row r="75" spans="1:49" ht="16" thickBot="1" x14ac:dyDescent="0.4">
      <c r="B75" s="535" t="s">
        <v>113</v>
      </c>
      <c r="C75" s="536"/>
      <c r="D75" s="265">
        <f>L70</f>
        <v>0</v>
      </c>
      <c r="F75" s="357"/>
      <c r="G75" s="357"/>
      <c r="O75" s="309"/>
      <c r="P75" s="597" t="s">
        <v>113</v>
      </c>
      <c r="Q75" s="598"/>
      <c r="R75" s="598"/>
      <c r="S75" s="193">
        <f>AB70</f>
        <v>0</v>
      </c>
      <c r="T75" s="585" t="s">
        <v>106</v>
      </c>
      <c r="U75" s="586"/>
      <c r="V75" s="161">
        <f t="shared" si="56"/>
        <v>0</v>
      </c>
      <c r="X75" s="430"/>
      <c r="Y75" s="601"/>
      <c r="Z75" s="601"/>
      <c r="AA75" s="430"/>
      <c r="AB75" s="430"/>
      <c r="AG75" s="555" t="s">
        <v>193</v>
      </c>
      <c r="AH75" s="550"/>
      <c r="AI75" s="550"/>
      <c r="AJ75" s="433">
        <f>AS70</f>
        <v>0</v>
      </c>
      <c r="AK75" s="550" t="s">
        <v>198</v>
      </c>
      <c r="AL75" s="550"/>
      <c r="AM75" s="290">
        <f t="shared" si="57"/>
        <v>0</v>
      </c>
      <c r="AO75" s="318" t="s">
        <v>92</v>
      </c>
      <c r="AP75" s="557"/>
      <c r="AQ75" s="557"/>
      <c r="AR75" s="427" t="s">
        <v>90</v>
      </c>
      <c r="AS75" s="436"/>
    </row>
    <row r="76" spans="1:49" ht="16" thickBot="1" x14ac:dyDescent="0.4">
      <c r="B76" s="535" t="s">
        <v>109</v>
      </c>
      <c r="C76" s="536"/>
      <c r="D76" s="390">
        <f>K70+L70</f>
        <v>0</v>
      </c>
      <c r="F76" s="357"/>
      <c r="G76" s="357"/>
      <c r="O76" s="309"/>
      <c r="P76" s="597" t="s">
        <v>109</v>
      </c>
      <c r="Q76" s="598"/>
      <c r="R76" s="598"/>
      <c r="S76" s="391">
        <f>SUM(S74:S75)</f>
        <v>0</v>
      </c>
      <c r="T76" s="585" t="s">
        <v>107</v>
      </c>
      <c r="U76" s="586"/>
      <c r="V76" s="161">
        <f t="shared" si="56"/>
        <v>0</v>
      </c>
      <c r="X76" s="247"/>
      <c r="Y76" s="247"/>
      <c r="Z76" s="247"/>
      <c r="AA76" s="247"/>
      <c r="AB76" s="247"/>
      <c r="AG76" s="555" t="s">
        <v>194</v>
      </c>
      <c r="AH76" s="550"/>
      <c r="AI76" s="550"/>
      <c r="AJ76" s="439">
        <f>SUM(AJ74:AJ75)</f>
        <v>0</v>
      </c>
      <c r="AK76" s="550" t="s">
        <v>200</v>
      </c>
      <c r="AL76" s="550"/>
      <c r="AM76" s="290">
        <f t="shared" si="57"/>
        <v>0</v>
      </c>
      <c r="AO76" s="247"/>
      <c r="AP76" s="247"/>
      <c r="AQ76" s="247"/>
      <c r="AR76" s="247"/>
      <c r="AS76" s="247"/>
    </row>
    <row r="77" spans="1:49" ht="16" thickBot="1" x14ac:dyDescent="0.4">
      <c r="B77" s="535" t="s">
        <v>173</v>
      </c>
      <c r="C77" s="536"/>
      <c r="D77" s="265">
        <f>M70</f>
        <v>0</v>
      </c>
      <c r="F77" s="357"/>
      <c r="G77" s="357"/>
      <c r="O77" s="309"/>
      <c r="P77" s="597" t="s">
        <v>173</v>
      </c>
      <c r="Q77" s="598"/>
      <c r="R77" s="598"/>
      <c r="S77" s="193">
        <f>AC70</f>
        <v>0</v>
      </c>
      <c r="T77" s="580" t="s">
        <v>108</v>
      </c>
      <c r="U77" s="580"/>
      <c r="V77" s="196">
        <f t="shared" si="56"/>
        <v>0</v>
      </c>
      <c r="W77" s="358"/>
      <c r="X77" s="602"/>
      <c r="Y77" s="602"/>
      <c r="Z77" s="603"/>
      <c r="AA77" s="603"/>
      <c r="AB77" s="603"/>
      <c r="AC77" s="358"/>
      <c r="AD77" s="358"/>
      <c r="AG77" s="555" t="s">
        <v>195</v>
      </c>
      <c r="AH77" s="550"/>
      <c r="AI77" s="550"/>
      <c r="AJ77" s="433">
        <f>AT70</f>
        <v>0</v>
      </c>
      <c r="AK77" s="611" t="s">
        <v>199</v>
      </c>
      <c r="AL77" s="611"/>
      <c r="AM77" s="336">
        <f t="shared" si="57"/>
        <v>0</v>
      </c>
      <c r="AN77" s="358"/>
      <c r="AO77" s="558" t="s">
        <v>93</v>
      </c>
      <c r="AP77" s="559"/>
      <c r="AQ77" s="560"/>
      <c r="AR77" s="560"/>
      <c r="AS77" s="561"/>
      <c r="AT77" s="358"/>
      <c r="AU77" s="358"/>
      <c r="AV77" s="358"/>
    </row>
    <row r="78" spans="1:49" x14ac:dyDescent="0.35">
      <c r="B78" s="535" t="s">
        <v>174</v>
      </c>
      <c r="C78" s="536"/>
      <c r="D78" s="324" t="e">
        <f>L70/K70</f>
        <v>#DIV/0!</v>
      </c>
      <c r="E78" s="358"/>
      <c r="F78" s="357"/>
      <c r="G78" s="357"/>
      <c r="O78" s="309"/>
      <c r="P78" s="597" t="s">
        <v>174</v>
      </c>
      <c r="Q78" s="598"/>
      <c r="R78" s="598"/>
      <c r="S78" s="195" t="e">
        <f>S75/S76</f>
        <v>#DIV/0!</v>
      </c>
      <c r="T78" s="188"/>
      <c r="U78" s="188"/>
      <c r="V78" s="190"/>
      <c r="AG78" s="535" t="s">
        <v>208</v>
      </c>
      <c r="AH78" s="536"/>
      <c r="AI78" s="536"/>
      <c r="AJ78" s="434" t="e">
        <f>AQ68/AQ70</f>
        <v>#DIV/0!</v>
      </c>
      <c r="AK78" s="167"/>
      <c r="AL78" s="166"/>
      <c r="AM78" s="166"/>
    </row>
    <row r="79" spans="1:49" ht="16" thickBot="1" x14ac:dyDescent="0.4">
      <c r="B79" s="537" t="s">
        <v>144</v>
      </c>
      <c r="C79" s="538"/>
      <c r="D79" s="266" t="e">
        <f>D82 &amp; D83 &amp; D84</f>
        <v>#DIV/0!</v>
      </c>
      <c r="F79" s="357"/>
      <c r="G79" s="357"/>
      <c r="O79" s="309"/>
      <c r="P79" s="643" t="s">
        <v>144</v>
      </c>
      <c r="Q79" s="644"/>
      <c r="R79" s="644"/>
      <c r="S79" s="197" t="e">
        <f>S82 &amp; S83 &amp; S84</f>
        <v>#DIV/0!</v>
      </c>
      <c r="T79" s="188"/>
      <c r="U79" s="188"/>
      <c r="V79" s="190"/>
      <c r="AG79" s="537" t="s">
        <v>209</v>
      </c>
      <c r="AH79" s="538"/>
      <c r="AI79" s="538"/>
      <c r="AJ79" s="440" t="e">
        <f>AR68/(AR70+AS70)</f>
        <v>#DIV/0!</v>
      </c>
    </row>
    <row r="80" spans="1:49" x14ac:dyDescent="0.35">
      <c r="F80" s="357"/>
      <c r="G80" s="357"/>
      <c r="S80" s="166"/>
    </row>
    <row r="81" spans="1:47" ht="15.75" customHeight="1" x14ac:dyDescent="0.35">
      <c r="F81" s="357"/>
      <c r="G81" s="357"/>
    </row>
    <row r="82" spans="1:47" x14ac:dyDescent="0.35">
      <c r="D82" s="357" t="e">
        <f>D73/D73</f>
        <v>#DIV/0!</v>
      </c>
      <c r="F82" s="357"/>
      <c r="G82" s="357"/>
      <c r="S82" s="357" t="e">
        <f>S73/S73</f>
        <v>#DIV/0!</v>
      </c>
    </row>
    <row r="83" spans="1:47" x14ac:dyDescent="0.35">
      <c r="D83" s="357" t="s">
        <v>145</v>
      </c>
      <c r="F83" s="357"/>
      <c r="G83" s="357"/>
      <c r="S83" s="357" t="s">
        <v>145</v>
      </c>
    </row>
    <row r="84" spans="1:47" x14ac:dyDescent="0.35">
      <c r="D84" s="225" t="e">
        <f>D76/D73</f>
        <v>#DIV/0!</v>
      </c>
      <c r="F84" s="357"/>
      <c r="G84" s="357"/>
      <c r="S84" s="225" t="e">
        <f>S76/S73</f>
        <v>#DIV/0!</v>
      </c>
    </row>
    <row r="85" spans="1:47" x14ac:dyDescent="0.35">
      <c r="F85" s="357"/>
      <c r="G85" s="357"/>
    </row>
    <row r="86" spans="1:47" ht="16" thickBot="1" x14ac:dyDescent="0.4">
      <c r="F86" s="357"/>
      <c r="G86" s="357"/>
    </row>
    <row r="87" spans="1:47" s="242" customFormat="1" x14ac:dyDescent="0.35">
      <c r="A87" s="519" t="s">
        <v>97</v>
      </c>
      <c r="B87" s="520"/>
      <c r="C87" s="520"/>
      <c r="D87" s="520"/>
      <c r="E87" s="520"/>
      <c r="F87" s="520"/>
      <c r="G87" s="520"/>
      <c r="H87" s="520"/>
      <c r="I87" s="520"/>
      <c r="J87" s="520"/>
      <c r="K87" s="520"/>
      <c r="L87" s="520"/>
      <c r="M87" s="521"/>
      <c r="N87" s="413"/>
      <c r="P87" s="573" t="s">
        <v>222</v>
      </c>
      <c r="Q87" s="574"/>
      <c r="R87" s="574"/>
      <c r="S87" s="574"/>
      <c r="T87" s="574"/>
      <c r="U87" s="574"/>
      <c r="V87" s="574"/>
      <c r="W87" s="574"/>
      <c r="X87" s="574"/>
      <c r="Y87" s="574"/>
      <c r="Z87" s="574"/>
      <c r="AA87" s="574"/>
      <c r="AB87" s="574"/>
      <c r="AC87" s="574"/>
      <c r="AD87" s="575"/>
      <c r="AG87" s="614" t="s">
        <v>127</v>
      </c>
      <c r="AH87" s="615"/>
      <c r="AI87" s="615"/>
      <c r="AJ87" s="615"/>
      <c r="AK87" s="615"/>
      <c r="AL87" s="615"/>
      <c r="AM87" s="615"/>
      <c r="AN87" s="615"/>
      <c r="AO87" s="615"/>
      <c r="AP87" s="615"/>
      <c r="AQ87" s="615"/>
      <c r="AR87" s="615"/>
      <c r="AS87" s="615"/>
      <c r="AT87" s="615"/>
      <c r="AU87" s="616"/>
    </row>
    <row r="88" spans="1:47" s="242" customFormat="1" x14ac:dyDescent="0.35">
      <c r="A88" s="522" t="s">
        <v>5</v>
      </c>
      <c r="B88" s="496"/>
      <c r="C88" s="496"/>
      <c r="D88" s="496"/>
      <c r="E88" s="496"/>
      <c r="F88" s="496"/>
      <c r="G88" s="496"/>
      <c r="H88" s="496"/>
      <c r="I88" s="496"/>
      <c r="J88" s="496"/>
      <c r="K88" s="496"/>
      <c r="L88" s="496"/>
      <c r="M88" s="523"/>
      <c r="N88" s="413"/>
      <c r="P88" s="522" t="s">
        <v>128</v>
      </c>
      <c r="Q88" s="496"/>
      <c r="R88" s="496"/>
      <c r="S88" s="496"/>
      <c r="T88" s="496"/>
      <c r="U88" s="496"/>
      <c r="V88" s="496"/>
      <c r="W88" s="496"/>
      <c r="X88" s="496"/>
      <c r="Y88" s="496"/>
      <c r="Z88" s="496"/>
      <c r="AA88" s="496"/>
      <c r="AB88" s="496"/>
      <c r="AC88" s="496"/>
      <c r="AD88" s="523"/>
      <c r="AG88" s="522" t="s">
        <v>128</v>
      </c>
      <c r="AH88" s="496"/>
      <c r="AI88" s="496"/>
      <c r="AJ88" s="496"/>
      <c r="AK88" s="496"/>
      <c r="AL88" s="496"/>
      <c r="AM88" s="496"/>
      <c r="AN88" s="496"/>
      <c r="AO88" s="496"/>
      <c r="AP88" s="496"/>
      <c r="AQ88" s="496"/>
      <c r="AR88" s="496"/>
      <c r="AS88" s="496"/>
      <c r="AT88" s="496"/>
      <c r="AU88" s="523"/>
    </row>
    <row r="89" spans="1:47" s="165" customFormat="1" x14ac:dyDescent="0.35">
      <c r="A89" s="495" t="s">
        <v>123</v>
      </c>
      <c r="B89" s="491"/>
      <c r="C89" s="525"/>
      <c r="D89" s="525"/>
      <c r="E89" s="525"/>
      <c r="F89" s="525"/>
      <c r="G89" s="409" t="s">
        <v>124</v>
      </c>
      <c r="H89" s="525"/>
      <c r="I89" s="525"/>
      <c r="J89" s="525"/>
      <c r="K89" s="525"/>
      <c r="L89" s="525"/>
      <c r="M89" s="526"/>
      <c r="N89" s="432"/>
      <c r="P89" s="495" t="s">
        <v>123</v>
      </c>
      <c r="Q89" s="491"/>
      <c r="R89" s="525"/>
      <c r="S89" s="525"/>
      <c r="T89" s="525"/>
      <c r="U89" s="525"/>
      <c r="V89" s="525"/>
      <c r="W89" s="409" t="s">
        <v>124</v>
      </c>
      <c r="X89" s="525"/>
      <c r="Y89" s="525"/>
      <c r="Z89" s="525"/>
      <c r="AA89" s="525"/>
      <c r="AB89" s="525"/>
      <c r="AC89" s="525"/>
      <c r="AD89" s="526"/>
      <c r="AG89" s="495" t="s">
        <v>123</v>
      </c>
      <c r="AH89" s="491"/>
      <c r="AI89" s="525"/>
      <c r="AJ89" s="525"/>
      <c r="AK89" s="525"/>
      <c r="AL89" s="525"/>
      <c r="AM89" s="525"/>
      <c r="AN89" s="409" t="s">
        <v>124</v>
      </c>
      <c r="AO89" s="525"/>
      <c r="AP89" s="525"/>
      <c r="AQ89" s="525"/>
      <c r="AR89" s="525"/>
      <c r="AS89" s="525"/>
      <c r="AT89" s="525"/>
      <c r="AU89" s="526"/>
    </row>
    <row r="90" spans="1:47" x14ac:dyDescent="0.35">
      <c r="A90" s="522" t="s">
        <v>0</v>
      </c>
      <c r="B90" s="496"/>
      <c r="C90" s="512"/>
      <c r="D90" s="512"/>
      <c r="E90" s="512"/>
      <c r="F90" s="512"/>
      <c r="G90" s="512"/>
      <c r="H90" s="512"/>
      <c r="I90" s="512"/>
      <c r="J90" s="512"/>
      <c r="K90" s="512"/>
      <c r="L90" s="512"/>
      <c r="M90" s="527"/>
      <c r="P90" s="522" t="s">
        <v>0</v>
      </c>
      <c r="Q90" s="496"/>
      <c r="R90" s="617"/>
      <c r="S90" s="617"/>
      <c r="T90" s="617"/>
      <c r="U90" s="617"/>
      <c r="V90" s="617"/>
      <c r="W90" s="617"/>
      <c r="X90" s="617"/>
      <c r="Y90" s="617"/>
      <c r="Z90" s="617"/>
      <c r="AA90" s="617"/>
      <c r="AB90" s="617"/>
      <c r="AC90" s="617"/>
      <c r="AD90" s="618"/>
      <c r="AG90" s="522" t="s">
        <v>0</v>
      </c>
      <c r="AH90" s="496"/>
      <c r="AI90" s="617"/>
      <c r="AJ90" s="617"/>
      <c r="AK90" s="617"/>
      <c r="AL90" s="617"/>
      <c r="AM90" s="617"/>
      <c r="AN90" s="617"/>
      <c r="AO90" s="617"/>
      <c r="AP90" s="617"/>
      <c r="AQ90" s="617"/>
      <c r="AR90" s="617"/>
      <c r="AS90" s="617"/>
      <c r="AT90" s="617"/>
      <c r="AU90" s="618"/>
    </row>
    <row r="91" spans="1:47" x14ac:dyDescent="0.35">
      <c r="A91" s="522" t="s">
        <v>96</v>
      </c>
      <c r="B91" s="496"/>
      <c r="C91" s="512"/>
      <c r="D91" s="512"/>
      <c r="E91" s="512"/>
      <c r="F91" s="512"/>
      <c r="G91" s="512"/>
      <c r="H91" s="512"/>
      <c r="I91" s="512"/>
      <c r="J91" s="512"/>
      <c r="K91" s="512"/>
      <c r="L91" s="512"/>
      <c r="M91" s="527"/>
      <c r="P91" s="522" t="s">
        <v>96</v>
      </c>
      <c r="Q91" s="496"/>
      <c r="R91" s="617"/>
      <c r="S91" s="617"/>
      <c r="T91" s="617"/>
      <c r="U91" s="617"/>
      <c r="V91" s="617"/>
      <c r="W91" s="617"/>
      <c r="X91" s="617"/>
      <c r="Y91" s="617"/>
      <c r="Z91" s="617"/>
      <c r="AA91" s="617"/>
      <c r="AB91" s="617"/>
      <c r="AC91" s="617"/>
      <c r="AD91" s="618"/>
      <c r="AG91" s="522" t="s">
        <v>96</v>
      </c>
      <c r="AH91" s="496"/>
      <c r="AI91" s="617"/>
      <c r="AJ91" s="617"/>
      <c r="AK91" s="617"/>
      <c r="AL91" s="617"/>
      <c r="AM91" s="617"/>
      <c r="AN91" s="617"/>
      <c r="AO91" s="617"/>
      <c r="AP91" s="617"/>
      <c r="AQ91" s="617"/>
      <c r="AR91" s="617"/>
      <c r="AS91" s="617"/>
      <c r="AT91" s="617"/>
      <c r="AU91" s="618"/>
    </row>
    <row r="92" spans="1:47" ht="16" thickBot="1" x14ac:dyDescent="0.4">
      <c r="A92" s="540" t="s">
        <v>2</v>
      </c>
      <c r="B92" s="541"/>
      <c r="C92" s="528"/>
      <c r="D92" s="528"/>
      <c r="E92" s="528"/>
      <c r="F92" s="528"/>
      <c r="G92" s="528"/>
      <c r="H92" s="528"/>
      <c r="I92" s="528"/>
      <c r="J92" s="528"/>
      <c r="K92" s="528"/>
      <c r="L92" s="528"/>
      <c r="M92" s="529"/>
      <c r="P92" s="540" t="s">
        <v>2</v>
      </c>
      <c r="Q92" s="541"/>
      <c r="R92" s="494"/>
      <c r="S92" s="494"/>
      <c r="T92" s="494"/>
      <c r="U92" s="494"/>
      <c r="V92" s="494"/>
      <c r="W92" s="494"/>
      <c r="X92" s="494"/>
      <c r="Y92" s="494"/>
      <c r="Z92" s="494"/>
      <c r="AA92" s="494"/>
      <c r="AB92" s="494"/>
      <c r="AC92" s="494"/>
      <c r="AD92" s="619"/>
      <c r="AG92" s="540" t="s">
        <v>2</v>
      </c>
      <c r="AH92" s="541"/>
      <c r="AI92" s="494"/>
      <c r="AJ92" s="494"/>
      <c r="AK92" s="494"/>
      <c r="AL92" s="494"/>
      <c r="AM92" s="494"/>
      <c r="AN92" s="494"/>
      <c r="AO92" s="494"/>
      <c r="AP92" s="494"/>
      <c r="AQ92" s="494"/>
      <c r="AR92" s="494"/>
      <c r="AS92" s="494"/>
      <c r="AT92" s="494"/>
      <c r="AU92" s="619"/>
    </row>
    <row r="93" spans="1:47" ht="16" thickBot="1" x14ac:dyDescent="0.4">
      <c r="F93" s="357"/>
      <c r="G93" s="357"/>
    </row>
    <row r="94" spans="1:47" s="242" customFormat="1" x14ac:dyDescent="0.35">
      <c r="A94" s="502" t="s">
        <v>84</v>
      </c>
      <c r="B94" s="503"/>
      <c r="C94" s="503"/>
      <c r="D94" s="503"/>
      <c r="E94" s="503"/>
      <c r="F94" s="503"/>
      <c r="G94" s="503"/>
      <c r="H94" s="503"/>
      <c r="I94" s="503"/>
      <c r="J94" s="503"/>
      <c r="K94" s="503"/>
      <c r="L94" s="503"/>
      <c r="M94" s="518"/>
      <c r="N94" s="413"/>
      <c r="P94" s="502" t="s">
        <v>84</v>
      </c>
      <c r="Q94" s="503"/>
      <c r="R94" s="503"/>
      <c r="S94" s="503"/>
      <c r="T94" s="503"/>
      <c r="U94" s="503"/>
      <c r="V94" s="503"/>
      <c r="W94" s="503"/>
      <c r="X94" s="503"/>
      <c r="Y94" s="503"/>
      <c r="Z94" s="503"/>
      <c r="AA94" s="503"/>
      <c r="AB94" s="503"/>
      <c r="AC94" s="503"/>
      <c r="AD94" s="518"/>
      <c r="AE94" s="413"/>
      <c r="AG94" s="502" t="s">
        <v>84</v>
      </c>
      <c r="AH94" s="503"/>
      <c r="AI94" s="503"/>
      <c r="AJ94" s="503"/>
      <c r="AK94" s="503"/>
      <c r="AL94" s="503"/>
      <c r="AM94" s="503"/>
      <c r="AN94" s="503"/>
      <c r="AO94" s="503"/>
      <c r="AP94" s="503"/>
      <c r="AQ94" s="503"/>
      <c r="AR94" s="503"/>
      <c r="AS94" s="503"/>
      <c r="AT94" s="503"/>
      <c r="AU94" s="518"/>
    </row>
    <row r="95" spans="1:47" s="242" customFormat="1" x14ac:dyDescent="0.35">
      <c r="A95" s="419"/>
      <c r="B95" s="412" t="s">
        <v>85</v>
      </c>
      <c r="C95" s="496" t="s">
        <v>13</v>
      </c>
      <c r="D95" s="496"/>
      <c r="E95" s="424" t="s">
        <v>14</v>
      </c>
      <c r="F95" s="412" t="s">
        <v>171</v>
      </c>
      <c r="G95" s="412" t="s">
        <v>68</v>
      </c>
      <c r="H95" s="422" t="s">
        <v>151</v>
      </c>
      <c r="I95" s="412" t="s">
        <v>80</v>
      </c>
      <c r="J95" s="412" t="s">
        <v>81</v>
      </c>
      <c r="K95" s="422" t="s">
        <v>82</v>
      </c>
      <c r="L95" s="412" t="s">
        <v>150</v>
      </c>
      <c r="M95" s="259" t="s">
        <v>18</v>
      </c>
      <c r="N95" s="413"/>
      <c r="P95" s="419"/>
      <c r="Q95" s="412" t="s">
        <v>85</v>
      </c>
      <c r="R95" s="496" t="s">
        <v>13</v>
      </c>
      <c r="S95" s="496"/>
      <c r="T95" s="424" t="s">
        <v>14</v>
      </c>
      <c r="U95" s="260" t="s">
        <v>110</v>
      </c>
      <c r="V95" s="424" t="s">
        <v>171</v>
      </c>
      <c r="W95" s="424" t="s">
        <v>68</v>
      </c>
      <c r="X95" s="260" t="s">
        <v>151</v>
      </c>
      <c r="Y95" s="424" t="s">
        <v>80</v>
      </c>
      <c r="Z95" s="424" t="s">
        <v>81</v>
      </c>
      <c r="AA95" s="260" t="s">
        <v>82</v>
      </c>
      <c r="AB95" s="424" t="s">
        <v>150</v>
      </c>
      <c r="AC95" s="260" t="s">
        <v>18</v>
      </c>
      <c r="AD95" s="267" t="s">
        <v>114</v>
      </c>
      <c r="AE95" s="413"/>
      <c r="AG95" s="419"/>
      <c r="AH95" s="412" t="s">
        <v>85</v>
      </c>
      <c r="AI95" s="496" t="s">
        <v>13</v>
      </c>
      <c r="AJ95" s="496"/>
      <c r="AK95" s="424" t="s">
        <v>14</v>
      </c>
      <c r="AL95" s="260" t="s">
        <v>110</v>
      </c>
      <c r="AM95" s="424" t="s">
        <v>171</v>
      </c>
      <c r="AN95" s="424" t="s">
        <v>68</v>
      </c>
      <c r="AO95" s="260" t="s">
        <v>151</v>
      </c>
      <c r="AP95" s="424" t="s">
        <v>80</v>
      </c>
      <c r="AQ95" s="424" t="s">
        <v>81</v>
      </c>
      <c r="AR95" s="260" t="s">
        <v>82</v>
      </c>
      <c r="AS95" s="424" t="s">
        <v>150</v>
      </c>
      <c r="AT95" s="260" t="s">
        <v>213</v>
      </c>
      <c r="AU95" s="267" t="s">
        <v>111</v>
      </c>
    </row>
    <row r="96" spans="1:47" x14ac:dyDescent="0.35">
      <c r="A96" s="415">
        <v>1</v>
      </c>
      <c r="B96" s="420"/>
      <c r="C96" s="491"/>
      <c r="D96" s="491"/>
      <c r="E96" s="423"/>
      <c r="F96" s="234">
        <v>0</v>
      </c>
      <c r="G96" s="234">
        <v>0</v>
      </c>
      <c r="H96" s="235">
        <f>SUM(F96:G96)</f>
        <v>0</v>
      </c>
      <c r="I96" s="234">
        <v>0</v>
      </c>
      <c r="J96" s="234">
        <v>0</v>
      </c>
      <c r="K96" s="235">
        <f>SUM(I96:J96)</f>
        <v>0</v>
      </c>
      <c r="L96" s="234">
        <v>0</v>
      </c>
      <c r="M96" s="236">
        <f>SUM(H96, K96, L96)</f>
        <v>0</v>
      </c>
      <c r="N96" s="222"/>
      <c r="P96" s="415">
        <v>1</v>
      </c>
      <c r="Q96" s="420"/>
      <c r="R96" s="491"/>
      <c r="S96" s="491"/>
      <c r="T96" s="409"/>
      <c r="U96" s="162">
        <f>AU16</f>
        <v>0</v>
      </c>
      <c r="V96" s="234">
        <v>0</v>
      </c>
      <c r="W96" s="234">
        <v>0</v>
      </c>
      <c r="X96" s="295">
        <f>SUM(V96:W96)</f>
        <v>0</v>
      </c>
      <c r="Y96" s="234">
        <v>0</v>
      </c>
      <c r="Z96" s="234">
        <v>0</v>
      </c>
      <c r="AA96" s="295">
        <f>SUM(Y96:Z96)</f>
        <v>0</v>
      </c>
      <c r="AB96" s="234">
        <v>0</v>
      </c>
      <c r="AC96" s="295">
        <f>SUM(X96, AA96, AB96)</f>
        <v>0</v>
      </c>
      <c r="AD96" s="296">
        <f>M96-AC96</f>
        <v>0</v>
      </c>
      <c r="AE96" s="222"/>
      <c r="AG96" s="415">
        <v>1</v>
      </c>
      <c r="AH96" s="420"/>
      <c r="AI96" s="491"/>
      <c r="AJ96" s="491"/>
      <c r="AK96" s="409"/>
      <c r="AL96" s="307">
        <f>AU16</f>
        <v>0</v>
      </c>
      <c r="AM96" s="234">
        <v>0</v>
      </c>
      <c r="AN96" s="234">
        <v>0</v>
      </c>
      <c r="AO96" s="277">
        <f>SUM(AM96:AN96)</f>
        <v>0</v>
      </c>
      <c r="AP96" s="234">
        <v>0</v>
      </c>
      <c r="AQ96" s="234">
        <v>0</v>
      </c>
      <c r="AR96" s="277">
        <f>SUM(AP96:AQ96)</f>
        <v>0</v>
      </c>
      <c r="AS96" s="234">
        <v>0</v>
      </c>
      <c r="AT96" s="277">
        <f>SUM(AO96, AR96, AS96)</f>
        <v>0</v>
      </c>
      <c r="AU96" s="278">
        <f>IF($S$153&lt;&gt;0, AC96+AL96-AT96, M96+AL96-AT96)</f>
        <v>0</v>
      </c>
    </row>
    <row r="97" spans="1:48" x14ac:dyDescent="0.35">
      <c r="A97" s="415">
        <v>2</v>
      </c>
      <c r="B97" s="420"/>
      <c r="C97" s="491"/>
      <c r="D97" s="491"/>
      <c r="E97" s="423"/>
      <c r="F97" s="234">
        <v>0</v>
      </c>
      <c r="G97" s="234">
        <v>0</v>
      </c>
      <c r="H97" s="235">
        <f t="shared" ref="H97:H102" si="58">SUM(F97:G97)</f>
        <v>0</v>
      </c>
      <c r="I97" s="234">
        <v>0</v>
      </c>
      <c r="J97" s="234">
        <v>0</v>
      </c>
      <c r="K97" s="235">
        <f t="shared" ref="K97:K102" si="59">SUM(I97:J97)</f>
        <v>0</v>
      </c>
      <c r="L97" s="234">
        <v>0</v>
      </c>
      <c r="M97" s="236">
        <f t="shared" ref="M97:M102" si="60">SUM(H97, K97, L97)</f>
        <v>0</v>
      </c>
      <c r="N97" s="222"/>
      <c r="P97" s="415">
        <v>2</v>
      </c>
      <c r="Q97" s="420"/>
      <c r="R97" s="491"/>
      <c r="S97" s="491"/>
      <c r="T97" s="409"/>
      <c r="U97" s="162">
        <f t="shared" ref="U97:U103" si="61">AU17</f>
        <v>0</v>
      </c>
      <c r="V97" s="234">
        <v>0</v>
      </c>
      <c r="W97" s="234">
        <v>0</v>
      </c>
      <c r="X97" s="295">
        <f t="shared" ref="X97:X102" si="62">SUM(V97:W97)</f>
        <v>0</v>
      </c>
      <c r="Y97" s="234">
        <v>0</v>
      </c>
      <c r="Z97" s="234">
        <v>0</v>
      </c>
      <c r="AA97" s="295">
        <f t="shared" ref="AA97:AA102" si="63">SUM(Y97:Z97)</f>
        <v>0</v>
      </c>
      <c r="AB97" s="234">
        <v>0</v>
      </c>
      <c r="AC97" s="295">
        <f t="shared" ref="AC97:AC102" si="64">SUM(X97, AA97, AB97)</f>
        <v>0</v>
      </c>
      <c r="AD97" s="296">
        <f t="shared" ref="AD97:AD102" si="65">M97-AC97</f>
        <v>0</v>
      </c>
      <c r="AE97" s="222"/>
      <c r="AG97" s="415">
        <v>2</v>
      </c>
      <c r="AH97" s="420"/>
      <c r="AI97" s="491"/>
      <c r="AJ97" s="491"/>
      <c r="AK97" s="409"/>
      <c r="AL97" s="307">
        <f t="shared" ref="AL97:AL103" si="66">AU17</f>
        <v>0</v>
      </c>
      <c r="AM97" s="234">
        <v>0</v>
      </c>
      <c r="AN97" s="234">
        <v>0</v>
      </c>
      <c r="AO97" s="277">
        <f t="shared" ref="AO97:AO102" si="67">SUM(AM97:AN97)</f>
        <v>0</v>
      </c>
      <c r="AP97" s="234">
        <v>0</v>
      </c>
      <c r="AQ97" s="234">
        <v>0</v>
      </c>
      <c r="AR97" s="277">
        <f t="shared" ref="AR97:AR102" si="68">SUM(AP97:AQ97)</f>
        <v>0</v>
      </c>
      <c r="AS97" s="234">
        <v>0</v>
      </c>
      <c r="AT97" s="277">
        <f t="shared" ref="AT97:AT102" si="69">SUM(AO97, AR97, AS97)</f>
        <v>0</v>
      </c>
      <c r="AU97" s="278">
        <f t="shared" ref="AU97:AU103" si="70">IF($S$153&lt;&gt;0, AC97+AL97-AT97, M97+AL97-AT97)</f>
        <v>0</v>
      </c>
    </row>
    <row r="98" spans="1:48" x14ac:dyDescent="0.35">
      <c r="A98" s="415">
        <v>3</v>
      </c>
      <c r="B98" s="420"/>
      <c r="C98" s="491"/>
      <c r="D98" s="491"/>
      <c r="E98" s="423"/>
      <c r="F98" s="234">
        <v>0</v>
      </c>
      <c r="G98" s="234">
        <v>0</v>
      </c>
      <c r="H98" s="235">
        <f t="shared" si="58"/>
        <v>0</v>
      </c>
      <c r="I98" s="234">
        <v>0</v>
      </c>
      <c r="J98" s="234">
        <v>0</v>
      </c>
      <c r="K98" s="235">
        <f t="shared" si="59"/>
        <v>0</v>
      </c>
      <c r="L98" s="234">
        <v>0</v>
      </c>
      <c r="M98" s="236">
        <f t="shared" si="60"/>
        <v>0</v>
      </c>
      <c r="N98" s="222"/>
      <c r="P98" s="415">
        <v>3</v>
      </c>
      <c r="Q98" s="420"/>
      <c r="R98" s="491"/>
      <c r="S98" s="491"/>
      <c r="T98" s="409"/>
      <c r="U98" s="162">
        <f t="shared" si="61"/>
        <v>0</v>
      </c>
      <c r="V98" s="234">
        <v>0</v>
      </c>
      <c r="W98" s="234">
        <v>0</v>
      </c>
      <c r="X98" s="295">
        <f t="shared" si="62"/>
        <v>0</v>
      </c>
      <c r="Y98" s="234">
        <v>0</v>
      </c>
      <c r="Z98" s="234">
        <v>0</v>
      </c>
      <c r="AA98" s="295">
        <f t="shared" si="63"/>
        <v>0</v>
      </c>
      <c r="AB98" s="234">
        <v>0</v>
      </c>
      <c r="AC98" s="295">
        <f t="shared" si="64"/>
        <v>0</v>
      </c>
      <c r="AD98" s="296">
        <f t="shared" si="65"/>
        <v>0</v>
      </c>
      <c r="AE98" s="222"/>
      <c r="AG98" s="415">
        <v>3</v>
      </c>
      <c r="AH98" s="420"/>
      <c r="AI98" s="491"/>
      <c r="AJ98" s="491"/>
      <c r="AK98" s="409"/>
      <c r="AL98" s="307">
        <f t="shared" si="66"/>
        <v>0</v>
      </c>
      <c r="AM98" s="234">
        <v>0</v>
      </c>
      <c r="AN98" s="234">
        <v>0</v>
      </c>
      <c r="AO98" s="277">
        <f t="shared" si="67"/>
        <v>0</v>
      </c>
      <c r="AP98" s="234">
        <v>0</v>
      </c>
      <c r="AQ98" s="234">
        <v>0</v>
      </c>
      <c r="AR98" s="277">
        <f t="shared" si="68"/>
        <v>0</v>
      </c>
      <c r="AS98" s="234">
        <v>0</v>
      </c>
      <c r="AT98" s="277">
        <f t="shared" si="69"/>
        <v>0</v>
      </c>
      <c r="AU98" s="278">
        <f t="shared" si="70"/>
        <v>0</v>
      </c>
    </row>
    <row r="99" spans="1:48" x14ac:dyDescent="0.35">
      <c r="A99" s="415">
        <v>4</v>
      </c>
      <c r="B99" s="420"/>
      <c r="C99" s="491"/>
      <c r="D99" s="491"/>
      <c r="E99" s="423"/>
      <c r="F99" s="234">
        <v>0</v>
      </c>
      <c r="G99" s="234">
        <v>0</v>
      </c>
      <c r="H99" s="235">
        <f>SUM(F99:G99)</f>
        <v>0</v>
      </c>
      <c r="I99" s="234">
        <v>0</v>
      </c>
      <c r="J99" s="234">
        <v>0</v>
      </c>
      <c r="K99" s="235">
        <f>SUM(I99:J99)</f>
        <v>0</v>
      </c>
      <c r="L99" s="234">
        <v>0</v>
      </c>
      <c r="M99" s="236">
        <f>SUM(H99, K99, L99)</f>
        <v>0</v>
      </c>
      <c r="N99" s="222"/>
      <c r="P99" s="415">
        <v>4</v>
      </c>
      <c r="Q99" s="420"/>
      <c r="R99" s="491"/>
      <c r="S99" s="491"/>
      <c r="T99" s="409"/>
      <c r="U99" s="162">
        <f t="shared" si="61"/>
        <v>0</v>
      </c>
      <c r="V99" s="234">
        <v>0</v>
      </c>
      <c r="W99" s="234">
        <v>0</v>
      </c>
      <c r="X99" s="295">
        <f t="shared" si="62"/>
        <v>0</v>
      </c>
      <c r="Y99" s="234">
        <v>0</v>
      </c>
      <c r="Z99" s="234">
        <v>0</v>
      </c>
      <c r="AA99" s="295">
        <f t="shared" si="63"/>
        <v>0</v>
      </c>
      <c r="AB99" s="234">
        <v>0</v>
      </c>
      <c r="AC99" s="295">
        <f t="shared" si="64"/>
        <v>0</v>
      </c>
      <c r="AD99" s="296">
        <f t="shared" si="65"/>
        <v>0</v>
      </c>
      <c r="AE99" s="222"/>
      <c r="AG99" s="415">
        <v>4</v>
      </c>
      <c r="AH99" s="420"/>
      <c r="AI99" s="491"/>
      <c r="AJ99" s="491"/>
      <c r="AK99" s="409"/>
      <c r="AL99" s="307">
        <f t="shared" si="66"/>
        <v>0</v>
      </c>
      <c r="AM99" s="234">
        <v>0</v>
      </c>
      <c r="AN99" s="234">
        <v>0</v>
      </c>
      <c r="AO99" s="277">
        <f t="shared" si="67"/>
        <v>0</v>
      </c>
      <c r="AP99" s="234">
        <v>0</v>
      </c>
      <c r="AQ99" s="234">
        <v>0</v>
      </c>
      <c r="AR99" s="277">
        <f t="shared" si="68"/>
        <v>0</v>
      </c>
      <c r="AS99" s="234">
        <v>0</v>
      </c>
      <c r="AT99" s="277">
        <f t="shared" si="69"/>
        <v>0</v>
      </c>
      <c r="AU99" s="278">
        <f t="shared" si="70"/>
        <v>0</v>
      </c>
    </row>
    <row r="100" spans="1:48" x14ac:dyDescent="0.35">
      <c r="A100" s="415">
        <v>5</v>
      </c>
      <c r="B100" s="420"/>
      <c r="C100" s="491"/>
      <c r="D100" s="491"/>
      <c r="E100" s="423"/>
      <c r="F100" s="234">
        <v>0</v>
      </c>
      <c r="G100" s="234">
        <v>0</v>
      </c>
      <c r="H100" s="235">
        <f t="shared" si="58"/>
        <v>0</v>
      </c>
      <c r="I100" s="234">
        <v>0</v>
      </c>
      <c r="J100" s="234">
        <v>0</v>
      </c>
      <c r="K100" s="235">
        <f t="shared" si="59"/>
        <v>0</v>
      </c>
      <c r="L100" s="234">
        <v>0</v>
      </c>
      <c r="M100" s="236">
        <f t="shared" si="60"/>
        <v>0</v>
      </c>
      <c r="N100" s="222"/>
      <c r="P100" s="415">
        <v>5</v>
      </c>
      <c r="Q100" s="420"/>
      <c r="R100" s="491"/>
      <c r="S100" s="491"/>
      <c r="T100" s="409"/>
      <c r="U100" s="162">
        <f t="shared" si="61"/>
        <v>0</v>
      </c>
      <c r="V100" s="234">
        <v>0</v>
      </c>
      <c r="W100" s="234">
        <v>0</v>
      </c>
      <c r="X100" s="295">
        <f t="shared" si="62"/>
        <v>0</v>
      </c>
      <c r="Y100" s="234">
        <v>0</v>
      </c>
      <c r="Z100" s="234">
        <v>0</v>
      </c>
      <c r="AA100" s="295">
        <f t="shared" si="63"/>
        <v>0</v>
      </c>
      <c r="AB100" s="234">
        <v>0</v>
      </c>
      <c r="AC100" s="295">
        <f t="shared" si="64"/>
        <v>0</v>
      </c>
      <c r="AD100" s="296">
        <f t="shared" si="65"/>
        <v>0</v>
      </c>
      <c r="AE100" s="222"/>
      <c r="AG100" s="415">
        <v>5</v>
      </c>
      <c r="AH100" s="420"/>
      <c r="AI100" s="491"/>
      <c r="AJ100" s="491"/>
      <c r="AK100" s="409"/>
      <c r="AL100" s="307">
        <f t="shared" si="66"/>
        <v>0</v>
      </c>
      <c r="AM100" s="234">
        <v>0</v>
      </c>
      <c r="AN100" s="234">
        <v>0</v>
      </c>
      <c r="AO100" s="277">
        <f t="shared" si="67"/>
        <v>0</v>
      </c>
      <c r="AP100" s="234">
        <v>0</v>
      </c>
      <c r="AQ100" s="234">
        <v>0</v>
      </c>
      <c r="AR100" s="277">
        <f t="shared" si="68"/>
        <v>0</v>
      </c>
      <c r="AS100" s="234">
        <v>0</v>
      </c>
      <c r="AT100" s="277">
        <f t="shared" si="69"/>
        <v>0</v>
      </c>
      <c r="AU100" s="278">
        <f t="shared" si="70"/>
        <v>0</v>
      </c>
    </row>
    <row r="101" spans="1:48" x14ac:dyDescent="0.35">
      <c r="A101" s="415">
        <v>6</v>
      </c>
      <c r="B101" s="420"/>
      <c r="C101" s="491"/>
      <c r="D101" s="491"/>
      <c r="E101" s="423"/>
      <c r="F101" s="234">
        <v>0</v>
      </c>
      <c r="G101" s="234">
        <v>0</v>
      </c>
      <c r="H101" s="235">
        <f t="shared" si="58"/>
        <v>0</v>
      </c>
      <c r="I101" s="234">
        <v>0</v>
      </c>
      <c r="J101" s="234">
        <v>0</v>
      </c>
      <c r="K101" s="235">
        <f t="shared" si="59"/>
        <v>0</v>
      </c>
      <c r="L101" s="234">
        <v>0</v>
      </c>
      <c r="M101" s="236">
        <f t="shared" si="60"/>
        <v>0</v>
      </c>
      <c r="N101" s="222"/>
      <c r="P101" s="415">
        <v>6</v>
      </c>
      <c r="Q101" s="420"/>
      <c r="R101" s="491"/>
      <c r="S101" s="491"/>
      <c r="T101" s="409"/>
      <c r="U101" s="162">
        <f t="shared" si="61"/>
        <v>0</v>
      </c>
      <c r="V101" s="234">
        <v>0</v>
      </c>
      <c r="W101" s="234">
        <v>0</v>
      </c>
      <c r="X101" s="295">
        <f t="shared" si="62"/>
        <v>0</v>
      </c>
      <c r="Y101" s="234">
        <v>0</v>
      </c>
      <c r="Z101" s="234">
        <v>0</v>
      </c>
      <c r="AA101" s="295">
        <f t="shared" si="63"/>
        <v>0</v>
      </c>
      <c r="AB101" s="234">
        <v>0</v>
      </c>
      <c r="AC101" s="295">
        <f t="shared" si="64"/>
        <v>0</v>
      </c>
      <c r="AD101" s="296">
        <f t="shared" si="65"/>
        <v>0</v>
      </c>
      <c r="AE101" s="222"/>
      <c r="AG101" s="415">
        <v>6</v>
      </c>
      <c r="AH101" s="420"/>
      <c r="AI101" s="491"/>
      <c r="AJ101" s="491"/>
      <c r="AK101" s="409"/>
      <c r="AL101" s="307">
        <f t="shared" si="66"/>
        <v>0</v>
      </c>
      <c r="AM101" s="234">
        <v>0</v>
      </c>
      <c r="AN101" s="234">
        <v>0</v>
      </c>
      <c r="AO101" s="277">
        <f t="shared" si="67"/>
        <v>0</v>
      </c>
      <c r="AP101" s="234">
        <v>0</v>
      </c>
      <c r="AQ101" s="234">
        <v>0</v>
      </c>
      <c r="AR101" s="277">
        <f t="shared" si="68"/>
        <v>0</v>
      </c>
      <c r="AS101" s="234">
        <v>0</v>
      </c>
      <c r="AT101" s="277">
        <f t="shared" si="69"/>
        <v>0</v>
      </c>
      <c r="AU101" s="278">
        <f t="shared" si="70"/>
        <v>0</v>
      </c>
    </row>
    <row r="102" spans="1:48" x14ac:dyDescent="0.35">
      <c r="A102" s="620" t="s">
        <v>180</v>
      </c>
      <c r="B102" s="617"/>
      <c r="C102" s="532">
        <v>0</v>
      </c>
      <c r="D102" s="532"/>
      <c r="E102" s="423"/>
      <c r="F102" s="234">
        <v>0</v>
      </c>
      <c r="G102" s="234">
        <v>0</v>
      </c>
      <c r="H102" s="235">
        <f t="shared" si="58"/>
        <v>0</v>
      </c>
      <c r="I102" s="234">
        <v>0</v>
      </c>
      <c r="J102" s="234">
        <v>0</v>
      </c>
      <c r="K102" s="235">
        <f t="shared" si="59"/>
        <v>0</v>
      </c>
      <c r="L102" s="234">
        <v>0</v>
      </c>
      <c r="M102" s="236">
        <f t="shared" si="60"/>
        <v>0</v>
      </c>
      <c r="N102" s="222"/>
      <c r="P102" s="620" t="s">
        <v>180</v>
      </c>
      <c r="Q102" s="617"/>
      <c r="R102" s="532">
        <v>0</v>
      </c>
      <c r="S102" s="532"/>
      <c r="T102" s="409"/>
      <c r="U102" s="162">
        <f t="shared" si="61"/>
        <v>0</v>
      </c>
      <c r="V102" s="234">
        <v>0</v>
      </c>
      <c r="W102" s="234">
        <v>0</v>
      </c>
      <c r="X102" s="295">
        <f t="shared" si="62"/>
        <v>0</v>
      </c>
      <c r="Y102" s="234">
        <v>0</v>
      </c>
      <c r="Z102" s="234">
        <v>0</v>
      </c>
      <c r="AA102" s="295">
        <f t="shared" si="63"/>
        <v>0</v>
      </c>
      <c r="AB102" s="234">
        <v>0</v>
      </c>
      <c r="AC102" s="295">
        <f t="shared" si="64"/>
        <v>0</v>
      </c>
      <c r="AD102" s="296">
        <f t="shared" si="65"/>
        <v>0</v>
      </c>
      <c r="AE102" s="222"/>
      <c r="AG102" s="620" t="s">
        <v>180</v>
      </c>
      <c r="AH102" s="617"/>
      <c r="AI102" s="532">
        <v>0</v>
      </c>
      <c r="AJ102" s="532"/>
      <c r="AK102" s="409"/>
      <c r="AL102" s="307">
        <f t="shared" si="66"/>
        <v>0</v>
      </c>
      <c r="AM102" s="234">
        <v>0</v>
      </c>
      <c r="AN102" s="234">
        <v>0</v>
      </c>
      <c r="AO102" s="277">
        <f t="shared" si="67"/>
        <v>0</v>
      </c>
      <c r="AP102" s="234">
        <v>0</v>
      </c>
      <c r="AQ102" s="234">
        <v>0</v>
      </c>
      <c r="AR102" s="277">
        <f t="shared" si="68"/>
        <v>0</v>
      </c>
      <c r="AS102" s="234">
        <v>0</v>
      </c>
      <c r="AT102" s="277">
        <f t="shared" si="69"/>
        <v>0</v>
      </c>
      <c r="AU102" s="278">
        <f t="shared" si="70"/>
        <v>0</v>
      </c>
    </row>
    <row r="103" spans="1:48" ht="16" thickBot="1" x14ac:dyDescent="0.4">
      <c r="A103" s="493" t="s">
        <v>207</v>
      </c>
      <c r="B103" s="494"/>
      <c r="C103" s="497">
        <f>COUNTA(B96:B101)+C102</f>
        <v>0</v>
      </c>
      <c r="D103" s="497"/>
      <c r="E103" s="411"/>
      <c r="F103" s="250">
        <f>SUM(F96:F102)</f>
        <v>0</v>
      </c>
      <c r="G103" s="250">
        <f>SUM(G96:G102)</f>
        <v>0</v>
      </c>
      <c r="H103" s="250">
        <f t="shared" ref="H103:L103" si="71">SUM(H96:H102)</f>
        <v>0</v>
      </c>
      <c r="I103" s="250">
        <f t="shared" si="71"/>
        <v>0</v>
      </c>
      <c r="J103" s="250">
        <f>SUM(J96:J102)</f>
        <v>0</v>
      </c>
      <c r="K103" s="250">
        <f t="shared" si="71"/>
        <v>0</v>
      </c>
      <c r="L103" s="250">
        <f t="shared" si="71"/>
        <v>0</v>
      </c>
      <c r="M103" s="237">
        <f>SUM(M96:M102)</f>
        <v>0</v>
      </c>
      <c r="N103" s="222"/>
      <c r="P103" s="493" t="s">
        <v>207</v>
      </c>
      <c r="Q103" s="494"/>
      <c r="R103" s="498">
        <f>COUNTA(Q96:Q101)+R102</f>
        <v>0</v>
      </c>
      <c r="S103" s="498"/>
      <c r="T103" s="411"/>
      <c r="U103" s="339">
        <f t="shared" si="61"/>
        <v>0</v>
      </c>
      <c r="V103" s="293">
        <f>SUM(V96:V102)</f>
        <v>0</v>
      </c>
      <c r="W103" s="293">
        <f>SUM(W96:W102)</f>
        <v>0</v>
      </c>
      <c r="X103" s="293">
        <f t="shared" ref="X103:AB103" si="72">SUM(X96:X102)</f>
        <v>0</v>
      </c>
      <c r="Y103" s="293">
        <f t="shared" si="72"/>
        <v>0</v>
      </c>
      <c r="Z103" s="293">
        <f t="shared" si="72"/>
        <v>0</v>
      </c>
      <c r="AA103" s="293">
        <f t="shared" si="72"/>
        <v>0</v>
      </c>
      <c r="AB103" s="293">
        <f t="shared" si="72"/>
        <v>0</v>
      </c>
      <c r="AC103" s="293">
        <f>SUM(AC96:AC102)</f>
        <v>0</v>
      </c>
      <c r="AD103" s="294">
        <f>SUM(AD96:AD102)</f>
        <v>0</v>
      </c>
      <c r="AE103" s="222"/>
      <c r="AG103" s="493" t="s">
        <v>207</v>
      </c>
      <c r="AH103" s="494"/>
      <c r="AI103" s="543">
        <f>COUNTA(AH96:AH101)+AI102</f>
        <v>0</v>
      </c>
      <c r="AJ103" s="543"/>
      <c r="AK103" s="411"/>
      <c r="AL103" s="337">
        <f t="shared" si="66"/>
        <v>0</v>
      </c>
      <c r="AM103" s="275">
        <f>SUM(AM96:AM102)</f>
        <v>0</v>
      </c>
      <c r="AN103" s="275">
        <f>SUM(AN96:AN102)</f>
        <v>0</v>
      </c>
      <c r="AO103" s="275">
        <f t="shared" ref="AO103:AT103" si="73">SUM(AO96:AO102)</f>
        <v>0</v>
      </c>
      <c r="AP103" s="275">
        <f t="shared" si="73"/>
        <v>0</v>
      </c>
      <c r="AQ103" s="275">
        <f t="shared" si="73"/>
        <v>0</v>
      </c>
      <c r="AR103" s="275">
        <f t="shared" si="73"/>
        <v>0</v>
      </c>
      <c r="AS103" s="275">
        <f t="shared" si="73"/>
        <v>0</v>
      </c>
      <c r="AT103" s="275">
        <f t="shared" si="73"/>
        <v>0</v>
      </c>
      <c r="AU103" s="276">
        <f t="shared" si="70"/>
        <v>0</v>
      </c>
      <c r="AV103" s="358"/>
    </row>
    <row r="104" spans="1:48" ht="3.75" customHeight="1" thickBot="1" x14ac:dyDescent="0.4">
      <c r="F104" s="357"/>
      <c r="G104" s="357"/>
      <c r="Y104" s="163"/>
      <c r="Z104" s="163"/>
      <c r="AA104" s="163"/>
      <c r="AB104" s="163"/>
      <c r="AC104" s="163"/>
      <c r="AD104" s="163"/>
      <c r="AE104" s="358"/>
    </row>
    <row r="105" spans="1:48" s="242" customFormat="1" x14ac:dyDescent="0.35">
      <c r="A105" s="502" t="s">
        <v>186</v>
      </c>
      <c r="B105" s="503"/>
      <c r="C105" s="503"/>
      <c r="D105" s="503"/>
      <c r="E105" s="503"/>
      <c r="F105" s="503"/>
      <c r="G105" s="503"/>
      <c r="H105" s="503"/>
      <c r="I105" s="503"/>
      <c r="J105" s="503"/>
      <c r="K105" s="503"/>
      <c r="L105" s="503"/>
      <c r="M105" s="518"/>
      <c r="N105" s="413"/>
      <c r="P105" s="502" t="s">
        <v>186</v>
      </c>
      <c r="Q105" s="503"/>
      <c r="R105" s="503"/>
      <c r="S105" s="503"/>
      <c r="T105" s="503"/>
      <c r="U105" s="503"/>
      <c r="V105" s="503"/>
      <c r="W105" s="503"/>
      <c r="X105" s="503"/>
      <c r="Y105" s="503"/>
      <c r="Z105" s="503"/>
      <c r="AA105" s="503"/>
      <c r="AB105" s="503"/>
      <c r="AC105" s="503"/>
      <c r="AD105" s="418"/>
      <c r="AE105" s="413"/>
      <c r="AG105" s="502" t="s">
        <v>186</v>
      </c>
      <c r="AH105" s="503"/>
      <c r="AI105" s="503"/>
      <c r="AJ105" s="503"/>
      <c r="AK105" s="503"/>
      <c r="AL105" s="503"/>
      <c r="AM105" s="503"/>
      <c r="AN105" s="503"/>
      <c r="AO105" s="503"/>
      <c r="AP105" s="503"/>
      <c r="AQ105" s="503"/>
      <c r="AR105" s="503"/>
      <c r="AS105" s="503"/>
      <c r="AT105" s="503"/>
      <c r="AU105" s="418"/>
    </row>
    <row r="106" spans="1:48" s="242" customFormat="1" ht="31.5" customHeight="1" x14ac:dyDescent="0.35">
      <c r="A106" s="534" t="s">
        <v>188</v>
      </c>
      <c r="B106" s="533"/>
      <c r="C106" s="533" t="s">
        <v>13</v>
      </c>
      <c r="D106" s="533"/>
      <c r="E106" s="424" t="s">
        <v>14</v>
      </c>
      <c r="F106" s="412" t="s">
        <v>171</v>
      </c>
      <c r="G106" s="412" t="s">
        <v>68</v>
      </c>
      <c r="H106" s="422" t="s">
        <v>151</v>
      </c>
      <c r="I106" s="412" t="s">
        <v>80</v>
      </c>
      <c r="J106" s="412" t="s">
        <v>81</v>
      </c>
      <c r="K106" s="422" t="s">
        <v>82</v>
      </c>
      <c r="L106" s="412" t="s">
        <v>150</v>
      </c>
      <c r="M106" s="259" t="s">
        <v>18</v>
      </c>
      <c r="N106" s="413"/>
      <c r="P106" s="534" t="s">
        <v>188</v>
      </c>
      <c r="Q106" s="533"/>
      <c r="R106" s="533" t="s">
        <v>13</v>
      </c>
      <c r="S106" s="533"/>
      <c r="T106" s="424" t="s">
        <v>14</v>
      </c>
      <c r="U106" s="260" t="s">
        <v>110</v>
      </c>
      <c r="V106" s="424" t="s">
        <v>171</v>
      </c>
      <c r="W106" s="424" t="s">
        <v>68</v>
      </c>
      <c r="X106" s="260" t="s">
        <v>151</v>
      </c>
      <c r="Y106" s="424" t="s">
        <v>80</v>
      </c>
      <c r="Z106" s="424" t="s">
        <v>81</v>
      </c>
      <c r="AA106" s="260" t="s">
        <v>82</v>
      </c>
      <c r="AB106" s="424" t="s">
        <v>150</v>
      </c>
      <c r="AC106" s="260" t="s">
        <v>18</v>
      </c>
      <c r="AD106" s="267" t="s">
        <v>114</v>
      </c>
      <c r="AE106" s="413"/>
      <c r="AG106" s="534" t="s">
        <v>188</v>
      </c>
      <c r="AH106" s="533"/>
      <c r="AI106" s="533" t="s">
        <v>13</v>
      </c>
      <c r="AJ106" s="533"/>
      <c r="AK106" s="424" t="s">
        <v>14</v>
      </c>
      <c r="AL106" s="260" t="s">
        <v>110</v>
      </c>
      <c r="AM106" s="424" t="s">
        <v>171</v>
      </c>
      <c r="AN106" s="424" t="s">
        <v>68</v>
      </c>
      <c r="AO106" s="260" t="s">
        <v>151</v>
      </c>
      <c r="AP106" s="424" t="s">
        <v>80</v>
      </c>
      <c r="AQ106" s="424" t="s">
        <v>81</v>
      </c>
      <c r="AR106" s="260" t="s">
        <v>82</v>
      </c>
      <c r="AS106" s="424" t="s">
        <v>150</v>
      </c>
      <c r="AT106" s="260" t="s">
        <v>213</v>
      </c>
      <c r="AU106" s="267" t="s">
        <v>111</v>
      </c>
    </row>
    <row r="107" spans="1:48" x14ac:dyDescent="0.35">
      <c r="A107" s="495">
        <v>0</v>
      </c>
      <c r="B107" s="491"/>
      <c r="C107" s="496" t="s">
        <v>19</v>
      </c>
      <c r="D107" s="496"/>
      <c r="E107" s="409"/>
      <c r="F107" s="234">
        <v>0</v>
      </c>
      <c r="G107" s="234">
        <v>0</v>
      </c>
      <c r="H107" s="235">
        <f>SUM(F107:G107)</f>
        <v>0</v>
      </c>
      <c r="I107" s="234">
        <v>0</v>
      </c>
      <c r="J107" s="234">
        <v>0</v>
      </c>
      <c r="K107" s="235">
        <f>SUM(I107:J107)</f>
        <v>0</v>
      </c>
      <c r="L107" s="234">
        <v>0</v>
      </c>
      <c r="M107" s="236">
        <f>SUM(H107, K107, L107)</f>
        <v>0</v>
      </c>
      <c r="N107" s="223"/>
      <c r="P107" s="522">
        <v>0</v>
      </c>
      <c r="Q107" s="496"/>
      <c r="R107" s="496" t="s">
        <v>19</v>
      </c>
      <c r="S107" s="496"/>
      <c r="T107" s="409"/>
      <c r="U107" s="162">
        <f t="shared" ref="U107:U114" si="74">AU27</f>
        <v>0</v>
      </c>
      <c r="V107" s="234">
        <v>0</v>
      </c>
      <c r="W107" s="234">
        <v>0</v>
      </c>
      <c r="X107" s="295">
        <f>SUM(V107:W107)</f>
        <v>0</v>
      </c>
      <c r="Y107" s="234">
        <v>0</v>
      </c>
      <c r="Z107" s="234">
        <v>0</v>
      </c>
      <c r="AA107" s="295">
        <f>SUM(Y107:Z107)</f>
        <v>0</v>
      </c>
      <c r="AB107" s="234">
        <v>0</v>
      </c>
      <c r="AC107" s="295">
        <f>SUM(X107, AA107, AB107)</f>
        <v>0</v>
      </c>
      <c r="AD107" s="296">
        <f t="shared" ref="AD107:AD111" si="75">M107-AC107</f>
        <v>0</v>
      </c>
      <c r="AE107" s="223"/>
      <c r="AG107" s="522">
        <v>0</v>
      </c>
      <c r="AH107" s="496"/>
      <c r="AI107" s="496" t="s">
        <v>19</v>
      </c>
      <c r="AJ107" s="496"/>
      <c r="AK107" s="409"/>
      <c r="AL107" s="307">
        <f t="shared" ref="AL107:AL114" si="76">AU27</f>
        <v>0</v>
      </c>
      <c r="AM107" s="234">
        <v>0</v>
      </c>
      <c r="AN107" s="234">
        <v>0</v>
      </c>
      <c r="AO107" s="277">
        <f>SUM(AM107:AN107)</f>
        <v>0</v>
      </c>
      <c r="AP107" s="234">
        <v>0</v>
      </c>
      <c r="AQ107" s="234">
        <v>0</v>
      </c>
      <c r="AR107" s="277">
        <f>SUM(AP107:AQ107)</f>
        <v>0</v>
      </c>
      <c r="AS107" s="234">
        <v>0</v>
      </c>
      <c r="AT107" s="277">
        <f>SUM(AO107, AR107, AS107)</f>
        <v>0</v>
      </c>
      <c r="AU107" s="278">
        <f t="shared" ref="AU107:AU114" si="77">IF($S$153&lt;&gt;0, AC107+AL107-AT107, M107+AL107-AT107)</f>
        <v>0</v>
      </c>
    </row>
    <row r="108" spans="1:48" x14ac:dyDescent="0.35">
      <c r="A108" s="495">
        <v>0</v>
      </c>
      <c r="B108" s="491"/>
      <c r="C108" s="496" t="s">
        <v>20</v>
      </c>
      <c r="D108" s="496"/>
      <c r="E108" s="409"/>
      <c r="F108" s="234">
        <v>0</v>
      </c>
      <c r="G108" s="234">
        <v>0</v>
      </c>
      <c r="H108" s="235">
        <f t="shared" ref="H108:H111" si="78">SUM(F108:G108)</f>
        <v>0</v>
      </c>
      <c r="I108" s="234">
        <v>0</v>
      </c>
      <c r="J108" s="234">
        <v>0</v>
      </c>
      <c r="K108" s="235">
        <f t="shared" ref="K108:K111" si="79">SUM(I108:J108)</f>
        <v>0</v>
      </c>
      <c r="L108" s="234">
        <v>0</v>
      </c>
      <c r="M108" s="236">
        <f t="shared" ref="M108:M111" si="80">SUM(H108, K108, L108)</f>
        <v>0</v>
      </c>
      <c r="N108" s="223"/>
      <c r="P108" s="522">
        <v>0</v>
      </c>
      <c r="Q108" s="496"/>
      <c r="R108" s="496" t="s">
        <v>20</v>
      </c>
      <c r="S108" s="496"/>
      <c r="T108" s="409"/>
      <c r="U108" s="162">
        <f t="shared" si="74"/>
        <v>0</v>
      </c>
      <c r="V108" s="234">
        <v>0</v>
      </c>
      <c r="W108" s="234">
        <v>0</v>
      </c>
      <c r="X108" s="295">
        <f t="shared" ref="X108:X111" si="81">SUM(V108:W108)</f>
        <v>0</v>
      </c>
      <c r="Y108" s="234">
        <v>0</v>
      </c>
      <c r="Z108" s="234">
        <v>0</v>
      </c>
      <c r="AA108" s="295">
        <f t="shared" ref="AA108:AA111" si="82">SUM(Y108:Z108)</f>
        <v>0</v>
      </c>
      <c r="AB108" s="234">
        <v>0</v>
      </c>
      <c r="AC108" s="295">
        <f t="shared" ref="AC108:AC111" si="83">SUM(X108, AA108, AB108)</f>
        <v>0</v>
      </c>
      <c r="AD108" s="296">
        <f t="shared" si="75"/>
        <v>0</v>
      </c>
      <c r="AE108" s="223"/>
      <c r="AG108" s="522">
        <v>0</v>
      </c>
      <c r="AH108" s="496"/>
      <c r="AI108" s="496" t="s">
        <v>20</v>
      </c>
      <c r="AJ108" s="496"/>
      <c r="AK108" s="409"/>
      <c r="AL108" s="307">
        <f t="shared" si="76"/>
        <v>0</v>
      </c>
      <c r="AM108" s="234">
        <v>0</v>
      </c>
      <c r="AN108" s="234">
        <v>0</v>
      </c>
      <c r="AO108" s="277">
        <f t="shared" ref="AO108:AO111" si="84">SUM(AM108:AN108)</f>
        <v>0</v>
      </c>
      <c r="AP108" s="234">
        <v>0</v>
      </c>
      <c r="AQ108" s="234">
        <v>0</v>
      </c>
      <c r="AR108" s="277">
        <f t="shared" ref="AR108:AR111" si="85">SUM(AP108:AQ108)</f>
        <v>0</v>
      </c>
      <c r="AS108" s="234">
        <v>0</v>
      </c>
      <c r="AT108" s="277">
        <f t="shared" ref="AT108:AT111" si="86">SUM(AO108, AR108, AS108)</f>
        <v>0</v>
      </c>
      <c r="AU108" s="278">
        <f t="shared" si="77"/>
        <v>0</v>
      </c>
    </row>
    <row r="109" spans="1:48" x14ac:dyDescent="0.35">
      <c r="A109" s="495">
        <v>0</v>
      </c>
      <c r="B109" s="491"/>
      <c r="C109" s="496" t="s">
        <v>21</v>
      </c>
      <c r="D109" s="496"/>
      <c r="E109" s="409"/>
      <c r="F109" s="234">
        <v>0</v>
      </c>
      <c r="G109" s="234">
        <v>0</v>
      </c>
      <c r="H109" s="235">
        <f>SUM(F109:G109)</f>
        <v>0</v>
      </c>
      <c r="I109" s="234">
        <v>0</v>
      </c>
      <c r="J109" s="234">
        <v>0</v>
      </c>
      <c r="K109" s="235">
        <f t="shared" si="79"/>
        <v>0</v>
      </c>
      <c r="L109" s="234">
        <v>0</v>
      </c>
      <c r="M109" s="236">
        <f t="shared" si="80"/>
        <v>0</v>
      </c>
      <c r="N109" s="223"/>
      <c r="P109" s="522">
        <v>0</v>
      </c>
      <c r="Q109" s="496"/>
      <c r="R109" s="496" t="s">
        <v>21</v>
      </c>
      <c r="S109" s="496"/>
      <c r="T109" s="409"/>
      <c r="U109" s="162">
        <f t="shared" si="74"/>
        <v>0</v>
      </c>
      <c r="V109" s="234">
        <v>0</v>
      </c>
      <c r="W109" s="234">
        <v>0</v>
      </c>
      <c r="X109" s="295">
        <f t="shared" si="81"/>
        <v>0</v>
      </c>
      <c r="Y109" s="234">
        <v>0</v>
      </c>
      <c r="Z109" s="234">
        <v>0</v>
      </c>
      <c r="AA109" s="295">
        <f t="shared" si="82"/>
        <v>0</v>
      </c>
      <c r="AB109" s="234">
        <v>0</v>
      </c>
      <c r="AC109" s="295">
        <f t="shared" si="83"/>
        <v>0</v>
      </c>
      <c r="AD109" s="296">
        <f t="shared" si="75"/>
        <v>0</v>
      </c>
      <c r="AE109" s="223"/>
      <c r="AG109" s="522">
        <v>0</v>
      </c>
      <c r="AH109" s="496"/>
      <c r="AI109" s="496" t="s">
        <v>21</v>
      </c>
      <c r="AJ109" s="496"/>
      <c r="AK109" s="409"/>
      <c r="AL109" s="307">
        <f t="shared" si="76"/>
        <v>0</v>
      </c>
      <c r="AM109" s="234">
        <v>0</v>
      </c>
      <c r="AN109" s="234">
        <v>0</v>
      </c>
      <c r="AO109" s="277">
        <f t="shared" si="84"/>
        <v>0</v>
      </c>
      <c r="AP109" s="234">
        <v>0</v>
      </c>
      <c r="AQ109" s="234">
        <v>0</v>
      </c>
      <c r="AR109" s="277">
        <f t="shared" si="85"/>
        <v>0</v>
      </c>
      <c r="AS109" s="234">
        <v>0</v>
      </c>
      <c r="AT109" s="277">
        <f t="shared" si="86"/>
        <v>0</v>
      </c>
      <c r="AU109" s="278">
        <f>IF($S$153&lt;&gt;0, AC109+AL109-AT109, M109+AL109-AT109)</f>
        <v>0</v>
      </c>
    </row>
    <row r="110" spans="1:48" x14ac:dyDescent="0.35">
      <c r="A110" s="495">
        <v>0</v>
      </c>
      <c r="B110" s="491"/>
      <c r="C110" s="496" t="s">
        <v>22</v>
      </c>
      <c r="D110" s="496"/>
      <c r="E110" s="409"/>
      <c r="F110" s="234">
        <v>0</v>
      </c>
      <c r="G110" s="234">
        <v>0</v>
      </c>
      <c r="H110" s="235">
        <f t="shared" si="78"/>
        <v>0</v>
      </c>
      <c r="I110" s="234">
        <v>0</v>
      </c>
      <c r="J110" s="234">
        <v>0</v>
      </c>
      <c r="K110" s="235">
        <f t="shared" si="79"/>
        <v>0</v>
      </c>
      <c r="L110" s="234">
        <v>0</v>
      </c>
      <c r="M110" s="236">
        <f t="shared" si="80"/>
        <v>0</v>
      </c>
      <c r="N110" s="223"/>
      <c r="P110" s="522">
        <v>0</v>
      </c>
      <c r="Q110" s="496"/>
      <c r="R110" s="496" t="s">
        <v>22</v>
      </c>
      <c r="S110" s="496"/>
      <c r="T110" s="409"/>
      <c r="U110" s="162">
        <f t="shared" si="74"/>
        <v>0</v>
      </c>
      <c r="V110" s="234">
        <v>0</v>
      </c>
      <c r="W110" s="234">
        <v>0</v>
      </c>
      <c r="X110" s="295">
        <f t="shared" si="81"/>
        <v>0</v>
      </c>
      <c r="Y110" s="234">
        <v>0</v>
      </c>
      <c r="Z110" s="234">
        <v>0</v>
      </c>
      <c r="AA110" s="295">
        <f t="shared" si="82"/>
        <v>0</v>
      </c>
      <c r="AB110" s="234">
        <v>0</v>
      </c>
      <c r="AC110" s="295">
        <f t="shared" si="83"/>
        <v>0</v>
      </c>
      <c r="AD110" s="296">
        <f t="shared" si="75"/>
        <v>0</v>
      </c>
      <c r="AE110" s="223"/>
      <c r="AG110" s="522">
        <v>0</v>
      </c>
      <c r="AH110" s="496"/>
      <c r="AI110" s="496" t="s">
        <v>22</v>
      </c>
      <c r="AJ110" s="496"/>
      <c r="AK110" s="409"/>
      <c r="AL110" s="307">
        <f t="shared" si="76"/>
        <v>0</v>
      </c>
      <c r="AM110" s="234">
        <v>0</v>
      </c>
      <c r="AN110" s="234">
        <v>0</v>
      </c>
      <c r="AO110" s="277">
        <f t="shared" si="84"/>
        <v>0</v>
      </c>
      <c r="AP110" s="234">
        <v>0</v>
      </c>
      <c r="AQ110" s="234">
        <v>0</v>
      </c>
      <c r="AR110" s="277">
        <f t="shared" si="85"/>
        <v>0</v>
      </c>
      <c r="AS110" s="234">
        <v>0</v>
      </c>
      <c r="AT110" s="277">
        <f t="shared" si="86"/>
        <v>0</v>
      </c>
      <c r="AU110" s="278">
        <f t="shared" si="77"/>
        <v>0</v>
      </c>
    </row>
    <row r="111" spans="1:48" x14ac:dyDescent="0.35">
      <c r="A111" s="495">
        <v>0</v>
      </c>
      <c r="B111" s="491"/>
      <c r="C111" s="491" t="s">
        <v>23</v>
      </c>
      <c r="D111" s="491"/>
      <c r="E111" s="409"/>
      <c r="F111" s="234">
        <v>0</v>
      </c>
      <c r="G111" s="234">
        <v>0</v>
      </c>
      <c r="H111" s="235">
        <f t="shared" si="78"/>
        <v>0</v>
      </c>
      <c r="I111" s="234">
        <v>0</v>
      </c>
      <c r="J111" s="234">
        <v>0</v>
      </c>
      <c r="K111" s="235">
        <f t="shared" si="79"/>
        <v>0</v>
      </c>
      <c r="L111" s="234">
        <v>0</v>
      </c>
      <c r="M111" s="236">
        <f t="shared" si="80"/>
        <v>0</v>
      </c>
      <c r="N111" s="223"/>
      <c r="P111" s="522">
        <v>0</v>
      </c>
      <c r="Q111" s="496"/>
      <c r="R111" s="496" t="s">
        <v>23</v>
      </c>
      <c r="S111" s="496"/>
      <c r="T111" s="409"/>
      <c r="U111" s="162">
        <f t="shared" si="74"/>
        <v>0</v>
      </c>
      <c r="V111" s="234">
        <v>0</v>
      </c>
      <c r="W111" s="234">
        <v>0</v>
      </c>
      <c r="X111" s="295">
        <f t="shared" si="81"/>
        <v>0</v>
      </c>
      <c r="Y111" s="234">
        <v>0</v>
      </c>
      <c r="Z111" s="234">
        <v>0</v>
      </c>
      <c r="AA111" s="295">
        <f t="shared" si="82"/>
        <v>0</v>
      </c>
      <c r="AB111" s="234">
        <v>0</v>
      </c>
      <c r="AC111" s="295">
        <f t="shared" si="83"/>
        <v>0</v>
      </c>
      <c r="AD111" s="296">
        <f t="shared" si="75"/>
        <v>0</v>
      </c>
      <c r="AE111" s="223"/>
      <c r="AG111" s="522">
        <v>0</v>
      </c>
      <c r="AH111" s="496"/>
      <c r="AI111" s="496" t="s">
        <v>23</v>
      </c>
      <c r="AJ111" s="496"/>
      <c r="AK111" s="409"/>
      <c r="AL111" s="307">
        <f t="shared" si="76"/>
        <v>0</v>
      </c>
      <c r="AM111" s="234">
        <v>0</v>
      </c>
      <c r="AN111" s="234">
        <v>0</v>
      </c>
      <c r="AO111" s="277">
        <f t="shared" si="84"/>
        <v>0</v>
      </c>
      <c r="AP111" s="234">
        <v>0</v>
      </c>
      <c r="AQ111" s="234">
        <v>0</v>
      </c>
      <c r="AR111" s="277">
        <f t="shared" si="85"/>
        <v>0</v>
      </c>
      <c r="AS111" s="234">
        <v>0</v>
      </c>
      <c r="AT111" s="277">
        <f t="shared" si="86"/>
        <v>0</v>
      </c>
      <c r="AU111" s="278">
        <f t="shared" si="77"/>
        <v>0</v>
      </c>
    </row>
    <row r="112" spans="1:48" ht="16" thickBot="1" x14ac:dyDescent="0.4">
      <c r="A112" s="410" t="s">
        <v>181</v>
      </c>
      <c r="B112" s="411"/>
      <c r="C112" s="497">
        <f>SUM(A107:B111)</f>
        <v>0</v>
      </c>
      <c r="D112" s="497"/>
      <c r="E112" s="411"/>
      <c r="F112" s="250">
        <f>SUM(F107:F111)</f>
        <v>0</v>
      </c>
      <c r="G112" s="250">
        <f t="shared" ref="G112:L112" si="87">SUM(G107:G111)</f>
        <v>0</v>
      </c>
      <c r="H112" s="250">
        <f t="shared" si="87"/>
        <v>0</v>
      </c>
      <c r="I112" s="250">
        <f t="shared" si="87"/>
        <v>0</v>
      </c>
      <c r="J112" s="250">
        <f t="shared" si="87"/>
        <v>0</v>
      </c>
      <c r="K112" s="250">
        <f t="shared" si="87"/>
        <v>0</v>
      </c>
      <c r="L112" s="250">
        <f t="shared" si="87"/>
        <v>0</v>
      </c>
      <c r="M112" s="237">
        <f>SUM(M107:M111)</f>
        <v>0</v>
      </c>
      <c r="N112" s="223"/>
      <c r="P112" s="410" t="s">
        <v>181</v>
      </c>
      <c r="Q112" s="411"/>
      <c r="R112" s="498">
        <f>SUM(P107:Q111)</f>
        <v>0</v>
      </c>
      <c r="S112" s="498"/>
      <c r="T112" s="421"/>
      <c r="U112" s="339">
        <f t="shared" si="74"/>
        <v>0</v>
      </c>
      <c r="V112" s="293">
        <f>SUM(V107:V111)</f>
        <v>0</v>
      </c>
      <c r="W112" s="293">
        <f t="shared" ref="W112:AB112" si="88">SUM(W107:W111)</f>
        <v>0</v>
      </c>
      <c r="X112" s="293">
        <f t="shared" si="88"/>
        <v>0</v>
      </c>
      <c r="Y112" s="293">
        <f t="shared" si="88"/>
        <v>0</v>
      </c>
      <c r="Z112" s="293">
        <f t="shared" si="88"/>
        <v>0</v>
      </c>
      <c r="AA112" s="293">
        <f t="shared" si="88"/>
        <v>0</v>
      </c>
      <c r="AB112" s="293">
        <f t="shared" si="88"/>
        <v>0</v>
      </c>
      <c r="AC112" s="293">
        <f>SUM(AC107:AC111)</f>
        <v>0</v>
      </c>
      <c r="AD112" s="294">
        <f>SUM(AD107:AD111)</f>
        <v>0</v>
      </c>
      <c r="AE112" s="223"/>
      <c r="AG112" s="410" t="s">
        <v>181</v>
      </c>
      <c r="AH112" s="411"/>
      <c r="AI112" s="543">
        <f>SUM(AG107:AH111)</f>
        <v>0</v>
      </c>
      <c r="AJ112" s="543"/>
      <c r="AK112" s="421"/>
      <c r="AL112" s="337">
        <f t="shared" si="76"/>
        <v>0</v>
      </c>
      <c r="AM112" s="275">
        <f>SUM(AM107:AM111)</f>
        <v>0</v>
      </c>
      <c r="AN112" s="275">
        <f t="shared" ref="AN112:AT112" si="89">SUM(AN107:AN111)</f>
        <v>0</v>
      </c>
      <c r="AO112" s="275">
        <f t="shared" si="89"/>
        <v>0</v>
      </c>
      <c r="AP112" s="275">
        <f t="shared" si="89"/>
        <v>0</v>
      </c>
      <c r="AQ112" s="275">
        <f t="shared" si="89"/>
        <v>0</v>
      </c>
      <c r="AR112" s="275">
        <f t="shared" si="89"/>
        <v>0</v>
      </c>
      <c r="AS112" s="275">
        <f t="shared" si="89"/>
        <v>0</v>
      </c>
      <c r="AT112" s="275">
        <f t="shared" si="89"/>
        <v>0</v>
      </c>
      <c r="AU112" s="276">
        <f t="shared" si="77"/>
        <v>0</v>
      </c>
    </row>
    <row r="113" spans="1:47" s="358" customFormat="1" ht="3.75" customHeight="1" thickBot="1" x14ac:dyDescent="0.4">
      <c r="A113" s="499"/>
      <c r="B113" s="499"/>
      <c r="C113" s="499"/>
      <c r="D113" s="499"/>
      <c r="E113" s="499"/>
      <c r="F113" s="499"/>
      <c r="G113" s="499"/>
      <c r="H113" s="499"/>
      <c r="I113" s="499"/>
      <c r="J113" s="499"/>
      <c r="K113" s="499"/>
      <c r="L113" s="499"/>
      <c r="M113" s="499"/>
      <c r="N113" s="223"/>
      <c r="P113" s="499"/>
      <c r="Q113" s="499"/>
      <c r="R113" s="499"/>
      <c r="S113" s="499"/>
      <c r="T113" s="499"/>
      <c r="U113" s="499"/>
      <c r="V113" s="499"/>
      <c r="W113" s="499"/>
      <c r="X113" s="499"/>
      <c r="Y113" s="499"/>
      <c r="Z113" s="499"/>
      <c r="AA113" s="499"/>
      <c r="AB113" s="499"/>
      <c r="AC113" s="499"/>
      <c r="AD113" s="499"/>
      <c r="AE113" s="223"/>
      <c r="AG113" s="499"/>
      <c r="AH113" s="499"/>
      <c r="AI113" s="499"/>
      <c r="AJ113" s="499"/>
      <c r="AK113" s="499"/>
      <c r="AL113" s="499"/>
      <c r="AM113" s="499"/>
      <c r="AN113" s="499"/>
      <c r="AO113" s="499"/>
      <c r="AP113" s="499"/>
      <c r="AQ113" s="499"/>
      <c r="AR113" s="499"/>
      <c r="AS113" s="499"/>
      <c r="AT113" s="499"/>
      <c r="AU113" s="499"/>
    </row>
    <row r="114" spans="1:47" ht="16" thickBot="1" x14ac:dyDescent="0.4">
      <c r="A114" s="500" t="s">
        <v>187</v>
      </c>
      <c r="B114" s="501"/>
      <c r="C114" s="501"/>
      <c r="D114" s="501"/>
      <c r="E114" s="501"/>
      <c r="F114" s="241">
        <f>SUM(F112, F103)</f>
        <v>0</v>
      </c>
      <c r="G114" s="241">
        <f t="shared" ref="G114:L114" si="90">SUM(G112, G103)</f>
        <v>0</v>
      </c>
      <c r="H114" s="241">
        <f>SUM(H112, H103)</f>
        <v>0</v>
      </c>
      <c r="I114" s="241">
        <f t="shared" si="90"/>
        <v>0</v>
      </c>
      <c r="J114" s="241">
        <f t="shared" si="90"/>
        <v>0</v>
      </c>
      <c r="K114" s="241">
        <f>SUM(K112, K103)</f>
        <v>0</v>
      </c>
      <c r="L114" s="241">
        <f t="shared" si="90"/>
        <v>0</v>
      </c>
      <c r="M114" s="240">
        <f>SUM(M112, M103)</f>
        <v>0</v>
      </c>
      <c r="N114" s="223"/>
      <c r="P114" s="500" t="s">
        <v>187</v>
      </c>
      <c r="Q114" s="501"/>
      <c r="R114" s="501"/>
      <c r="S114" s="501"/>
      <c r="T114" s="501"/>
      <c r="U114" s="340">
        <f t="shared" si="74"/>
        <v>0</v>
      </c>
      <c r="V114" s="297">
        <f>SUM(V112, V103)</f>
        <v>0</v>
      </c>
      <c r="W114" s="297">
        <f t="shared" ref="W114" si="91">SUM(W112, W103)</f>
        <v>0</v>
      </c>
      <c r="X114" s="297">
        <f>SUM(X112, X103)</f>
        <v>0</v>
      </c>
      <c r="Y114" s="297">
        <f t="shared" ref="Y114:AB114" si="92">SUM(Y112, Y103)</f>
        <v>0</v>
      </c>
      <c r="Z114" s="297">
        <f t="shared" si="92"/>
        <v>0</v>
      </c>
      <c r="AA114" s="297">
        <f t="shared" si="92"/>
        <v>0</v>
      </c>
      <c r="AB114" s="297">
        <f t="shared" si="92"/>
        <v>0</v>
      </c>
      <c r="AC114" s="297">
        <f>SUM(AC112, AC103)</f>
        <v>0</v>
      </c>
      <c r="AD114" s="298">
        <f>SUM(AD112, AD103)</f>
        <v>0</v>
      </c>
      <c r="AE114" s="223"/>
      <c r="AG114" s="500" t="s">
        <v>187</v>
      </c>
      <c r="AH114" s="501"/>
      <c r="AI114" s="501"/>
      <c r="AJ114" s="501"/>
      <c r="AK114" s="501"/>
      <c r="AL114" s="338">
        <f t="shared" si="76"/>
        <v>0</v>
      </c>
      <c r="AM114" s="279">
        <f>SUM(AM112, AM103)</f>
        <v>0</v>
      </c>
      <c r="AN114" s="279">
        <f t="shared" ref="AN114" si="93">SUM(AN112, AN103)</f>
        <v>0</v>
      </c>
      <c r="AO114" s="279">
        <f>SUM(AO112, AO103)</f>
        <v>0</v>
      </c>
      <c r="AP114" s="279">
        <f t="shared" ref="AP114:AT114" si="94">SUM(AP112, AP103)</f>
        <v>0</v>
      </c>
      <c r="AQ114" s="279">
        <f t="shared" si="94"/>
        <v>0</v>
      </c>
      <c r="AR114" s="279">
        <f t="shared" si="94"/>
        <v>0</v>
      </c>
      <c r="AS114" s="279">
        <f t="shared" si="94"/>
        <v>0</v>
      </c>
      <c r="AT114" s="279">
        <f t="shared" si="94"/>
        <v>0</v>
      </c>
      <c r="AU114" s="280">
        <f t="shared" si="77"/>
        <v>0</v>
      </c>
    </row>
    <row r="115" spans="1:47" ht="16" thickBot="1" x14ac:dyDescent="0.4">
      <c r="F115" s="357"/>
      <c r="G115" s="357"/>
      <c r="AE115" s="358"/>
    </row>
    <row r="116" spans="1:47" s="242" customFormat="1" x14ac:dyDescent="0.35">
      <c r="A116" s="502" t="s">
        <v>98</v>
      </c>
      <c r="B116" s="503"/>
      <c r="C116" s="503"/>
      <c r="D116" s="503"/>
      <c r="E116" s="503"/>
      <c r="F116" s="503"/>
      <c r="G116" s="503"/>
      <c r="H116" s="503"/>
      <c r="I116" s="503"/>
      <c r="J116" s="503"/>
      <c r="K116" s="503"/>
      <c r="L116" s="503"/>
      <c r="M116" s="518"/>
      <c r="N116" s="413"/>
      <c r="P116" s="502" t="s">
        <v>98</v>
      </c>
      <c r="Q116" s="503"/>
      <c r="R116" s="503"/>
      <c r="S116" s="503"/>
      <c r="T116" s="503"/>
      <c r="U116" s="503"/>
      <c r="V116" s="503"/>
      <c r="W116" s="503"/>
      <c r="X116" s="503"/>
      <c r="Y116" s="503"/>
      <c r="Z116" s="503"/>
      <c r="AA116" s="503"/>
      <c r="AB116" s="503"/>
      <c r="AC116" s="503"/>
      <c r="AD116" s="418"/>
      <c r="AE116" s="413"/>
      <c r="AG116" s="502" t="s">
        <v>98</v>
      </c>
      <c r="AH116" s="503"/>
      <c r="AI116" s="503"/>
      <c r="AJ116" s="503"/>
      <c r="AK116" s="503"/>
      <c r="AL116" s="503"/>
      <c r="AM116" s="503"/>
      <c r="AN116" s="503"/>
      <c r="AO116" s="503"/>
      <c r="AP116" s="503"/>
      <c r="AQ116" s="503"/>
      <c r="AR116" s="503"/>
      <c r="AS116" s="503"/>
      <c r="AT116" s="503"/>
      <c r="AU116" s="418"/>
    </row>
    <row r="117" spans="1:47" s="242" customFormat="1" x14ac:dyDescent="0.35">
      <c r="A117" s="530" t="s">
        <v>24</v>
      </c>
      <c r="B117" s="531"/>
      <c r="C117" s="531"/>
      <c r="D117" s="531"/>
      <c r="E117" s="531"/>
      <c r="F117" s="531"/>
      <c r="G117" s="531"/>
      <c r="H117" s="531"/>
      <c r="I117" s="531"/>
      <c r="J117" s="424" t="s">
        <v>17</v>
      </c>
      <c r="K117" s="424" t="s">
        <v>15</v>
      </c>
      <c r="L117" s="424" t="s">
        <v>16</v>
      </c>
      <c r="M117" s="259" t="s">
        <v>18</v>
      </c>
      <c r="N117" s="413"/>
      <c r="P117" s="530" t="s">
        <v>24</v>
      </c>
      <c r="Q117" s="531"/>
      <c r="R117" s="531"/>
      <c r="S117" s="531"/>
      <c r="T117" s="531"/>
      <c r="U117" s="531"/>
      <c r="V117" s="531"/>
      <c r="W117" s="531"/>
      <c r="X117" s="531"/>
      <c r="Y117" s="422" t="s">
        <v>110</v>
      </c>
      <c r="Z117" s="328" t="s">
        <v>77</v>
      </c>
      <c r="AA117" s="424" t="s">
        <v>15</v>
      </c>
      <c r="AB117" s="424" t="s">
        <v>16</v>
      </c>
      <c r="AC117" s="422" t="s">
        <v>18</v>
      </c>
      <c r="AD117" s="267" t="s">
        <v>114</v>
      </c>
      <c r="AE117" s="413"/>
      <c r="AG117" s="530" t="s">
        <v>24</v>
      </c>
      <c r="AH117" s="531"/>
      <c r="AI117" s="531"/>
      <c r="AJ117" s="531"/>
      <c r="AK117" s="531"/>
      <c r="AL117" s="531"/>
      <c r="AM117" s="531"/>
      <c r="AN117" s="531"/>
      <c r="AO117" s="531"/>
      <c r="AP117" s="422" t="s">
        <v>110</v>
      </c>
      <c r="AQ117" s="328" t="s">
        <v>211</v>
      </c>
      <c r="AR117" s="424" t="s">
        <v>15</v>
      </c>
      <c r="AS117" s="424" t="s">
        <v>16</v>
      </c>
      <c r="AT117" s="422" t="s">
        <v>213</v>
      </c>
      <c r="AU117" s="267" t="s">
        <v>111</v>
      </c>
    </row>
    <row r="118" spans="1:47" x14ac:dyDescent="0.35">
      <c r="A118" s="415">
        <v>1</v>
      </c>
      <c r="B118" s="491"/>
      <c r="C118" s="491"/>
      <c r="D118" s="491"/>
      <c r="E118" s="491"/>
      <c r="F118" s="491"/>
      <c r="G118" s="491"/>
      <c r="H118" s="491"/>
      <c r="I118" s="491"/>
      <c r="J118" s="234">
        <v>0</v>
      </c>
      <c r="K118" s="234">
        <v>0</v>
      </c>
      <c r="L118" s="234">
        <v>0</v>
      </c>
      <c r="M118" s="236">
        <f>SUM(J118:L118)</f>
        <v>0</v>
      </c>
      <c r="N118" s="223"/>
      <c r="P118" s="415">
        <v>1</v>
      </c>
      <c r="Q118" s="491"/>
      <c r="R118" s="491"/>
      <c r="S118" s="491"/>
      <c r="T118" s="491"/>
      <c r="U118" s="491"/>
      <c r="V118" s="491"/>
      <c r="W118" s="491"/>
      <c r="X118" s="491"/>
      <c r="Y118" s="164">
        <f>AU38</f>
        <v>0</v>
      </c>
      <c r="Z118" s="234">
        <v>0</v>
      </c>
      <c r="AA118" s="234">
        <v>0</v>
      </c>
      <c r="AB118" s="234">
        <v>0</v>
      </c>
      <c r="AC118" s="295">
        <f>SUM(Z118:AB118)</f>
        <v>0</v>
      </c>
      <c r="AD118" s="296">
        <f t="shared" ref="AD118:AD120" si="95">M118-AC118</f>
        <v>0</v>
      </c>
      <c r="AE118" s="223"/>
      <c r="AG118" s="415">
        <v>1</v>
      </c>
      <c r="AH118" s="491"/>
      <c r="AI118" s="491"/>
      <c r="AJ118" s="491"/>
      <c r="AK118" s="491"/>
      <c r="AL118" s="491"/>
      <c r="AM118" s="491"/>
      <c r="AN118" s="491"/>
      <c r="AO118" s="491"/>
      <c r="AP118" s="305">
        <f>AU38</f>
        <v>0</v>
      </c>
      <c r="AQ118" s="234">
        <v>0</v>
      </c>
      <c r="AR118" s="234">
        <v>0</v>
      </c>
      <c r="AS118" s="234">
        <v>0</v>
      </c>
      <c r="AT118" s="277">
        <f>SUM(AQ118:AS118)</f>
        <v>0</v>
      </c>
      <c r="AU118" s="278">
        <f>IF($S$153&lt;&gt;0, AC118+AP118-AT118, M118+AP118-AT118)</f>
        <v>0</v>
      </c>
    </row>
    <row r="119" spans="1:47" x14ac:dyDescent="0.35">
      <c r="A119" s="415">
        <v>2</v>
      </c>
      <c r="B119" s="492"/>
      <c r="C119" s="492"/>
      <c r="D119" s="492"/>
      <c r="E119" s="492"/>
      <c r="F119" s="492"/>
      <c r="G119" s="492"/>
      <c r="H119" s="492"/>
      <c r="I119" s="492"/>
      <c r="J119" s="234">
        <v>0</v>
      </c>
      <c r="K119" s="234">
        <v>0</v>
      </c>
      <c r="L119" s="234">
        <v>0</v>
      </c>
      <c r="M119" s="236">
        <f>SUM(J119:L119)</f>
        <v>0</v>
      </c>
      <c r="N119" s="223"/>
      <c r="P119" s="415">
        <v>2</v>
      </c>
      <c r="Q119" s="492"/>
      <c r="R119" s="492"/>
      <c r="S119" s="492"/>
      <c r="T119" s="492"/>
      <c r="U119" s="492"/>
      <c r="V119" s="492"/>
      <c r="W119" s="492"/>
      <c r="X119" s="492"/>
      <c r="Y119" s="164">
        <f t="shared" ref="Y119:Y121" si="96">AU39</f>
        <v>0</v>
      </c>
      <c r="Z119" s="234">
        <v>0</v>
      </c>
      <c r="AA119" s="234">
        <v>0</v>
      </c>
      <c r="AB119" s="234">
        <v>0</v>
      </c>
      <c r="AC119" s="295">
        <f t="shared" ref="AC119:AC120" si="97">SUM(Z119:AB119)</f>
        <v>0</v>
      </c>
      <c r="AD119" s="296">
        <f t="shared" si="95"/>
        <v>0</v>
      </c>
      <c r="AE119" s="223"/>
      <c r="AG119" s="415">
        <v>2</v>
      </c>
      <c r="AH119" s="492"/>
      <c r="AI119" s="492"/>
      <c r="AJ119" s="492"/>
      <c r="AK119" s="492"/>
      <c r="AL119" s="492"/>
      <c r="AM119" s="492"/>
      <c r="AN119" s="492"/>
      <c r="AO119" s="492"/>
      <c r="AP119" s="305">
        <f t="shared" ref="AP119:AP121" si="98">AU39</f>
        <v>0</v>
      </c>
      <c r="AQ119" s="234">
        <v>0</v>
      </c>
      <c r="AR119" s="234">
        <v>0</v>
      </c>
      <c r="AS119" s="234">
        <v>0</v>
      </c>
      <c r="AT119" s="277">
        <f t="shared" ref="AT119:AT120" si="99">SUM(AQ119:AS119)</f>
        <v>0</v>
      </c>
      <c r="AU119" s="278">
        <f t="shared" ref="AU119:AU120" si="100">IF($S$153&lt;&gt;0, AC119+AP119-AT119, M119+AP119-AT119)</f>
        <v>0</v>
      </c>
    </row>
    <row r="120" spans="1:47" x14ac:dyDescent="0.35">
      <c r="A120" s="415">
        <v>3</v>
      </c>
      <c r="B120" s="492"/>
      <c r="C120" s="492"/>
      <c r="D120" s="492"/>
      <c r="E120" s="492"/>
      <c r="F120" s="492"/>
      <c r="G120" s="492"/>
      <c r="H120" s="492"/>
      <c r="I120" s="492"/>
      <c r="J120" s="234">
        <v>0</v>
      </c>
      <c r="K120" s="234">
        <v>0</v>
      </c>
      <c r="L120" s="234">
        <v>0</v>
      </c>
      <c r="M120" s="236">
        <f t="shared" ref="M120:M139" si="101">SUM(J120:L120)</f>
        <v>0</v>
      </c>
      <c r="N120" s="223"/>
      <c r="P120" s="415">
        <v>3</v>
      </c>
      <c r="Q120" s="492"/>
      <c r="R120" s="492"/>
      <c r="S120" s="492"/>
      <c r="T120" s="492"/>
      <c r="U120" s="492"/>
      <c r="V120" s="492"/>
      <c r="W120" s="492"/>
      <c r="X120" s="492"/>
      <c r="Y120" s="164">
        <f t="shared" si="96"/>
        <v>0</v>
      </c>
      <c r="Z120" s="234">
        <v>0</v>
      </c>
      <c r="AA120" s="234">
        <v>0</v>
      </c>
      <c r="AB120" s="234">
        <v>0</v>
      </c>
      <c r="AC120" s="295">
        <f t="shared" si="97"/>
        <v>0</v>
      </c>
      <c r="AD120" s="296">
        <f t="shared" si="95"/>
        <v>0</v>
      </c>
      <c r="AE120" s="223"/>
      <c r="AG120" s="415">
        <v>3</v>
      </c>
      <c r="AH120" s="492"/>
      <c r="AI120" s="492"/>
      <c r="AJ120" s="492"/>
      <c r="AK120" s="492"/>
      <c r="AL120" s="492"/>
      <c r="AM120" s="492"/>
      <c r="AN120" s="492"/>
      <c r="AO120" s="492"/>
      <c r="AP120" s="305">
        <f t="shared" si="98"/>
        <v>0</v>
      </c>
      <c r="AQ120" s="234">
        <v>0</v>
      </c>
      <c r="AR120" s="234">
        <v>0</v>
      </c>
      <c r="AS120" s="234">
        <v>0</v>
      </c>
      <c r="AT120" s="277">
        <f t="shared" si="99"/>
        <v>0</v>
      </c>
      <c r="AU120" s="278">
        <f t="shared" si="100"/>
        <v>0</v>
      </c>
    </row>
    <row r="121" spans="1:47" ht="16" thickBot="1" x14ac:dyDescent="0.4">
      <c r="A121" s="504" t="s">
        <v>25</v>
      </c>
      <c r="B121" s="505"/>
      <c r="C121" s="505"/>
      <c r="D121" s="505"/>
      <c r="E121" s="505"/>
      <c r="F121" s="505"/>
      <c r="G121" s="505"/>
      <c r="H121" s="505"/>
      <c r="I121" s="505"/>
      <c r="J121" s="250">
        <f>SUM(J118:J120)</f>
        <v>0</v>
      </c>
      <c r="K121" s="250">
        <f t="shared" ref="K121:L121" si="102">SUM(K118:K120)</f>
        <v>0</v>
      </c>
      <c r="L121" s="250">
        <f t="shared" si="102"/>
        <v>0</v>
      </c>
      <c r="M121" s="237">
        <f t="shared" si="101"/>
        <v>0</v>
      </c>
      <c r="N121" s="223"/>
      <c r="P121" s="504" t="s">
        <v>25</v>
      </c>
      <c r="Q121" s="505"/>
      <c r="R121" s="505"/>
      <c r="S121" s="505"/>
      <c r="T121" s="505"/>
      <c r="U121" s="505"/>
      <c r="V121" s="505"/>
      <c r="W121" s="505"/>
      <c r="X121" s="505"/>
      <c r="Y121" s="200">
        <f t="shared" si="96"/>
        <v>0</v>
      </c>
      <c r="Z121" s="293">
        <f>SUM(Z118:Z120)</f>
        <v>0</v>
      </c>
      <c r="AA121" s="293">
        <f t="shared" ref="AA121:AD121" si="103">SUM(AA118:AA120)</f>
        <v>0</v>
      </c>
      <c r="AB121" s="293">
        <f t="shared" si="103"/>
        <v>0</v>
      </c>
      <c r="AC121" s="293">
        <f t="shared" si="103"/>
        <v>0</v>
      </c>
      <c r="AD121" s="294">
        <f t="shared" si="103"/>
        <v>0</v>
      </c>
      <c r="AE121" s="223"/>
      <c r="AG121" s="504" t="s">
        <v>25</v>
      </c>
      <c r="AH121" s="505"/>
      <c r="AI121" s="505"/>
      <c r="AJ121" s="505"/>
      <c r="AK121" s="505"/>
      <c r="AL121" s="505"/>
      <c r="AM121" s="505"/>
      <c r="AN121" s="505"/>
      <c r="AO121" s="505"/>
      <c r="AP121" s="306">
        <f t="shared" si="98"/>
        <v>0</v>
      </c>
      <c r="AQ121" s="275">
        <f>SUM(AQ118:AQ120)</f>
        <v>0</v>
      </c>
      <c r="AR121" s="275">
        <f t="shared" ref="AR121:AT121" si="104">SUM(AR118:AR120)</f>
        <v>0</v>
      </c>
      <c r="AS121" s="275">
        <f t="shared" si="104"/>
        <v>0</v>
      </c>
      <c r="AT121" s="275">
        <f t="shared" si="104"/>
        <v>0</v>
      </c>
      <c r="AU121" s="276">
        <f>IF($S$153&lt;&gt;0, AC121+AP121-AT121, M121+AP121-AT121)</f>
        <v>0</v>
      </c>
    </row>
    <row r="122" spans="1:47" s="358" customFormat="1" ht="3.75" customHeight="1" thickBot="1" x14ac:dyDescent="0.4">
      <c r="A122" s="413"/>
      <c r="B122" s="413"/>
      <c r="C122" s="413"/>
      <c r="D122" s="413"/>
      <c r="E122" s="413"/>
      <c r="F122" s="413"/>
      <c r="G122" s="413"/>
      <c r="H122" s="413"/>
      <c r="I122" s="413"/>
      <c r="J122" s="246"/>
      <c r="K122" s="246"/>
      <c r="L122" s="246"/>
      <c r="M122" s="246"/>
      <c r="N122" s="223"/>
      <c r="P122" s="413"/>
      <c r="Q122" s="413"/>
      <c r="R122" s="413"/>
      <c r="S122" s="413"/>
      <c r="T122" s="413"/>
      <c r="U122" s="413"/>
      <c r="V122" s="413"/>
      <c r="W122" s="413"/>
      <c r="X122" s="413"/>
      <c r="Y122" s="304"/>
      <c r="Z122" s="246"/>
      <c r="AA122" s="246"/>
      <c r="AB122" s="246"/>
      <c r="AC122" s="246"/>
      <c r="AD122" s="246"/>
      <c r="AE122" s="223"/>
      <c r="AG122" s="413"/>
      <c r="AH122" s="413"/>
      <c r="AI122" s="413"/>
      <c r="AJ122" s="413"/>
      <c r="AK122" s="413"/>
      <c r="AL122" s="413"/>
      <c r="AM122" s="413"/>
      <c r="AN122" s="413"/>
      <c r="AO122" s="413"/>
      <c r="AP122" s="304"/>
      <c r="AQ122" s="246"/>
      <c r="AR122" s="246"/>
      <c r="AS122" s="246"/>
      <c r="AT122" s="246"/>
      <c r="AU122" s="246"/>
    </row>
    <row r="123" spans="1:47" s="242" customFormat="1" x14ac:dyDescent="0.35">
      <c r="A123" s="502" t="s">
        <v>33</v>
      </c>
      <c r="B123" s="503"/>
      <c r="C123" s="503"/>
      <c r="D123" s="503"/>
      <c r="E123" s="503"/>
      <c r="F123" s="503"/>
      <c r="G123" s="503"/>
      <c r="H123" s="503"/>
      <c r="I123" s="503"/>
      <c r="J123" s="425" t="s">
        <v>17</v>
      </c>
      <c r="K123" s="425" t="s">
        <v>15</v>
      </c>
      <c r="L123" s="425" t="s">
        <v>16</v>
      </c>
      <c r="M123" s="418" t="s">
        <v>18</v>
      </c>
      <c r="N123" s="413"/>
      <c r="P123" s="502" t="s">
        <v>33</v>
      </c>
      <c r="Q123" s="503"/>
      <c r="R123" s="503"/>
      <c r="S123" s="503"/>
      <c r="T123" s="503"/>
      <c r="U123" s="503"/>
      <c r="V123" s="503"/>
      <c r="W123" s="503"/>
      <c r="X123" s="503"/>
      <c r="Y123" s="414" t="s">
        <v>110</v>
      </c>
      <c r="Z123" s="425" t="s">
        <v>77</v>
      </c>
      <c r="AA123" s="425" t="s">
        <v>15</v>
      </c>
      <c r="AB123" s="425" t="s">
        <v>16</v>
      </c>
      <c r="AC123" s="414" t="s">
        <v>18</v>
      </c>
      <c r="AD123" s="268" t="s">
        <v>114</v>
      </c>
      <c r="AE123" s="413"/>
      <c r="AG123" s="502" t="s">
        <v>33</v>
      </c>
      <c r="AH123" s="503"/>
      <c r="AI123" s="503"/>
      <c r="AJ123" s="503"/>
      <c r="AK123" s="503"/>
      <c r="AL123" s="503"/>
      <c r="AM123" s="503"/>
      <c r="AN123" s="503"/>
      <c r="AO123" s="503"/>
      <c r="AP123" s="414" t="s">
        <v>110</v>
      </c>
      <c r="AQ123" s="425" t="s">
        <v>211</v>
      </c>
      <c r="AR123" s="425" t="s">
        <v>15</v>
      </c>
      <c r="AS123" s="425" t="s">
        <v>16</v>
      </c>
      <c r="AT123" s="414" t="s">
        <v>213</v>
      </c>
      <c r="AU123" s="268" t="s">
        <v>111</v>
      </c>
    </row>
    <row r="124" spans="1:47" x14ac:dyDescent="0.35">
      <c r="A124" s="415">
        <v>1</v>
      </c>
      <c r="B124" s="492"/>
      <c r="C124" s="492"/>
      <c r="D124" s="492"/>
      <c r="E124" s="492"/>
      <c r="F124" s="492"/>
      <c r="G124" s="492"/>
      <c r="H124" s="492"/>
      <c r="I124" s="492"/>
      <c r="J124" s="234">
        <v>0</v>
      </c>
      <c r="K124" s="234">
        <v>0</v>
      </c>
      <c r="L124" s="234">
        <v>0</v>
      </c>
      <c r="M124" s="236">
        <f t="shared" si="101"/>
        <v>0</v>
      </c>
      <c r="N124" s="223"/>
      <c r="P124" s="415">
        <v>1</v>
      </c>
      <c r="Q124" s="492"/>
      <c r="R124" s="492"/>
      <c r="S124" s="492"/>
      <c r="T124" s="492"/>
      <c r="U124" s="492"/>
      <c r="V124" s="492"/>
      <c r="W124" s="492"/>
      <c r="X124" s="492"/>
      <c r="Y124" s="164">
        <f>AU44</f>
        <v>0</v>
      </c>
      <c r="Z124" s="234">
        <v>0</v>
      </c>
      <c r="AA124" s="234">
        <v>0</v>
      </c>
      <c r="AB124" s="234">
        <v>0</v>
      </c>
      <c r="AC124" s="295">
        <f t="shared" ref="AC124:AC126" si="105">SUM(Z124:AB124)</f>
        <v>0</v>
      </c>
      <c r="AD124" s="296">
        <f t="shared" ref="AD124:AD126" si="106">M124-AC124</f>
        <v>0</v>
      </c>
      <c r="AE124" s="223"/>
      <c r="AG124" s="415">
        <v>1</v>
      </c>
      <c r="AH124" s="492"/>
      <c r="AI124" s="492"/>
      <c r="AJ124" s="492"/>
      <c r="AK124" s="492"/>
      <c r="AL124" s="492"/>
      <c r="AM124" s="492"/>
      <c r="AN124" s="492"/>
      <c r="AO124" s="492"/>
      <c r="AP124" s="305">
        <f t="shared" ref="AP124:AP127" si="107">AU44</f>
        <v>0</v>
      </c>
      <c r="AQ124" s="234">
        <v>0</v>
      </c>
      <c r="AR124" s="234">
        <v>0</v>
      </c>
      <c r="AS124" s="234">
        <v>0</v>
      </c>
      <c r="AT124" s="277">
        <f t="shared" ref="AT124:AT126" si="108">SUM(AQ124:AS124)</f>
        <v>0</v>
      </c>
      <c r="AU124" s="278">
        <f>IF($S$153&lt;&gt;0, AC124+AP124-AT124, M124+AP124-AT124)</f>
        <v>0</v>
      </c>
    </row>
    <row r="125" spans="1:47" x14ac:dyDescent="0.35">
      <c r="A125" s="415">
        <v>2</v>
      </c>
      <c r="B125" s="492"/>
      <c r="C125" s="492"/>
      <c r="D125" s="492"/>
      <c r="E125" s="492"/>
      <c r="F125" s="492"/>
      <c r="G125" s="492"/>
      <c r="H125" s="492"/>
      <c r="I125" s="492"/>
      <c r="J125" s="234">
        <v>0</v>
      </c>
      <c r="K125" s="234">
        <v>0</v>
      </c>
      <c r="L125" s="234">
        <v>0</v>
      </c>
      <c r="M125" s="236">
        <f t="shared" si="101"/>
        <v>0</v>
      </c>
      <c r="N125" s="223"/>
      <c r="P125" s="415">
        <v>2</v>
      </c>
      <c r="Q125" s="492"/>
      <c r="R125" s="492"/>
      <c r="S125" s="492"/>
      <c r="T125" s="492"/>
      <c r="U125" s="492"/>
      <c r="V125" s="492"/>
      <c r="W125" s="492"/>
      <c r="X125" s="492"/>
      <c r="Y125" s="164">
        <f t="shared" ref="Y125:Y127" si="109">AU45</f>
        <v>0</v>
      </c>
      <c r="Z125" s="234">
        <v>0</v>
      </c>
      <c r="AA125" s="234">
        <v>0</v>
      </c>
      <c r="AB125" s="234">
        <v>0</v>
      </c>
      <c r="AC125" s="295">
        <f t="shared" si="105"/>
        <v>0</v>
      </c>
      <c r="AD125" s="296">
        <f t="shared" si="106"/>
        <v>0</v>
      </c>
      <c r="AE125" s="223"/>
      <c r="AG125" s="415">
        <v>2</v>
      </c>
      <c r="AH125" s="492"/>
      <c r="AI125" s="492"/>
      <c r="AJ125" s="492"/>
      <c r="AK125" s="492"/>
      <c r="AL125" s="492"/>
      <c r="AM125" s="492"/>
      <c r="AN125" s="492"/>
      <c r="AO125" s="492"/>
      <c r="AP125" s="305">
        <f t="shared" si="107"/>
        <v>0</v>
      </c>
      <c r="AQ125" s="234">
        <v>0</v>
      </c>
      <c r="AR125" s="234">
        <v>0</v>
      </c>
      <c r="AS125" s="234">
        <v>0</v>
      </c>
      <c r="AT125" s="277">
        <f t="shared" si="108"/>
        <v>0</v>
      </c>
      <c r="AU125" s="278">
        <f t="shared" ref="AU125:AU127" si="110">IF($S$153&lt;&gt;0, AC125+AP125-AT125, M125+AP125-AT125)</f>
        <v>0</v>
      </c>
    </row>
    <row r="126" spans="1:47" x14ac:dyDescent="0.35">
      <c r="A126" s="415">
        <v>3</v>
      </c>
      <c r="B126" s="492"/>
      <c r="C126" s="492"/>
      <c r="D126" s="492"/>
      <c r="E126" s="492"/>
      <c r="F126" s="492"/>
      <c r="G126" s="492"/>
      <c r="H126" s="492"/>
      <c r="I126" s="492"/>
      <c r="J126" s="234">
        <v>0</v>
      </c>
      <c r="K126" s="234">
        <v>0</v>
      </c>
      <c r="L126" s="234">
        <v>0</v>
      </c>
      <c r="M126" s="236">
        <f>SUM(J126:L126)</f>
        <v>0</v>
      </c>
      <c r="N126" s="223"/>
      <c r="P126" s="415">
        <v>3</v>
      </c>
      <c r="Q126" s="492"/>
      <c r="R126" s="492"/>
      <c r="S126" s="492"/>
      <c r="T126" s="492"/>
      <c r="U126" s="492"/>
      <c r="V126" s="492"/>
      <c r="W126" s="492"/>
      <c r="X126" s="492"/>
      <c r="Y126" s="164">
        <f t="shared" si="109"/>
        <v>0</v>
      </c>
      <c r="Z126" s="234">
        <v>0</v>
      </c>
      <c r="AA126" s="234">
        <v>0</v>
      </c>
      <c r="AB126" s="234">
        <v>0</v>
      </c>
      <c r="AC126" s="295">
        <f t="shared" si="105"/>
        <v>0</v>
      </c>
      <c r="AD126" s="296">
        <f t="shared" si="106"/>
        <v>0</v>
      </c>
      <c r="AE126" s="223"/>
      <c r="AG126" s="415">
        <v>3</v>
      </c>
      <c r="AH126" s="492"/>
      <c r="AI126" s="492"/>
      <c r="AJ126" s="492"/>
      <c r="AK126" s="492"/>
      <c r="AL126" s="492"/>
      <c r="AM126" s="492"/>
      <c r="AN126" s="492"/>
      <c r="AO126" s="492"/>
      <c r="AP126" s="305">
        <f t="shared" si="107"/>
        <v>0</v>
      </c>
      <c r="AQ126" s="234">
        <v>0</v>
      </c>
      <c r="AR126" s="234">
        <v>0</v>
      </c>
      <c r="AS126" s="234">
        <v>0</v>
      </c>
      <c r="AT126" s="277">
        <f t="shared" si="108"/>
        <v>0</v>
      </c>
      <c r="AU126" s="278">
        <f t="shared" si="110"/>
        <v>0</v>
      </c>
    </row>
    <row r="127" spans="1:47" ht="16" thickBot="1" x14ac:dyDescent="0.4">
      <c r="A127" s="504" t="s">
        <v>26</v>
      </c>
      <c r="B127" s="505"/>
      <c r="C127" s="505"/>
      <c r="D127" s="505"/>
      <c r="E127" s="505"/>
      <c r="F127" s="505"/>
      <c r="G127" s="505"/>
      <c r="H127" s="505"/>
      <c r="I127" s="505"/>
      <c r="J127" s="250">
        <f>SUM(J124:J126)</f>
        <v>0</v>
      </c>
      <c r="K127" s="250">
        <f t="shared" ref="K127" si="111">SUM(K124:K126)</f>
        <v>0</v>
      </c>
      <c r="L127" s="250">
        <f>SUM(L124:L126)</f>
        <v>0</v>
      </c>
      <c r="M127" s="237">
        <f t="shared" si="101"/>
        <v>0</v>
      </c>
      <c r="N127" s="223"/>
      <c r="P127" s="504" t="s">
        <v>26</v>
      </c>
      <c r="Q127" s="505"/>
      <c r="R127" s="505"/>
      <c r="S127" s="505"/>
      <c r="T127" s="505"/>
      <c r="U127" s="505"/>
      <c r="V127" s="505"/>
      <c r="W127" s="505"/>
      <c r="X127" s="505"/>
      <c r="Y127" s="200">
        <f t="shared" si="109"/>
        <v>0</v>
      </c>
      <c r="Z127" s="293">
        <f>SUM(Z124:Z126)</f>
        <v>0</v>
      </c>
      <c r="AA127" s="293">
        <f t="shared" ref="AA127:AD127" si="112">SUM(AA124:AA126)</f>
        <v>0</v>
      </c>
      <c r="AB127" s="293">
        <f t="shared" si="112"/>
        <v>0</v>
      </c>
      <c r="AC127" s="293">
        <f t="shared" si="112"/>
        <v>0</v>
      </c>
      <c r="AD127" s="294">
        <f t="shared" si="112"/>
        <v>0</v>
      </c>
      <c r="AE127" s="223"/>
      <c r="AG127" s="504" t="s">
        <v>26</v>
      </c>
      <c r="AH127" s="505"/>
      <c r="AI127" s="505"/>
      <c r="AJ127" s="505"/>
      <c r="AK127" s="505"/>
      <c r="AL127" s="505"/>
      <c r="AM127" s="505"/>
      <c r="AN127" s="505"/>
      <c r="AO127" s="505"/>
      <c r="AP127" s="306">
        <f t="shared" si="107"/>
        <v>0</v>
      </c>
      <c r="AQ127" s="275">
        <f>SUM(AQ124:AQ126)</f>
        <v>0</v>
      </c>
      <c r="AR127" s="275">
        <f t="shared" ref="AR127:AT127" si="113">SUM(AR124:AR126)</f>
        <v>0</v>
      </c>
      <c r="AS127" s="275">
        <f t="shared" si="113"/>
        <v>0</v>
      </c>
      <c r="AT127" s="275">
        <f t="shared" si="113"/>
        <v>0</v>
      </c>
      <c r="AU127" s="276">
        <f t="shared" si="110"/>
        <v>0</v>
      </c>
    </row>
    <row r="128" spans="1:47" s="358" customFormat="1" ht="3.75" customHeight="1" thickBot="1" x14ac:dyDescent="0.4">
      <c r="A128" s="413"/>
      <c r="B128" s="413"/>
      <c r="C128" s="413"/>
      <c r="D128" s="413"/>
      <c r="E128" s="413"/>
      <c r="F128" s="413"/>
      <c r="G128" s="413"/>
      <c r="H128" s="413"/>
      <c r="I128" s="413"/>
      <c r="J128" s="246"/>
      <c r="K128" s="246"/>
      <c r="L128" s="246"/>
      <c r="M128" s="246"/>
      <c r="N128" s="223"/>
      <c r="P128" s="413"/>
      <c r="Q128" s="413"/>
      <c r="R128" s="413"/>
      <c r="S128" s="413"/>
      <c r="T128" s="413"/>
      <c r="U128" s="413"/>
      <c r="V128" s="413"/>
      <c r="W128" s="413"/>
      <c r="X128" s="413"/>
      <c r="Y128" s="246"/>
      <c r="Z128" s="246"/>
      <c r="AA128" s="246"/>
      <c r="AB128" s="246"/>
      <c r="AC128" s="246"/>
      <c r="AD128" s="246"/>
      <c r="AE128" s="223"/>
      <c r="AG128" s="413"/>
      <c r="AH128" s="413"/>
      <c r="AI128" s="413"/>
      <c r="AJ128" s="413"/>
      <c r="AK128" s="413"/>
      <c r="AL128" s="413"/>
      <c r="AM128" s="413"/>
      <c r="AN128" s="413"/>
      <c r="AO128" s="413"/>
      <c r="AP128" s="246"/>
      <c r="AQ128" s="246"/>
      <c r="AR128" s="246"/>
      <c r="AS128" s="246"/>
      <c r="AT128" s="246"/>
      <c r="AU128" s="246"/>
    </row>
    <row r="129" spans="1:134" s="242" customFormat="1" x14ac:dyDescent="0.35">
      <c r="A129" s="502" t="s">
        <v>27</v>
      </c>
      <c r="B129" s="503"/>
      <c r="C129" s="503"/>
      <c r="D129" s="503"/>
      <c r="E129" s="503"/>
      <c r="F129" s="503"/>
      <c r="G129" s="503"/>
      <c r="H129" s="503"/>
      <c r="I129" s="503"/>
      <c r="J129" s="425" t="s">
        <v>17</v>
      </c>
      <c r="K129" s="425" t="s">
        <v>15</v>
      </c>
      <c r="L129" s="425" t="s">
        <v>16</v>
      </c>
      <c r="M129" s="418" t="s">
        <v>18</v>
      </c>
      <c r="N129" s="413"/>
      <c r="P129" s="502" t="s">
        <v>27</v>
      </c>
      <c r="Q129" s="503"/>
      <c r="R129" s="503"/>
      <c r="S129" s="503"/>
      <c r="T129" s="503"/>
      <c r="U129" s="503"/>
      <c r="V129" s="503"/>
      <c r="W129" s="503"/>
      <c r="X129" s="503"/>
      <c r="Y129" s="414" t="s">
        <v>110</v>
      </c>
      <c r="Z129" s="425" t="s">
        <v>77</v>
      </c>
      <c r="AA129" s="425" t="s">
        <v>15</v>
      </c>
      <c r="AB129" s="425" t="s">
        <v>16</v>
      </c>
      <c r="AC129" s="414" t="s">
        <v>18</v>
      </c>
      <c r="AD129" s="268" t="s">
        <v>114</v>
      </c>
      <c r="AE129" s="413"/>
      <c r="AG129" s="502" t="s">
        <v>27</v>
      </c>
      <c r="AH129" s="503"/>
      <c r="AI129" s="503"/>
      <c r="AJ129" s="503"/>
      <c r="AK129" s="503"/>
      <c r="AL129" s="503"/>
      <c r="AM129" s="503"/>
      <c r="AN129" s="503"/>
      <c r="AO129" s="503"/>
      <c r="AP129" s="414" t="s">
        <v>110</v>
      </c>
      <c r="AQ129" s="425" t="s">
        <v>211</v>
      </c>
      <c r="AR129" s="425" t="s">
        <v>15</v>
      </c>
      <c r="AS129" s="425" t="s">
        <v>16</v>
      </c>
      <c r="AT129" s="414" t="s">
        <v>213</v>
      </c>
      <c r="AU129" s="268" t="s">
        <v>111</v>
      </c>
    </row>
    <row r="130" spans="1:134" x14ac:dyDescent="0.35">
      <c r="A130" s="415">
        <v>1</v>
      </c>
      <c r="B130" s="228" t="s">
        <v>28</v>
      </c>
      <c r="C130" s="492"/>
      <c r="D130" s="492"/>
      <c r="E130" s="492"/>
      <c r="F130" s="492"/>
      <c r="G130" s="492"/>
      <c r="H130" s="492"/>
      <c r="I130" s="492"/>
      <c r="J130" s="234">
        <v>0</v>
      </c>
      <c r="K130" s="234">
        <v>0</v>
      </c>
      <c r="L130" s="234">
        <v>0</v>
      </c>
      <c r="M130" s="236">
        <f t="shared" si="101"/>
        <v>0</v>
      </c>
      <c r="N130" s="223"/>
      <c r="P130" s="415">
        <v>1</v>
      </c>
      <c r="Q130" s="228" t="s">
        <v>28</v>
      </c>
      <c r="R130" s="492"/>
      <c r="S130" s="492"/>
      <c r="T130" s="492"/>
      <c r="U130" s="492"/>
      <c r="V130" s="492"/>
      <c r="W130" s="492"/>
      <c r="X130" s="492"/>
      <c r="Y130" s="164">
        <f t="shared" ref="Y130:Y141" si="114">AU50</f>
        <v>0</v>
      </c>
      <c r="Z130" s="234">
        <v>0</v>
      </c>
      <c r="AA130" s="234">
        <v>0</v>
      </c>
      <c r="AB130" s="234">
        <v>0</v>
      </c>
      <c r="AC130" s="295">
        <f t="shared" ref="AC130:AC139" si="115">SUM(Z130:AB130)</f>
        <v>0</v>
      </c>
      <c r="AD130" s="296">
        <f t="shared" ref="AD130:AD140" si="116">M130-AC130</f>
        <v>0</v>
      </c>
      <c r="AE130" s="223"/>
      <c r="AG130" s="415">
        <v>1</v>
      </c>
      <c r="AH130" s="228" t="s">
        <v>28</v>
      </c>
      <c r="AI130" s="492"/>
      <c r="AJ130" s="492"/>
      <c r="AK130" s="492"/>
      <c r="AL130" s="492"/>
      <c r="AM130" s="492"/>
      <c r="AN130" s="492"/>
      <c r="AO130" s="492"/>
      <c r="AP130" s="305">
        <f t="shared" ref="AP130:AP141" si="117">AU50</f>
        <v>0</v>
      </c>
      <c r="AQ130" s="234">
        <v>0</v>
      </c>
      <c r="AR130" s="234">
        <v>0</v>
      </c>
      <c r="AS130" s="234">
        <v>0</v>
      </c>
      <c r="AT130" s="277">
        <f t="shared" ref="AT130:AT139" si="118">SUM(AQ130:AS130)</f>
        <v>0</v>
      </c>
      <c r="AU130" s="278">
        <f t="shared" ref="AU130:AU140" si="119">IF($S$153&lt;&gt;0, AC130+AP130-AT130, M130+AP130-AT130)</f>
        <v>0</v>
      </c>
    </row>
    <row r="131" spans="1:134" x14ac:dyDescent="0.35">
      <c r="A131" s="415">
        <v>2</v>
      </c>
      <c r="B131" s="228" t="s">
        <v>31</v>
      </c>
      <c r="C131" s="492"/>
      <c r="D131" s="492"/>
      <c r="E131" s="492"/>
      <c r="F131" s="492"/>
      <c r="G131" s="492"/>
      <c r="H131" s="492"/>
      <c r="I131" s="492"/>
      <c r="J131" s="234">
        <v>0</v>
      </c>
      <c r="K131" s="234">
        <v>0</v>
      </c>
      <c r="L131" s="234">
        <v>0</v>
      </c>
      <c r="M131" s="236">
        <f t="shared" si="101"/>
        <v>0</v>
      </c>
      <c r="N131" s="223"/>
      <c r="P131" s="415">
        <v>2</v>
      </c>
      <c r="Q131" s="228" t="s">
        <v>31</v>
      </c>
      <c r="R131" s="492"/>
      <c r="S131" s="492"/>
      <c r="T131" s="492"/>
      <c r="U131" s="492"/>
      <c r="V131" s="492"/>
      <c r="W131" s="492"/>
      <c r="X131" s="492"/>
      <c r="Y131" s="164">
        <f t="shared" si="114"/>
        <v>0</v>
      </c>
      <c r="Z131" s="234">
        <v>0</v>
      </c>
      <c r="AA131" s="234">
        <v>0</v>
      </c>
      <c r="AB131" s="234">
        <v>0</v>
      </c>
      <c r="AC131" s="295">
        <f t="shared" si="115"/>
        <v>0</v>
      </c>
      <c r="AD131" s="296">
        <f t="shared" si="116"/>
        <v>0</v>
      </c>
      <c r="AE131" s="223"/>
      <c r="AG131" s="415">
        <v>2</v>
      </c>
      <c r="AH131" s="228" t="s">
        <v>31</v>
      </c>
      <c r="AI131" s="492"/>
      <c r="AJ131" s="492"/>
      <c r="AK131" s="492"/>
      <c r="AL131" s="492"/>
      <c r="AM131" s="492"/>
      <c r="AN131" s="492"/>
      <c r="AO131" s="492"/>
      <c r="AP131" s="305">
        <f t="shared" si="117"/>
        <v>0</v>
      </c>
      <c r="AQ131" s="234">
        <v>0</v>
      </c>
      <c r="AR131" s="234">
        <v>0</v>
      </c>
      <c r="AS131" s="234">
        <v>0</v>
      </c>
      <c r="AT131" s="277">
        <f t="shared" si="118"/>
        <v>0</v>
      </c>
      <c r="AU131" s="278">
        <f t="shared" si="119"/>
        <v>0</v>
      </c>
    </row>
    <row r="132" spans="1:134" x14ac:dyDescent="0.35">
      <c r="A132" s="415">
        <v>3</v>
      </c>
      <c r="B132" s="228" t="s">
        <v>32</v>
      </c>
      <c r="C132" s="492"/>
      <c r="D132" s="492"/>
      <c r="E132" s="492"/>
      <c r="F132" s="492"/>
      <c r="G132" s="492"/>
      <c r="H132" s="492"/>
      <c r="I132" s="492"/>
      <c r="J132" s="234">
        <v>0</v>
      </c>
      <c r="K132" s="234">
        <v>0</v>
      </c>
      <c r="L132" s="234">
        <v>0</v>
      </c>
      <c r="M132" s="236">
        <f t="shared" si="101"/>
        <v>0</v>
      </c>
      <c r="N132" s="223"/>
      <c r="P132" s="415">
        <v>3</v>
      </c>
      <c r="Q132" s="228" t="s">
        <v>32</v>
      </c>
      <c r="R132" s="492"/>
      <c r="S132" s="492"/>
      <c r="T132" s="492"/>
      <c r="U132" s="492"/>
      <c r="V132" s="492"/>
      <c r="W132" s="492"/>
      <c r="X132" s="492"/>
      <c r="Y132" s="164">
        <f t="shared" si="114"/>
        <v>0</v>
      </c>
      <c r="Z132" s="234">
        <v>0</v>
      </c>
      <c r="AA132" s="234">
        <v>0</v>
      </c>
      <c r="AB132" s="234">
        <v>0</v>
      </c>
      <c r="AC132" s="295">
        <f t="shared" si="115"/>
        <v>0</v>
      </c>
      <c r="AD132" s="296">
        <f t="shared" si="116"/>
        <v>0</v>
      </c>
      <c r="AE132" s="223"/>
      <c r="AG132" s="415">
        <v>3</v>
      </c>
      <c r="AH132" s="228" t="s">
        <v>32</v>
      </c>
      <c r="AI132" s="492"/>
      <c r="AJ132" s="492"/>
      <c r="AK132" s="492"/>
      <c r="AL132" s="492"/>
      <c r="AM132" s="492"/>
      <c r="AN132" s="492"/>
      <c r="AO132" s="492"/>
      <c r="AP132" s="305">
        <f t="shared" si="117"/>
        <v>0</v>
      </c>
      <c r="AQ132" s="234">
        <v>0</v>
      </c>
      <c r="AR132" s="234">
        <v>0</v>
      </c>
      <c r="AS132" s="234">
        <v>0</v>
      </c>
      <c r="AT132" s="277">
        <f t="shared" si="118"/>
        <v>0</v>
      </c>
      <c r="AU132" s="278">
        <f t="shared" si="119"/>
        <v>0</v>
      </c>
    </row>
    <row r="133" spans="1:134" s="358" customFormat="1" x14ac:dyDescent="0.35">
      <c r="A133" s="229">
        <v>4</v>
      </c>
      <c r="B133" s="228" t="s">
        <v>72</v>
      </c>
      <c r="C133" s="492"/>
      <c r="D133" s="492"/>
      <c r="E133" s="492"/>
      <c r="F133" s="492"/>
      <c r="G133" s="492"/>
      <c r="H133" s="492"/>
      <c r="I133" s="492"/>
      <c r="J133" s="234">
        <v>0</v>
      </c>
      <c r="K133" s="234">
        <v>0</v>
      </c>
      <c r="L133" s="234">
        <v>0</v>
      </c>
      <c r="M133" s="236">
        <f t="shared" si="101"/>
        <v>0</v>
      </c>
      <c r="N133" s="223"/>
      <c r="P133" s="229">
        <v>4</v>
      </c>
      <c r="Q133" s="228" t="s">
        <v>72</v>
      </c>
      <c r="R133" s="492"/>
      <c r="S133" s="492"/>
      <c r="T133" s="492"/>
      <c r="U133" s="492"/>
      <c r="V133" s="492"/>
      <c r="W133" s="492"/>
      <c r="X133" s="492"/>
      <c r="Y133" s="164">
        <f t="shared" si="114"/>
        <v>0</v>
      </c>
      <c r="Z133" s="234">
        <v>0</v>
      </c>
      <c r="AA133" s="234">
        <v>0</v>
      </c>
      <c r="AB133" s="234">
        <v>0</v>
      </c>
      <c r="AC133" s="295">
        <f t="shared" si="115"/>
        <v>0</v>
      </c>
      <c r="AD133" s="296">
        <f t="shared" si="116"/>
        <v>0</v>
      </c>
      <c r="AE133" s="223"/>
      <c r="AG133" s="229">
        <v>4</v>
      </c>
      <c r="AH133" s="228" t="s">
        <v>72</v>
      </c>
      <c r="AI133" s="492"/>
      <c r="AJ133" s="492"/>
      <c r="AK133" s="492"/>
      <c r="AL133" s="492"/>
      <c r="AM133" s="492"/>
      <c r="AN133" s="492"/>
      <c r="AO133" s="492"/>
      <c r="AP133" s="305">
        <f t="shared" si="117"/>
        <v>0</v>
      </c>
      <c r="AQ133" s="234">
        <v>0</v>
      </c>
      <c r="AR133" s="234">
        <v>0</v>
      </c>
      <c r="AS133" s="234">
        <v>0</v>
      </c>
      <c r="AT133" s="277">
        <f t="shared" si="118"/>
        <v>0</v>
      </c>
      <c r="AU133" s="278">
        <f t="shared" si="119"/>
        <v>0</v>
      </c>
    </row>
    <row r="134" spans="1:134" x14ac:dyDescent="0.35">
      <c r="A134" s="415">
        <v>5</v>
      </c>
      <c r="B134" s="228" t="s">
        <v>29</v>
      </c>
      <c r="C134" s="492"/>
      <c r="D134" s="492"/>
      <c r="E134" s="492"/>
      <c r="F134" s="492"/>
      <c r="G134" s="492"/>
      <c r="H134" s="492"/>
      <c r="I134" s="492"/>
      <c r="J134" s="234">
        <v>0</v>
      </c>
      <c r="K134" s="234">
        <v>0</v>
      </c>
      <c r="L134" s="234">
        <v>0</v>
      </c>
      <c r="M134" s="236">
        <f t="shared" si="101"/>
        <v>0</v>
      </c>
      <c r="N134" s="223"/>
      <c r="P134" s="415">
        <v>5</v>
      </c>
      <c r="Q134" s="228" t="s">
        <v>29</v>
      </c>
      <c r="R134" s="492"/>
      <c r="S134" s="492"/>
      <c r="T134" s="492"/>
      <c r="U134" s="492"/>
      <c r="V134" s="492"/>
      <c r="W134" s="492"/>
      <c r="X134" s="492"/>
      <c r="Y134" s="164">
        <f t="shared" si="114"/>
        <v>0</v>
      </c>
      <c r="Z134" s="234">
        <v>0</v>
      </c>
      <c r="AA134" s="234">
        <v>0</v>
      </c>
      <c r="AB134" s="234">
        <v>0</v>
      </c>
      <c r="AC134" s="295">
        <f t="shared" si="115"/>
        <v>0</v>
      </c>
      <c r="AD134" s="296">
        <f t="shared" si="116"/>
        <v>0</v>
      </c>
      <c r="AE134" s="223"/>
      <c r="AG134" s="415">
        <v>5</v>
      </c>
      <c r="AH134" s="228" t="s">
        <v>29</v>
      </c>
      <c r="AI134" s="492"/>
      <c r="AJ134" s="492"/>
      <c r="AK134" s="492"/>
      <c r="AL134" s="492"/>
      <c r="AM134" s="492"/>
      <c r="AN134" s="492"/>
      <c r="AO134" s="492"/>
      <c r="AP134" s="305">
        <f t="shared" si="117"/>
        <v>0</v>
      </c>
      <c r="AQ134" s="234">
        <v>0</v>
      </c>
      <c r="AR134" s="234">
        <v>0</v>
      </c>
      <c r="AS134" s="234">
        <v>0</v>
      </c>
      <c r="AT134" s="277">
        <f t="shared" si="118"/>
        <v>0</v>
      </c>
      <c r="AU134" s="278">
        <f t="shared" si="119"/>
        <v>0</v>
      </c>
    </row>
    <row r="135" spans="1:134" x14ac:dyDescent="0.35">
      <c r="A135" s="415">
        <v>6</v>
      </c>
      <c r="B135" s="228" t="s">
        <v>30</v>
      </c>
      <c r="C135" s="492"/>
      <c r="D135" s="492"/>
      <c r="E135" s="492"/>
      <c r="F135" s="492"/>
      <c r="G135" s="492"/>
      <c r="H135" s="492"/>
      <c r="I135" s="492"/>
      <c r="J135" s="234">
        <v>0</v>
      </c>
      <c r="K135" s="234">
        <v>0</v>
      </c>
      <c r="L135" s="234">
        <v>0</v>
      </c>
      <c r="M135" s="236">
        <f t="shared" si="101"/>
        <v>0</v>
      </c>
      <c r="N135" s="223"/>
      <c r="P135" s="415">
        <v>6</v>
      </c>
      <c r="Q135" s="228" t="s">
        <v>30</v>
      </c>
      <c r="R135" s="492"/>
      <c r="S135" s="492"/>
      <c r="T135" s="492"/>
      <c r="U135" s="492"/>
      <c r="V135" s="492"/>
      <c r="W135" s="492"/>
      <c r="X135" s="492"/>
      <c r="Y135" s="164">
        <f t="shared" si="114"/>
        <v>0</v>
      </c>
      <c r="Z135" s="234">
        <v>0</v>
      </c>
      <c r="AA135" s="234">
        <v>0</v>
      </c>
      <c r="AB135" s="234">
        <v>0</v>
      </c>
      <c r="AC135" s="295">
        <f t="shared" si="115"/>
        <v>0</v>
      </c>
      <c r="AD135" s="296">
        <f t="shared" si="116"/>
        <v>0</v>
      </c>
      <c r="AE135" s="223"/>
      <c r="AG135" s="415">
        <v>6</v>
      </c>
      <c r="AH135" s="228" t="s">
        <v>30</v>
      </c>
      <c r="AI135" s="492"/>
      <c r="AJ135" s="492"/>
      <c r="AK135" s="492"/>
      <c r="AL135" s="492"/>
      <c r="AM135" s="492"/>
      <c r="AN135" s="492"/>
      <c r="AO135" s="492"/>
      <c r="AP135" s="305">
        <f t="shared" si="117"/>
        <v>0</v>
      </c>
      <c r="AQ135" s="234">
        <v>0</v>
      </c>
      <c r="AR135" s="234">
        <v>0</v>
      </c>
      <c r="AS135" s="234">
        <v>0</v>
      </c>
      <c r="AT135" s="277">
        <f t="shared" si="118"/>
        <v>0</v>
      </c>
      <c r="AU135" s="278">
        <f t="shared" si="119"/>
        <v>0</v>
      </c>
    </row>
    <row r="136" spans="1:134" x14ac:dyDescent="0.35">
      <c r="A136" s="415">
        <v>7</v>
      </c>
      <c r="B136" s="228" t="s">
        <v>34</v>
      </c>
      <c r="C136" s="492"/>
      <c r="D136" s="492"/>
      <c r="E136" s="492"/>
      <c r="F136" s="492"/>
      <c r="G136" s="492"/>
      <c r="H136" s="492"/>
      <c r="I136" s="492"/>
      <c r="J136" s="234">
        <v>0</v>
      </c>
      <c r="K136" s="234">
        <v>0</v>
      </c>
      <c r="L136" s="234">
        <v>0</v>
      </c>
      <c r="M136" s="236">
        <f t="shared" si="101"/>
        <v>0</v>
      </c>
      <c r="N136" s="223"/>
      <c r="P136" s="415">
        <v>7</v>
      </c>
      <c r="Q136" s="228" t="s">
        <v>34</v>
      </c>
      <c r="R136" s="492"/>
      <c r="S136" s="492"/>
      <c r="T136" s="492"/>
      <c r="U136" s="492"/>
      <c r="V136" s="492"/>
      <c r="W136" s="492"/>
      <c r="X136" s="492"/>
      <c r="Y136" s="164">
        <f t="shared" si="114"/>
        <v>0</v>
      </c>
      <c r="Z136" s="234">
        <v>0</v>
      </c>
      <c r="AA136" s="234">
        <v>0</v>
      </c>
      <c r="AB136" s="234">
        <v>0</v>
      </c>
      <c r="AC136" s="295">
        <f t="shared" si="115"/>
        <v>0</v>
      </c>
      <c r="AD136" s="296">
        <f t="shared" si="116"/>
        <v>0</v>
      </c>
      <c r="AE136" s="223"/>
      <c r="AG136" s="415">
        <v>7</v>
      </c>
      <c r="AH136" s="228" t="s">
        <v>34</v>
      </c>
      <c r="AI136" s="492"/>
      <c r="AJ136" s="492"/>
      <c r="AK136" s="492"/>
      <c r="AL136" s="492"/>
      <c r="AM136" s="492"/>
      <c r="AN136" s="492"/>
      <c r="AO136" s="492"/>
      <c r="AP136" s="305">
        <f t="shared" si="117"/>
        <v>0</v>
      </c>
      <c r="AQ136" s="234">
        <v>0</v>
      </c>
      <c r="AR136" s="234">
        <v>0</v>
      </c>
      <c r="AS136" s="234">
        <v>0</v>
      </c>
      <c r="AT136" s="277">
        <f t="shared" si="118"/>
        <v>0</v>
      </c>
      <c r="AU136" s="278">
        <f t="shared" si="119"/>
        <v>0</v>
      </c>
    </row>
    <row r="137" spans="1:134" x14ac:dyDescent="0.35">
      <c r="A137" s="415">
        <v>8</v>
      </c>
      <c r="B137" s="228" t="s">
        <v>35</v>
      </c>
      <c r="C137" s="492"/>
      <c r="D137" s="492"/>
      <c r="E137" s="492"/>
      <c r="F137" s="492"/>
      <c r="G137" s="492"/>
      <c r="H137" s="492"/>
      <c r="I137" s="492"/>
      <c r="J137" s="234">
        <v>0</v>
      </c>
      <c r="K137" s="234">
        <v>0</v>
      </c>
      <c r="L137" s="234">
        <v>0</v>
      </c>
      <c r="M137" s="236">
        <f>SUM(J137:L137)</f>
        <v>0</v>
      </c>
      <c r="N137" s="223"/>
      <c r="P137" s="415">
        <v>8</v>
      </c>
      <c r="Q137" s="228" t="s">
        <v>35</v>
      </c>
      <c r="R137" s="492"/>
      <c r="S137" s="492"/>
      <c r="T137" s="492"/>
      <c r="U137" s="492"/>
      <c r="V137" s="492"/>
      <c r="W137" s="492"/>
      <c r="X137" s="492"/>
      <c r="Y137" s="164">
        <f t="shared" si="114"/>
        <v>0</v>
      </c>
      <c r="Z137" s="234">
        <v>0</v>
      </c>
      <c r="AA137" s="234">
        <v>0</v>
      </c>
      <c r="AB137" s="234">
        <v>0</v>
      </c>
      <c r="AC137" s="295">
        <f t="shared" si="115"/>
        <v>0</v>
      </c>
      <c r="AD137" s="296">
        <f t="shared" si="116"/>
        <v>0</v>
      </c>
      <c r="AE137" s="223"/>
      <c r="AG137" s="415">
        <v>8</v>
      </c>
      <c r="AH137" s="228" t="s">
        <v>35</v>
      </c>
      <c r="AI137" s="492"/>
      <c r="AJ137" s="492"/>
      <c r="AK137" s="492"/>
      <c r="AL137" s="492"/>
      <c r="AM137" s="492"/>
      <c r="AN137" s="492"/>
      <c r="AO137" s="492"/>
      <c r="AP137" s="305">
        <f t="shared" si="117"/>
        <v>0</v>
      </c>
      <c r="AQ137" s="234">
        <v>0</v>
      </c>
      <c r="AR137" s="234">
        <v>0</v>
      </c>
      <c r="AS137" s="234">
        <v>0</v>
      </c>
      <c r="AT137" s="277">
        <f t="shared" si="118"/>
        <v>0</v>
      </c>
      <c r="AU137" s="278">
        <f t="shared" si="119"/>
        <v>0</v>
      </c>
    </row>
    <row r="138" spans="1:134" x14ac:dyDescent="0.35">
      <c r="A138" s="415">
        <v>9</v>
      </c>
      <c r="B138" s="228" t="s">
        <v>50</v>
      </c>
      <c r="C138" s="492"/>
      <c r="D138" s="492"/>
      <c r="E138" s="492"/>
      <c r="F138" s="492"/>
      <c r="G138" s="492"/>
      <c r="H138" s="492"/>
      <c r="I138" s="492"/>
      <c r="J138" s="234">
        <v>0</v>
      </c>
      <c r="K138" s="234">
        <v>0</v>
      </c>
      <c r="L138" s="234">
        <v>0</v>
      </c>
      <c r="M138" s="236">
        <f t="shared" si="101"/>
        <v>0</v>
      </c>
      <c r="N138" s="223"/>
      <c r="P138" s="415">
        <v>9</v>
      </c>
      <c r="Q138" s="228" t="s">
        <v>50</v>
      </c>
      <c r="R138" s="492"/>
      <c r="S138" s="492"/>
      <c r="T138" s="492"/>
      <c r="U138" s="492"/>
      <c r="V138" s="492"/>
      <c r="W138" s="492"/>
      <c r="X138" s="492"/>
      <c r="Y138" s="164">
        <f t="shared" si="114"/>
        <v>0</v>
      </c>
      <c r="Z138" s="234">
        <v>0</v>
      </c>
      <c r="AA138" s="234">
        <v>0</v>
      </c>
      <c r="AB138" s="234">
        <v>0</v>
      </c>
      <c r="AC138" s="295">
        <f t="shared" si="115"/>
        <v>0</v>
      </c>
      <c r="AD138" s="296">
        <f t="shared" si="116"/>
        <v>0</v>
      </c>
      <c r="AE138" s="223"/>
      <c r="AG138" s="415">
        <v>9</v>
      </c>
      <c r="AH138" s="228" t="s">
        <v>50</v>
      </c>
      <c r="AI138" s="492"/>
      <c r="AJ138" s="492"/>
      <c r="AK138" s="492"/>
      <c r="AL138" s="492"/>
      <c r="AM138" s="492"/>
      <c r="AN138" s="492"/>
      <c r="AO138" s="492"/>
      <c r="AP138" s="305">
        <f t="shared" si="117"/>
        <v>0</v>
      </c>
      <c r="AQ138" s="234">
        <v>0</v>
      </c>
      <c r="AR138" s="234">
        <v>0</v>
      </c>
      <c r="AS138" s="234">
        <v>0</v>
      </c>
      <c r="AT138" s="277">
        <f t="shared" si="118"/>
        <v>0</v>
      </c>
      <c r="AU138" s="278">
        <f>IF($S$153&lt;&gt;0, AC138+AP138-AT138, M138+AP138-AT138)</f>
        <v>0</v>
      </c>
    </row>
    <row r="139" spans="1:134" x14ac:dyDescent="0.35">
      <c r="A139" s="229">
        <v>10</v>
      </c>
      <c r="B139" s="313" t="s">
        <v>205</v>
      </c>
      <c r="C139" s="623"/>
      <c r="D139" s="623"/>
      <c r="E139" s="623"/>
      <c r="F139" s="623"/>
      <c r="G139" s="623"/>
      <c r="H139" s="623"/>
      <c r="I139" s="623"/>
      <c r="J139" s="234">
        <v>0</v>
      </c>
      <c r="K139" s="234">
        <v>0</v>
      </c>
      <c r="L139" s="234">
        <v>0</v>
      </c>
      <c r="M139" s="236">
        <f t="shared" si="101"/>
        <v>0</v>
      </c>
      <c r="N139" s="223"/>
      <c r="P139" s="229">
        <v>10</v>
      </c>
      <c r="Q139" s="313" t="s">
        <v>205</v>
      </c>
      <c r="R139" s="623"/>
      <c r="S139" s="623"/>
      <c r="T139" s="623"/>
      <c r="U139" s="623"/>
      <c r="V139" s="623"/>
      <c r="W139" s="623"/>
      <c r="X139" s="623"/>
      <c r="Y139" s="164">
        <f t="shared" si="114"/>
        <v>0</v>
      </c>
      <c r="Z139" s="234">
        <v>0</v>
      </c>
      <c r="AA139" s="234">
        <v>0</v>
      </c>
      <c r="AB139" s="234">
        <v>0</v>
      </c>
      <c r="AC139" s="295">
        <f t="shared" si="115"/>
        <v>0</v>
      </c>
      <c r="AD139" s="296">
        <f t="shared" si="116"/>
        <v>0</v>
      </c>
      <c r="AE139" s="223"/>
      <c r="AG139" s="229">
        <v>10</v>
      </c>
      <c r="AH139" s="313" t="s">
        <v>205</v>
      </c>
      <c r="AI139" s="623"/>
      <c r="AJ139" s="623"/>
      <c r="AK139" s="623"/>
      <c r="AL139" s="623"/>
      <c r="AM139" s="623"/>
      <c r="AN139" s="623"/>
      <c r="AO139" s="623"/>
      <c r="AP139" s="305">
        <f t="shared" si="117"/>
        <v>0</v>
      </c>
      <c r="AQ139" s="234">
        <v>0</v>
      </c>
      <c r="AR139" s="234">
        <v>0</v>
      </c>
      <c r="AS139" s="234">
        <v>0</v>
      </c>
      <c r="AT139" s="277">
        <f t="shared" si="118"/>
        <v>0</v>
      </c>
      <c r="AU139" s="278">
        <f>IF($S$153&lt;&gt;0, AC139+AP139-AT139, M139+AP139-AT139)</f>
        <v>0</v>
      </c>
    </row>
    <row r="140" spans="1:134" x14ac:dyDescent="0.35">
      <c r="A140" s="229">
        <v>11</v>
      </c>
      <c r="B140" s="313" t="s">
        <v>205</v>
      </c>
      <c r="C140" s="623"/>
      <c r="D140" s="623"/>
      <c r="E140" s="623"/>
      <c r="F140" s="623"/>
      <c r="G140" s="623"/>
      <c r="H140" s="623"/>
      <c r="I140" s="623"/>
      <c r="J140" s="234">
        <v>0</v>
      </c>
      <c r="K140" s="234">
        <v>0</v>
      </c>
      <c r="L140" s="234">
        <v>0</v>
      </c>
      <c r="M140" s="236">
        <f>SUM(J140:L140)</f>
        <v>0</v>
      </c>
      <c r="N140" s="223"/>
      <c r="P140" s="229">
        <v>11</v>
      </c>
      <c r="Q140" s="313" t="s">
        <v>205</v>
      </c>
      <c r="R140" s="623"/>
      <c r="S140" s="623"/>
      <c r="T140" s="623"/>
      <c r="U140" s="623"/>
      <c r="V140" s="623"/>
      <c r="W140" s="623"/>
      <c r="X140" s="623"/>
      <c r="Y140" s="164">
        <f t="shared" si="114"/>
        <v>0</v>
      </c>
      <c r="Z140" s="234">
        <v>0</v>
      </c>
      <c r="AA140" s="234">
        <v>0</v>
      </c>
      <c r="AB140" s="234">
        <v>0</v>
      </c>
      <c r="AC140" s="295">
        <f>SUM(Z140:AB140)</f>
        <v>0</v>
      </c>
      <c r="AD140" s="296">
        <f t="shared" si="116"/>
        <v>0</v>
      </c>
      <c r="AE140" s="223"/>
      <c r="AG140" s="229">
        <v>11</v>
      </c>
      <c r="AH140" s="313" t="s">
        <v>205</v>
      </c>
      <c r="AI140" s="623"/>
      <c r="AJ140" s="623"/>
      <c r="AK140" s="623"/>
      <c r="AL140" s="623"/>
      <c r="AM140" s="623"/>
      <c r="AN140" s="623"/>
      <c r="AO140" s="623"/>
      <c r="AP140" s="305">
        <f t="shared" si="117"/>
        <v>0</v>
      </c>
      <c r="AQ140" s="234">
        <v>0</v>
      </c>
      <c r="AR140" s="234">
        <v>0</v>
      </c>
      <c r="AS140" s="234">
        <v>0</v>
      </c>
      <c r="AT140" s="277">
        <f>SUM(AQ140:AS140)</f>
        <v>0</v>
      </c>
      <c r="AU140" s="278">
        <f t="shared" si="119"/>
        <v>0</v>
      </c>
    </row>
    <row r="141" spans="1:134" ht="16" thickBot="1" x14ac:dyDescent="0.4">
      <c r="A141" s="578" t="s">
        <v>36</v>
      </c>
      <c r="B141" s="579"/>
      <c r="C141" s="579"/>
      <c r="D141" s="579"/>
      <c r="E141" s="579"/>
      <c r="F141" s="579"/>
      <c r="G141" s="579"/>
      <c r="H141" s="579"/>
      <c r="I141" s="579"/>
      <c r="J141" s="250">
        <f>SUM(J130:J140)</f>
        <v>0</v>
      </c>
      <c r="K141" s="250">
        <f t="shared" ref="K141:L141" si="120">SUM(K130:K140)</f>
        <v>0</v>
      </c>
      <c r="L141" s="250">
        <f t="shared" si="120"/>
        <v>0</v>
      </c>
      <c r="M141" s="237">
        <f>SUM(J141:L141)</f>
        <v>0</v>
      </c>
      <c r="N141" s="223"/>
      <c r="P141" s="578" t="s">
        <v>36</v>
      </c>
      <c r="Q141" s="579"/>
      <c r="R141" s="579"/>
      <c r="S141" s="579"/>
      <c r="T141" s="579"/>
      <c r="U141" s="579"/>
      <c r="V141" s="579"/>
      <c r="W141" s="579"/>
      <c r="X141" s="579"/>
      <c r="Y141" s="200">
        <f t="shared" si="114"/>
        <v>0</v>
      </c>
      <c r="Z141" s="293">
        <f>SUM(Z130:Z140)</f>
        <v>0</v>
      </c>
      <c r="AA141" s="293">
        <f t="shared" ref="AA141" si="121">SUM(AA130:AA140)</f>
        <v>0</v>
      </c>
      <c r="AB141" s="293">
        <f>SUM(AB130:AB140)</f>
        <v>0</v>
      </c>
      <c r="AC141" s="293">
        <f t="shared" ref="AC141:AD141" si="122">SUM(AC130:AC140)</f>
        <v>0</v>
      </c>
      <c r="AD141" s="294">
        <f t="shared" si="122"/>
        <v>0</v>
      </c>
      <c r="AE141" s="223"/>
      <c r="AG141" s="578" t="s">
        <v>36</v>
      </c>
      <c r="AH141" s="579"/>
      <c r="AI141" s="579"/>
      <c r="AJ141" s="579"/>
      <c r="AK141" s="579"/>
      <c r="AL141" s="579"/>
      <c r="AM141" s="579"/>
      <c r="AN141" s="579"/>
      <c r="AO141" s="579"/>
      <c r="AP141" s="306">
        <f t="shared" si="117"/>
        <v>0</v>
      </c>
      <c r="AQ141" s="275">
        <f>SUM(AQ130:AQ140)</f>
        <v>0</v>
      </c>
      <c r="AR141" s="275">
        <f t="shared" ref="AR141:AU141" si="123">SUM(AR130:AR140)</f>
        <v>0</v>
      </c>
      <c r="AS141" s="275">
        <f t="shared" si="123"/>
        <v>0</v>
      </c>
      <c r="AT141" s="275">
        <f t="shared" si="123"/>
        <v>0</v>
      </c>
      <c r="AU141" s="276">
        <f t="shared" si="123"/>
        <v>0</v>
      </c>
    </row>
    <row r="142" spans="1:134" s="358" customFormat="1" ht="3.75" customHeight="1" x14ac:dyDescent="0.35">
      <c r="B142" s="281"/>
      <c r="C142" s="284"/>
      <c r="D142" s="284"/>
      <c r="E142" s="284"/>
      <c r="F142" s="284"/>
      <c r="G142" s="284"/>
      <c r="H142" s="284"/>
      <c r="I142" s="284"/>
      <c r="J142" s="283"/>
      <c r="K142" s="283"/>
      <c r="L142" s="283"/>
      <c r="M142" s="246"/>
      <c r="N142" s="223"/>
      <c r="Q142" s="281"/>
      <c r="R142" s="284"/>
      <c r="S142" s="284"/>
      <c r="T142" s="284"/>
      <c r="U142" s="284"/>
      <c r="V142" s="284"/>
      <c r="W142" s="284"/>
      <c r="X142" s="284"/>
      <c r="Y142" s="304"/>
      <c r="Z142" s="283"/>
      <c r="AA142" s="283"/>
      <c r="AB142" s="283"/>
      <c r="AC142" s="246"/>
      <c r="AD142" s="246"/>
      <c r="AE142" s="223"/>
      <c r="AH142" s="281"/>
      <c r="AI142" s="284"/>
      <c r="AJ142" s="284"/>
      <c r="AK142" s="284"/>
      <c r="AL142" s="284"/>
      <c r="AM142" s="284"/>
      <c r="AN142" s="284"/>
      <c r="AO142" s="284"/>
      <c r="AP142" s="304"/>
      <c r="AQ142" s="283"/>
      <c r="AR142" s="283"/>
      <c r="AS142" s="283"/>
      <c r="AT142" s="246"/>
      <c r="AU142" s="246"/>
      <c r="AW142" s="357"/>
      <c r="AX142" s="357"/>
      <c r="AY142" s="357"/>
      <c r="AZ142" s="357"/>
      <c r="BA142" s="357"/>
      <c r="BB142" s="357"/>
      <c r="BC142" s="357"/>
      <c r="BD142" s="357"/>
      <c r="BE142" s="357"/>
      <c r="BF142" s="357"/>
      <c r="BG142" s="357"/>
      <c r="BH142" s="357"/>
      <c r="BI142" s="357"/>
      <c r="BJ142" s="357"/>
      <c r="BK142" s="357"/>
      <c r="BL142" s="357"/>
      <c r="BM142" s="357"/>
      <c r="BN142" s="357"/>
      <c r="BO142" s="357"/>
      <c r="BP142" s="357"/>
      <c r="BQ142" s="357"/>
      <c r="BR142" s="357"/>
      <c r="BS142" s="357"/>
      <c r="BT142" s="357"/>
      <c r="BU142" s="357"/>
      <c r="BV142" s="357"/>
      <c r="BW142" s="357"/>
      <c r="BX142" s="357"/>
      <c r="BY142" s="357"/>
      <c r="BZ142" s="357"/>
      <c r="CA142" s="357"/>
      <c r="CB142" s="357"/>
      <c r="CC142" s="357"/>
      <c r="CD142" s="357"/>
      <c r="CE142" s="357"/>
      <c r="CF142" s="357"/>
      <c r="CG142" s="357"/>
      <c r="CH142" s="357"/>
      <c r="CI142" s="357"/>
      <c r="CJ142" s="357"/>
      <c r="CK142" s="357"/>
      <c r="CL142" s="357"/>
      <c r="CM142" s="357"/>
      <c r="CN142" s="357"/>
      <c r="CO142" s="357"/>
      <c r="CP142" s="357"/>
      <c r="CQ142" s="357"/>
      <c r="CR142" s="357"/>
      <c r="CS142" s="357"/>
      <c r="CT142" s="357"/>
      <c r="CU142" s="357"/>
      <c r="CV142" s="357"/>
      <c r="CW142" s="357"/>
      <c r="CX142" s="357"/>
      <c r="CY142" s="357"/>
      <c r="CZ142" s="357"/>
      <c r="DA142" s="357"/>
      <c r="DB142" s="357"/>
      <c r="DC142" s="357"/>
      <c r="DD142" s="357"/>
      <c r="DE142" s="357"/>
      <c r="DF142" s="357"/>
      <c r="DG142" s="357"/>
      <c r="DH142" s="357"/>
      <c r="DI142" s="357"/>
      <c r="DJ142" s="357"/>
      <c r="DK142" s="357"/>
      <c r="DL142" s="357"/>
      <c r="DM142" s="357"/>
      <c r="DN142" s="357"/>
      <c r="DO142" s="357"/>
      <c r="DP142" s="357"/>
      <c r="DQ142" s="357"/>
      <c r="DR142" s="357"/>
      <c r="DS142" s="357"/>
      <c r="DT142" s="357"/>
      <c r="DU142" s="357"/>
      <c r="DV142" s="357"/>
      <c r="DW142" s="357"/>
      <c r="DX142" s="357"/>
      <c r="DY142" s="357"/>
      <c r="DZ142" s="357"/>
      <c r="EA142" s="357"/>
      <c r="EB142" s="357"/>
      <c r="EC142" s="357"/>
      <c r="ED142" s="357"/>
    </row>
    <row r="143" spans="1:134" ht="3.75" customHeight="1" thickBot="1" x14ac:dyDescent="0.4">
      <c r="A143" s="242"/>
      <c r="B143" s="242"/>
      <c r="C143" s="242"/>
      <c r="D143" s="242"/>
      <c r="E143" s="242"/>
      <c r="F143" s="242"/>
      <c r="G143" s="242"/>
      <c r="H143" s="242"/>
      <c r="I143" s="413"/>
      <c r="J143" s="246"/>
      <c r="K143" s="246"/>
      <c r="L143" s="246"/>
      <c r="M143" s="246"/>
      <c r="N143" s="223"/>
      <c r="P143" s="242"/>
      <c r="Q143" s="242"/>
      <c r="R143" s="242"/>
      <c r="S143" s="242"/>
      <c r="T143" s="242"/>
      <c r="U143" s="242"/>
      <c r="V143" s="242"/>
      <c r="W143" s="242"/>
      <c r="X143" s="413"/>
      <c r="Y143" s="246"/>
      <c r="Z143" s="246"/>
      <c r="AA143" s="246"/>
      <c r="AB143" s="246"/>
      <c r="AC143" s="246"/>
      <c r="AD143" s="246"/>
      <c r="AE143" s="223"/>
      <c r="AG143" s="242"/>
      <c r="AH143" s="242"/>
      <c r="AI143" s="242"/>
      <c r="AJ143" s="242"/>
      <c r="AK143" s="242"/>
      <c r="AL143" s="242"/>
      <c r="AM143" s="242"/>
      <c r="AN143" s="242"/>
      <c r="AO143" s="413"/>
      <c r="AP143" s="246"/>
      <c r="AQ143" s="246"/>
      <c r="AR143" s="246"/>
      <c r="AS143" s="246"/>
      <c r="AT143" s="246"/>
      <c r="AU143" s="246"/>
    </row>
    <row r="144" spans="1:134" x14ac:dyDescent="0.35">
      <c r="A144" s="544" t="s">
        <v>189</v>
      </c>
      <c r="B144" s="545"/>
      <c r="C144" s="545"/>
      <c r="D144" s="545"/>
      <c r="E144" s="545"/>
      <c r="F144" s="545"/>
      <c r="G144" s="545"/>
      <c r="H144" s="545"/>
      <c r="I144" s="545"/>
      <c r="J144" s="244">
        <f>SUM(J141, J127, J121, H114)</f>
        <v>0</v>
      </c>
      <c r="K144" s="244">
        <f>SUM( K141, K127, K121, K114)</f>
        <v>0</v>
      </c>
      <c r="L144" s="244">
        <f>SUM( L141, L127, L121, L114)</f>
        <v>0</v>
      </c>
      <c r="M144" s="245">
        <f>SUM(J144:L144)</f>
        <v>0</v>
      </c>
      <c r="N144" s="223"/>
      <c r="P144" s="544" t="s">
        <v>182</v>
      </c>
      <c r="Q144" s="545"/>
      <c r="R144" s="545"/>
      <c r="S144" s="545"/>
      <c r="T144" s="545"/>
      <c r="U144" s="545"/>
      <c r="V144" s="545"/>
      <c r="W144" s="545"/>
      <c r="X144" s="545"/>
      <c r="Y144" s="199">
        <f t="shared" ref="Y144:Y145" si="124">AU64</f>
        <v>0</v>
      </c>
      <c r="Z144" s="300">
        <f>SUM(Z141, Z127, Z121, X114)</f>
        <v>0</v>
      </c>
      <c r="AA144" s="300">
        <f>SUM(AA141, AA127, AA121, AA114)</f>
        <v>0</v>
      </c>
      <c r="AB144" s="300">
        <f>SUM(AB141, AB127, AB121, AB114, )</f>
        <v>0</v>
      </c>
      <c r="AC144" s="300">
        <f t="shared" ref="AC144" si="125">SUM(Z144:AB144)</f>
        <v>0</v>
      </c>
      <c r="AD144" s="301">
        <f>M144-AC144</f>
        <v>0</v>
      </c>
      <c r="AE144" s="246"/>
      <c r="AG144" s="544" t="s">
        <v>182</v>
      </c>
      <c r="AH144" s="545"/>
      <c r="AI144" s="545"/>
      <c r="AJ144" s="545"/>
      <c r="AK144" s="545"/>
      <c r="AL144" s="545"/>
      <c r="AM144" s="545"/>
      <c r="AN144" s="545"/>
      <c r="AO144" s="545"/>
      <c r="AP144" s="205">
        <f t="shared" ref="AP144:AP145" si="126">AU64</f>
        <v>0</v>
      </c>
      <c r="AQ144" s="286">
        <f>SUM( AQ141, AQ127, AQ121, AO114)</f>
        <v>0</v>
      </c>
      <c r="AR144" s="286">
        <f>SUM( AR141, AR127, AR121, AR114)</f>
        <v>0</v>
      </c>
      <c r="AS144" s="286">
        <f>SUM( AS141, AS127, AS121, AS114, )</f>
        <v>0</v>
      </c>
      <c r="AT144" s="286">
        <f t="shared" ref="AT144" si="127">SUM(AQ144:AS144)</f>
        <v>0</v>
      </c>
      <c r="AU144" s="287">
        <f>IF($S$153&lt;&gt;0, AC144+AP144-AT144, M144+AP144-AT144)</f>
        <v>0</v>
      </c>
      <c r="AV144" s="246"/>
    </row>
    <row r="145" spans="1:134" ht="16" thickBot="1" x14ac:dyDescent="0.4">
      <c r="A145" s="540" t="s">
        <v>183</v>
      </c>
      <c r="B145" s="541"/>
      <c r="C145" s="541"/>
      <c r="D145" s="541"/>
      <c r="E145" s="541"/>
      <c r="F145" s="541"/>
      <c r="G145" s="541"/>
      <c r="H145" s="541"/>
      <c r="I145" s="541"/>
      <c r="J145" s="593">
        <f>SUM(K141, L141, K127, L127, K121, L121, K114, L114)</f>
        <v>0</v>
      </c>
      <c r="K145" s="593"/>
      <c r="L145" s="593"/>
      <c r="M145" s="594"/>
      <c r="N145" s="223"/>
      <c r="P145" s="540" t="s">
        <v>183</v>
      </c>
      <c r="Q145" s="541"/>
      <c r="R145" s="541"/>
      <c r="S145" s="541"/>
      <c r="T145" s="541"/>
      <c r="U145" s="541"/>
      <c r="V145" s="541"/>
      <c r="W145" s="541"/>
      <c r="X145" s="541"/>
      <c r="Y145" s="200">
        <f t="shared" si="124"/>
        <v>0</v>
      </c>
      <c r="Z145" s="588">
        <f>SUM(AA141, AB141, AA127, AB127, AA121, AB121, AA114, AB114)</f>
        <v>0</v>
      </c>
      <c r="AA145" s="588"/>
      <c r="AB145" s="588"/>
      <c r="AC145" s="588"/>
      <c r="AD145" s="330">
        <f>M145-Z145</f>
        <v>0</v>
      </c>
      <c r="AE145" s="223"/>
      <c r="AG145" s="540" t="s">
        <v>183</v>
      </c>
      <c r="AH145" s="541"/>
      <c r="AI145" s="541"/>
      <c r="AJ145" s="541"/>
      <c r="AK145" s="541"/>
      <c r="AL145" s="541"/>
      <c r="AM145" s="541"/>
      <c r="AN145" s="541"/>
      <c r="AO145" s="541"/>
      <c r="AP145" s="306">
        <f t="shared" si="126"/>
        <v>0</v>
      </c>
      <c r="AQ145" s="539">
        <f>SUM(AR141, AS141, AR127, AS127, AR121, AS121, AR114, AS114)</f>
        <v>0</v>
      </c>
      <c r="AR145" s="539"/>
      <c r="AS145" s="539"/>
      <c r="AT145" s="539"/>
      <c r="AU145" s="276">
        <f>IF($S$153&lt;&gt;0, AC145+AP145-AQ145, M145+AP145-AQ145)</f>
        <v>0</v>
      </c>
    </row>
    <row r="146" spans="1:134" s="224" customFormat="1" ht="16" thickBot="1" x14ac:dyDescent="0.4">
      <c r="A146" s="358"/>
      <c r="B146" s="413"/>
      <c r="C146" s="413"/>
      <c r="D146" s="413"/>
      <c r="E146" s="413"/>
      <c r="F146" s="413"/>
      <c r="G146" s="413"/>
      <c r="H146" s="413"/>
      <c r="I146" s="413"/>
      <c r="J146" s="258"/>
      <c r="K146" s="258"/>
      <c r="L146" s="258"/>
      <c r="M146" s="358"/>
      <c r="N146" s="223"/>
      <c r="O146" s="357"/>
      <c r="P146" s="358"/>
      <c r="Q146" s="413"/>
      <c r="R146" s="413"/>
      <c r="S146" s="413"/>
      <c r="T146" s="413"/>
      <c r="U146" s="413"/>
      <c r="V146" s="413"/>
      <c r="W146" s="413"/>
      <c r="X146" s="413"/>
      <c r="Y146" s="258"/>
      <c r="Z146" s="258"/>
      <c r="AA146" s="258"/>
      <c r="AB146" s="358"/>
      <c r="AC146" s="358"/>
      <c r="AD146" s="358"/>
      <c r="AE146" s="223"/>
      <c r="AF146" s="357"/>
      <c r="AG146" s="358"/>
      <c r="AH146" s="413"/>
      <c r="AI146" s="413"/>
      <c r="AJ146" s="413"/>
      <c r="AK146" s="413"/>
      <c r="AL146" s="413"/>
      <c r="AM146" s="413"/>
      <c r="AN146" s="413"/>
      <c r="AO146" s="413"/>
      <c r="AP146" s="258"/>
      <c r="AQ146" s="258"/>
      <c r="AR146" s="258"/>
      <c r="AS146" s="358"/>
      <c r="AT146" s="358"/>
      <c r="AU146" s="358"/>
      <c r="AV146" s="357"/>
      <c r="AW146" s="357"/>
      <c r="AX146" s="357"/>
      <c r="AY146" s="357"/>
      <c r="AZ146" s="357"/>
      <c r="BA146" s="357"/>
      <c r="BB146" s="357"/>
      <c r="BC146" s="357"/>
      <c r="BD146" s="357"/>
      <c r="BE146" s="357"/>
      <c r="BF146" s="357"/>
      <c r="BG146" s="357"/>
      <c r="BH146" s="357"/>
      <c r="BI146" s="357"/>
      <c r="BJ146" s="357"/>
      <c r="BK146" s="357"/>
      <c r="BL146" s="357"/>
      <c r="BM146" s="357"/>
      <c r="BN146" s="357"/>
      <c r="BO146" s="357"/>
      <c r="BP146" s="357"/>
      <c r="BQ146" s="357"/>
      <c r="BR146" s="357"/>
      <c r="BS146" s="357"/>
      <c r="BT146" s="357"/>
      <c r="BU146" s="357"/>
      <c r="BV146" s="357"/>
      <c r="BW146" s="357"/>
      <c r="BX146" s="357"/>
      <c r="BY146" s="357"/>
      <c r="BZ146" s="357"/>
      <c r="CA146" s="357"/>
      <c r="CB146" s="357"/>
      <c r="CC146" s="357"/>
      <c r="CD146" s="357"/>
      <c r="CE146" s="357"/>
      <c r="CF146" s="357"/>
      <c r="CG146" s="357"/>
      <c r="CH146" s="357"/>
      <c r="CI146" s="357"/>
      <c r="CJ146" s="357"/>
      <c r="CK146" s="357"/>
      <c r="CL146" s="357"/>
      <c r="CM146" s="357"/>
      <c r="CN146" s="357"/>
      <c r="CO146" s="357"/>
      <c r="CP146" s="357"/>
      <c r="CQ146" s="357"/>
      <c r="CR146" s="357"/>
      <c r="CS146" s="357"/>
      <c r="CT146" s="357"/>
      <c r="CU146" s="357"/>
      <c r="CV146" s="357"/>
      <c r="CW146" s="357"/>
      <c r="CX146" s="357"/>
      <c r="CY146" s="357"/>
      <c r="CZ146" s="357"/>
      <c r="DA146" s="357"/>
      <c r="DB146" s="357"/>
      <c r="DC146" s="357"/>
      <c r="DD146" s="357"/>
      <c r="DE146" s="357"/>
      <c r="DF146" s="357"/>
      <c r="DG146" s="357"/>
      <c r="DH146" s="357"/>
      <c r="DI146" s="357"/>
      <c r="DJ146" s="357"/>
      <c r="DK146" s="357"/>
      <c r="DL146" s="357"/>
      <c r="DM146" s="357"/>
      <c r="DN146" s="357"/>
      <c r="DO146" s="357"/>
      <c r="DP146" s="357"/>
      <c r="DQ146" s="357"/>
      <c r="DR146" s="357"/>
      <c r="DS146" s="357"/>
      <c r="DT146" s="357"/>
      <c r="DU146" s="357"/>
      <c r="DV146" s="357"/>
      <c r="DW146" s="357"/>
      <c r="DX146" s="357"/>
      <c r="DY146" s="357"/>
      <c r="DZ146" s="357"/>
      <c r="EA146" s="357"/>
      <c r="EB146" s="357"/>
      <c r="EC146" s="357"/>
      <c r="ED146" s="357"/>
    </row>
    <row r="147" spans="1:134" s="242" customFormat="1" x14ac:dyDescent="0.35">
      <c r="A147" s="502" t="s">
        <v>100</v>
      </c>
      <c r="B147" s="503"/>
      <c r="C147" s="503"/>
      <c r="D147" s="503"/>
      <c r="E147" s="503"/>
      <c r="F147" s="503"/>
      <c r="G147" s="503"/>
      <c r="H147" s="503"/>
      <c r="I147" s="503"/>
      <c r="J147" s="425" t="s">
        <v>17</v>
      </c>
      <c r="K147" s="542" t="s">
        <v>4</v>
      </c>
      <c r="L147" s="542"/>
      <c r="M147" s="418" t="s">
        <v>49</v>
      </c>
      <c r="N147" s="261"/>
      <c r="P147" s="502" t="s">
        <v>100</v>
      </c>
      <c r="Q147" s="503"/>
      <c r="R147" s="503"/>
      <c r="S147" s="503"/>
      <c r="T147" s="503"/>
      <c r="U147" s="503"/>
      <c r="V147" s="503"/>
      <c r="W147" s="503"/>
      <c r="X147" s="503"/>
      <c r="Y147" s="414" t="s">
        <v>110</v>
      </c>
      <c r="Z147" s="425" t="s">
        <v>77</v>
      </c>
      <c r="AA147" s="542" t="s">
        <v>4</v>
      </c>
      <c r="AB147" s="542"/>
      <c r="AC147" s="414" t="s">
        <v>18</v>
      </c>
      <c r="AD147" s="268" t="s">
        <v>114</v>
      </c>
      <c r="AE147" s="261"/>
      <c r="AG147" s="502" t="s">
        <v>100</v>
      </c>
      <c r="AH147" s="503"/>
      <c r="AI147" s="503"/>
      <c r="AJ147" s="503"/>
      <c r="AK147" s="503"/>
      <c r="AL147" s="503"/>
      <c r="AM147" s="503"/>
      <c r="AN147" s="503"/>
      <c r="AO147" s="503"/>
      <c r="AP147" s="414" t="s">
        <v>110</v>
      </c>
      <c r="AQ147" s="425" t="s">
        <v>212</v>
      </c>
      <c r="AR147" s="542" t="s">
        <v>4</v>
      </c>
      <c r="AS147" s="542"/>
      <c r="AT147" s="414" t="s">
        <v>214</v>
      </c>
      <c r="AU147" s="268" t="s">
        <v>111</v>
      </c>
      <c r="AW147" s="357"/>
      <c r="AX147" s="357"/>
      <c r="AY147" s="357"/>
      <c r="AZ147" s="357"/>
      <c r="BA147" s="357"/>
      <c r="BB147" s="357"/>
      <c r="BC147" s="357"/>
      <c r="BD147" s="357"/>
      <c r="BE147" s="357"/>
      <c r="BF147" s="357"/>
      <c r="BG147" s="357"/>
      <c r="BH147" s="357"/>
      <c r="BI147" s="357"/>
      <c r="BJ147" s="357"/>
      <c r="BK147" s="357"/>
      <c r="BL147" s="357"/>
      <c r="BM147" s="357"/>
      <c r="BN147" s="357"/>
      <c r="BO147" s="357"/>
      <c r="BP147" s="357"/>
      <c r="BQ147" s="357"/>
      <c r="BR147" s="357"/>
      <c r="BS147" s="357"/>
      <c r="BT147" s="357"/>
      <c r="BU147" s="357"/>
      <c r="BV147" s="357"/>
      <c r="BW147" s="357"/>
      <c r="BX147" s="357"/>
      <c r="BY147" s="357"/>
      <c r="BZ147" s="357"/>
      <c r="CA147" s="357"/>
      <c r="CB147" s="357"/>
      <c r="CC147" s="357"/>
      <c r="CD147" s="357"/>
      <c r="CE147" s="357"/>
      <c r="CF147" s="357"/>
      <c r="CG147" s="357"/>
      <c r="CH147" s="357"/>
      <c r="CI147" s="357"/>
      <c r="CJ147" s="357"/>
      <c r="CK147" s="357"/>
      <c r="CL147" s="357"/>
      <c r="CM147" s="357"/>
      <c r="CN147" s="357"/>
      <c r="CO147" s="357"/>
      <c r="CP147" s="357"/>
      <c r="CQ147" s="357"/>
      <c r="CR147" s="357"/>
      <c r="CS147" s="357"/>
      <c r="CT147" s="357"/>
      <c r="CU147" s="357"/>
      <c r="CV147" s="357"/>
      <c r="CW147" s="357"/>
      <c r="CX147" s="357"/>
      <c r="CY147" s="357"/>
      <c r="CZ147" s="357"/>
      <c r="DA147" s="357"/>
      <c r="DB147" s="357"/>
      <c r="DC147" s="357"/>
      <c r="DD147" s="357"/>
      <c r="DE147" s="357"/>
      <c r="DF147" s="357"/>
      <c r="DG147" s="357"/>
      <c r="DH147" s="357"/>
      <c r="DI147" s="357"/>
      <c r="DJ147" s="357"/>
      <c r="DK147" s="357"/>
      <c r="DL147" s="357"/>
      <c r="DM147" s="357"/>
      <c r="DN147" s="357"/>
      <c r="DO147" s="357"/>
      <c r="DP147" s="357"/>
      <c r="DQ147" s="357"/>
      <c r="DR147" s="357"/>
      <c r="DS147" s="357"/>
      <c r="DT147" s="357"/>
      <c r="DU147" s="357"/>
      <c r="DV147" s="357"/>
      <c r="DW147" s="357"/>
      <c r="DX147" s="357"/>
      <c r="DY147" s="357"/>
      <c r="DZ147" s="357"/>
      <c r="EA147" s="357"/>
      <c r="EB147" s="357"/>
      <c r="EC147" s="357"/>
      <c r="ED147" s="357"/>
    </row>
    <row r="148" spans="1:134" ht="16" thickBot="1" x14ac:dyDescent="0.4">
      <c r="A148" s="540" t="s">
        <v>37</v>
      </c>
      <c r="B148" s="541"/>
      <c r="C148" s="541"/>
      <c r="D148" s="541"/>
      <c r="E148" s="541"/>
      <c r="F148" s="541"/>
      <c r="G148" s="541"/>
      <c r="H148" s="541"/>
      <c r="I148" s="541"/>
      <c r="J148" s="243">
        <f>(SUM(J141, J127, J121, H114))*'Cumulative Budget'!$G$36</f>
        <v>0</v>
      </c>
      <c r="K148" s="593">
        <f>(SUM(K141, L141, K127, L127, K121, L121, K114, L114))*'Cumulative Budget'!$G$36</f>
        <v>0</v>
      </c>
      <c r="L148" s="593"/>
      <c r="M148" s="237">
        <f t="shared" ref="M148" si="128">SUM(J148:L148)</f>
        <v>0</v>
      </c>
      <c r="N148" s="223"/>
      <c r="P148" s="540" t="s">
        <v>37</v>
      </c>
      <c r="Q148" s="541"/>
      <c r="R148" s="541"/>
      <c r="S148" s="541"/>
      <c r="T148" s="541"/>
      <c r="U148" s="541"/>
      <c r="V148" s="541"/>
      <c r="W148" s="541"/>
      <c r="X148" s="541"/>
      <c r="Y148" s="200">
        <f t="shared" ref="Y148:Y150" si="129">AU68</f>
        <v>0</v>
      </c>
      <c r="Z148" s="302">
        <f>(SUM(Z141, Z127, Z121, X114))*'Cumulative Budget'!$G$36</f>
        <v>0</v>
      </c>
      <c r="AA148" s="588">
        <f>(SUM(AA141, AB141, AA127, AB127, AA121, AB121, AA114, AB114))*'Cumulative Budget'!$G$36</f>
        <v>0</v>
      </c>
      <c r="AB148" s="588"/>
      <c r="AC148" s="293">
        <f t="shared" ref="AC148" si="130">SUM(Z148:AB148)</f>
        <v>0</v>
      </c>
      <c r="AD148" s="294">
        <f t="shared" ref="AD148" si="131">M148-AC148</f>
        <v>0</v>
      </c>
      <c r="AE148" s="223"/>
      <c r="AG148" s="540" t="s">
        <v>37</v>
      </c>
      <c r="AH148" s="541"/>
      <c r="AI148" s="541"/>
      <c r="AJ148" s="541"/>
      <c r="AK148" s="541"/>
      <c r="AL148" s="541"/>
      <c r="AM148" s="541"/>
      <c r="AN148" s="541"/>
      <c r="AO148" s="541"/>
      <c r="AP148" s="306">
        <f t="shared" ref="AP148:AP150" si="132">AU68</f>
        <v>0</v>
      </c>
      <c r="AQ148" s="443">
        <v>0</v>
      </c>
      <c r="AR148" s="563">
        <v>0</v>
      </c>
      <c r="AS148" s="563"/>
      <c r="AT148" s="275">
        <f>SUM(AQ148:AS148)</f>
        <v>0</v>
      </c>
      <c r="AU148" s="276">
        <f>IF($S$153&lt;&gt;0, AC148+AP148-AT148, M148+AP148-AT148)</f>
        <v>0</v>
      </c>
    </row>
    <row r="149" spans="1:134" s="358" customFormat="1" ht="16" thickBot="1" x14ac:dyDescent="0.4">
      <c r="A149" s="359" t="s">
        <v>99</v>
      </c>
      <c r="B149" s="359"/>
      <c r="J149" s="233"/>
      <c r="K149" s="233"/>
      <c r="L149" s="233"/>
      <c r="M149" s="233"/>
      <c r="N149" s="223"/>
      <c r="O149" s="357"/>
      <c r="P149" s="359" t="s">
        <v>99</v>
      </c>
      <c r="Q149" s="359"/>
      <c r="Z149" s="233"/>
      <c r="AA149" s="233"/>
      <c r="AB149" s="233"/>
      <c r="AC149" s="233"/>
      <c r="AD149" s="233"/>
      <c r="AE149" s="223"/>
      <c r="AG149" s="359" t="s">
        <v>99</v>
      </c>
      <c r="AH149" s="359"/>
      <c r="AQ149" s="233"/>
      <c r="AR149" s="233"/>
      <c r="AS149" s="233"/>
      <c r="AT149" s="233"/>
      <c r="AU149" s="233"/>
      <c r="AV149" s="357"/>
      <c r="AW149" s="357"/>
      <c r="AX149" s="357"/>
      <c r="AY149" s="357"/>
      <c r="AZ149" s="357"/>
      <c r="BA149" s="357"/>
      <c r="BB149" s="357"/>
      <c r="BC149" s="357"/>
      <c r="BD149" s="357"/>
      <c r="BE149" s="357"/>
      <c r="BF149" s="357"/>
      <c r="BG149" s="357"/>
      <c r="BH149" s="357"/>
      <c r="BI149" s="357"/>
      <c r="BJ149" s="357"/>
      <c r="BK149" s="357"/>
      <c r="BL149" s="357"/>
      <c r="BM149" s="357"/>
      <c r="BN149" s="357"/>
      <c r="BO149" s="357"/>
      <c r="BP149" s="357"/>
      <c r="BQ149" s="357"/>
      <c r="BR149" s="357"/>
      <c r="BS149" s="357"/>
      <c r="BT149" s="357"/>
      <c r="BU149" s="357"/>
      <c r="BV149" s="357"/>
      <c r="BW149" s="357"/>
      <c r="BX149" s="357"/>
      <c r="BY149" s="357"/>
      <c r="BZ149" s="357"/>
      <c r="CA149" s="357"/>
      <c r="CB149" s="357"/>
      <c r="CC149" s="357"/>
      <c r="CD149" s="357"/>
      <c r="CE149" s="357"/>
      <c r="CF149" s="357"/>
      <c r="CG149" s="357"/>
      <c r="CH149" s="357"/>
      <c r="CI149" s="357"/>
      <c r="CJ149" s="357"/>
      <c r="CK149" s="357"/>
      <c r="CL149" s="357"/>
      <c r="CM149" s="357"/>
      <c r="CN149" s="357"/>
      <c r="CO149" s="357"/>
      <c r="CP149" s="357"/>
      <c r="CQ149" s="357"/>
      <c r="CR149" s="357"/>
      <c r="CS149" s="357"/>
      <c r="CT149" s="357"/>
      <c r="CU149" s="357"/>
      <c r="CV149" s="357"/>
      <c r="CW149" s="357"/>
      <c r="CX149" s="357"/>
      <c r="CY149" s="357"/>
      <c r="CZ149" s="357"/>
      <c r="DA149" s="357"/>
      <c r="DB149" s="357"/>
      <c r="DC149" s="357"/>
      <c r="DD149" s="357"/>
      <c r="DE149" s="357"/>
      <c r="DF149" s="357"/>
      <c r="DG149" s="357"/>
      <c r="DH149" s="357"/>
      <c r="DI149" s="357"/>
      <c r="DJ149" s="357"/>
      <c r="DK149" s="357"/>
      <c r="DL149" s="357"/>
      <c r="DM149" s="357"/>
      <c r="DN149" s="357"/>
      <c r="DO149" s="357"/>
      <c r="DP149" s="357"/>
      <c r="DQ149" s="357"/>
      <c r="DR149" s="357"/>
      <c r="DS149" s="357"/>
      <c r="DT149" s="357"/>
      <c r="DU149" s="357"/>
      <c r="DV149" s="357"/>
      <c r="DW149" s="357"/>
      <c r="DX149" s="357"/>
      <c r="DY149" s="357"/>
      <c r="DZ149" s="357"/>
      <c r="EA149" s="357"/>
      <c r="EB149" s="357"/>
      <c r="EC149" s="357"/>
      <c r="ED149" s="357"/>
    </row>
    <row r="150" spans="1:134" s="331" customFormat="1" ht="16" thickBot="1" x14ac:dyDescent="0.4">
      <c r="A150" s="621" t="s">
        <v>101</v>
      </c>
      <c r="B150" s="622"/>
      <c r="C150" s="622"/>
      <c r="D150" s="622"/>
      <c r="E150" s="622"/>
      <c r="F150" s="622"/>
      <c r="G150" s="622"/>
      <c r="H150" s="622"/>
      <c r="I150" s="622"/>
      <c r="J150" s="239">
        <f xml:space="preserve"> SUM(J148, J141, J127, J121, H114)</f>
        <v>0</v>
      </c>
      <c r="K150" s="211">
        <f xml:space="preserve"> SUM(K148, K141, K127, K121, K114)</f>
        <v>0</v>
      </c>
      <c r="L150" s="239">
        <f xml:space="preserve"> SUM(L141, L127, L121, L114)</f>
        <v>0</v>
      </c>
      <c r="M150" s="240">
        <f>SUM(J150:L150)</f>
        <v>0</v>
      </c>
      <c r="N150" s="246"/>
      <c r="P150" s="589" t="s">
        <v>101</v>
      </c>
      <c r="Q150" s="590"/>
      <c r="R150" s="590"/>
      <c r="S150" s="590"/>
      <c r="T150" s="590"/>
      <c r="U150" s="590"/>
      <c r="V150" s="590"/>
      <c r="W150" s="590"/>
      <c r="X150" s="590"/>
      <c r="Y150" s="201">
        <f t="shared" si="129"/>
        <v>0</v>
      </c>
      <c r="Z150" s="303">
        <f xml:space="preserve"> SUM(Z148, Z141, Z127, Z121, X114)</f>
        <v>0</v>
      </c>
      <c r="AA150" s="212">
        <f xml:space="preserve"> SUM(AA148, AA141, AA127, AA121, AA114)</f>
        <v>0</v>
      </c>
      <c r="AB150" s="303">
        <f xml:space="preserve"> SUM(AB141, AB127, AB121, AB114)</f>
        <v>0</v>
      </c>
      <c r="AC150" s="297">
        <f>SUM(Z150:AB150)</f>
        <v>0</v>
      </c>
      <c r="AD150" s="298">
        <f t="shared" ref="AD150" si="133">M150-AC150</f>
        <v>0</v>
      </c>
      <c r="AE150" s="246"/>
      <c r="AG150" s="564" t="s">
        <v>101</v>
      </c>
      <c r="AH150" s="565"/>
      <c r="AI150" s="565"/>
      <c r="AJ150" s="565"/>
      <c r="AK150" s="565"/>
      <c r="AL150" s="565"/>
      <c r="AM150" s="565"/>
      <c r="AN150" s="565"/>
      <c r="AO150" s="565"/>
      <c r="AP150" s="206">
        <f t="shared" si="132"/>
        <v>0</v>
      </c>
      <c r="AQ150" s="288">
        <f xml:space="preserve"> SUM(AQ148, AQ141, AQ127, AQ121, AO114)</f>
        <v>0</v>
      </c>
      <c r="AR150" s="213">
        <f xml:space="preserve"> SUM(AR148, AR141, AR127, AR121, AR114)</f>
        <v>0</v>
      </c>
      <c r="AS150" s="288">
        <f xml:space="preserve"> SUM(AS141, AS127, AS121, AS114)</f>
        <v>0</v>
      </c>
      <c r="AT150" s="279">
        <f>SUM(AQ150:AS150)</f>
        <v>0</v>
      </c>
      <c r="AU150" s="280">
        <f>IF($S$153&lt;&gt;0, AC150+AP150-AT150, M150+AP150-AT150)</f>
        <v>0</v>
      </c>
    </row>
    <row r="151" spans="1:134" x14ac:dyDescent="0.35">
      <c r="F151" s="357"/>
      <c r="G151" s="357"/>
      <c r="N151" s="223"/>
    </row>
    <row r="152" spans="1:134" ht="16" thickBot="1" x14ac:dyDescent="0.4">
      <c r="F152" s="357"/>
      <c r="G152" s="357"/>
      <c r="P152" s="270"/>
      <c r="Q152" s="270"/>
      <c r="R152" s="270"/>
      <c r="S152" s="270"/>
      <c r="T152" s="270"/>
      <c r="U152" s="270"/>
      <c r="V152" s="270"/>
      <c r="AK152" s="270"/>
      <c r="AL152" s="270"/>
    </row>
    <row r="153" spans="1:134" x14ac:dyDescent="0.35">
      <c r="B153" s="576" t="s">
        <v>125</v>
      </c>
      <c r="C153" s="577"/>
      <c r="D153" s="264">
        <f>J150</f>
        <v>0</v>
      </c>
      <c r="F153" s="357"/>
      <c r="G153" s="357"/>
      <c r="O153" s="309"/>
      <c r="P153" s="583" t="s">
        <v>103</v>
      </c>
      <c r="Q153" s="584"/>
      <c r="R153" s="584"/>
      <c r="S153" s="202">
        <f>Z150</f>
        <v>0</v>
      </c>
      <c r="T153" s="584" t="s">
        <v>104</v>
      </c>
      <c r="U153" s="584"/>
      <c r="V153" s="160">
        <f>D153-S153</f>
        <v>0</v>
      </c>
      <c r="W153" s="430"/>
      <c r="X153" s="601"/>
      <c r="Y153" s="601"/>
      <c r="Z153" s="430"/>
      <c r="AA153" s="430"/>
      <c r="AF153" s="309"/>
      <c r="AG153" s="547" t="s">
        <v>191</v>
      </c>
      <c r="AH153" s="548"/>
      <c r="AI153" s="637">
        <f>AQ150</f>
        <v>0</v>
      </c>
      <c r="AJ153" s="637"/>
      <c r="AK153" s="554" t="s">
        <v>196</v>
      </c>
      <c r="AL153" s="554"/>
      <c r="AM153" s="287">
        <f>IF($S$73&lt;&gt;0, S153+'Year 1'!AM173-AI153, D153+'Year 1'!AM173-AI153)</f>
        <v>0</v>
      </c>
      <c r="AO153" s="315" t="s">
        <v>89</v>
      </c>
      <c r="AP153" s="556"/>
      <c r="AQ153" s="556"/>
      <c r="AR153" s="556" t="s">
        <v>90</v>
      </c>
      <c r="AS153" s="612"/>
    </row>
    <row r="154" spans="1:134" x14ac:dyDescent="0.35">
      <c r="B154" s="535" t="s">
        <v>184</v>
      </c>
      <c r="C154" s="536"/>
      <c r="D154" s="390">
        <f>K150</f>
        <v>0</v>
      </c>
      <c r="F154" s="357"/>
      <c r="G154" s="357"/>
      <c r="O154" s="309"/>
      <c r="P154" s="585" t="s">
        <v>172</v>
      </c>
      <c r="Q154" s="586"/>
      <c r="R154" s="586"/>
      <c r="S154" s="393">
        <f>AA150</f>
        <v>0</v>
      </c>
      <c r="T154" s="586" t="s">
        <v>105</v>
      </c>
      <c r="U154" s="586"/>
      <c r="V154" s="161">
        <f>D154-S154</f>
        <v>0</v>
      </c>
      <c r="W154" s="430"/>
      <c r="X154" s="604"/>
      <c r="Y154" s="604"/>
      <c r="Z154" s="604"/>
      <c r="AA154" s="604"/>
      <c r="AF154" s="309"/>
      <c r="AG154" s="549" t="s">
        <v>192</v>
      </c>
      <c r="AH154" s="550"/>
      <c r="AI154" s="639">
        <f>AR150</f>
        <v>0</v>
      </c>
      <c r="AJ154" s="606"/>
      <c r="AK154" s="550" t="s">
        <v>197</v>
      </c>
      <c r="AL154" s="550"/>
      <c r="AM154" s="278">
        <f>IF($S$73&lt;&gt;0, S154+'Year 1'!AM174-AI154, D154+'Year 1'!AM174-AI154)</f>
        <v>0</v>
      </c>
      <c r="AO154" s="314" t="s">
        <v>91</v>
      </c>
      <c r="AP154" s="532"/>
      <c r="AQ154" s="532"/>
      <c r="AR154" s="532"/>
      <c r="AS154" s="562"/>
    </row>
    <row r="155" spans="1:134" ht="16" thickBot="1" x14ac:dyDescent="0.4">
      <c r="B155" s="535" t="s">
        <v>133</v>
      </c>
      <c r="C155" s="536"/>
      <c r="D155" s="265">
        <f>L150</f>
        <v>0</v>
      </c>
      <c r="F155" s="357"/>
      <c r="G155" s="357"/>
      <c r="O155" s="309"/>
      <c r="P155" s="585" t="s">
        <v>113</v>
      </c>
      <c r="Q155" s="586"/>
      <c r="R155" s="586"/>
      <c r="S155" s="189">
        <f>AB150</f>
        <v>0</v>
      </c>
      <c r="T155" s="586" t="s">
        <v>106</v>
      </c>
      <c r="U155" s="586"/>
      <c r="V155" s="161">
        <f>D155-S155</f>
        <v>0</v>
      </c>
      <c r="W155" s="430"/>
      <c r="X155" s="601"/>
      <c r="Y155" s="601"/>
      <c r="Z155" s="430"/>
      <c r="AA155" s="430"/>
      <c r="AF155" s="309"/>
      <c r="AG155" s="549" t="s">
        <v>193</v>
      </c>
      <c r="AH155" s="550"/>
      <c r="AI155" s="606">
        <f>AS150</f>
        <v>0</v>
      </c>
      <c r="AJ155" s="606"/>
      <c r="AK155" s="550" t="s">
        <v>198</v>
      </c>
      <c r="AL155" s="550"/>
      <c r="AM155" s="278">
        <f>IF($S$73&lt;&gt;0, S155+'Year 1'!AM175-AI155, D155+'Year 1'!AM175-AI155)</f>
        <v>0</v>
      </c>
      <c r="AO155" s="318" t="s">
        <v>92</v>
      </c>
      <c r="AP155" s="557"/>
      <c r="AQ155" s="557"/>
      <c r="AR155" s="557" t="s">
        <v>90</v>
      </c>
      <c r="AS155" s="613"/>
    </row>
    <row r="156" spans="1:134" ht="16" thickBot="1" x14ac:dyDescent="0.4">
      <c r="B156" s="535" t="s">
        <v>126</v>
      </c>
      <c r="C156" s="536"/>
      <c r="D156" s="390">
        <f>K150+L150</f>
        <v>0</v>
      </c>
      <c r="F156" s="357"/>
      <c r="G156" s="357"/>
      <c r="O156" s="309"/>
      <c r="P156" s="585" t="s">
        <v>109</v>
      </c>
      <c r="Q156" s="586"/>
      <c r="R156" s="586"/>
      <c r="S156" s="393">
        <f>SUM(S154:S155)</f>
        <v>0</v>
      </c>
      <c r="T156" s="586" t="s">
        <v>107</v>
      </c>
      <c r="U156" s="586"/>
      <c r="V156" s="161">
        <f>D156-S156</f>
        <v>0</v>
      </c>
      <c r="W156" s="431"/>
      <c r="X156" s="431"/>
      <c r="Y156" s="431"/>
      <c r="Z156" s="431"/>
      <c r="AA156" s="431"/>
      <c r="AF156" s="309"/>
      <c r="AG156" s="549" t="s">
        <v>194</v>
      </c>
      <c r="AH156" s="550"/>
      <c r="AI156" s="639">
        <f>SUM(AI154:AI155)</f>
        <v>0</v>
      </c>
      <c r="AJ156" s="606"/>
      <c r="AK156" s="550" t="s">
        <v>200</v>
      </c>
      <c r="AL156" s="550"/>
      <c r="AM156" s="278">
        <f>IF($S$73&lt;&gt;0, S156+'Year 1'!AM176-AI156, D156+'Year 1'!AM176-AI156)</f>
        <v>0</v>
      </c>
      <c r="AO156" s="431"/>
      <c r="AP156" s="431"/>
      <c r="AQ156" s="431"/>
      <c r="AR156" s="431"/>
      <c r="AS156" s="431"/>
    </row>
    <row r="157" spans="1:134" ht="16" thickBot="1" x14ac:dyDescent="0.4">
      <c r="B157" s="535" t="s">
        <v>185</v>
      </c>
      <c r="C157" s="536"/>
      <c r="D157" s="265">
        <f>M150</f>
        <v>0</v>
      </c>
      <c r="F157" s="357"/>
      <c r="G157" s="357"/>
      <c r="O157" s="309"/>
      <c r="P157" s="585" t="s">
        <v>173</v>
      </c>
      <c r="Q157" s="586"/>
      <c r="R157" s="586"/>
      <c r="S157" s="189">
        <f>AC150</f>
        <v>0</v>
      </c>
      <c r="T157" s="580" t="s">
        <v>108</v>
      </c>
      <c r="U157" s="580"/>
      <c r="V157" s="196">
        <f>D157-S157</f>
        <v>0</v>
      </c>
      <c r="W157" s="602"/>
      <c r="X157" s="602"/>
      <c r="Y157" s="604"/>
      <c r="Z157" s="604"/>
      <c r="AA157" s="604"/>
      <c r="AB157" s="358"/>
      <c r="AC157" s="358"/>
      <c r="AD157" s="358"/>
      <c r="AF157" s="309"/>
      <c r="AG157" s="549" t="s">
        <v>201</v>
      </c>
      <c r="AH157" s="550"/>
      <c r="AI157" s="606">
        <f>AT150</f>
        <v>0</v>
      </c>
      <c r="AJ157" s="606"/>
      <c r="AK157" s="551" t="s">
        <v>202</v>
      </c>
      <c r="AL157" s="551"/>
      <c r="AM157" s="276">
        <f>IF($S$73&lt;&gt;0, S157+'Year 1'!AM177-AI157, D157+'Year 1'!AM177-AI157)</f>
        <v>0</v>
      </c>
      <c r="AO157" s="428" t="s">
        <v>93</v>
      </c>
      <c r="AP157" s="429"/>
      <c r="AQ157" s="630"/>
      <c r="AR157" s="630"/>
      <c r="AS157" s="631"/>
      <c r="AT157" s="358"/>
      <c r="AU157" s="358"/>
    </row>
    <row r="158" spans="1:134" x14ac:dyDescent="0.35">
      <c r="B158" s="535" t="s">
        <v>174</v>
      </c>
      <c r="C158" s="536"/>
      <c r="D158" s="324" t="e">
        <f>L150/K150</f>
        <v>#DIV/0!</v>
      </c>
      <c r="F158" s="357"/>
      <c r="G158" s="357"/>
      <c r="O158" s="309"/>
      <c r="P158" s="585" t="s">
        <v>174</v>
      </c>
      <c r="Q158" s="586"/>
      <c r="R158" s="586"/>
      <c r="S158" s="203" t="e">
        <f>S155/S154</f>
        <v>#DIV/0!</v>
      </c>
      <c r="T158" s="349"/>
      <c r="U158" s="188"/>
      <c r="V158" s="190"/>
      <c r="W158" s="358"/>
      <c r="X158" s="358"/>
      <c r="Y158" s="358"/>
      <c r="Z158" s="358"/>
      <c r="AA158" s="358"/>
      <c r="AF158" s="309"/>
      <c r="AG158" s="624" t="s">
        <v>208</v>
      </c>
      <c r="AH158" s="617"/>
      <c r="AI158" s="607" t="e">
        <f>AQ148/AQ150</f>
        <v>#DIV/0!</v>
      </c>
      <c r="AJ158" s="608"/>
      <c r="AO158" s="358"/>
      <c r="AP158" s="358"/>
      <c r="AQ158" s="358"/>
      <c r="AR158" s="358"/>
      <c r="AS158" s="358"/>
    </row>
    <row r="159" spans="1:134" ht="16" thickBot="1" x14ac:dyDescent="0.4">
      <c r="B159" s="537" t="s">
        <v>144</v>
      </c>
      <c r="C159" s="538"/>
      <c r="D159" s="266" t="e">
        <f>D162 &amp; D163 &amp; D164</f>
        <v>#DIV/0!</v>
      </c>
      <c r="F159" s="357"/>
      <c r="G159" s="357"/>
      <c r="O159" s="309"/>
      <c r="P159" s="638" t="s">
        <v>144</v>
      </c>
      <c r="Q159" s="580"/>
      <c r="R159" s="580"/>
      <c r="S159" s="204" t="e">
        <f>S162 &amp; S163 &amp; S164</f>
        <v>#DIV/0!</v>
      </c>
      <c r="T159" s="188"/>
      <c r="U159" s="188"/>
      <c r="V159" s="190"/>
      <c r="AF159" s="309"/>
      <c r="AG159" s="625" t="s">
        <v>209</v>
      </c>
      <c r="AH159" s="626"/>
      <c r="AI159" s="627" t="e">
        <f>AR148/(AR150+AS150)</f>
        <v>#DIV/0!</v>
      </c>
      <c r="AJ159" s="628"/>
    </row>
    <row r="160" spans="1:134" x14ac:dyDescent="0.35">
      <c r="F160" s="357"/>
      <c r="G160" s="357"/>
      <c r="S160" s="166"/>
      <c r="AG160" s="166"/>
      <c r="AH160" s="166"/>
      <c r="AI160" s="166"/>
      <c r="AJ160" s="166"/>
    </row>
    <row r="161" spans="1:47" x14ac:dyDescent="0.35">
      <c r="F161" s="357"/>
      <c r="G161" s="357"/>
    </row>
    <row r="162" spans="1:47" x14ac:dyDescent="0.35">
      <c r="D162" s="357" t="e">
        <f>D153/D153</f>
        <v>#DIV/0!</v>
      </c>
      <c r="F162" s="357"/>
      <c r="G162" s="357"/>
      <c r="S162" s="357" t="e">
        <f>S153/S153</f>
        <v>#DIV/0!</v>
      </c>
    </row>
    <row r="163" spans="1:47" x14ac:dyDescent="0.35">
      <c r="D163" s="357" t="s">
        <v>145</v>
      </c>
      <c r="F163" s="357"/>
      <c r="G163" s="357"/>
      <c r="S163" s="357" t="s">
        <v>145</v>
      </c>
    </row>
    <row r="164" spans="1:47" x14ac:dyDescent="0.35">
      <c r="D164" s="225" t="e">
        <f>D156/D153</f>
        <v>#DIV/0!</v>
      </c>
      <c r="F164" s="357"/>
      <c r="G164" s="357"/>
      <c r="S164" s="225" t="e">
        <f>S156/S153</f>
        <v>#DIV/0!</v>
      </c>
    </row>
    <row r="165" spans="1:47" x14ac:dyDescent="0.35">
      <c r="F165" s="357"/>
      <c r="G165" s="357"/>
    </row>
    <row r="166" spans="1:47" ht="16" thickBot="1" x14ac:dyDescent="0.4">
      <c r="F166" s="357"/>
      <c r="G166" s="357"/>
    </row>
    <row r="167" spans="1:47" s="242" customFormat="1" x14ac:dyDescent="0.35">
      <c r="A167" s="519" t="s">
        <v>97</v>
      </c>
      <c r="B167" s="520"/>
      <c r="C167" s="520"/>
      <c r="D167" s="520"/>
      <c r="E167" s="520"/>
      <c r="F167" s="520"/>
      <c r="G167" s="520"/>
      <c r="H167" s="520"/>
      <c r="I167" s="520"/>
      <c r="J167" s="520"/>
      <c r="K167" s="520"/>
      <c r="L167" s="520"/>
      <c r="M167" s="521"/>
      <c r="N167" s="413"/>
      <c r="P167" s="573" t="s">
        <v>258</v>
      </c>
      <c r="Q167" s="574"/>
      <c r="R167" s="574"/>
      <c r="S167" s="574"/>
      <c r="T167" s="574"/>
      <c r="U167" s="574"/>
      <c r="V167" s="574"/>
      <c r="W167" s="574"/>
      <c r="X167" s="574"/>
      <c r="Y167" s="574"/>
      <c r="Z167" s="574"/>
      <c r="AA167" s="574"/>
      <c r="AB167" s="574"/>
      <c r="AC167" s="574"/>
      <c r="AD167" s="575"/>
      <c r="AG167" s="614" t="s">
        <v>270</v>
      </c>
      <c r="AH167" s="615"/>
      <c r="AI167" s="615"/>
      <c r="AJ167" s="615"/>
      <c r="AK167" s="615"/>
      <c r="AL167" s="615"/>
      <c r="AM167" s="615"/>
      <c r="AN167" s="615"/>
      <c r="AO167" s="615"/>
      <c r="AP167" s="615"/>
      <c r="AQ167" s="615"/>
      <c r="AR167" s="615"/>
      <c r="AS167" s="615"/>
      <c r="AT167" s="615"/>
      <c r="AU167" s="616"/>
    </row>
    <row r="168" spans="1:47" s="242" customFormat="1" x14ac:dyDescent="0.35">
      <c r="A168" s="522" t="s">
        <v>6</v>
      </c>
      <c r="B168" s="496"/>
      <c r="C168" s="496"/>
      <c r="D168" s="496"/>
      <c r="E168" s="496"/>
      <c r="F168" s="496"/>
      <c r="G168" s="496"/>
      <c r="H168" s="496"/>
      <c r="I168" s="496"/>
      <c r="J168" s="496"/>
      <c r="K168" s="496"/>
      <c r="L168" s="496"/>
      <c r="M168" s="523"/>
      <c r="N168" s="413"/>
      <c r="P168" s="522" t="s">
        <v>128</v>
      </c>
      <c r="Q168" s="496"/>
      <c r="R168" s="496"/>
      <c r="S168" s="496"/>
      <c r="T168" s="496"/>
      <c r="U168" s="496"/>
      <c r="V168" s="496"/>
      <c r="W168" s="496"/>
      <c r="X168" s="496"/>
      <c r="Y168" s="496"/>
      <c r="Z168" s="496"/>
      <c r="AA168" s="496"/>
      <c r="AB168" s="496"/>
      <c r="AC168" s="496"/>
      <c r="AD168" s="523"/>
      <c r="AG168" s="522" t="s">
        <v>270</v>
      </c>
      <c r="AH168" s="496"/>
      <c r="AI168" s="496"/>
      <c r="AJ168" s="496"/>
      <c r="AK168" s="496"/>
      <c r="AL168" s="496"/>
      <c r="AM168" s="496"/>
      <c r="AN168" s="496"/>
      <c r="AO168" s="496"/>
      <c r="AP168" s="496"/>
      <c r="AQ168" s="496"/>
      <c r="AR168" s="496"/>
      <c r="AS168" s="496"/>
      <c r="AT168" s="496"/>
      <c r="AU168" s="523"/>
    </row>
    <row r="169" spans="1:47" s="165" customFormat="1" x14ac:dyDescent="0.35">
      <c r="A169" s="495" t="s">
        <v>228</v>
      </c>
      <c r="B169" s="491"/>
      <c r="C169" s="525"/>
      <c r="D169" s="525"/>
      <c r="E169" s="525"/>
      <c r="F169" s="525"/>
      <c r="G169" s="409" t="s">
        <v>229</v>
      </c>
      <c r="H169" s="525"/>
      <c r="I169" s="525"/>
      <c r="J169" s="525"/>
      <c r="K169" s="525"/>
      <c r="L169" s="525"/>
      <c r="M169" s="526"/>
      <c r="N169" s="432"/>
      <c r="P169" s="495" t="s">
        <v>228</v>
      </c>
      <c r="Q169" s="491"/>
      <c r="R169" s="525"/>
      <c r="S169" s="525"/>
      <c r="T169" s="525"/>
      <c r="U169" s="525"/>
      <c r="V169" s="525"/>
      <c r="W169" s="409" t="s">
        <v>229</v>
      </c>
      <c r="X169" s="525"/>
      <c r="Y169" s="525"/>
      <c r="Z169" s="525"/>
      <c r="AA169" s="525"/>
      <c r="AB169" s="525"/>
      <c r="AC169" s="525"/>
      <c r="AD169" s="526"/>
      <c r="AG169" s="495" t="s">
        <v>228</v>
      </c>
      <c r="AH169" s="491"/>
      <c r="AI169" s="525"/>
      <c r="AJ169" s="525"/>
      <c r="AK169" s="525"/>
      <c r="AL169" s="525"/>
      <c r="AM169" s="525"/>
      <c r="AN169" s="409" t="s">
        <v>229</v>
      </c>
      <c r="AO169" s="525"/>
      <c r="AP169" s="525"/>
      <c r="AQ169" s="525"/>
      <c r="AR169" s="525"/>
      <c r="AS169" s="525"/>
      <c r="AT169" s="525"/>
      <c r="AU169" s="526"/>
    </row>
    <row r="170" spans="1:47" x14ac:dyDescent="0.35">
      <c r="A170" s="522" t="s">
        <v>0</v>
      </c>
      <c r="B170" s="496"/>
      <c r="C170" s="512"/>
      <c r="D170" s="512"/>
      <c r="E170" s="512"/>
      <c r="F170" s="512"/>
      <c r="G170" s="512"/>
      <c r="H170" s="512"/>
      <c r="I170" s="512"/>
      <c r="J170" s="512"/>
      <c r="K170" s="512"/>
      <c r="L170" s="512"/>
      <c r="M170" s="527"/>
      <c r="P170" s="522" t="s">
        <v>0</v>
      </c>
      <c r="Q170" s="496"/>
      <c r="R170" s="617"/>
      <c r="S170" s="617"/>
      <c r="T170" s="617"/>
      <c r="U170" s="617"/>
      <c r="V170" s="617"/>
      <c r="W170" s="617"/>
      <c r="X170" s="617"/>
      <c r="Y170" s="617"/>
      <c r="Z170" s="617"/>
      <c r="AA170" s="617"/>
      <c r="AB170" s="617"/>
      <c r="AC170" s="617"/>
      <c r="AD170" s="618"/>
      <c r="AG170" s="522" t="s">
        <v>0</v>
      </c>
      <c r="AH170" s="496"/>
      <c r="AI170" s="617"/>
      <c r="AJ170" s="617"/>
      <c r="AK170" s="617"/>
      <c r="AL170" s="617"/>
      <c r="AM170" s="617"/>
      <c r="AN170" s="617"/>
      <c r="AO170" s="617"/>
      <c r="AP170" s="617"/>
      <c r="AQ170" s="617"/>
      <c r="AR170" s="617"/>
      <c r="AS170" s="617"/>
      <c r="AT170" s="617"/>
      <c r="AU170" s="618"/>
    </row>
    <row r="171" spans="1:47" x14ac:dyDescent="0.35">
      <c r="A171" s="522" t="s">
        <v>96</v>
      </c>
      <c r="B171" s="496"/>
      <c r="C171" s="512"/>
      <c r="D171" s="512"/>
      <c r="E171" s="512"/>
      <c r="F171" s="512"/>
      <c r="G171" s="512"/>
      <c r="H171" s="512"/>
      <c r="I171" s="512"/>
      <c r="J171" s="512"/>
      <c r="K171" s="512"/>
      <c r="L171" s="512"/>
      <c r="M171" s="527"/>
      <c r="P171" s="522" t="s">
        <v>96</v>
      </c>
      <c r="Q171" s="496"/>
      <c r="R171" s="617"/>
      <c r="S171" s="617"/>
      <c r="T171" s="617"/>
      <c r="U171" s="617"/>
      <c r="V171" s="617"/>
      <c r="W171" s="617"/>
      <c r="X171" s="617"/>
      <c r="Y171" s="617"/>
      <c r="Z171" s="617"/>
      <c r="AA171" s="617"/>
      <c r="AB171" s="617"/>
      <c r="AC171" s="617"/>
      <c r="AD171" s="618"/>
      <c r="AG171" s="522" t="s">
        <v>96</v>
      </c>
      <c r="AH171" s="496"/>
      <c r="AI171" s="617"/>
      <c r="AJ171" s="617"/>
      <c r="AK171" s="617"/>
      <c r="AL171" s="617"/>
      <c r="AM171" s="617"/>
      <c r="AN171" s="617"/>
      <c r="AO171" s="617"/>
      <c r="AP171" s="617"/>
      <c r="AQ171" s="617"/>
      <c r="AR171" s="617"/>
      <c r="AS171" s="617"/>
      <c r="AT171" s="617"/>
      <c r="AU171" s="618"/>
    </row>
    <row r="172" spans="1:47" ht="16" thickBot="1" x14ac:dyDescent="0.4">
      <c r="A172" s="540" t="s">
        <v>2</v>
      </c>
      <c r="B172" s="541"/>
      <c r="C172" s="528"/>
      <c r="D172" s="528"/>
      <c r="E172" s="528"/>
      <c r="F172" s="528"/>
      <c r="G172" s="528"/>
      <c r="H172" s="528"/>
      <c r="I172" s="528"/>
      <c r="J172" s="528"/>
      <c r="K172" s="528"/>
      <c r="L172" s="528"/>
      <c r="M172" s="529"/>
      <c r="P172" s="540" t="s">
        <v>2</v>
      </c>
      <c r="Q172" s="541"/>
      <c r="R172" s="494"/>
      <c r="S172" s="494"/>
      <c r="T172" s="494"/>
      <c r="U172" s="494"/>
      <c r="V172" s="494"/>
      <c r="W172" s="494"/>
      <c r="X172" s="494"/>
      <c r="Y172" s="494"/>
      <c r="Z172" s="494"/>
      <c r="AA172" s="494"/>
      <c r="AB172" s="494"/>
      <c r="AC172" s="494"/>
      <c r="AD172" s="619"/>
      <c r="AG172" s="540" t="s">
        <v>2</v>
      </c>
      <c r="AH172" s="541"/>
      <c r="AI172" s="494"/>
      <c r="AJ172" s="494"/>
      <c r="AK172" s="494"/>
      <c r="AL172" s="494"/>
      <c r="AM172" s="494"/>
      <c r="AN172" s="494"/>
      <c r="AO172" s="494"/>
      <c r="AP172" s="494"/>
      <c r="AQ172" s="494"/>
      <c r="AR172" s="494"/>
      <c r="AS172" s="494"/>
      <c r="AT172" s="494"/>
      <c r="AU172" s="619"/>
    </row>
    <row r="173" spans="1:47" ht="16" thickBot="1" x14ac:dyDescent="0.4">
      <c r="F173" s="357"/>
      <c r="G173" s="357"/>
    </row>
    <row r="174" spans="1:47" s="242" customFormat="1" x14ac:dyDescent="0.35">
      <c r="A174" s="502" t="s">
        <v>84</v>
      </c>
      <c r="B174" s="503"/>
      <c r="C174" s="503"/>
      <c r="D174" s="503"/>
      <c r="E174" s="503"/>
      <c r="F174" s="503"/>
      <c r="G174" s="503"/>
      <c r="H174" s="503"/>
      <c r="I174" s="503"/>
      <c r="J174" s="503"/>
      <c r="K174" s="503"/>
      <c r="L174" s="503"/>
      <c r="M174" s="518"/>
      <c r="N174" s="413"/>
      <c r="P174" s="502" t="s">
        <v>84</v>
      </c>
      <c r="Q174" s="503"/>
      <c r="R174" s="503"/>
      <c r="S174" s="503"/>
      <c r="T174" s="503"/>
      <c r="U174" s="503"/>
      <c r="V174" s="503"/>
      <c r="W174" s="503"/>
      <c r="X174" s="503"/>
      <c r="Y174" s="503"/>
      <c r="Z174" s="503"/>
      <c r="AA174" s="503"/>
      <c r="AB174" s="503"/>
      <c r="AC174" s="503"/>
      <c r="AD174" s="518"/>
      <c r="AE174" s="413"/>
      <c r="AG174" s="502" t="s">
        <v>84</v>
      </c>
      <c r="AH174" s="503"/>
      <c r="AI174" s="503"/>
      <c r="AJ174" s="503"/>
      <c r="AK174" s="503"/>
      <c r="AL174" s="503"/>
      <c r="AM174" s="503"/>
      <c r="AN174" s="503"/>
      <c r="AO174" s="503"/>
      <c r="AP174" s="503"/>
      <c r="AQ174" s="503"/>
      <c r="AR174" s="503"/>
      <c r="AS174" s="503"/>
      <c r="AT174" s="503"/>
      <c r="AU174" s="518"/>
    </row>
    <row r="175" spans="1:47" s="242" customFormat="1" x14ac:dyDescent="0.35">
      <c r="A175" s="419"/>
      <c r="B175" s="412" t="s">
        <v>85</v>
      </c>
      <c r="C175" s="496" t="s">
        <v>13</v>
      </c>
      <c r="D175" s="496"/>
      <c r="E175" s="424" t="s">
        <v>14</v>
      </c>
      <c r="F175" s="412" t="s">
        <v>171</v>
      </c>
      <c r="G175" s="412" t="s">
        <v>68</v>
      </c>
      <c r="H175" s="422" t="s">
        <v>151</v>
      </c>
      <c r="I175" s="412" t="s">
        <v>80</v>
      </c>
      <c r="J175" s="412" t="s">
        <v>81</v>
      </c>
      <c r="K175" s="422" t="s">
        <v>82</v>
      </c>
      <c r="L175" s="412" t="s">
        <v>150</v>
      </c>
      <c r="M175" s="259" t="s">
        <v>18</v>
      </c>
      <c r="N175" s="413"/>
      <c r="P175" s="419"/>
      <c r="Q175" s="412" t="s">
        <v>85</v>
      </c>
      <c r="R175" s="496" t="s">
        <v>13</v>
      </c>
      <c r="S175" s="496"/>
      <c r="T175" s="424" t="s">
        <v>14</v>
      </c>
      <c r="U175" s="260" t="s">
        <v>111</v>
      </c>
      <c r="V175" s="424" t="s">
        <v>171</v>
      </c>
      <c r="W175" s="424" t="s">
        <v>68</v>
      </c>
      <c r="X175" s="260" t="s">
        <v>151</v>
      </c>
      <c r="Y175" s="424" t="s">
        <v>80</v>
      </c>
      <c r="Z175" s="424" t="s">
        <v>81</v>
      </c>
      <c r="AA175" s="260" t="s">
        <v>82</v>
      </c>
      <c r="AB175" s="424" t="s">
        <v>150</v>
      </c>
      <c r="AC175" s="260" t="s">
        <v>18</v>
      </c>
      <c r="AD175" s="267" t="s">
        <v>114</v>
      </c>
      <c r="AE175" s="413"/>
      <c r="AG175" s="419"/>
      <c r="AH175" s="412" t="s">
        <v>85</v>
      </c>
      <c r="AI175" s="496" t="s">
        <v>13</v>
      </c>
      <c r="AJ175" s="496"/>
      <c r="AK175" s="424" t="s">
        <v>14</v>
      </c>
      <c r="AL175" s="260" t="s">
        <v>111</v>
      </c>
      <c r="AM175" s="424" t="s">
        <v>171</v>
      </c>
      <c r="AN175" s="424" t="s">
        <v>68</v>
      </c>
      <c r="AO175" s="260" t="s">
        <v>151</v>
      </c>
      <c r="AP175" s="424" t="s">
        <v>80</v>
      </c>
      <c r="AQ175" s="424" t="s">
        <v>81</v>
      </c>
      <c r="AR175" s="260" t="s">
        <v>82</v>
      </c>
      <c r="AS175" s="424" t="s">
        <v>150</v>
      </c>
      <c r="AT175" s="260" t="s">
        <v>213</v>
      </c>
      <c r="AU175" s="267" t="s">
        <v>260</v>
      </c>
    </row>
    <row r="176" spans="1:47" x14ac:dyDescent="0.35">
      <c r="A176" s="415">
        <v>1</v>
      </c>
      <c r="B176" s="420"/>
      <c r="C176" s="491"/>
      <c r="D176" s="491"/>
      <c r="E176" s="423"/>
      <c r="F176" s="234">
        <v>0</v>
      </c>
      <c r="G176" s="234">
        <v>0</v>
      </c>
      <c r="H176" s="235">
        <f>SUM(F176:G176)</f>
        <v>0</v>
      </c>
      <c r="I176" s="234">
        <v>0</v>
      </c>
      <c r="J176" s="234">
        <v>0</v>
      </c>
      <c r="K176" s="235">
        <f>SUM(I176:J176)</f>
        <v>0</v>
      </c>
      <c r="L176" s="234">
        <v>0</v>
      </c>
      <c r="M176" s="236">
        <f>SUM(H176, K176, L176)</f>
        <v>0</v>
      </c>
      <c r="N176" s="222"/>
      <c r="P176" s="415">
        <v>1</v>
      </c>
      <c r="Q176" s="420"/>
      <c r="R176" s="491"/>
      <c r="S176" s="491"/>
      <c r="T176" s="409"/>
      <c r="U176" s="162">
        <f>AU96</f>
        <v>0</v>
      </c>
      <c r="V176" s="234">
        <v>0</v>
      </c>
      <c r="W176" s="234">
        <v>0</v>
      </c>
      <c r="X176" s="295">
        <f>SUM(V176:W176)</f>
        <v>0</v>
      </c>
      <c r="Y176" s="234">
        <v>0</v>
      </c>
      <c r="Z176" s="234">
        <v>0</v>
      </c>
      <c r="AA176" s="295">
        <f>SUM(Y176:Z176)</f>
        <v>0</v>
      </c>
      <c r="AB176" s="234">
        <v>0</v>
      </c>
      <c r="AC176" s="295">
        <f>SUM(X176, AA176, AB176)</f>
        <v>0</v>
      </c>
      <c r="AD176" s="296">
        <f>M176-AC176</f>
        <v>0</v>
      </c>
      <c r="AE176" s="222"/>
      <c r="AG176" s="415">
        <v>1</v>
      </c>
      <c r="AH176" s="420"/>
      <c r="AI176" s="491"/>
      <c r="AJ176" s="491"/>
      <c r="AK176" s="409"/>
      <c r="AL176" s="307">
        <f>AU96</f>
        <v>0</v>
      </c>
      <c r="AM176" s="234">
        <v>0</v>
      </c>
      <c r="AN176" s="234">
        <v>0</v>
      </c>
      <c r="AO176" s="277">
        <f>SUM(AM176:AN176)</f>
        <v>0</v>
      </c>
      <c r="AP176" s="234">
        <v>0</v>
      </c>
      <c r="AQ176" s="234">
        <v>0</v>
      </c>
      <c r="AR176" s="277">
        <f>SUM(AP176:AQ176)</f>
        <v>0</v>
      </c>
      <c r="AS176" s="234">
        <v>0</v>
      </c>
      <c r="AT176" s="277">
        <f>SUM(AO176, AR176, AS176)</f>
        <v>0</v>
      </c>
      <c r="AU176" s="278">
        <f>IF($S$233&lt;&gt;0, AC176+AL176-AT176, M176+AL176-AT176)</f>
        <v>0</v>
      </c>
    </row>
    <row r="177" spans="1:48" x14ac:dyDescent="0.35">
      <c r="A177" s="415">
        <v>2</v>
      </c>
      <c r="B177" s="420"/>
      <c r="C177" s="491"/>
      <c r="D177" s="491"/>
      <c r="E177" s="423"/>
      <c r="F177" s="234">
        <v>0</v>
      </c>
      <c r="G177" s="234">
        <v>0</v>
      </c>
      <c r="H177" s="235">
        <f t="shared" ref="H177:H182" si="134">SUM(F177:G177)</f>
        <v>0</v>
      </c>
      <c r="I177" s="234">
        <v>0</v>
      </c>
      <c r="J177" s="234">
        <v>0</v>
      </c>
      <c r="K177" s="235">
        <f t="shared" ref="K177:K182" si="135">SUM(I177:J177)</f>
        <v>0</v>
      </c>
      <c r="L177" s="234">
        <v>0</v>
      </c>
      <c r="M177" s="236">
        <f t="shared" ref="M177:M182" si="136">SUM(H177, K177, L177)</f>
        <v>0</v>
      </c>
      <c r="N177" s="222"/>
      <c r="P177" s="415">
        <v>2</v>
      </c>
      <c r="Q177" s="420"/>
      <c r="R177" s="491"/>
      <c r="S177" s="491"/>
      <c r="T177" s="409"/>
      <c r="U177" s="162">
        <f t="shared" ref="U177:U183" si="137">AU97</f>
        <v>0</v>
      </c>
      <c r="V177" s="234">
        <v>0</v>
      </c>
      <c r="W177" s="234">
        <v>0</v>
      </c>
      <c r="X177" s="295">
        <f t="shared" ref="X177:X182" si="138">SUM(V177:W177)</f>
        <v>0</v>
      </c>
      <c r="Y177" s="234">
        <v>0</v>
      </c>
      <c r="Z177" s="234">
        <v>0</v>
      </c>
      <c r="AA177" s="295">
        <f t="shared" ref="AA177:AA182" si="139">SUM(Y177:Z177)</f>
        <v>0</v>
      </c>
      <c r="AB177" s="234">
        <v>0</v>
      </c>
      <c r="AC177" s="295">
        <f t="shared" ref="AC177:AC182" si="140">SUM(X177, AA177, AB177)</f>
        <v>0</v>
      </c>
      <c r="AD177" s="296">
        <f t="shared" ref="AD177:AD182" si="141">M177-AC177</f>
        <v>0</v>
      </c>
      <c r="AE177" s="222"/>
      <c r="AG177" s="415">
        <v>2</v>
      </c>
      <c r="AH177" s="420"/>
      <c r="AI177" s="491"/>
      <c r="AJ177" s="491"/>
      <c r="AK177" s="409"/>
      <c r="AL177" s="307">
        <f t="shared" ref="AL177:AL183" si="142">AU97</f>
        <v>0</v>
      </c>
      <c r="AM177" s="234">
        <v>0</v>
      </c>
      <c r="AN177" s="234">
        <v>0</v>
      </c>
      <c r="AO177" s="277">
        <f t="shared" ref="AO177:AO182" si="143">SUM(AM177:AN177)</f>
        <v>0</v>
      </c>
      <c r="AP177" s="234">
        <v>0</v>
      </c>
      <c r="AQ177" s="234">
        <v>0</v>
      </c>
      <c r="AR177" s="277">
        <f t="shared" ref="AR177:AR182" si="144">SUM(AP177:AQ177)</f>
        <v>0</v>
      </c>
      <c r="AS177" s="234">
        <v>0</v>
      </c>
      <c r="AT177" s="277">
        <f t="shared" ref="AT177:AT182" si="145">SUM(AO177, AR177, AS177)</f>
        <v>0</v>
      </c>
      <c r="AU177" s="278">
        <f>IF($S$233&lt;&gt;0, AC177+AL177-AT177, M177+AL177-AT177)</f>
        <v>0</v>
      </c>
    </row>
    <row r="178" spans="1:48" x14ac:dyDescent="0.35">
      <c r="A178" s="415">
        <v>3</v>
      </c>
      <c r="B178" s="420"/>
      <c r="C178" s="491"/>
      <c r="D178" s="491"/>
      <c r="E178" s="423"/>
      <c r="F178" s="234">
        <v>0</v>
      </c>
      <c r="G178" s="234">
        <v>0</v>
      </c>
      <c r="H178" s="235">
        <f t="shared" si="134"/>
        <v>0</v>
      </c>
      <c r="I178" s="234">
        <v>0</v>
      </c>
      <c r="J178" s="234">
        <v>0</v>
      </c>
      <c r="K178" s="235">
        <f t="shared" si="135"/>
        <v>0</v>
      </c>
      <c r="L178" s="234">
        <v>0</v>
      </c>
      <c r="M178" s="236">
        <f t="shared" si="136"/>
        <v>0</v>
      </c>
      <c r="N178" s="222"/>
      <c r="P178" s="415">
        <v>3</v>
      </c>
      <c r="Q178" s="420"/>
      <c r="R178" s="491"/>
      <c r="S178" s="491"/>
      <c r="T178" s="409"/>
      <c r="U178" s="162">
        <f t="shared" si="137"/>
        <v>0</v>
      </c>
      <c r="V178" s="234">
        <v>0</v>
      </c>
      <c r="W178" s="234">
        <v>0</v>
      </c>
      <c r="X178" s="295">
        <f t="shared" si="138"/>
        <v>0</v>
      </c>
      <c r="Y178" s="234">
        <v>0</v>
      </c>
      <c r="Z178" s="234">
        <v>0</v>
      </c>
      <c r="AA178" s="295">
        <f t="shared" si="139"/>
        <v>0</v>
      </c>
      <c r="AB178" s="234">
        <v>0</v>
      </c>
      <c r="AC178" s="295">
        <f t="shared" si="140"/>
        <v>0</v>
      </c>
      <c r="AD178" s="296">
        <f t="shared" si="141"/>
        <v>0</v>
      </c>
      <c r="AE178" s="222"/>
      <c r="AG178" s="415">
        <v>3</v>
      </c>
      <c r="AH178" s="420"/>
      <c r="AI178" s="491"/>
      <c r="AJ178" s="491"/>
      <c r="AK178" s="409"/>
      <c r="AL178" s="307">
        <f t="shared" si="142"/>
        <v>0</v>
      </c>
      <c r="AM178" s="234">
        <v>0</v>
      </c>
      <c r="AN178" s="234">
        <v>0</v>
      </c>
      <c r="AO178" s="277">
        <f t="shared" si="143"/>
        <v>0</v>
      </c>
      <c r="AP178" s="234">
        <v>0</v>
      </c>
      <c r="AQ178" s="234">
        <v>0</v>
      </c>
      <c r="AR178" s="277">
        <f t="shared" si="144"/>
        <v>0</v>
      </c>
      <c r="AS178" s="234">
        <v>0</v>
      </c>
      <c r="AT178" s="277">
        <f t="shared" si="145"/>
        <v>0</v>
      </c>
      <c r="AU178" s="278">
        <f t="shared" ref="AU178:AU183" si="146">IF($S$233&lt;&gt;0, AC178+AL178-AT178, M178+AL178-AT178)</f>
        <v>0</v>
      </c>
    </row>
    <row r="179" spans="1:48" x14ac:dyDescent="0.35">
      <c r="A179" s="415">
        <v>4</v>
      </c>
      <c r="B179" s="420"/>
      <c r="C179" s="491"/>
      <c r="D179" s="491"/>
      <c r="E179" s="423"/>
      <c r="F179" s="234">
        <v>0</v>
      </c>
      <c r="G179" s="234">
        <v>0</v>
      </c>
      <c r="H179" s="235">
        <f>SUM(F179:G179)</f>
        <v>0</v>
      </c>
      <c r="I179" s="234">
        <v>0</v>
      </c>
      <c r="J179" s="234">
        <v>0</v>
      </c>
      <c r="K179" s="235">
        <f>SUM(I179:J179)</f>
        <v>0</v>
      </c>
      <c r="L179" s="234">
        <v>0</v>
      </c>
      <c r="M179" s="236">
        <f>SUM(H179, K179, L179)</f>
        <v>0</v>
      </c>
      <c r="N179" s="222"/>
      <c r="P179" s="415">
        <v>4</v>
      </c>
      <c r="Q179" s="420"/>
      <c r="R179" s="491"/>
      <c r="S179" s="491"/>
      <c r="T179" s="409"/>
      <c r="U179" s="162">
        <f t="shared" si="137"/>
        <v>0</v>
      </c>
      <c r="V179" s="234">
        <v>0</v>
      </c>
      <c r="W179" s="234">
        <v>0</v>
      </c>
      <c r="X179" s="295">
        <f t="shared" si="138"/>
        <v>0</v>
      </c>
      <c r="Y179" s="234">
        <v>0</v>
      </c>
      <c r="Z179" s="234">
        <v>0</v>
      </c>
      <c r="AA179" s="295">
        <f t="shared" si="139"/>
        <v>0</v>
      </c>
      <c r="AB179" s="234">
        <v>0</v>
      </c>
      <c r="AC179" s="295">
        <f t="shared" si="140"/>
        <v>0</v>
      </c>
      <c r="AD179" s="296">
        <f t="shared" si="141"/>
        <v>0</v>
      </c>
      <c r="AE179" s="222"/>
      <c r="AG179" s="415">
        <v>4</v>
      </c>
      <c r="AH179" s="420"/>
      <c r="AI179" s="491"/>
      <c r="AJ179" s="491"/>
      <c r="AK179" s="409"/>
      <c r="AL179" s="307">
        <f t="shared" si="142"/>
        <v>0</v>
      </c>
      <c r="AM179" s="234">
        <v>0</v>
      </c>
      <c r="AN179" s="234">
        <v>0</v>
      </c>
      <c r="AO179" s="277">
        <f t="shared" si="143"/>
        <v>0</v>
      </c>
      <c r="AP179" s="234">
        <v>0</v>
      </c>
      <c r="AQ179" s="234">
        <v>0</v>
      </c>
      <c r="AR179" s="277">
        <f t="shared" si="144"/>
        <v>0</v>
      </c>
      <c r="AS179" s="234">
        <v>0</v>
      </c>
      <c r="AT179" s="277">
        <f t="shared" si="145"/>
        <v>0</v>
      </c>
      <c r="AU179" s="278">
        <f t="shared" si="146"/>
        <v>0</v>
      </c>
    </row>
    <row r="180" spans="1:48" x14ac:dyDescent="0.35">
      <c r="A180" s="415">
        <v>5</v>
      </c>
      <c r="B180" s="420"/>
      <c r="C180" s="491"/>
      <c r="D180" s="491"/>
      <c r="E180" s="423"/>
      <c r="F180" s="234">
        <v>0</v>
      </c>
      <c r="G180" s="234">
        <v>0</v>
      </c>
      <c r="H180" s="235">
        <f t="shared" si="134"/>
        <v>0</v>
      </c>
      <c r="I180" s="234">
        <v>0</v>
      </c>
      <c r="J180" s="234">
        <v>0</v>
      </c>
      <c r="K180" s="235">
        <f t="shared" si="135"/>
        <v>0</v>
      </c>
      <c r="L180" s="234">
        <v>0</v>
      </c>
      <c r="M180" s="236">
        <f t="shared" si="136"/>
        <v>0</v>
      </c>
      <c r="N180" s="222"/>
      <c r="P180" s="415">
        <v>5</v>
      </c>
      <c r="Q180" s="420"/>
      <c r="R180" s="491"/>
      <c r="S180" s="491"/>
      <c r="T180" s="409"/>
      <c r="U180" s="162">
        <f t="shared" si="137"/>
        <v>0</v>
      </c>
      <c r="V180" s="234">
        <v>0</v>
      </c>
      <c r="W180" s="234">
        <v>0</v>
      </c>
      <c r="X180" s="295">
        <f t="shared" si="138"/>
        <v>0</v>
      </c>
      <c r="Y180" s="234">
        <v>0</v>
      </c>
      <c r="Z180" s="234">
        <v>0</v>
      </c>
      <c r="AA180" s="295">
        <f t="shared" si="139"/>
        <v>0</v>
      </c>
      <c r="AB180" s="234">
        <v>0</v>
      </c>
      <c r="AC180" s="295">
        <f t="shared" si="140"/>
        <v>0</v>
      </c>
      <c r="AD180" s="296">
        <f t="shared" si="141"/>
        <v>0</v>
      </c>
      <c r="AE180" s="222"/>
      <c r="AG180" s="415">
        <v>5</v>
      </c>
      <c r="AH180" s="420"/>
      <c r="AI180" s="491"/>
      <c r="AJ180" s="491"/>
      <c r="AK180" s="409"/>
      <c r="AL180" s="307">
        <f t="shared" si="142"/>
        <v>0</v>
      </c>
      <c r="AM180" s="234">
        <v>0</v>
      </c>
      <c r="AN180" s="234">
        <v>0</v>
      </c>
      <c r="AO180" s="277">
        <f t="shared" si="143"/>
        <v>0</v>
      </c>
      <c r="AP180" s="234">
        <v>0</v>
      </c>
      <c r="AQ180" s="234">
        <v>0</v>
      </c>
      <c r="AR180" s="277">
        <f t="shared" si="144"/>
        <v>0</v>
      </c>
      <c r="AS180" s="234">
        <v>0</v>
      </c>
      <c r="AT180" s="277">
        <f t="shared" si="145"/>
        <v>0</v>
      </c>
      <c r="AU180" s="278">
        <f t="shared" si="146"/>
        <v>0</v>
      </c>
    </row>
    <row r="181" spans="1:48" x14ac:dyDescent="0.35">
      <c r="A181" s="415">
        <v>6</v>
      </c>
      <c r="B181" s="420"/>
      <c r="C181" s="491"/>
      <c r="D181" s="491"/>
      <c r="E181" s="423"/>
      <c r="F181" s="234">
        <v>0</v>
      </c>
      <c r="G181" s="234">
        <v>0</v>
      </c>
      <c r="H181" s="235">
        <f t="shared" si="134"/>
        <v>0</v>
      </c>
      <c r="I181" s="234">
        <v>0</v>
      </c>
      <c r="J181" s="234">
        <v>0</v>
      </c>
      <c r="K181" s="235">
        <f t="shared" si="135"/>
        <v>0</v>
      </c>
      <c r="L181" s="234">
        <v>0</v>
      </c>
      <c r="M181" s="236">
        <f t="shared" si="136"/>
        <v>0</v>
      </c>
      <c r="N181" s="222"/>
      <c r="P181" s="415">
        <v>6</v>
      </c>
      <c r="Q181" s="420"/>
      <c r="R181" s="491"/>
      <c r="S181" s="491"/>
      <c r="T181" s="409"/>
      <c r="U181" s="162">
        <f t="shared" si="137"/>
        <v>0</v>
      </c>
      <c r="V181" s="234">
        <v>0</v>
      </c>
      <c r="W181" s="234">
        <v>0</v>
      </c>
      <c r="X181" s="295">
        <f t="shared" si="138"/>
        <v>0</v>
      </c>
      <c r="Y181" s="234">
        <v>0</v>
      </c>
      <c r="Z181" s="234">
        <v>0</v>
      </c>
      <c r="AA181" s="295">
        <f t="shared" si="139"/>
        <v>0</v>
      </c>
      <c r="AB181" s="234">
        <v>0</v>
      </c>
      <c r="AC181" s="295">
        <f t="shared" si="140"/>
        <v>0</v>
      </c>
      <c r="AD181" s="296">
        <f t="shared" si="141"/>
        <v>0</v>
      </c>
      <c r="AE181" s="222"/>
      <c r="AG181" s="415">
        <v>6</v>
      </c>
      <c r="AH181" s="420"/>
      <c r="AI181" s="491"/>
      <c r="AJ181" s="491"/>
      <c r="AK181" s="409"/>
      <c r="AL181" s="307">
        <f t="shared" si="142"/>
        <v>0</v>
      </c>
      <c r="AM181" s="234">
        <v>0</v>
      </c>
      <c r="AN181" s="234">
        <v>0</v>
      </c>
      <c r="AO181" s="277">
        <f t="shared" si="143"/>
        <v>0</v>
      </c>
      <c r="AP181" s="234">
        <v>0</v>
      </c>
      <c r="AQ181" s="234">
        <v>0</v>
      </c>
      <c r="AR181" s="277">
        <f t="shared" si="144"/>
        <v>0</v>
      </c>
      <c r="AS181" s="234">
        <v>0</v>
      </c>
      <c r="AT181" s="277">
        <f t="shared" si="145"/>
        <v>0</v>
      </c>
      <c r="AU181" s="278">
        <f t="shared" si="146"/>
        <v>0</v>
      </c>
    </row>
    <row r="182" spans="1:48" x14ac:dyDescent="0.35">
      <c r="A182" s="620" t="s">
        <v>180</v>
      </c>
      <c r="B182" s="617"/>
      <c r="C182" s="532">
        <v>0</v>
      </c>
      <c r="D182" s="532"/>
      <c r="E182" s="423"/>
      <c r="F182" s="234">
        <v>0</v>
      </c>
      <c r="G182" s="234">
        <v>0</v>
      </c>
      <c r="H182" s="235">
        <f t="shared" si="134"/>
        <v>0</v>
      </c>
      <c r="I182" s="234">
        <v>0</v>
      </c>
      <c r="J182" s="234">
        <v>0</v>
      </c>
      <c r="K182" s="235">
        <f t="shared" si="135"/>
        <v>0</v>
      </c>
      <c r="L182" s="234">
        <v>0</v>
      </c>
      <c r="M182" s="236">
        <f t="shared" si="136"/>
        <v>0</v>
      </c>
      <c r="N182" s="222"/>
      <c r="P182" s="620" t="s">
        <v>180</v>
      </c>
      <c r="Q182" s="617"/>
      <c r="R182" s="532">
        <v>0</v>
      </c>
      <c r="S182" s="532"/>
      <c r="T182" s="409"/>
      <c r="U182" s="162">
        <f t="shared" si="137"/>
        <v>0</v>
      </c>
      <c r="V182" s="234">
        <v>0</v>
      </c>
      <c r="W182" s="234">
        <v>0</v>
      </c>
      <c r="X182" s="295">
        <f t="shared" si="138"/>
        <v>0</v>
      </c>
      <c r="Y182" s="234">
        <v>0</v>
      </c>
      <c r="Z182" s="234">
        <v>0</v>
      </c>
      <c r="AA182" s="295">
        <f t="shared" si="139"/>
        <v>0</v>
      </c>
      <c r="AB182" s="234">
        <v>0</v>
      </c>
      <c r="AC182" s="295">
        <f t="shared" si="140"/>
        <v>0</v>
      </c>
      <c r="AD182" s="296">
        <f t="shared" si="141"/>
        <v>0</v>
      </c>
      <c r="AE182" s="222"/>
      <c r="AG182" s="620" t="s">
        <v>180</v>
      </c>
      <c r="AH182" s="617"/>
      <c r="AI182" s="532">
        <v>0</v>
      </c>
      <c r="AJ182" s="532"/>
      <c r="AK182" s="409"/>
      <c r="AL182" s="307">
        <f t="shared" si="142"/>
        <v>0</v>
      </c>
      <c r="AM182" s="234">
        <v>0</v>
      </c>
      <c r="AN182" s="234">
        <v>0</v>
      </c>
      <c r="AO182" s="277">
        <f t="shared" si="143"/>
        <v>0</v>
      </c>
      <c r="AP182" s="234">
        <v>0</v>
      </c>
      <c r="AQ182" s="234">
        <v>0</v>
      </c>
      <c r="AR182" s="277">
        <f t="shared" si="144"/>
        <v>0</v>
      </c>
      <c r="AS182" s="234">
        <v>0</v>
      </c>
      <c r="AT182" s="277">
        <f t="shared" si="145"/>
        <v>0</v>
      </c>
      <c r="AU182" s="278">
        <f t="shared" si="146"/>
        <v>0</v>
      </c>
    </row>
    <row r="183" spans="1:48" ht="16" thickBot="1" x14ac:dyDescent="0.4">
      <c r="A183" s="493" t="s">
        <v>207</v>
      </c>
      <c r="B183" s="494"/>
      <c r="C183" s="497">
        <f>COUNTA(B176:B181)+C182</f>
        <v>0</v>
      </c>
      <c r="D183" s="497"/>
      <c r="E183" s="411"/>
      <c r="F183" s="250">
        <f>SUM(F176:F182)</f>
        <v>0</v>
      </c>
      <c r="G183" s="250">
        <f>SUM(G176:G182)</f>
        <v>0</v>
      </c>
      <c r="H183" s="250">
        <f t="shared" ref="H183:L183" si="147">SUM(H176:H182)</f>
        <v>0</v>
      </c>
      <c r="I183" s="250">
        <f t="shared" si="147"/>
        <v>0</v>
      </c>
      <c r="J183" s="250">
        <f>SUM(J176:J182)</f>
        <v>0</v>
      </c>
      <c r="K183" s="250">
        <f t="shared" si="147"/>
        <v>0</v>
      </c>
      <c r="L183" s="250">
        <f t="shared" si="147"/>
        <v>0</v>
      </c>
      <c r="M183" s="237">
        <f>SUM(M176:M182)</f>
        <v>0</v>
      </c>
      <c r="N183" s="222"/>
      <c r="P183" s="493" t="s">
        <v>207</v>
      </c>
      <c r="Q183" s="494"/>
      <c r="R183" s="498">
        <f>COUNTA(Q176:Q181)+R182</f>
        <v>0</v>
      </c>
      <c r="S183" s="498"/>
      <c r="T183" s="411"/>
      <c r="U183" s="339">
        <f t="shared" si="137"/>
        <v>0</v>
      </c>
      <c r="V183" s="293">
        <f>SUM(V176:V182)</f>
        <v>0</v>
      </c>
      <c r="W183" s="293">
        <f>SUM(W176:W182)</f>
        <v>0</v>
      </c>
      <c r="X183" s="293">
        <f t="shared" ref="X183:AB183" si="148">SUM(X176:X182)</f>
        <v>0</v>
      </c>
      <c r="Y183" s="293">
        <f t="shared" si="148"/>
        <v>0</v>
      </c>
      <c r="Z183" s="293">
        <f t="shared" si="148"/>
        <v>0</v>
      </c>
      <c r="AA183" s="293">
        <f t="shared" si="148"/>
        <v>0</v>
      </c>
      <c r="AB183" s="293">
        <f t="shared" si="148"/>
        <v>0</v>
      </c>
      <c r="AC183" s="293">
        <f>SUM(AC176:AC182)</f>
        <v>0</v>
      </c>
      <c r="AD183" s="294">
        <f>SUM(AD176:AD182)</f>
        <v>0</v>
      </c>
      <c r="AE183" s="222"/>
      <c r="AG183" s="493" t="s">
        <v>207</v>
      </c>
      <c r="AH183" s="494"/>
      <c r="AI183" s="543">
        <f>COUNTA(AH176:AH181)+AI182</f>
        <v>0</v>
      </c>
      <c r="AJ183" s="543"/>
      <c r="AK183" s="411"/>
      <c r="AL183" s="337">
        <f t="shared" si="142"/>
        <v>0</v>
      </c>
      <c r="AM183" s="275">
        <f>SUM(AM176:AM182)</f>
        <v>0</v>
      </c>
      <c r="AN183" s="275">
        <f>SUM(AN176:AN182)</f>
        <v>0</v>
      </c>
      <c r="AO183" s="275">
        <f t="shared" ref="AO183:AT183" si="149">SUM(AO176:AO182)</f>
        <v>0</v>
      </c>
      <c r="AP183" s="275">
        <f t="shared" si="149"/>
        <v>0</v>
      </c>
      <c r="AQ183" s="275">
        <f t="shared" si="149"/>
        <v>0</v>
      </c>
      <c r="AR183" s="275">
        <f t="shared" si="149"/>
        <v>0</v>
      </c>
      <c r="AS183" s="275">
        <f t="shared" si="149"/>
        <v>0</v>
      </c>
      <c r="AT183" s="275">
        <f t="shared" si="149"/>
        <v>0</v>
      </c>
      <c r="AU183" s="276">
        <f t="shared" si="146"/>
        <v>0</v>
      </c>
      <c r="AV183" s="358"/>
    </row>
    <row r="184" spans="1:48" ht="3.75" customHeight="1" thickBot="1" x14ac:dyDescent="0.4">
      <c r="F184" s="357"/>
      <c r="G184" s="357"/>
      <c r="Y184" s="163"/>
      <c r="Z184" s="163"/>
      <c r="AA184" s="163"/>
      <c r="AB184" s="163"/>
      <c r="AC184" s="163"/>
      <c r="AD184" s="163"/>
      <c r="AE184" s="358"/>
    </row>
    <row r="185" spans="1:48" s="242" customFormat="1" x14ac:dyDescent="0.35">
      <c r="A185" s="502" t="s">
        <v>186</v>
      </c>
      <c r="B185" s="503"/>
      <c r="C185" s="503"/>
      <c r="D185" s="503"/>
      <c r="E185" s="503"/>
      <c r="F185" s="503"/>
      <c r="G185" s="503"/>
      <c r="H185" s="503"/>
      <c r="I185" s="503"/>
      <c r="J185" s="503"/>
      <c r="K185" s="503"/>
      <c r="L185" s="503"/>
      <c r="M185" s="518"/>
      <c r="N185" s="413"/>
      <c r="P185" s="502" t="s">
        <v>186</v>
      </c>
      <c r="Q185" s="503"/>
      <c r="R185" s="503"/>
      <c r="S185" s="503"/>
      <c r="T185" s="503"/>
      <c r="U185" s="503"/>
      <c r="V185" s="503"/>
      <c r="W185" s="503"/>
      <c r="X185" s="503"/>
      <c r="Y185" s="503"/>
      <c r="Z185" s="503"/>
      <c r="AA185" s="503"/>
      <c r="AB185" s="503"/>
      <c r="AC185" s="503"/>
      <c r="AD185" s="418"/>
      <c r="AE185" s="413"/>
      <c r="AG185" s="502" t="s">
        <v>186</v>
      </c>
      <c r="AH185" s="503"/>
      <c r="AI185" s="503"/>
      <c r="AJ185" s="503"/>
      <c r="AK185" s="503"/>
      <c r="AL185" s="503"/>
      <c r="AM185" s="503"/>
      <c r="AN185" s="503"/>
      <c r="AO185" s="503"/>
      <c r="AP185" s="503"/>
      <c r="AQ185" s="503"/>
      <c r="AR185" s="503"/>
      <c r="AS185" s="503"/>
      <c r="AT185" s="503"/>
      <c r="AU185" s="418"/>
    </row>
    <row r="186" spans="1:48" s="242" customFormat="1" ht="31.5" customHeight="1" x14ac:dyDescent="0.35">
      <c r="A186" s="534" t="s">
        <v>188</v>
      </c>
      <c r="B186" s="533"/>
      <c r="C186" s="533" t="s">
        <v>13</v>
      </c>
      <c r="D186" s="533"/>
      <c r="E186" s="424" t="s">
        <v>14</v>
      </c>
      <c r="F186" s="412" t="s">
        <v>171</v>
      </c>
      <c r="G186" s="412" t="s">
        <v>68</v>
      </c>
      <c r="H186" s="422" t="s">
        <v>151</v>
      </c>
      <c r="I186" s="412" t="s">
        <v>80</v>
      </c>
      <c r="J186" s="412" t="s">
        <v>81</v>
      </c>
      <c r="K186" s="422" t="s">
        <v>82</v>
      </c>
      <c r="L186" s="412" t="s">
        <v>150</v>
      </c>
      <c r="M186" s="259" t="s">
        <v>18</v>
      </c>
      <c r="N186" s="413"/>
      <c r="P186" s="534" t="s">
        <v>188</v>
      </c>
      <c r="Q186" s="533"/>
      <c r="R186" s="533" t="s">
        <v>13</v>
      </c>
      <c r="S186" s="533"/>
      <c r="T186" s="424" t="s">
        <v>14</v>
      </c>
      <c r="U186" s="260" t="s">
        <v>111</v>
      </c>
      <c r="V186" s="424" t="s">
        <v>171</v>
      </c>
      <c r="W186" s="424" t="s">
        <v>68</v>
      </c>
      <c r="X186" s="260" t="s">
        <v>151</v>
      </c>
      <c r="Y186" s="424" t="s">
        <v>80</v>
      </c>
      <c r="Z186" s="424" t="s">
        <v>81</v>
      </c>
      <c r="AA186" s="260" t="s">
        <v>82</v>
      </c>
      <c r="AB186" s="424" t="s">
        <v>150</v>
      </c>
      <c r="AC186" s="260" t="s">
        <v>18</v>
      </c>
      <c r="AD186" s="267" t="s">
        <v>114</v>
      </c>
      <c r="AE186" s="413"/>
      <c r="AG186" s="534" t="s">
        <v>188</v>
      </c>
      <c r="AH186" s="533"/>
      <c r="AI186" s="533" t="s">
        <v>13</v>
      </c>
      <c r="AJ186" s="533"/>
      <c r="AK186" s="424" t="s">
        <v>14</v>
      </c>
      <c r="AL186" s="260" t="s">
        <v>111</v>
      </c>
      <c r="AM186" s="424" t="s">
        <v>171</v>
      </c>
      <c r="AN186" s="424" t="s">
        <v>68</v>
      </c>
      <c r="AO186" s="260" t="s">
        <v>151</v>
      </c>
      <c r="AP186" s="424" t="s">
        <v>80</v>
      </c>
      <c r="AQ186" s="424" t="s">
        <v>81</v>
      </c>
      <c r="AR186" s="260" t="s">
        <v>82</v>
      </c>
      <c r="AS186" s="424" t="s">
        <v>150</v>
      </c>
      <c r="AT186" s="260" t="s">
        <v>213</v>
      </c>
      <c r="AU186" s="267" t="s">
        <v>260</v>
      </c>
    </row>
    <row r="187" spans="1:48" x14ac:dyDescent="0.35">
      <c r="A187" s="495">
        <v>0</v>
      </c>
      <c r="B187" s="491"/>
      <c r="C187" s="496" t="s">
        <v>19</v>
      </c>
      <c r="D187" s="496"/>
      <c r="E187" s="409"/>
      <c r="F187" s="234">
        <v>0</v>
      </c>
      <c r="G187" s="234">
        <v>0</v>
      </c>
      <c r="H187" s="235">
        <f>SUM(F187:G187)</f>
        <v>0</v>
      </c>
      <c r="I187" s="234">
        <v>0</v>
      </c>
      <c r="J187" s="234">
        <v>0</v>
      </c>
      <c r="K187" s="235">
        <f>SUM(I187:J187)</f>
        <v>0</v>
      </c>
      <c r="L187" s="234">
        <v>0</v>
      </c>
      <c r="M187" s="236">
        <f>SUM(H187, K187, L187)</f>
        <v>0</v>
      </c>
      <c r="N187" s="223"/>
      <c r="P187" s="522">
        <v>0</v>
      </c>
      <c r="Q187" s="496"/>
      <c r="R187" s="496" t="s">
        <v>19</v>
      </c>
      <c r="S187" s="496"/>
      <c r="T187" s="409"/>
      <c r="U187" s="162">
        <f t="shared" ref="U187:U194" si="150">AU107</f>
        <v>0</v>
      </c>
      <c r="V187" s="234">
        <v>0</v>
      </c>
      <c r="W187" s="234">
        <v>0</v>
      </c>
      <c r="X187" s="295">
        <f>SUM(V187:W187)</f>
        <v>0</v>
      </c>
      <c r="Y187" s="234">
        <v>0</v>
      </c>
      <c r="Z187" s="234">
        <v>0</v>
      </c>
      <c r="AA187" s="295">
        <f>SUM(Y187:Z187)</f>
        <v>0</v>
      </c>
      <c r="AB187" s="234">
        <v>0</v>
      </c>
      <c r="AC187" s="295">
        <f>SUM(X187, AA187, AB187)</f>
        <v>0</v>
      </c>
      <c r="AD187" s="296">
        <f t="shared" ref="AD187:AD191" si="151">M187-AC187</f>
        <v>0</v>
      </c>
      <c r="AE187" s="223"/>
      <c r="AG187" s="522">
        <v>0</v>
      </c>
      <c r="AH187" s="496"/>
      <c r="AI187" s="496" t="s">
        <v>19</v>
      </c>
      <c r="AJ187" s="496"/>
      <c r="AK187" s="409"/>
      <c r="AL187" s="307">
        <f t="shared" ref="AL187:AL194" si="152">AU107</f>
        <v>0</v>
      </c>
      <c r="AM187" s="234">
        <v>0</v>
      </c>
      <c r="AN187" s="234">
        <v>0</v>
      </c>
      <c r="AO187" s="277">
        <f>SUM(AM187:AN187)</f>
        <v>0</v>
      </c>
      <c r="AP187" s="234">
        <v>0</v>
      </c>
      <c r="AQ187" s="234">
        <v>0</v>
      </c>
      <c r="AR187" s="277">
        <f>SUM(AP187:AQ187)</f>
        <v>0</v>
      </c>
      <c r="AS187" s="234">
        <v>0</v>
      </c>
      <c r="AT187" s="277">
        <f>SUM(AO187, AR187, AS187)</f>
        <v>0</v>
      </c>
      <c r="AU187" s="278">
        <f t="shared" ref="AU187:AU192" si="153">IF($S$233&lt;&gt;0, AC187+AL187-AT187, M187+AL187-AT187)</f>
        <v>0</v>
      </c>
    </row>
    <row r="188" spans="1:48" x14ac:dyDescent="0.35">
      <c r="A188" s="495">
        <v>0</v>
      </c>
      <c r="B188" s="491"/>
      <c r="C188" s="496" t="s">
        <v>20</v>
      </c>
      <c r="D188" s="496"/>
      <c r="E188" s="409"/>
      <c r="F188" s="234">
        <v>0</v>
      </c>
      <c r="G188" s="234">
        <v>0</v>
      </c>
      <c r="H188" s="235">
        <f t="shared" ref="H188:H191" si="154">SUM(F188:G188)</f>
        <v>0</v>
      </c>
      <c r="I188" s="234">
        <v>0</v>
      </c>
      <c r="J188" s="234">
        <v>0</v>
      </c>
      <c r="K188" s="235">
        <f t="shared" ref="K188:K191" si="155">SUM(I188:J188)</f>
        <v>0</v>
      </c>
      <c r="L188" s="234">
        <v>0</v>
      </c>
      <c r="M188" s="236">
        <f t="shared" ref="M188:M191" si="156">SUM(H188, K188, L188)</f>
        <v>0</v>
      </c>
      <c r="N188" s="223"/>
      <c r="P188" s="522">
        <v>0</v>
      </c>
      <c r="Q188" s="496"/>
      <c r="R188" s="496" t="s">
        <v>20</v>
      </c>
      <c r="S188" s="496"/>
      <c r="T188" s="409"/>
      <c r="U188" s="162">
        <f t="shared" si="150"/>
        <v>0</v>
      </c>
      <c r="V188" s="234">
        <v>0</v>
      </c>
      <c r="W188" s="234">
        <v>0</v>
      </c>
      <c r="X188" s="295">
        <f t="shared" ref="X188:X191" si="157">SUM(V188:W188)</f>
        <v>0</v>
      </c>
      <c r="Y188" s="234">
        <v>0</v>
      </c>
      <c r="Z188" s="234">
        <v>0</v>
      </c>
      <c r="AA188" s="295">
        <f t="shared" ref="AA188:AA191" si="158">SUM(Y188:Z188)</f>
        <v>0</v>
      </c>
      <c r="AB188" s="234">
        <v>0</v>
      </c>
      <c r="AC188" s="295">
        <f t="shared" ref="AC188:AC191" si="159">SUM(X188, AA188, AB188)</f>
        <v>0</v>
      </c>
      <c r="AD188" s="296">
        <f t="shared" si="151"/>
        <v>0</v>
      </c>
      <c r="AE188" s="223"/>
      <c r="AG188" s="522">
        <v>0</v>
      </c>
      <c r="AH188" s="496"/>
      <c r="AI188" s="496" t="s">
        <v>20</v>
      </c>
      <c r="AJ188" s="496"/>
      <c r="AK188" s="409"/>
      <c r="AL188" s="307">
        <f t="shared" si="152"/>
        <v>0</v>
      </c>
      <c r="AM188" s="234">
        <v>0</v>
      </c>
      <c r="AN188" s="234">
        <v>0</v>
      </c>
      <c r="AO188" s="277">
        <f t="shared" ref="AO188:AO191" si="160">SUM(AM188:AN188)</f>
        <v>0</v>
      </c>
      <c r="AP188" s="234">
        <v>0</v>
      </c>
      <c r="AQ188" s="234">
        <v>0</v>
      </c>
      <c r="AR188" s="277">
        <f t="shared" ref="AR188:AR191" si="161">SUM(AP188:AQ188)</f>
        <v>0</v>
      </c>
      <c r="AS188" s="234">
        <v>0</v>
      </c>
      <c r="AT188" s="277">
        <f t="shared" ref="AT188:AT191" si="162">SUM(AO188, AR188, AS188)</f>
        <v>0</v>
      </c>
      <c r="AU188" s="278">
        <f t="shared" si="153"/>
        <v>0</v>
      </c>
    </row>
    <row r="189" spans="1:48" x14ac:dyDescent="0.35">
      <c r="A189" s="495">
        <v>0</v>
      </c>
      <c r="B189" s="491"/>
      <c r="C189" s="496" t="s">
        <v>21</v>
      </c>
      <c r="D189" s="496"/>
      <c r="E189" s="409"/>
      <c r="F189" s="234">
        <v>0</v>
      </c>
      <c r="G189" s="234">
        <v>0</v>
      </c>
      <c r="H189" s="235">
        <f>SUM(F189:G189)</f>
        <v>0</v>
      </c>
      <c r="I189" s="234">
        <v>0</v>
      </c>
      <c r="J189" s="234">
        <v>0</v>
      </c>
      <c r="K189" s="235">
        <f t="shared" si="155"/>
        <v>0</v>
      </c>
      <c r="L189" s="234">
        <v>0</v>
      </c>
      <c r="M189" s="236">
        <f t="shared" si="156"/>
        <v>0</v>
      </c>
      <c r="N189" s="223"/>
      <c r="P189" s="522">
        <v>0</v>
      </c>
      <c r="Q189" s="496"/>
      <c r="R189" s="496" t="s">
        <v>21</v>
      </c>
      <c r="S189" s="496"/>
      <c r="T189" s="409"/>
      <c r="U189" s="162">
        <f t="shared" si="150"/>
        <v>0</v>
      </c>
      <c r="V189" s="234">
        <v>0</v>
      </c>
      <c r="W189" s="234">
        <v>0</v>
      </c>
      <c r="X189" s="295">
        <f t="shared" si="157"/>
        <v>0</v>
      </c>
      <c r="Y189" s="234">
        <v>0</v>
      </c>
      <c r="Z189" s="234">
        <v>0</v>
      </c>
      <c r="AA189" s="295">
        <f t="shared" si="158"/>
        <v>0</v>
      </c>
      <c r="AB189" s="234">
        <v>0</v>
      </c>
      <c r="AC189" s="295">
        <f t="shared" si="159"/>
        <v>0</v>
      </c>
      <c r="AD189" s="296">
        <f t="shared" si="151"/>
        <v>0</v>
      </c>
      <c r="AE189" s="223"/>
      <c r="AG189" s="522">
        <v>0</v>
      </c>
      <c r="AH189" s="496"/>
      <c r="AI189" s="496" t="s">
        <v>21</v>
      </c>
      <c r="AJ189" s="496"/>
      <c r="AK189" s="409"/>
      <c r="AL189" s="307">
        <f t="shared" si="152"/>
        <v>0</v>
      </c>
      <c r="AM189" s="234">
        <v>0</v>
      </c>
      <c r="AN189" s="234">
        <v>0</v>
      </c>
      <c r="AO189" s="277">
        <f t="shared" si="160"/>
        <v>0</v>
      </c>
      <c r="AP189" s="234">
        <v>0</v>
      </c>
      <c r="AQ189" s="234">
        <v>0</v>
      </c>
      <c r="AR189" s="277">
        <f t="shared" si="161"/>
        <v>0</v>
      </c>
      <c r="AS189" s="234">
        <v>0</v>
      </c>
      <c r="AT189" s="277">
        <f t="shared" si="162"/>
        <v>0</v>
      </c>
      <c r="AU189" s="278">
        <f t="shared" si="153"/>
        <v>0</v>
      </c>
    </row>
    <row r="190" spans="1:48" x14ac:dyDescent="0.35">
      <c r="A190" s="495">
        <v>0</v>
      </c>
      <c r="B190" s="491"/>
      <c r="C190" s="496" t="s">
        <v>22</v>
      </c>
      <c r="D190" s="496"/>
      <c r="E190" s="409"/>
      <c r="F190" s="234">
        <v>0</v>
      </c>
      <c r="G190" s="234">
        <v>0</v>
      </c>
      <c r="H190" s="235">
        <f t="shared" si="154"/>
        <v>0</v>
      </c>
      <c r="I190" s="234">
        <v>0</v>
      </c>
      <c r="J190" s="234">
        <v>0</v>
      </c>
      <c r="K190" s="235">
        <f t="shared" si="155"/>
        <v>0</v>
      </c>
      <c r="L190" s="234">
        <v>0</v>
      </c>
      <c r="M190" s="236">
        <f t="shared" si="156"/>
        <v>0</v>
      </c>
      <c r="N190" s="223"/>
      <c r="P190" s="522">
        <v>0</v>
      </c>
      <c r="Q190" s="496"/>
      <c r="R190" s="496" t="s">
        <v>22</v>
      </c>
      <c r="S190" s="496"/>
      <c r="T190" s="409"/>
      <c r="U190" s="162">
        <f t="shared" si="150"/>
        <v>0</v>
      </c>
      <c r="V190" s="234">
        <v>0</v>
      </c>
      <c r="W190" s="234">
        <v>0</v>
      </c>
      <c r="X190" s="295">
        <f t="shared" si="157"/>
        <v>0</v>
      </c>
      <c r="Y190" s="234">
        <v>0</v>
      </c>
      <c r="Z190" s="234">
        <v>0</v>
      </c>
      <c r="AA190" s="295">
        <f t="shared" si="158"/>
        <v>0</v>
      </c>
      <c r="AB190" s="234">
        <v>0</v>
      </c>
      <c r="AC190" s="295">
        <f t="shared" si="159"/>
        <v>0</v>
      </c>
      <c r="AD190" s="296">
        <f t="shared" si="151"/>
        <v>0</v>
      </c>
      <c r="AE190" s="223"/>
      <c r="AG190" s="522">
        <v>0</v>
      </c>
      <c r="AH190" s="496"/>
      <c r="AI190" s="496" t="s">
        <v>22</v>
      </c>
      <c r="AJ190" s="496"/>
      <c r="AK190" s="409"/>
      <c r="AL190" s="307">
        <f t="shared" si="152"/>
        <v>0</v>
      </c>
      <c r="AM190" s="234">
        <v>0</v>
      </c>
      <c r="AN190" s="234">
        <v>0</v>
      </c>
      <c r="AO190" s="277">
        <f t="shared" si="160"/>
        <v>0</v>
      </c>
      <c r="AP190" s="234">
        <v>0</v>
      </c>
      <c r="AQ190" s="234">
        <v>0</v>
      </c>
      <c r="AR190" s="277">
        <f t="shared" si="161"/>
        <v>0</v>
      </c>
      <c r="AS190" s="234">
        <v>0</v>
      </c>
      <c r="AT190" s="277">
        <f t="shared" si="162"/>
        <v>0</v>
      </c>
      <c r="AU190" s="278">
        <f>IF($S$233&lt;&gt;0, AC190+AL190-AT190, M190+AL190-AT190)</f>
        <v>0</v>
      </c>
    </row>
    <row r="191" spans="1:48" x14ac:dyDescent="0.35">
      <c r="A191" s="495">
        <v>0</v>
      </c>
      <c r="B191" s="491"/>
      <c r="C191" s="491" t="s">
        <v>23</v>
      </c>
      <c r="D191" s="491"/>
      <c r="E191" s="409"/>
      <c r="F191" s="234">
        <v>0</v>
      </c>
      <c r="G191" s="234">
        <v>0</v>
      </c>
      <c r="H191" s="235">
        <f t="shared" si="154"/>
        <v>0</v>
      </c>
      <c r="I191" s="234">
        <v>0</v>
      </c>
      <c r="J191" s="234">
        <v>0</v>
      </c>
      <c r="K191" s="235">
        <f t="shared" si="155"/>
        <v>0</v>
      </c>
      <c r="L191" s="234">
        <v>0</v>
      </c>
      <c r="M191" s="236">
        <f t="shared" si="156"/>
        <v>0</v>
      </c>
      <c r="N191" s="223"/>
      <c r="P191" s="522">
        <v>0</v>
      </c>
      <c r="Q191" s="496"/>
      <c r="R191" s="496" t="s">
        <v>23</v>
      </c>
      <c r="S191" s="496"/>
      <c r="T191" s="409"/>
      <c r="U191" s="162">
        <f t="shared" si="150"/>
        <v>0</v>
      </c>
      <c r="V191" s="234">
        <v>0</v>
      </c>
      <c r="W191" s="234">
        <v>0</v>
      </c>
      <c r="X191" s="295">
        <f t="shared" si="157"/>
        <v>0</v>
      </c>
      <c r="Y191" s="234">
        <v>0</v>
      </c>
      <c r="Z191" s="234">
        <v>0</v>
      </c>
      <c r="AA191" s="295">
        <f t="shared" si="158"/>
        <v>0</v>
      </c>
      <c r="AB191" s="234">
        <v>0</v>
      </c>
      <c r="AC191" s="295">
        <f t="shared" si="159"/>
        <v>0</v>
      </c>
      <c r="AD191" s="296">
        <f t="shared" si="151"/>
        <v>0</v>
      </c>
      <c r="AE191" s="223"/>
      <c r="AG191" s="522">
        <v>0</v>
      </c>
      <c r="AH191" s="496"/>
      <c r="AI191" s="496" t="s">
        <v>23</v>
      </c>
      <c r="AJ191" s="496"/>
      <c r="AK191" s="409"/>
      <c r="AL191" s="307">
        <f t="shared" si="152"/>
        <v>0</v>
      </c>
      <c r="AM191" s="234">
        <v>0</v>
      </c>
      <c r="AN191" s="234">
        <v>0</v>
      </c>
      <c r="AO191" s="277">
        <f t="shared" si="160"/>
        <v>0</v>
      </c>
      <c r="AP191" s="234">
        <v>0</v>
      </c>
      <c r="AQ191" s="234">
        <v>0</v>
      </c>
      <c r="AR191" s="277">
        <f t="shared" si="161"/>
        <v>0</v>
      </c>
      <c r="AS191" s="234">
        <v>0</v>
      </c>
      <c r="AT191" s="277">
        <f t="shared" si="162"/>
        <v>0</v>
      </c>
      <c r="AU191" s="278">
        <f t="shared" si="153"/>
        <v>0</v>
      </c>
    </row>
    <row r="192" spans="1:48" ht="16" thickBot="1" x14ac:dyDescent="0.4">
      <c r="A192" s="410" t="s">
        <v>181</v>
      </c>
      <c r="B192" s="411"/>
      <c r="C192" s="497">
        <f>SUM(A187:B191)</f>
        <v>0</v>
      </c>
      <c r="D192" s="497"/>
      <c r="E192" s="411"/>
      <c r="F192" s="250">
        <f>SUM(F187:F191)</f>
        <v>0</v>
      </c>
      <c r="G192" s="250">
        <f t="shared" ref="G192:L192" si="163">SUM(G187:G191)</f>
        <v>0</v>
      </c>
      <c r="H192" s="250">
        <f t="shared" si="163"/>
        <v>0</v>
      </c>
      <c r="I192" s="250">
        <f t="shared" si="163"/>
        <v>0</v>
      </c>
      <c r="J192" s="250">
        <f t="shared" si="163"/>
        <v>0</v>
      </c>
      <c r="K192" s="250">
        <f t="shared" si="163"/>
        <v>0</v>
      </c>
      <c r="L192" s="250">
        <f t="shared" si="163"/>
        <v>0</v>
      </c>
      <c r="M192" s="237">
        <f>SUM(M187:M191)</f>
        <v>0</v>
      </c>
      <c r="N192" s="223"/>
      <c r="P192" s="410" t="s">
        <v>181</v>
      </c>
      <c r="Q192" s="411"/>
      <c r="R192" s="498">
        <f>SUM(P187:Q191)</f>
        <v>0</v>
      </c>
      <c r="S192" s="498"/>
      <c r="T192" s="421"/>
      <c r="U192" s="339">
        <f t="shared" si="150"/>
        <v>0</v>
      </c>
      <c r="V192" s="293">
        <f>SUM(V187:V191)</f>
        <v>0</v>
      </c>
      <c r="W192" s="293">
        <f t="shared" ref="W192:AB192" si="164">SUM(W187:W191)</f>
        <v>0</v>
      </c>
      <c r="X192" s="293">
        <f t="shared" si="164"/>
        <v>0</v>
      </c>
      <c r="Y192" s="293">
        <f t="shared" si="164"/>
        <v>0</v>
      </c>
      <c r="Z192" s="293">
        <f t="shared" si="164"/>
        <v>0</v>
      </c>
      <c r="AA192" s="293">
        <f t="shared" si="164"/>
        <v>0</v>
      </c>
      <c r="AB192" s="293">
        <f t="shared" si="164"/>
        <v>0</v>
      </c>
      <c r="AC192" s="293">
        <f>SUM(AC187:AC191)</f>
        <v>0</v>
      </c>
      <c r="AD192" s="294">
        <f>SUM(AD187:AD191)</f>
        <v>0</v>
      </c>
      <c r="AE192" s="223"/>
      <c r="AG192" s="410" t="s">
        <v>181</v>
      </c>
      <c r="AH192" s="411"/>
      <c r="AI192" s="543">
        <f>SUM(AG187:AH191)</f>
        <v>0</v>
      </c>
      <c r="AJ192" s="543"/>
      <c r="AK192" s="421"/>
      <c r="AL192" s="337">
        <f t="shared" si="152"/>
        <v>0</v>
      </c>
      <c r="AM192" s="275">
        <f>SUM(AM187:AM191)</f>
        <v>0</v>
      </c>
      <c r="AN192" s="275">
        <f t="shared" ref="AN192:AT192" si="165">SUM(AN187:AN191)</f>
        <v>0</v>
      </c>
      <c r="AO192" s="275">
        <f t="shared" si="165"/>
        <v>0</v>
      </c>
      <c r="AP192" s="275">
        <f t="shared" si="165"/>
        <v>0</v>
      </c>
      <c r="AQ192" s="275">
        <f t="shared" si="165"/>
        <v>0</v>
      </c>
      <c r="AR192" s="275">
        <f t="shared" si="165"/>
        <v>0</v>
      </c>
      <c r="AS192" s="275">
        <f t="shared" si="165"/>
        <v>0</v>
      </c>
      <c r="AT192" s="275">
        <f t="shared" si="165"/>
        <v>0</v>
      </c>
      <c r="AU192" s="276">
        <f t="shared" si="153"/>
        <v>0</v>
      </c>
    </row>
    <row r="193" spans="1:47" s="358" customFormat="1" ht="3.75" customHeight="1" thickBot="1" x14ac:dyDescent="0.4">
      <c r="A193" s="499"/>
      <c r="B193" s="499"/>
      <c r="C193" s="499"/>
      <c r="D193" s="499"/>
      <c r="E193" s="499"/>
      <c r="F193" s="499"/>
      <c r="G193" s="499"/>
      <c r="H193" s="499"/>
      <c r="I193" s="499"/>
      <c r="J193" s="499"/>
      <c r="K193" s="499"/>
      <c r="L193" s="499"/>
      <c r="M193" s="499"/>
      <c r="N193" s="223"/>
      <c r="P193" s="499"/>
      <c r="Q193" s="499"/>
      <c r="R193" s="499"/>
      <c r="S193" s="499"/>
      <c r="T193" s="499"/>
      <c r="U193" s="499"/>
      <c r="V193" s="499"/>
      <c r="W193" s="499"/>
      <c r="X193" s="499"/>
      <c r="Y193" s="499"/>
      <c r="Z193" s="499"/>
      <c r="AA193" s="499"/>
      <c r="AB193" s="499"/>
      <c r="AC193" s="499"/>
      <c r="AD193" s="499"/>
      <c r="AE193" s="223"/>
      <c r="AG193" s="499"/>
      <c r="AH193" s="499"/>
      <c r="AI193" s="499"/>
      <c r="AJ193" s="499"/>
      <c r="AK193" s="499"/>
      <c r="AL193" s="499"/>
      <c r="AM193" s="499"/>
      <c r="AN193" s="499"/>
      <c r="AO193" s="499"/>
      <c r="AP193" s="499"/>
      <c r="AQ193" s="499"/>
      <c r="AR193" s="499"/>
      <c r="AS193" s="499"/>
      <c r="AT193" s="499"/>
      <c r="AU193" s="499"/>
    </row>
    <row r="194" spans="1:47" ht="16" thickBot="1" x14ac:dyDescent="0.4">
      <c r="A194" s="500" t="s">
        <v>187</v>
      </c>
      <c r="B194" s="501"/>
      <c r="C194" s="501"/>
      <c r="D194" s="501"/>
      <c r="E194" s="501"/>
      <c r="F194" s="241">
        <f>SUM(F192, F183)</f>
        <v>0</v>
      </c>
      <c r="G194" s="241">
        <f t="shared" ref="G194:L194" si="166">SUM(G192, G183)</f>
        <v>0</v>
      </c>
      <c r="H194" s="241">
        <f>SUM(H192, H183)</f>
        <v>0</v>
      </c>
      <c r="I194" s="241">
        <f t="shared" si="166"/>
        <v>0</v>
      </c>
      <c r="J194" s="241">
        <f t="shared" si="166"/>
        <v>0</v>
      </c>
      <c r="K194" s="241">
        <f>SUM(K192, K183)</f>
        <v>0</v>
      </c>
      <c r="L194" s="241">
        <f t="shared" si="166"/>
        <v>0</v>
      </c>
      <c r="M194" s="240">
        <f>SUM(M192, M183)</f>
        <v>0</v>
      </c>
      <c r="N194" s="223"/>
      <c r="P194" s="500" t="s">
        <v>187</v>
      </c>
      <c r="Q194" s="501"/>
      <c r="R194" s="501"/>
      <c r="S194" s="501"/>
      <c r="T194" s="501"/>
      <c r="U194" s="340">
        <f t="shared" si="150"/>
        <v>0</v>
      </c>
      <c r="V194" s="297">
        <f>SUM(V192, V183)</f>
        <v>0</v>
      </c>
      <c r="W194" s="297">
        <f t="shared" ref="W194" si="167">SUM(W192, W183)</f>
        <v>0</v>
      </c>
      <c r="X194" s="297">
        <f>SUM(X192, X183)</f>
        <v>0</v>
      </c>
      <c r="Y194" s="297">
        <f t="shared" ref="Y194:AB194" si="168">SUM(Y192, Y183)</f>
        <v>0</v>
      </c>
      <c r="Z194" s="297">
        <f t="shared" si="168"/>
        <v>0</v>
      </c>
      <c r="AA194" s="297">
        <f t="shared" si="168"/>
        <v>0</v>
      </c>
      <c r="AB194" s="297">
        <f t="shared" si="168"/>
        <v>0</v>
      </c>
      <c r="AC194" s="297">
        <f>SUM(AC192, AC183)</f>
        <v>0</v>
      </c>
      <c r="AD194" s="298">
        <f>SUM(AD192, AD183)</f>
        <v>0</v>
      </c>
      <c r="AE194" s="223"/>
      <c r="AG194" s="500" t="s">
        <v>187</v>
      </c>
      <c r="AH194" s="501"/>
      <c r="AI194" s="501"/>
      <c r="AJ194" s="501"/>
      <c r="AK194" s="501"/>
      <c r="AL194" s="338">
        <f t="shared" si="152"/>
        <v>0</v>
      </c>
      <c r="AM194" s="279">
        <f>SUM(AM192, AM183)</f>
        <v>0</v>
      </c>
      <c r="AN194" s="279">
        <f t="shared" ref="AN194" si="169">SUM(AN192, AN183)</f>
        <v>0</v>
      </c>
      <c r="AO194" s="279">
        <f>SUM(AO192, AO183)</f>
        <v>0</v>
      </c>
      <c r="AP194" s="279">
        <f t="shared" ref="AP194:AT194" si="170">SUM(AP192, AP183)</f>
        <v>0</v>
      </c>
      <c r="AQ194" s="279">
        <f t="shared" si="170"/>
        <v>0</v>
      </c>
      <c r="AR194" s="279">
        <f t="shared" si="170"/>
        <v>0</v>
      </c>
      <c r="AS194" s="279">
        <f t="shared" si="170"/>
        <v>0</v>
      </c>
      <c r="AT194" s="279">
        <f t="shared" si="170"/>
        <v>0</v>
      </c>
      <c r="AU194" s="280">
        <f>IF($S$233&lt;&gt;0, AC194+AL194-AT194, M194+AL194-AT194)</f>
        <v>0</v>
      </c>
    </row>
    <row r="195" spans="1:47" ht="16" thickBot="1" x14ac:dyDescent="0.4">
      <c r="F195" s="357"/>
      <c r="G195" s="357"/>
      <c r="AE195" s="358"/>
    </row>
    <row r="196" spans="1:47" s="242" customFormat="1" x14ac:dyDescent="0.35">
      <c r="A196" s="502" t="s">
        <v>98</v>
      </c>
      <c r="B196" s="503"/>
      <c r="C196" s="503"/>
      <c r="D196" s="503"/>
      <c r="E196" s="503"/>
      <c r="F196" s="503"/>
      <c r="G196" s="503"/>
      <c r="H196" s="503"/>
      <c r="I196" s="503"/>
      <c r="J196" s="503"/>
      <c r="K196" s="503"/>
      <c r="L196" s="503"/>
      <c r="M196" s="518"/>
      <c r="N196" s="413"/>
      <c r="P196" s="502" t="s">
        <v>98</v>
      </c>
      <c r="Q196" s="503"/>
      <c r="R196" s="503"/>
      <c r="S196" s="503"/>
      <c r="T196" s="503"/>
      <c r="U196" s="503"/>
      <c r="V196" s="503"/>
      <c r="W196" s="503"/>
      <c r="X196" s="503"/>
      <c r="Y196" s="503"/>
      <c r="Z196" s="503"/>
      <c r="AA196" s="503"/>
      <c r="AB196" s="503"/>
      <c r="AC196" s="503"/>
      <c r="AD196" s="418"/>
      <c r="AE196" s="413"/>
      <c r="AG196" s="502" t="s">
        <v>98</v>
      </c>
      <c r="AH196" s="503"/>
      <c r="AI196" s="503"/>
      <c r="AJ196" s="503"/>
      <c r="AK196" s="503"/>
      <c r="AL196" s="503"/>
      <c r="AM196" s="503"/>
      <c r="AN196" s="503"/>
      <c r="AO196" s="503"/>
      <c r="AP196" s="503"/>
      <c r="AQ196" s="503"/>
      <c r="AR196" s="503"/>
      <c r="AS196" s="503"/>
      <c r="AT196" s="503"/>
      <c r="AU196" s="418"/>
    </row>
    <row r="197" spans="1:47" s="242" customFormat="1" x14ac:dyDescent="0.35">
      <c r="A197" s="530" t="s">
        <v>24</v>
      </c>
      <c r="B197" s="531"/>
      <c r="C197" s="531"/>
      <c r="D197" s="531"/>
      <c r="E197" s="531"/>
      <c r="F197" s="531"/>
      <c r="G197" s="531"/>
      <c r="H197" s="531"/>
      <c r="I197" s="531"/>
      <c r="J197" s="424" t="s">
        <v>17</v>
      </c>
      <c r="K197" s="424" t="s">
        <v>15</v>
      </c>
      <c r="L197" s="424" t="s">
        <v>16</v>
      </c>
      <c r="M197" s="259" t="s">
        <v>18</v>
      </c>
      <c r="N197" s="413"/>
      <c r="P197" s="530" t="s">
        <v>24</v>
      </c>
      <c r="Q197" s="531"/>
      <c r="R197" s="531"/>
      <c r="S197" s="531"/>
      <c r="T197" s="531"/>
      <c r="U197" s="531"/>
      <c r="V197" s="531"/>
      <c r="W197" s="531"/>
      <c r="X197" s="531"/>
      <c r="Y197" s="422" t="s">
        <v>111</v>
      </c>
      <c r="Z197" s="328" t="s">
        <v>77</v>
      </c>
      <c r="AA197" s="424" t="s">
        <v>15</v>
      </c>
      <c r="AB197" s="424" t="s">
        <v>16</v>
      </c>
      <c r="AC197" s="422" t="s">
        <v>18</v>
      </c>
      <c r="AD197" s="267" t="s">
        <v>114</v>
      </c>
      <c r="AE197" s="413"/>
      <c r="AG197" s="530" t="s">
        <v>24</v>
      </c>
      <c r="AH197" s="531"/>
      <c r="AI197" s="531"/>
      <c r="AJ197" s="531"/>
      <c r="AK197" s="531"/>
      <c r="AL197" s="531"/>
      <c r="AM197" s="531"/>
      <c r="AN197" s="531"/>
      <c r="AO197" s="531"/>
      <c r="AP197" s="422" t="s">
        <v>111</v>
      </c>
      <c r="AQ197" s="328" t="s">
        <v>211</v>
      </c>
      <c r="AR197" s="424" t="s">
        <v>15</v>
      </c>
      <c r="AS197" s="424" t="s">
        <v>16</v>
      </c>
      <c r="AT197" s="422" t="s">
        <v>213</v>
      </c>
      <c r="AU197" s="267" t="s">
        <v>260</v>
      </c>
    </row>
    <row r="198" spans="1:47" x14ac:dyDescent="0.35">
      <c r="A198" s="415">
        <v>1</v>
      </c>
      <c r="B198" s="491"/>
      <c r="C198" s="491"/>
      <c r="D198" s="491"/>
      <c r="E198" s="491"/>
      <c r="F198" s="491"/>
      <c r="G198" s="491"/>
      <c r="H198" s="491"/>
      <c r="I198" s="491"/>
      <c r="J198" s="234">
        <v>0</v>
      </c>
      <c r="K198" s="234">
        <v>0</v>
      </c>
      <c r="L198" s="234">
        <v>0</v>
      </c>
      <c r="M198" s="236">
        <f>SUM(J198:L198)</f>
        <v>0</v>
      </c>
      <c r="N198" s="223"/>
      <c r="P198" s="415">
        <v>1</v>
      </c>
      <c r="Q198" s="491"/>
      <c r="R198" s="491"/>
      <c r="S198" s="491"/>
      <c r="T198" s="491"/>
      <c r="U198" s="491"/>
      <c r="V198" s="491"/>
      <c r="W198" s="491"/>
      <c r="X198" s="491"/>
      <c r="Y198" s="164">
        <f>AU118</f>
        <v>0</v>
      </c>
      <c r="Z198" s="234">
        <v>0</v>
      </c>
      <c r="AA198" s="234">
        <v>0</v>
      </c>
      <c r="AB198" s="234">
        <v>0</v>
      </c>
      <c r="AC198" s="295">
        <f>SUM(Z198:AB198)</f>
        <v>0</v>
      </c>
      <c r="AD198" s="296">
        <f t="shared" ref="AD198:AD200" si="171">M198-AC198</f>
        <v>0</v>
      </c>
      <c r="AE198" s="223"/>
      <c r="AG198" s="415">
        <v>1</v>
      </c>
      <c r="AH198" s="491"/>
      <c r="AI198" s="491"/>
      <c r="AJ198" s="491"/>
      <c r="AK198" s="491"/>
      <c r="AL198" s="491"/>
      <c r="AM198" s="491"/>
      <c r="AN198" s="491"/>
      <c r="AO198" s="491"/>
      <c r="AP198" s="305">
        <f>AU118</f>
        <v>0</v>
      </c>
      <c r="AQ198" s="234">
        <v>0</v>
      </c>
      <c r="AR198" s="234">
        <v>0</v>
      </c>
      <c r="AS198" s="234">
        <v>0</v>
      </c>
      <c r="AT198" s="277">
        <f>SUM(AQ198:AS198)</f>
        <v>0</v>
      </c>
      <c r="AU198" s="278">
        <f>IF($S$233&lt;&gt;0, AC198+AP198-AT198, M198+AP198-AT198)</f>
        <v>0</v>
      </c>
    </row>
    <row r="199" spans="1:47" x14ac:dyDescent="0.35">
      <c r="A199" s="415">
        <v>2</v>
      </c>
      <c r="B199" s="492"/>
      <c r="C199" s="492"/>
      <c r="D199" s="492"/>
      <c r="E199" s="492"/>
      <c r="F199" s="492"/>
      <c r="G199" s="492"/>
      <c r="H199" s="492"/>
      <c r="I199" s="492"/>
      <c r="J199" s="234">
        <v>0</v>
      </c>
      <c r="K199" s="234">
        <v>0</v>
      </c>
      <c r="L199" s="234">
        <v>0</v>
      </c>
      <c r="M199" s="236">
        <f>SUM(J199:L199)</f>
        <v>0</v>
      </c>
      <c r="N199" s="223"/>
      <c r="P199" s="415">
        <v>2</v>
      </c>
      <c r="Q199" s="492"/>
      <c r="R199" s="492"/>
      <c r="S199" s="492"/>
      <c r="T199" s="492"/>
      <c r="U199" s="492"/>
      <c r="V199" s="492"/>
      <c r="W199" s="492"/>
      <c r="X199" s="492"/>
      <c r="Y199" s="164">
        <f t="shared" ref="Y199:Y201" si="172">AU119</f>
        <v>0</v>
      </c>
      <c r="Z199" s="234">
        <v>0</v>
      </c>
      <c r="AA199" s="234">
        <v>0</v>
      </c>
      <c r="AB199" s="234">
        <v>0</v>
      </c>
      <c r="AC199" s="295">
        <f t="shared" ref="AC199:AC200" si="173">SUM(Z199:AB199)</f>
        <v>0</v>
      </c>
      <c r="AD199" s="296">
        <f t="shared" si="171"/>
        <v>0</v>
      </c>
      <c r="AE199" s="223"/>
      <c r="AG199" s="415">
        <v>2</v>
      </c>
      <c r="AH199" s="492"/>
      <c r="AI199" s="492"/>
      <c r="AJ199" s="492"/>
      <c r="AK199" s="492"/>
      <c r="AL199" s="492"/>
      <c r="AM199" s="492"/>
      <c r="AN199" s="492"/>
      <c r="AO199" s="492"/>
      <c r="AP199" s="305">
        <f t="shared" ref="AP199:AP201" si="174">AU119</f>
        <v>0</v>
      </c>
      <c r="AQ199" s="234">
        <v>0</v>
      </c>
      <c r="AR199" s="234">
        <v>0</v>
      </c>
      <c r="AS199" s="234">
        <v>0</v>
      </c>
      <c r="AT199" s="277">
        <f t="shared" ref="AT199:AT200" si="175">SUM(AQ199:AS199)</f>
        <v>0</v>
      </c>
      <c r="AU199" s="278">
        <f t="shared" ref="AU199:AU201" si="176">IF($S$233&lt;&gt;0, AC199+AP199-AT199, M199+AP199-AT199)</f>
        <v>0</v>
      </c>
    </row>
    <row r="200" spans="1:47" x14ac:dyDescent="0.35">
      <c r="A200" s="415">
        <v>3</v>
      </c>
      <c r="B200" s="492"/>
      <c r="C200" s="492"/>
      <c r="D200" s="492"/>
      <c r="E200" s="492"/>
      <c r="F200" s="492"/>
      <c r="G200" s="492"/>
      <c r="H200" s="492"/>
      <c r="I200" s="492"/>
      <c r="J200" s="234">
        <v>0</v>
      </c>
      <c r="K200" s="234">
        <v>0</v>
      </c>
      <c r="L200" s="234">
        <v>0</v>
      </c>
      <c r="M200" s="236">
        <f t="shared" ref="M200:M219" si="177">SUM(J200:L200)</f>
        <v>0</v>
      </c>
      <c r="N200" s="223"/>
      <c r="P200" s="415">
        <v>3</v>
      </c>
      <c r="Q200" s="492"/>
      <c r="R200" s="492"/>
      <c r="S200" s="492"/>
      <c r="T200" s="492"/>
      <c r="U200" s="492"/>
      <c r="V200" s="492"/>
      <c r="W200" s="492"/>
      <c r="X200" s="492"/>
      <c r="Y200" s="164">
        <f t="shared" si="172"/>
        <v>0</v>
      </c>
      <c r="Z200" s="234">
        <v>0</v>
      </c>
      <c r="AA200" s="234">
        <v>0</v>
      </c>
      <c r="AB200" s="234">
        <v>0</v>
      </c>
      <c r="AC200" s="295">
        <f t="shared" si="173"/>
        <v>0</v>
      </c>
      <c r="AD200" s="296">
        <f t="shared" si="171"/>
        <v>0</v>
      </c>
      <c r="AE200" s="223"/>
      <c r="AG200" s="415">
        <v>3</v>
      </c>
      <c r="AH200" s="492"/>
      <c r="AI200" s="492"/>
      <c r="AJ200" s="492"/>
      <c r="AK200" s="492"/>
      <c r="AL200" s="492"/>
      <c r="AM200" s="492"/>
      <c r="AN200" s="492"/>
      <c r="AO200" s="492"/>
      <c r="AP200" s="305">
        <f t="shared" si="174"/>
        <v>0</v>
      </c>
      <c r="AQ200" s="234">
        <v>0</v>
      </c>
      <c r="AR200" s="234">
        <v>0</v>
      </c>
      <c r="AS200" s="234">
        <v>0</v>
      </c>
      <c r="AT200" s="277">
        <f t="shared" si="175"/>
        <v>0</v>
      </c>
      <c r="AU200" s="278">
        <f t="shared" si="176"/>
        <v>0</v>
      </c>
    </row>
    <row r="201" spans="1:47" ht="16" thickBot="1" x14ac:dyDescent="0.4">
      <c r="A201" s="504" t="s">
        <v>25</v>
      </c>
      <c r="B201" s="505"/>
      <c r="C201" s="505"/>
      <c r="D201" s="505"/>
      <c r="E201" s="505"/>
      <c r="F201" s="505"/>
      <c r="G201" s="505"/>
      <c r="H201" s="505"/>
      <c r="I201" s="505"/>
      <c r="J201" s="250">
        <f>SUM(J198:J200)</f>
        <v>0</v>
      </c>
      <c r="K201" s="250">
        <f t="shared" ref="K201:L201" si="178">SUM(K198:K200)</f>
        <v>0</v>
      </c>
      <c r="L201" s="250">
        <f t="shared" si="178"/>
        <v>0</v>
      </c>
      <c r="M201" s="237">
        <f t="shared" si="177"/>
        <v>0</v>
      </c>
      <c r="N201" s="223"/>
      <c r="P201" s="504" t="s">
        <v>25</v>
      </c>
      <c r="Q201" s="505"/>
      <c r="R201" s="505"/>
      <c r="S201" s="505"/>
      <c r="T201" s="505"/>
      <c r="U201" s="505"/>
      <c r="V201" s="505"/>
      <c r="W201" s="505"/>
      <c r="X201" s="505"/>
      <c r="Y201" s="200">
        <f t="shared" si="172"/>
        <v>0</v>
      </c>
      <c r="Z201" s="293">
        <f>SUM(Z198:Z200)</f>
        <v>0</v>
      </c>
      <c r="AA201" s="293">
        <f t="shared" ref="AA201:AD201" si="179">SUM(AA198:AA200)</f>
        <v>0</v>
      </c>
      <c r="AB201" s="293">
        <f t="shared" si="179"/>
        <v>0</v>
      </c>
      <c r="AC201" s="293">
        <f t="shared" si="179"/>
        <v>0</v>
      </c>
      <c r="AD201" s="294">
        <f t="shared" si="179"/>
        <v>0</v>
      </c>
      <c r="AE201" s="223"/>
      <c r="AG201" s="504" t="s">
        <v>25</v>
      </c>
      <c r="AH201" s="505"/>
      <c r="AI201" s="505"/>
      <c r="AJ201" s="505"/>
      <c r="AK201" s="505"/>
      <c r="AL201" s="505"/>
      <c r="AM201" s="505"/>
      <c r="AN201" s="505"/>
      <c r="AO201" s="505"/>
      <c r="AP201" s="306">
        <f t="shared" si="174"/>
        <v>0</v>
      </c>
      <c r="AQ201" s="275">
        <f>SUM(AQ198:AQ200)</f>
        <v>0</v>
      </c>
      <c r="AR201" s="275">
        <f t="shared" ref="AR201:AT201" si="180">SUM(AR198:AR200)</f>
        <v>0</v>
      </c>
      <c r="AS201" s="275">
        <f t="shared" si="180"/>
        <v>0</v>
      </c>
      <c r="AT201" s="275">
        <f t="shared" si="180"/>
        <v>0</v>
      </c>
      <c r="AU201" s="276">
        <f t="shared" si="176"/>
        <v>0</v>
      </c>
    </row>
    <row r="202" spans="1:47" s="358" customFormat="1" ht="3.75" customHeight="1" thickBot="1" x14ac:dyDescent="0.4">
      <c r="A202" s="413"/>
      <c r="B202" s="413"/>
      <c r="C202" s="413"/>
      <c r="D202" s="413"/>
      <c r="E202" s="413"/>
      <c r="F202" s="413"/>
      <c r="G202" s="413"/>
      <c r="H202" s="413"/>
      <c r="I202" s="413"/>
      <c r="J202" s="246"/>
      <c r="K202" s="246"/>
      <c r="L202" s="246"/>
      <c r="M202" s="246"/>
      <c r="N202" s="223"/>
      <c r="P202" s="413"/>
      <c r="Q202" s="413"/>
      <c r="R202" s="413"/>
      <c r="S202" s="413"/>
      <c r="T202" s="413"/>
      <c r="U202" s="413"/>
      <c r="V202" s="413"/>
      <c r="W202" s="413"/>
      <c r="X202" s="413"/>
      <c r="Y202" s="304"/>
      <c r="Z202" s="246"/>
      <c r="AA202" s="246"/>
      <c r="AB202" s="246"/>
      <c r="AC202" s="246"/>
      <c r="AD202" s="246"/>
      <c r="AE202" s="223"/>
      <c r="AG202" s="413"/>
      <c r="AH202" s="413"/>
      <c r="AI202" s="413"/>
      <c r="AJ202" s="413"/>
      <c r="AK202" s="413"/>
      <c r="AL202" s="413"/>
      <c r="AM202" s="413"/>
      <c r="AN202" s="413"/>
      <c r="AO202" s="413"/>
      <c r="AP202" s="304"/>
      <c r="AQ202" s="246"/>
      <c r="AR202" s="246"/>
      <c r="AS202" s="246"/>
      <c r="AT202" s="246"/>
      <c r="AU202" s="246"/>
    </row>
    <row r="203" spans="1:47" s="242" customFormat="1" x14ac:dyDescent="0.35">
      <c r="A203" s="502" t="s">
        <v>33</v>
      </c>
      <c r="B203" s="503"/>
      <c r="C203" s="503"/>
      <c r="D203" s="503"/>
      <c r="E203" s="503"/>
      <c r="F203" s="503"/>
      <c r="G203" s="503"/>
      <c r="H203" s="503"/>
      <c r="I203" s="503"/>
      <c r="J203" s="425" t="s">
        <v>17</v>
      </c>
      <c r="K203" s="425" t="s">
        <v>15</v>
      </c>
      <c r="L203" s="425" t="s">
        <v>16</v>
      </c>
      <c r="M203" s="418" t="s">
        <v>18</v>
      </c>
      <c r="N203" s="413"/>
      <c r="P203" s="502" t="s">
        <v>33</v>
      </c>
      <c r="Q203" s="503"/>
      <c r="R203" s="503"/>
      <c r="S203" s="503"/>
      <c r="T203" s="503"/>
      <c r="U203" s="503"/>
      <c r="V203" s="503"/>
      <c r="W203" s="503"/>
      <c r="X203" s="503"/>
      <c r="Y203" s="414" t="s">
        <v>111</v>
      </c>
      <c r="Z203" s="425" t="s">
        <v>77</v>
      </c>
      <c r="AA203" s="425" t="s">
        <v>15</v>
      </c>
      <c r="AB203" s="425" t="s">
        <v>16</v>
      </c>
      <c r="AC203" s="414" t="s">
        <v>18</v>
      </c>
      <c r="AD203" s="268" t="s">
        <v>114</v>
      </c>
      <c r="AE203" s="413"/>
      <c r="AG203" s="502" t="s">
        <v>33</v>
      </c>
      <c r="AH203" s="503"/>
      <c r="AI203" s="503"/>
      <c r="AJ203" s="503"/>
      <c r="AK203" s="503"/>
      <c r="AL203" s="503"/>
      <c r="AM203" s="503"/>
      <c r="AN203" s="503"/>
      <c r="AO203" s="503"/>
      <c r="AP203" s="414" t="s">
        <v>111</v>
      </c>
      <c r="AQ203" s="425" t="s">
        <v>211</v>
      </c>
      <c r="AR203" s="425" t="s">
        <v>15</v>
      </c>
      <c r="AS203" s="425" t="s">
        <v>16</v>
      </c>
      <c r="AT203" s="414" t="s">
        <v>213</v>
      </c>
      <c r="AU203" s="268" t="s">
        <v>260</v>
      </c>
    </row>
    <row r="204" spans="1:47" x14ac:dyDescent="0.35">
      <c r="A204" s="415">
        <v>1</v>
      </c>
      <c r="B204" s="492"/>
      <c r="C204" s="492"/>
      <c r="D204" s="492"/>
      <c r="E204" s="492"/>
      <c r="F204" s="492"/>
      <c r="G204" s="492"/>
      <c r="H204" s="492"/>
      <c r="I204" s="492"/>
      <c r="J204" s="234">
        <v>0</v>
      </c>
      <c r="K204" s="234">
        <v>0</v>
      </c>
      <c r="L204" s="234">
        <v>0</v>
      </c>
      <c r="M204" s="236">
        <f t="shared" si="177"/>
        <v>0</v>
      </c>
      <c r="N204" s="223"/>
      <c r="P204" s="415">
        <v>1</v>
      </c>
      <c r="Q204" s="492"/>
      <c r="R204" s="492"/>
      <c r="S204" s="492"/>
      <c r="T204" s="492"/>
      <c r="U204" s="492"/>
      <c r="V204" s="492"/>
      <c r="W204" s="492"/>
      <c r="X204" s="492"/>
      <c r="Y204" s="164">
        <f t="shared" ref="Y204:Y207" si="181">AU124</f>
        <v>0</v>
      </c>
      <c r="Z204" s="234">
        <v>0</v>
      </c>
      <c r="AA204" s="234">
        <v>0</v>
      </c>
      <c r="AB204" s="234">
        <v>0</v>
      </c>
      <c r="AC204" s="295">
        <f t="shared" ref="AC204:AC206" si="182">SUM(Z204:AB204)</f>
        <v>0</v>
      </c>
      <c r="AD204" s="296">
        <f t="shared" ref="AD204:AD206" si="183">M204-AC204</f>
        <v>0</v>
      </c>
      <c r="AE204" s="223"/>
      <c r="AG204" s="415">
        <v>1</v>
      </c>
      <c r="AH204" s="492"/>
      <c r="AI204" s="492"/>
      <c r="AJ204" s="492"/>
      <c r="AK204" s="492"/>
      <c r="AL204" s="492"/>
      <c r="AM204" s="492"/>
      <c r="AN204" s="492"/>
      <c r="AO204" s="492"/>
      <c r="AP204" s="305">
        <f t="shared" ref="AP204:AP207" si="184">AU124</f>
        <v>0</v>
      </c>
      <c r="AQ204" s="234">
        <v>0</v>
      </c>
      <c r="AR204" s="234">
        <v>0</v>
      </c>
      <c r="AS204" s="234">
        <v>0</v>
      </c>
      <c r="AT204" s="277">
        <f t="shared" ref="AT204:AT206" si="185">SUM(AQ204:AS204)</f>
        <v>0</v>
      </c>
      <c r="AU204" s="278">
        <f>IF($S$233&lt;&gt;0, AC204+AP204-AT204, M204+AP204-AT204)</f>
        <v>0</v>
      </c>
    </row>
    <row r="205" spans="1:47" x14ac:dyDescent="0.35">
      <c r="A205" s="415">
        <v>2</v>
      </c>
      <c r="B205" s="492"/>
      <c r="C205" s="492"/>
      <c r="D205" s="492"/>
      <c r="E205" s="492"/>
      <c r="F205" s="492"/>
      <c r="G205" s="492"/>
      <c r="H205" s="492"/>
      <c r="I205" s="492"/>
      <c r="J205" s="234">
        <v>0</v>
      </c>
      <c r="K205" s="234">
        <v>0</v>
      </c>
      <c r="L205" s="234">
        <v>0</v>
      </c>
      <c r="M205" s="236">
        <f t="shared" si="177"/>
        <v>0</v>
      </c>
      <c r="N205" s="223"/>
      <c r="P205" s="415">
        <v>2</v>
      </c>
      <c r="Q205" s="492"/>
      <c r="R205" s="492"/>
      <c r="S205" s="492"/>
      <c r="T205" s="492"/>
      <c r="U205" s="492"/>
      <c r="V205" s="492"/>
      <c r="W205" s="492"/>
      <c r="X205" s="492"/>
      <c r="Y205" s="164">
        <f t="shared" si="181"/>
        <v>0</v>
      </c>
      <c r="Z205" s="234">
        <v>0</v>
      </c>
      <c r="AA205" s="234">
        <v>0</v>
      </c>
      <c r="AB205" s="234">
        <v>0</v>
      </c>
      <c r="AC205" s="295">
        <f t="shared" si="182"/>
        <v>0</v>
      </c>
      <c r="AD205" s="296">
        <f t="shared" si="183"/>
        <v>0</v>
      </c>
      <c r="AE205" s="223"/>
      <c r="AG205" s="415">
        <v>2</v>
      </c>
      <c r="AH205" s="492"/>
      <c r="AI205" s="492"/>
      <c r="AJ205" s="492"/>
      <c r="AK205" s="492"/>
      <c r="AL205" s="492"/>
      <c r="AM205" s="492"/>
      <c r="AN205" s="492"/>
      <c r="AO205" s="492"/>
      <c r="AP205" s="305">
        <f t="shared" si="184"/>
        <v>0</v>
      </c>
      <c r="AQ205" s="234">
        <v>0</v>
      </c>
      <c r="AR205" s="234">
        <v>0</v>
      </c>
      <c r="AS205" s="234">
        <v>0</v>
      </c>
      <c r="AT205" s="277">
        <f t="shared" si="185"/>
        <v>0</v>
      </c>
      <c r="AU205" s="278">
        <f t="shared" ref="AU205:AU207" si="186">IF($S$233&lt;&gt;0, AC205+AP205-AT205, M205+AP205-AT205)</f>
        <v>0</v>
      </c>
    </row>
    <row r="206" spans="1:47" x14ac:dyDescent="0.35">
      <c r="A206" s="415">
        <v>3</v>
      </c>
      <c r="B206" s="492"/>
      <c r="C206" s="492"/>
      <c r="D206" s="492"/>
      <c r="E206" s="492"/>
      <c r="F206" s="492"/>
      <c r="G206" s="492"/>
      <c r="H206" s="492"/>
      <c r="I206" s="492"/>
      <c r="J206" s="234">
        <v>0</v>
      </c>
      <c r="K206" s="234">
        <v>0</v>
      </c>
      <c r="L206" s="234">
        <v>0</v>
      </c>
      <c r="M206" s="236">
        <f>SUM(J206:L206)</f>
        <v>0</v>
      </c>
      <c r="N206" s="223"/>
      <c r="P206" s="415">
        <v>3</v>
      </c>
      <c r="Q206" s="492"/>
      <c r="R206" s="492"/>
      <c r="S206" s="492"/>
      <c r="T206" s="492"/>
      <c r="U206" s="492"/>
      <c r="V206" s="492"/>
      <c r="W206" s="492"/>
      <c r="X206" s="492"/>
      <c r="Y206" s="164">
        <f t="shared" si="181"/>
        <v>0</v>
      </c>
      <c r="Z206" s="234">
        <v>0</v>
      </c>
      <c r="AA206" s="234">
        <v>0</v>
      </c>
      <c r="AB206" s="234">
        <v>0</v>
      </c>
      <c r="AC206" s="295">
        <f t="shared" si="182"/>
        <v>0</v>
      </c>
      <c r="AD206" s="296">
        <f t="shared" si="183"/>
        <v>0</v>
      </c>
      <c r="AE206" s="223"/>
      <c r="AG206" s="415">
        <v>3</v>
      </c>
      <c r="AH206" s="492"/>
      <c r="AI206" s="492"/>
      <c r="AJ206" s="492"/>
      <c r="AK206" s="492"/>
      <c r="AL206" s="492"/>
      <c r="AM206" s="492"/>
      <c r="AN206" s="492"/>
      <c r="AO206" s="492"/>
      <c r="AP206" s="305">
        <f t="shared" si="184"/>
        <v>0</v>
      </c>
      <c r="AQ206" s="234">
        <v>0</v>
      </c>
      <c r="AR206" s="234">
        <v>0</v>
      </c>
      <c r="AS206" s="234">
        <v>0</v>
      </c>
      <c r="AT206" s="277">
        <f t="shared" si="185"/>
        <v>0</v>
      </c>
      <c r="AU206" s="278">
        <f>IF($S$233&lt;&gt;0, AC206+AP206-AT206, M206+AP206-AT206)</f>
        <v>0</v>
      </c>
    </row>
    <row r="207" spans="1:47" ht="16" thickBot="1" x14ac:dyDescent="0.4">
      <c r="A207" s="504" t="s">
        <v>26</v>
      </c>
      <c r="B207" s="505"/>
      <c r="C207" s="505"/>
      <c r="D207" s="505"/>
      <c r="E207" s="505"/>
      <c r="F207" s="505"/>
      <c r="G207" s="505"/>
      <c r="H207" s="505"/>
      <c r="I207" s="505"/>
      <c r="J207" s="250">
        <f>SUM(J204:J206)</f>
        <v>0</v>
      </c>
      <c r="K207" s="250">
        <f t="shared" ref="K207" si="187">SUM(K204:K206)</f>
        <v>0</v>
      </c>
      <c r="L207" s="250">
        <f>SUM(L204:L206)</f>
        <v>0</v>
      </c>
      <c r="M207" s="237">
        <f t="shared" si="177"/>
        <v>0</v>
      </c>
      <c r="N207" s="223"/>
      <c r="P207" s="504" t="s">
        <v>26</v>
      </c>
      <c r="Q207" s="505"/>
      <c r="R207" s="505"/>
      <c r="S207" s="505"/>
      <c r="T207" s="505"/>
      <c r="U207" s="505"/>
      <c r="V207" s="505"/>
      <c r="W207" s="505"/>
      <c r="X207" s="505"/>
      <c r="Y207" s="200">
        <f t="shared" si="181"/>
        <v>0</v>
      </c>
      <c r="Z207" s="293">
        <f>SUM(Z204:Z206)</f>
        <v>0</v>
      </c>
      <c r="AA207" s="293">
        <f t="shared" ref="AA207:AD207" si="188">SUM(AA204:AA206)</f>
        <v>0</v>
      </c>
      <c r="AB207" s="293">
        <f t="shared" si="188"/>
        <v>0</v>
      </c>
      <c r="AC207" s="293">
        <f t="shared" si="188"/>
        <v>0</v>
      </c>
      <c r="AD207" s="294">
        <f t="shared" si="188"/>
        <v>0</v>
      </c>
      <c r="AE207" s="223"/>
      <c r="AG207" s="504" t="s">
        <v>26</v>
      </c>
      <c r="AH207" s="505"/>
      <c r="AI207" s="505"/>
      <c r="AJ207" s="505"/>
      <c r="AK207" s="505"/>
      <c r="AL207" s="505"/>
      <c r="AM207" s="505"/>
      <c r="AN207" s="505"/>
      <c r="AO207" s="505"/>
      <c r="AP207" s="306">
        <f t="shared" si="184"/>
        <v>0</v>
      </c>
      <c r="AQ207" s="275">
        <f>SUM(AQ204:AQ206)</f>
        <v>0</v>
      </c>
      <c r="AR207" s="275">
        <f t="shared" ref="AR207:AT207" si="189">SUM(AR204:AR206)</f>
        <v>0</v>
      </c>
      <c r="AS207" s="275">
        <f t="shared" si="189"/>
        <v>0</v>
      </c>
      <c r="AT207" s="275">
        <f t="shared" si="189"/>
        <v>0</v>
      </c>
      <c r="AU207" s="276">
        <f t="shared" si="186"/>
        <v>0</v>
      </c>
    </row>
    <row r="208" spans="1:47" s="358" customFormat="1" ht="3.75" customHeight="1" thickBot="1" x14ac:dyDescent="0.4">
      <c r="A208" s="413"/>
      <c r="B208" s="413"/>
      <c r="C208" s="413"/>
      <c r="D208" s="413"/>
      <c r="E208" s="413"/>
      <c r="F208" s="413"/>
      <c r="G208" s="413"/>
      <c r="H208" s="413"/>
      <c r="I208" s="413"/>
      <c r="J208" s="246"/>
      <c r="K208" s="246"/>
      <c r="L208" s="246"/>
      <c r="M208" s="246"/>
      <c r="N208" s="223"/>
      <c r="P208" s="413"/>
      <c r="Q208" s="413"/>
      <c r="R208" s="413"/>
      <c r="S208" s="413"/>
      <c r="T208" s="413"/>
      <c r="U208" s="413"/>
      <c r="V208" s="413"/>
      <c r="W208" s="413"/>
      <c r="X208" s="413"/>
      <c r="Y208" s="246"/>
      <c r="Z208" s="246"/>
      <c r="AA208" s="246"/>
      <c r="AB208" s="246"/>
      <c r="AC208" s="246"/>
      <c r="AD208" s="246"/>
      <c r="AE208" s="223"/>
      <c r="AG208" s="413"/>
      <c r="AH208" s="413"/>
      <c r="AI208" s="413"/>
      <c r="AJ208" s="413"/>
      <c r="AK208" s="413"/>
      <c r="AL208" s="413"/>
      <c r="AM208" s="413"/>
      <c r="AN208" s="413"/>
      <c r="AO208" s="413"/>
      <c r="AP208" s="246"/>
      <c r="AQ208" s="246"/>
      <c r="AR208" s="246"/>
      <c r="AS208" s="246"/>
      <c r="AT208" s="246"/>
      <c r="AU208" s="246"/>
    </row>
    <row r="209" spans="1:134" s="242" customFormat="1" x14ac:dyDescent="0.35">
      <c r="A209" s="502" t="s">
        <v>27</v>
      </c>
      <c r="B209" s="503"/>
      <c r="C209" s="503"/>
      <c r="D209" s="503"/>
      <c r="E209" s="503"/>
      <c r="F209" s="503"/>
      <c r="G209" s="503"/>
      <c r="H209" s="503"/>
      <c r="I209" s="503"/>
      <c r="J209" s="425" t="s">
        <v>17</v>
      </c>
      <c r="K209" s="425" t="s">
        <v>15</v>
      </c>
      <c r="L209" s="425" t="s">
        <v>16</v>
      </c>
      <c r="M209" s="418" t="s">
        <v>18</v>
      </c>
      <c r="N209" s="413"/>
      <c r="P209" s="502" t="s">
        <v>27</v>
      </c>
      <c r="Q209" s="503"/>
      <c r="R209" s="503"/>
      <c r="S209" s="503"/>
      <c r="T209" s="503"/>
      <c r="U209" s="503"/>
      <c r="V209" s="503"/>
      <c r="W209" s="503"/>
      <c r="X209" s="503"/>
      <c r="Y209" s="414" t="s">
        <v>111</v>
      </c>
      <c r="Z209" s="425" t="s">
        <v>77</v>
      </c>
      <c r="AA209" s="425" t="s">
        <v>15</v>
      </c>
      <c r="AB209" s="425" t="s">
        <v>16</v>
      </c>
      <c r="AC209" s="414" t="s">
        <v>18</v>
      </c>
      <c r="AD209" s="268" t="s">
        <v>114</v>
      </c>
      <c r="AE209" s="413"/>
      <c r="AG209" s="502" t="s">
        <v>27</v>
      </c>
      <c r="AH209" s="503"/>
      <c r="AI209" s="503"/>
      <c r="AJ209" s="503"/>
      <c r="AK209" s="503"/>
      <c r="AL209" s="503"/>
      <c r="AM209" s="503"/>
      <c r="AN209" s="503"/>
      <c r="AO209" s="503"/>
      <c r="AP209" s="414" t="s">
        <v>111</v>
      </c>
      <c r="AQ209" s="425" t="s">
        <v>211</v>
      </c>
      <c r="AR209" s="425" t="s">
        <v>15</v>
      </c>
      <c r="AS209" s="425" t="s">
        <v>16</v>
      </c>
      <c r="AT209" s="414" t="s">
        <v>213</v>
      </c>
      <c r="AU209" s="268" t="s">
        <v>260</v>
      </c>
    </row>
    <row r="210" spans="1:134" x14ac:dyDescent="0.35">
      <c r="A210" s="415">
        <v>1</v>
      </c>
      <c r="B210" s="228" t="s">
        <v>28</v>
      </c>
      <c r="C210" s="492"/>
      <c r="D210" s="492"/>
      <c r="E210" s="492"/>
      <c r="F210" s="492"/>
      <c r="G210" s="492"/>
      <c r="H210" s="492"/>
      <c r="I210" s="492"/>
      <c r="J210" s="234">
        <v>0</v>
      </c>
      <c r="K210" s="234">
        <v>0</v>
      </c>
      <c r="L210" s="234">
        <v>0</v>
      </c>
      <c r="M210" s="236">
        <f t="shared" si="177"/>
        <v>0</v>
      </c>
      <c r="N210" s="223"/>
      <c r="P210" s="415">
        <v>1</v>
      </c>
      <c r="Q210" s="228" t="s">
        <v>28</v>
      </c>
      <c r="R210" s="492"/>
      <c r="S210" s="492"/>
      <c r="T210" s="492"/>
      <c r="U210" s="492"/>
      <c r="V210" s="492"/>
      <c r="W210" s="492"/>
      <c r="X210" s="492"/>
      <c r="Y210" s="164">
        <f t="shared" ref="Y210:Y221" si="190">AU130</f>
        <v>0</v>
      </c>
      <c r="Z210" s="234">
        <v>0</v>
      </c>
      <c r="AA210" s="234">
        <v>0</v>
      </c>
      <c r="AB210" s="234">
        <v>0</v>
      </c>
      <c r="AC210" s="295">
        <f t="shared" ref="AC210:AC219" si="191">SUM(Z210:AB210)</f>
        <v>0</v>
      </c>
      <c r="AD210" s="296">
        <f t="shared" ref="AD210:AD220" si="192">M210-AC210</f>
        <v>0</v>
      </c>
      <c r="AE210" s="223"/>
      <c r="AG210" s="415">
        <v>1</v>
      </c>
      <c r="AH210" s="228" t="s">
        <v>28</v>
      </c>
      <c r="AI210" s="492"/>
      <c r="AJ210" s="492"/>
      <c r="AK210" s="492"/>
      <c r="AL210" s="492"/>
      <c r="AM210" s="492"/>
      <c r="AN210" s="492"/>
      <c r="AO210" s="492"/>
      <c r="AP210" s="305">
        <f t="shared" ref="AP210:AP221" si="193">AU130</f>
        <v>0</v>
      </c>
      <c r="AQ210" s="234">
        <v>0</v>
      </c>
      <c r="AR210" s="234">
        <v>0</v>
      </c>
      <c r="AS210" s="234">
        <v>0</v>
      </c>
      <c r="AT210" s="277">
        <f t="shared" ref="AT210:AT219" si="194">SUM(AQ210:AS210)</f>
        <v>0</v>
      </c>
      <c r="AU210" s="278">
        <f>IF($S$233&lt;&gt;0, AC210+AP210-AT210, M210+AP210-AT210)</f>
        <v>0</v>
      </c>
    </row>
    <row r="211" spans="1:134" x14ac:dyDescent="0.35">
      <c r="A211" s="415">
        <v>2</v>
      </c>
      <c r="B211" s="228" t="s">
        <v>31</v>
      </c>
      <c r="C211" s="492"/>
      <c r="D211" s="492"/>
      <c r="E211" s="492"/>
      <c r="F211" s="492"/>
      <c r="G211" s="492"/>
      <c r="H211" s="492"/>
      <c r="I211" s="492"/>
      <c r="J211" s="234">
        <v>0</v>
      </c>
      <c r="K211" s="234">
        <v>0</v>
      </c>
      <c r="L211" s="234">
        <v>0</v>
      </c>
      <c r="M211" s="236">
        <f t="shared" si="177"/>
        <v>0</v>
      </c>
      <c r="N211" s="223"/>
      <c r="P211" s="415">
        <v>2</v>
      </c>
      <c r="Q211" s="228" t="s">
        <v>31</v>
      </c>
      <c r="R211" s="492"/>
      <c r="S211" s="492"/>
      <c r="T211" s="492"/>
      <c r="U211" s="492"/>
      <c r="V211" s="492"/>
      <c r="W211" s="492"/>
      <c r="X211" s="492"/>
      <c r="Y211" s="164">
        <f t="shared" si="190"/>
        <v>0</v>
      </c>
      <c r="Z211" s="234">
        <v>0</v>
      </c>
      <c r="AA211" s="234">
        <v>0</v>
      </c>
      <c r="AB211" s="234">
        <v>0</v>
      </c>
      <c r="AC211" s="295">
        <f t="shared" si="191"/>
        <v>0</v>
      </c>
      <c r="AD211" s="296">
        <f t="shared" si="192"/>
        <v>0</v>
      </c>
      <c r="AE211" s="223"/>
      <c r="AG211" s="415">
        <v>2</v>
      </c>
      <c r="AH211" s="228" t="s">
        <v>31</v>
      </c>
      <c r="AI211" s="492"/>
      <c r="AJ211" s="492"/>
      <c r="AK211" s="492"/>
      <c r="AL211" s="492"/>
      <c r="AM211" s="492"/>
      <c r="AN211" s="492"/>
      <c r="AO211" s="492"/>
      <c r="AP211" s="305">
        <f t="shared" si="193"/>
        <v>0</v>
      </c>
      <c r="AQ211" s="234">
        <v>0</v>
      </c>
      <c r="AR211" s="234">
        <v>0</v>
      </c>
      <c r="AS211" s="234">
        <v>0</v>
      </c>
      <c r="AT211" s="277">
        <f t="shared" si="194"/>
        <v>0</v>
      </c>
      <c r="AU211" s="278">
        <f t="shared" ref="AU211:AU221" si="195">IF($S$233&lt;&gt;0, AC211+AP211-AT211, M211+AP211-AT211)</f>
        <v>0</v>
      </c>
    </row>
    <row r="212" spans="1:134" x14ac:dyDescent="0.35">
      <c r="A212" s="415">
        <v>3</v>
      </c>
      <c r="B212" s="228" t="s">
        <v>32</v>
      </c>
      <c r="C212" s="492"/>
      <c r="D212" s="492"/>
      <c r="E212" s="492"/>
      <c r="F212" s="492"/>
      <c r="G212" s="492"/>
      <c r="H212" s="492"/>
      <c r="I212" s="492"/>
      <c r="J212" s="234">
        <v>0</v>
      </c>
      <c r="K212" s="234">
        <v>0</v>
      </c>
      <c r="L212" s="234">
        <v>0</v>
      </c>
      <c r="M212" s="236">
        <f t="shared" si="177"/>
        <v>0</v>
      </c>
      <c r="N212" s="223"/>
      <c r="P212" s="415">
        <v>3</v>
      </c>
      <c r="Q212" s="228" t="s">
        <v>32</v>
      </c>
      <c r="R212" s="492"/>
      <c r="S212" s="492"/>
      <c r="T212" s="492"/>
      <c r="U212" s="492"/>
      <c r="V212" s="492"/>
      <c r="W212" s="492"/>
      <c r="X212" s="492"/>
      <c r="Y212" s="164">
        <f t="shared" si="190"/>
        <v>0</v>
      </c>
      <c r="Z212" s="234">
        <v>0</v>
      </c>
      <c r="AA212" s="234">
        <v>0</v>
      </c>
      <c r="AB212" s="234">
        <v>0</v>
      </c>
      <c r="AC212" s="295">
        <f t="shared" si="191"/>
        <v>0</v>
      </c>
      <c r="AD212" s="296">
        <f t="shared" si="192"/>
        <v>0</v>
      </c>
      <c r="AE212" s="223"/>
      <c r="AG212" s="415">
        <v>3</v>
      </c>
      <c r="AH212" s="228" t="s">
        <v>32</v>
      </c>
      <c r="AI212" s="492"/>
      <c r="AJ212" s="492"/>
      <c r="AK212" s="492"/>
      <c r="AL212" s="492"/>
      <c r="AM212" s="492"/>
      <c r="AN212" s="492"/>
      <c r="AO212" s="492"/>
      <c r="AP212" s="305">
        <f t="shared" si="193"/>
        <v>0</v>
      </c>
      <c r="AQ212" s="234">
        <v>0</v>
      </c>
      <c r="AR212" s="234">
        <v>0</v>
      </c>
      <c r="AS212" s="234">
        <v>0</v>
      </c>
      <c r="AT212" s="277">
        <f t="shared" si="194"/>
        <v>0</v>
      </c>
      <c r="AU212" s="278">
        <f t="shared" si="195"/>
        <v>0</v>
      </c>
    </row>
    <row r="213" spans="1:134" s="358" customFormat="1" x14ac:dyDescent="0.35">
      <c r="A213" s="229">
        <v>4</v>
      </c>
      <c r="B213" s="228" t="s">
        <v>72</v>
      </c>
      <c r="C213" s="492"/>
      <c r="D213" s="492"/>
      <c r="E213" s="492"/>
      <c r="F213" s="492"/>
      <c r="G213" s="492"/>
      <c r="H213" s="492"/>
      <c r="I213" s="492"/>
      <c r="J213" s="234">
        <v>0</v>
      </c>
      <c r="K213" s="234">
        <v>0</v>
      </c>
      <c r="L213" s="234">
        <v>0</v>
      </c>
      <c r="M213" s="236">
        <f t="shared" si="177"/>
        <v>0</v>
      </c>
      <c r="N213" s="223"/>
      <c r="P213" s="229">
        <v>4</v>
      </c>
      <c r="Q213" s="228" t="s">
        <v>72</v>
      </c>
      <c r="R213" s="492"/>
      <c r="S213" s="492"/>
      <c r="T213" s="492"/>
      <c r="U213" s="492"/>
      <c r="V213" s="492"/>
      <c r="W213" s="492"/>
      <c r="X213" s="492"/>
      <c r="Y213" s="164">
        <f t="shared" si="190"/>
        <v>0</v>
      </c>
      <c r="Z213" s="234">
        <v>0</v>
      </c>
      <c r="AA213" s="234">
        <v>0</v>
      </c>
      <c r="AB213" s="234">
        <v>0</v>
      </c>
      <c r="AC213" s="295">
        <f t="shared" si="191"/>
        <v>0</v>
      </c>
      <c r="AD213" s="296">
        <f t="shared" si="192"/>
        <v>0</v>
      </c>
      <c r="AE213" s="223"/>
      <c r="AG213" s="229">
        <v>4</v>
      </c>
      <c r="AH213" s="228" t="s">
        <v>72</v>
      </c>
      <c r="AI213" s="492"/>
      <c r="AJ213" s="492"/>
      <c r="AK213" s="492"/>
      <c r="AL213" s="492"/>
      <c r="AM213" s="492"/>
      <c r="AN213" s="492"/>
      <c r="AO213" s="492"/>
      <c r="AP213" s="305">
        <f t="shared" si="193"/>
        <v>0</v>
      </c>
      <c r="AQ213" s="234">
        <v>0</v>
      </c>
      <c r="AR213" s="234">
        <v>0</v>
      </c>
      <c r="AS213" s="234">
        <v>0</v>
      </c>
      <c r="AT213" s="277">
        <f t="shared" si="194"/>
        <v>0</v>
      </c>
      <c r="AU213" s="278">
        <f t="shared" si="195"/>
        <v>0</v>
      </c>
    </row>
    <row r="214" spans="1:134" x14ac:dyDescent="0.35">
      <c r="A214" s="415">
        <v>5</v>
      </c>
      <c r="B214" s="228" t="s">
        <v>29</v>
      </c>
      <c r="C214" s="492"/>
      <c r="D214" s="492"/>
      <c r="E214" s="492"/>
      <c r="F214" s="492"/>
      <c r="G214" s="492"/>
      <c r="H214" s="492"/>
      <c r="I214" s="492"/>
      <c r="J214" s="234">
        <v>0</v>
      </c>
      <c r="K214" s="234">
        <v>0</v>
      </c>
      <c r="L214" s="234">
        <v>0</v>
      </c>
      <c r="M214" s="236">
        <f t="shared" si="177"/>
        <v>0</v>
      </c>
      <c r="N214" s="223"/>
      <c r="P214" s="415">
        <v>5</v>
      </c>
      <c r="Q214" s="228" t="s">
        <v>29</v>
      </c>
      <c r="R214" s="492"/>
      <c r="S214" s="492"/>
      <c r="T214" s="492"/>
      <c r="U214" s="492"/>
      <c r="V214" s="492"/>
      <c r="W214" s="492"/>
      <c r="X214" s="492"/>
      <c r="Y214" s="164">
        <f t="shared" si="190"/>
        <v>0</v>
      </c>
      <c r="Z214" s="234">
        <v>0</v>
      </c>
      <c r="AA214" s="234">
        <v>0</v>
      </c>
      <c r="AB214" s="234">
        <v>0</v>
      </c>
      <c r="AC214" s="295">
        <f t="shared" si="191"/>
        <v>0</v>
      </c>
      <c r="AD214" s="296">
        <f t="shared" si="192"/>
        <v>0</v>
      </c>
      <c r="AE214" s="223"/>
      <c r="AG214" s="415">
        <v>5</v>
      </c>
      <c r="AH214" s="228" t="s">
        <v>29</v>
      </c>
      <c r="AI214" s="492"/>
      <c r="AJ214" s="492"/>
      <c r="AK214" s="492"/>
      <c r="AL214" s="492"/>
      <c r="AM214" s="492"/>
      <c r="AN214" s="492"/>
      <c r="AO214" s="492"/>
      <c r="AP214" s="305">
        <f t="shared" si="193"/>
        <v>0</v>
      </c>
      <c r="AQ214" s="234">
        <v>0</v>
      </c>
      <c r="AR214" s="234">
        <v>0</v>
      </c>
      <c r="AS214" s="234">
        <v>0</v>
      </c>
      <c r="AT214" s="277">
        <f t="shared" si="194"/>
        <v>0</v>
      </c>
      <c r="AU214" s="278">
        <f t="shared" si="195"/>
        <v>0</v>
      </c>
    </row>
    <row r="215" spans="1:134" x14ac:dyDescent="0.35">
      <c r="A215" s="415">
        <v>6</v>
      </c>
      <c r="B215" s="228" t="s">
        <v>30</v>
      </c>
      <c r="C215" s="492"/>
      <c r="D215" s="492"/>
      <c r="E215" s="492"/>
      <c r="F215" s="492"/>
      <c r="G215" s="492"/>
      <c r="H215" s="492"/>
      <c r="I215" s="492"/>
      <c r="J215" s="234">
        <v>0</v>
      </c>
      <c r="K215" s="234">
        <v>0</v>
      </c>
      <c r="L215" s="234">
        <v>0</v>
      </c>
      <c r="M215" s="236">
        <f t="shared" si="177"/>
        <v>0</v>
      </c>
      <c r="N215" s="223"/>
      <c r="P215" s="415">
        <v>6</v>
      </c>
      <c r="Q215" s="228" t="s">
        <v>30</v>
      </c>
      <c r="R215" s="492"/>
      <c r="S215" s="492"/>
      <c r="T215" s="492"/>
      <c r="U215" s="492"/>
      <c r="V215" s="492"/>
      <c r="W215" s="492"/>
      <c r="X215" s="492"/>
      <c r="Y215" s="164">
        <f t="shared" si="190"/>
        <v>0</v>
      </c>
      <c r="Z215" s="234">
        <v>0</v>
      </c>
      <c r="AA215" s="234">
        <v>0</v>
      </c>
      <c r="AB215" s="234">
        <v>0</v>
      </c>
      <c r="AC215" s="295">
        <f t="shared" si="191"/>
        <v>0</v>
      </c>
      <c r="AD215" s="296">
        <f t="shared" si="192"/>
        <v>0</v>
      </c>
      <c r="AE215" s="223"/>
      <c r="AG215" s="415">
        <v>6</v>
      </c>
      <c r="AH215" s="228" t="s">
        <v>30</v>
      </c>
      <c r="AI215" s="492"/>
      <c r="AJ215" s="492"/>
      <c r="AK215" s="492"/>
      <c r="AL215" s="492"/>
      <c r="AM215" s="492"/>
      <c r="AN215" s="492"/>
      <c r="AO215" s="492"/>
      <c r="AP215" s="305">
        <f t="shared" si="193"/>
        <v>0</v>
      </c>
      <c r="AQ215" s="234">
        <v>0</v>
      </c>
      <c r="AR215" s="234">
        <v>0</v>
      </c>
      <c r="AS215" s="234">
        <v>0</v>
      </c>
      <c r="AT215" s="277">
        <f t="shared" si="194"/>
        <v>0</v>
      </c>
      <c r="AU215" s="278">
        <f t="shared" si="195"/>
        <v>0</v>
      </c>
    </row>
    <row r="216" spans="1:134" x14ac:dyDescent="0.35">
      <c r="A216" s="415">
        <v>7</v>
      </c>
      <c r="B216" s="228" t="s">
        <v>34</v>
      </c>
      <c r="C216" s="492"/>
      <c r="D216" s="492"/>
      <c r="E216" s="492"/>
      <c r="F216" s="492"/>
      <c r="G216" s="492"/>
      <c r="H216" s="492"/>
      <c r="I216" s="492"/>
      <c r="J216" s="234">
        <v>0</v>
      </c>
      <c r="K216" s="234">
        <v>0</v>
      </c>
      <c r="L216" s="234">
        <v>0</v>
      </c>
      <c r="M216" s="236">
        <f t="shared" si="177"/>
        <v>0</v>
      </c>
      <c r="N216" s="223"/>
      <c r="P216" s="415">
        <v>7</v>
      </c>
      <c r="Q216" s="228" t="s">
        <v>34</v>
      </c>
      <c r="R216" s="492"/>
      <c r="S216" s="492"/>
      <c r="T216" s="492"/>
      <c r="U216" s="492"/>
      <c r="V216" s="492"/>
      <c r="W216" s="492"/>
      <c r="X216" s="492"/>
      <c r="Y216" s="164">
        <f t="shared" si="190"/>
        <v>0</v>
      </c>
      <c r="Z216" s="234">
        <v>0</v>
      </c>
      <c r="AA216" s="234">
        <v>0</v>
      </c>
      <c r="AB216" s="234">
        <v>0</v>
      </c>
      <c r="AC216" s="295">
        <f t="shared" si="191"/>
        <v>0</v>
      </c>
      <c r="AD216" s="296">
        <f t="shared" si="192"/>
        <v>0</v>
      </c>
      <c r="AE216" s="223"/>
      <c r="AG216" s="415">
        <v>7</v>
      </c>
      <c r="AH216" s="228" t="s">
        <v>34</v>
      </c>
      <c r="AI216" s="492"/>
      <c r="AJ216" s="492"/>
      <c r="AK216" s="492"/>
      <c r="AL216" s="492"/>
      <c r="AM216" s="492"/>
      <c r="AN216" s="492"/>
      <c r="AO216" s="492"/>
      <c r="AP216" s="305">
        <f t="shared" si="193"/>
        <v>0</v>
      </c>
      <c r="AQ216" s="234">
        <v>0</v>
      </c>
      <c r="AR216" s="234">
        <v>0</v>
      </c>
      <c r="AS216" s="234">
        <v>0</v>
      </c>
      <c r="AT216" s="277">
        <f t="shared" si="194"/>
        <v>0</v>
      </c>
      <c r="AU216" s="278">
        <f t="shared" si="195"/>
        <v>0</v>
      </c>
    </row>
    <row r="217" spans="1:134" x14ac:dyDescent="0.35">
      <c r="A217" s="415">
        <v>8</v>
      </c>
      <c r="B217" s="228" t="s">
        <v>35</v>
      </c>
      <c r="C217" s="492"/>
      <c r="D217" s="492"/>
      <c r="E217" s="492"/>
      <c r="F217" s="492"/>
      <c r="G217" s="492"/>
      <c r="H217" s="492"/>
      <c r="I217" s="492"/>
      <c r="J217" s="234">
        <v>0</v>
      </c>
      <c r="K217" s="234">
        <v>0</v>
      </c>
      <c r="L217" s="234">
        <v>0</v>
      </c>
      <c r="M217" s="236">
        <f>SUM(J217:L217)</f>
        <v>0</v>
      </c>
      <c r="N217" s="223"/>
      <c r="P217" s="415">
        <v>8</v>
      </c>
      <c r="Q217" s="228" t="s">
        <v>35</v>
      </c>
      <c r="R217" s="492"/>
      <c r="S217" s="492"/>
      <c r="T217" s="492"/>
      <c r="U217" s="492"/>
      <c r="V217" s="492"/>
      <c r="W217" s="492"/>
      <c r="X217" s="492"/>
      <c r="Y217" s="164">
        <f t="shared" si="190"/>
        <v>0</v>
      </c>
      <c r="Z217" s="234">
        <v>0</v>
      </c>
      <c r="AA217" s="234">
        <v>0</v>
      </c>
      <c r="AB217" s="234">
        <v>0</v>
      </c>
      <c r="AC217" s="295">
        <f t="shared" si="191"/>
        <v>0</v>
      </c>
      <c r="AD217" s="296">
        <f t="shared" si="192"/>
        <v>0</v>
      </c>
      <c r="AE217" s="223"/>
      <c r="AG217" s="415">
        <v>8</v>
      </c>
      <c r="AH217" s="228" t="s">
        <v>35</v>
      </c>
      <c r="AI217" s="492"/>
      <c r="AJ217" s="492"/>
      <c r="AK217" s="492"/>
      <c r="AL217" s="492"/>
      <c r="AM217" s="492"/>
      <c r="AN217" s="492"/>
      <c r="AO217" s="492"/>
      <c r="AP217" s="305">
        <f t="shared" si="193"/>
        <v>0</v>
      </c>
      <c r="AQ217" s="234">
        <v>0</v>
      </c>
      <c r="AR217" s="234">
        <v>0</v>
      </c>
      <c r="AS217" s="234">
        <v>0</v>
      </c>
      <c r="AT217" s="277">
        <f t="shared" si="194"/>
        <v>0</v>
      </c>
      <c r="AU217" s="278">
        <f t="shared" si="195"/>
        <v>0</v>
      </c>
    </row>
    <row r="218" spans="1:134" x14ac:dyDescent="0.35">
      <c r="A218" s="415">
        <v>9</v>
      </c>
      <c r="B218" s="228" t="s">
        <v>50</v>
      </c>
      <c r="C218" s="492"/>
      <c r="D218" s="492"/>
      <c r="E218" s="492"/>
      <c r="F218" s="492"/>
      <c r="G218" s="492"/>
      <c r="H218" s="492"/>
      <c r="I218" s="492"/>
      <c r="J218" s="234">
        <v>0</v>
      </c>
      <c r="K218" s="234">
        <v>0</v>
      </c>
      <c r="L218" s="234">
        <v>0</v>
      </c>
      <c r="M218" s="236">
        <f t="shared" si="177"/>
        <v>0</v>
      </c>
      <c r="N218" s="223"/>
      <c r="P218" s="415">
        <v>9</v>
      </c>
      <c r="Q218" s="228" t="s">
        <v>50</v>
      </c>
      <c r="R218" s="492"/>
      <c r="S218" s="492"/>
      <c r="T218" s="492"/>
      <c r="U218" s="492"/>
      <c r="V218" s="492"/>
      <c r="W218" s="492"/>
      <c r="X218" s="492"/>
      <c r="Y218" s="164">
        <f t="shared" si="190"/>
        <v>0</v>
      </c>
      <c r="Z218" s="234">
        <v>0</v>
      </c>
      <c r="AA218" s="234">
        <v>0</v>
      </c>
      <c r="AB218" s="234">
        <v>0</v>
      </c>
      <c r="AC218" s="295">
        <f t="shared" si="191"/>
        <v>0</v>
      </c>
      <c r="AD218" s="296">
        <f t="shared" si="192"/>
        <v>0</v>
      </c>
      <c r="AE218" s="223"/>
      <c r="AG218" s="415">
        <v>9</v>
      </c>
      <c r="AH218" s="228" t="s">
        <v>50</v>
      </c>
      <c r="AI218" s="492"/>
      <c r="AJ218" s="492"/>
      <c r="AK218" s="492"/>
      <c r="AL218" s="492"/>
      <c r="AM218" s="492"/>
      <c r="AN218" s="492"/>
      <c r="AO218" s="492"/>
      <c r="AP218" s="305">
        <f t="shared" si="193"/>
        <v>0</v>
      </c>
      <c r="AQ218" s="234">
        <v>0</v>
      </c>
      <c r="AR218" s="234">
        <v>0</v>
      </c>
      <c r="AS218" s="234">
        <v>0</v>
      </c>
      <c r="AT218" s="277">
        <f t="shared" si="194"/>
        <v>0</v>
      </c>
      <c r="AU218" s="278">
        <f t="shared" si="195"/>
        <v>0</v>
      </c>
    </row>
    <row r="219" spans="1:134" x14ac:dyDescent="0.35">
      <c r="A219" s="229">
        <v>10</v>
      </c>
      <c r="B219" s="313" t="s">
        <v>205</v>
      </c>
      <c r="C219" s="623"/>
      <c r="D219" s="623"/>
      <c r="E219" s="623"/>
      <c r="F219" s="623"/>
      <c r="G219" s="623"/>
      <c r="H219" s="623"/>
      <c r="I219" s="623"/>
      <c r="J219" s="234">
        <v>0</v>
      </c>
      <c r="K219" s="234">
        <v>0</v>
      </c>
      <c r="L219" s="234">
        <v>0</v>
      </c>
      <c r="M219" s="236">
        <f t="shared" si="177"/>
        <v>0</v>
      </c>
      <c r="N219" s="223"/>
      <c r="P219" s="229">
        <v>10</v>
      </c>
      <c r="Q219" s="313" t="s">
        <v>205</v>
      </c>
      <c r="R219" s="623"/>
      <c r="S219" s="623"/>
      <c r="T219" s="623"/>
      <c r="U219" s="623"/>
      <c r="V219" s="623"/>
      <c r="W219" s="623"/>
      <c r="X219" s="623"/>
      <c r="Y219" s="164">
        <f t="shared" si="190"/>
        <v>0</v>
      </c>
      <c r="Z219" s="234">
        <v>0</v>
      </c>
      <c r="AA219" s="234">
        <v>0</v>
      </c>
      <c r="AB219" s="234">
        <v>0</v>
      </c>
      <c r="AC219" s="295">
        <f t="shared" si="191"/>
        <v>0</v>
      </c>
      <c r="AD219" s="296">
        <f t="shared" si="192"/>
        <v>0</v>
      </c>
      <c r="AE219" s="223"/>
      <c r="AG219" s="229">
        <v>10</v>
      </c>
      <c r="AH219" s="313" t="s">
        <v>205</v>
      </c>
      <c r="AI219" s="623"/>
      <c r="AJ219" s="623"/>
      <c r="AK219" s="623"/>
      <c r="AL219" s="623"/>
      <c r="AM219" s="623"/>
      <c r="AN219" s="623"/>
      <c r="AO219" s="623"/>
      <c r="AP219" s="305">
        <f t="shared" si="193"/>
        <v>0</v>
      </c>
      <c r="AQ219" s="234">
        <v>0</v>
      </c>
      <c r="AR219" s="234">
        <v>0</v>
      </c>
      <c r="AS219" s="234">
        <v>0</v>
      </c>
      <c r="AT219" s="277">
        <f t="shared" si="194"/>
        <v>0</v>
      </c>
      <c r="AU219" s="278">
        <f t="shared" si="195"/>
        <v>0</v>
      </c>
    </row>
    <row r="220" spans="1:134" x14ac:dyDescent="0.35">
      <c r="A220" s="229">
        <v>11</v>
      </c>
      <c r="B220" s="313" t="s">
        <v>205</v>
      </c>
      <c r="C220" s="623"/>
      <c r="D220" s="623"/>
      <c r="E220" s="623"/>
      <c r="F220" s="623"/>
      <c r="G220" s="623"/>
      <c r="H220" s="623"/>
      <c r="I220" s="623"/>
      <c r="J220" s="234">
        <v>0</v>
      </c>
      <c r="K220" s="234">
        <v>0</v>
      </c>
      <c r="L220" s="234">
        <v>0</v>
      </c>
      <c r="M220" s="236">
        <f>SUM(J220:L220)</f>
        <v>0</v>
      </c>
      <c r="N220" s="223"/>
      <c r="P220" s="229">
        <v>11</v>
      </c>
      <c r="Q220" s="313" t="s">
        <v>205</v>
      </c>
      <c r="R220" s="623"/>
      <c r="S220" s="623"/>
      <c r="T220" s="623"/>
      <c r="U220" s="623"/>
      <c r="V220" s="623"/>
      <c r="W220" s="623"/>
      <c r="X220" s="623"/>
      <c r="Y220" s="164">
        <f t="shared" si="190"/>
        <v>0</v>
      </c>
      <c r="Z220" s="234">
        <v>0</v>
      </c>
      <c r="AA220" s="234">
        <v>0</v>
      </c>
      <c r="AB220" s="234">
        <v>0</v>
      </c>
      <c r="AC220" s="295">
        <f>SUM(Z220:AB220)</f>
        <v>0</v>
      </c>
      <c r="AD220" s="296">
        <f t="shared" si="192"/>
        <v>0</v>
      </c>
      <c r="AE220" s="223"/>
      <c r="AG220" s="229">
        <v>11</v>
      </c>
      <c r="AH220" s="313" t="s">
        <v>205</v>
      </c>
      <c r="AI220" s="623"/>
      <c r="AJ220" s="623"/>
      <c r="AK220" s="623"/>
      <c r="AL220" s="623"/>
      <c r="AM220" s="623"/>
      <c r="AN220" s="623"/>
      <c r="AO220" s="623"/>
      <c r="AP220" s="305">
        <f t="shared" si="193"/>
        <v>0</v>
      </c>
      <c r="AQ220" s="234">
        <v>0</v>
      </c>
      <c r="AR220" s="234">
        <v>0</v>
      </c>
      <c r="AS220" s="234">
        <v>0</v>
      </c>
      <c r="AT220" s="277">
        <f>SUM(AQ220:AS220)</f>
        <v>0</v>
      </c>
      <c r="AU220" s="278">
        <f t="shared" si="195"/>
        <v>0</v>
      </c>
    </row>
    <row r="221" spans="1:134" ht="16" thickBot="1" x14ac:dyDescent="0.4">
      <c r="A221" s="578" t="s">
        <v>36</v>
      </c>
      <c r="B221" s="579"/>
      <c r="C221" s="579"/>
      <c r="D221" s="579"/>
      <c r="E221" s="579"/>
      <c r="F221" s="579"/>
      <c r="G221" s="579"/>
      <c r="H221" s="579"/>
      <c r="I221" s="579"/>
      <c r="J221" s="250">
        <f>SUM(J210:J220)</f>
        <v>0</v>
      </c>
      <c r="K221" s="250">
        <f t="shared" ref="K221:L221" si="196">SUM(K210:K220)</f>
        <v>0</v>
      </c>
      <c r="L221" s="250">
        <f t="shared" si="196"/>
        <v>0</v>
      </c>
      <c r="M221" s="237">
        <f>SUM(J221:L221)</f>
        <v>0</v>
      </c>
      <c r="N221" s="223"/>
      <c r="P221" s="578" t="s">
        <v>36</v>
      </c>
      <c r="Q221" s="579"/>
      <c r="R221" s="579"/>
      <c r="S221" s="579"/>
      <c r="T221" s="579"/>
      <c r="U221" s="579"/>
      <c r="V221" s="579"/>
      <c r="W221" s="579"/>
      <c r="X221" s="579"/>
      <c r="Y221" s="200">
        <f t="shared" si="190"/>
        <v>0</v>
      </c>
      <c r="Z221" s="293">
        <f>SUM(Z210:Z220)</f>
        <v>0</v>
      </c>
      <c r="AA221" s="293">
        <f t="shared" ref="AA221" si="197">SUM(AA210:AA220)</f>
        <v>0</v>
      </c>
      <c r="AB221" s="293">
        <f>SUM(AB210:AB220)</f>
        <v>0</v>
      </c>
      <c r="AC221" s="293">
        <f t="shared" ref="AC221:AD221" si="198">SUM(AC210:AC220)</f>
        <v>0</v>
      </c>
      <c r="AD221" s="294">
        <f t="shared" si="198"/>
        <v>0</v>
      </c>
      <c r="AE221" s="223"/>
      <c r="AG221" s="578" t="s">
        <v>36</v>
      </c>
      <c r="AH221" s="579"/>
      <c r="AI221" s="579"/>
      <c r="AJ221" s="579"/>
      <c r="AK221" s="579"/>
      <c r="AL221" s="579"/>
      <c r="AM221" s="579"/>
      <c r="AN221" s="579"/>
      <c r="AO221" s="579"/>
      <c r="AP221" s="306">
        <f t="shared" si="193"/>
        <v>0</v>
      </c>
      <c r="AQ221" s="275">
        <f>SUM(AQ210:AQ220)</f>
        <v>0</v>
      </c>
      <c r="AR221" s="275">
        <f t="shared" ref="AR221:AT221" si="199">SUM(AR210:AR220)</f>
        <v>0</v>
      </c>
      <c r="AS221" s="275">
        <f t="shared" si="199"/>
        <v>0</v>
      </c>
      <c r="AT221" s="275">
        <f t="shared" si="199"/>
        <v>0</v>
      </c>
      <c r="AU221" s="276">
        <f t="shared" si="195"/>
        <v>0</v>
      </c>
    </row>
    <row r="222" spans="1:134" s="358" customFormat="1" ht="3.75" customHeight="1" x14ac:dyDescent="0.35">
      <c r="B222" s="281"/>
      <c r="C222" s="284"/>
      <c r="D222" s="284"/>
      <c r="E222" s="284"/>
      <c r="F222" s="284"/>
      <c r="G222" s="284"/>
      <c r="H222" s="284"/>
      <c r="I222" s="284"/>
      <c r="J222" s="283"/>
      <c r="K222" s="283"/>
      <c r="L222" s="283"/>
      <c r="M222" s="246"/>
      <c r="N222" s="223"/>
      <c r="Q222" s="281"/>
      <c r="R222" s="284"/>
      <c r="S222" s="284"/>
      <c r="T222" s="284"/>
      <c r="U222" s="284"/>
      <c r="V222" s="284"/>
      <c r="W222" s="284"/>
      <c r="X222" s="284"/>
      <c r="Y222" s="304"/>
      <c r="Z222" s="283"/>
      <c r="AA222" s="283"/>
      <c r="AB222" s="283"/>
      <c r="AC222" s="246"/>
      <c r="AD222" s="246"/>
      <c r="AE222" s="223"/>
      <c r="AH222" s="281"/>
      <c r="AI222" s="284"/>
      <c r="AJ222" s="284"/>
      <c r="AK222" s="284"/>
      <c r="AL222" s="284"/>
      <c r="AM222" s="284"/>
      <c r="AN222" s="284"/>
      <c r="AO222" s="284"/>
      <c r="AP222" s="304"/>
      <c r="AQ222" s="283"/>
      <c r="AR222" s="283"/>
      <c r="AS222" s="283"/>
      <c r="AT222" s="246"/>
      <c r="AU222" s="246"/>
      <c r="AW222" s="357"/>
      <c r="AX222" s="357"/>
      <c r="AY222" s="357"/>
      <c r="AZ222" s="357"/>
      <c r="BA222" s="357"/>
      <c r="BB222" s="357"/>
      <c r="BC222" s="357"/>
      <c r="BD222" s="357"/>
      <c r="BE222" s="357"/>
      <c r="BF222" s="357"/>
      <c r="BG222" s="357"/>
      <c r="BH222" s="357"/>
      <c r="BI222" s="357"/>
      <c r="BJ222" s="357"/>
      <c r="BK222" s="357"/>
      <c r="BL222" s="357"/>
      <c r="BM222" s="357"/>
      <c r="BN222" s="357"/>
      <c r="BO222" s="357"/>
      <c r="BP222" s="357"/>
      <c r="BQ222" s="357"/>
      <c r="BR222" s="357"/>
      <c r="BS222" s="357"/>
      <c r="BT222" s="357"/>
      <c r="BU222" s="357"/>
      <c r="BV222" s="357"/>
      <c r="BW222" s="357"/>
      <c r="BX222" s="357"/>
      <c r="BY222" s="357"/>
      <c r="BZ222" s="357"/>
      <c r="CA222" s="357"/>
      <c r="CB222" s="357"/>
      <c r="CC222" s="357"/>
      <c r="CD222" s="357"/>
      <c r="CE222" s="357"/>
      <c r="CF222" s="357"/>
      <c r="CG222" s="357"/>
      <c r="CH222" s="357"/>
      <c r="CI222" s="357"/>
      <c r="CJ222" s="357"/>
      <c r="CK222" s="357"/>
      <c r="CL222" s="357"/>
      <c r="CM222" s="357"/>
      <c r="CN222" s="357"/>
      <c r="CO222" s="357"/>
      <c r="CP222" s="357"/>
      <c r="CQ222" s="357"/>
      <c r="CR222" s="357"/>
      <c r="CS222" s="357"/>
      <c r="CT222" s="357"/>
      <c r="CU222" s="357"/>
      <c r="CV222" s="357"/>
      <c r="CW222" s="357"/>
      <c r="CX222" s="357"/>
      <c r="CY222" s="357"/>
      <c r="CZ222" s="357"/>
      <c r="DA222" s="357"/>
      <c r="DB222" s="357"/>
      <c r="DC222" s="357"/>
      <c r="DD222" s="357"/>
      <c r="DE222" s="357"/>
      <c r="DF222" s="357"/>
      <c r="DG222" s="357"/>
      <c r="DH222" s="357"/>
      <c r="DI222" s="357"/>
      <c r="DJ222" s="357"/>
      <c r="DK222" s="357"/>
      <c r="DL222" s="357"/>
      <c r="DM222" s="357"/>
      <c r="DN222" s="357"/>
      <c r="DO222" s="357"/>
      <c r="DP222" s="357"/>
      <c r="DQ222" s="357"/>
      <c r="DR222" s="357"/>
      <c r="DS222" s="357"/>
      <c r="DT222" s="357"/>
      <c r="DU222" s="357"/>
      <c r="DV222" s="357"/>
      <c r="DW222" s="357"/>
      <c r="DX222" s="357"/>
      <c r="DY222" s="357"/>
      <c r="DZ222" s="357"/>
      <c r="EA222" s="357"/>
      <c r="EB222" s="357"/>
      <c r="EC222" s="357"/>
      <c r="ED222" s="357"/>
    </row>
    <row r="223" spans="1:134" ht="3.75" customHeight="1" thickBot="1" x14ac:dyDescent="0.4">
      <c r="A223" s="242"/>
      <c r="B223" s="242"/>
      <c r="C223" s="242"/>
      <c r="D223" s="242"/>
      <c r="E223" s="242"/>
      <c r="F223" s="242"/>
      <c r="G223" s="242"/>
      <c r="H223" s="242"/>
      <c r="I223" s="413"/>
      <c r="J223" s="246"/>
      <c r="K223" s="246"/>
      <c r="L223" s="246"/>
      <c r="M223" s="246"/>
      <c r="N223" s="223"/>
      <c r="P223" s="242"/>
      <c r="Q223" s="242"/>
      <c r="R223" s="242"/>
      <c r="S223" s="242"/>
      <c r="T223" s="242"/>
      <c r="U223" s="242"/>
      <c r="V223" s="242"/>
      <c r="W223" s="242"/>
      <c r="X223" s="413"/>
      <c r="Y223" s="246"/>
      <c r="Z223" s="246"/>
      <c r="AA223" s="246"/>
      <c r="AB223" s="246"/>
      <c r="AC223" s="246"/>
      <c r="AD223" s="246"/>
      <c r="AE223" s="223"/>
      <c r="AG223" s="242"/>
      <c r="AH223" s="242"/>
      <c r="AI223" s="242"/>
      <c r="AJ223" s="242"/>
      <c r="AK223" s="242"/>
      <c r="AL223" s="242"/>
      <c r="AM223" s="242"/>
      <c r="AN223" s="242"/>
      <c r="AO223" s="413"/>
      <c r="AP223" s="246"/>
      <c r="AQ223" s="246"/>
      <c r="AR223" s="246"/>
      <c r="AS223" s="246"/>
      <c r="AT223" s="246"/>
      <c r="AU223" s="246"/>
    </row>
    <row r="224" spans="1:134" x14ac:dyDescent="0.35">
      <c r="A224" s="544" t="s">
        <v>189</v>
      </c>
      <c r="B224" s="545"/>
      <c r="C224" s="545"/>
      <c r="D224" s="545"/>
      <c r="E224" s="545"/>
      <c r="F224" s="545"/>
      <c r="G224" s="545"/>
      <c r="H224" s="545"/>
      <c r="I224" s="545"/>
      <c r="J224" s="244">
        <f>SUM(J221, J207, J201, H194)</f>
        <v>0</v>
      </c>
      <c r="K224" s="244">
        <f>SUM( K221, K207, K201, K194)</f>
        <v>0</v>
      </c>
      <c r="L224" s="244">
        <f>SUM( L221, L207, L201, L194)</f>
        <v>0</v>
      </c>
      <c r="M224" s="245">
        <f>SUM(J224:L224)</f>
        <v>0</v>
      </c>
      <c r="N224" s="223"/>
      <c r="P224" s="544" t="s">
        <v>182</v>
      </c>
      <c r="Q224" s="545"/>
      <c r="R224" s="545"/>
      <c r="S224" s="545"/>
      <c r="T224" s="545"/>
      <c r="U224" s="545"/>
      <c r="V224" s="545"/>
      <c r="W224" s="545"/>
      <c r="X224" s="545"/>
      <c r="Y224" s="199">
        <f t="shared" ref="Y224:Y225" si="200">AU144</f>
        <v>0</v>
      </c>
      <c r="Z224" s="300">
        <f>SUM(Z221, Z207, Z201, X194)</f>
        <v>0</v>
      </c>
      <c r="AA224" s="300">
        <f>SUM(AA221, AA207, AA201, AA194)</f>
        <v>0</v>
      </c>
      <c r="AB224" s="300">
        <f>SUM(AB221, AB207, AB201, AB194, )</f>
        <v>0</v>
      </c>
      <c r="AC224" s="300">
        <f t="shared" ref="AC224" si="201">SUM(Z224:AB224)</f>
        <v>0</v>
      </c>
      <c r="AD224" s="301">
        <f>M224-AC224</f>
        <v>0</v>
      </c>
      <c r="AE224" s="246"/>
      <c r="AG224" s="544" t="s">
        <v>182</v>
      </c>
      <c r="AH224" s="545"/>
      <c r="AI224" s="545"/>
      <c r="AJ224" s="545"/>
      <c r="AK224" s="545"/>
      <c r="AL224" s="545"/>
      <c r="AM224" s="545"/>
      <c r="AN224" s="545"/>
      <c r="AO224" s="545"/>
      <c r="AP224" s="205">
        <f t="shared" ref="AP224:AP225" si="202">AU144</f>
        <v>0</v>
      </c>
      <c r="AQ224" s="286">
        <f>SUM( AQ221, AQ207, AQ201, AO194)</f>
        <v>0</v>
      </c>
      <c r="AR224" s="286">
        <f>SUM( AR221, AR207, AR201, AR194)</f>
        <v>0</v>
      </c>
      <c r="AS224" s="286">
        <f>SUM( AS221, AS207, AS201, AS194, )</f>
        <v>0</v>
      </c>
      <c r="AT224" s="286">
        <f t="shared" ref="AT224" si="203">SUM(AQ224:AS224)</f>
        <v>0</v>
      </c>
      <c r="AU224" s="287">
        <f>IF($S$233&lt;&gt;0, AC224+AP224-AT224, M224+AP224-AT224)</f>
        <v>0</v>
      </c>
      <c r="AV224" s="246"/>
    </row>
    <row r="225" spans="1:134" ht="16" thickBot="1" x14ac:dyDescent="0.4">
      <c r="A225" s="540" t="s">
        <v>183</v>
      </c>
      <c r="B225" s="541"/>
      <c r="C225" s="541"/>
      <c r="D225" s="541"/>
      <c r="E225" s="541"/>
      <c r="F225" s="541"/>
      <c r="G225" s="541"/>
      <c r="H225" s="541"/>
      <c r="I225" s="541"/>
      <c r="J225" s="593">
        <f>SUM(K221, L221, K207, L207, K201, L201, K194, L194)</f>
        <v>0</v>
      </c>
      <c r="K225" s="593"/>
      <c r="L225" s="593"/>
      <c r="M225" s="594"/>
      <c r="N225" s="223"/>
      <c r="P225" s="540" t="s">
        <v>183</v>
      </c>
      <c r="Q225" s="541"/>
      <c r="R225" s="541"/>
      <c r="S225" s="541"/>
      <c r="T225" s="541"/>
      <c r="U225" s="541"/>
      <c r="V225" s="541"/>
      <c r="W225" s="541"/>
      <c r="X225" s="541"/>
      <c r="Y225" s="200">
        <f t="shared" si="200"/>
        <v>0</v>
      </c>
      <c r="Z225" s="588">
        <f>SUM(AA221, AB221, AA207, AB207, AA201, AB201, AA194, AB194)</f>
        <v>0</v>
      </c>
      <c r="AA225" s="588"/>
      <c r="AB225" s="588"/>
      <c r="AC225" s="588"/>
      <c r="AD225" s="330">
        <f>M225-Z225</f>
        <v>0</v>
      </c>
      <c r="AE225" s="223"/>
      <c r="AG225" s="540" t="s">
        <v>183</v>
      </c>
      <c r="AH225" s="541"/>
      <c r="AI225" s="541"/>
      <c r="AJ225" s="541"/>
      <c r="AK225" s="541"/>
      <c r="AL225" s="541"/>
      <c r="AM225" s="541"/>
      <c r="AN225" s="541"/>
      <c r="AO225" s="541"/>
      <c r="AP225" s="306">
        <f t="shared" si="202"/>
        <v>0</v>
      </c>
      <c r="AQ225" s="539">
        <f>SUM( AR221, AS221, AR207, AS207, AR201, AS201, AR194, AS194)</f>
        <v>0</v>
      </c>
      <c r="AR225" s="539"/>
      <c r="AS225" s="539"/>
      <c r="AT225" s="539"/>
      <c r="AU225" s="276">
        <f>IF($S$233&lt;&gt;0, AC225+AP225-AT225, M225+AP225-AT225)</f>
        <v>0</v>
      </c>
    </row>
    <row r="226" spans="1:134" s="224" customFormat="1" ht="16" thickBot="1" x14ac:dyDescent="0.4">
      <c r="A226" s="358"/>
      <c r="B226" s="413"/>
      <c r="C226" s="413"/>
      <c r="D226" s="413"/>
      <c r="E226" s="413"/>
      <c r="F226" s="413"/>
      <c r="G226" s="413"/>
      <c r="H226" s="413"/>
      <c r="I226" s="413"/>
      <c r="J226" s="258"/>
      <c r="K226" s="258"/>
      <c r="L226" s="258"/>
      <c r="M226" s="358"/>
      <c r="N226" s="223"/>
      <c r="O226" s="357"/>
      <c r="P226" s="358"/>
      <c r="Q226" s="413"/>
      <c r="R226" s="413"/>
      <c r="S226" s="413"/>
      <c r="T226" s="413"/>
      <c r="U226" s="413"/>
      <c r="V226" s="413"/>
      <c r="W226" s="413"/>
      <c r="X226" s="413"/>
      <c r="Y226" s="258"/>
      <c r="Z226" s="258"/>
      <c r="AA226" s="258"/>
      <c r="AB226" s="358"/>
      <c r="AC226" s="358"/>
      <c r="AD226" s="358"/>
      <c r="AE226" s="223"/>
      <c r="AF226" s="357"/>
      <c r="AG226" s="358"/>
      <c r="AH226" s="413"/>
      <c r="AI226" s="413"/>
      <c r="AJ226" s="413"/>
      <c r="AK226" s="413"/>
      <c r="AL226" s="413"/>
      <c r="AM226" s="413"/>
      <c r="AN226" s="413"/>
      <c r="AO226" s="413"/>
      <c r="AP226" s="258"/>
      <c r="AQ226" s="258"/>
      <c r="AR226" s="258"/>
      <c r="AS226" s="358"/>
      <c r="AT226" s="358"/>
      <c r="AU226" s="358"/>
      <c r="AV226" s="357"/>
      <c r="AW226" s="357"/>
      <c r="AX226" s="357"/>
      <c r="AY226" s="357"/>
      <c r="AZ226" s="357"/>
      <c r="BA226" s="357"/>
      <c r="BB226" s="357"/>
      <c r="BC226" s="357"/>
      <c r="BD226" s="357"/>
      <c r="BE226" s="357"/>
      <c r="BF226" s="357"/>
      <c r="BG226" s="357"/>
      <c r="BH226" s="357"/>
      <c r="BI226" s="357"/>
      <c r="BJ226" s="357"/>
      <c r="BK226" s="357"/>
      <c r="BL226" s="357"/>
      <c r="BM226" s="357"/>
      <c r="BN226" s="357"/>
      <c r="BO226" s="357"/>
      <c r="BP226" s="357"/>
      <c r="BQ226" s="357"/>
      <c r="BR226" s="357"/>
      <c r="BS226" s="357"/>
      <c r="BT226" s="357"/>
      <c r="BU226" s="357"/>
      <c r="BV226" s="357"/>
      <c r="BW226" s="357"/>
      <c r="BX226" s="357"/>
      <c r="BY226" s="357"/>
      <c r="BZ226" s="357"/>
      <c r="CA226" s="357"/>
      <c r="CB226" s="357"/>
      <c r="CC226" s="357"/>
      <c r="CD226" s="357"/>
      <c r="CE226" s="357"/>
      <c r="CF226" s="357"/>
      <c r="CG226" s="357"/>
      <c r="CH226" s="357"/>
      <c r="CI226" s="357"/>
      <c r="CJ226" s="357"/>
      <c r="CK226" s="357"/>
      <c r="CL226" s="357"/>
      <c r="CM226" s="357"/>
      <c r="CN226" s="357"/>
      <c r="CO226" s="357"/>
      <c r="CP226" s="357"/>
      <c r="CQ226" s="357"/>
      <c r="CR226" s="357"/>
      <c r="CS226" s="357"/>
      <c r="CT226" s="357"/>
      <c r="CU226" s="357"/>
      <c r="CV226" s="357"/>
      <c r="CW226" s="357"/>
      <c r="CX226" s="357"/>
      <c r="CY226" s="357"/>
      <c r="CZ226" s="357"/>
      <c r="DA226" s="357"/>
      <c r="DB226" s="357"/>
      <c r="DC226" s="357"/>
      <c r="DD226" s="357"/>
      <c r="DE226" s="357"/>
      <c r="DF226" s="357"/>
      <c r="DG226" s="357"/>
      <c r="DH226" s="357"/>
      <c r="DI226" s="357"/>
      <c r="DJ226" s="357"/>
      <c r="DK226" s="357"/>
      <c r="DL226" s="357"/>
      <c r="DM226" s="357"/>
      <c r="DN226" s="357"/>
      <c r="DO226" s="357"/>
      <c r="DP226" s="357"/>
      <c r="DQ226" s="357"/>
      <c r="DR226" s="357"/>
      <c r="DS226" s="357"/>
      <c r="DT226" s="357"/>
      <c r="DU226" s="357"/>
      <c r="DV226" s="357"/>
      <c r="DW226" s="357"/>
      <c r="DX226" s="357"/>
      <c r="DY226" s="357"/>
      <c r="DZ226" s="357"/>
      <c r="EA226" s="357"/>
      <c r="EB226" s="357"/>
      <c r="EC226" s="357"/>
      <c r="ED226" s="357"/>
    </row>
    <row r="227" spans="1:134" s="242" customFormat="1" x14ac:dyDescent="0.35">
      <c r="A227" s="502" t="s">
        <v>100</v>
      </c>
      <c r="B227" s="503"/>
      <c r="C227" s="503"/>
      <c r="D227" s="503"/>
      <c r="E227" s="503"/>
      <c r="F227" s="503"/>
      <c r="G227" s="503"/>
      <c r="H227" s="503"/>
      <c r="I227" s="503"/>
      <c r="J227" s="425" t="s">
        <v>17</v>
      </c>
      <c r="K227" s="542" t="s">
        <v>4</v>
      </c>
      <c r="L227" s="542"/>
      <c r="M227" s="418" t="s">
        <v>49</v>
      </c>
      <c r="N227" s="261"/>
      <c r="P227" s="502" t="s">
        <v>100</v>
      </c>
      <c r="Q227" s="503"/>
      <c r="R227" s="503"/>
      <c r="S227" s="503"/>
      <c r="T227" s="503"/>
      <c r="U227" s="503"/>
      <c r="V227" s="503"/>
      <c r="W227" s="503"/>
      <c r="X227" s="503"/>
      <c r="Y227" s="414" t="s">
        <v>111</v>
      </c>
      <c r="Z227" s="425" t="s">
        <v>77</v>
      </c>
      <c r="AA227" s="542" t="s">
        <v>4</v>
      </c>
      <c r="AB227" s="542"/>
      <c r="AC227" s="414" t="s">
        <v>18</v>
      </c>
      <c r="AD227" s="268" t="s">
        <v>114</v>
      </c>
      <c r="AE227" s="261"/>
      <c r="AG227" s="502" t="s">
        <v>100</v>
      </c>
      <c r="AH227" s="503"/>
      <c r="AI227" s="503"/>
      <c r="AJ227" s="503"/>
      <c r="AK227" s="503"/>
      <c r="AL227" s="503"/>
      <c r="AM227" s="503"/>
      <c r="AN227" s="503"/>
      <c r="AO227" s="503"/>
      <c r="AP227" s="414" t="s">
        <v>111</v>
      </c>
      <c r="AQ227" s="425" t="s">
        <v>212</v>
      </c>
      <c r="AR227" s="542" t="s">
        <v>4</v>
      </c>
      <c r="AS227" s="542"/>
      <c r="AT227" s="414" t="s">
        <v>214</v>
      </c>
      <c r="AU227" s="268" t="s">
        <v>260</v>
      </c>
      <c r="AW227" s="357"/>
      <c r="AX227" s="357"/>
      <c r="AY227" s="357"/>
      <c r="AZ227" s="357"/>
      <c r="BA227" s="357"/>
      <c r="BB227" s="357"/>
      <c r="BC227" s="357"/>
      <c r="BD227" s="357"/>
      <c r="BE227" s="357"/>
      <c r="BF227" s="357"/>
      <c r="BG227" s="357"/>
      <c r="BH227" s="357"/>
      <c r="BI227" s="357"/>
      <c r="BJ227" s="357"/>
      <c r="BK227" s="357"/>
      <c r="BL227" s="357"/>
      <c r="BM227" s="357"/>
      <c r="BN227" s="357"/>
      <c r="BO227" s="357"/>
      <c r="BP227" s="357"/>
      <c r="BQ227" s="357"/>
      <c r="BR227" s="357"/>
      <c r="BS227" s="357"/>
      <c r="BT227" s="357"/>
      <c r="BU227" s="357"/>
      <c r="BV227" s="357"/>
      <c r="BW227" s="357"/>
      <c r="BX227" s="357"/>
      <c r="BY227" s="357"/>
      <c r="BZ227" s="357"/>
      <c r="CA227" s="357"/>
      <c r="CB227" s="357"/>
      <c r="CC227" s="357"/>
      <c r="CD227" s="357"/>
      <c r="CE227" s="357"/>
      <c r="CF227" s="357"/>
      <c r="CG227" s="357"/>
      <c r="CH227" s="357"/>
      <c r="CI227" s="357"/>
      <c r="CJ227" s="357"/>
      <c r="CK227" s="357"/>
      <c r="CL227" s="357"/>
      <c r="CM227" s="357"/>
      <c r="CN227" s="357"/>
      <c r="CO227" s="357"/>
      <c r="CP227" s="357"/>
      <c r="CQ227" s="357"/>
      <c r="CR227" s="357"/>
      <c r="CS227" s="357"/>
      <c r="CT227" s="357"/>
      <c r="CU227" s="357"/>
      <c r="CV227" s="357"/>
      <c r="CW227" s="357"/>
      <c r="CX227" s="357"/>
      <c r="CY227" s="357"/>
      <c r="CZ227" s="357"/>
      <c r="DA227" s="357"/>
      <c r="DB227" s="357"/>
      <c r="DC227" s="357"/>
      <c r="DD227" s="357"/>
      <c r="DE227" s="357"/>
      <c r="DF227" s="357"/>
      <c r="DG227" s="357"/>
      <c r="DH227" s="357"/>
      <c r="DI227" s="357"/>
      <c r="DJ227" s="357"/>
      <c r="DK227" s="357"/>
      <c r="DL227" s="357"/>
      <c r="DM227" s="357"/>
      <c r="DN227" s="357"/>
      <c r="DO227" s="357"/>
      <c r="DP227" s="357"/>
      <c r="DQ227" s="357"/>
      <c r="DR227" s="357"/>
      <c r="DS227" s="357"/>
      <c r="DT227" s="357"/>
      <c r="DU227" s="357"/>
      <c r="DV227" s="357"/>
      <c r="DW227" s="357"/>
      <c r="DX227" s="357"/>
      <c r="DY227" s="357"/>
      <c r="DZ227" s="357"/>
      <c r="EA227" s="357"/>
      <c r="EB227" s="357"/>
      <c r="EC227" s="357"/>
      <c r="ED227" s="357"/>
    </row>
    <row r="228" spans="1:134" ht="16" thickBot="1" x14ac:dyDescent="0.4">
      <c r="A228" s="540" t="s">
        <v>37</v>
      </c>
      <c r="B228" s="541"/>
      <c r="C228" s="541"/>
      <c r="D228" s="541"/>
      <c r="E228" s="541"/>
      <c r="F228" s="541"/>
      <c r="G228" s="541"/>
      <c r="H228" s="541"/>
      <c r="I228" s="541"/>
      <c r="J228" s="243">
        <f>(SUM(J221, J207, J201, H194))*'Cumulative Budget'!$G$36</f>
        <v>0</v>
      </c>
      <c r="K228" s="593">
        <f>(SUM(K221, L221, K207, L207, K201, L201, K194, L194))*'Cumulative Budget'!$G$36</f>
        <v>0</v>
      </c>
      <c r="L228" s="593"/>
      <c r="M228" s="237">
        <f t="shared" ref="M228" si="204">SUM(J228:L228)</f>
        <v>0</v>
      </c>
      <c r="N228" s="223"/>
      <c r="P228" s="540" t="s">
        <v>37</v>
      </c>
      <c r="Q228" s="541"/>
      <c r="R228" s="541"/>
      <c r="S228" s="541"/>
      <c r="T228" s="541"/>
      <c r="U228" s="541"/>
      <c r="V228" s="541"/>
      <c r="W228" s="541"/>
      <c r="X228" s="541"/>
      <c r="Y228" s="200">
        <f t="shared" ref="Y228:Y230" si="205">AU148</f>
        <v>0</v>
      </c>
      <c r="Z228" s="302">
        <f>(SUM(Z221, Z207, Z201, X194))*'Cumulative Budget'!$G$36</f>
        <v>0</v>
      </c>
      <c r="AA228" s="588">
        <f>(SUM(AA221, AB221, AA207, AB207, AA201, AB201, AA194, AB194))*'Cumulative Budget'!$G$36</f>
        <v>0</v>
      </c>
      <c r="AB228" s="588"/>
      <c r="AC228" s="293">
        <f t="shared" ref="AC228" si="206">SUM(Z228:AB228)</f>
        <v>0</v>
      </c>
      <c r="AD228" s="294">
        <f t="shared" ref="AD228" si="207">M228-AC228</f>
        <v>0</v>
      </c>
      <c r="AE228" s="223"/>
      <c r="AG228" s="540" t="s">
        <v>37</v>
      </c>
      <c r="AH228" s="541"/>
      <c r="AI228" s="541"/>
      <c r="AJ228" s="541"/>
      <c r="AK228" s="541"/>
      <c r="AL228" s="541"/>
      <c r="AM228" s="541"/>
      <c r="AN228" s="541"/>
      <c r="AO228" s="541"/>
      <c r="AP228" s="306">
        <f t="shared" ref="AP228:AP230" si="208">AU148</f>
        <v>0</v>
      </c>
      <c r="AQ228" s="443">
        <v>0</v>
      </c>
      <c r="AR228" s="563">
        <v>0</v>
      </c>
      <c r="AS228" s="563"/>
      <c r="AT228" s="275">
        <f>SUM(AQ228:AS228)</f>
        <v>0</v>
      </c>
      <c r="AU228" s="276">
        <f>IF($S$233&lt;&gt;0, AC228+AP228-AT228, M228+AP228-AT228)</f>
        <v>0</v>
      </c>
    </row>
    <row r="229" spans="1:134" s="358" customFormat="1" ht="16" thickBot="1" x14ac:dyDescent="0.4">
      <c r="A229" s="359" t="s">
        <v>99</v>
      </c>
      <c r="B229" s="359"/>
      <c r="J229" s="233"/>
      <c r="K229" s="233"/>
      <c r="L229" s="233"/>
      <c r="M229" s="233"/>
      <c r="N229" s="223"/>
      <c r="O229" s="357"/>
      <c r="P229" s="359" t="s">
        <v>99</v>
      </c>
      <c r="Q229" s="359"/>
      <c r="Z229" s="233"/>
      <c r="AA229" s="233"/>
      <c r="AB229" s="233"/>
      <c r="AC229" s="233"/>
      <c r="AD229" s="233"/>
      <c r="AE229" s="223"/>
      <c r="AG229" s="359" t="s">
        <v>99</v>
      </c>
      <c r="AH229" s="359"/>
      <c r="AQ229" s="233"/>
      <c r="AR229" s="233"/>
      <c r="AS229" s="233"/>
      <c r="AT229" s="233"/>
      <c r="AU229" s="233"/>
      <c r="AV229" s="357"/>
      <c r="AW229" s="357"/>
      <c r="AX229" s="357"/>
      <c r="AY229" s="357"/>
      <c r="AZ229" s="357"/>
      <c r="BA229" s="357"/>
      <c r="BB229" s="357"/>
      <c r="BC229" s="357"/>
      <c r="BD229" s="357"/>
      <c r="BE229" s="357"/>
      <c r="BF229" s="357"/>
      <c r="BG229" s="357"/>
      <c r="BH229" s="357"/>
      <c r="BI229" s="357"/>
      <c r="BJ229" s="357"/>
      <c r="BK229" s="357"/>
      <c r="BL229" s="357"/>
      <c r="BM229" s="357"/>
      <c r="BN229" s="357"/>
      <c r="BO229" s="357"/>
      <c r="BP229" s="357"/>
      <c r="BQ229" s="357"/>
      <c r="BR229" s="357"/>
      <c r="BS229" s="357"/>
      <c r="BT229" s="357"/>
      <c r="BU229" s="357"/>
      <c r="BV229" s="357"/>
      <c r="BW229" s="357"/>
      <c r="BX229" s="357"/>
      <c r="BY229" s="357"/>
      <c r="BZ229" s="357"/>
      <c r="CA229" s="357"/>
      <c r="CB229" s="357"/>
      <c r="CC229" s="357"/>
      <c r="CD229" s="357"/>
      <c r="CE229" s="357"/>
      <c r="CF229" s="357"/>
      <c r="CG229" s="357"/>
      <c r="CH229" s="357"/>
      <c r="CI229" s="357"/>
      <c r="CJ229" s="357"/>
      <c r="CK229" s="357"/>
      <c r="CL229" s="357"/>
      <c r="CM229" s="357"/>
      <c r="CN229" s="357"/>
      <c r="CO229" s="357"/>
      <c r="CP229" s="357"/>
      <c r="CQ229" s="357"/>
      <c r="CR229" s="357"/>
      <c r="CS229" s="357"/>
      <c r="CT229" s="357"/>
      <c r="CU229" s="357"/>
      <c r="CV229" s="357"/>
      <c r="CW229" s="357"/>
      <c r="CX229" s="357"/>
      <c r="CY229" s="357"/>
      <c r="CZ229" s="357"/>
      <c r="DA229" s="357"/>
      <c r="DB229" s="357"/>
      <c r="DC229" s="357"/>
      <c r="DD229" s="357"/>
      <c r="DE229" s="357"/>
      <c r="DF229" s="357"/>
      <c r="DG229" s="357"/>
      <c r="DH229" s="357"/>
      <c r="DI229" s="357"/>
      <c r="DJ229" s="357"/>
      <c r="DK229" s="357"/>
      <c r="DL229" s="357"/>
      <c r="DM229" s="357"/>
      <c r="DN229" s="357"/>
      <c r="DO229" s="357"/>
      <c r="DP229" s="357"/>
      <c r="DQ229" s="357"/>
      <c r="DR229" s="357"/>
      <c r="DS229" s="357"/>
      <c r="DT229" s="357"/>
      <c r="DU229" s="357"/>
      <c r="DV229" s="357"/>
      <c r="DW229" s="357"/>
      <c r="DX229" s="357"/>
      <c r="DY229" s="357"/>
      <c r="DZ229" s="357"/>
      <c r="EA229" s="357"/>
      <c r="EB229" s="357"/>
      <c r="EC229" s="357"/>
      <c r="ED229" s="357"/>
    </row>
    <row r="230" spans="1:134" s="331" customFormat="1" ht="16" thickBot="1" x14ac:dyDescent="0.4">
      <c r="A230" s="621" t="s">
        <v>101</v>
      </c>
      <c r="B230" s="622"/>
      <c r="C230" s="622"/>
      <c r="D230" s="622"/>
      <c r="E230" s="622"/>
      <c r="F230" s="622"/>
      <c r="G230" s="622"/>
      <c r="H230" s="622"/>
      <c r="I230" s="622"/>
      <c r="J230" s="239">
        <f xml:space="preserve"> SUM(J228, J221, J207, J201, H194)</f>
        <v>0</v>
      </c>
      <c r="K230" s="211">
        <f xml:space="preserve"> SUM(K228, K221, K207, K201, K194)</f>
        <v>0</v>
      </c>
      <c r="L230" s="239">
        <f xml:space="preserve"> SUM(L221, L207, L201, L194)</f>
        <v>0</v>
      </c>
      <c r="M230" s="240">
        <f>SUM(J230:L230)</f>
        <v>0</v>
      </c>
      <c r="N230" s="246"/>
      <c r="P230" s="589" t="s">
        <v>101</v>
      </c>
      <c r="Q230" s="590"/>
      <c r="R230" s="590"/>
      <c r="S230" s="590"/>
      <c r="T230" s="590"/>
      <c r="U230" s="590"/>
      <c r="V230" s="590"/>
      <c r="W230" s="590"/>
      <c r="X230" s="590"/>
      <c r="Y230" s="201">
        <f t="shared" si="205"/>
        <v>0</v>
      </c>
      <c r="Z230" s="303">
        <f xml:space="preserve"> SUM(Z228, Z221, Z207, Z201, X194)</f>
        <v>0</v>
      </c>
      <c r="AA230" s="212">
        <f xml:space="preserve"> SUM(AA228, AA221, AA207, AA201, AA194)</f>
        <v>0</v>
      </c>
      <c r="AB230" s="303">
        <f xml:space="preserve"> SUM(AB221, AB207, AB201, AB194)</f>
        <v>0</v>
      </c>
      <c r="AC230" s="297">
        <f>SUM(Z230:AB230)</f>
        <v>0</v>
      </c>
      <c r="AD230" s="298">
        <f t="shared" ref="AD230" si="209">M230-AC230</f>
        <v>0</v>
      </c>
      <c r="AE230" s="246"/>
      <c r="AG230" s="564" t="s">
        <v>101</v>
      </c>
      <c r="AH230" s="565"/>
      <c r="AI230" s="565"/>
      <c r="AJ230" s="565"/>
      <c r="AK230" s="565"/>
      <c r="AL230" s="565"/>
      <c r="AM230" s="565"/>
      <c r="AN230" s="565"/>
      <c r="AO230" s="565"/>
      <c r="AP230" s="206">
        <f t="shared" si="208"/>
        <v>0</v>
      </c>
      <c r="AQ230" s="288">
        <f xml:space="preserve"> SUM(AQ228, AQ221, AQ207, AQ201, AO194)</f>
        <v>0</v>
      </c>
      <c r="AR230" s="213">
        <f xml:space="preserve"> SUM(AR228, AR221, AR207, AR201, AR194)</f>
        <v>0</v>
      </c>
      <c r="AS230" s="288">
        <f xml:space="preserve"> SUM(AS221, AS207, AS201, AS194)</f>
        <v>0</v>
      </c>
      <c r="AT230" s="279">
        <f>SUM(AQ230:AS230)</f>
        <v>0</v>
      </c>
      <c r="AU230" s="280">
        <f>IF($S$233&lt;&gt;0, AC230+AP230-AT230, M230+AP230-AT230)</f>
        <v>0</v>
      </c>
    </row>
    <row r="231" spans="1:134" x14ac:dyDescent="0.35">
      <c r="F231" s="357"/>
      <c r="G231" s="357"/>
      <c r="N231" s="223"/>
    </row>
    <row r="232" spans="1:134" ht="16" thickBot="1" x14ac:dyDescent="0.4">
      <c r="F232" s="357"/>
      <c r="G232" s="357"/>
      <c r="AG232" s="270"/>
      <c r="AH232" s="270"/>
    </row>
    <row r="233" spans="1:134" x14ac:dyDescent="0.35">
      <c r="B233" s="576" t="s">
        <v>230</v>
      </c>
      <c r="C233" s="577"/>
      <c r="D233" s="264">
        <f>J230</f>
        <v>0</v>
      </c>
      <c r="F233" s="357"/>
      <c r="G233" s="357"/>
      <c r="O233" s="309"/>
      <c r="P233" s="645" t="s">
        <v>230</v>
      </c>
      <c r="Q233" s="646"/>
      <c r="R233" s="646"/>
      <c r="S233" s="351">
        <f>Z230</f>
        <v>0</v>
      </c>
      <c r="T233" s="646" t="s">
        <v>104</v>
      </c>
      <c r="U233" s="646"/>
      <c r="V233" s="160">
        <f>D233-S233</f>
        <v>0</v>
      </c>
      <c r="W233" s="430"/>
      <c r="X233" s="601"/>
      <c r="Y233" s="601"/>
      <c r="Z233" s="430"/>
      <c r="AA233" s="430"/>
      <c r="AF233" s="309"/>
      <c r="AG233" s="609" t="s">
        <v>191</v>
      </c>
      <c r="AH233" s="554"/>
      <c r="AI233" s="637">
        <f>AQ230</f>
        <v>0</v>
      </c>
      <c r="AJ233" s="637"/>
      <c r="AK233" s="548" t="s">
        <v>196</v>
      </c>
      <c r="AL233" s="548"/>
      <c r="AM233" s="287">
        <f>IF($S$73&lt;&gt;0, S233+'Year 1'!AM265-AI233, D233+'Year 1'!AM265-AI233)</f>
        <v>0</v>
      </c>
      <c r="AO233" s="315" t="s">
        <v>89</v>
      </c>
      <c r="AP233" s="556"/>
      <c r="AQ233" s="556"/>
      <c r="AR233" s="556" t="s">
        <v>90</v>
      </c>
      <c r="AS233" s="612"/>
    </row>
    <row r="234" spans="1:134" x14ac:dyDescent="0.35">
      <c r="B234" s="535" t="s">
        <v>231</v>
      </c>
      <c r="C234" s="536"/>
      <c r="D234" s="390">
        <f>K230</f>
        <v>0</v>
      </c>
      <c r="F234" s="357"/>
      <c r="G234" s="357"/>
      <c r="O234" s="309"/>
      <c r="P234" s="585" t="s">
        <v>231</v>
      </c>
      <c r="Q234" s="586"/>
      <c r="R234" s="586"/>
      <c r="S234" s="393">
        <f>AA230</f>
        <v>0</v>
      </c>
      <c r="T234" s="585" t="s">
        <v>105</v>
      </c>
      <c r="U234" s="586"/>
      <c r="V234" s="161">
        <f>D234-S234</f>
        <v>0</v>
      </c>
      <c r="W234" s="430"/>
      <c r="X234" s="604"/>
      <c r="Y234" s="604"/>
      <c r="Z234" s="604"/>
      <c r="AA234" s="604"/>
      <c r="AF234" s="309"/>
      <c r="AG234" s="549" t="s">
        <v>192</v>
      </c>
      <c r="AH234" s="550"/>
      <c r="AI234" s="639">
        <f>AR230</f>
        <v>0</v>
      </c>
      <c r="AJ234" s="606"/>
      <c r="AK234" s="550" t="s">
        <v>197</v>
      </c>
      <c r="AL234" s="550"/>
      <c r="AM234" s="278">
        <f>IF($S$73&lt;&gt;0, S234+'Year 1'!AM266-AI234, D234+'Year 1'!AM266-AI234)</f>
        <v>0</v>
      </c>
      <c r="AO234" s="314" t="s">
        <v>91</v>
      </c>
      <c r="AP234" s="532"/>
      <c r="AQ234" s="532"/>
      <c r="AR234" s="532"/>
      <c r="AS234" s="562"/>
    </row>
    <row r="235" spans="1:134" ht="16" thickBot="1" x14ac:dyDescent="0.4">
      <c r="B235" s="535" t="s">
        <v>135</v>
      </c>
      <c r="C235" s="536"/>
      <c r="D235" s="265">
        <f>L230</f>
        <v>0</v>
      </c>
      <c r="F235" s="357"/>
      <c r="G235" s="357"/>
      <c r="O235" s="309"/>
      <c r="P235" s="585" t="s">
        <v>135</v>
      </c>
      <c r="Q235" s="586"/>
      <c r="R235" s="586"/>
      <c r="S235" s="189">
        <f>AB230</f>
        <v>0</v>
      </c>
      <c r="T235" s="585" t="s">
        <v>106</v>
      </c>
      <c r="U235" s="586"/>
      <c r="V235" s="161">
        <f>D235-S235</f>
        <v>0</v>
      </c>
      <c r="W235" s="430"/>
      <c r="X235" s="601"/>
      <c r="Y235" s="601"/>
      <c r="Z235" s="430"/>
      <c r="AA235" s="430"/>
      <c r="AF235" s="309"/>
      <c r="AG235" s="549" t="s">
        <v>193</v>
      </c>
      <c r="AH235" s="550"/>
      <c r="AI235" s="606">
        <f>AS230</f>
        <v>0</v>
      </c>
      <c r="AJ235" s="606"/>
      <c r="AK235" s="550" t="s">
        <v>198</v>
      </c>
      <c r="AL235" s="550"/>
      <c r="AM235" s="278">
        <f>IF($S$73&lt;&gt;0, S235+'Year 1'!AM267-AI235, D235+'Year 1'!AM267-AI235)</f>
        <v>0</v>
      </c>
      <c r="AO235" s="318" t="s">
        <v>92</v>
      </c>
      <c r="AP235" s="557"/>
      <c r="AQ235" s="557"/>
      <c r="AR235" s="557" t="s">
        <v>90</v>
      </c>
      <c r="AS235" s="613"/>
    </row>
    <row r="236" spans="1:134" ht="16" thickBot="1" x14ac:dyDescent="0.4">
      <c r="B236" s="535" t="s">
        <v>232</v>
      </c>
      <c r="C236" s="536"/>
      <c r="D236" s="390">
        <f>K230+L230</f>
        <v>0</v>
      </c>
      <c r="F236" s="357"/>
      <c r="G236" s="357"/>
      <c r="O236" s="309"/>
      <c r="P236" s="585" t="s">
        <v>232</v>
      </c>
      <c r="Q236" s="586"/>
      <c r="R236" s="586"/>
      <c r="S236" s="393">
        <f>SUM(S234:S235)</f>
        <v>0</v>
      </c>
      <c r="T236" s="585" t="s">
        <v>107</v>
      </c>
      <c r="U236" s="586"/>
      <c r="V236" s="161">
        <f>D236-S236</f>
        <v>0</v>
      </c>
      <c r="W236" s="431"/>
      <c r="X236" s="431"/>
      <c r="Y236" s="431"/>
      <c r="Z236" s="431"/>
      <c r="AA236" s="431"/>
      <c r="AF236" s="309"/>
      <c r="AG236" s="549" t="s">
        <v>194</v>
      </c>
      <c r="AH236" s="550"/>
      <c r="AI236" s="639">
        <f>SUM(AI234:AI235)</f>
        <v>0</v>
      </c>
      <c r="AJ236" s="606"/>
      <c r="AK236" s="550" t="s">
        <v>200</v>
      </c>
      <c r="AL236" s="550"/>
      <c r="AM236" s="278">
        <f>IF($S$73&lt;&gt;0, S236+'Year 1'!AM268-AI236, D236+'Year 1'!AM268-AI236)</f>
        <v>0</v>
      </c>
      <c r="AO236" s="431"/>
      <c r="AP236" s="431"/>
      <c r="AQ236" s="431"/>
      <c r="AR236" s="431"/>
      <c r="AS236" s="431"/>
    </row>
    <row r="237" spans="1:134" ht="16" thickBot="1" x14ac:dyDescent="0.4">
      <c r="B237" s="535" t="s">
        <v>233</v>
      </c>
      <c r="C237" s="536"/>
      <c r="D237" s="265">
        <f>M230</f>
        <v>0</v>
      </c>
      <c r="F237" s="357"/>
      <c r="G237" s="357"/>
      <c r="O237" s="309"/>
      <c r="P237" s="585" t="s">
        <v>233</v>
      </c>
      <c r="Q237" s="586"/>
      <c r="R237" s="586"/>
      <c r="S237" s="189">
        <f>AC230</f>
        <v>0</v>
      </c>
      <c r="T237" s="580" t="s">
        <v>108</v>
      </c>
      <c r="U237" s="580"/>
      <c r="V237" s="196">
        <f>D237-S237</f>
        <v>0</v>
      </c>
      <c r="W237" s="602"/>
      <c r="X237" s="602"/>
      <c r="Y237" s="604"/>
      <c r="Z237" s="604"/>
      <c r="AA237" s="604"/>
      <c r="AB237" s="358"/>
      <c r="AC237" s="358"/>
      <c r="AD237" s="358"/>
      <c r="AF237" s="309"/>
      <c r="AG237" s="549" t="s">
        <v>271</v>
      </c>
      <c r="AH237" s="550"/>
      <c r="AI237" s="606">
        <f>AT230</f>
        <v>0</v>
      </c>
      <c r="AJ237" s="606"/>
      <c r="AK237" s="611" t="s">
        <v>272</v>
      </c>
      <c r="AL237" s="611"/>
      <c r="AM237" s="312">
        <f>IF($S$73&lt;&gt;0, S237+'Year 1'!AM269-AI237, D237+'Year 1'!AM269-AI237)</f>
        <v>0</v>
      </c>
      <c r="AO237" s="428" t="s">
        <v>93</v>
      </c>
      <c r="AP237" s="429"/>
      <c r="AQ237" s="630"/>
      <c r="AR237" s="630"/>
      <c r="AS237" s="631"/>
      <c r="AT237" s="358"/>
      <c r="AU237" s="358"/>
    </row>
    <row r="238" spans="1:134" x14ac:dyDescent="0.35">
      <c r="B238" s="535" t="s">
        <v>174</v>
      </c>
      <c r="C238" s="536"/>
      <c r="D238" s="324" t="e">
        <f>L230/K230</f>
        <v>#DIV/0!</v>
      </c>
      <c r="F238" s="357"/>
      <c r="G238" s="357"/>
      <c r="O238" s="309"/>
      <c r="P238" s="585" t="s">
        <v>174</v>
      </c>
      <c r="Q238" s="586"/>
      <c r="R238" s="586"/>
      <c r="S238" s="203" t="e">
        <f>S235/S234</f>
        <v>#DIV/0!</v>
      </c>
      <c r="T238" s="188"/>
      <c r="U238" s="188"/>
      <c r="V238" s="190"/>
      <c r="W238" s="358"/>
      <c r="X238" s="358"/>
      <c r="Y238" s="358"/>
      <c r="Z238" s="358"/>
      <c r="AA238" s="358"/>
      <c r="AF238" s="309"/>
      <c r="AG238" s="624" t="s">
        <v>208</v>
      </c>
      <c r="AH238" s="617"/>
      <c r="AI238" s="607" t="e">
        <f>AQ228/AQ230</f>
        <v>#DIV/0!</v>
      </c>
      <c r="AJ238" s="608"/>
      <c r="AK238" s="167"/>
      <c r="AL238" s="166"/>
      <c r="AM238" s="166"/>
      <c r="AO238" s="358"/>
      <c r="AP238" s="358"/>
      <c r="AQ238" s="358"/>
      <c r="AR238" s="358"/>
      <c r="AS238" s="358"/>
    </row>
    <row r="239" spans="1:134" ht="16" thickBot="1" x14ac:dyDescent="0.4">
      <c r="B239" s="537" t="s">
        <v>144</v>
      </c>
      <c r="C239" s="538"/>
      <c r="D239" s="266" t="e">
        <f>D242 &amp; D243 &amp; D244</f>
        <v>#DIV/0!</v>
      </c>
      <c r="F239" s="357"/>
      <c r="G239" s="357"/>
      <c r="O239" s="309"/>
      <c r="P239" s="638" t="s">
        <v>144</v>
      </c>
      <c r="Q239" s="580"/>
      <c r="R239" s="580"/>
      <c r="S239" s="204" t="e">
        <f>S242 &amp; S243 &amp; S244</f>
        <v>#DIV/0!</v>
      </c>
      <c r="T239" s="188"/>
      <c r="U239" s="188"/>
      <c r="V239" s="190"/>
      <c r="AF239" s="309"/>
      <c r="AG239" s="537" t="s">
        <v>209</v>
      </c>
      <c r="AH239" s="538"/>
      <c r="AI239" s="647" t="e">
        <f>AR228/(AR230+AS230)</f>
        <v>#DIV/0!</v>
      </c>
      <c r="AJ239" s="648"/>
    </row>
    <row r="240" spans="1:134" x14ac:dyDescent="0.35">
      <c r="F240" s="357"/>
      <c r="G240" s="357"/>
      <c r="S240" s="166"/>
    </row>
    <row r="241" spans="1:47" x14ac:dyDescent="0.35">
      <c r="F241" s="357"/>
      <c r="G241" s="357"/>
    </row>
    <row r="242" spans="1:47" x14ac:dyDescent="0.35">
      <c r="D242" s="357" t="e">
        <f>D233/D233</f>
        <v>#DIV/0!</v>
      </c>
      <c r="F242" s="357"/>
      <c r="G242" s="357"/>
      <c r="S242" s="357" t="e">
        <f>S233/S233</f>
        <v>#DIV/0!</v>
      </c>
    </row>
    <row r="243" spans="1:47" x14ac:dyDescent="0.35">
      <c r="D243" s="357" t="s">
        <v>145</v>
      </c>
      <c r="F243" s="357"/>
      <c r="G243" s="357"/>
      <c r="S243" s="357" t="s">
        <v>145</v>
      </c>
    </row>
    <row r="244" spans="1:47" x14ac:dyDescent="0.35">
      <c r="D244" s="225" t="e">
        <f>D236/D233</f>
        <v>#DIV/0!</v>
      </c>
      <c r="F244" s="357"/>
      <c r="G244" s="357"/>
      <c r="S244" s="225" t="e">
        <f>S236/S233</f>
        <v>#DIV/0!</v>
      </c>
    </row>
    <row r="245" spans="1:47" x14ac:dyDescent="0.35">
      <c r="F245" s="357"/>
      <c r="G245" s="357"/>
    </row>
    <row r="246" spans="1:47" ht="16" thickBot="1" x14ac:dyDescent="0.4">
      <c r="F246" s="357"/>
      <c r="G246" s="357"/>
    </row>
    <row r="247" spans="1:47" s="242" customFormat="1" x14ac:dyDescent="0.35">
      <c r="A247" s="519" t="s">
        <v>97</v>
      </c>
      <c r="B247" s="520"/>
      <c r="C247" s="520"/>
      <c r="D247" s="520"/>
      <c r="E247" s="520"/>
      <c r="F247" s="520"/>
      <c r="G247" s="520"/>
      <c r="H247" s="520"/>
      <c r="I247" s="520"/>
      <c r="J247" s="520"/>
      <c r="K247" s="520"/>
      <c r="L247" s="520"/>
      <c r="M247" s="521"/>
      <c r="N247" s="413"/>
      <c r="P247" s="573" t="s">
        <v>259</v>
      </c>
      <c r="Q247" s="574"/>
      <c r="R247" s="574"/>
      <c r="S247" s="574"/>
      <c r="T247" s="574"/>
      <c r="U247" s="574"/>
      <c r="V247" s="574"/>
      <c r="W247" s="574"/>
      <c r="X247" s="574"/>
      <c r="Y247" s="574"/>
      <c r="Z247" s="574"/>
      <c r="AA247" s="574"/>
      <c r="AB247" s="574"/>
      <c r="AC247" s="574"/>
      <c r="AD247" s="575"/>
      <c r="AG247" s="614" t="s">
        <v>274</v>
      </c>
      <c r="AH247" s="615"/>
      <c r="AI247" s="615"/>
      <c r="AJ247" s="615"/>
      <c r="AK247" s="615"/>
      <c r="AL247" s="615"/>
      <c r="AM247" s="615"/>
      <c r="AN247" s="615"/>
      <c r="AO247" s="615"/>
      <c r="AP247" s="615"/>
      <c r="AQ247" s="615"/>
      <c r="AR247" s="615"/>
      <c r="AS247" s="615"/>
      <c r="AT247" s="615"/>
      <c r="AU247" s="616"/>
    </row>
    <row r="248" spans="1:47" s="242" customFormat="1" x14ac:dyDescent="0.35">
      <c r="A248" s="522" t="s">
        <v>7</v>
      </c>
      <c r="B248" s="496"/>
      <c r="C248" s="496"/>
      <c r="D248" s="496"/>
      <c r="E248" s="496"/>
      <c r="F248" s="496"/>
      <c r="G248" s="496"/>
      <c r="H248" s="496"/>
      <c r="I248" s="496"/>
      <c r="J248" s="496"/>
      <c r="K248" s="496"/>
      <c r="L248" s="496"/>
      <c r="M248" s="523"/>
      <c r="N248" s="413"/>
      <c r="P248" s="522" t="s">
        <v>259</v>
      </c>
      <c r="Q248" s="496"/>
      <c r="R248" s="496"/>
      <c r="S248" s="496"/>
      <c r="T248" s="496"/>
      <c r="U248" s="496"/>
      <c r="V248" s="496"/>
      <c r="W248" s="496"/>
      <c r="X248" s="496"/>
      <c r="Y248" s="496"/>
      <c r="Z248" s="496"/>
      <c r="AA248" s="496"/>
      <c r="AB248" s="496"/>
      <c r="AC248" s="496"/>
      <c r="AD248" s="523"/>
      <c r="AG248" s="522" t="s">
        <v>273</v>
      </c>
      <c r="AH248" s="496"/>
      <c r="AI248" s="496"/>
      <c r="AJ248" s="496"/>
      <c r="AK248" s="496"/>
      <c r="AL248" s="496"/>
      <c r="AM248" s="496"/>
      <c r="AN248" s="496"/>
      <c r="AO248" s="496"/>
      <c r="AP248" s="496"/>
      <c r="AQ248" s="496"/>
      <c r="AR248" s="496"/>
      <c r="AS248" s="496"/>
      <c r="AT248" s="496"/>
      <c r="AU248" s="523"/>
    </row>
    <row r="249" spans="1:47" s="165" customFormat="1" x14ac:dyDescent="0.35">
      <c r="A249" s="495" t="s">
        <v>234</v>
      </c>
      <c r="B249" s="491"/>
      <c r="C249" s="525"/>
      <c r="D249" s="525"/>
      <c r="E249" s="525"/>
      <c r="F249" s="525"/>
      <c r="G249" s="409" t="s">
        <v>235</v>
      </c>
      <c r="H249" s="525"/>
      <c r="I249" s="525"/>
      <c r="J249" s="525"/>
      <c r="K249" s="525"/>
      <c r="L249" s="525"/>
      <c r="M249" s="526"/>
      <c r="N249" s="432"/>
      <c r="P249" s="495" t="s">
        <v>234</v>
      </c>
      <c r="Q249" s="491"/>
      <c r="R249" s="525"/>
      <c r="S249" s="525"/>
      <c r="T249" s="525"/>
      <c r="U249" s="525"/>
      <c r="V249" s="525"/>
      <c r="W249" s="409" t="s">
        <v>235</v>
      </c>
      <c r="X249" s="525"/>
      <c r="Y249" s="525"/>
      <c r="Z249" s="525"/>
      <c r="AA249" s="525"/>
      <c r="AB249" s="525"/>
      <c r="AC249" s="525"/>
      <c r="AD249" s="526"/>
      <c r="AG249" s="495" t="s">
        <v>234</v>
      </c>
      <c r="AH249" s="491"/>
      <c r="AI249" s="525"/>
      <c r="AJ249" s="525"/>
      <c r="AK249" s="525"/>
      <c r="AL249" s="525"/>
      <c r="AM249" s="525"/>
      <c r="AN249" s="409" t="s">
        <v>235</v>
      </c>
      <c r="AO249" s="525"/>
      <c r="AP249" s="525"/>
      <c r="AQ249" s="525"/>
      <c r="AR249" s="525"/>
      <c r="AS249" s="525"/>
      <c r="AT249" s="525"/>
      <c r="AU249" s="526"/>
    </row>
    <row r="250" spans="1:47" x14ac:dyDescent="0.35">
      <c r="A250" s="522" t="s">
        <v>0</v>
      </c>
      <c r="B250" s="496"/>
      <c r="C250" s="512"/>
      <c r="D250" s="512"/>
      <c r="E250" s="512"/>
      <c r="F250" s="512"/>
      <c r="G250" s="512"/>
      <c r="H250" s="512"/>
      <c r="I250" s="512"/>
      <c r="J250" s="512"/>
      <c r="K250" s="512"/>
      <c r="L250" s="512"/>
      <c r="M250" s="527"/>
      <c r="P250" s="522" t="s">
        <v>0</v>
      </c>
      <c r="Q250" s="496"/>
      <c r="R250" s="617"/>
      <c r="S250" s="617"/>
      <c r="T250" s="617"/>
      <c r="U250" s="617"/>
      <c r="V250" s="617"/>
      <c r="W250" s="617"/>
      <c r="X250" s="617"/>
      <c r="Y250" s="617"/>
      <c r="Z250" s="617"/>
      <c r="AA250" s="617"/>
      <c r="AB250" s="617"/>
      <c r="AC250" s="617"/>
      <c r="AD250" s="618"/>
      <c r="AG250" s="522" t="s">
        <v>0</v>
      </c>
      <c r="AH250" s="496"/>
      <c r="AI250" s="617"/>
      <c r="AJ250" s="617"/>
      <c r="AK250" s="617"/>
      <c r="AL250" s="617"/>
      <c r="AM250" s="617"/>
      <c r="AN250" s="617"/>
      <c r="AO250" s="617"/>
      <c r="AP250" s="617"/>
      <c r="AQ250" s="617"/>
      <c r="AR250" s="617"/>
      <c r="AS250" s="617"/>
      <c r="AT250" s="617"/>
      <c r="AU250" s="618"/>
    </row>
    <row r="251" spans="1:47" x14ac:dyDescent="0.35">
      <c r="A251" s="522" t="s">
        <v>96</v>
      </c>
      <c r="B251" s="496"/>
      <c r="C251" s="512"/>
      <c r="D251" s="512"/>
      <c r="E251" s="512"/>
      <c r="F251" s="512"/>
      <c r="G251" s="512"/>
      <c r="H251" s="512"/>
      <c r="I251" s="512"/>
      <c r="J251" s="512"/>
      <c r="K251" s="512"/>
      <c r="L251" s="512"/>
      <c r="M251" s="527"/>
      <c r="P251" s="522" t="s">
        <v>96</v>
      </c>
      <c r="Q251" s="496"/>
      <c r="R251" s="617"/>
      <c r="S251" s="617"/>
      <c r="T251" s="617"/>
      <c r="U251" s="617"/>
      <c r="V251" s="617"/>
      <c r="W251" s="617"/>
      <c r="X251" s="617"/>
      <c r="Y251" s="617"/>
      <c r="Z251" s="617"/>
      <c r="AA251" s="617"/>
      <c r="AB251" s="617"/>
      <c r="AC251" s="617"/>
      <c r="AD251" s="618"/>
      <c r="AG251" s="522" t="s">
        <v>96</v>
      </c>
      <c r="AH251" s="496"/>
      <c r="AI251" s="617"/>
      <c r="AJ251" s="617"/>
      <c r="AK251" s="617"/>
      <c r="AL251" s="617"/>
      <c r="AM251" s="617"/>
      <c r="AN251" s="617"/>
      <c r="AO251" s="617"/>
      <c r="AP251" s="617"/>
      <c r="AQ251" s="617"/>
      <c r="AR251" s="617"/>
      <c r="AS251" s="617"/>
      <c r="AT251" s="617"/>
      <c r="AU251" s="618"/>
    </row>
    <row r="252" spans="1:47" ht="16" thickBot="1" x14ac:dyDescent="0.4">
      <c r="A252" s="540" t="s">
        <v>2</v>
      </c>
      <c r="B252" s="541"/>
      <c r="C252" s="528"/>
      <c r="D252" s="528"/>
      <c r="E252" s="528"/>
      <c r="F252" s="528"/>
      <c r="G252" s="528"/>
      <c r="H252" s="528"/>
      <c r="I252" s="528"/>
      <c r="J252" s="528"/>
      <c r="K252" s="528"/>
      <c r="L252" s="528"/>
      <c r="M252" s="529"/>
      <c r="P252" s="540" t="s">
        <v>2</v>
      </c>
      <c r="Q252" s="541"/>
      <c r="R252" s="494"/>
      <c r="S252" s="494"/>
      <c r="T252" s="494"/>
      <c r="U252" s="494"/>
      <c r="V252" s="494"/>
      <c r="W252" s="494"/>
      <c r="X252" s="494"/>
      <c r="Y252" s="494"/>
      <c r="Z252" s="494"/>
      <c r="AA252" s="494"/>
      <c r="AB252" s="494"/>
      <c r="AC252" s="494"/>
      <c r="AD252" s="619"/>
      <c r="AG252" s="540" t="s">
        <v>2</v>
      </c>
      <c r="AH252" s="541"/>
      <c r="AI252" s="494"/>
      <c r="AJ252" s="494"/>
      <c r="AK252" s="494"/>
      <c r="AL252" s="494"/>
      <c r="AM252" s="494"/>
      <c r="AN252" s="494"/>
      <c r="AO252" s="494"/>
      <c r="AP252" s="494"/>
      <c r="AQ252" s="494"/>
      <c r="AR252" s="494"/>
      <c r="AS252" s="494"/>
      <c r="AT252" s="494"/>
      <c r="AU252" s="619"/>
    </row>
    <row r="253" spans="1:47" ht="16" thickBot="1" x14ac:dyDescent="0.4">
      <c r="F253" s="357"/>
      <c r="G253" s="357"/>
    </row>
    <row r="254" spans="1:47" s="242" customFormat="1" x14ac:dyDescent="0.35">
      <c r="A254" s="502" t="s">
        <v>84</v>
      </c>
      <c r="B254" s="503"/>
      <c r="C254" s="503"/>
      <c r="D254" s="503"/>
      <c r="E254" s="503"/>
      <c r="F254" s="503"/>
      <c r="G254" s="503"/>
      <c r="H254" s="503"/>
      <c r="I254" s="503"/>
      <c r="J254" s="503"/>
      <c r="K254" s="503"/>
      <c r="L254" s="503"/>
      <c r="M254" s="518"/>
      <c r="N254" s="413"/>
      <c r="P254" s="502" t="s">
        <v>84</v>
      </c>
      <c r="Q254" s="503"/>
      <c r="R254" s="503"/>
      <c r="S254" s="503"/>
      <c r="T254" s="503"/>
      <c r="U254" s="503"/>
      <c r="V254" s="503"/>
      <c r="W254" s="503"/>
      <c r="X254" s="503"/>
      <c r="Y254" s="503"/>
      <c r="Z254" s="503"/>
      <c r="AA254" s="503"/>
      <c r="AB254" s="503"/>
      <c r="AC254" s="503"/>
      <c r="AD254" s="518"/>
      <c r="AE254" s="413"/>
      <c r="AG254" s="502" t="s">
        <v>84</v>
      </c>
      <c r="AH254" s="503"/>
      <c r="AI254" s="503"/>
      <c r="AJ254" s="503"/>
      <c r="AK254" s="503"/>
      <c r="AL254" s="503"/>
      <c r="AM254" s="503"/>
      <c r="AN254" s="503"/>
      <c r="AO254" s="503"/>
      <c r="AP254" s="503"/>
      <c r="AQ254" s="503"/>
      <c r="AR254" s="503"/>
      <c r="AS254" s="503"/>
      <c r="AT254" s="503"/>
      <c r="AU254" s="518"/>
    </row>
    <row r="255" spans="1:47" s="242" customFormat="1" x14ac:dyDescent="0.35">
      <c r="A255" s="419"/>
      <c r="B255" s="412" t="s">
        <v>85</v>
      </c>
      <c r="C255" s="496" t="s">
        <v>13</v>
      </c>
      <c r="D255" s="496"/>
      <c r="E255" s="424" t="s">
        <v>14</v>
      </c>
      <c r="F255" s="412" t="s">
        <v>171</v>
      </c>
      <c r="G255" s="412" t="s">
        <v>68</v>
      </c>
      <c r="H255" s="422" t="s">
        <v>151</v>
      </c>
      <c r="I255" s="412" t="s">
        <v>80</v>
      </c>
      <c r="J255" s="412" t="s">
        <v>81</v>
      </c>
      <c r="K255" s="422" t="s">
        <v>82</v>
      </c>
      <c r="L255" s="412" t="s">
        <v>150</v>
      </c>
      <c r="M255" s="259" t="s">
        <v>18</v>
      </c>
      <c r="N255" s="413"/>
      <c r="P255" s="419"/>
      <c r="Q255" s="412" t="s">
        <v>85</v>
      </c>
      <c r="R255" s="496" t="s">
        <v>13</v>
      </c>
      <c r="S255" s="496"/>
      <c r="T255" s="424" t="s">
        <v>14</v>
      </c>
      <c r="U255" s="260" t="s">
        <v>260</v>
      </c>
      <c r="V255" s="424" t="s">
        <v>171</v>
      </c>
      <c r="W255" s="424" t="s">
        <v>68</v>
      </c>
      <c r="X255" s="260" t="s">
        <v>151</v>
      </c>
      <c r="Y255" s="424" t="s">
        <v>80</v>
      </c>
      <c r="Z255" s="424" t="s">
        <v>81</v>
      </c>
      <c r="AA255" s="260" t="s">
        <v>82</v>
      </c>
      <c r="AB255" s="424" t="s">
        <v>150</v>
      </c>
      <c r="AC255" s="260" t="s">
        <v>18</v>
      </c>
      <c r="AD255" s="267" t="s">
        <v>114</v>
      </c>
      <c r="AE255" s="413"/>
      <c r="AG255" s="419"/>
      <c r="AH255" s="412" t="s">
        <v>85</v>
      </c>
      <c r="AI255" s="496" t="s">
        <v>13</v>
      </c>
      <c r="AJ255" s="496"/>
      <c r="AK255" s="424" t="s">
        <v>14</v>
      </c>
      <c r="AL255" s="260" t="s">
        <v>260</v>
      </c>
      <c r="AM255" s="424" t="s">
        <v>171</v>
      </c>
      <c r="AN255" s="424" t="s">
        <v>68</v>
      </c>
      <c r="AO255" s="260" t="s">
        <v>151</v>
      </c>
      <c r="AP255" s="424" t="s">
        <v>80</v>
      </c>
      <c r="AQ255" s="424" t="s">
        <v>81</v>
      </c>
      <c r="AR255" s="260" t="s">
        <v>82</v>
      </c>
      <c r="AS255" s="424" t="s">
        <v>150</v>
      </c>
      <c r="AT255" s="260" t="s">
        <v>213</v>
      </c>
      <c r="AU255" s="267" t="s">
        <v>263</v>
      </c>
    </row>
    <row r="256" spans="1:47" x14ac:dyDescent="0.35">
      <c r="A256" s="415">
        <v>1</v>
      </c>
      <c r="B256" s="420"/>
      <c r="C256" s="491"/>
      <c r="D256" s="491"/>
      <c r="E256" s="423"/>
      <c r="F256" s="234">
        <v>0</v>
      </c>
      <c r="G256" s="234">
        <v>0</v>
      </c>
      <c r="H256" s="235">
        <f>SUM(F256:G256)</f>
        <v>0</v>
      </c>
      <c r="I256" s="234">
        <v>0</v>
      </c>
      <c r="J256" s="234">
        <v>0</v>
      </c>
      <c r="K256" s="235">
        <f>SUM(I256:J256)</f>
        <v>0</v>
      </c>
      <c r="L256" s="234">
        <v>0</v>
      </c>
      <c r="M256" s="236">
        <f>SUM(H256, K256, L256)</f>
        <v>0</v>
      </c>
      <c r="N256" s="222"/>
      <c r="P256" s="415">
        <v>1</v>
      </c>
      <c r="Q256" s="420"/>
      <c r="R256" s="491"/>
      <c r="S256" s="491"/>
      <c r="T256" s="409"/>
      <c r="U256" s="162">
        <f>AU176</f>
        <v>0</v>
      </c>
      <c r="V256" s="234">
        <v>0</v>
      </c>
      <c r="W256" s="234">
        <v>0</v>
      </c>
      <c r="X256" s="295">
        <f>SUM(V256:W256)</f>
        <v>0</v>
      </c>
      <c r="Y256" s="234">
        <v>0</v>
      </c>
      <c r="Z256" s="234">
        <v>0</v>
      </c>
      <c r="AA256" s="295">
        <f>SUM(Y256:Z256)</f>
        <v>0</v>
      </c>
      <c r="AB256" s="234">
        <v>0</v>
      </c>
      <c r="AC256" s="295">
        <f>SUM(X256, AA256, AB256)</f>
        <v>0</v>
      </c>
      <c r="AD256" s="296">
        <f>M256-AC256</f>
        <v>0</v>
      </c>
      <c r="AE256" s="222"/>
      <c r="AG256" s="415">
        <v>1</v>
      </c>
      <c r="AH256" s="420"/>
      <c r="AI256" s="491"/>
      <c r="AJ256" s="491"/>
      <c r="AK256" s="409"/>
      <c r="AL256" s="307">
        <f>AU176</f>
        <v>0</v>
      </c>
      <c r="AM256" s="234">
        <v>0</v>
      </c>
      <c r="AN256" s="234">
        <v>0</v>
      </c>
      <c r="AO256" s="277">
        <f>SUM(AM256:AN256)</f>
        <v>0</v>
      </c>
      <c r="AP256" s="234">
        <v>0</v>
      </c>
      <c r="AQ256" s="234">
        <v>0</v>
      </c>
      <c r="AR256" s="277">
        <f>SUM(AP256:AQ256)</f>
        <v>0</v>
      </c>
      <c r="AS256" s="234">
        <v>0</v>
      </c>
      <c r="AT256" s="277">
        <f>SUM(AO256, AR256, AS256)</f>
        <v>0</v>
      </c>
      <c r="AU256" s="278">
        <f>IF($S$313&lt;&gt;0, AC256+AL256-AT256, M256+AL256-AT256)</f>
        <v>0</v>
      </c>
    </row>
    <row r="257" spans="1:48" x14ac:dyDescent="0.35">
      <c r="A257" s="415">
        <v>2</v>
      </c>
      <c r="B257" s="420"/>
      <c r="C257" s="491"/>
      <c r="D257" s="491"/>
      <c r="E257" s="423"/>
      <c r="F257" s="234">
        <v>0</v>
      </c>
      <c r="G257" s="234">
        <v>0</v>
      </c>
      <c r="H257" s="235">
        <f t="shared" ref="H257:H262" si="210">SUM(F257:G257)</f>
        <v>0</v>
      </c>
      <c r="I257" s="234">
        <v>0</v>
      </c>
      <c r="J257" s="234">
        <v>0</v>
      </c>
      <c r="K257" s="235">
        <f t="shared" ref="K257:K262" si="211">SUM(I257:J257)</f>
        <v>0</v>
      </c>
      <c r="L257" s="234">
        <v>0</v>
      </c>
      <c r="M257" s="236">
        <f t="shared" ref="M257:M262" si="212">SUM(H257, K257, L257)</f>
        <v>0</v>
      </c>
      <c r="N257" s="222"/>
      <c r="P257" s="415">
        <v>2</v>
      </c>
      <c r="Q257" s="420"/>
      <c r="R257" s="491"/>
      <c r="S257" s="491"/>
      <c r="T257" s="409"/>
      <c r="U257" s="162">
        <f t="shared" ref="U257:U263" si="213">AU177</f>
        <v>0</v>
      </c>
      <c r="V257" s="234">
        <v>0</v>
      </c>
      <c r="W257" s="234">
        <v>0</v>
      </c>
      <c r="X257" s="295">
        <f t="shared" ref="X257:X262" si="214">SUM(V257:W257)</f>
        <v>0</v>
      </c>
      <c r="Y257" s="234">
        <v>0</v>
      </c>
      <c r="Z257" s="234">
        <v>0</v>
      </c>
      <c r="AA257" s="295">
        <f t="shared" ref="AA257:AA262" si="215">SUM(Y257:Z257)</f>
        <v>0</v>
      </c>
      <c r="AB257" s="234">
        <v>0</v>
      </c>
      <c r="AC257" s="295">
        <f t="shared" ref="AC257:AC262" si="216">SUM(X257, AA257, AB257)</f>
        <v>0</v>
      </c>
      <c r="AD257" s="296">
        <f t="shared" ref="AD257:AD262" si="217">M257-AC257</f>
        <v>0</v>
      </c>
      <c r="AE257" s="222"/>
      <c r="AG257" s="415">
        <v>2</v>
      </c>
      <c r="AH257" s="420"/>
      <c r="AI257" s="491"/>
      <c r="AJ257" s="491"/>
      <c r="AK257" s="409"/>
      <c r="AL257" s="307">
        <f t="shared" ref="AL257:AL263" si="218">AU177</f>
        <v>0</v>
      </c>
      <c r="AM257" s="234">
        <v>0</v>
      </c>
      <c r="AN257" s="234">
        <v>0</v>
      </c>
      <c r="AO257" s="277">
        <f t="shared" ref="AO257:AO262" si="219">SUM(AM257:AN257)</f>
        <v>0</v>
      </c>
      <c r="AP257" s="234">
        <v>0</v>
      </c>
      <c r="AQ257" s="234">
        <v>0</v>
      </c>
      <c r="AR257" s="277">
        <f t="shared" ref="AR257:AR262" si="220">SUM(AP257:AQ257)</f>
        <v>0</v>
      </c>
      <c r="AS257" s="234">
        <v>0</v>
      </c>
      <c r="AT257" s="277">
        <f t="shared" ref="AT257:AT262" si="221">SUM(AO257, AR257, AS257)</f>
        <v>0</v>
      </c>
      <c r="AU257" s="278">
        <f t="shared" ref="AU257:AU263" si="222">IF($S$313&lt;&gt;0, AC257+AL257-AT257, M257+AL257-AT257)</f>
        <v>0</v>
      </c>
    </row>
    <row r="258" spans="1:48" x14ac:dyDescent="0.35">
      <c r="A258" s="415">
        <v>3</v>
      </c>
      <c r="B258" s="420"/>
      <c r="C258" s="491"/>
      <c r="D258" s="491"/>
      <c r="E258" s="423"/>
      <c r="F258" s="234">
        <v>0</v>
      </c>
      <c r="G258" s="234">
        <v>0</v>
      </c>
      <c r="H258" s="235">
        <f t="shared" si="210"/>
        <v>0</v>
      </c>
      <c r="I258" s="234">
        <v>0</v>
      </c>
      <c r="J258" s="234">
        <v>0</v>
      </c>
      <c r="K258" s="235">
        <f t="shared" si="211"/>
        <v>0</v>
      </c>
      <c r="L258" s="234">
        <v>0</v>
      </c>
      <c r="M258" s="236">
        <f t="shared" si="212"/>
        <v>0</v>
      </c>
      <c r="N258" s="222"/>
      <c r="P258" s="415">
        <v>3</v>
      </c>
      <c r="Q258" s="420"/>
      <c r="R258" s="491"/>
      <c r="S258" s="491"/>
      <c r="T258" s="409"/>
      <c r="U258" s="162">
        <f t="shared" si="213"/>
        <v>0</v>
      </c>
      <c r="V258" s="234">
        <v>0</v>
      </c>
      <c r="W258" s="234">
        <v>0</v>
      </c>
      <c r="X258" s="295">
        <f t="shared" si="214"/>
        <v>0</v>
      </c>
      <c r="Y258" s="234">
        <v>0</v>
      </c>
      <c r="Z258" s="234">
        <v>0</v>
      </c>
      <c r="AA258" s="295">
        <f t="shared" si="215"/>
        <v>0</v>
      </c>
      <c r="AB258" s="234">
        <v>0</v>
      </c>
      <c r="AC258" s="295">
        <f t="shared" si="216"/>
        <v>0</v>
      </c>
      <c r="AD258" s="296">
        <f t="shared" si="217"/>
        <v>0</v>
      </c>
      <c r="AE258" s="222"/>
      <c r="AG258" s="415">
        <v>3</v>
      </c>
      <c r="AH258" s="420"/>
      <c r="AI258" s="491"/>
      <c r="AJ258" s="491"/>
      <c r="AK258" s="409"/>
      <c r="AL258" s="307">
        <f t="shared" si="218"/>
        <v>0</v>
      </c>
      <c r="AM258" s="234">
        <v>0</v>
      </c>
      <c r="AN258" s="234">
        <v>0</v>
      </c>
      <c r="AO258" s="277">
        <f t="shared" si="219"/>
        <v>0</v>
      </c>
      <c r="AP258" s="234">
        <v>0</v>
      </c>
      <c r="AQ258" s="234">
        <v>0</v>
      </c>
      <c r="AR258" s="277">
        <f t="shared" si="220"/>
        <v>0</v>
      </c>
      <c r="AS258" s="234">
        <v>0</v>
      </c>
      <c r="AT258" s="277">
        <f t="shared" si="221"/>
        <v>0</v>
      </c>
      <c r="AU258" s="278">
        <f>IF($S$313&lt;&gt;0, AC258+AL258-AT258, M258+AL258-AT258)</f>
        <v>0</v>
      </c>
    </row>
    <row r="259" spans="1:48" x14ac:dyDescent="0.35">
      <c r="A259" s="415">
        <v>4</v>
      </c>
      <c r="B259" s="420"/>
      <c r="C259" s="491"/>
      <c r="D259" s="491"/>
      <c r="E259" s="423"/>
      <c r="F259" s="234">
        <v>0</v>
      </c>
      <c r="G259" s="234">
        <v>0</v>
      </c>
      <c r="H259" s="235">
        <f>SUM(F259:G259)</f>
        <v>0</v>
      </c>
      <c r="I259" s="234">
        <v>0</v>
      </c>
      <c r="J259" s="234">
        <v>0</v>
      </c>
      <c r="K259" s="235">
        <f>SUM(I259:J259)</f>
        <v>0</v>
      </c>
      <c r="L259" s="234">
        <v>0</v>
      </c>
      <c r="M259" s="236">
        <f>SUM(H259, K259, L259)</f>
        <v>0</v>
      </c>
      <c r="N259" s="222"/>
      <c r="P259" s="415">
        <v>4</v>
      </c>
      <c r="Q259" s="420"/>
      <c r="R259" s="491"/>
      <c r="S259" s="491"/>
      <c r="T259" s="409"/>
      <c r="U259" s="162">
        <f t="shared" si="213"/>
        <v>0</v>
      </c>
      <c r="V259" s="234">
        <v>0</v>
      </c>
      <c r="W259" s="234">
        <v>0</v>
      </c>
      <c r="X259" s="295">
        <f t="shared" si="214"/>
        <v>0</v>
      </c>
      <c r="Y259" s="234">
        <v>0</v>
      </c>
      <c r="Z259" s="234">
        <v>0</v>
      </c>
      <c r="AA259" s="295">
        <f t="shared" si="215"/>
        <v>0</v>
      </c>
      <c r="AB259" s="234">
        <v>0</v>
      </c>
      <c r="AC259" s="295">
        <f t="shared" si="216"/>
        <v>0</v>
      </c>
      <c r="AD259" s="296">
        <f t="shared" si="217"/>
        <v>0</v>
      </c>
      <c r="AE259" s="222"/>
      <c r="AG259" s="415">
        <v>4</v>
      </c>
      <c r="AH259" s="420"/>
      <c r="AI259" s="491"/>
      <c r="AJ259" s="491"/>
      <c r="AK259" s="409"/>
      <c r="AL259" s="307">
        <f t="shared" si="218"/>
        <v>0</v>
      </c>
      <c r="AM259" s="234">
        <v>0</v>
      </c>
      <c r="AN259" s="234">
        <v>0</v>
      </c>
      <c r="AO259" s="277">
        <f t="shared" si="219"/>
        <v>0</v>
      </c>
      <c r="AP259" s="234">
        <v>0</v>
      </c>
      <c r="AQ259" s="234">
        <v>0</v>
      </c>
      <c r="AR259" s="277">
        <f t="shared" si="220"/>
        <v>0</v>
      </c>
      <c r="AS259" s="234">
        <v>0</v>
      </c>
      <c r="AT259" s="277">
        <f t="shared" si="221"/>
        <v>0</v>
      </c>
      <c r="AU259" s="278">
        <f t="shared" si="222"/>
        <v>0</v>
      </c>
    </row>
    <row r="260" spans="1:48" x14ac:dyDescent="0.35">
      <c r="A260" s="415">
        <v>5</v>
      </c>
      <c r="B260" s="420"/>
      <c r="C260" s="491"/>
      <c r="D260" s="491"/>
      <c r="E260" s="423"/>
      <c r="F260" s="234">
        <v>0</v>
      </c>
      <c r="G260" s="234">
        <v>0</v>
      </c>
      <c r="H260" s="235">
        <f t="shared" si="210"/>
        <v>0</v>
      </c>
      <c r="I260" s="234">
        <v>0</v>
      </c>
      <c r="J260" s="234">
        <v>0</v>
      </c>
      <c r="K260" s="235">
        <f t="shared" si="211"/>
        <v>0</v>
      </c>
      <c r="L260" s="234">
        <v>0</v>
      </c>
      <c r="M260" s="236">
        <f t="shared" si="212"/>
        <v>0</v>
      </c>
      <c r="N260" s="222"/>
      <c r="P260" s="415">
        <v>5</v>
      </c>
      <c r="Q260" s="420"/>
      <c r="R260" s="491"/>
      <c r="S260" s="491"/>
      <c r="T260" s="409"/>
      <c r="U260" s="162">
        <f t="shared" si="213"/>
        <v>0</v>
      </c>
      <c r="V260" s="234">
        <v>0</v>
      </c>
      <c r="W260" s="234">
        <v>0</v>
      </c>
      <c r="X260" s="295">
        <f t="shared" si="214"/>
        <v>0</v>
      </c>
      <c r="Y260" s="234">
        <v>0</v>
      </c>
      <c r="Z260" s="234">
        <v>0</v>
      </c>
      <c r="AA260" s="295">
        <f t="shared" si="215"/>
        <v>0</v>
      </c>
      <c r="AB260" s="234">
        <v>0</v>
      </c>
      <c r="AC260" s="295">
        <f t="shared" si="216"/>
        <v>0</v>
      </c>
      <c r="AD260" s="296">
        <f t="shared" si="217"/>
        <v>0</v>
      </c>
      <c r="AE260" s="222"/>
      <c r="AG260" s="415">
        <v>5</v>
      </c>
      <c r="AH260" s="420"/>
      <c r="AI260" s="491"/>
      <c r="AJ260" s="491"/>
      <c r="AK260" s="409"/>
      <c r="AL260" s="307">
        <f t="shared" si="218"/>
        <v>0</v>
      </c>
      <c r="AM260" s="234">
        <v>0</v>
      </c>
      <c r="AN260" s="234">
        <v>0</v>
      </c>
      <c r="AO260" s="277">
        <f t="shared" si="219"/>
        <v>0</v>
      </c>
      <c r="AP260" s="234">
        <v>0</v>
      </c>
      <c r="AQ260" s="234">
        <v>0</v>
      </c>
      <c r="AR260" s="277">
        <f t="shared" si="220"/>
        <v>0</v>
      </c>
      <c r="AS260" s="234">
        <v>0</v>
      </c>
      <c r="AT260" s="277">
        <f t="shared" si="221"/>
        <v>0</v>
      </c>
      <c r="AU260" s="278">
        <f t="shared" si="222"/>
        <v>0</v>
      </c>
    </row>
    <row r="261" spans="1:48" x14ac:dyDescent="0.35">
      <c r="A261" s="415">
        <v>6</v>
      </c>
      <c r="B261" s="420"/>
      <c r="C261" s="491"/>
      <c r="D261" s="491"/>
      <c r="E261" s="423"/>
      <c r="F261" s="234">
        <v>0</v>
      </c>
      <c r="G261" s="234">
        <v>0</v>
      </c>
      <c r="H261" s="235">
        <f t="shared" si="210"/>
        <v>0</v>
      </c>
      <c r="I261" s="234">
        <v>0</v>
      </c>
      <c r="J261" s="234">
        <v>0</v>
      </c>
      <c r="K261" s="235">
        <f t="shared" si="211"/>
        <v>0</v>
      </c>
      <c r="L261" s="234">
        <v>0</v>
      </c>
      <c r="M261" s="236">
        <f t="shared" si="212"/>
        <v>0</v>
      </c>
      <c r="N261" s="222"/>
      <c r="P261" s="415">
        <v>6</v>
      </c>
      <c r="Q261" s="420"/>
      <c r="R261" s="491"/>
      <c r="S261" s="491"/>
      <c r="T261" s="409"/>
      <c r="U261" s="162">
        <f t="shared" si="213"/>
        <v>0</v>
      </c>
      <c r="V261" s="234">
        <v>0</v>
      </c>
      <c r="W261" s="234">
        <v>0</v>
      </c>
      <c r="X261" s="295">
        <f t="shared" si="214"/>
        <v>0</v>
      </c>
      <c r="Y261" s="234">
        <v>0</v>
      </c>
      <c r="Z261" s="234">
        <v>0</v>
      </c>
      <c r="AA261" s="295">
        <f t="shared" si="215"/>
        <v>0</v>
      </c>
      <c r="AB261" s="234">
        <v>0</v>
      </c>
      <c r="AC261" s="295">
        <f t="shared" si="216"/>
        <v>0</v>
      </c>
      <c r="AD261" s="296">
        <f t="shared" si="217"/>
        <v>0</v>
      </c>
      <c r="AE261" s="222"/>
      <c r="AG261" s="415">
        <v>6</v>
      </c>
      <c r="AH261" s="420"/>
      <c r="AI261" s="491"/>
      <c r="AJ261" s="491"/>
      <c r="AK261" s="409"/>
      <c r="AL261" s="307">
        <f t="shared" si="218"/>
        <v>0</v>
      </c>
      <c r="AM261" s="234">
        <v>0</v>
      </c>
      <c r="AN261" s="234">
        <v>0</v>
      </c>
      <c r="AO261" s="277">
        <f t="shared" si="219"/>
        <v>0</v>
      </c>
      <c r="AP261" s="234">
        <v>0</v>
      </c>
      <c r="AQ261" s="234">
        <v>0</v>
      </c>
      <c r="AR261" s="277">
        <f t="shared" si="220"/>
        <v>0</v>
      </c>
      <c r="AS261" s="234">
        <v>0</v>
      </c>
      <c r="AT261" s="277">
        <f t="shared" si="221"/>
        <v>0</v>
      </c>
      <c r="AU261" s="278">
        <f t="shared" si="222"/>
        <v>0</v>
      </c>
    </row>
    <row r="262" spans="1:48" x14ac:dyDescent="0.35">
      <c r="A262" s="620" t="s">
        <v>180</v>
      </c>
      <c r="B262" s="617"/>
      <c r="C262" s="532">
        <v>0</v>
      </c>
      <c r="D262" s="532"/>
      <c r="E262" s="423"/>
      <c r="F262" s="234">
        <v>0</v>
      </c>
      <c r="G262" s="234">
        <v>0</v>
      </c>
      <c r="H262" s="235">
        <f t="shared" si="210"/>
        <v>0</v>
      </c>
      <c r="I262" s="234">
        <v>0</v>
      </c>
      <c r="J262" s="234">
        <v>0</v>
      </c>
      <c r="K262" s="235">
        <f t="shared" si="211"/>
        <v>0</v>
      </c>
      <c r="L262" s="234">
        <v>0</v>
      </c>
      <c r="M262" s="236">
        <f t="shared" si="212"/>
        <v>0</v>
      </c>
      <c r="N262" s="222"/>
      <c r="P262" s="620" t="s">
        <v>180</v>
      </c>
      <c r="Q262" s="617"/>
      <c r="R262" s="532">
        <v>0</v>
      </c>
      <c r="S262" s="532"/>
      <c r="T262" s="409"/>
      <c r="U262" s="162">
        <f t="shared" si="213"/>
        <v>0</v>
      </c>
      <c r="V262" s="234">
        <v>0</v>
      </c>
      <c r="W262" s="234">
        <v>0</v>
      </c>
      <c r="X262" s="295">
        <f t="shared" si="214"/>
        <v>0</v>
      </c>
      <c r="Y262" s="234">
        <v>0</v>
      </c>
      <c r="Z262" s="234">
        <v>0</v>
      </c>
      <c r="AA262" s="295">
        <f t="shared" si="215"/>
        <v>0</v>
      </c>
      <c r="AB262" s="234">
        <v>0</v>
      </c>
      <c r="AC262" s="295">
        <f t="shared" si="216"/>
        <v>0</v>
      </c>
      <c r="AD262" s="296">
        <f t="shared" si="217"/>
        <v>0</v>
      </c>
      <c r="AE262" s="222"/>
      <c r="AG262" s="620" t="s">
        <v>180</v>
      </c>
      <c r="AH262" s="617"/>
      <c r="AI262" s="532">
        <v>0</v>
      </c>
      <c r="AJ262" s="532"/>
      <c r="AK262" s="409"/>
      <c r="AL262" s="307">
        <f t="shared" si="218"/>
        <v>0</v>
      </c>
      <c r="AM262" s="234">
        <v>0</v>
      </c>
      <c r="AN262" s="234">
        <v>0</v>
      </c>
      <c r="AO262" s="277">
        <f t="shared" si="219"/>
        <v>0</v>
      </c>
      <c r="AP262" s="234">
        <v>0</v>
      </c>
      <c r="AQ262" s="234">
        <v>0</v>
      </c>
      <c r="AR262" s="277">
        <f t="shared" si="220"/>
        <v>0</v>
      </c>
      <c r="AS262" s="234">
        <v>0</v>
      </c>
      <c r="AT262" s="277">
        <f t="shared" si="221"/>
        <v>0</v>
      </c>
      <c r="AU262" s="278">
        <f t="shared" si="222"/>
        <v>0</v>
      </c>
    </row>
    <row r="263" spans="1:48" ht="16" thickBot="1" x14ac:dyDescent="0.4">
      <c r="A263" s="493" t="s">
        <v>207</v>
      </c>
      <c r="B263" s="494"/>
      <c r="C263" s="497">
        <f>COUNTA(B256:B261)+C262</f>
        <v>0</v>
      </c>
      <c r="D263" s="497"/>
      <c r="E263" s="411"/>
      <c r="F263" s="250">
        <f>SUM(F256:F262)</f>
        <v>0</v>
      </c>
      <c r="G263" s="250">
        <f>SUM(G256:G262)</f>
        <v>0</v>
      </c>
      <c r="H263" s="250">
        <f t="shared" ref="H263:L263" si="223">SUM(H256:H262)</f>
        <v>0</v>
      </c>
      <c r="I263" s="250">
        <f t="shared" si="223"/>
        <v>0</v>
      </c>
      <c r="J263" s="250">
        <f>SUM(J256:J262)</f>
        <v>0</v>
      </c>
      <c r="K263" s="250">
        <f t="shared" si="223"/>
        <v>0</v>
      </c>
      <c r="L263" s="250">
        <f t="shared" si="223"/>
        <v>0</v>
      </c>
      <c r="M263" s="237">
        <f>SUM(M256:M262)</f>
        <v>0</v>
      </c>
      <c r="N263" s="222"/>
      <c r="P263" s="493" t="s">
        <v>207</v>
      </c>
      <c r="Q263" s="494"/>
      <c r="R263" s="498">
        <f>COUNTA(Q256:Q261)+R262</f>
        <v>0</v>
      </c>
      <c r="S263" s="498"/>
      <c r="T263" s="411"/>
      <c r="U263" s="339">
        <f t="shared" si="213"/>
        <v>0</v>
      </c>
      <c r="V263" s="293">
        <f>SUM(V256:V262)</f>
        <v>0</v>
      </c>
      <c r="W263" s="293">
        <f>SUM(W256:W262)</f>
        <v>0</v>
      </c>
      <c r="X263" s="293">
        <f t="shared" ref="X263:AB263" si="224">SUM(X256:X262)</f>
        <v>0</v>
      </c>
      <c r="Y263" s="293">
        <f t="shared" si="224"/>
        <v>0</v>
      </c>
      <c r="Z263" s="293">
        <f t="shared" si="224"/>
        <v>0</v>
      </c>
      <c r="AA263" s="293">
        <f t="shared" si="224"/>
        <v>0</v>
      </c>
      <c r="AB263" s="293">
        <f t="shared" si="224"/>
        <v>0</v>
      </c>
      <c r="AC263" s="293">
        <f>SUM(AC256:AC262)</f>
        <v>0</v>
      </c>
      <c r="AD263" s="294">
        <f>SUM(AD256:AD262)</f>
        <v>0</v>
      </c>
      <c r="AE263" s="222"/>
      <c r="AG263" s="493" t="s">
        <v>207</v>
      </c>
      <c r="AH263" s="494"/>
      <c r="AI263" s="543">
        <f>COUNTA(AH256:AH261)+AI262</f>
        <v>0</v>
      </c>
      <c r="AJ263" s="543"/>
      <c r="AK263" s="411"/>
      <c r="AL263" s="337">
        <f t="shared" si="218"/>
        <v>0</v>
      </c>
      <c r="AM263" s="275">
        <f>SUM(AM256:AM262)</f>
        <v>0</v>
      </c>
      <c r="AN263" s="275">
        <f>SUM(AN256:AN262)</f>
        <v>0</v>
      </c>
      <c r="AO263" s="275">
        <f t="shared" ref="AO263:AT263" si="225">SUM(AO256:AO262)</f>
        <v>0</v>
      </c>
      <c r="AP263" s="275">
        <f t="shared" si="225"/>
        <v>0</v>
      </c>
      <c r="AQ263" s="275">
        <f t="shared" si="225"/>
        <v>0</v>
      </c>
      <c r="AR263" s="275">
        <f t="shared" si="225"/>
        <v>0</v>
      </c>
      <c r="AS263" s="275">
        <f t="shared" si="225"/>
        <v>0</v>
      </c>
      <c r="AT263" s="275">
        <f t="shared" si="225"/>
        <v>0</v>
      </c>
      <c r="AU263" s="276">
        <f t="shared" si="222"/>
        <v>0</v>
      </c>
      <c r="AV263" s="358"/>
    </row>
    <row r="264" spans="1:48" ht="3.75" customHeight="1" thickBot="1" x14ac:dyDescent="0.4">
      <c r="F264" s="357"/>
      <c r="G264" s="357"/>
      <c r="Y264" s="163"/>
      <c r="Z264" s="163"/>
      <c r="AA264" s="163"/>
      <c r="AB264" s="163"/>
      <c r="AC264" s="163"/>
      <c r="AD264" s="163"/>
      <c r="AE264" s="358"/>
    </row>
    <row r="265" spans="1:48" s="242" customFormat="1" x14ac:dyDescent="0.35">
      <c r="A265" s="502" t="s">
        <v>186</v>
      </c>
      <c r="B265" s="503"/>
      <c r="C265" s="503"/>
      <c r="D265" s="503"/>
      <c r="E265" s="503"/>
      <c r="F265" s="503"/>
      <c r="G265" s="503"/>
      <c r="H265" s="503"/>
      <c r="I265" s="503"/>
      <c r="J265" s="503"/>
      <c r="K265" s="503"/>
      <c r="L265" s="503"/>
      <c r="M265" s="518"/>
      <c r="N265" s="413"/>
      <c r="P265" s="502" t="s">
        <v>186</v>
      </c>
      <c r="Q265" s="503"/>
      <c r="R265" s="503"/>
      <c r="S265" s="503"/>
      <c r="T265" s="503"/>
      <c r="U265" s="503"/>
      <c r="V265" s="503"/>
      <c r="W265" s="503"/>
      <c r="X265" s="503"/>
      <c r="Y265" s="503"/>
      <c r="Z265" s="503"/>
      <c r="AA265" s="503"/>
      <c r="AB265" s="503"/>
      <c r="AC265" s="503"/>
      <c r="AD265" s="418"/>
      <c r="AE265" s="413"/>
      <c r="AG265" s="502" t="s">
        <v>186</v>
      </c>
      <c r="AH265" s="503"/>
      <c r="AI265" s="503"/>
      <c r="AJ265" s="503"/>
      <c r="AK265" s="503"/>
      <c r="AL265" s="503"/>
      <c r="AM265" s="503"/>
      <c r="AN265" s="503"/>
      <c r="AO265" s="503"/>
      <c r="AP265" s="503"/>
      <c r="AQ265" s="503"/>
      <c r="AR265" s="503"/>
      <c r="AS265" s="503"/>
      <c r="AT265" s="503"/>
      <c r="AU265" s="418"/>
    </row>
    <row r="266" spans="1:48" s="242" customFormat="1" ht="31.5" customHeight="1" x14ac:dyDescent="0.35">
      <c r="A266" s="534" t="s">
        <v>188</v>
      </c>
      <c r="B266" s="533"/>
      <c r="C266" s="533" t="s">
        <v>13</v>
      </c>
      <c r="D266" s="533"/>
      <c r="E266" s="424" t="s">
        <v>14</v>
      </c>
      <c r="F266" s="412" t="s">
        <v>171</v>
      </c>
      <c r="G266" s="412" t="s">
        <v>68</v>
      </c>
      <c r="H266" s="422" t="s">
        <v>151</v>
      </c>
      <c r="I266" s="412" t="s">
        <v>80</v>
      </c>
      <c r="J266" s="412" t="s">
        <v>81</v>
      </c>
      <c r="K266" s="422" t="s">
        <v>82</v>
      </c>
      <c r="L266" s="412" t="s">
        <v>150</v>
      </c>
      <c r="M266" s="259" t="s">
        <v>18</v>
      </c>
      <c r="N266" s="413"/>
      <c r="P266" s="534" t="s">
        <v>188</v>
      </c>
      <c r="Q266" s="533"/>
      <c r="R266" s="533" t="s">
        <v>13</v>
      </c>
      <c r="S266" s="533"/>
      <c r="T266" s="424" t="s">
        <v>14</v>
      </c>
      <c r="U266" s="260" t="s">
        <v>260</v>
      </c>
      <c r="V266" s="424" t="s">
        <v>171</v>
      </c>
      <c r="W266" s="424" t="s">
        <v>68</v>
      </c>
      <c r="X266" s="260" t="s">
        <v>151</v>
      </c>
      <c r="Y266" s="424" t="s">
        <v>80</v>
      </c>
      <c r="Z266" s="424" t="s">
        <v>81</v>
      </c>
      <c r="AA266" s="260" t="s">
        <v>82</v>
      </c>
      <c r="AB266" s="424" t="s">
        <v>150</v>
      </c>
      <c r="AC266" s="260" t="s">
        <v>18</v>
      </c>
      <c r="AD266" s="267" t="s">
        <v>114</v>
      </c>
      <c r="AE266" s="413"/>
      <c r="AG266" s="534" t="s">
        <v>188</v>
      </c>
      <c r="AH266" s="533"/>
      <c r="AI266" s="533" t="s">
        <v>13</v>
      </c>
      <c r="AJ266" s="533"/>
      <c r="AK266" s="424" t="s">
        <v>14</v>
      </c>
      <c r="AL266" s="260" t="s">
        <v>260</v>
      </c>
      <c r="AM266" s="424" t="s">
        <v>171</v>
      </c>
      <c r="AN266" s="424" t="s">
        <v>68</v>
      </c>
      <c r="AO266" s="260" t="s">
        <v>151</v>
      </c>
      <c r="AP266" s="424" t="s">
        <v>80</v>
      </c>
      <c r="AQ266" s="424" t="s">
        <v>81</v>
      </c>
      <c r="AR266" s="260" t="s">
        <v>82</v>
      </c>
      <c r="AS266" s="424" t="s">
        <v>150</v>
      </c>
      <c r="AT266" s="260" t="s">
        <v>213</v>
      </c>
      <c r="AU266" s="267" t="s">
        <v>263</v>
      </c>
    </row>
    <row r="267" spans="1:48" x14ac:dyDescent="0.35">
      <c r="A267" s="495">
        <v>0</v>
      </c>
      <c r="B267" s="491"/>
      <c r="C267" s="496" t="s">
        <v>19</v>
      </c>
      <c r="D267" s="496"/>
      <c r="E267" s="409"/>
      <c r="F267" s="234">
        <v>0</v>
      </c>
      <c r="G267" s="234">
        <v>0</v>
      </c>
      <c r="H267" s="235">
        <f>SUM(F267:G267)</f>
        <v>0</v>
      </c>
      <c r="I267" s="234">
        <v>0</v>
      </c>
      <c r="J267" s="234">
        <v>0</v>
      </c>
      <c r="K267" s="235">
        <f>SUM(I267:J267)</f>
        <v>0</v>
      </c>
      <c r="L267" s="234">
        <v>0</v>
      </c>
      <c r="M267" s="236">
        <f>SUM(H267, K267, L267)</f>
        <v>0</v>
      </c>
      <c r="N267" s="223"/>
      <c r="P267" s="522">
        <v>0</v>
      </c>
      <c r="Q267" s="496"/>
      <c r="R267" s="496" t="s">
        <v>19</v>
      </c>
      <c r="S267" s="496"/>
      <c r="T267" s="409"/>
      <c r="U267" s="162">
        <f t="shared" ref="U267:U274" si="226">AU187</f>
        <v>0</v>
      </c>
      <c r="V267" s="234">
        <v>0</v>
      </c>
      <c r="W267" s="234">
        <v>0</v>
      </c>
      <c r="X267" s="295">
        <f>SUM(V267:W267)</f>
        <v>0</v>
      </c>
      <c r="Y267" s="234">
        <v>0</v>
      </c>
      <c r="Z267" s="234">
        <v>0</v>
      </c>
      <c r="AA267" s="295">
        <f>SUM(Y267:Z267)</f>
        <v>0</v>
      </c>
      <c r="AB267" s="234">
        <v>0</v>
      </c>
      <c r="AC267" s="295">
        <f>SUM(X267, AA267, AB267)</f>
        <v>0</v>
      </c>
      <c r="AD267" s="296">
        <f t="shared" ref="AD267:AD271" si="227">M267-AC267</f>
        <v>0</v>
      </c>
      <c r="AE267" s="223"/>
      <c r="AG267" s="522">
        <v>0</v>
      </c>
      <c r="AH267" s="496"/>
      <c r="AI267" s="496" t="s">
        <v>19</v>
      </c>
      <c r="AJ267" s="496"/>
      <c r="AK267" s="409"/>
      <c r="AL267" s="307">
        <f t="shared" ref="AL267:AL274" si="228">AU187</f>
        <v>0</v>
      </c>
      <c r="AM267" s="234">
        <v>0</v>
      </c>
      <c r="AN267" s="234">
        <v>0</v>
      </c>
      <c r="AO267" s="277">
        <f>SUM(AM267:AN267)</f>
        <v>0</v>
      </c>
      <c r="AP267" s="234">
        <v>0</v>
      </c>
      <c r="AQ267" s="234">
        <v>0</v>
      </c>
      <c r="AR267" s="277">
        <f>SUM(AP267:AQ267)</f>
        <v>0</v>
      </c>
      <c r="AS267" s="234">
        <v>0</v>
      </c>
      <c r="AT267" s="277">
        <f>SUM(AO267, AR267, AS267)</f>
        <v>0</v>
      </c>
      <c r="AU267" s="278">
        <f t="shared" ref="AU267:AU274" si="229">IF($S$313&lt;&gt;0, AC267+AL267-AT267, M267+AL267-AT267)</f>
        <v>0</v>
      </c>
    </row>
    <row r="268" spans="1:48" x14ac:dyDescent="0.35">
      <c r="A268" s="495">
        <v>0</v>
      </c>
      <c r="B268" s="491"/>
      <c r="C268" s="496" t="s">
        <v>20</v>
      </c>
      <c r="D268" s="496"/>
      <c r="E268" s="409"/>
      <c r="F268" s="234">
        <v>0</v>
      </c>
      <c r="G268" s="234">
        <v>0</v>
      </c>
      <c r="H268" s="235">
        <f t="shared" ref="H268:H271" si="230">SUM(F268:G268)</f>
        <v>0</v>
      </c>
      <c r="I268" s="234">
        <v>0</v>
      </c>
      <c r="J268" s="234">
        <v>0</v>
      </c>
      <c r="K268" s="235">
        <f t="shared" ref="K268:K271" si="231">SUM(I268:J268)</f>
        <v>0</v>
      </c>
      <c r="L268" s="234">
        <v>0</v>
      </c>
      <c r="M268" s="236">
        <f t="shared" ref="M268:M271" si="232">SUM(H268, K268, L268)</f>
        <v>0</v>
      </c>
      <c r="N268" s="223"/>
      <c r="P268" s="522">
        <v>0</v>
      </c>
      <c r="Q268" s="496"/>
      <c r="R268" s="496" t="s">
        <v>20</v>
      </c>
      <c r="S268" s="496"/>
      <c r="T268" s="409"/>
      <c r="U268" s="162">
        <f t="shared" si="226"/>
        <v>0</v>
      </c>
      <c r="V268" s="234">
        <v>0</v>
      </c>
      <c r="W268" s="234">
        <v>0</v>
      </c>
      <c r="X268" s="295">
        <f t="shared" ref="X268:X271" si="233">SUM(V268:W268)</f>
        <v>0</v>
      </c>
      <c r="Y268" s="234">
        <v>0</v>
      </c>
      <c r="Z268" s="234">
        <v>0</v>
      </c>
      <c r="AA268" s="295">
        <f t="shared" ref="AA268:AA271" si="234">SUM(Y268:Z268)</f>
        <v>0</v>
      </c>
      <c r="AB268" s="234">
        <v>0</v>
      </c>
      <c r="AC268" s="295">
        <f t="shared" ref="AC268:AC271" si="235">SUM(X268, AA268, AB268)</f>
        <v>0</v>
      </c>
      <c r="AD268" s="296">
        <f t="shared" si="227"/>
        <v>0</v>
      </c>
      <c r="AE268" s="223"/>
      <c r="AG268" s="522">
        <v>0</v>
      </c>
      <c r="AH268" s="496"/>
      <c r="AI268" s="496" t="s">
        <v>20</v>
      </c>
      <c r="AJ268" s="496"/>
      <c r="AK268" s="409"/>
      <c r="AL268" s="307">
        <f t="shared" si="228"/>
        <v>0</v>
      </c>
      <c r="AM268" s="234">
        <v>0</v>
      </c>
      <c r="AN268" s="234">
        <v>0</v>
      </c>
      <c r="AO268" s="277">
        <f t="shared" ref="AO268:AO271" si="236">SUM(AM268:AN268)</f>
        <v>0</v>
      </c>
      <c r="AP268" s="234">
        <v>0</v>
      </c>
      <c r="AQ268" s="234">
        <v>0</v>
      </c>
      <c r="AR268" s="277">
        <f t="shared" ref="AR268:AR271" si="237">SUM(AP268:AQ268)</f>
        <v>0</v>
      </c>
      <c r="AS268" s="234">
        <v>0</v>
      </c>
      <c r="AT268" s="277">
        <f t="shared" ref="AT268:AT271" si="238">SUM(AO268, AR268, AS268)</f>
        <v>0</v>
      </c>
      <c r="AU268" s="278">
        <f>IF($S$313&lt;&gt;0, AC268+AL268-AT268, M268+AL268-AT268)</f>
        <v>0</v>
      </c>
    </row>
    <row r="269" spans="1:48" x14ac:dyDescent="0.35">
      <c r="A269" s="495">
        <v>0</v>
      </c>
      <c r="B269" s="491"/>
      <c r="C269" s="496" t="s">
        <v>21</v>
      </c>
      <c r="D269" s="496"/>
      <c r="E269" s="409"/>
      <c r="F269" s="234">
        <v>0</v>
      </c>
      <c r="G269" s="234">
        <v>0</v>
      </c>
      <c r="H269" s="235">
        <f>SUM(F269:G269)</f>
        <v>0</v>
      </c>
      <c r="I269" s="234">
        <v>0</v>
      </c>
      <c r="J269" s="234">
        <v>0</v>
      </c>
      <c r="K269" s="235">
        <f t="shared" si="231"/>
        <v>0</v>
      </c>
      <c r="L269" s="234">
        <v>0</v>
      </c>
      <c r="M269" s="236">
        <f t="shared" si="232"/>
        <v>0</v>
      </c>
      <c r="N269" s="223"/>
      <c r="P269" s="522">
        <v>0</v>
      </c>
      <c r="Q269" s="496"/>
      <c r="R269" s="496" t="s">
        <v>21</v>
      </c>
      <c r="S269" s="496"/>
      <c r="T269" s="409"/>
      <c r="U269" s="162">
        <f t="shared" si="226"/>
        <v>0</v>
      </c>
      <c r="V269" s="234">
        <v>0</v>
      </c>
      <c r="W269" s="234">
        <v>0</v>
      </c>
      <c r="X269" s="295">
        <f t="shared" si="233"/>
        <v>0</v>
      </c>
      <c r="Y269" s="234">
        <v>0</v>
      </c>
      <c r="Z269" s="234">
        <v>0</v>
      </c>
      <c r="AA269" s="295">
        <f t="shared" si="234"/>
        <v>0</v>
      </c>
      <c r="AB269" s="234">
        <v>0</v>
      </c>
      <c r="AC269" s="295">
        <f t="shared" si="235"/>
        <v>0</v>
      </c>
      <c r="AD269" s="296">
        <f t="shared" si="227"/>
        <v>0</v>
      </c>
      <c r="AE269" s="223"/>
      <c r="AG269" s="522">
        <v>0</v>
      </c>
      <c r="AH269" s="496"/>
      <c r="AI269" s="496" t="s">
        <v>21</v>
      </c>
      <c r="AJ269" s="496"/>
      <c r="AK269" s="409"/>
      <c r="AL269" s="307">
        <f t="shared" si="228"/>
        <v>0</v>
      </c>
      <c r="AM269" s="234">
        <v>0</v>
      </c>
      <c r="AN269" s="234">
        <v>0</v>
      </c>
      <c r="AO269" s="277">
        <f t="shared" si="236"/>
        <v>0</v>
      </c>
      <c r="AP269" s="234">
        <v>0</v>
      </c>
      <c r="AQ269" s="234">
        <v>0</v>
      </c>
      <c r="AR269" s="277">
        <f t="shared" si="237"/>
        <v>0</v>
      </c>
      <c r="AS269" s="234">
        <v>0</v>
      </c>
      <c r="AT269" s="277">
        <f t="shared" si="238"/>
        <v>0</v>
      </c>
      <c r="AU269" s="278">
        <f t="shared" si="229"/>
        <v>0</v>
      </c>
    </row>
    <row r="270" spans="1:48" x14ac:dyDescent="0.35">
      <c r="A270" s="495">
        <v>0</v>
      </c>
      <c r="B270" s="491"/>
      <c r="C270" s="496" t="s">
        <v>22</v>
      </c>
      <c r="D270" s="496"/>
      <c r="E270" s="409"/>
      <c r="F270" s="234">
        <v>0</v>
      </c>
      <c r="G270" s="234">
        <v>0</v>
      </c>
      <c r="H270" s="235">
        <f t="shared" si="230"/>
        <v>0</v>
      </c>
      <c r="I270" s="234">
        <v>0</v>
      </c>
      <c r="J270" s="234">
        <v>0</v>
      </c>
      <c r="K270" s="235">
        <f t="shared" si="231"/>
        <v>0</v>
      </c>
      <c r="L270" s="234">
        <v>0</v>
      </c>
      <c r="M270" s="236">
        <f t="shared" si="232"/>
        <v>0</v>
      </c>
      <c r="N270" s="223"/>
      <c r="P270" s="522">
        <v>0</v>
      </c>
      <c r="Q270" s="496"/>
      <c r="R270" s="496" t="s">
        <v>22</v>
      </c>
      <c r="S270" s="496"/>
      <c r="T270" s="409"/>
      <c r="U270" s="162">
        <f t="shared" si="226"/>
        <v>0</v>
      </c>
      <c r="V270" s="234">
        <v>0</v>
      </c>
      <c r="W270" s="234">
        <v>0</v>
      </c>
      <c r="X270" s="295">
        <f t="shared" si="233"/>
        <v>0</v>
      </c>
      <c r="Y270" s="234">
        <v>0</v>
      </c>
      <c r="Z270" s="234">
        <v>0</v>
      </c>
      <c r="AA270" s="295">
        <f t="shared" si="234"/>
        <v>0</v>
      </c>
      <c r="AB270" s="234">
        <v>0</v>
      </c>
      <c r="AC270" s="295">
        <f t="shared" si="235"/>
        <v>0</v>
      </c>
      <c r="AD270" s="296">
        <f t="shared" si="227"/>
        <v>0</v>
      </c>
      <c r="AE270" s="223"/>
      <c r="AG270" s="522">
        <v>0</v>
      </c>
      <c r="AH270" s="496"/>
      <c r="AI270" s="496" t="s">
        <v>22</v>
      </c>
      <c r="AJ270" s="496"/>
      <c r="AK270" s="409"/>
      <c r="AL270" s="307">
        <f t="shared" si="228"/>
        <v>0</v>
      </c>
      <c r="AM270" s="234">
        <v>0</v>
      </c>
      <c r="AN270" s="234">
        <v>0</v>
      </c>
      <c r="AO270" s="277">
        <f t="shared" si="236"/>
        <v>0</v>
      </c>
      <c r="AP270" s="234">
        <v>0</v>
      </c>
      <c r="AQ270" s="234">
        <v>0</v>
      </c>
      <c r="AR270" s="277">
        <f t="shared" si="237"/>
        <v>0</v>
      </c>
      <c r="AS270" s="234">
        <v>0</v>
      </c>
      <c r="AT270" s="277">
        <f t="shared" si="238"/>
        <v>0</v>
      </c>
      <c r="AU270" s="278">
        <f t="shared" si="229"/>
        <v>0</v>
      </c>
    </row>
    <row r="271" spans="1:48" x14ac:dyDescent="0.35">
      <c r="A271" s="495">
        <v>0</v>
      </c>
      <c r="B271" s="491"/>
      <c r="C271" s="491" t="s">
        <v>23</v>
      </c>
      <c r="D271" s="491"/>
      <c r="E271" s="409"/>
      <c r="F271" s="234">
        <v>0</v>
      </c>
      <c r="G271" s="234">
        <v>0</v>
      </c>
      <c r="H271" s="235">
        <f t="shared" si="230"/>
        <v>0</v>
      </c>
      <c r="I271" s="234">
        <v>0</v>
      </c>
      <c r="J271" s="234">
        <v>0</v>
      </c>
      <c r="K271" s="235">
        <f t="shared" si="231"/>
        <v>0</v>
      </c>
      <c r="L271" s="234">
        <v>0</v>
      </c>
      <c r="M271" s="236">
        <f t="shared" si="232"/>
        <v>0</v>
      </c>
      <c r="N271" s="223"/>
      <c r="P271" s="522">
        <v>0</v>
      </c>
      <c r="Q271" s="496"/>
      <c r="R271" s="496" t="s">
        <v>23</v>
      </c>
      <c r="S271" s="496"/>
      <c r="T271" s="409"/>
      <c r="U271" s="162">
        <f t="shared" si="226"/>
        <v>0</v>
      </c>
      <c r="V271" s="234">
        <v>0</v>
      </c>
      <c r="W271" s="234">
        <v>0</v>
      </c>
      <c r="X271" s="295">
        <f t="shared" si="233"/>
        <v>0</v>
      </c>
      <c r="Y271" s="234">
        <v>0</v>
      </c>
      <c r="Z271" s="234">
        <v>0</v>
      </c>
      <c r="AA271" s="295">
        <f t="shared" si="234"/>
        <v>0</v>
      </c>
      <c r="AB271" s="234">
        <v>0</v>
      </c>
      <c r="AC271" s="295">
        <f t="shared" si="235"/>
        <v>0</v>
      </c>
      <c r="AD271" s="296">
        <f t="shared" si="227"/>
        <v>0</v>
      </c>
      <c r="AE271" s="223"/>
      <c r="AG271" s="522">
        <v>0</v>
      </c>
      <c r="AH271" s="496"/>
      <c r="AI271" s="496" t="s">
        <v>23</v>
      </c>
      <c r="AJ271" s="496"/>
      <c r="AK271" s="409"/>
      <c r="AL271" s="307">
        <f t="shared" si="228"/>
        <v>0</v>
      </c>
      <c r="AM271" s="234">
        <v>0</v>
      </c>
      <c r="AN271" s="234">
        <v>0</v>
      </c>
      <c r="AO271" s="277">
        <f t="shared" si="236"/>
        <v>0</v>
      </c>
      <c r="AP271" s="234">
        <v>0</v>
      </c>
      <c r="AQ271" s="234">
        <v>0</v>
      </c>
      <c r="AR271" s="277">
        <f t="shared" si="237"/>
        <v>0</v>
      </c>
      <c r="AS271" s="234">
        <v>0</v>
      </c>
      <c r="AT271" s="277">
        <f t="shared" si="238"/>
        <v>0</v>
      </c>
      <c r="AU271" s="278">
        <f t="shared" si="229"/>
        <v>0</v>
      </c>
    </row>
    <row r="272" spans="1:48" ht="16" thickBot="1" x14ac:dyDescent="0.4">
      <c r="A272" s="410" t="s">
        <v>181</v>
      </c>
      <c r="B272" s="411"/>
      <c r="C272" s="497">
        <f>SUM(A267:B271)</f>
        <v>0</v>
      </c>
      <c r="D272" s="497"/>
      <c r="E272" s="411"/>
      <c r="F272" s="250">
        <f>SUM(F267:F271)</f>
        <v>0</v>
      </c>
      <c r="G272" s="250">
        <f t="shared" ref="G272:L272" si="239">SUM(G267:G271)</f>
        <v>0</v>
      </c>
      <c r="H272" s="250">
        <f t="shared" si="239"/>
        <v>0</v>
      </c>
      <c r="I272" s="250">
        <f t="shared" si="239"/>
        <v>0</v>
      </c>
      <c r="J272" s="250">
        <f t="shared" si="239"/>
        <v>0</v>
      </c>
      <c r="K272" s="250">
        <f t="shared" si="239"/>
        <v>0</v>
      </c>
      <c r="L272" s="250">
        <f t="shared" si="239"/>
        <v>0</v>
      </c>
      <c r="M272" s="237">
        <f>SUM(M267:M271)</f>
        <v>0</v>
      </c>
      <c r="N272" s="223"/>
      <c r="P272" s="410" t="s">
        <v>181</v>
      </c>
      <c r="Q272" s="411"/>
      <c r="R272" s="498">
        <f>SUM(P267:Q271)</f>
        <v>0</v>
      </c>
      <c r="S272" s="498"/>
      <c r="T272" s="421"/>
      <c r="U272" s="339">
        <f t="shared" si="226"/>
        <v>0</v>
      </c>
      <c r="V272" s="293">
        <f>SUM(V267:V271)</f>
        <v>0</v>
      </c>
      <c r="W272" s="293">
        <f t="shared" ref="W272:AB272" si="240">SUM(W267:W271)</f>
        <v>0</v>
      </c>
      <c r="X272" s="293">
        <f t="shared" si="240"/>
        <v>0</v>
      </c>
      <c r="Y272" s="293">
        <f t="shared" si="240"/>
        <v>0</v>
      </c>
      <c r="Z272" s="293">
        <f t="shared" si="240"/>
        <v>0</v>
      </c>
      <c r="AA272" s="293">
        <f t="shared" si="240"/>
        <v>0</v>
      </c>
      <c r="AB272" s="293">
        <f t="shared" si="240"/>
        <v>0</v>
      </c>
      <c r="AC272" s="293">
        <f>SUM(AC267:AC271)</f>
        <v>0</v>
      </c>
      <c r="AD272" s="294">
        <f>SUM(AD267:AD271)</f>
        <v>0</v>
      </c>
      <c r="AE272" s="223"/>
      <c r="AG272" s="410" t="s">
        <v>181</v>
      </c>
      <c r="AH272" s="411"/>
      <c r="AI272" s="543">
        <f>SUM(AG267:AH271)</f>
        <v>0</v>
      </c>
      <c r="AJ272" s="543"/>
      <c r="AK272" s="421"/>
      <c r="AL272" s="337">
        <f t="shared" si="228"/>
        <v>0</v>
      </c>
      <c r="AM272" s="275">
        <f>SUM(AM267:AM271)</f>
        <v>0</v>
      </c>
      <c r="AN272" s="275">
        <f t="shared" ref="AN272:AT272" si="241">SUM(AN267:AN271)</f>
        <v>0</v>
      </c>
      <c r="AO272" s="275">
        <f t="shared" si="241"/>
        <v>0</v>
      </c>
      <c r="AP272" s="275">
        <f t="shared" si="241"/>
        <v>0</v>
      </c>
      <c r="AQ272" s="275">
        <f t="shared" si="241"/>
        <v>0</v>
      </c>
      <c r="AR272" s="275">
        <f t="shared" si="241"/>
        <v>0</v>
      </c>
      <c r="AS272" s="275">
        <f t="shared" si="241"/>
        <v>0</v>
      </c>
      <c r="AT272" s="275">
        <f t="shared" si="241"/>
        <v>0</v>
      </c>
      <c r="AU272" s="276">
        <f t="shared" si="229"/>
        <v>0</v>
      </c>
    </row>
    <row r="273" spans="1:47" s="358" customFormat="1" ht="3.75" customHeight="1" thickBot="1" x14ac:dyDescent="0.4">
      <c r="A273" s="499"/>
      <c r="B273" s="499"/>
      <c r="C273" s="499"/>
      <c r="D273" s="499"/>
      <c r="E273" s="499"/>
      <c r="F273" s="499"/>
      <c r="G273" s="499"/>
      <c r="H273" s="499"/>
      <c r="I273" s="499"/>
      <c r="J273" s="499"/>
      <c r="K273" s="499"/>
      <c r="L273" s="499"/>
      <c r="M273" s="499"/>
      <c r="N273" s="223"/>
      <c r="P273" s="499"/>
      <c r="Q273" s="499"/>
      <c r="R273" s="499"/>
      <c r="S273" s="499"/>
      <c r="T273" s="499"/>
      <c r="U273" s="499"/>
      <c r="V273" s="499"/>
      <c r="W273" s="499"/>
      <c r="X273" s="499"/>
      <c r="Y273" s="499"/>
      <c r="Z273" s="499"/>
      <c r="AA273" s="499"/>
      <c r="AB273" s="499"/>
      <c r="AC273" s="499"/>
      <c r="AD273" s="499"/>
      <c r="AE273" s="223"/>
      <c r="AG273" s="634"/>
      <c r="AH273" s="635"/>
      <c r="AI273" s="635"/>
      <c r="AJ273" s="635"/>
      <c r="AK273" s="635"/>
      <c r="AL273" s="635"/>
      <c r="AM273" s="635"/>
      <c r="AN273" s="635"/>
      <c r="AO273" s="635"/>
      <c r="AP273" s="635"/>
      <c r="AQ273" s="635"/>
      <c r="AR273" s="635"/>
      <c r="AS273" s="635"/>
      <c r="AT273" s="635"/>
      <c r="AU273" s="636"/>
    </row>
    <row r="274" spans="1:47" ht="16" thickBot="1" x14ac:dyDescent="0.4">
      <c r="A274" s="500" t="s">
        <v>187</v>
      </c>
      <c r="B274" s="501"/>
      <c r="C274" s="501"/>
      <c r="D274" s="501"/>
      <c r="E274" s="501"/>
      <c r="F274" s="241">
        <f>SUM(F272, F263)</f>
        <v>0</v>
      </c>
      <c r="G274" s="241">
        <f t="shared" ref="G274:L274" si="242">SUM(G272, G263)</f>
        <v>0</v>
      </c>
      <c r="H274" s="241">
        <f>SUM(H272, H263)</f>
        <v>0</v>
      </c>
      <c r="I274" s="241">
        <f t="shared" si="242"/>
        <v>0</v>
      </c>
      <c r="J274" s="241">
        <f t="shared" si="242"/>
        <v>0</v>
      </c>
      <c r="K274" s="241">
        <f>SUM(K272, K263)</f>
        <v>0</v>
      </c>
      <c r="L274" s="241">
        <f t="shared" si="242"/>
        <v>0</v>
      </c>
      <c r="M274" s="240">
        <f>SUM(M272, M263)</f>
        <v>0</v>
      </c>
      <c r="N274" s="223"/>
      <c r="P274" s="500" t="s">
        <v>187</v>
      </c>
      <c r="Q274" s="501"/>
      <c r="R274" s="501"/>
      <c r="S274" s="501"/>
      <c r="T274" s="501"/>
      <c r="U274" s="340">
        <f t="shared" si="226"/>
        <v>0</v>
      </c>
      <c r="V274" s="297">
        <f>SUM(V272, V263)</f>
        <v>0</v>
      </c>
      <c r="W274" s="297">
        <f t="shared" ref="W274" si="243">SUM(W272, W263)</f>
        <v>0</v>
      </c>
      <c r="X274" s="297">
        <f>SUM(X272, X263)</f>
        <v>0</v>
      </c>
      <c r="Y274" s="297">
        <f t="shared" ref="Y274:AB274" si="244">SUM(Y272, Y263)</f>
        <v>0</v>
      </c>
      <c r="Z274" s="297">
        <f t="shared" si="244"/>
        <v>0</v>
      </c>
      <c r="AA274" s="297">
        <f t="shared" si="244"/>
        <v>0</v>
      </c>
      <c r="AB274" s="297">
        <f t="shared" si="244"/>
        <v>0</v>
      </c>
      <c r="AC274" s="297">
        <f>SUM(AC272, AC263)</f>
        <v>0</v>
      </c>
      <c r="AD274" s="298">
        <f>SUM(AD272, AD263)</f>
        <v>0</v>
      </c>
      <c r="AE274" s="223"/>
      <c r="AG274" s="493" t="s">
        <v>187</v>
      </c>
      <c r="AH274" s="494"/>
      <c r="AI274" s="494"/>
      <c r="AJ274" s="494"/>
      <c r="AK274" s="494"/>
      <c r="AL274" s="337">
        <f t="shared" si="228"/>
        <v>0</v>
      </c>
      <c r="AM274" s="275">
        <f>SUM(AM272, AM263)</f>
        <v>0</v>
      </c>
      <c r="AN274" s="275">
        <f t="shared" ref="AN274" si="245">SUM(AN272, AN263)</f>
        <v>0</v>
      </c>
      <c r="AO274" s="275">
        <f>SUM(AO272, AO263)</f>
        <v>0</v>
      </c>
      <c r="AP274" s="275">
        <f t="shared" ref="AP274:AT274" si="246">SUM(AP272, AP263)</f>
        <v>0</v>
      </c>
      <c r="AQ274" s="275">
        <f t="shared" si="246"/>
        <v>0</v>
      </c>
      <c r="AR274" s="275">
        <f t="shared" si="246"/>
        <v>0</v>
      </c>
      <c r="AS274" s="275">
        <f t="shared" si="246"/>
        <v>0</v>
      </c>
      <c r="AT274" s="275">
        <f t="shared" si="246"/>
        <v>0</v>
      </c>
      <c r="AU274" s="276">
        <f t="shared" si="229"/>
        <v>0</v>
      </c>
    </row>
    <row r="275" spans="1:47" ht="16" thickBot="1" x14ac:dyDescent="0.4">
      <c r="F275" s="357"/>
      <c r="G275" s="357"/>
      <c r="AE275" s="358"/>
    </row>
    <row r="276" spans="1:47" s="242" customFormat="1" x14ac:dyDescent="0.35">
      <c r="A276" s="502" t="s">
        <v>98</v>
      </c>
      <c r="B276" s="503"/>
      <c r="C276" s="503"/>
      <c r="D276" s="503"/>
      <c r="E276" s="503"/>
      <c r="F276" s="503"/>
      <c r="G276" s="503"/>
      <c r="H276" s="503"/>
      <c r="I276" s="503"/>
      <c r="J276" s="503"/>
      <c r="K276" s="503"/>
      <c r="L276" s="503"/>
      <c r="M276" s="518"/>
      <c r="N276" s="413"/>
      <c r="P276" s="502" t="s">
        <v>98</v>
      </c>
      <c r="Q276" s="503"/>
      <c r="R276" s="503"/>
      <c r="S276" s="503"/>
      <c r="T276" s="503"/>
      <c r="U276" s="503"/>
      <c r="V276" s="503"/>
      <c r="W276" s="503"/>
      <c r="X276" s="503"/>
      <c r="Y276" s="503"/>
      <c r="Z276" s="503"/>
      <c r="AA276" s="503"/>
      <c r="AB276" s="503"/>
      <c r="AC276" s="503"/>
      <c r="AD276" s="418"/>
      <c r="AE276" s="413"/>
      <c r="AG276" s="502" t="s">
        <v>98</v>
      </c>
      <c r="AH276" s="503"/>
      <c r="AI276" s="503"/>
      <c r="AJ276" s="503"/>
      <c r="AK276" s="503"/>
      <c r="AL276" s="503"/>
      <c r="AM276" s="503"/>
      <c r="AN276" s="503"/>
      <c r="AO276" s="503"/>
      <c r="AP276" s="503"/>
      <c r="AQ276" s="503"/>
      <c r="AR276" s="503"/>
      <c r="AS276" s="503"/>
      <c r="AT276" s="503"/>
      <c r="AU276" s="418"/>
    </row>
    <row r="277" spans="1:47" s="242" customFormat="1" x14ac:dyDescent="0.35">
      <c r="A277" s="530" t="s">
        <v>24</v>
      </c>
      <c r="B277" s="531"/>
      <c r="C277" s="531"/>
      <c r="D277" s="531"/>
      <c r="E277" s="531"/>
      <c r="F277" s="531"/>
      <c r="G277" s="531"/>
      <c r="H277" s="531"/>
      <c r="I277" s="531"/>
      <c r="J277" s="424" t="s">
        <v>17</v>
      </c>
      <c r="K277" s="424" t="s">
        <v>15</v>
      </c>
      <c r="L277" s="424" t="s">
        <v>16</v>
      </c>
      <c r="M277" s="259" t="s">
        <v>18</v>
      </c>
      <c r="N277" s="413"/>
      <c r="P277" s="530" t="s">
        <v>24</v>
      </c>
      <c r="Q277" s="531"/>
      <c r="R277" s="531"/>
      <c r="S277" s="531"/>
      <c r="T277" s="531"/>
      <c r="U277" s="531"/>
      <c r="V277" s="531"/>
      <c r="W277" s="531"/>
      <c r="X277" s="531"/>
      <c r="Y277" s="422" t="s">
        <v>260</v>
      </c>
      <c r="Z277" s="328" t="s">
        <v>77</v>
      </c>
      <c r="AA277" s="424" t="s">
        <v>15</v>
      </c>
      <c r="AB277" s="424" t="s">
        <v>16</v>
      </c>
      <c r="AC277" s="422" t="s">
        <v>18</v>
      </c>
      <c r="AD277" s="267" t="s">
        <v>114</v>
      </c>
      <c r="AE277" s="413"/>
      <c r="AG277" s="530" t="s">
        <v>24</v>
      </c>
      <c r="AH277" s="531"/>
      <c r="AI277" s="531"/>
      <c r="AJ277" s="531"/>
      <c r="AK277" s="531"/>
      <c r="AL277" s="531"/>
      <c r="AM277" s="531"/>
      <c r="AN277" s="531"/>
      <c r="AO277" s="531"/>
      <c r="AP277" s="422" t="s">
        <v>260</v>
      </c>
      <c r="AQ277" s="328" t="s">
        <v>211</v>
      </c>
      <c r="AR277" s="424" t="s">
        <v>15</v>
      </c>
      <c r="AS277" s="424" t="s">
        <v>16</v>
      </c>
      <c r="AT277" s="422" t="s">
        <v>213</v>
      </c>
      <c r="AU277" s="267" t="s">
        <v>263</v>
      </c>
    </row>
    <row r="278" spans="1:47" x14ac:dyDescent="0.35">
      <c r="A278" s="415">
        <v>1</v>
      </c>
      <c r="B278" s="491"/>
      <c r="C278" s="491"/>
      <c r="D278" s="491"/>
      <c r="E278" s="491"/>
      <c r="F278" s="491"/>
      <c r="G278" s="491"/>
      <c r="H278" s="491"/>
      <c r="I278" s="491"/>
      <c r="J278" s="234">
        <v>0</v>
      </c>
      <c r="K278" s="234">
        <v>0</v>
      </c>
      <c r="L278" s="234">
        <v>0</v>
      </c>
      <c r="M278" s="236">
        <f>SUM(J278:L278)</f>
        <v>0</v>
      </c>
      <c r="N278" s="223"/>
      <c r="P278" s="415">
        <v>1</v>
      </c>
      <c r="Q278" s="491"/>
      <c r="R278" s="491"/>
      <c r="S278" s="491"/>
      <c r="T278" s="491"/>
      <c r="U278" s="491"/>
      <c r="V278" s="491"/>
      <c r="W278" s="491"/>
      <c r="X278" s="491"/>
      <c r="Y278" s="164">
        <f>AU198</f>
        <v>0</v>
      </c>
      <c r="Z278" s="234">
        <v>0</v>
      </c>
      <c r="AA278" s="234">
        <v>0</v>
      </c>
      <c r="AB278" s="234">
        <v>0</v>
      </c>
      <c r="AC278" s="295">
        <f>SUM(Z278:AB278)</f>
        <v>0</v>
      </c>
      <c r="AD278" s="296">
        <f t="shared" ref="AD278:AD280" si="247">M278-AC278</f>
        <v>0</v>
      </c>
      <c r="AE278" s="223"/>
      <c r="AG278" s="415">
        <v>1</v>
      </c>
      <c r="AH278" s="491"/>
      <c r="AI278" s="491"/>
      <c r="AJ278" s="491"/>
      <c r="AK278" s="491"/>
      <c r="AL278" s="491"/>
      <c r="AM278" s="491"/>
      <c r="AN278" s="491"/>
      <c r="AO278" s="491"/>
      <c r="AP278" s="305">
        <f>AU198</f>
        <v>0</v>
      </c>
      <c r="AQ278" s="234">
        <v>0</v>
      </c>
      <c r="AR278" s="234">
        <v>0</v>
      </c>
      <c r="AS278" s="234">
        <v>0</v>
      </c>
      <c r="AT278" s="277">
        <f>SUM(AQ278:AS278)</f>
        <v>0</v>
      </c>
      <c r="AU278" s="278">
        <f>IF($S$313&lt;&gt;0, AC278+AP278-AT278, M278+AP278-AT278)</f>
        <v>0</v>
      </c>
    </row>
    <row r="279" spans="1:47" x14ac:dyDescent="0.35">
      <c r="A279" s="415">
        <v>2</v>
      </c>
      <c r="B279" s="492"/>
      <c r="C279" s="492"/>
      <c r="D279" s="492"/>
      <c r="E279" s="492"/>
      <c r="F279" s="492"/>
      <c r="G279" s="492"/>
      <c r="H279" s="492"/>
      <c r="I279" s="492"/>
      <c r="J279" s="234">
        <v>0</v>
      </c>
      <c r="K279" s="234">
        <v>0</v>
      </c>
      <c r="L279" s="234">
        <v>0</v>
      </c>
      <c r="M279" s="236">
        <f>SUM(J279:L279)</f>
        <v>0</v>
      </c>
      <c r="N279" s="223"/>
      <c r="P279" s="415">
        <v>2</v>
      </c>
      <c r="Q279" s="492"/>
      <c r="R279" s="492"/>
      <c r="S279" s="492"/>
      <c r="T279" s="492"/>
      <c r="U279" s="492"/>
      <c r="V279" s="492"/>
      <c r="W279" s="492"/>
      <c r="X279" s="492"/>
      <c r="Y279" s="164">
        <f t="shared" ref="Y279:Y281" si="248">AU199</f>
        <v>0</v>
      </c>
      <c r="Z279" s="234">
        <v>0</v>
      </c>
      <c r="AA279" s="234">
        <v>0</v>
      </c>
      <c r="AB279" s="234">
        <v>0</v>
      </c>
      <c r="AC279" s="295">
        <f t="shared" ref="AC279:AC280" si="249">SUM(Z279:AB279)</f>
        <v>0</v>
      </c>
      <c r="AD279" s="296">
        <f t="shared" si="247"/>
        <v>0</v>
      </c>
      <c r="AE279" s="223"/>
      <c r="AG279" s="415">
        <v>2</v>
      </c>
      <c r="AH279" s="492"/>
      <c r="AI279" s="492"/>
      <c r="AJ279" s="492"/>
      <c r="AK279" s="492"/>
      <c r="AL279" s="492"/>
      <c r="AM279" s="492"/>
      <c r="AN279" s="492"/>
      <c r="AO279" s="492"/>
      <c r="AP279" s="305">
        <f t="shared" ref="AP279:AP281" si="250">AU199</f>
        <v>0</v>
      </c>
      <c r="AQ279" s="234">
        <v>0</v>
      </c>
      <c r="AR279" s="234">
        <v>0</v>
      </c>
      <c r="AS279" s="234">
        <v>0</v>
      </c>
      <c r="AT279" s="277">
        <f t="shared" ref="AT279:AT280" si="251">SUM(AQ279:AS279)</f>
        <v>0</v>
      </c>
      <c r="AU279" s="278">
        <f t="shared" ref="AU279:AU281" si="252">IF($S$313&lt;&gt;0, AC279+AP279-AT279, M279+AP279-AT279)</f>
        <v>0</v>
      </c>
    </row>
    <row r="280" spans="1:47" x14ac:dyDescent="0.35">
      <c r="A280" s="415">
        <v>3</v>
      </c>
      <c r="B280" s="492"/>
      <c r="C280" s="492"/>
      <c r="D280" s="492"/>
      <c r="E280" s="492"/>
      <c r="F280" s="492"/>
      <c r="G280" s="492"/>
      <c r="H280" s="492"/>
      <c r="I280" s="492"/>
      <c r="J280" s="234">
        <v>0</v>
      </c>
      <c r="K280" s="234">
        <v>0</v>
      </c>
      <c r="L280" s="234">
        <v>0</v>
      </c>
      <c r="M280" s="236">
        <f t="shared" ref="M280:M299" si="253">SUM(J280:L280)</f>
        <v>0</v>
      </c>
      <c r="N280" s="223"/>
      <c r="P280" s="415">
        <v>3</v>
      </c>
      <c r="Q280" s="492"/>
      <c r="R280" s="492"/>
      <c r="S280" s="492"/>
      <c r="T280" s="492"/>
      <c r="U280" s="492"/>
      <c r="V280" s="492"/>
      <c r="W280" s="492"/>
      <c r="X280" s="492"/>
      <c r="Y280" s="164">
        <f t="shared" si="248"/>
        <v>0</v>
      </c>
      <c r="Z280" s="234">
        <v>0</v>
      </c>
      <c r="AA280" s="234">
        <v>0</v>
      </c>
      <c r="AB280" s="234">
        <v>0</v>
      </c>
      <c r="AC280" s="295">
        <f t="shared" si="249"/>
        <v>0</v>
      </c>
      <c r="AD280" s="296">
        <f t="shared" si="247"/>
        <v>0</v>
      </c>
      <c r="AE280" s="223"/>
      <c r="AG280" s="415">
        <v>3</v>
      </c>
      <c r="AH280" s="492"/>
      <c r="AI280" s="492"/>
      <c r="AJ280" s="492"/>
      <c r="AK280" s="492"/>
      <c r="AL280" s="492"/>
      <c r="AM280" s="492"/>
      <c r="AN280" s="492"/>
      <c r="AO280" s="492"/>
      <c r="AP280" s="305">
        <f t="shared" si="250"/>
        <v>0</v>
      </c>
      <c r="AQ280" s="234">
        <v>0</v>
      </c>
      <c r="AR280" s="234">
        <v>0</v>
      </c>
      <c r="AS280" s="234">
        <v>0</v>
      </c>
      <c r="AT280" s="277">
        <f t="shared" si="251"/>
        <v>0</v>
      </c>
      <c r="AU280" s="278">
        <f t="shared" si="252"/>
        <v>0</v>
      </c>
    </row>
    <row r="281" spans="1:47" ht="16" thickBot="1" x14ac:dyDescent="0.4">
      <c r="A281" s="504" t="s">
        <v>25</v>
      </c>
      <c r="B281" s="505"/>
      <c r="C281" s="505"/>
      <c r="D281" s="505"/>
      <c r="E281" s="505"/>
      <c r="F281" s="505"/>
      <c r="G281" s="505"/>
      <c r="H281" s="505"/>
      <c r="I281" s="505"/>
      <c r="J281" s="250">
        <f>SUM(J278:J280)</f>
        <v>0</v>
      </c>
      <c r="K281" s="250">
        <f t="shared" ref="K281:L281" si="254">SUM(K278:K280)</f>
        <v>0</v>
      </c>
      <c r="L281" s="250">
        <f t="shared" si="254"/>
        <v>0</v>
      </c>
      <c r="M281" s="237">
        <f t="shared" si="253"/>
        <v>0</v>
      </c>
      <c r="N281" s="223"/>
      <c r="P281" s="504" t="s">
        <v>25</v>
      </c>
      <c r="Q281" s="505"/>
      <c r="R281" s="505"/>
      <c r="S281" s="505"/>
      <c r="T281" s="505"/>
      <c r="U281" s="505"/>
      <c r="V281" s="505"/>
      <c r="W281" s="505"/>
      <c r="X281" s="505"/>
      <c r="Y281" s="200">
        <f t="shared" si="248"/>
        <v>0</v>
      </c>
      <c r="Z281" s="293">
        <f>SUM(Z278:Z280)</f>
        <v>0</v>
      </c>
      <c r="AA281" s="293">
        <f t="shared" ref="AA281:AD281" si="255">SUM(AA278:AA280)</f>
        <v>0</v>
      </c>
      <c r="AB281" s="293">
        <f t="shared" si="255"/>
        <v>0</v>
      </c>
      <c r="AC281" s="293">
        <f t="shared" si="255"/>
        <v>0</v>
      </c>
      <c r="AD281" s="294">
        <f t="shared" si="255"/>
        <v>0</v>
      </c>
      <c r="AE281" s="223"/>
      <c r="AG281" s="504" t="s">
        <v>25</v>
      </c>
      <c r="AH281" s="505"/>
      <c r="AI281" s="505"/>
      <c r="AJ281" s="505"/>
      <c r="AK281" s="505"/>
      <c r="AL281" s="505"/>
      <c r="AM281" s="505"/>
      <c r="AN281" s="505"/>
      <c r="AO281" s="505"/>
      <c r="AP281" s="306">
        <f t="shared" si="250"/>
        <v>0</v>
      </c>
      <c r="AQ281" s="275">
        <f>SUM(AQ278:AQ280)</f>
        <v>0</v>
      </c>
      <c r="AR281" s="275">
        <f t="shared" ref="AR281:AT281" si="256">SUM(AR278:AR280)</f>
        <v>0</v>
      </c>
      <c r="AS281" s="275">
        <f t="shared" si="256"/>
        <v>0</v>
      </c>
      <c r="AT281" s="275">
        <f t="shared" si="256"/>
        <v>0</v>
      </c>
      <c r="AU281" s="276">
        <f t="shared" si="252"/>
        <v>0</v>
      </c>
    </row>
    <row r="282" spans="1:47" s="358" customFormat="1" ht="3.75" customHeight="1" thickBot="1" x14ac:dyDescent="0.4">
      <c r="A282" s="413"/>
      <c r="B282" s="413"/>
      <c r="C282" s="413"/>
      <c r="D282" s="413"/>
      <c r="E282" s="413"/>
      <c r="F282" s="413"/>
      <c r="G282" s="413"/>
      <c r="H282" s="413"/>
      <c r="I282" s="413"/>
      <c r="J282" s="246"/>
      <c r="K282" s="246"/>
      <c r="L282" s="246"/>
      <c r="M282" s="246"/>
      <c r="N282" s="223"/>
      <c r="P282" s="413"/>
      <c r="Q282" s="413"/>
      <c r="R282" s="413"/>
      <c r="S282" s="413"/>
      <c r="T282" s="413"/>
      <c r="U282" s="413"/>
      <c r="V282" s="413"/>
      <c r="W282" s="413"/>
      <c r="X282" s="413"/>
      <c r="Y282" s="304"/>
      <c r="Z282" s="246"/>
      <c r="AA282" s="246"/>
      <c r="AB282" s="246"/>
      <c r="AC282" s="246"/>
      <c r="AD282" s="246"/>
      <c r="AE282" s="223"/>
      <c r="AG282" s="413"/>
      <c r="AH282" s="413"/>
      <c r="AI282" s="413"/>
      <c r="AJ282" s="413"/>
      <c r="AK282" s="413"/>
      <c r="AL282" s="413"/>
      <c r="AM282" s="413"/>
      <c r="AN282" s="413"/>
      <c r="AO282" s="413"/>
      <c r="AP282" s="304"/>
      <c r="AQ282" s="246"/>
      <c r="AR282" s="246"/>
      <c r="AS282" s="246"/>
      <c r="AT282" s="246"/>
      <c r="AU282" s="246"/>
    </row>
    <row r="283" spans="1:47" s="242" customFormat="1" x14ac:dyDescent="0.35">
      <c r="A283" s="502" t="s">
        <v>33</v>
      </c>
      <c r="B283" s="503"/>
      <c r="C283" s="503"/>
      <c r="D283" s="503"/>
      <c r="E283" s="503"/>
      <c r="F283" s="503"/>
      <c r="G283" s="503"/>
      <c r="H283" s="503"/>
      <c r="I283" s="503"/>
      <c r="J283" s="425" t="s">
        <v>17</v>
      </c>
      <c r="K283" s="425" t="s">
        <v>15</v>
      </c>
      <c r="L283" s="425" t="s">
        <v>16</v>
      </c>
      <c r="M283" s="418" t="s">
        <v>18</v>
      </c>
      <c r="N283" s="413"/>
      <c r="P283" s="502" t="s">
        <v>33</v>
      </c>
      <c r="Q283" s="503"/>
      <c r="R283" s="503"/>
      <c r="S283" s="503"/>
      <c r="T283" s="503"/>
      <c r="U283" s="503"/>
      <c r="V283" s="503"/>
      <c r="W283" s="503"/>
      <c r="X283" s="503"/>
      <c r="Y283" s="414" t="s">
        <v>260</v>
      </c>
      <c r="Z283" s="425" t="s">
        <v>77</v>
      </c>
      <c r="AA283" s="425" t="s">
        <v>15</v>
      </c>
      <c r="AB283" s="425" t="s">
        <v>16</v>
      </c>
      <c r="AC283" s="414" t="s">
        <v>18</v>
      </c>
      <c r="AD283" s="268" t="s">
        <v>114</v>
      </c>
      <c r="AE283" s="413"/>
      <c r="AG283" s="502" t="s">
        <v>33</v>
      </c>
      <c r="AH283" s="503"/>
      <c r="AI283" s="503"/>
      <c r="AJ283" s="503"/>
      <c r="AK283" s="503"/>
      <c r="AL283" s="503"/>
      <c r="AM283" s="503"/>
      <c r="AN283" s="503"/>
      <c r="AO283" s="503"/>
      <c r="AP283" s="414" t="s">
        <v>260</v>
      </c>
      <c r="AQ283" s="425" t="s">
        <v>211</v>
      </c>
      <c r="AR283" s="425" t="s">
        <v>15</v>
      </c>
      <c r="AS283" s="425" t="s">
        <v>16</v>
      </c>
      <c r="AT283" s="414" t="s">
        <v>213</v>
      </c>
      <c r="AU283" s="268" t="s">
        <v>263</v>
      </c>
    </row>
    <row r="284" spans="1:47" x14ac:dyDescent="0.35">
      <c r="A284" s="415">
        <v>1</v>
      </c>
      <c r="B284" s="492"/>
      <c r="C284" s="492"/>
      <c r="D284" s="492"/>
      <c r="E284" s="492"/>
      <c r="F284" s="492"/>
      <c r="G284" s="492"/>
      <c r="H284" s="492"/>
      <c r="I284" s="492"/>
      <c r="J284" s="234">
        <v>0</v>
      </c>
      <c r="K284" s="234">
        <v>0</v>
      </c>
      <c r="L284" s="234">
        <v>0</v>
      </c>
      <c r="M284" s="236">
        <f t="shared" si="253"/>
        <v>0</v>
      </c>
      <c r="N284" s="223"/>
      <c r="P284" s="415">
        <v>1</v>
      </c>
      <c r="Q284" s="492"/>
      <c r="R284" s="492"/>
      <c r="S284" s="492"/>
      <c r="T284" s="492"/>
      <c r="U284" s="492"/>
      <c r="V284" s="492"/>
      <c r="W284" s="492"/>
      <c r="X284" s="492"/>
      <c r="Y284" s="164">
        <f t="shared" ref="Y284:Y287" si="257">AU204</f>
        <v>0</v>
      </c>
      <c r="Z284" s="234">
        <v>0</v>
      </c>
      <c r="AA284" s="234">
        <v>0</v>
      </c>
      <c r="AB284" s="234">
        <v>0</v>
      </c>
      <c r="AC284" s="295">
        <f t="shared" ref="AC284:AC286" si="258">SUM(Z284:AB284)</f>
        <v>0</v>
      </c>
      <c r="AD284" s="296">
        <f t="shared" ref="AD284:AD286" si="259">M284-AC284</f>
        <v>0</v>
      </c>
      <c r="AE284" s="223"/>
      <c r="AG284" s="415">
        <v>1</v>
      </c>
      <c r="AH284" s="492"/>
      <c r="AI284" s="492"/>
      <c r="AJ284" s="492"/>
      <c r="AK284" s="492"/>
      <c r="AL284" s="492"/>
      <c r="AM284" s="492"/>
      <c r="AN284" s="492"/>
      <c r="AO284" s="492"/>
      <c r="AP284" s="305">
        <f t="shared" ref="AP284:AP287" si="260">AU204</f>
        <v>0</v>
      </c>
      <c r="AQ284" s="234">
        <v>0</v>
      </c>
      <c r="AR284" s="234">
        <v>0</v>
      </c>
      <c r="AS284" s="234">
        <v>0</v>
      </c>
      <c r="AT284" s="277">
        <f t="shared" ref="AT284:AT286" si="261">SUM(AQ284:AS284)</f>
        <v>0</v>
      </c>
      <c r="AU284" s="278">
        <f t="shared" ref="AU284:AU287" si="262">IF($S$313&lt;&gt;0, AC284+AP284-AT284, M284+AP284-AT284)</f>
        <v>0</v>
      </c>
    </row>
    <row r="285" spans="1:47" x14ac:dyDescent="0.35">
      <c r="A285" s="415">
        <v>2</v>
      </c>
      <c r="B285" s="492"/>
      <c r="C285" s="492"/>
      <c r="D285" s="492"/>
      <c r="E285" s="492"/>
      <c r="F285" s="492"/>
      <c r="G285" s="492"/>
      <c r="H285" s="492"/>
      <c r="I285" s="492"/>
      <c r="J285" s="234">
        <v>0</v>
      </c>
      <c r="K285" s="234">
        <v>0</v>
      </c>
      <c r="L285" s="234">
        <v>0</v>
      </c>
      <c r="M285" s="236">
        <f t="shared" si="253"/>
        <v>0</v>
      </c>
      <c r="N285" s="223"/>
      <c r="P285" s="415">
        <v>2</v>
      </c>
      <c r="Q285" s="492"/>
      <c r="R285" s="492"/>
      <c r="S285" s="492"/>
      <c r="T285" s="492"/>
      <c r="U285" s="492"/>
      <c r="V285" s="492"/>
      <c r="W285" s="492"/>
      <c r="X285" s="492"/>
      <c r="Y285" s="164">
        <f t="shared" si="257"/>
        <v>0</v>
      </c>
      <c r="Z285" s="234">
        <v>0</v>
      </c>
      <c r="AA285" s="234">
        <v>0</v>
      </c>
      <c r="AB285" s="234">
        <v>0</v>
      </c>
      <c r="AC285" s="295">
        <f t="shared" si="258"/>
        <v>0</v>
      </c>
      <c r="AD285" s="296">
        <f t="shared" si="259"/>
        <v>0</v>
      </c>
      <c r="AE285" s="223"/>
      <c r="AG285" s="415">
        <v>2</v>
      </c>
      <c r="AH285" s="492"/>
      <c r="AI285" s="492"/>
      <c r="AJ285" s="492"/>
      <c r="AK285" s="492"/>
      <c r="AL285" s="492"/>
      <c r="AM285" s="492"/>
      <c r="AN285" s="492"/>
      <c r="AO285" s="492"/>
      <c r="AP285" s="305">
        <f t="shared" si="260"/>
        <v>0</v>
      </c>
      <c r="AQ285" s="234">
        <v>0</v>
      </c>
      <c r="AR285" s="234">
        <v>0</v>
      </c>
      <c r="AS285" s="234">
        <v>0</v>
      </c>
      <c r="AT285" s="277">
        <f t="shared" si="261"/>
        <v>0</v>
      </c>
      <c r="AU285" s="278">
        <f t="shared" si="262"/>
        <v>0</v>
      </c>
    </row>
    <row r="286" spans="1:47" x14ac:dyDescent="0.35">
      <c r="A286" s="415">
        <v>3</v>
      </c>
      <c r="B286" s="492"/>
      <c r="C286" s="492"/>
      <c r="D286" s="492"/>
      <c r="E286" s="492"/>
      <c r="F286" s="492"/>
      <c r="G286" s="492"/>
      <c r="H286" s="492"/>
      <c r="I286" s="492"/>
      <c r="J286" s="234">
        <v>0</v>
      </c>
      <c r="K286" s="234">
        <v>0</v>
      </c>
      <c r="L286" s="234">
        <v>0</v>
      </c>
      <c r="M286" s="236">
        <f>SUM(J286:L286)</f>
        <v>0</v>
      </c>
      <c r="N286" s="223"/>
      <c r="P286" s="415">
        <v>3</v>
      </c>
      <c r="Q286" s="492"/>
      <c r="R286" s="492"/>
      <c r="S286" s="492"/>
      <c r="T286" s="492"/>
      <c r="U286" s="492"/>
      <c r="V286" s="492"/>
      <c r="W286" s="492"/>
      <c r="X286" s="492"/>
      <c r="Y286" s="164">
        <f t="shared" si="257"/>
        <v>0</v>
      </c>
      <c r="Z286" s="234">
        <v>0</v>
      </c>
      <c r="AA286" s="234">
        <v>0</v>
      </c>
      <c r="AB286" s="234">
        <v>0</v>
      </c>
      <c r="AC286" s="295">
        <f t="shared" si="258"/>
        <v>0</v>
      </c>
      <c r="AD286" s="296">
        <f t="shared" si="259"/>
        <v>0</v>
      </c>
      <c r="AE286" s="223"/>
      <c r="AG286" s="415">
        <v>3</v>
      </c>
      <c r="AH286" s="492"/>
      <c r="AI286" s="492"/>
      <c r="AJ286" s="492"/>
      <c r="AK286" s="492"/>
      <c r="AL286" s="492"/>
      <c r="AM286" s="492"/>
      <c r="AN286" s="492"/>
      <c r="AO286" s="492"/>
      <c r="AP286" s="305">
        <f t="shared" si="260"/>
        <v>0</v>
      </c>
      <c r="AQ286" s="234">
        <v>0</v>
      </c>
      <c r="AR286" s="234">
        <v>0</v>
      </c>
      <c r="AS286" s="234">
        <v>0</v>
      </c>
      <c r="AT286" s="277">
        <f t="shared" si="261"/>
        <v>0</v>
      </c>
      <c r="AU286" s="278">
        <f t="shared" si="262"/>
        <v>0</v>
      </c>
    </row>
    <row r="287" spans="1:47" ht="16" thickBot="1" x14ac:dyDescent="0.4">
      <c r="A287" s="504" t="s">
        <v>26</v>
      </c>
      <c r="B287" s="505"/>
      <c r="C287" s="505"/>
      <c r="D287" s="505"/>
      <c r="E287" s="505"/>
      <c r="F287" s="505"/>
      <c r="G287" s="505"/>
      <c r="H287" s="505"/>
      <c r="I287" s="505"/>
      <c r="J287" s="250">
        <f>SUM(J284:J286)</f>
        <v>0</v>
      </c>
      <c r="K287" s="250">
        <f t="shared" ref="K287" si="263">SUM(K284:K286)</f>
        <v>0</v>
      </c>
      <c r="L287" s="250">
        <f>SUM(L284:L286)</f>
        <v>0</v>
      </c>
      <c r="M287" s="237">
        <f t="shared" si="253"/>
        <v>0</v>
      </c>
      <c r="N287" s="223"/>
      <c r="P287" s="530" t="s">
        <v>26</v>
      </c>
      <c r="Q287" s="531"/>
      <c r="R287" s="531"/>
      <c r="S287" s="531"/>
      <c r="T287" s="531"/>
      <c r="U287" s="531"/>
      <c r="V287" s="531"/>
      <c r="W287" s="531"/>
      <c r="X287" s="531"/>
      <c r="Y287" s="164">
        <f t="shared" si="257"/>
        <v>0</v>
      </c>
      <c r="Z287" s="295">
        <f>SUM(Z284:Z286)</f>
        <v>0</v>
      </c>
      <c r="AA287" s="295">
        <f t="shared" ref="AA287:AD287" si="264">SUM(AA284:AA286)</f>
        <v>0</v>
      </c>
      <c r="AB287" s="295">
        <f t="shared" si="264"/>
        <v>0</v>
      </c>
      <c r="AC287" s="295">
        <f t="shared" si="264"/>
        <v>0</v>
      </c>
      <c r="AD287" s="296">
        <f t="shared" si="264"/>
        <v>0</v>
      </c>
      <c r="AE287" s="223"/>
      <c r="AG287" s="504" t="s">
        <v>26</v>
      </c>
      <c r="AH287" s="505"/>
      <c r="AI287" s="505"/>
      <c r="AJ287" s="505"/>
      <c r="AK287" s="505"/>
      <c r="AL287" s="505"/>
      <c r="AM287" s="505"/>
      <c r="AN287" s="505"/>
      <c r="AO287" s="505"/>
      <c r="AP287" s="306">
        <f t="shared" si="260"/>
        <v>0</v>
      </c>
      <c r="AQ287" s="275">
        <f>SUM(AQ284:AQ286)</f>
        <v>0</v>
      </c>
      <c r="AR287" s="275">
        <f t="shared" ref="AR287:AT287" si="265">SUM(AR284:AR286)</f>
        <v>0</v>
      </c>
      <c r="AS287" s="275">
        <f t="shared" si="265"/>
        <v>0</v>
      </c>
      <c r="AT287" s="275">
        <f t="shared" si="265"/>
        <v>0</v>
      </c>
      <c r="AU287" s="276">
        <f t="shared" si="262"/>
        <v>0</v>
      </c>
    </row>
    <row r="288" spans="1:47" s="358" customFormat="1" ht="3.75" customHeight="1" thickBot="1" x14ac:dyDescent="0.4">
      <c r="A288" s="413"/>
      <c r="B288" s="413"/>
      <c r="C288" s="413"/>
      <c r="D288" s="413"/>
      <c r="E288" s="413"/>
      <c r="F288" s="413"/>
      <c r="G288" s="413"/>
      <c r="H288" s="413"/>
      <c r="I288" s="413"/>
      <c r="J288" s="246"/>
      <c r="K288" s="246"/>
      <c r="L288" s="246"/>
      <c r="M288" s="246"/>
      <c r="N288" s="223"/>
      <c r="P288" s="341"/>
      <c r="Q288" s="342"/>
      <c r="R288" s="342"/>
      <c r="S288" s="342"/>
      <c r="T288" s="342"/>
      <c r="U288" s="342"/>
      <c r="V288" s="342"/>
      <c r="W288" s="342"/>
      <c r="X288" s="342"/>
      <c r="Y288" s="249"/>
      <c r="Z288" s="249"/>
      <c r="AA288" s="249"/>
      <c r="AB288" s="249"/>
      <c r="AC288" s="249"/>
      <c r="AD288" s="343"/>
      <c r="AE288" s="223"/>
      <c r="AG288" s="413"/>
      <c r="AH288" s="413"/>
      <c r="AI288" s="413"/>
      <c r="AJ288" s="413"/>
      <c r="AK288" s="413"/>
      <c r="AL288" s="413"/>
      <c r="AM288" s="413"/>
      <c r="AN288" s="413"/>
      <c r="AO288" s="413"/>
      <c r="AP288" s="246"/>
      <c r="AQ288" s="246"/>
      <c r="AR288" s="246"/>
      <c r="AS288" s="246"/>
      <c r="AT288" s="246"/>
      <c r="AU288" s="246"/>
    </row>
    <row r="289" spans="1:134" s="242" customFormat="1" x14ac:dyDescent="0.35">
      <c r="A289" s="502" t="s">
        <v>27</v>
      </c>
      <c r="B289" s="503"/>
      <c r="C289" s="503"/>
      <c r="D289" s="503"/>
      <c r="E289" s="503"/>
      <c r="F289" s="503"/>
      <c r="G289" s="503"/>
      <c r="H289" s="503"/>
      <c r="I289" s="503"/>
      <c r="J289" s="425" t="s">
        <v>17</v>
      </c>
      <c r="K289" s="425" t="s">
        <v>15</v>
      </c>
      <c r="L289" s="425" t="s">
        <v>16</v>
      </c>
      <c r="M289" s="418" t="s">
        <v>18</v>
      </c>
      <c r="N289" s="413"/>
      <c r="P289" s="502" t="s">
        <v>27</v>
      </c>
      <c r="Q289" s="503"/>
      <c r="R289" s="503"/>
      <c r="S289" s="503"/>
      <c r="T289" s="503"/>
      <c r="U289" s="503"/>
      <c r="V289" s="503"/>
      <c r="W289" s="503"/>
      <c r="X289" s="503"/>
      <c r="Y289" s="414" t="s">
        <v>260</v>
      </c>
      <c r="Z289" s="425" t="s">
        <v>77</v>
      </c>
      <c r="AA289" s="425" t="s">
        <v>15</v>
      </c>
      <c r="AB289" s="425" t="s">
        <v>16</v>
      </c>
      <c r="AC289" s="414" t="s">
        <v>18</v>
      </c>
      <c r="AD289" s="268" t="s">
        <v>114</v>
      </c>
      <c r="AE289" s="413"/>
      <c r="AG289" s="502" t="s">
        <v>27</v>
      </c>
      <c r="AH289" s="503"/>
      <c r="AI289" s="503"/>
      <c r="AJ289" s="503"/>
      <c r="AK289" s="503"/>
      <c r="AL289" s="503"/>
      <c r="AM289" s="503"/>
      <c r="AN289" s="503"/>
      <c r="AO289" s="503"/>
      <c r="AP289" s="414" t="s">
        <v>260</v>
      </c>
      <c r="AQ289" s="425" t="s">
        <v>211</v>
      </c>
      <c r="AR289" s="425" t="s">
        <v>15</v>
      </c>
      <c r="AS289" s="425" t="s">
        <v>16</v>
      </c>
      <c r="AT289" s="414" t="s">
        <v>213</v>
      </c>
      <c r="AU289" s="268" t="s">
        <v>263</v>
      </c>
    </row>
    <row r="290" spans="1:134" x14ac:dyDescent="0.35">
      <c r="A290" s="415">
        <v>1</v>
      </c>
      <c r="B290" s="228" t="s">
        <v>28</v>
      </c>
      <c r="C290" s="492"/>
      <c r="D290" s="492"/>
      <c r="E290" s="492"/>
      <c r="F290" s="492"/>
      <c r="G290" s="492"/>
      <c r="H290" s="492"/>
      <c r="I290" s="492"/>
      <c r="J290" s="234">
        <v>0</v>
      </c>
      <c r="K290" s="234">
        <v>0</v>
      </c>
      <c r="L290" s="234">
        <v>0</v>
      </c>
      <c r="M290" s="236">
        <f t="shared" si="253"/>
        <v>0</v>
      </c>
      <c r="N290" s="223"/>
      <c r="P290" s="415">
        <v>1</v>
      </c>
      <c r="Q290" s="228" t="s">
        <v>28</v>
      </c>
      <c r="R290" s="492"/>
      <c r="S290" s="492"/>
      <c r="T290" s="492"/>
      <c r="U290" s="492"/>
      <c r="V290" s="492"/>
      <c r="W290" s="492"/>
      <c r="X290" s="492"/>
      <c r="Y290" s="164">
        <f t="shared" ref="Y290:Y301" si="266">AU210</f>
        <v>0</v>
      </c>
      <c r="Z290" s="234">
        <v>0</v>
      </c>
      <c r="AA290" s="234">
        <v>0</v>
      </c>
      <c r="AB290" s="234">
        <v>0</v>
      </c>
      <c r="AC290" s="295">
        <f t="shared" ref="AC290:AC299" si="267">SUM(Z290:AB290)</f>
        <v>0</v>
      </c>
      <c r="AD290" s="296">
        <f t="shared" ref="AD290:AD300" si="268">M290-AC290</f>
        <v>0</v>
      </c>
      <c r="AE290" s="223"/>
      <c r="AG290" s="415">
        <v>1</v>
      </c>
      <c r="AH290" s="228" t="s">
        <v>28</v>
      </c>
      <c r="AI290" s="492"/>
      <c r="AJ290" s="492"/>
      <c r="AK290" s="492"/>
      <c r="AL290" s="492"/>
      <c r="AM290" s="492"/>
      <c r="AN290" s="492"/>
      <c r="AO290" s="492"/>
      <c r="AP290" s="305">
        <f t="shared" ref="AP290:AP301" si="269">AU210</f>
        <v>0</v>
      </c>
      <c r="AQ290" s="234">
        <v>0</v>
      </c>
      <c r="AR290" s="234">
        <v>0</v>
      </c>
      <c r="AS290" s="234">
        <v>0</v>
      </c>
      <c r="AT290" s="277">
        <f t="shared" ref="AT290:AT299" si="270">SUM(AQ290:AS290)</f>
        <v>0</v>
      </c>
      <c r="AU290" s="278">
        <f t="shared" ref="AU290:AU301" si="271">IF($S$313&lt;&gt;0, AC290+AP290-AT290, M290+AP290-AT290)</f>
        <v>0</v>
      </c>
    </row>
    <row r="291" spans="1:134" x14ac:dyDescent="0.35">
      <c r="A291" s="415">
        <v>2</v>
      </c>
      <c r="B291" s="228" t="s">
        <v>31</v>
      </c>
      <c r="C291" s="492"/>
      <c r="D291" s="492"/>
      <c r="E291" s="492"/>
      <c r="F291" s="492"/>
      <c r="G291" s="492"/>
      <c r="H291" s="492"/>
      <c r="I291" s="492"/>
      <c r="J291" s="234">
        <v>0</v>
      </c>
      <c r="K291" s="234">
        <v>0</v>
      </c>
      <c r="L291" s="234">
        <v>0</v>
      </c>
      <c r="M291" s="236">
        <f t="shared" si="253"/>
        <v>0</v>
      </c>
      <c r="N291" s="223"/>
      <c r="P291" s="415">
        <v>2</v>
      </c>
      <c r="Q291" s="228" t="s">
        <v>31</v>
      </c>
      <c r="R291" s="492"/>
      <c r="S291" s="492"/>
      <c r="T291" s="492"/>
      <c r="U291" s="492"/>
      <c r="V291" s="492"/>
      <c r="W291" s="492"/>
      <c r="X291" s="492"/>
      <c r="Y291" s="164">
        <f t="shared" si="266"/>
        <v>0</v>
      </c>
      <c r="Z291" s="234">
        <v>0</v>
      </c>
      <c r="AA291" s="234">
        <v>0</v>
      </c>
      <c r="AB291" s="234">
        <v>0</v>
      </c>
      <c r="AC291" s="295">
        <f t="shared" si="267"/>
        <v>0</v>
      </c>
      <c r="AD291" s="296">
        <f t="shared" si="268"/>
        <v>0</v>
      </c>
      <c r="AE291" s="223"/>
      <c r="AG291" s="415">
        <v>2</v>
      </c>
      <c r="AH291" s="228" t="s">
        <v>31</v>
      </c>
      <c r="AI291" s="492"/>
      <c r="AJ291" s="492"/>
      <c r="AK291" s="492"/>
      <c r="AL291" s="492"/>
      <c r="AM291" s="492"/>
      <c r="AN291" s="492"/>
      <c r="AO291" s="492"/>
      <c r="AP291" s="305">
        <f t="shared" si="269"/>
        <v>0</v>
      </c>
      <c r="AQ291" s="234">
        <v>0</v>
      </c>
      <c r="AR291" s="234">
        <v>0</v>
      </c>
      <c r="AS291" s="234">
        <v>0</v>
      </c>
      <c r="AT291" s="277">
        <f t="shared" si="270"/>
        <v>0</v>
      </c>
      <c r="AU291" s="278">
        <f t="shared" si="271"/>
        <v>0</v>
      </c>
    </row>
    <row r="292" spans="1:134" x14ac:dyDescent="0.35">
      <c r="A292" s="415">
        <v>3</v>
      </c>
      <c r="B292" s="228" t="s">
        <v>32</v>
      </c>
      <c r="C292" s="492"/>
      <c r="D292" s="492"/>
      <c r="E292" s="492"/>
      <c r="F292" s="492"/>
      <c r="G292" s="492"/>
      <c r="H292" s="492"/>
      <c r="I292" s="492"/>
      <c r="J292" s="234">
        <v>0</v>
      </c>
      <c r="K292" s="234">
        <v>0</v>
      </c>
      <c r="L292" s="234">
        <v>0</v>
      </c>
      <c r="M292" s="236">
        <f t="shared" si="253"/>
        <v>0</v>
      </c>
      <c r="N292" s="223"/>
      <c r="P292" s="415">
        <v>3</v>
      </c>
      <c r="Q292" s="228" t="s">
        <v>32</v>
      </c>
      <c r="R292" s="492"/>
      <c r="S292" s="492"/>
      <c r="T292" s="492"/>
      <c r="U292" s="492"/>
      <c r="V292" s="492"/>
      <c r="W292" s="492"/>
      <c r="X292" s="492"/>
      <c r="Y292" s="164">
        <f t="shared" si="266"/>
        <v>0</v>
      </c>
      <c r="Z292" s="234">
        <v>0</v>
      </c>
      <c r="AA292" s="234">
        <v>0</v>
      </c>
      <c r="AB292" s="234">
        <v>0</v>
      </c>
      <c r="AC292" s="295">
        <f t="shared" si="267"/>
        <v>0</v>
      </c>
      <c r="AD292" s="296">
        <f t="shared" si="268"/>
        <v>0</v>
      </c>
      <c r="AE292" s="223"/>
      <c r="AG292" s="415">
        <v>3</v>
      </c>
      <c r="AH292" s="228" t="s">
        <v>32</v>
      </c>
      <c r="AI292" s="492"/>
      <c r="AJ292" s="492"/>
      <c r="AK292" s="492"/>
      <c r="AL292" s="492"/>
      <c r="AM292" s="492"/>
      <c r="AN292" s="492"/>
      <c r="AO292" s="492"/>
      <c r="AP292" s="305">
        <f t="shared" si="269"/>
        <v>0</v>
      </c>
      <c r="AQ292" s="234">
        <v>0</v>
      </c>
      <c r="AR292" s="234">
        <v>0</v>
      </c>
      <c r="AS292" s="234">
        <v>0</v>
      </c>
      <c r="AT292" s="277">
        <f t="shared" si="270"/>
        <v>0</v>
      </c>
      <c r="AU292" s="278">
        <f t="shared" si="271"/>
        <v>0</v>
      </c>
    </row>
    <row r="293" spans="1:134" s="358" customFormat="1" x14ac:dyDescent="0.35">
      <c r="A293" s="229">
        <v>4</v>
      </c>
      <c r="B293" s="228" t="s">
        <v>72</v>
      </c>
      <c r="C293" s="492"/>
      <c r="D293" s="492"/>
      <c r="E293" s="492"/>
      <c r="F293" s="492"/>
      <c r="G293" s="492"/>
      <c r="H293" s="492"/>
      <c r="I293" s="492"/>
      <c r="J293" s="234">
        <v>0</v>
      </c>
      <c r="K293" s="234">
        <v>0</v>
      </c>
      <c r="L293" s="234">
        <v>0</v>
      </c>
      <c r="M293" s="236">
        <f t="shared" si="253"/>
        <v>0</v>
      </c>
      <c r="N293" s="223"/>
      <c r="P293" s="229">
        <v>4</v>
      </c>
      <c r="Q293" s="228" t="s">
        <v>72</v>
      </c>
      <c r="R293" s="492"/>
      <c r="S293" s="492"/>
      <c r="T293" s="492"/>
      <c r="U293" s="492"/>
      <c r="V293" s="492"/>
      <c r="W293" s="492"/>
      <c r="X293" s="492"/>
      <c r="Y293" s="164">
        <f t="shared" si="266"/>
        <v>0</v>
      </c>
      <c r="Z293" s="234">
        <v>0</v>
      </c>
      <c r="AA293" s="234">
        <v>0</v>
      </c>
      <c r="AB293" s="234">
        <v>0</v>
      </c>
      <c r="AC293" s="295">
        <f t="shared" si="267"/>
        <v>0</v>
      </c>
      <c r="AD293" s="296">
        <f t="shared" si="268"/>
        <v>0</v>
      </c>
      <c r="AE293" s="223"/>
      <c r="AG293" s="229">
        <v>4</v>
      </c>
      <c r="AH293" s="228" t="s">
        <v>72</v>
      </c>
      <c r="AI293" s="492"/>
      <c r="AJ293" s="492"/>
      <c r="AK293" s="492"/>
      <c r="AL293" s="492"/>
      <c r="AM293" s="492"/>
      <c r="AN293" s="492"/>
      <c r="AO293" s="492"/>
      <c r="AP293" s="305">
        <f t="shared" si="269"/>
        <v>0</v>
      </c>
      <c r="AQ293" s="234">
        <v>0</v>
      </c>
      <c r="AR293" s="234">
        <v>0</v>
      </c>
      <c r="AS293" s="234">
        <v>0</v>
      </c>
      <c r="AT293" s="277">
        <f t="shared" si="270"/>
        <v>0</v>
      </c>
      <c r="AU293" s="278">
        <f>IF($S$313&lt;&gt;0, AC293+AP293-AT293, M293+AP293-AT293)</f>
        <v>0</v>
      </c>
    </row>
    <row r="294" spans="1:134" x14ac:dyDescent="0.35">
      <c r="A294" s="415">
        <v>5</v>
      </c>
      <c r="B294" s="228" t="s">
        <v>29</v>
      </c>
      <c r="C294" s="492"/>
      <c r="D294" s="492"/>
      <c r="E294" s="492"/>
      <c r="F294" s="492"/>
      <c r="G294" s="492"/>
      <c r="H294" s="492"/>
      <c r="I294" s="492"/>
      <c r="J294" s="234">
        <v>0</v>
      </c>
      <c r="K294" s="234">
        <v>0</v>
      </c>
      <c r="L294" s="234">
        <v>0</v>
      </c>
      <c r="M294" s="236">
        <f t="shared" si="253"/>
        <v>0</v>
      </c>
      <c r="N294" s="223"/>
      <c r="P294" s="415">
        <v>5</v>
      </c>
      <c r="Q294" s="228" t="s">
        <v>29</v>
      </c>
      <c r="R294" s="492"/>
      <c r="S294" s="492"/>
      <c r="T294" s="492"/>
      <c r="U294" s="492"/>
      <c r="V294" s="492"/>
      <c r="W294" s="492"/>
      <c r="X294" s="492"/>
      <c r="Y294" s="164">
        <f t="shared" si="266"/>
        <v>0</v>
      </c>
      <c r="Z294" s="234">
        <v>0</v>
      </c>
      <c r="AA294" s="234">
        <v>0</v>
      </c>
      <c r="AB294" s="234">
        <v>0</v>
      </c>
      <c r="AC294" s="295">
        <f t="shared" si="267"/>
        <v>0</v>
      </c>
      <c r="AD294" s="296">
        <f t="shared" si="268"/>
        <v>0</v>
      </c>
      <c r="AE294" s="223"/>
      <c r="AG294" s="415">
        <v>5</v>
      </c>
      <c r="AH294" s="228" t="s">
        <v>29</v>
      </c>
      <c r="AI294" s="492"/>
      <c r="AJ294" s="492"/>
      <c r="AK294" s="492"/>
      <c r="AL294" s="492"/>
      <c r="AM294" s="492"/>
      <c r="AN294" s="492"/>
      <c r="AO294" s="492"/>
      <c r="AP294" s="305">
        <f t="shared" si="269"/>
        <v>0</v>
      </c>
      <c r="AQ294" s="234">
        <v>0</v>
      </c>
      <c r="AR294" s="234">
        <v>0</v>
      </c>
      <c r="AS294" s="234">
        <v>0</v>
      </c>
      <c r="AT294" s="277">
        <f t="shared" si="270"/>
        <v>0</v>
      </c>
      <c r="AU294" s="278">
        <f t="shared" si="271"/>
        <v>0</v>
      </c>
    </row>
    <row r="295" spans="1:134" x14ac:dyDescent="0.35">
      <c r="A295" s="415">
        <v>6</v>
      </c>
      <c r="B295" s="228" t="s">
        <v>30</v>
      </c>
      <c r="C295" s="492"/>
      <c r="D295" s="492"/>
      <c r="E295" s="492"/>
      <c r="F295" s="492"/>
      <c r="G295" s="492"/>
      <c r="H295" s="492"/>
      <c r="I295" s="492"/>
      <c r="J295" s="234">
        <v>0</v>
      </c>
      <c r="K295" s="234">
        <v>0</v>
      </c>
      <c r="L295" s="234">
        <v>0</v>
      </c>
      <c r="M295" s="236">
        <f t="shared" si="253"/>
        <v>0</v>
      </c>
      <c r="N295" s="223"/>
      <c r="P295" s="415">
        <v>6</v>
      </c>
      <c r="Q295" s="228" t="s">
        <v>30</v>
      </c>
      <c r="R295" s="492"/>
      <c r="S295" s="492"/>
      <c r="T295" s="492"/>
      <c r="U295" s="492"/>
      <c r="V295" s="492"/>
      <c r="W295" s="492"/>
      <c r="X295" s="492"/>
      <c r="Y295" s="164">
        <f t="shared" si="266"/>
        <v>0</v>
      </c>
      <c r="Z295" s="234">
        <v>0</v>
      </c>
      <c r="AA295" s="234">
        <v>0</v>
      </c>
      <c r="AB295" s="234">
        <v>0</v>
      </c>
      <c r="AC295" s="295">
        <f t="shared" si="267"/>
        <v>0</v>
      </c>
      <c r="AD295" s="296">
        <f t="shared" si="268"/>
        <v>0</v>
      </c>
      <c r="AE295" s="223"/>
      <c r="AG295" s="415">
        <v>6</v>
      </c>
      <c r="AH295" s="228" t="s">
        <v>30</v>
      </c>
      <c r="AI295" s="492"/>
      <c r="AJ295" s="492"/>
      <c r="AK295" s="492"/>
      <c r="AL295" s="492"/>
      <c r="AM295" s="492"/>
      <c r="AN295" s="492"/>
      <c r="AO295" s="492"/>
      <c r="AP295" s="305">
        <f t="shared" si="269"/>
        <v>0</v>
      </c>
      <c r="AQ295" s="234">
        <v>0</v>
      </c>
      <c r="AR295" s="234">
        <v>0</v>
      </c>
      <c r="AS295" s="234">
        <v>0</v>
      </c>
      <c r="AT295" s="277">
        <f t="shared" si="270"/>
        <v>0</v>
      </c>
      <c r="AU295" s="278">
        <f t="shared" si="271"/>
        <v>0</v>
      </c>
    </row>
    <row r="296" spans="1:134" x14ac:dyDescent="0.35">
      <c r="A296" s="415">
        <v>7</v>
      </c>
      <c r="B296" s="228" t="s">
        <v>34</v>
      </c>
      <c r="C296" s="492"/>
      <c r="D296" s="492"/>
      <c r="E296" s="492"/>
      <c r="F296" s="492"/>
      <c r="G296" s="492"/>
      <c r="H296" s="492"/>
      <c r="I296" s="492"/>
      <c r="J296" s="234">
        <v>0</v>
      </c>
      <c r="K296" s="234">
        <v>0</v>
      </c>
      <c r="L296" s="234">
        <v>0</v>
      </c>
      <c r="M296" s="236">
        <f t="shared" si="253"/>
        <v>0</v>
      </c>
      <c r="N296" s="223"/>
      <c r="P296" s="415">
        <v>7</v>
      </c>
      <c r="Q296" s="228" t="s">
        <v>34</v>
      </c>
      <c r="R296" s="492"/>
      <c r="S296" s="492"/>
      <c r="T296" s="492"/>
      <c r="U296" s="492"/>
      <c r="V296" s="492"/>
      <c r="W296" s="492"/>
      <c r="X296" s="492"/>
      <c r="Y296" s="164">
        <f t="shared" si="266"/>
        <v>0</v>
      </c>
      <c r="Z296" s="234">
        <v>0</v>
      </c>
      <c r="AA296" s="234">
        <v>0</v>
      </c>
      <c r="AB296" s="234">
        <v>0</v>
      </c>
      <c r="AC296" s="295">
        <f t="shared" si="267"/>
        <v>0</v>
      </c>
      <c r="AD296" s="296">
        <f t="shared" si="268"/>
        <v>0</v>
      </c>
      <c r="AE296" s="223"/>
      <c r="AG296" s="415">
        <v>7</v>
      </c>
      <c r="AH296" s="228" t="s">
        <v>34</v>
      </c>
      <c r="AI296" s="492"/>
      <c r="AJ296" s="492"/>
      <c r="AK296" s="492"/>
      <c r="AL296" s="492"/>
      <c r="AM296" s="492"/>
      <c r="AN296" s="492"/>
      <c r="AO296" s="492"/>
      <c r="AP296" s="305">
        <f t="shared" si="269"/>
        <v>0</v>
      </c>
      <c r="AQ296" s="234">
        <v>0</v>
      </c>
      <c r="AR296" s="234">
        <v>0</v>
      </c>
      <c r="AS296" s="234">
        <v>0</v>
      </c>
      <c r="AT296" s="277">
        <f t="shared" si="270"/>
        <v>0</v>
      </c>
      <c r="AU296" s="278">
        <f t="shared" si="271"/>
        <v>0</v>
      </c>
    </row>
    <row r="297" spans="1:134" x14ac:dyDescent="0.35">
      <c r="A297" s="415">
        <v>8</v>
      </c>
      <c r="B297" s="228" t="s">
        <v>35</v>
      </c>
      <c r="C297" s="492"/>
      <c r="D297" s="492"/>
      <c r="E297" s="492"/>
      <c r="F297" s="492"/>
      <c r="G297" s="492"/>
      <c r="H297" s="492"/>
      <c r="I297" s="492"/>
      <c r="J297" s="234">
        <v>0</v>
      </c>
      <c r="K297" s="234">
        <v>0</v>
      </c>
      <c r="L297" s="234">
        <v>0</v>
      </c>
      <c r="M297" s="236">
        <f>SUM(J297:L297)</f>
        <v>0</v>
      </c>
      <c r="N297" s="223"/>
      <c r="P297" s="415">
        <v>8</v>
      </c>
      <c r="Q297" s="228" t="s">
        <v>35</v>
      </c>
      <c r="R297" s="492"/>
      <c r="S297" s="492"/>
      <c r="T297" s="492"/>
      <c r="U297" s="492"/>
      <c r="V297" s="492"/>
      <c r="W297" s="492"/>
      <c r="X297" s="492"/>
      <c r="Y297" s="164">
        <f t="shared" si="266"/>
        <v>0</v>
      </c>
      <c r="Z297" s="234">
        <v>0</v>
      </c>
      <c r="AA297" s="234">
        <v>0</v>
      </c>
      <c r="AB297" s="234">
        <v>0</v>
      </c>
      <c r="AC297" s="295">
        <f t="shared" si="267"/>
        <v>0</v>
      </c>
      <c r="AD297" s="296">
        <f t="shared" si="268"/>
        <v>0</v>
      </c>
      <c r="AE297" s="223"/>
      <c r="AG297" s="415">
        <v>8</v>
      </c>
      <c r="AH297" s="228" t="s">
        <v>35</v>
      </c>
      <c r="AI297" s="492"/>
      <c r="AJ297" s="492"/>
      <c r="AK297" s="492"/>
      <c r="AL297" s="492"/>
      <c r="AM297" s="492"/>
      <c r="AN297" s="492"/>
      <c r="AO297" s="492"/>
      <c r="AP297" s="305">
        <f t="shared" si="269"/>
        <v>0</v>
      </c>
      <c r="AQ297" s="234">
        <v>0</v>
      </c>
      <c r="AR297" s="234">
        <v>0</v>
      </c>
      <c r="AS297" s="234">
        <v>0</v>
      </c>
      <c r="AT297" s="277">
        <f t="shared" si="270"/>
        <v>0</v>
      </c>
      <c r="AU297" s="278">
        <f t="shared" si="271"/>
        <v>0</v>
      </c>
    </row>
    <row r="298" spans="1:134" x14ac:dyDescent="0.35">
      <c r="A298" s="415">
        <v>9</v>
      </c>
      <c r="B298" s="228" t="s">
        <v>50</v>
      </c>
      <c r="C298" s="492"/>
      <c r="D298" s="492"/>
      <c r="E298" s="492"/>
      <c r="F298" s="492"/>
      <c r="G298" s="492"/>
      <c r="H298" s="492"/>
      <c r="I298" s="492"/>
      <c r="J298" s="234">
        <v>0</v>
      </c>
      <c r="K298" s="234">
        <v>0</v>
      </c>
      <c r="L298" s="234">
        <v>0</v>
      </c>
      <c r="M298" s="236">
        <f t="shared" si="253"/>
        <v>0</v>
      </c>
      <c r="N298" s="223"/>
      <c r="P298" s="415">
        <v>9</v>
      </c>
      <c r="Q298" s="228" t="s">
        <v>50</v>
      </c>
      <c r="R298" s="492"/>
      <c r="S298" s="492"/>
      <c r="T298" s="492"/>
      <c r="U298" s="492"/>
      <c r="V298" s="492"/>
      <c r="W298" s="492"/>
      <c r="X298" s="492"/>
      <c r="Y298" s="164">
        <f t="shared" si="266"/>
        <v>0</v>
      </c>
      <c r="Z298" s="234">
        <v>0</v>
      </c>
      <c r="AA298" s="234">
        <v>0</v>
      </c>
      <c r="AB298" s="234">
        <v>0</v>
      </c>
      <c r="AC298" s="295">
        <f t="shared" si="267"/>
        <v>0</v>
      </c>
      <c r="AD298" s="296">
        <f t="shared" si="268"/>
        <v>0</v>
      </c>
      <c r="AE298" s="223"/>
      <c r="AG298" s="415">
        <v>9</v>
      </c>
      <c r="AH298" s="228" t="s">
        <v>50</v>
      </c>
      <c r="AI298" s="492"/>
      <c r="AJ298" s="492"/>
      <c r="AK298" s="492"/>
      <c r="AL298" s="492"/>
      <c r="AM298" s="492"/>
      <c r="AN298" s="492"/>
      <c r="AO298" s="492"/>
      <c r="AP298" s="305">
        <f t="shared" si="269"/>
        <v>0</v>
      </c>
      <c r="AQ298" s="234">
        <v>0</v>
      </c>
      <c r="AR298" s="234">
        <v>0</v>
      </c>
      <c r="AS298" s="234">
        <v>0</v>
      </c>
      <c r="AT298" s="277">
        <f t="shared" si="270"/>
        <v>0</v>
      </c>
      <c r="AU298" s="278">
        <f t="shared" si="271"/>
        <v>0</v>
      </c>
    </row>
    <row r="299" spans="1:134" x14ac:dyDescent="0.35">
      <c r="A299" s="229">
        <v>10</v>
      </c>
      <c r="B299" s="313" t="s">
        <v>205</v>
      </c>
      <c r="C299" s="623"/>
      <c r="D299" s="623"/>
      <c r="E299" s="623"/>
      <c r="F299" s="623"/>
      <c r="G299" s="623"/>
      <c r="H299" s="623"/>
      <c r="I299" s="623"/>
      <c r="J299" s="234">
        <v>0</v>
      </c>
      <c r="K299" s="234">
        <v>0</v>
      </c>
      <c r="L299" s="234">
        <v>0</v>
      </c>
      <c r="M299" s="236">
        <f t="shared" si="253"/>
        <v>0</v>
      </c>
      <c r="N299" s="223"/>
      <c r="P299" s="229">
        <v>10</v>
      </c>
      <c r="Q299" s="313" t="s">
        <v>205</v>
      </c>
      <c r="R299" s="623"/>
      <c r="S299" s="623"/>
      <c r="T299" s="623"/>
      <c r="U299" s="623"/>
      <c r="V299" s="623"/>
      <c r="W299" s="623"/>
      <c r="X299" s="623"/>
      <c r="Y299" s="164">
        <f t="shared" si="266"/>
        <v>0</v>
      </c>
      <c r="Z299" s="234">
        <v>0</v>
      </c>
      <c r="AA299" s="234">
        <v>0</v>
      </c>
      <c r="AB299" s="234">
        <v>0</v>
      </c>
      <c r="AC299" s="295">
        <f t="shared" si="267"/>
        <v>0</v>
      </c>
      <c r="AD299" s="296">
        <f t="shared" si="268"/>
        <v>0</v>
      </c>
      <c r="AE299" s="223"/>
      <c r="AG299" s="229">
        <v>10</v>
      </c>
      <c r="AH299" s="313" t="s">
        <v>205</v>
      </c>
      <c r="AI299" s="623"/>
      <c r="AJ299" s="623"/>
      <c r="AK299" s="623"/>
      <c r="AL299" s="623"/>
      <c r="AM299" s="623"/>
      <c r="AN299" s="623"/>
      <c r="AO299" s="623"/>
      <c r="AP299" s="305">
        <f t="shared" si="269"/>
        <v>0</v>
      </c>
      <c r="AQ299" s="234">
        <v>0</v>
      </c>
      <c r="AR299" s="234">
        <v>0</v>
      </c>
      <c r="AS299" s="234">
        <v>0</v>
      </c>
      <c r="AT299" s="277">
        <f t="shared" si="270"/>
        <v>0</v>
      </c>
      <c r="AU299" s="278">
        <f t="shared" si="271"/>
        <v>0</v>
      </c>
    </row>
    <row r="300" spans="1:134" x14ac:dyDescent="0.35">
      <c r="A300" s="229">
        <v>11</v>
      </c>
      <c r="B300" s="313" t="s">
        <v>205</v>
      </c>
      <c r="C300" s="623"/>
      <c r="D300" s="623"/>
      <c r="E300" s="623"/>
      <c r="F300" s="623"/>
      <c r="G300" s="623"/>
      <c r="H300" s="623"/>
      <c r="I300" s="623"/>
      <c r="J300" s="234">
        <v>0</v>
      </c>
      <c r="K300" s="234">
        <v>0</v>
      </c>
      <c r="L300" s="234">
        <v>0</v>
      </c>
      <c r="M300" s="236">
        <f>SUM(J300:L300)</f>
        <v>0</v>
      </c>
      <c r="N300" s="223"/>
      <c r="P300" s="229">
        <v>11</v>
      </c>
      <c r="Q300" s="313" t="s">
        <v>205</v>
      </c>
      <c r="R300" s="623"/>
      <c r="S300" s="623"/>
      <c r="T300" s="623"/>
      <c r="U300" s="623"/>
      <c r="V300" s="623"/>
      <c r="W300" s="623"/>
      <c r="X300" s="623"/>
      <c r="Y300" s="164">
        <f t="shared" si="266"/>
        <v>0</v>
      </c>
      <c r="Z300" s="234">
        <v>0</v>
      </c>
      <c r="AA300" s="234">
        <v>0</v>
      </c>
      <c r="AB300" s="234">
        <v>0</v>
      </c>
      <c r="AC300" s="295">
        <f>SUM(Z300:AB300)</f>
        <v>0</v>
      </c>
      <c r="AD300" s="296">
        <f t="shared" si="268"/>
        <v>0</v>
      </c>
      <c r="AE300" s="223"/>
      <c r="AG300" s="229">
        <v>11</v>
      </c>
      <c r="AH300" s="313" t="s">
        <v>205</v>
      </c>
      <c r="AI300" s="623"/>
      <c r="AJ300" s="623"/>
      <c r="AK300" s="623"/>
      <c r="AL300" s="623"/>
      <c r="AM300" s="623"/>
      <c r="AN300" s="623"/>
      <c r="AO300" s="623"/>
      <c r="AP300" s="305">
        <f t="shared" si="269"/>
        <v>0</v>
      </c>
      <c r="AQ300" s="234">
        <v>0</v>
      </c>
      <c r="AR300" s="234">
        <v>0</v>
      </c>
      <c r="AS300" s="234">
        <v>0</v>
      </c>
      <c r="AT300" s="277">
        <f>SUM(AQ300:AS300)</f>
        <v>0</v>
      </c>
      <c r="AU300" s="278">
        <f>IF($S$313&lt;&gt;0, AC300+AP300-AT300, M300+AP300-AT300)</f>
        <v>0</v>
      </c>
    </row>
    <row r="301" spans="1:134" ht="16" thickBot="1" x14ac:dyDescent="0.4">
      <c r="A301" s="578" t="s">
        <v>36</v>
      </c>
      <c r="B301" s="579"/>
      <c r="C301" s="579"/>
      <c r="D301" s="579"/>
      <c r="E301" s="579"/>
      <c r="F301" s="579"/>
      <c r="G301" s="579"/>
      <c r="H301" s="579"/>
      <c r="I301" s="579"/>
      <c r="J301" s="250">
        <f>SUM(J290:J300)</f>
        <v>0</v>
      </c>
      <c r="K301" s="250">
        <f t="shared" ref="K301:L301" si="272">SUM(K290:K300)</f>
        <v>0</v>
      </c>
      <c r="L301" s="250">
        <f t="shared" si="272"/>
        <v>0</v>
      </c>
      <c r="M301" s="237">
        <f>SUM(J301:L301)</f>
        <v>0</v>
      </c>
      <c r="N301" s="223"/>
      <c r="P301" s="578" t="s">
        <v>36</v>
      </c>
      <c r="Q301" s="579"/>
      <c r="R301" s="579"/>
      <c r="S301" s="579"/>
      <c r="T301" s="579"/>
      <c r="U301" s="579"/>
      <c r="V301" s="579"/>
      <c r="W301" s="579"/>
      <c r="X301" s="579"/>
      <c r="Y301" s="200">
        <f t="shared" si="266"/>
        <v>0</v>
      </c>
      <c r="Z301" s="293">
        <f>SUM(Z290:Z300)</f>
        <v>0</v>
      </c>
      <c r="AA301" s="293">
        <f t="shared" ref="AA301" si="273">SUM(AA290:AA300)</f>
        <v>0</v>
      </c>
      <c r="AB301" s="293">
        <f>SUM(AB290:AB300)</f>
        <v>0</v>
      </c>
      <c r="AC301" s="293">
        <f t="shared" ref="AC301:AD301" si="274">SUM(AC290:AC300)</f>
        <v>0</v>
      </c>
      <c r="AD301" s="294">
        <f t="shared" si="274"/>
        <v>0</v>
      </c>
      <c r="AE301" s="223"/>
      <c r="AG301" s="578" t="s">
        <v>36</v>
      </c>
      <c r="AH301" s="579"/>
      <c r="AI301" s="579"/>
      <c r="AJ301" s="579"/>
      <c r="AK301" s="579"/>
      <c r="AL301" s="579"/>
      <c r="AM301" s="579"/>
      <c r="AN301" s="579"/>
      <c r="AO301" s="579"/>
      <c r="AP301" s="306">
        <f t="shared" si="269"/>
        <v>0</v>
      </c>
      <c r="AQ301" s="275">
        <f>SUM(AQ290:AQ300)</f>
        <v>0</v>
      </c>
      <c r="AR301" s="275">
        <f t="shared" ref="AR301:AT301" si="275">SUM(AR290:AR300)</f>
        <v>0</v>
      </c>
      <c r="AS301" s="275">
        <f t="shared" si="275"/>
        <v>0</v>
      </c>
      <c r="AT301" s="275">
        <f t="shared" si="275"/>
        <v>0</v>
      </c>
      <c r="AU301" s="276">
        <f t="shared" si="271"/>
        <v>0</v>
      </c>
    </row>
    <row r="302" spans="1:134" s="358" customFormat="1" ht="3.75" customHeight="1" x14ac:dyDescent="0.35">
      <c r="B302" s="281"/>
      <c r="C302" s="284"/>
      <c r="D302" s="284"/>
      <c r="E302" s="284"/>
      <c r="F302" s="284"/>
      <c r="G302" s="284"/>
      <c r="H302" s="284"/>
      <c r="I302" s="284"/>
      <c r="J302" s="283"/>
      <c r="K302" s="283"/>
      <c r="L302" s="283"/>
      <c r="M302" s="246"/>
      <c r="N302" s="223"/>
      <c r="Q302" s="281"/>
      <c r="R302" s="284"/>
      <c r="S302" s="284"/>
      <c r="T302" s="284"/>
      <c r="U302" s="284"/>
      <c r="V302" s="284"/>
      <c r="W302" s="284"/>
      <c r="X302" s="284"/>
      <c r="Y302" s="304"/>
      <c r="Z302" s="283"/>
      <c r="AA302" s="283"/>
      <c r="AB302" s="283"/>
      <c r="AC302" s="246"/>
      <c r="AD302" s="246"/>
      <c r="AE302" s="223"/>
      <c r="AH302" s="281"/>
      <c r="AI302" s="284"/>
      <c r="AJ302" s="284"/>
      <c r="AK302" s="284"/>
      <c r="AL302" s="284"/>
      <c r="AM302" s="284"/>
      <c r="AN302" s="284"/>
      <c r="AO302" s="284"/>
      <c r="AP302" s="304"/>
      <c r="AQ302" s="283"/>
      <c r="AR302" s="283"/>
      <c r="AS302" s="283"/>
      <c r="AT302" s="246"/>
      <c r="AU302" s="246"/>
      <c r="AW302" s="357"/>
      <c r="AX302" s="357"/>
      <c r="AY302" s="357"/>
      <c r="AZ302" s="357"/>
      <c r="BA302" s="357"/>
      <c r="BB302" s="357"/>
      <c r="BC302" s="357"/>
      <c r="BD302" s="357"/>
      <c r="BE302" s="357"/>
      <c r="BF302" s="357"/>
      <c r="BG302" s="357"/>
      <c r="BH302" s="357"/>
      <c r="BI302" s="357"/>
      <c r="BJ302" s="357"/>
      <c r="BK302" s="357"/>
      <c r="BL302" s="357"/>
      <c r="BM302" s="357"/>
      <c r="BN302" s="357"/>
      <c r="BO302" s="357"/>
      <c r="BP302" s="357"/>
      <c r="BQ302" s="357"/>
      <c r="BR302" s="357"/>
      <c r="BS302" s="357"/>
      <c r="BT302" s="357"/>
      <c r="BU302" s="357"/>
      <c r="BV302" s="357"/>
      <c r="BW302" s="357"/>
      <c r="BX302" s="357"/>
      <c r="BY302" s="357"/>
      <c r="BZ302" s="357"/>
      <c r="CA302" s="357"/>
      <c r="CB302" s="357"/>
      <c r="CC302" s="357"/>
      <c r="CD302" s="357"/>
      <c r="CE302" s="357"/>
      <c r="CF302" s="357"/>
      <c r="CG302" s="357"/>
      <c r="CH302" s="357"/>
      <c r="CI302" s="357"/>
      <c r="CJ302" s="357"/>
      <c r="CK302" s="357"/>
      <c r="CL302" s="357"/>
      <c r="CM302" s="357"/>
      <c r="CN302" s="357"/>
      <c r="CO302" s="357"/>
      <c r="CP302" s="357"/>
      <c r="CQ302" s="357"/>
      <c r="CR302" s="357"/>
      <c r="CS302" s="357"/>
      <c r="CT302" s="357"/>
      <c r="CU302" s="357"/>
      <c r="CV302" s="357"/>
      <c r="CW302" s="357"/>
      <c r="CX302" s="357"/>
      <c r="CY302" s="357"/>
      <c r="CZ302" s="357"/>
      <c r="DA302" s="357"/>
      <c r="DB302" s="357"/>
      <c r="DC302" s="357"/>
      <c r="DD302" s="357"/>
      <c r="DE302" s="357"/>
      <c r="DF302" s="357"/>
      <c r="DG302" s="357"/>
      <c r="DH302" s="357"/>
      <c r="DI302" s="357"/>
      <c r="DJ302" s="357"/>
      <c r="DK302" s="357"/>
      <c r="DL302" s="357"/>
      <c r="DM302" s="357"/>
      <c r="DN302" s="357"/>
      <c r="DO302" s="357"/>
      <c r="DP302" s="357"/>
      <c r="DQ302" s="357"/>
      <c r="DR302" s="357"/>
      <c r="DS302" s="357"/>
      <c r="DT302" s="357"/>
      <c r="DU302" s="357"/>
      <c r="DV302" s="357"/>
      <c r="DW302" s="357"/>
      <c r="DX302" s="357"/>
      <c r="DY302" s="357"/>
      <c r="DZ302" s="357"/>
      <c r="EA302" s="357"/>
      <c r="EB302" s="357"/>
      <c r="EC302" s="357"/>
      <c r="ED302" s="357"/>
    </row>
    <row r="303" spans="1:134" ht="3.75" customHeight="1" thickBot="1" x14ac:dyDescent="0.4">
      <c r="A303" s="242"/>
      <c r="B303" s="242"/>
      <c r="C303" s="242"/>
      <c r="D303" s="242"/>
      <c r="E303" s="242"/>
      <c r="F303" s="242"/>
      <c r="G303" s="242"/>
      <c r="H303" s="242"/>
      <c r="I303" s="413"/>
      <c r="J303" s="246"/>
      <c r="K303" s="246"/>
      <c r="L303" s="246"/>
      <c r="M303" s="246"/>
      <c r="N303" s="223"/>
      <c r="P303" s="242"/>
      <c r="Q303" s="242"/>
      <c r="R303" s="242"/>
      <c r="S303" s="242"/>
      <c r="T303" s="242"/>
      <c r="U303" s="242"/>
      <c r="V303" s="242"/>
      <c r="W303" s="242"/>
      <c r="X303" s="413"/>
      <c r="Y303" s="246"/>
      <c r="Z303" s="246"/>
      <c r="AA303" s="246"/>
      <c r="AB303" s="246"/>
      <c r="AC303" s="246"/>
      <c r="AD303" s="246"/>
      <c r="AE303" s="223"/>
      <c r="AG303" s="242"/>
      <c r="AH303" s="242"/>
      <c r="AI303" s="242"/>
      <c r="AJ303" s="242"/>
      <c r="AK303" s="242"/>
      <c r="AL303" s="242"/>
      <c r="AM303" s="242"/>
      <c r="AN303" s="242"/>
      <c r="AO303" s="413"/>
      <c r="AP303" s="246"/>
      <c r="AQ303" s="246"/>
      <c r="AR303" s="246"/>
      <c r="AS303" s="246"/>
      <c r="AT303" s="246"/>
      <c r="AU303" s="246"/>
    </row>
    <row r="304" spans="1:134" x14ac:dyDescent="0.35">
      <c r="A304" s="544" t="s">
        <v>189</v>
      </c>
      <c r="B304" s="545"/>
      <c r="C304" s="545"/>
      <c r="D304" s="545"/>
      <c r="E304" s="545"/>
      <c r="F304" s="545"/>
      <c r="G304" s="545"/>
      <c r="H304" s="545"/>
      <c r="I304" s="545"/>
      <c r="J304" s="244">
        <f>SUM(J301, J287, J281, H274)</f>
        <v>0</v>
      </c>
      <c r="K304" s="244">
        <f>SUM( K301, K287, K281, K274)</f>
        <v>0</v>
      </c>
      <c r="L304" s="244">
        <f>SUM( L301, L287, L281, L274)</f>
        <v>0</v>
      </c>
      <c r="M304" s="245">
        <f>SUM(J304:L304)</f>
        <v>0</v>
      </c>
      <c r="N304" s="223"/>
      <c r="P304" s="544" t="s">
        <v>182</v>
      </c>
      <c r="Q304" s="545"/>
      <c r="R304" s="545"/>
      <c r="S304" s="545"/>
      <c r="T304" s="545"/>
      <c r="U304" s="545"/>
      <c r="V304" s="545"/>
      <c r="W304" s="545"/>
      <c r="X304" s="545"/>
      <c r="Y304" s="199">
        <f t="shared" ref="Y304:Y305" si="276">AU224</f>
        <v>0</v>
      </c>
      <c r="Z304" s="300">
        <f>SUM(Z301, Z287, Z281, X274)</f>
        <v>0</v>
      </c>
      <c r="AA304" s="300">
        <f>SUM(AA301, AA287, AA281, AA274)</f>
        <v>0</v>
      </c>
      <c r="AB304" s="300">
        <f>SUM(AB301, AB287, AB281, AB274, )</f>
        <v>0</v>
      </c>
      <c r="AC304" s="300">
        <f t="shared" ref="AC304" si="277">SUM(Z304:AB304)</f>
        <v>0</v>
      </c>
      <c r="AD304" s="301">
        <f>M304-AC304</f>
        <v>0</v>
      </c>
      <c r="AE304" s="246"/>
      <c r="AG304" s="544" t="s">
        <v>182</v>
      </c>
      <c r="AH304" s="545"/>
      <c r="AI304" s="545"/>
      <c r="AJ304" s="545"/>
      <c r="AK304" s="545"/>
      <c r="AL304" s="545"/>
      <c r="AM304" s="545"/>
      <c r="AN304" s="545"/>
      <c r="AO304" s="545"/>
      <c r="AP304" s="205">
        <f t="shared" ref="AP304:AP305" si="278">AU224</f>
        <v>0</v>
      </c>
      <c r="AQ304" s="286">
        <f>SUM( AQ301, AQ287, AQ281, AO274)</f>
        <v>0</v>
      </c>
      <c r="AR304" s="286">
        <f>SUM( AR301, AR287, AR281, AR274)</f>
        <v>0</v>
      </c>
      <c r="AS304" s="286">
        <f>SUM( AS301, AS287, AS281, AS274, )</f>
        <v>0</v>
      </c>
      <c r="AT304" s="286">
        <f t="shared" ref="AT304" si="279">SUM(AQ304:AS304)</f>
        <v>0</v>
      </c>
      <c r="AU304" s="287">
        <f>IF($S$313&lt;&gt;0, AC304+AP304-AT304, M304+AP304-AT304)</f>
        <v>0</v>
      </c>
      <c r="AV304" s="246"/>
    </row>
    <row r="305" spans="1:134" ht="16" thickBot="1" x14ac:dyDescent="0.4">
      <c r="A305" s="540" t="s">
        <v>183</v>
      </c>
      <c r="B305" s="541"/>
      <c r="C305" s="541"/>
      <c r="D305" s="541"/>
      <c r="E305" s="541"/>
      <c r="F305" s="541"/>
      <c r="G305" s="541"/>
      <c r="H305" s="541"/>
      <c r="I305" s="541"/>
      <c r="J305" s="593">
        <f>SUM(K301, L301, K287, L287, K281, L281, K274, L274)</f>
        <v>0</v>
      </c>
      <c r="K305" s="593"/>
      <c r="L305" s="593"/>
      <c r="M305" s="594"/>
      <c r="N305" s="223"/>
      <c r="P305" s="540" t="s">
        <v>183</v>
      </c>
      <c r="Q305" s="541"/>
      <c r="R305" s="541"/>
      <c r="S305" s="541"/>
      <c r="T305" s="541"/>
      <c r="U305" s="541"/>
      <c r="V305" s="541"/>
      <c r="W305" s="541"/>
      <c r="X305" s="541"/>
      <c r="Y305" s="200">
        <f t="shared" si="276"/>
        <v>0</v>
      </c>
      <c r="Z305" s="588">
        <f>SUM(AA301, AB301, AA287, AB287, AA281, AB281, AA274, AB274)</f>
        <v>0</v>
      </c>
      <c r="AA305" s="588"/>
      <c r="AB305" s="588"/>
      <c r="AC305" s="588"/>
      <c r="AD305" s="330">
        <f>M305-Z305</f>
        <v>0</v>
      </c>
      <c r="AE305" s="223"/>
      <c r="AG305" s="540" t="s">
        <v>183</v>
      </c>
      <c r="AH305" s="541"/>
      <c r="AI305" s="541"/>
      <c r="AJ305" s="541"/>
      <c r="AK305" s="541"/>
      <c r="AL305" s="541"/>
      <c r="AM305" s="541"/>
      <c r="AN305" s="541"/>
      <c r="AO305" s="541"/>
      <c r="AP305" s="306">
        <f t="shared" si="278"/>
        <v>0</v>
      </c>
      <c r="AQ305" s="539">
        <f>SUM(AR301, AS301, AR287, AS287, AR281, AS281, AR274, AS274)</f>
        <v>0</v>
      </c>
      <c r="AR305" s="539"/>
      <c r="AS305" s="539"/>
      <c r="AT305" s="539"/>
      <c r="AU305" s="276">
        <f>IF($S$313&lt;&gt;0, AC305+AP305-AQ305, M305+AP305-AQ305)</f>
        <v>0</v>
      </c>
    </row>
    <row r="306" spans="1:134" s="224" customFormat="1" ht="16" thickBot="1" x14ac:dyDescent="0.4">
      <c r="A306" s="358"/>
      <c r="B306" s="413"/>
      <c r="C306" s="413"/>
      <c r="D306" s="413"/>
      <c r="E306" s="413"/>
      <c r="F306" s="413"/>
      <c r="G306" s="413"/>
      <c r="H306" s="413"/>
      <c r="I306" s="413"/>
      <c r="J306" s="258"/>
      <c r="K306" s="258"/>
      <c r="L306" s="258"/>
      <c r="M306" s="358"/>
      <c r="N306" s="223"/>
      <c r="O306" s="357"/>
      <c r="P306" s="358"/>
      <c r="Q306" s="413"/>
      <c r="R306" s="413"/>
      <c r="S306" s="413"/>
      <c r="T306" s="413"/>
      <c r="U306" s="413"/>
      <c r="V306" s="413"/>
      <c r="W306" s="413"/>
      <c r="X306" s="413"/>
      <c r="Y306" s="258"/>
      <c r="Z306" s="258"/>
      <c r="AA306" s="258"/>
      <c r="AB306" s="358"/>
      <c r="AC306" s="358"/>
      <c r="AD306" s="358"/>
      <c r="AE306" s="223"/>
      <c r="AF306" s="357"/>
      <c r="AG306" s="358"/>
      <c r="AH306" s="413"/>
      <c r="AI306" s="413"/>
      <c r="AJ306" s="413"/>
      <c r="AK306" s="413"/>
      <c r="AL306" s="413"/>
      <c r="AM306" s="413"/>
      <c r="AN306" s="413"/>
      <c r="AO306" s="413"/>
      <c r="AP306" s="258"/>
      <c r="AQ306" s="258"/>
      <c r="AR306" s="258"/>
      <c r="AS306" s="358"/>
      <c r="AT306" s="358"/>
      <c r="AU306" s="358"/>
      <c r="AV306" s="357"/>
      <c r="AW306" s="357"/>
      <c r="AX306" s="357"/>
      <c r="AY306" s="357"/>
      <c r="AZ306" s="357"/>
      <c r="BA306" s="357"/>
      <c r="BB306" s="357"/>
      <c r="BC306" s="357"/>
      <c r="BD306" s="357"/>
      <c r="BE306" s="357"/>
      <c r="BF306" s="357"/>
      <c r="BG306" s="357"/>
      <c r="BH306" s="357"/>
      <c r="BI306" s="357"/>
      <c r="BJ306" s="357"/>
      <c r="BK306" s="357"/>
      <c r="BL306" s="357"/>
      <c r="BM306" s="357"/>
      <c r="BN306" s="357"/>
      <c r="BO306" s="357"/>
      <c r="BP306" s="357"/>
      <c r="BQ306" s="357"/>
      <c r="BR306" s="357"/>
      <c r="BS306" s="357"/>
      <c r="BT306" s="357"/>
      <c r="BU306" s="357"/>
      <c r="BV306" s="357"/>
      <c r="BW306" s="357"/>
      <c r="BX306" s="357"/>
      <c r="BY306" s="357"/>
      <c r="BZ306" s="357"/>
      <c r="CA306" s="357"/>
      <c r="CB306" s="357"/>
      <c r="CC306" s="357"/>
      <c r="CD306" s="357"/>
      <c r="CE306" s="357"/>
      <c r="CF306" s="357"/>
      <c r="CG306" s="357"/>
      <c r="CH306" s="357"/>
      <c r="CI306" s="357"/>
      <c r="CJ306" s="357"/>
      <c r="CK306" s="357"/>
      <c r="CL306" s="357"/>
      <c r="CM306" s="357"/>
      <c r="CN306" s="357"/>
      <c r="CO306" s="357"/>
      <c r="CP306" s="357"/>
      <c r="CQ306" s="357"/>
      <c r="CR306" s="357"/>
      <c r="CS306" s="357"/>
      <c r="CT306" s="357"/>
      <c r="CU306" s="357"/>
      <c r="CV306" s="357"/>
      <c r="CW306" s="357"/>
      <c r="CX306" s="357"/>
      <c r="CY306" s="357"/>
      <c r="CZ306" s="357"/>
      <c r="DA306" s="357"/>
      <c r="DB306" s="357"/>
      <c r="DC306" s="357"/>
      <c r="DD306" s="357"/>
      <c r="DE306" s="357"/>
      <c r="DF306" s="357"/>
      <c r="DG306" s="357"/>
      <c r="DH306" s="357"/>
      <c r="DI306" s="357"/>
      <c r="DJ306" s="357"/>
      <c r="DK306" s="357"/>
      <c r="DL306" s="357"/>
      <c r="DM306" s="357"/>
      <c r="DN306" s="357"/>
      <c r="DO306" s="357"/>
      <c r="DP306" s="357"/>
      <c r="DQ306" s="357"/>
      <c r="DR306" s="357"/>
      <c r="DS306" s="357"/>
      <c r="DT306" s="357"/>
      <c r="DU306" s="357"/>
      <c r="DV306" s="357"/>
      <c r="DW306" s="357"/>
      <c r="DX306" s="357"/>
      <c r="DY306" s="357"/>
      <c r="DZ306" s="357"/>
      <c r="EA306" s="357"/>
      <c r="EB306" s="357"/>
      <c r="EC306" s="357"/>
      <c r="ED306" s="357"/>
    </row>
    <row r="307" spans="1:134" s="242" customFormat="1" x14ac:dyDescent="0.35">
      <c r="A307" s="502" t="s">
        <v>100</v>
      </c>
      <c r="B307" s="503"/>
      <c r="C307" s="503"/>
      <c r="D307" s="503"/>
      <c r="E307" s="503"/>
      <c r="F307" s="503"/>
      <c r="G307" s="503"/>
      <c r="H307" s="503"/>
      <c r="I307" s="503"/>
      <c r="J307" s="425" t="s">
        <v>17</v>
      </c>
      <c r="K307" s="542" t="s">
        <v>4</v>
      </c>
      <c r="L307" s="542"/>
      <c r="M307" s="418" t="s">
        <v>49</v>
      </c>
      <c r="N307" s="261"/>
      <c r="P307" s="502" t="s">
        <v>100</v>
      </c>
      <c r="Q307" s="503"/>
      <c r="R307" s="503"/>
      <c r="S307" s="503"/>
      <c r="T307" s="503"/>
      <c r="U307" s="503"/>
      <c r="V307" s="503"/>
      <c r="W307" s="503"/>
      <c r="X307" s="503"/>
      <c r="Y307" s="414" t="s">
        <v>260</v>
      </c>
      <c r="Z307" s="425" t="s">
        <v>77</v>
      </c>
      <c r="AA307" s="542" t="s">
        <v>4</v>
      </c>
      <c r="AB307" s="542"/>
      <c r="AC307" s="414" t="s">
        <v>18</v>
      </c>
      <c r="AD307" s="268" t="s">
        <v>114</v>
      </c>
      <c r="AE307" s="261"/>
      <c r="AG307" s="502" t="s">
        <v>100</v>
      </c>
      <c r="AH307" s="503"/>
      <c r="AI307" s="503"/>
      <c r="AJ307" s="503"/>
      <c r="AK307" s="503"/>
      <c r="AL307" s="503"/>
      <c r="AM307" s="503"/>
      <c r="AN307" s="503"/>
      <c r="AO307" s="503"/>
      <c r="AP307" s="414" t="s">
        <v>260</v>
      </c>
      <c r="AQ307" s="425" t="s">
        <v>212</v>
      </c>
      <c r="AR307" s="542" t="s">
        <v>4</v>
      </c>
      <c r="AS307" s="542"/>
      <c r="AT307" s="414" t="s">
        <v>214</v>
      </c>
      <c r="AU307" s="268" t="s">
        <v>263</v>
      </c>
      <c r="AW307" s="357"/>
      <c r="AX307" s="357"/>
      <c r="AY307" s="357"/>
      <c r="AZ307" s="357"/>
      <c r="BA307" s="357"/>
      <c r="BB307" s="357"/>
      <c r="BC307" s="357"/>
      <c r="BD307" s="357"/>
      <c r="BE307" s="357"/>
      <c r="BF307" s="357"/>
      <c r="BG307" s="357"/>
      <c r="BH307" s="357"/>
      <c r="BI307" s="357"/>
      <c r="BJ307" s="357"/>
      <c r="BK307" s="357"/>
      <c r="BL307" s="357"/>
      <c r="BM307" s="357"/>
      <c r="BN307" s="357"/>
      <c r="BO307" s="357"/>
      <c r="BP307" s="357"/>
      <c r="BQ307" s="357"/>
      <c r="BR307" s="357"/>
      <c r="BS307" s="357"/>
      <c r="BT307" s="357"/>
      <c r="BU307" s="357"/>
      <c r="BV307" s="357"/>
      <c r="BW307" s="357"/>
      <c r="BX307" s="357"/>
      <c r="BY307" s="357"/>
      <c r="BZ307" s="357"/>
      <c r="CA307" s="357"/>
      <c r="CB307" s="357"/>
      <c r="CC307" s="357"/>
      <c r="CD307" s="357"/>
      <c r="CE307" s="357"/>
      <c r="CF307" s="357"/>
      <c r="CG307" s="357"/>
      <c r="CH307" s="357"/>
      <c r="CI307" s="357"/>
      <c r="CJ307" s="357"/>
      <c r="CK307" s="357"/>
      <c r="CL307" s="357"/>
      <c r="CM307" s="357"/>
      <c r="CN307" s="357"/>
      <c r="CO307" s="357"/>
      <c r="CP307" s="357"/>
      <c r="CQ307" s="357"/>
      <c r="CR307" s="357"/>
      <c r="CS307" s="357"/>
      <c r="CT307" s="357"/>
      <c r="CU307" s="357"/>
      <c r="CV307" s="357"/>
      <c r="CW307" s="357"/>
      <c r="CX307" s="357"/>
      <c r="CY307" s="357"/>
      <c r="CZ307" s="357"/>
      <c r="DA307" s="357"/>
      <c r="DB307" s="357"/>
      <c r="DC307" s="357"/>
      <c r="DD307" s="357"/>
      <c r="DE307" s="357"/>
      <c r="DF307" s="357"/>
      <c r="DG307" s="357"/>
      <c r="DH307" s="357"/>
      <c r="DI307" s="357"/>
      <c r="DJ307" s="357"/>
      <c r="DK307" s="357"/>
      <c r="DL307" s="357"/>
      <c r="DM307" s="357"/>
      <c r="DN307" s="357"/>
      <c r="DO307" s="357"/>
      <c r="DP307" s="357"/>
      <c r="DQ307" s="357"/>
      <c r="DR307" s="357"/>
      <c r="DS307" s="357"/>
      <c r="DT307" s="357"/>
      <c r="DU307" s="357"/>
      <c r="DV307" s="357"/>
      <c r="DW307" s="357"/>
      <c r="DX307" s="357"/>
      <c r="DY307" s="357"/>
      <c r="DZ307" s="357"/>
      <c r="EA307" s="357"/>
      <c r="EB307" s="357"/>
      <c r="EC307" s="357"/>
      <c r="ED307" s="357"/>
    </row>
    <row r="308" spans="1:134" ht="16" thickBot="1" x14ac:dyDescent="0.4">
      <c r="A308" s="540" t="s">
        <v>37</v>
      </c>
      <c r="B308" s="541"/>
      <c r="C308" s="541"/>
      <c r="D308" s="541"/>
      <c r="E308" s="541"/>
      <c r="F308" s="541"/>
      <c r="G308" s="541"/>
      <c r="H308" s="541"/>
      <c r="I308" s="541"/>
      <c r="J308" s="243">
        <f>(SUM(J301, J287, J281, H274))*'Cumulative Budget'!$G$36</f>
        <v>0</v>
      </c>
      <c r="K308" s="593">
        <f>(SUM(K301, L301, K287, L287, K281, L281, K274, L274))*'Cumulative Budget'!$G$36</f>
        <v>0</v>
      </c>
      <c r="L308" s="593"/>
      <c r="M308" s="237">
        <f t="shared" ref="M308" si="280">SUM(J308:L308)</f>
        <v>0</v>
      </c>
      <c r="N308" s="223"/>
      <c r="P308" s="540" t="s">
        <v>37</v>
      </c>
      <c r="Q308" s="541"/>
      <c r="R308" s="541"/>
      <c r="S308" s="541"/>
      <c r="T308" s="541"/>
      <c r="U308" s="541"/>
      <c r="V308" s="541"/>
      <c r="W308" s="541"/>
      <c r="X308" s="541"/>
      <c r="Y308" s="200">
        <f t="shared" ref="Y308" si="281">AU228</f>
        <v>0</v>
      </c>
      <c r="Z308" s="302">
        <f>(SUM(Z301, Z287, Z281, X274))*'Cumulative Budget'!$G$36</f>
        <v>0</v>
      </c>
      <c r="AA308" s="588">
        <f>(SUM(AA301, AB301, AA287, AB287, AA281, AB281, AA274, AB274))*'Cumulative Budget'!$G$36</f>
        <v>0</v>
      </c>
      <c r="AB308" s="588"/>
      <c r="AC308" s="293">
        <f t="shared" ref="AC308" si="282">SUM(Z308:AB308)</f>
        <v>0</v>
      </c>
      <c r="AD308" s="294">
        <f t="shared" ref="AD308" si="283">M308-AC308</f>
        <v>0</v>
      </c>
      <c r="AE308" s="223"/>
      <c r="AG308" s="540" t="s">
        <v>37</v>
      </c>
      <c r="AH308" s="541"/>
      <c r="AI308" s="541"/>
      <c r="AJ308" s="541"/>
      <c r="AK308" s="541"/>
      <c r="AL308" s="541"/>
      <c r="AM308" s="541"/>
      <c r="AN308" s="541"/>
      <c r="AO308" s="541"/>
      <c r="AP308" s="306">
        <f t="shared" ref="AP308:AP310" si="284">AU228</f>
        <v>0</v>
      </c>
      <c r="AQ308" s="443">
        <v>0</v>
      </c>
      <c r="AR308" s="563">
        <v>0</v>
      </c>
      <c r="AS308" s="563"/>
      <c r="AT308" s="275">
        <f>SUM(AQ308:AS308)</f>
        <v>0</v>
      </c>
      <c r="AU308" s="276">
        <f>IF($S$313&lt;&gt;0, AC308+AP308-AT308, M308+AP308-AT308)</f>
        <v>0</v>
      </c>
    </row>
    <row r="309" spans="1:134" s="358" customFormat="1" ht="16" thickBot="1" x14ac:dyDescent="0.4">
      <c r="A309" s="359" t="s">
        <v>99</v>
      </c>
      <c r="B309" s="359"/>
      <c r="J309" s="233"/>
      <c r="K309" s="233"/>
      <c r="L309" s="233"/>
      <c r="M309" s="233"/>
      <c r="N309" s="223"/>
      <c r="O309" s="357"/>
      <c r="P309" s="359" t="s">
        <v>99</v>
      </c>
      <c r="Q309" s="359"/>
      <c r="Z309" s="233"/>
      <c r="AA309" s="233"/>
      <c r="AB309" s="233"/>
      <c r="AC309" s="233"/>
      <c r="AD309" s="233"/>
      <c r="AE309" s="223"/>
      <c r="AG309" s="359" t="s">
        <v>99</v>
      </c>
      <c r="AH309" s="359"/>
      <c r="AQ309" s="233"/>
      <c r="AR309" s="233"/>
      <c r="AS309" s="233"/>
      <c r="AT309" s="233"/>
      <c r="AU309" s="233"/>
      <c r="AV309" s="357"/>
      <c r="AW309" s="357"/>
      <c r="AX309" s="357"/>
      <c r="AY309" s="357"/>
      <c r="AZ309" s="357"/>
      <c r="BA309" s="357"/>
      <c r="BB309" s="357"/>
      <c r="BC309" s="357"/>
      <c r="BD309" s="357"/>
      <c r="BE309" s="357"/>
      <c r="BF309" s="357"/>
      <c r="BG309" s="357"/>
      <c r="BH309" s="357"/>
      <c r="BI309" s="357"/>
      <c r="BJ309" s="357"/>
      <c r="BK309" s="357"/>
      <c r="BL309" s="357"/>
      <c r="BM309" s="357"/>
      <c r="BN309" s="357"/>
      <c r="BO309" s="357"/>
      <c r="BP309" s="357"/>
      <c r="BQ309" s="357"/>
      <c r="BR309" s="357"/>
      <c r="BS309" s="357"/>
      <c r="BT309" s="357"/>
      <c r="BU309" s="357"/>
      <c r="BV309" s="357"/>
      <c r="BW309" s="357"/>
      <c r="BX309" s="357"/>
      <c r="BY309" s="357"/>
      <c r="BZ309" s="357"/>
      <c r="CA309" s="357"/>
      <c r="CB309" s="357"/>
      <c r="CC309" s="357"/>
      <c r="CD309" s="357"/>
      <c r="CE309" s="357"/>
      <c r="CF309" s="357"/>
      <c r="CG309" s="357"/>
      <c r="CH309" s="357"/>
      <c r="CI309" s="357"/>
      <c r="CJ309" s="357"/>
      <c r="CK309" s="357"/>
      <c r="CL309" s="357"/>
      <c r="CM309" s="357"/>
      <c r="CN309" s="357"/>
      <c r="CO309" s="357"/>
      <c r="CP309" s="357"/>
      <c r="CQ309" s="357"/>
      <c r="CR309" s="357"/>
      <c r="CS309" s="357"/>
      <c r="CT309" s="357"/>
      <c r="CU309" s="357"/>
      <c r="CV309" s="357"/>
      <c r="CW309" s="357"/>
      <c r="CX309" s="357"/>
      <c r="CY309" s="357"/>
      <c r="CZ309" s="357"/>
      <c r="DA309" s="357"/>
      <c r="DB309" s="357"/>
      <c r="DC309" s="357"/>
      <c r="DD309" s="357"/>
      <c r="DE309" s="357"/>
      <c r="DF309" s="357"/>
      <c r="DG309" s="357"/>
      <c r="DH309" s="357"/>
      <c r="DI309" s="357"/>
      <c r="DJ309" s="357"/>
      <c r="DK309" s="357"/>
      <c r="DL309" s="357"/>
      <c r="DM309" s="357"/>
      <c r="DN309" s="357"/>
      <c r="DO309" s="357"/>
      <c r="DP309" s="357"/>
      <c r="DQ309" s="357"/>
      <c r="DR309" s="357"/>
      <c r="DS309" s="357"/>
      <c r="DT309" s="357"/>
      <c r="DU309" s="357"/>
      <c r="DV309" s="357"/>
      <c r="DW309" s="357"/>
      <c r="DX309" s="357"/>
      <c r="DY309" s="357"/>
      <c r="DZ309" s="357"/>
      <c r="EA309" s="357"/>
      <c r="EB309" s="357"/>
      <c r="EC309" s="357"/>
      <c r="ED309" s="357"/>
    </row>
    <row r="310" spans="1:134" s="331" customFormat="1" ht="16" thickBot="1" x14ac:dyDescent="0.4">
      <c r="A310" s="621" t="s">
        <v>101</v>
      </c>
      <c r="B310" s="622"/>
      <c r="C310" s="622"/>
      <c r="D310" s="622"/>
      <c r="E310" s="622"/>
      <c r="F310" s="622"/>
      <c r="G310" s="622"/>
      <c r="H310" s="622"/>
      <c r="I310" s="622"/>
      <c r="J310" s="239">
        <f xml:space="preserve"> SUM(J308, J301, J287, J281, H274)</f>
        <v>0</v>
      </c>
      <c r="K310" s="211">
        <f xml:space="preserve"> SUM(K308, K301, K287, K281, K274)</f>
        <v>0</v>
      </c>
      <c r="L310" s="239">
        <f xml:space="preserve"> SUM(L301, L287, L281, L274)</f>
        <v>0</v>
      </c>
      <c r="M310" s="240">
        <f>SUM(J310:L310)</f>
        <v>0</v>
      </c>
      <c r="N310" s="246"/>
      <c r="P310" s="589" t="s">
        <v>101</v>
      </c>
      <c r="Q310" s="590"/>
      <c r="R310" s="590"/>
      <c r="S310" s="590"/>
      <c r="T310" s="590"/>
      <c r="U310" s="590"/>
      <c r="V310" s="590"/>
      <c r="W310" s="590"/>
      <c r="X310" s="590"/>
      <c r="Y310" s="201">
        <f t="shared" ref="Y310" si="285">AU230</f>
        <v>0</v>
      </c>
      <c r="Z310" s="303">
        <f xml:space="preserve"> SUM(Z308, Z301, Z287, Z281, X274)</f>
        <v>0</v>
      </c>
      <c r="AA310" s="212">
        <f xml:space="preserve"> SUM(AA308, AA301, AA287, AA281, AA274)</f>
        <v>0</v>
      </c>
      <c r="AB310" s="303">
        <f xml:space="preserve"> SUM(AB301, AB287, AB281, AB274)</f>
        <v>0</v>
      </c>
      <c r="AC310" s="297">
        <f>SUM(Z310:AB310)</f>
        <v>0</v>
      </c>
      <c r="AD310" s="298">
        <f t="shared" ref="AD310" si="286">M310-AC310</f>
        <v>0</v>
      </c>
      <c r="AE310" s="246"/>
      <c r="AG310" s="564" t="s">
        <v>101</v>
      </c>
      <c r="AH310" s="565"/>
      <c r="AI310" s="565"/>
      <c r="AJ310" s="565"/>
      <c r="AK310" s="565"/>
      <c r="AL310" s="565"/>
      <c r="AM310" s="565"/>
      <c r="AN310" s="565"/>
      <c r="AO310" s="565"/>
      <c r="AP310" s="206">
        <f t="shared" si="284"/>
        <v>0</v>
      </c>
      <c r="AQ310" s="288">
        <f xml:space="preserve"> SUM(AQ308, AQ301, AQ287, AQ281, AO274)</f>
        <v>0</v>
      </c>
      <c r="AR310" s="213">
        <f xml:space="preserve"> SUM(AR308, AR301, AR287, AR281, AR274)</f>
        <v>0</v>
      </c>
      <c r="AS310" s="288">
        <f xml:space="preserve"> SUM(AS301, AS287, AS281, AS274)</f>
        <v>0</v>
      </c>
      <c r="AT310" s="279">
        <f>SUM(AQ310:AS310)</f>
        <v>0</v>
      </c>
      <c r="AU310" s="280">
        <f>IF($S$313&lt;&gt;0, AC310+AP310-AT310, M310+AP310-AT310)</f>
        <v>0</v>
      </c>
    </row>
    <row r="311" spans="1:134" x14ac:dyDescent="0.35">
      <c r="F311" s="357"/>
      <c r="G311" s="357"/>
      <c r="N311" s="223"/>
    </row>
    <row r="312" spans="1:134" ht="16" thickBot="1" x14ac:dyDescent="0.4">
      <c r="F312" s="357"/>
      <c r="G312" s="357"/>
      <c r="S312" s="270"/>
      <c r="AM312" s="270"/>
    </row>
    <row r="313" spans="1:134" x14ac:dyDescent="0.35">
      <c r="B313" s="576" t="s">
        <v>236</v>
      </c>
      <c r="C313" s="577"/>
      <c r="D313" s="264">
        <f>J310</f>
        <v>0</v>
      </c>
      <c r="F313" s="357"/>
      <c r="G313" s="357"/>
      <c r="O313" s="309"/>
      <c r="P313" s="645" t="s">
        <v>236</v>
      </c>
      <c r="Q313" s="646"/>
      <c r="R313" s="646"/>
      <c r="S313" s="202">
        <f>Z310</f>
        <v>0</v>
      </c>
      <c r="T313" s="646" t="s">
        <v>104</v>
      </c>
      <c r="U313" s="646"/>
      <c r="V313" s="160">
        <f>D313-S313</f>
        <v>0</v>
      </c>
      <c r="W313" s="430"/>
      <c r="X313" s="601"/>
      <c r="Y313" s="601"/>
      <c r="Z313" s="430"/>
      <c r="AA313" s="430"/>
      <c r="AG313" s="642" t="s">
        <v>191</v>
      </c>
      <c r="AH313" s="548"/>
      <c r="AI313" s="637">
        <f>AQ310</f>
        <v>0</v>
      </c>
      <c r="AJ313" s="637"/>
      <c r="AK313" s="548" t="s">
        <v>196</v>
      </c>
      <c r="AL313" s="548"/>
      <c r="AM313" s="287">
        <f>IF($S$73&lt;&gt;0, S313+'Year 1'!AM357-AI313, D313+'Year 1'!AM357-AI313)</f>
        <v>0</v>
      </c>
      <c r="AO313" s="315" t="s">
        <v>89</v>
      </c>
      <c r="AP313" s="556"/>
      <c r="AQ313" s="556"/>
      <c r="AR313" s="556" t="s">
        <v>90</v>
      </c>
      <c r="AS313" s="612"/>
    </row>
    <row r="314" spans="1:134" x14ac:dyDescent="0.35">
      <c r="B314" s="535" t="s">
        <v>237</v>
      </c>
      <c r="C314" s="536"/>
      <c r="D314" s="390">
        <f>K310</f>
        <v>0</v>
      </c>
      <c r="F314" s="357"/>
      <c r="G314" s="357"/>
      <c r="O314" s="309"/>
      <c r="P314" s="585" t="s">
        <v>237</v>
      </c>
      <c r="Q314" s="586"/>
      <c r="R314" s="586"/>
      <c r="S314" s="189">
        <f>AA310</f>
        <v>0</v>
      </c>
      <c r="T314" s="585" t="s">
        <v>105</v>
      </c>
      <c r="U314" s="586"/>
      <c r="V314" s="161">
        <f>D314-S314</f>
        <v>0</v>
      </c>
      <c r="W314" s="430"/>
      <c r="X314" s="604"/>
      <c r="Y314" s="604"/>
      <c r="Z314" s="604"/>
      <c r="AA314" s="604"/>
      <c r="AG314" s="555" t="s">
        <v>192</v>
      </c>
      <c r="AH314" s="550"/>
      <c r="AI314" s="606">
        <f>AR310</f>
        <v>0</v>
      </c>
      <c r="AJ314" s="606"/>
      <c r="AK314" s="550" t="s">
        <v>197</v>
      </c>
      <c r="AL314" s="550"/>
      <c r="AM314" s="278">
        <f>IF($S$73&lt;&gt;0, S314+'Year 1'!AM358-AI314, D314+'Year 1'!AM358-AI314)</f>
        <v>0</v>
      </c>
      <c r="AO314" s="314" t="s">
        <v>91</v>
      </c>
      <c r="AP314" s="532"/>
      <c r="AQ314" s="532"/>
      <c r="AR314" s="532"/>
      <c r="AS314" s="562"/>
    </row>
    <row r="315" spans="1:134" ht="16" thickBot="1" x14ac:dyDescent="0.4">
      <c r="B315" s="535" t="s">
        <v>137</v>
      </c>
      <c r="C315" s="536"/>
      <c r="D315" s="265">
        <f>L310</f>
        <v>0</v>
      </c>
      <c r="F315" s="357"/>
      <c r="G315" s="357"/>
      <c r="O315" s="309"/>
      <c r="P315" s="585" t="s">
        <v>137</v>
      </c>
      <c r="Q315" s="586"/>
      <c r="R315" s="586"/>
      <c r="S315" s="189">
        <f>AB310</f>
        <v>0</v>
      </c>
      <c r="T315" s="585" t="s">
        <v>106</v>
      </c>
      <c r="U315" s="586"/>
      <c r="V315" s="161">
        <f>D315-S315</f>
        <v>0</v>
      </c>
      <c r="W315" s="430"/>
      <c r="X315" s="601"/>
      <c r="Y315" s="601"/>
      <c r="Z315" s="430"/>
      <c r="AA315" s="430"/>
      <c r="AG315" s="555" t="s">
        <v>193</v>
      </c>
      <c r="AH315" s="550"/>
      <c r="AI315" s="606">
        <f>AS310</f>
        <v>0</v>
      </c>
      <c r="AJ315" s="606"/>
      <c r="AK315" s="550" t="s">
        <v>198</v>
      </c>
      <c r="AL315" s="550"/>
      <c r="AM315" s="278">
        <f>IF($S$73&lt;&gt;0, S315+'Year 1'!AM359-AI315, D315+'Year 1'!AM359-AI315)</f>
        <v>0</v>
      </c>
      <c r="AO315" s="318" t="s">
        <v>92</v>
      </c>
      <c r="AP315" s="557"/>
      <c r="AQ315" s="557"/>
      <c r="AR315" s="557" t="s">
        <v>90</v>
      </c>
      <c r="AS315" s="613"/>
    </row>
    <row r="316" spans="1:134" ht="16" thickBot="1" x14ac:dyDescent="0.4">
      <c r="B316" s="535" t="s">
        <v>238</v>
      </c>
      <c r="C316" s="536"/>
      <c r="D316" s="390">
        <f>K310+L310</f>
        <v>0</v>
      </c>
      <c r="F316" s="357"/>
      <c r="G316" s="357"/>
      <c r="O316" s="309"/>
      <c r="P316" s="585" t="s">
        <v>238</v>
      </c>
      <c r="Q316" s="586"/>
      <c r="R316" s="586"/>
      <c r="S316" s="189">
        <f>SUM(S314:S315)</f>
        <v>0</v>
      </c>
      <c r="T316" s="585" t="s">
        <v>107</v>
      </c>
      <c r="U316" s="586"/>
      <c r="V316" s="161">
        <f>D316-S316</f>
        <v>0</v>
      </c>
      <c r="W316" s="431"/>
      <c r="X316" s="431"/>
      <c r="Y316" s="431"/>
      <c r="Z316" s="431"/>
      <c r="AA316" s="431"/>
      <c r="AF316" s="309"/>
      <c r="AG316" s="549" t="s">
        <v>194</v>
      </c>
      <c r="AH316" s="550"/>
      <c r="AI316" s="606">
        <f>SUM(AI314:AI315)</f>
        <v>0</v>
      </c>
      <c r="AJ316" s="606"/>
      <c r="AK316" s="550" t="s">
        <v>200</v>
      </c>
      <c r="AL316" s="550"/>
      <c r="AM316" s="278">
        <f>IF($S$73&lt;&gt;0, S316+'Year 1'!AM360-AI316, D316+'Year 1'!AM360-AI316)</f>
        <v>0</v>
      </c>
      <c r="AO316" s="431"/>
      <c r="AP316" s="431"/>
      <c r="AQ316" s="431"/>
      <c r="AR316" s="431"/>
      <c r="AS316" s="431"/>
    </row>
    <row r="317" spans="1:134" ht="16" thickBot="1" x14ac:dyDescent="0.4">
      <c r="B317" s="535" t="s">
        <v>239</v>
      </c>
      <c r="C317" s="536"/>
      <c r="D317" s="265">
        <f>M310</f>
        <v>0</v>
      </c>
      <c r="F317" s="357"/>
      <c r="G317" s="357"/>
      <c r="O317" s="309"/>
      <c r="P317" s="585" t="s">
        <v>239</v>
      </c>
      <c r="Q317" s="586"/>
      <c r="R317" s="586"/>
      <c r="S317" s="189">
        <f>AC310</f>
        <v>0</v>
      </c>
      <c r="T317" s="580" t="s">
        <v>108</v>
      </c>
      <c r="U317" s="580"/>
      <c r="V317" s="352">
        <f>D317-S317</f>
        <v>0</v>
      </c>
      <c r="W317" s="602"/>
      <c r="X317" s="602"/>
      <c r="Y317" s="604"/>
      <c r="Z317" s="604"/>
      <c r="AA317" s="604"/>
      <c r="AB317" s="358"/>
      <c r="AC317" s="358"/>
      <c r="AD317" s="358"/>
      <c r="AF317" s="309"/>
      <c r="AG317" s="549" t="s">
        <v>275</v>
      </c>
      <c r="AH317" s="550"/>
      <c r="AI317" s="606">
        <f>AT310</f>
        <v>0</v>
      </c>
      <c r="AJ317" s="606"/>
      <c r="AK317" s="551" t="s">
        <v>276</v>
      </c>
      <c r="AL317" s="551"/>
      <c r="AM317" s="276">
        <f>IF($S$73&lt;&gt;0, S317+'Year 1'!AM361-AI317, D317+'Year 1'!AM361-AI317)</f>
        <v>0</v>
      </c>
      <c r="AO317" s="428" t="s">
        <v>93</v>
      </c>
      <c r="AP317" s="429"/>
      <c r="AQ317" s="630"/>
      <c r="AR317" s="630"/>
      <c r="AS317" s="631"/>
      <c r="AT317" s="358"/>
      <c r="AU317" s="358"/>
    </row>
    <row r="318" spans="1:134" x14ac:dyDescent="0.35">
      <c r="B318" s="535" t="s">
        <v>174</v>
      </c>
      <c r="C318" s="536"/>
      <c r="D318" s="324" t="e">
        <f>L310/K310</f>
        <v>#DIV/0!</v>
      </c>
      <c r="F318" s="357"/>
      <c r="G318" s="357"/>
      <c r="O318" s="309"/>
      <c r="P318" s="585" t="s">
        <v>174</v>
      </c>
      <c r="Q318" s="586"/>
      <c r="R318" s="586"/>
      <c r="S318" s="203" t="e">
        <f>S315/S314</f>
        <v>#DIV/0!</v>
      </c>
      <c r="T318" s="349"/>
      <c r="U318" s="188"/>
      <c r="V318" s="350"/>
      <c r="W318" s="358"/>
      <c r="X318" s="358"/>
      <c r="Y318" s="358"/>
      <c r="Z318" s="358"/>
      <c r="AA318" s="358"/>
      <c r="AF318" s="309"/>
      <c r="AG318" s="624" t="s">
        <v>208</v>
      </c>
      <c r="AH318" s="617"/>
      <c r="AI318" s="607" t="e">
        <f>AQ308/AQ310</f>
        <v>#DIV/0!</v>
      </c>
      <c r="AJ318" s="608"/>
      <c r="AO318" s="358"/>
      <c r="AP318" s="358"/>
      <c r="AQ318" s="358"/>
      <c r="AR318" s="358"/>
      <c r="AS318" s="358"/>
    </row>
    <row r="319" spans="1:134" ht="16" thickBot="1" x14ac:dyDescent="0.4">
      <c r="B319" s="537" t="s">
        <v>144</v>
      </c>
      <c r="C319" s="538"/>
      <c r="D319" s="266" t="e">
        <f>D322 &amp; D323 &amp; D324</f>
        <v>#DIV/0!</v>
      </c>
      <c r="F319" s="357"/>
      <c r="G319" s="357"/>
      <c r="O319" s="309"/>
      <c r="P319" s="638" t="s">
        <v>144</v>
      </c>
      <c r="Q319" s="580"/>
      <c r="R319" s="580"/>
      <c r="S319" s="353" t="e">
        <f>S322 &amp; S323 &amp; S324</f>
        <v>#DIV/0!</v>
      </c>
      <c r="T319" s="188"/>
      <c r="U319" s="188"/>
      <c r="V319" s="190"/>
      <c r="AF319" s="309"/>
      <c r="AG319" s="537" t="s">
        <v>209</v>
      </c>
      <c r="AH319" s="538"/>
      <c r="AI319" s="647" t="e">
        <f>AR308/(AR310+AS310)</f>
        <v>#DIV/0!</v>
      </c>
      <c r="AJ319" s="648"/>
    </row>
    <row r="320" spans="1:134" x14ac:dyDescent="0.35">
      <c r="F320" s="357"/>
      <c r="G320" s="357"/>
    </row>
    <row r="321" spans="1:47" x14ac:dyDescent="0.35">
      <c r="F321" s="357"/>
      <c r="G321" s="357"/>
    </row>
    <row r="322" spans="1:47" x14ac:dyDescent="0.35">
      <c r="D322" s="357" t="e">
        <f>D313/D313</f>
        <v>#DIV/0!</v>
      </c>
      <c r="F322" s="357"/>
      <c r="G322" s="357"/>
      <c r="S322" s="357" t="e">
        <f>S313/S313</f>
        <v>#DIV/0!</v>
      </c>
    </row>
    <row r="323" spans="1:47" x14ac:dyDescent="0.35">
      <c r="D323" s="357" t="s">
        <v>145</v>
      </c>
      <c r="F323" s="357"/>
      <c r="G323" s="357"/>
      <c r="S323" s="357" t="s">
        <v>145</v>
      </c>
    </row>
    <row r="324" spans="1:47" x14ac:dyDescent="0.35">
      <c r="D324" s="225" t="e">
        <f>D316/D313</f>
        <v>#DIV/0!</v>
      </c>
      <c r="F324" s="357"/>
      <c r="G324" s="357"/>
      <c r="S324" s="225" t="e">
        <f>S316/S313</f>
        <v>#DIV/0!</v>
      </c>
    </row>
    <row r="325" spans="1:47" x14ac:dyDescent="0.35">
      <c r="F325" s="357"/>
      <c r="G325" s="357"/>
    </row>
    <row r="326" spans="1:47" ht="16" thickBot="1" x14ac:dyDescent="0.4">
      <c r="F326" s="357"/>
      <c r="G326" s="357"/>
    </row>
    <row r="327" spans="1:47" s="242" customFormat="1" x14ac:dyDescent="0.35">
      <c r="A327" s="519" t="s">
        <v>97</v>
      </c>
      <c r="B327" s="520"/>
      <c r="C327" s="520"/>
      <c r="D327" s="520"/>
      <c r="E327" s="520"/>
      <c r="F327" s="520"/>
      <c r="G327" s="520"/>
      <c r="H327" s="520"/>
      <c r="I327" s="520"/>
      <c r="J327" s="520"/>
      <c r="K327" s="520"/>
      <c r="L327" s="520"/>
      <c r="M327" s="521"/>
      <c r="N327" s="413"/>
      <c r="P327" s="573" t="s">
        <v>261</v>
      </c>
      <c r="Q327" s="574"/>
      <c r="R327" s="574"/>
      <c r="S327" s="574"/>
      <c r="T327" s="574"/>
      <c r="U327" s="574"/>
      <c r="V327" s="574"/>
      <c r="W327" s="574"/>
      <c r="X327" s="574"/>
      <c r="Y327" s="574"/>
      <c r="Z327" s="574"/>
      <c r="AA327" s="574"/>
      <c r="AB327" s="574"/>
      <c r="AC327" s="574"/>
      <c r="AD327" s="575"/>
      <c r="AG327" s="614" t="s">
        <v>277</v>
      </c>
      <c r="AH327" s="615"/>
      <c r="AI327" s="615"/>
      <c r="AJ327" s="615"/>
      <c r="AK327" s="615"/>
      <c r="AL327" s="615"/>
      <c r="AM327" s="615"/>
      <c r="AN327" s="615"/>
      <c r="AO327" s="615"/>
      <c r="AP327" s="615"/>
      <c r="AQ327" s="615"/>
      <c r="AR327" s="615"/>
      <c r="AS327" s="615"/>
      <c r="AT327" s="615"/>
      <c r="AU327" s="616"/>
    </row>
    <row r="328" spans="1:47" s="242" customFormat="1" x14ac:dyDescent="0.35">
      <c r="A328" s="522" t="s">
        <v>8</v>
      </c>
      <c r="B328" s="496"/>
      <c r="C328" s="496"/>
      <c r="D328" s="496"/>
      <c r="E328" s="496"/>
      <c r="F328" s="496"/>
      <c r="G328" s="496"/>
      <c r="H328" s="496"/>
      <c r="I328" s="496"/>
      <c r="J328" s="496"/>
      <c r="K328" s="496"/>
      <c r="L328" s="496"/>
      <c r="M328" s="523"/>
      <c r="N328" s="413"/>
      <c r="P328" s="522" t="s">
        <v>262</v>
      </c>
      <c r="Q328" s="496"/>
      <c r="R328" s="496"/>
      <c r="S328" s="496"/>
      <c r="T328" s="496"/>
      <c r="U328" s="496"/>
      <c r="V328" s="496"/>
      <c r="W328" s="496"/>
      <c r="X328" s="496"/>
      <c r="Y328" s="496"/>
      <c r="Z328" s="496"/>
      <c r="AA328" s="496"/>
      <c r="AB328" s="496"/>
      <c r="AC328" s="496"/>
      <c r="AD328" s="523"/>
      <c r="AG328" s="522" t="s">
        <v>45</v>
      </c>
      <c r="AH328" s="496"/>
      <c r="AI328" s="496"/>
      <c r="AJ328" s="496"/>
      <c r="AK328" s="496"/>
      <c r="AL328" s="496"/>
      <c r="AM328" s="496"/>
      <c r="AN328" s="496"/>
      <c r="AO328" s="496"/>
      <c r="AP328" s="496"/>
      <c r="AQ328" s="496"/>
      <c r="AR328" s="496"/>
      <c r="AS328" s="496"/>
      <c r="AT328" s="496"/>
      <c r="AU328" s="523"/>
    </row>
    <row r="329" spans="1:47" s="165" customFormat="1" x14ac:dyDescent="0.35">
      <c r="A329" s="495" t="s">
        <v>240</v>
      </c>
      <c r="B329" s="491"/>
      <c r="C329" s="525"/>
      <c r="D329" s="525"/>
      <c r="E329" s="525"/>
      <c r="F329" s="525"/>
      <c r="G329" s="409" t="s">
        <v>241</v>
      </c>
      <c r="H329" s="525"/>
      <c r="I329" s="525"/>
      <c r="J329" s="525"/>
      <c r="K329" s="525"/>
      <c r="L329" s="525"/>
      <c r="M329" s="526"/>
      <c r="N329" s="432"/>
      <c r="P329" s="495" t="s">
        <v>240</v>
      </c>
      <c r="Q329" s="491"/>
      <c r="R329" s="525"/>
      <c r="S329" s="525"/>
      <c r="T329" s="525"/>
      <c r="U329" s="525"/>
      <c r="V329" s="525"/>
      <c r="W329" s="409" t="s">
        <v>241</v>
      </c>
      <c r="X329" s="525"/>
      <c r="Y329" s="525"/>
      <c r="Z329" s="525"/>
      <c r="AA329" s="525"/>
      <c r="AB329" s="525"/>
      <c r="AC329" s="525"/>
      <c r="AD329" s="526"/>
      <c r="AG329" s="495" t="s">
        <v>240</v>
      </c>
      <c r="AH329" s="491"/>
      <c r="AI329" s="525"/>
      <c r="AJ329" s="525"/>
      <c r="AK329" s="525"/>
      <c r="AL329" s="525"/>
      <c r="AM329" s="525"/>
      <c r="AN329" s="409" t="s">
        <v>241</v>
      </c>
      <c r="AO329" s="525"/>
      <c r="AP329" s="525"/>
      <c r="AQ329" s="525"/>
      <c r="AR329" s="525"/>
      <c r="AS329" s="525"/>
      <c r="AT329" s="525"/>
      <c r="AU329" s="526"/>
    </row>
    <row r="330" spans="1:47" x14ac:dyDescent="0.35">
      <c r="A330" s="522" t="s">
        <v>0</v>
      </c>
      <c r="B330" s="496"/>
      <c r="C330" s="512"/>
      <c r="D330" s="512"/>
      <c r="E330" s="512"/>
      <c r="F330" s="512"/>
      <c r="G330" s="512"/>
      <c r="H330" s="512"/>
      <c r="I330" s="512"/>
      <c r="J330" s="512"/>
      <c r="K330" s="512"/>
      <c r="L330" s="512"/>
      <c r="M330" s="527"/>
      <c r="P330" s="522" t="s">
        <v>0</v>
      </c>
      <c r="Q330" s="496"/>
      <c r="R330" s="617"/>
      <c r="S330" s="617"/>
      <c r="T330" s="617"/>
      <c r="U330" s="617"/>
      <c r="V330" s="617"/>
      <c r="W330" s="617"/>
      <c r="X330" s="617"/>
      <c r="Y330" s="617"/>
      <c r="Z330" s="617"/>
      <c r="AA330" s="617"/>
      <c r="AB330" s="617"/>
      <c r="AC330" s="617"/>
      <c r="AD330" s="618"/>
      <c r="AG330" s="522" t="s">
        <v>0</v>
      </c>
      <c r="AH330" s="496"/>
      <c r="AI330" s="617"/>
      <c r="AJ330" s="617"/>
      <c r="AK330" s="617"/>
      <c r="AL330" s="617"/>
      <c r="AM330" s="617"/>
      <c r="AN330" s="617"/>
      <c r="AO330" s="617"/>
      <c r="AP330" s="617"/>
      <c r="AQ330" s="617"/>
      <c r="AR330" s="617"/>
      <c r="AS330" s="617"/>
      <c r="AT330" s="617"/>
      <c r="AU330" s="618"/>
    </row>
    <row r="331" spans="1:47" x14ac:dyDescent="0.35">
      <c r="A331" s="522" t="s">
        <v>96</v>
      </c>
      <c r="B331" s="496"/>
      <c r="C331" s="512"/>
      <c r="D331" s="512"/>
      <c r="E331" s="512"/>
      <c r="F331" s="512"/>
      <c r="G331" s="512"/>
      <c r="H331" s="512"/>
      <c r="I331" s="512"/>
      <c r="J331" s="512"/>
      <c r="K331" s="512"/>
      <c r="L331" s="512"/>
      <c r="M331" s="527"/>
      <c r="P331" s="522" t="s">
        <v>96</v>
      </c>
      <c r="Q331" s="496"/>
      <c r="R331" s="617"/>
      <c r="S331" s="617"/>
      <c r="T331" s="617"/>
      <c r="U331" s="617"/>
      <c r="V331" s="617"/>
      <c r="W331" s="617"/>
      <c r="X331" s="617"/>
      <c r="Y331" s="617"/>
      <c r="Z331" s="617"/>
      <c r="AA331" s="617"/>
      <c r="AB331" s="617"/>
      <c r="AC331" s="617"/>
      <c r="AD331" s="618"/>
      <c r="AG331" s="522" t="s">
        <v>96</v>
      </c>
      <c r="AH331" s="496"/>
      <c r="AI331" s="617"/>
      <c r="AJ331" s="617"/>
      <c r="AK331" s="617"/>
      <c r="AL331" s="617"/>
      <c r="AM331" s="617"/>
      <c r="AN331" s="617"/>
      <c r="AO331" s="617"/>
      <c r="AP331" s="617"/>
      <c r="AQ331" s="617"/>
      <c r="AR331" s="617"/>
      <c r="AS331" s="617"/>
      <c r="AT331" s="617"/>
      <c r="AU331" s="618"/>
    </row>
    <row r="332" spans="1:47" ht="16" thickBot="1" x14ac:dyDescent="0.4">
      <c r="A332" s="540" t="s">
        <v>2</v>
      </c>
      <c r="B332" s="541"/>
      <c r="C332" s="528"/>
      <c r="D332" s="528"/>
      <c r="E332" s="528"/>
      <c r="F332" s="528"/>
      <c r="G332" s="528"/>
      <c r="H332" s="528"/>
      <c r="I332" s="528"/>
      <c r="J332" s="528"/>
      <c r="K332" s="528"/>
      <c r="L332" s="528"/>
      <c r="M332" s="529"/>
      <c r="P332" s="540" t="s">
        <v>2</v>
      </c>
      <c r="Q332" s="541"/>
      <c r="R332" s="494"/>
      <c r="S332" s="494"/>
      <c r="T332" s="494"/>
      <c r="U332" s="494"/>
      <c r="V332" s="494"/>
      <c r="W332" s="494"/>
      <c r="X332" s="494"/>
      <c r="Y332" s="494"/>
      <c r="Z332" s="494"/>
      <c r="AA332" s="494"/>
      <c r="AB332" s="494"/>
      <c r="AC332" s="494"/>
      <c r="AD332" s="619"/>
      <c r="AG332" s="540" t="s">
        <v>2</v>
      </c>
      <c r="AH332" s="541"/>
      <c r="AI332" s="494"/>
      <c r="AJ332" s="494"/>
      <c r="AK332" s="494"/>
      <c r="AL332" s="494"/>
      <c r="AM332" s="494"/>
      <c r="AN332" s="494"/>
      <c r="AO332" s="494"/>
      <c r="AP332" s="494"/>
      <c r="AQ332" s="494"/>
      <c r="AR332" s="494"/>
      <c r="AS332" s="494"/>
      <c r="AT332" s="494"/>
      <c r="AU332" s="619"/>
    </row>
    <row r="333" spans="1:47" ht="16" thickBot="1" x14ac:dyDescent="0.4">
      <c r="F333" s="357"/>
      <c r="G333" s="357"/>
    </row>
    <row r="334" spans="1:47" s="242" customFormat="1" x14ac:dyDescent="0.35">
      <c r="A334" s="502" t="s">
        <v>84</v>
      </c>
      <c r="B334" s="503"/>
      <c r="C334" s="503"/>
      <c r="D334" s="503"/>
      <c r="E334" s="503"/>
      <c r="F334" s="503"/>
      <c r="G334" s="503"/>
      <c r="H334" s="503"/>
      <c r="I334" s="503"/>
      <c r="J334" s="503"/>
      <c r="K334" s="503"/>
      <c r="L334" s="503"/>
      <c r="M334" s="518"/>
      <c r="N334" s="413"/>
      <c r="P334" s="502" t="s">
        <v>84</v>
      </c>
      <c r="Q334" s="503"/>
      <c r="R334" s="503"/>
      <c r="S334" s="503"/>
      <c r="T334" s="503"/>
      <c r="U334" s="503"/>
      <c r="V334" s="503"/>
      <c r="W334" s="503"/>
      <c r="X334" s="503"/>
      <c r="Y334" s="503"/>
      <c r="Z334" s="503"/>
      <c r="AA334" s="503"/>
      <c r="AB334" s="503"/>
      <c r="AC334" s="503"/>
      <c r="AD334" s="518"/>
      <c r="AE334" s="413"/>
      <c r="AG334" s="502" t="s">
        <v>84</v>
      </c>
      <c r="AH334" s="503"/>
      <c r="AI334" s="503"/>
      <c r="AJ334" s="503"/>
      <c r="AK334" s="503"/>
      <c r="AL334" s="503"/>
      <c r="AM334" s="503"/>
      <c r="AN334" s="503"/>
      <c r="AO334" s="503"/>
      <c r="AP334" s="503"/>
      <c r="AQ334" s="503"/>
      <c r="AR334" s="503"/>
      <c r="AS334" s="503"/>
      <c r="AT334" s="503"/>
      <c r="AU334" s="518"/>
    </row>
    <row r="335" spans="1:47" s="242" customFormat="1" x14ac:dyDescent="0.35">
      <c r="A335" s="419"/>
      <c r="B335" s="412" t="s">
        <v>85</v>
      </c>
      <c r="C335" s="496" t="s">
        <v>13</v>
      </c>
      <c r="D335" s="496"/>
      <c r="E335" s="424" t="s">
        <v>14</v>
      </c>
      <c r="F335" s="412" t="s">
        <v>171</v>
      </c>
      <c r="G335" s="412" t="s">
        <v>68</v>
      </c>
      <c r="H335" s="422" t="s">
        <v>151</v>
      </c>
      <c r="I335" s="412" t="s">
        <v>80</v>
      </c>
      <c r="J335" s="412" t="s">
        <v>81</v>
      </c>
      <c r="K335" s="422" t="s">
        <v>82</v>
      </c>
      <c r="L335" s="412" t="s">
        <v>150</v>
      </c>
      <c r="M335" s="259" t="s">
        <v>18</v>
      </c>
      <c r="N335" s="413"/>
      <c r="P335" s="419"/>
      <c r="Q335" s="412" t="s">
        <v>85</v>
      </c>
      <c r="R335" s="496" t="s">
        <v>13</v>
      </c>
      <c r="S335" s="496"/>
      <c r="T335" s="424" t="s">
        <v>14</v>
      </c>
      <c r="U335" s="260" t="s">
        <v>263</v>
      </c>
      <c r="V335" s="424" t="s">
        <v>171</v>
      </c>
      <c r="W335" s="424" t="s">
        <v>68</v>
      </c>
      <c r="X335" s="260" t="s">
        <v>151</v>
      </c>
      <c r="Y335" s="424" t="s">
        <v>80</v>
      </c>
      <c r="Z335" s="424" t="s">
        <v>81</v>
      </c>
      <c r="AA335" s="260" t="s">
        <v>82</v>
      </c>
      <c r="AB335" s="424" t="s">
        <v>150</v>
      </c>
      <c r="AC335" s="260" t="s">
        <v>18</v>
      </c>
      <c r="AD335" s="267" t="s">
        <v>114</v>
      </c>
      <c r="AE335" s="413"/>
      <c r="AG335" s="419"/>
      <c r="AH335" s="412" t="s">
        <v>85</v>
      </c>
      <c r="AI335" s="496" t="s">
        <v>13</v>
      </c>
      <c r="AJ335" s="496"/>
      <c r="AK335" s="424" t="s">
        <v>14</v>
      </c>
      <c r="AL335" s="260" t="s">
        <v>263</v>
      </c>
      <c r="AM335" s="424" t="s">
        <v>171</v>
      </c>
      <c r="AN335" s="424" t="s">
        <v>68</v>
      </c>
      <c r="AO335" s="260" t="s">
        <v>151</v>
      </c>
      <c r="AP335" s="424" t="s">
        <v>80</v>
      </c>
      <c r="AQ335" s="424" t="s">
        <v>81</v>
      </c>
      <c r="AR335" s="260" t="s">
        <v>82</v>
      </c>
      <c r="AS335" s="424" t="s">
        <v>150</v>
      </c>
      <c r="AT335" s="260" t="s">
        <v>213</v>
      </c>
      <c r="AU335" s="267" t="s">
        <v>266</v>
      </c>
    </row>
    <row r="336" spans="1:47" x14ac:dyDescent="0.35">
      <c r="A336" s="415">
        <v>1</v>
      </c>
      <c r="B336" s="420"/>
      <c r="C336" s="491"/>
      <c r="D336" s="491"/>
      <c r="E336" s="423"/>
      <c r="F336" s="234">
        <v>0</v>
      </c>
      <c r="G336" s="234">
        <v>0</v>
      </c>
      <c r="H336" s="235">
        <f>SUM(F336:G336)</f>
        <v>0</v>
      </c>
      <c r="I336" s="234">
        <v>0</v>
      </c>
      <c r="J336" s="234">
        <v>0</v>
      </c>
      <c r="K336" s="235">
        <f>SUM(I336:J336)</f>
        <v>0</v>
      </c>
      <c r="L336" s="234">
        <v>0</v>
      </c>
      <c r="M336" s="236">
        <f>SUM(H336, K336, L336)</f>
        <v>0</v>
      </c>
      <c r="N336" s="222"/>
      <c r="P336" s="415">
        <v>1</v>
      </c>
      <c r="Q336" s="420"/>
      <c r="R336" s="491"/>
      <c r="S336" s="491"/>
      <c r="T336" s="409"/>
      <c r="U336" s="162">
        <f>AU256</f>
        <v>0</v>
      </c>
      <c r="V336" s="234">
        <v>0</v>
      </c>
      <c r="W336" s="234">
        <v>0</v>
      </c>
      <c r="X336" s="295">
        <f>SUM(V336:W336)</f>
        <v>0</v>
      </c>
      <c r="Y336" s="234">
        <v>0</v>
      </c>
      <c r="Z336" s="234">
        <v>0</v>
      </c>
      <c r="AA336" s="295">
        <f>SUM(Y336:Z336)</f>
        <v>0</v>
      </c>
      <c r="AB336" s="234">
        <v>0</v>
      </c>
      <c r="AC336" s="295">
        <f>SUM(X336, AA336, AB336)</f>
        <v>0</v>
      </c>
      <c r="AD336" s="296">
        <f>M336-AC336</f>
        <v>0</v>
      </c>
      <c r="AE336" s="222"/>
      <c r="AG336" s="415">
        <v>1</v>
      </c>
      <c r="AH336" s="420"/>
      <c r="AI336" s="491"/>
      <c r="AJ336" s="491"/>
      <c r="AK336" s="409"/>
      <c r="AL336" s="307">
        <f>AU256</f>
        <v>0</v>
      </c>
      <c r="AM336" s="234">
        <v>0</v>
      </c>
      <c r="AN336" s="234">
        <v>0</v>
      </c>
      <c r="AO336" s="277">
        <f>SUM(AM336:AN336)</f>
        <v>0</v>
      </c>
      <c r="AP336" s="234">
        <v>0</v>
      </c>
      <c r="AQ336" s="234">
        <v>0</v>
      </c>
      <c r="AR336" s="277">
        <f>SUM(AP336:AQ336)</f>
        <v>0</v>
      </c>
      <c r="AS336" s="234">
        <v>0</v>
      </c>
      <c r="AT336" s="277">
        <f>SUM(AO336, AR336, AS336)</f>
        <v>0</v>
      </c>
      <c r="AU336" s="278">
        <f>IF($S$393&lt;&gt;0, AC336+AL336-AT336, M336+AL336-AT336)</f>
        <v>0</v>
      </c>
    </row>
    <row r="337" spans="1:48" x14ac:dyDescent="0.35">
      <c r="A337" s="415">
        <v>2</v>
      </c>
      <c r="B337" s="420"/>
      <c r="C337" s="491"/>
      <c r="D337" s="491"/>
      <c r="E337" s="423"/>
      <c r="F337" s="234">
        <v>0</v>
      </c>
      <c r="G337" s="234">
        <v>0</v>
      </c>
      <c r="H337" s="235">
        <f t="shared" ref="H337:H342" si="287">SUM(F337:G337)</f>
        <v>0</v>
      </c>
      <c r="I337" s="234">
        <v>0</v>
      </c>
      <c r="J337" s="234">
        <v>0</v>
      </c>
      <c r="K337" s="235">
        <f t="shared" ref="K337:K342" si="288">SUM(I337:J337)</f>
        <v>0</v>
      </c>
      <c r="L337" s="234">
        <v>0</v>
      </c>
      <c r="M337" s="236">
        <f t="shared" ref="M337:M342" si="289">SUM(H337, K337, L337)</f>
        <v>0</v>
      </c>
      <c r="N337" s="222"/>
      <c r="P337" s="415">
        <v>2</v>
      </c>
      <c r="Q337" s="420"/>
      <c r="R337" s="491"/>
      <c r="S337" s="491"/>
      <c r="T337" s="409"/>
      <c r="U337" s="162">
        <f t="shared" ref="U337:U343" si="290">AU257</f>
        <v>0</v>
      </c>
      <c r="V337" s="234">
        <v>0</v>
      </c>
      <c r="W337" s="234">
        <v>0</v>
      </c>
      <c r="X337" s="295">
        <f t="shared" ref="X337:X342" si="291">SUM(V337:W337)</f>
        <v>0</v>
      </c>
      <c r="Y337" s="234">
        <v>0</v>
      </c>
      <c r="Z337" s="234">
        <v>0</v>
      </c>
      <c r="AA337" s="295">
        <f t="shared" ref="AA337:AA342" si="292">SUM(Y337:Z337)</f>
        <v>0</v>
      </c>
      <c r="AB337" s="234">
        <v>0</v>
      </c>
      <c r="AC337" s="295">
        <f t="shared" ref="AC337:AC342" si="293">SUM(X337, AA337, AB337)</f>
        <v>0</v>
      </c>
      <c r="AD337" s="296">
        <f t="shared" ref="AD337:AD342" si="294">M337-AC337</f>
        <v>0</v>
      </c>
      <c r="AE337" s="222"/>
      <c r="AG337" s="415">
        <v>2</v>
      </c>
      <c r="AH337" s="420"/>
      <c r="AI337" s="491"/>
      <c r="AJ337" s="491"/>
      <c r="AK337" s="409"/>
      <c r="AL337" s="307">
        <f t="shared" ref="AL337:AL343" si="295">AU257</f>
        <v>0</v>
      </c>
      <c r="AM337" s="234">
        <v>0</v>
      </c>
      <c r="AN337" s="234">
        <v>0</v>
      </c>
      <c r="AO337" s="277">
        <f t="shared" ref="AO337:AO342" si="296">SUM(AM337:AN337)</f>
        <v>0</v>
      </c>
      <c r="AP337" s="234">
        <v>0</v>
      </c>
      <c r="AQ337" s="234">
        <v>0</v>
      </c>
      <c r="AR337" s="277">
        <f t="shared" ref="AR337:AR342" si="297">SUM(AP337:AQ337)</f>
        <v>0</v>
      </c>
      <c r="AS337" s="234">
        <v>0</v>
      </c>
      <c r="AT337" s="277">
        <f t="shared" ref="AT337:AT342" si="298">SUM(AO337, AR337, AS337)</f>
        <v>0</v>
      </c>
      <c r="AU337" s="278">
        <f t="shared" ref="AU337:AU343" si="299">IF($S$393&lt;&gt;0, AC337+AL337-AT337, M337+AL337-AT337)</f>
        <v>0</v>
      </c>
    </row>
    <row r="338" spans="1:48" x14ac:dyDescent="0.35">
      <c r="A338" s="415">
        <v>3</v>
      </c>
      <c r="B338" s="420"/>
      <c r="C338" s="491"/>
      <c r="D338" s="491"/>
      <c r="E338" s="423"/>
      <c r="F338" s="234">
        <v>0</v>
      </c>
      <c r="G338" s="234">
        <v>0</v>
      </c>
      <c r="H338" s="235">
        <f t="shared" si="287"/>
        <v>0</v>
      </c>
      <c r="I338" s="234">
        <v>0</v>
      </c>
      <c r="J338" s="234">
        <v>0</v>
      </c>
      <c r="K338" s="235">
        <f t="shared" si="288"/>
        <v>0</v>
      </c>
      <c r="L338" s="234">
        <v>0</v>
      </c>
      <c r="M338" s="236">
        <f t="shared" si="289"/>
        <v>0</v>
      </c>
      <c r="N338" s="222"/>
      <c r="P338" s="415">
        <v>3</v>
      </c>
      <c r="Q338" s="420"/>
      <c r="R338" s="491"/>
      <c r="S338" s="491"/>
      <c r="T338" s="409"/>
      <c r="U338" s="162">
        <f t="shared" si="290"/>
        <v>0</v>
      </c>
      <c r="V338" s="234">
        <v>0</v>
      </c>
      <c r="W338" s="234">
        <v>0</v>
      </c>
      <c r="X338" s="295">
        <f t="shared" si="291"/>
        <v>0</v>
      </c>
      <c r="Y338" s="234">
        <v>0</v>
      </c>
      <c r="Z338" s="234">
        <v>0</v>
      </c>
      <c r="AA338" s="295">
        <f t="shared" si="292"/>
        <v>0</v>
      </c>
      <c r="AB338" s="234">
        <v>0</v>
      </c>
      <c r="AC338" s="295">
        <f t="shared" si="293"/>
        <v>0</v>
      </c>
      <c r="AD338" s="296">
        <f t="shared" si="294"/>
        <v>0</v>
      </c>
      <c r="AE338" s="222"/>
      <c r="AG338" s="415">
        <v>3</v>
      </c>
      <c r="AH338" s="420"/>
      <c r="AI338" s="491"/>
      <c r="AJ338" s="491"/>
      <c r="AK338" s="409"/>
      <c r="AL338" s="307">
        <f t="shared" si="295"/>
        <v>0</v>
      </c>
      <c r="AM338" s="234">
        <v>0</v>
      </c>
      <c r="AN338" s="234">
        <v>0</v>
      </c>
      <c r="AO338" s="277">
        <f t="shared" si="296"/>
        <v>0</v>
      </c>
      <c r="AP338" s="234">
        <v>0</v>
      </c>
      <c r="AQ338" s="234">
        <v>0</v>
      </c>
      <c r="AR338" s="277">
        <f t="shared" si="297"/>
        <v>0</v>
      </c>
      <c r="AS338" s="234">
        <v>0</v>
      </c>
      <c r="AT338" s="277">
        <f t="shared" si="298"/>
        <v>0</v>
      </c>
      <c r="AU338" s="278">
        <f t="shared" si="299"/>
        <v>0</v>
      </c>
    </row>
    <row r="339" spans="1:48" x14ac:dyDescent="0.35">
      <c r="A339" s="415">
        <v>4</v>
      </c>
      <c r="B339" s="420"/>
      <c r="C339" s="491"/>
      <c r="D339" s="491"/>
      <c r="E339" s="423"/>
      <c r="F339" s="234">
        <v>0</v>
      </c>
      <c r="G339" s="234">
        <v>0</v>
      </c>
      <c r="H339" s="235">
        <f>SUM(F339:G339)</f>
        <v>0</v>
      </c>
      <c r="I339" s="234">
        <v>0</v>
      </c>
      <c r="J339" s="234">
        <v>0</v>
      </c>
      <c r="K339" s="235">
        <f>SUM(I339:J339)</f>
        <v>0</v>
      </c>
      <c r="L339" s="234">
        <v>0</v>
      </c>
      <c r="M339" s="236">
        <f>SUM(H339, K339, L339)</f>
        <v>0</v>
      </c>
      <c r="N339" s="222"/>
      <c r="P339" s="415">
        <v>4</v>
      </c>
      <c r="Q339" s="420"/>
      <c r="R339" s="491"/>
      <c r="S339" s="491"/>
      <c r="T339" s="409"/>
      <c r="U339" s="162">
        <f t="shared" si="290"/>
        <v>0</v>
      </c>
      <c r="V339" s="234">
        <v>0</v>
      </c>
      <c r="W339" s="234">
        <v>0</v>
      </c>
      <c r="X339" s="295">
        <f t="shared" si="291"/>
        <v>0</v>
      </c>
      <c r="Y339" s="234">
        <v>0</v>
      </c>
      <c r="Z339" s="234">
        <v>0</v>
      </c>
      <c r="AA339" s="295">
        <f t="shared" si="292"/>
        <v>0</v>
      </c>
      <c r="AB339" s="234">
        <v>0</v>
      </c>
      <c r="AC339" s="295">
        <f t="shared" si="293"/>
        <v>0</v>
      </c>
      <c r="AD339" s="296">
        <f t="shared" si="294"/>
        <v>0</v>
      </c>
      <c r="AE339" s="222"/>
      <c r="AG339" s="415">
        <v>4</v>
      </c>
      <c r="AH339" s="420"/>
      <c r="AI339" s="491"/>
      <c r="AJ339" s="491"/>
      <c r="AK339" s="409"/>
      <c r="AL339" s="307">
        <f t="shared" si="295"/>
        <v>0</v>
      </c>
      <c r="AM339" s="234">
        <v>0</v>
      </c>
      <c r="AN339" s="234">
        <v>0</v>
      </c>
      <c r="AO339" s="277">
        <f t="shared" si="296"/>
        <v>0</v>
      </c>
      <c r="AP339" s="234">
        <v>0</v>
      </c>
      <c r="AQ339" s="234">
        <v>0</v>
      </c>
      <c r="AR339" s="277">
        <f t="shared" si="297"/>
        <v>0</v>
      </c>
      <c r="AS339" s="234">
        <v>0</v>
      </c>
      <c r="AT339" s="277">
        <f t="shared" si="298"/>
        <v>0</v>
      </c>
      <c r="AU339" s="278">
        <f t="shared" si="299"/>
        <v>0</v>
      </c>
    </row>
    <row r="340" spans="1:48" x14ac:dyDescent="0.35">
      <c r="A340" s="415">
        <v>5</v>
      </c>
      <c r="B340" s="420"/>
      <c r="C340" s="491"/>
      <c r="D340" s="491"/>
      <c r="E340" s="423"/>
      <c r="F340" s="234">
        <v>0</v>
      </c>
      <c r="G340" s="234">
        <v>0</v>
      </c>
      <c r="H340" s="235">
        <f t="shared" si="287"/>
        <v>0</v>
      </c>
      <c r="I340" s="234">
        <v>0</v>
      </c>
      <c r="J340" s="234">
        <v>0</v>
      </c>
      <c r="K340" s="235">
        <f t="shared" si="288"/>
        <v>0</v>
      </c>
      <c r="L340" s="234">
        <v>0</v>
      </c>
      <c r="M340" s="236">
        <f t="shared" si="289"/>
        <v>0</v>
      </c>
      <c r="N340" s="222"/>
      <c r="P340" s="415">
        <v>5</v>
      </c>
      <c r="Q340" s="420"/>
      <c r="R340" s="491"/>
      <c r="S340" s="491"/>
      <c r="T340" s="409"/>
      <c r="U340" s="162">
        <f t="shared" si="290"/>
        <v>0</v>
      </c>
      <c r="V340" s="234">
        <v>0</v>
      </c>
      <c r="W340" s="234">
        <v>0</v>
      </c>
      <c r="X340" s="295">
        <f t="shared" si="291"/>
        <v>0</v>
      </c>
      <c r="Y340" s="234">
        <v>0</v>
      </c>
      <c r="Z340" s="234">
        <v>0</v>
      </c>
      <c r="AA340" s="295">
        <f t="shared" si="292"/>
        <v>0</v>
      </c>
      <c r="AB340" s="234">
        <v>0</v>
      </c>
      <c r="AC340" s="295">
        <f t="shared" si="293"/>
        <v>0</v>
      </c>
      <c r="AD340" s="296">
        <f t="shared" si="294"/>
        <v>0</v>
      </c>
      <c r="AE340" s="222"/>
      <c r="AG340" s="415">
        <v>5</v>
      </c>
      <c r="AH340" s="420"/>
      <c r="AI340" s="491"/>
      <c r="AJ340" s="491"/>
      <c r="AK340" s="409"/>
      <c r="AL340" s="307">
        <f t="shared" si="295"/>
        <v>0</v>
      </c>
      <c r="AM340" s="234">
        <v>0</v>
      </c>
      <c r="AN340" s="234">
        <v>0</v>
      </c>
      <c r="AO340" s="277">
        <f t="shared" si="296"/>
        <v>0</v>
      </c>
      <c r="AP340" s="234">
        <v>0</v>
      </c>
      <c r="AQ340" s="234">
        <v>0</v>
      </c>
      <c r="AR340" s="277">
        <f t="shared" si="297"/>
        <v>0</v>
      </c>
      <c r="AS340" s="234">
        <v>0</v>
      </c>
      <c r="AT340" s="277">
        <f t="shared" si="298"/>
        <v>0</v>
      </c>
      <c r="AU340" s="278">
        <f t="shared" si="299"/>
        <v>0</v>
      </c>
    </row>
    <row r="341" spans="1:48" x14ac:dyDescent="0.35">
      <c r="A341" s="415">
        <v>6</v>
      </c>
      <c r="B341" s="420"/>
      <c r="C341" s="491"/>
      <c r="D341" s="491"/>
      <c r="E341" s="423"/>
      <c r="F341" s="234">
        <v>0</v>
      </c>
      <c r="G341" s="234">
        <v>0</v>
      </c>
      <c r="H341" s="235">
        <f t="shared" si="287"/>
        <v>0</v>
      </c>
      <c r="I341" s="234">
        <v>0</v>
      </c>
      <c r="J341" s="234">
        <v>0</v>
      </c>
      <c r="K341" s="235">
        <f t="shared" si="288"/>
        <v>0</v>
      </c>
      <c r="L341" s="234">
        <v>0</v>
      </c>
      <c r="M341" s="236">
        <f t="shared" si="289"/>
        <v>0</v>
      </c>
      <c r="N341" s="222"/>
      <c r="P341" s="415">
        <v>6</v>
      </c>
      <c r="Q341" s="420"/>
      <c r="R341" s="491"/>
      <c r="S341" s="491"/>
      <c r="T341" s="409"/>
      <c r="U341" s="162">
        <f t="shared" si="290"/>
        <v>0</v>
      </c>
      <c r="V341" s="234">
        <v>0</v>
      </c>
      <c r="W341" s="234">
        <v>0</v>
      </c>
      <c r="X341" s="295">
        <f t="shared" si="291"/>
        <v>0</v>
      </c>
      <c r="Y341" s="234">
        <v>0</v>
      </c>
      <c r="Z341" s="234">
        <v>0</v>
      </c>
      <c r="AA341" s="295">
        <f t="shared" si="292"/>
        <v>0</v>
      </c>
      <c r="AB341" s="234">
        <v>0</v>
      </c>
      <c r="AC341" s="295">
        <f t="shared" si="293"/>
        <v>0</v>
      </c>
      <c r="AD341" s="296">
        <f t="shared" si="294"/>
        <v>0</v>
      </c>
      <c r="AE341" s="222"/>
      <c r="AG341" s="415">
        <v>6</v>
      </c>
      <c r="AH341" s="420"/>
      <c r="AI341" s="491"/>
      <c r="AJ341" s="491"/>
      <c r="AK341" s="409"/>
      <c r="AL341" s="307">
        <f t="shared" si="295"/>
        <v>0</v>
      </c>
      <c r="AM341" s="234">
        <v>0</v>
      </c>
      <c r="AN341" s="234">
        <v>0</v>
      </c>
      <c r="AO341" s="277">
        <f t="shared" si="296"/>
        <v>0</v>
      </c>
      <c r="AP341" s="234">
        <v>0</v>
      </c>
      <c r="AQ341" s="234">
        <v>0</v>
      </c>
      <c r="AR341" s="277">
        <f t="shared" si="297"/>
        <v>0</v>
      </c>
      <c r="AS341" s="234">
        <v>0</v>
      </c>
      <c r="AT341" s="277">
        <f t="shared" si="298"/>
        <v>0</v>
      </c>
      <c r="AU341" s="278">
        <f t="shared" si="299"/>
        <v>0</v>
      </c>
    </row>
    <row r="342" spans="1:48" x14ac:dyDescent="0.35">
      <c r="A342" s="620" t="s">
        <v>180</v>
      </c>
      <c r="B342" s="617"/>
      <c r="C342" s="532">
        <v>0</v>
      </c>
      <c r="D342" s="532"/>
      <c r="E342" s="423"/>
      <c r="F342" s="234">
        <v>0</v>
      </c>
      <c r="G342" s="234">
        <v>0</v>
      </c>
      <c r="H342" s="235">
        <f t="shared" si="287"/>
        <v>0</v>
      </c>
      <c r="I342" s="234">
        <v>0</v>
      </c>
      <c r="J342" s="234">
        <v>0</v>
      </c>
      <c r="K342" s="235">
        <f t="shared" si="288"/>
        <v>0</v>
      </c>
      <c r="L342" s="234">
        <v>0</v>
      </c>
      <c r="M342" s="236">
        <f t="shared" si="289"/>
        <v>0</v>
      </c>
      <c r="N342" s="222"/>
      <c r="P342" s="620" t="s">
        <v>180</v>
      </c>
      <c r="Q342" s="617"/>
      <c r="R342" s="532">
        <v>0</v>
      </c>
      <c r="S342" s="532"/>
      <c r="T342" s="409"/>
      <c r="U342" s="162">
        <f t="shared" si="290"/>
        <v>0</v>
      </c>
      <c r="V342" s="234">
        <v>0</v>
      </c>
      <c r="W342" s="234">
        <v>0</v>
      </c>
      <c r="X342" s="295">
        <f t="shared" si="291"/>
        <v>0</v>
      </c>
      <c r="Y342" s="234">
        <v>0</v>
      </c>
      <c r="Z342" s="234">
        <v>0</v>
      </c>
      <c r="AA342" s="295">
        <f t="shared" si="292"/>
        <v>0</v>
      </c>
      <c r="AB342" s="234">
        <v>0</v>
      </c>
      <c r="AC342" s="295">
        <f t="shared" si="293"/>
        <v>0</v>
      </c>
      <c r="AD342" s="296">
        <f t="shared" si="294"/>
        <v>0</v>
      </c>
      <c r="AE342" s="222"/>
      <c r="AG342" s="620" t="s">
        <v>180</v>
      </c>
      <c r="AH342" s="617"/>
      <c r="AI342" s="532">
        <v>0</v>
      </c>
      <c r="AJ342" s="532"/>
      <c r="AK342" s="409"/>
      <c r="AL342" s="307">
        <f t="shared" si="295"/>
        <v>0</v>
      </c>
      <c r="AM342" s="234">
        <v>0</v>
      </c>
      <c r="AN342" s="234">
        <v>0</v>
      </c>
      <c r="AO342" s="277">
        <f t="shared" si="296"/>
        <v>0</v>
      </c>
      <c r="AP342" s="234">
        <v>0</v>
      </c>
      <c r="AQ342" s="234">
        <v>0</v>
      </c>
      <c r="AR342" s="277">
        <f t="shared" si="297"/>
        <v>0</v>
      </c>
      <c r="AS342" s="234">
        <v>0</v>
      </c>
      <c r="AT342" s="277">
        <f t="shared" si="298"/>
        <v>0</v>
      </c>
      <c r="AU342" s="278">
        <f t="shared" si="299"/>
        <v>0</v>
      </c>
    </row>
    <row r="343" spans="1:48" ht="16" thickBot="1" x14ac:dyDescent="0.4">
      <c r="A343" s="493" t="s">
        <v>207</v>
      </c>
      <c r="B343" s="494"/>
      <c r="C343" s="497">
        <f>COUNTA(B336:B341)+C342</f>
        <v>0</v>
      </c>
      <c r="D343" s="497"/>
      <c r="E343" s="411"/>
      <c r="F343" s="250">
        <f>SUM(F336:F342)</f>
        <v>0</v>
      </c>
      <c r="G343" s="250">
        <f>SUM(G336:G342)</f>
        <v>0</v>
      </c>
      <c r="H343" s="250">
        <f t="shared" ref="H343:L343" si="300">SUM(H336:H342)</f>
        <v>0</v>
      </c>
      <c r="I343" s="250">
        <f t="shared" si="300"/>
        <v>0</v>
      </c>
      <c r="J343" s="250">
        <f>SUM(J336:J342)</f>
        <v>0</v>
      </c>
      <c r="K343" s="250">
        <f t="shared" si="300"/>
        <v>0</v>
      </c>
      <c r="L343" s="250">
        <f t="shared" si="300"/>
        <v>0</v>
      </c>
      <c r="M343" s="237">
        <f>SUM(M336:M342)</f>
        <v>0</v>
      </c>
      <c r="N343" s="222"/>
      <c r="P343" s="620" t="s">
        <v>207</v>
      </c>
      <c r="Q343" s="617"/>
      <c r="R343" s="587">
        <f>COUNTA(Q336:Q341)+R342</f>
        <v>0</v>
      </c>
      <c r="S343" s="587"/>
      <c r="T343" s="416"/>
      <c r="U343" s="162">
        <f t="shared" si="290"/>
        <v>0</v>
      </c>
      <c r="V343" s="295">
        <f>SUM(V336:V342)</f>
        <v>0</v>
      </c>
      <c r="W343" s="295">
        <f>SUM(W336:W342)</f>
        <v>0</v>
      </c>
      <c r="X343" s="295">
        <f t="shared" ref="X343:AB343" si="301">SUM(X336:X342)</f>
        <v>0</v>
      </c>
      <c r="Y343" s="295">
        <f t="shared" si="301"/>
        <v>0</v>
      </c>
      <c r="Z343" s="295">
        <f t="shared" si="301"/>
        <v>0</v>
      </c>
      <c r="AA343" s="295">
        <f t="shared" si="301"/>
        <v>0</v>
      </c>
      <c r="AB343" s="295">
        <f t="shared" si="301"/>
        <v>0</v>
      </c>
      <c r="AC343" s="295">
        <f>SUM(AC336:AC342)</f>
        <v>0</v>
      </c>
      <c r="AD343" s="296">
        <f>SUM(AD336:AD342)</f>
        <v>0</v>
      </c>
      <c r="AE343" s="222"/>
      <c r="AG343" s="493" t="s">
        <v>207</v>
      </c>
      <c r="AH343" s="494"/>
      <c r="AI343" s="543">
        <f>COUNTA(AH336:AH341)+AI342</f>
        <v>0</v>
      </c>
      <c r="AJ343" s="543"/>
      <c r="AK343" s="411"/>
      <c r="AL343" s="337">
        <f t="shared" si="295"/>
        <v>0</v>
      </c>
      <c r="AM343" s="275">
        <f>SUM(AM336:AM342)</f>
        <v>0</v>
      </c>
      <c r="AN343" s="275">
        <f>SUM(AN336:AN342)</f>
        <v>0</v>
      </c>
      <c r="AO343" s="275">
        <f t="shared" ref="AO343:AT343" si="302">SUM(AO336:AO342)</f>
        <v>0</v>
      </c>
      <c r="AP343" s="275">
        <f t="shared" si="302"/>
        <v>0</v>
      </c>
      <c r="AQ343" s="275">
        <f t="shared" si="302"/>
        <v>0</v>
      </c>
      <c r="AR343" s="275">
        <f t="shared" si="302"/>
        <v>0</v>
      </c>
      <c r="AS343" s="275">
        <f t="shared" si="302"/>
        <v>0</v>
      </c>
      <c r="AT343" s="275">
        <f t="shared" si="302"/>
        <v>0</v>
      </c>
      <c r="AU343" s="276">
        <f t="shared" si="299"/>
        <v>0</v>
      </c>
      <c r="AV343" s="358"/>
    </row>
    <row r="344" spans="1:48" ht="3.75" customHeight="1" thickBot="1" x14ac:dyDescent="0.4">
      <c r="F344" s="357"/>
      <c r="G344" s="357"/>
      <c r="P344" s="410"/>
      <c r="Q344" s="411"/>
      <c r="R344" s="411"/>
      <c r="S344" s="411"/>
      <c r="T344" s="411"/>
      <c r="U344" s="411"/>
      <c r="V344" s="411"/>
      <c r="W344" s="411"/>
      <c r="X344" s="411"/>
      <c r="Y344" s="347"/>
      <c r="Z344" s="347"/>
      <c r="AA344" s="347"/>
      <c r="AB344" s="347"/>
      <c r="AC344" s="347"/>
      <c r="AD344" s="348"/>
      <c r="AE344" s="358"/>
    </row>
    <row r="345" spans="1:48" s="242" customFormat="1" x14ac:dyDescent="0.35">
      <c r="A345" s="502" t="s">
        <v>186</v>
      </c>
      <c r="B345" s="503"/>
      <c r="C345" s="503"/>
      <c r="D345" s="503"/>
      <c r="E345" s="503"/>
      <c r="F345" s="503"/>
      <c r="G345" s="503"/>
      <c r="H345" s="503"/>
      <c r="I345" s="503"/>
      <c r="J345" s="503"/>
      <c r="K345" s="503"/>
      <c r="L345" s="503"/>
      <c r="M345" s="518"/>
      <c r="N345" s="413"/>
      <c r="P345" s="502" t="s">
        <v>186</v>
      </c>
      <c r="Q345" s="503"/>
      <c r="R345" s="503"/>
      <c r="S345" s="503"/>
      <c r="T345" s="503"/>
      <c r="U345" s="503"/>
      <c r="V345" s="503"/>
      <c r="W345" s="503"/>
      <c r="X345" s="503"/>
      <c r="Y345" s="503"/>
      <c r="Z345" s="503"/>
      <c r="AA345" s="503"/>
      <c r="AB345" s="503"/>
      <c r="AC345" s="503"/>
      <c r="AD345" s="418"/>
      <c r="AE345" s="413"/>
      <c r="AG345" s="502" t="s">
        <v>186</v>
      </c>
      <c r="AH345" s="503"/>
      <c r="AI345" s="503"/>
      <c r="AJ345" s="503"/>
      <c r="AK345" s="503"/>
      <c r="AL345" s="503"/>
      <c r="AM345" s="503"/>
      <c r="AN345" s="503"/>
      <c r="AO345" s="503"/>
      <c r="AP345" s="503"/>
      <c r="AQ345" s="503"/>
      <c r="AR345" s="503"/>
      <c r="AS345" s="503"/>
      <c r="AT345" s="503"/>
      <c r="AU345" s="418"/>
    </row>
    <row r="346" spans="1:48" s="242" customFormat="1" ht="31.5" customHeight="1" x14ac:dyDescent="0.35">
      <c r="A346" s="534" t="s">
        <v>188</v>
      </c>
      <c r="B346" s="533"/>
      <c r="C346" s="533" t="s">
        <v>13</v>
      </c>
      <c r="D346" s="533"/>
      <c r="E346" s="424" t="s">
        <v>14</v>
      </c>
      <c r="F346" s="412" t="s">
        <v>171</v>
      </c>
      <c r="G346" s="412" t="s">
        <v>68</v>
      </c>
      <c r="H346" s="422" t="s">
        <v>151</v>
      </c>
      <c r="I346" s="412" t="s">
        <v>80</v>
      </c>
      <c r="J346" s="412" t="s">
        <v>81</v>
      </c>
      <c r="K346" s="422" t="s">
        <v>82</v>
      </c>
      <c r="L346" s="412" t="s">
        <v>150</v>
      </c>
      <c r="M346" s="259" t="s">
        <v>18</v>
      </c>
      <c r="N346" s="413"/>
      <c r="P346" s="534" t="s">
        <v>188</v>
      </c>
      <c r="Q346" s="533"/>
      <c r="R346" s="533" t="s">
        <v>13</v>
      </c>
      <c r="S346" s="533"/>
      <c r="T346" s="424" t="s">
        <v>14</v>
      </c>
      <c r="U346" s="260" t="s">
        <v>263</v>
      </c>
      <c r="V346" s="424" t="s">
        <v>171</v>
      </c>
      <c r="W346" s="424" t="s">
        <v>68</v>
      </c>
      <c r="X346" s="260" t="s">
        <v>151</v>
      </c>
      <c r="Y346" s="424" t="s">
        <v>80</v>
      </c>
      <c r="Z346" s="424" t="s">
        <v>81</v>
      </c>
      <c r="AA346" s="260" t="s">
        <v>82</v>
      </c>
      <c r="AB346" s="424" t="s">
        <v>150</v>
      </c>
      <c r="AC346" s="260" t="s">
        <v>18</v>
      </c>
      <c r="AD346" s="267" t="s">
        <v>114</v>
      </c>
      <c r="AE346" s="413"/>
      <c r="AG346" s="534" t="s">
        <v>188</v>
      </c>
      <c r="AH346" s="533"/>
      <c r="AI346" s="533" t="s">
        <v>13</v>
      </c>
      <c r="AJ346" s="533"/>
      <c r="AK346" s="424" t="s">
        <v>14</v>
      </c>
      <c r="AL346" s="260" t="s">
        <v>263</v>
      </c>
      <c r="AM346" s="424" t="s">
        <v>171</v>
      </c>
      <c r="AN346" s="424" t="s">
        <v>68</v>
      </c>
      <c r="AO346" s="260" t="s">
        <v>151</v>
      </c>
      <c r="AP346" s="424" t="s">
        <v>80</v>
      </c>
      <c r="AQ346" s="424" t="s">
        <v>81</v>
      </c>
      <c r="AR346" s="260" t="s">
        <v>82</v>
      </c>
      <c r="AS346" s="424" t="s">
        <v>150</v>
      </c>
      <c r="AT346" s="260" t="s">
        <v>213</v>
      </c>
      <c r="AU346" s="267" t="s">
        <v>266</v>
      </c>
    </row>
    <row r="347" spans="1:48" x14ac:dyDescent="0.35">
      <c r="A347" s="495">
        <v>0</v>
      </c>
      <c r="B347" s="491"/>
      <c r="C347" s="496" t="s">
        <v>19</v>
      </c>
      <c r="D347" s="496"/>
      <c r="E347" s="409"/>
      <c r="F347" s="234">
        <v>0</v>
      </c>
      <c r="G347" s="234">
        <v>0</v>
      </c>
      <c r="H347" s="235">
        <f>SUM(F347:G347)</f>
        <v>0</v>
      </c>
      <c r="I347" s="234">
        <v>0</v>
      </c>
      <c r="J347" s="234">
        <v>0</v>
      </c>
      <c r="K347" s="235">
        <f>SUM(I347:J347)</f>
        <v>0</v>
      </c>
      <c r="L347" s="234">
        <v>0</v>
      </c>
      <c r="M347" s="236">
        <f>SUM(H347, K347, L347)</f>
        <v>0</v>
      </c>
      <c r="N347" s="223"/>
      <c r="P347" s="522">
        <v>0</v>
      </c>
      <c r="Q347" s="496"/>
      <c r="R347" s="496" t="s">
        <v>19</v>
      </c>
      <c r="S347" s="496"/>
      <c r="T347" s="409"/>
      <c r="U347" s="162">
        <f t="shared" ref="U347:U354" si="303">AU267</f>
        <v>0</v>
      </c>
      <c r="V347" s="234">
        <v>0</v>
      </c>
      <c r="W347" s="234">
        <v>0</v>
      </c>
      <c r="X347" s="295">
        <f>SUM(V347:W347)</f>
        <v>0</v>
      </c>
      <c r="Y347" s="234">
        <v>0</v>
      </c>
      <c r="Z347" s="234">
        <v>0</v>
      </c>
      <c r="AA347" s="295">
        <f>SUM(Y347:Z347)</f>
        <v>0</v>
      </c>
      <c r="AB347" s="234">
        <v>0</v>
      </c>
      <c r="AC347" s="295">
        <f>SUM(X347, AA347, AB347)</f>
        <v>0</v>
      </c>
      <c r="AD347" s="296">
        <f t="shared" ref="AD347:AD351" si="304">M347-AC347</f>
        <v>0</v>
      </c>
      <c r="AE347" s="223"/>
      <c r="AG347" s="522">
        <v>0</v>
      </c>
      <c r="AH347" s="496"/>
      <c r="AI347" s="496" t="s">
        <v>19</v>
      </c>
      <c r="AJ347" s="496"/>
      <c r="AK347" s="409"/>
      <c r="AL347" s="307">
        <f t="shared" ref="AL347:AL354" si="305">AU267</f>
        <v>0</v>
      </c>
      <c r="AM347" s="234">
        <v>0</v>
      </c>
      <c r="AN347" s="234">
        <v>0</v>
      </c>
      <c r="AO347" s="277">
        <f>SUM(AM347:AN347)</f>
        <v>0</v>
      </c>
      <c r="AP347" s="234">
        <v>0</v>
      </c>
      <c r="AQ347" s="234">
        <v>0</v>
      </c>
      <c r="AR347" s="277">
        <f>SUM(AP347:AQ347)</f>
        <v>0</v>
      </c>
      <c r="AS347" s="234">
        <v>0</v>
      </c>
      <c r="AT347" s="277">
        <f>SUM(AO347, AR347, AS347)</f>
        <v>0</v>
      </c>
      <c r="AU347" s="278">
        <f t="shared" ref="AU347:AU352" si="306">IF($S$393&lt;&gt;0, AC347+AL347-AT347, M347+AL347-AT347)</f>
        <v>0</v>
      </c>
    </row>
    <row r="348" spans="1:48" x14ac:dyDescent="0.35">
      <c r="A348" s="495">
        <v>0</v>
      </c>
      <c r="B348" s="491"/>
      <c r="C348" s="496" t="s">
        <v>20</v>
      </c>
      <c r="D348" s="496"/>
      <c r="E348" s="409"/>
      <c r="F348" s="234">
        <v>0</v>
      </c>
      <c r="G348" s="234">
        <v>0</v>
      </c>
      <c r="H348" s="235">
        <f t="shared" ref="H348:H351" si="307">SUM(F348:G348)</f>
        <v>0</v>
      </c>
      <c r="I348" s="234">
        <v>0</v>
      </c>
      <c r="J348" s="234">
        <v>0</v>
      </c>
      <c r="K348" s="235">
        <f t="shared" ref="K348:K351" si="308">SUM(I348:J348)</f>
        <v>0</v>
      </c>
      <c r="L348" s="234">
        <v>0</v>
      </c>
      <c r="M348" s="236">
        <f t="shared" ref="M348:M351" si="309">SUM(H348, K348, L348)</f>
        <v>0</v>
      </c>
      <c r="N348" s="223"/>
      <c r="P348" s="522">
        <v>0</v>
      </c>
      <c r="Q348" s="496"/>
      <c r="R348" s="496" t="s">
        <v>20</v>
      </c>
      <c r="S348" s="496"/>
      <c r="T348" s="409"/>
      <c r="U348" s="162">
        <f t="shared" si="303"/>
        <v>0</v>
      </c>
      <c r="V348" s="234">
        <v>0</v>
      </c>
      <c r="W348" s="234">
        <v>0</v>
      </c>
      <c r="X348" s="295">
        <f t="shared" ref="X348:X351" si="310">SUM(V348:W348)</f>
        <v>0</v>
      </c>
      <c r="Y348" s="234">
        <v>0</v>
      </c>
      <c r="Z348" s="234">
        <v>0</v>
      </c>
      <c r="AA348" s="295">
        <f t="shared" ref="AA348:AA351" si="311">SUM(Y348:Z348)</f>
        <v>0</v>
      </c>
      <c r="AB348" s="234">
        <v>0</v>
      </c>
      <c r="AC348" s="295">
        <f t="shared" ref="AC348:AC351" si="312">SUM(X348, AA348, AB348)</f>
        <v>0</v>
      </c>
      <c r="AD348" s="296">
        <f t="shared" si="304"/>
        <v>0</v>
      </c>
      <c r="AE348" s="223"/>
      <c r="AG348" s="522">
        <v>0</v>
      </c>
      <c r="AH348" s="496"/>
      <c r="AI348" s="496" t="s">
        <v>20</v>
      </c>
      <c r="AJ348" s="496"/>
      <c r="AK348" s="409"/>
      <c r="AL348" s="307">
        <f t="shared" si="305"/>
        <v>0</v>
      </c>
      <c r="AM348" s="234">
        <v>0</v>
      </c>
      <c r="AN348" s="234">
        <v>0</v>
      </c>
      <c r="AO348" s="277">
        <f t="shared" ref="AO348:AO351" si="313">SUM(AM348:AN348)</f>
        <v>0</v>
      </c>
      <c r="AP348" s="234">
        <v>0</v>
      </c>
      <c r="AQ348" s="234">
        <v>0</v>
      </c>
      <c r="AR348" s="277">
        <f t="shared" ref="AR348:AR351" si="314">SUM(AP348:AQ348)</f>
        <v>0</v>
      </c>
      <c r="AS348" s="234">
        <v>0</v>
      </c>
      <c r="AT348" s="277">
        <f t="shared" ref="AT348:AT351" si="315">SUM(AO348, AR348, AS348)</f>
        <v>0</v>
      </c>
      <c r="AU348" s="278">
        <f>IF($S$393&lt;&gt;0, AC348+AL348-AT348, M348+AL348-AT348)</f>
        <v>0</v>
      </c>
    </row>
    <row r="349" spans="1:48" x14ac:dyDescent="0.35">
      <c r="A349" s="495">
        <v>0</v>
      </c>
      <c r="B349" s="491"/>
      <c r="C349" s="496" t="s">
        <v>21</v>
      </c>
      <c r="D349" s="496"/>
      <c r="E349" s="409"/>
      <c r="F349" s="234">
        <v>0</v>
      </c>
      <c r="G349" s="234">
        <v>0</v>
      </c>
      <c r="H349" s="235">
        <f>SUM(F349:G349)</f>
        <v>0</v>
      </c>
      <c r="I349" s="234">
        <v>0</v>
      </c>
      <c r="J349" s="234">
        <v>0</v>
      </c>
      <c r="K349" s="235">
        <f t="shared" si="308"/>
        <v>0</v>
      </c>
      <c r="L349" s="234">
        <v>0</v>
      </c>
      <c r="M349" s="236">
        <f t="shared" si="309"/>
        <v>0</v>
      </c>
      <c r="N349" s="223"/>
      <c r="P349" s="522">
        <v>0</v>
      </c>
      <c r="Q349" s="496"/>
      <c r="R349" s="496" t="s">
        <v>21</v>
      </c>
      <c r="S349" s="496"/>
      <c r="T349" s="409"/>
      <c r="U349" s="162">
        <f t="shared" si="303"/>
        <v>0</v>
      </c>
      <c r="V349" s="234">
        <v>0</v>
      </c>
      <c r="W349" s="234">
        <v>0</v>
      </c>
      <c r="X349" s="295">
        <f t="shared" si="310"/>
        <v>0</v>
      </c>
      <c r="Y349" s="234">
        <v>0</v>
      </c>
      <c r="Z349" s="234">
        <v>0</v>
      </c>
      <c r="AA349" s="295">
        <f t="shared" si="311"/>
        <v>0</v>
      </c>
      <c r="AB349" s="234">
        <v>0</v>
      </c>
      <c r="AC349" s="295">
        <f t="shared" si="312"/>
        <v>0</v>
      </c>
      <c r="AD349" s="296">
        <f t="shared" si="304"/>
        <v>0</v>
      </c>
      <c r="AE349" s="223"/>
      <c r="AG349" s="522">
        <v>0</v>
      </c>
      <c r="AH349" s="496"/>
      <c r="AI349" s="496" t="s">
        <v>21</v>
      </c>
      <c r="AJ349" s="496"/>
      <c r="AK349" s="409"/>
      <c r="AL349" s="307">
        <f t="shared" si="305"/>
        <v>0</v>
      </c>
      <c r="AM349" s="234">
        <v>0</v>
      </c>
      <c r="AN349" s="234">
        <v>0</v>
      </c>
      <c r="AO349" s="277">
        <f t="shared" si="313"/>
        <v>0</v>
      </c>
      <c r="AP349" s="234">
        <v>0</v>
      </c>
      <c r="AQ349" s="234">
        <v>0</v>
      </c>
      <c r="AR349" s="277">
        <f t="shared" si="314"/>
        <v>0</v>
      </c>
      <c r="AS349" s="234">
        <v>0</v>
      </c>
      <c r="AT349" s="277">
        <f t="shared" si="315"/>
        <v>0</v>
      </c>
      <c r="AU349" s="278">
        <f t="shared" si="306"/>
        <v>0</v>
      </c>
    </row>
    <row r="350" spans="1:48" x14ac:dyDescent="0.35">
      <c r="A350" s="495">
        <v>0</v>
      </c>
      <c r="B350" s="491"/>
      <c r="C350" s="496" t="s">
        <v>22</v>
      </c>
      <c r="D350" s="496"/>
      <c r="E350" s="409"/>
      <c r="F350" s="234">
        <v>0</v>
      </c>
      <c r="G350" s="234">
        <v>0</v>
      </c>
      <c r="H350" s="235">
        <f t="shared" si="307"/>
        <v>0</v>
      </c>
      <c r="I350" s="234">
        <v>0</v>
      </c>
      <c r="J350" s="234">
        <v>0</v>
      </c>
      <c r="K350" s="235">
        <f t="shared" si="308"/>
        <v>0</v>
      </c>
      <c r="L350" s="234">
        <v>0</v>
      </c>
      <c r="M350" s="236">
        <f t="shared" si="309"/>
        <v>0</v>
      </c>
      <c r="N350" s="223"/>
      <c r="P350" s="522">
        <v>0</v>
      </c>
      <c r="Q350" s="496"/>
      <c r="R350" s="496" t="s">
        <v>22</v>
      </c>
      <c r="S350" s="496"/>
      <c r="T350" s="409"/>
      <c r="U350" s="162">
        <f t="shared" si="303"/>
        <v>0</v>
      </c>
      <c r="V350" s="234">
        <v>0</v>
      </c>
      <c r="W350" s="234">
        <v>0</v>
      </c>
      <c r="X350" s="295">
        <f t="shared" si="310"/>
        <v>0</v>
      </c>
      <c r="Y350" s="234">
        <v>0</v>
      </c>
      <c r="Z350" s="234">
        <v>0</v>
      </c>
      <c r="AA350" s="295">
        <f t="shared" si="311"/>
        <v>0</v>
      </c>
      <c r="AB350" s="234">
        <v>0</v>
      </c>
      <c r="AC350" s="295">
        <f t="shared" si="312"/>
        <v>0</v>
      </c>
      <c r="AD350" s="296">
        <f t="shared" si="304"/>
        <v>0</v>
      </c>
      <c r="AE350" s="223"/>
      <c r="AG350" s="522">
        <v>0</v>
      </c>
      <c r="AH350" s="496"/>
      <c r="AI350" s="496" t="s">
        <v>22</v>
      </c>
      <c r="AJ350" s="496"/>
      <c r="AK350" s="409"/>
      <c r="AL350" s="307">
        <f t="shared" si="305"/>
        <v>0</v>
      </c>
      <c r="AM350" s="234">
        <v>0</v>
      </c>
      <c r="AN350" s="234">
        <v>0</v>
      </c>
      <c r="AO350" s="277">
        <f t="shared" si="313"/>
        <v>0</v>
      </c>
      <c r="AP350" s="234">
        <v>0</v>
      </c>
      <c r="AQ350" s="234">
        <v>0</v>
      </c>
      <c r="AR350" s="277">
        <f t="shared" si="314"/>
        <v>0</v>
      </c>
      <c r="AS350" s="234">
        <v>0</v>
      </c>
      <c r="AT350" s="277">
        <f t="shared" si="315"/>
        <v>0</v>
      </c>
      <c r="AU350" s="278">
        <f t="shared" si="306"/>
        <v>0</v>
      </c>
    </row>
    <row r="351" spans="1:48" x14ac:dyDescent="0.35">
      <c r="A351" s="495">
        <v>0</v>
      </c>
      <c r="B351" s="491"/>
      <c r="C351" s="491" t="s">
        <v>23</v>
      </c>
      <c r="D351" s="491"/>
      <c r="E351" s="409"/>
      <c r="F351" s="234">
        <v>0</v>
      </c>
      <c r="G351" s="234">
        <v>0</v>
      </c>
      <c r="H351" s="235">
        <f t="shared" si="307"/>
        <v>0</v>
      </c>
      <c r="I351" s="234">
        <v>0</v>
      </c>
      <c r="J351" s="234">
        <v>0</v>
      </c>
      <c r="K351" s="235">
        <f t="shared" si="308"/>
        <v>0</v>
      </c>
      <c r="L351" s="234">
        <v>0</v>
      </c>
      <c r="M351" s="236">
        <f t="shared" si="309"/>
        <v>0</v>
      </c>
      <c r="N351" s="223"/>
      <c r="P351" s="522">
        <v>0</v>
      </c>
      <c r="Q351" s="496"/>
      <c r="R351" s="496" t="s">
        <v>23</v>
      </c>
      <c r="S351" s="496"/>
      <c r="T351" s="409"/>
      <c r="U351" s="162">
        <f t="shared" si="303"/>
        <v>0</v>
      </c>
      <c r="V351" s="234">
        <v>0</v>
      </c>
      <c r="W351" s="234">
        <v>0</v>
      </c>
      <c r="X351" s="295">
        <f t="shared" si="310"/>
        <v>0</v>
      </c>
      <c r="Y351" s="234">
        <v>0</v>
      </c>
      <c r="Z351" s="234">
        <v>0</v>
      </c>
      <c r="AA351" s="295">
        <f t="shared" si="311"/>
        <v>0</v>
      </c>
      <c r="AB351" s="234">
        <v>0</v>
      </c>
      <c r="AC351" s="295">
        <f t="shared" si="312"/>
        <v>0</v>
      </c>
      <c r="AD351" s="296">
        <f t="shared" si="304"/>
        <v>0</v>
      </c>
      <c r="AE351" s="223"/>
      <c r="AG351" s="522">
        <v>0</v>
      </c>
      <c r="AH351" s="496"/>
      <c r="AI351" s="496" t="s">
        <v>23</v>
      </c>
      <c r="AJ351" s="496"/>
      <c r="AK351" s="409"/>
      <c r="AL351" s="307">
        <f t="shared" si="305"/>
        <v>0</v>
      </c>
      <c r="AM351" s="234">
        <v>0</v>
      </c>
      <c r="AN351" s="234">
        <v>0</v>
      </c>
      <c r="AO351" s="277">
        <f t="shared" si="313"/>
        <v>0</v>
      </c>
      <c r="AP351" s="234">
        <v>0</v>
      </c>
      <c r="AQ351" s="234">
        <v>0</v>
      </c>
      <c r="AR351" s="277">
        <f t="shared" si="314"/>
        <v>0</v>
      </c>
      <c r="AS351" s="234">
        <v>0</v>
      </c>
      <c r="AT351" s="277">
        <f t="shared" si="315"/>
        <v>0</v>
      </c>
      <c r="AU351" s="278">
        <f t="shared" si="306"/>
        <v>0</v>
      </c>
    </row>
    <row r="352" spans="1:48" ht="16" thickBot="1" x14ac:dyDescent="0.4">
      <c r="A352" s="410" t="s">
        <v>181</v>
      </c>
      <c r="B352" s="411"/>
      <c r="C352" s="497">
        <f>SUM(A347:B351)</f>
        <v>0</v>
      </c>
      <c r="D352" s="497"/>
      <c r="E352" s="411"/>
      <c r="F352" s="250">
        <f>SUM(F347:F351)</f>
        <v>0</v>
      </c>
      <c r="G352" s="250">
        <f t="shared" ref="G352:L352" si="316">SUM(G347:G351)</f>
        <v>0</v>
      </c>
      <c r="H352" s="250">
        <f t="shared" si="316"/>
        <v>0</v>
      </c>
      <c r="I352" s="250">
        <f t="shared" si="316"/>
        <v>0</v>
      </c>
      <c r="J352" s="250">
        <f t="shared" si="316"/>
        <v>0</v>
      </c>
      <c r="K352" s="250">
        <f t="shared" si="316"/>
        <v>0</v>
      </c>
      <c r="L352" s="250">
        <f t="shared" si="316"/>
        <v>0</v>
      </c>
      <c r="M352" s="237">
        <f>SUM(M347:M351)</f>
        <v>0</v>
      </c>
      <c r="N352" s="223"/>
      <c r="P352" s="410" t="s">
        <v>181</v>
      </c>
      <c r="Q352" s="411"/>
      <c r="R352" s="498">
        <f>SUM(P347:Q351)</f>
        <v>0</v>
      </c>
      <c r="S352" s="498"/>
      <c r="T352" s="421"/>
      <c r="U352" s="339">
        <f t="shared" si="303"/>
        <v>0</v>
      </c>
      <c r="V352" s="293">
        <f>SUM(V347:V351)</f>
        <v>0</v>
      </c>
      <c r="W352" s="293">
        <f t="shared" ref="W352:AB352" si="317">SUM(W347:W351)</f>
        <v>0</v>
      </c>
      <c r="X352" s="293">
        <f t="shared" si="317"/>
        <v>0</v>
      </c>
      <c r="Y352" s="293">
        <f t="shared" si="317"/>
        <v>0</v>
      </c>
      <c r="Z352" s="293">
        <f t="shared" si="317"/>
        <v>0</v>
      </c>
      <c r="AA352" s="293">
        <f t="shared" si="317"/>
        <v>0</v>
      </c>
      <c r="AB352" s="293">
        <f t="shared" si="317"/>
        <v>0</v>
      </c>
      <c r="AC352" s="293">
        <f>SUM(AC347:AC351)</f>
        <v>0</v>
      </c>
      <c r="AD352" s="294">
        <f>SUM(AD347:AD351)</f>
        <v>0</v>
      </c>
      <c r="AE352" s="223"/>
      <c r="AG352" s="410" t="s">
        <v>181</v>
      </c>
      <c r="AH352" s="411"/>
      <c r="AI352" s="543">
        <f>SUM(AG347:AH351)</f>
        <v>0</v>
      </c>
      <c r="AJ352" s="543"/>
      <c r="AK352" s="421"/>
      <c r="AL352" s="337">
        <f t="shared" si="305"/>
        <v>0</v>
      </c>
      <c r="AM352" s="275">
        <f>SUM(AM347:AM351)</f>
        <v>0</v>
      </c>
      <c r="AN352" s="275">
        <f t="shared" ref="AN352:AT352" si="318">SUM(AN347:AN351)</f>
        <v>0</v>
      </c>
      <c r="AO352" s="275">
        <f t="shared" si="318"/>
        <v>0</v>
      </c>
      <c r="AP352" s="275">
        <f t="shared" si="318"/>
        <v>0</v>
      </c>
      <c r="AQ352" s="275">
        <f t="shared" si="318"/>
        <v>0</v>
      </c>
      <c r="AR352" s="275">
        <f t="shared" si="318"/>
        <v>0</v>
      </c>
      <c r="AS352" s="275">
        <f t="shared" si="318"/>
        <v>0</v>
      </c>
      <c r="AT352" s="275">
        <f t="shared" si="318"/>
        <v>0</v>
      </c>
      <c r="AU352" s="276">
        <f t="shared" si="306"/>
        <v>0</v>
      </c>
    </row>
    <row r="353" spans="1:47" s="358" customFormat="1" ht="3.75" customHeight="1" thickBot="1" x14ac:dyDescent="0.4">
      <c r="A353" s="499"/>
      <c r="B353" s="499"/>
      <c r="C353" s="499"/>
      <c r="D353" s="499"/>
      <c r="E353" s="499"/>
      <c r="F353" s="499"/>
      <c r="G353" s="499"/>
      <c r="H353" s="499"/>
      <c r="I353" s="499"/>
      <c r="J353" s="499"/>
      <c r="K353" s="499"/>
      <c r="L353" s="499"/>
      <c r="M353" s="499"/>
      <c r="N353" s="223"/>
      <c r="P353" s="499"/>
      <c r="Q353" s="499"/>
      <c r="R353" s="499"/>
      <c r="S353" s="499"/>
      <c r="T353" s="499"/>
      <c r="U353" s="499"/>
      <c r="V353" s="499"/>
      <c r="W353" s="499"/>
      <c r="X353" s="499"/>
      <c r="Y353" s="499"/>
      <c r="Z353" s="499"/>
      <c r="AA353" s="499"/>
      <c r="AB353" s="499"/>
      <c r="AC353" s="499"/>
      <c r="AD353" s="499"/>
      <c r="AE353" s="223"/>
      <c r="AG353" s="649"/>
      <c r="AH353" s="650"/>
      <c r="AI353" s="650"/>
      <c r="AJ353" s="650"/>
      <c r="AK353" s="650"/>
      <c r="AL353" s="650"/>
      <c r="AM353" s="650"/>
      <c r="AN353" s="650"/>
      <c r="AO353" s="650"/>
      <c r="AP353" s="650"/>
      <c r="AQ353" s="650"/>
      <c r="AR353" s="650"/>
      <c r="AS353" s="650"/>
      <c r="AT353" s="650"/>
      <c r="AU353" s="651"/>
    </row>
    <row r="354" spans="1:47" ht="16" thickBot="1" x14ac:dyDescent="0.4">
      <c r="A354" s="500" t="s">
        <v>187</v>
      </c>
      <c r="B354" s="501"/>
      <c r="C354" s="501"/>
      <c r="D354" s="501"/>
      <c r="E354" s="501"/>
      <c r="F354" s="241">
        <f>SUM(F352, F343)</f>
        <v>0</v>
      </c>
      <c r="G354" s="241">
        <f t="shared" ref="G354:L354" si="319">SUM(G352, G343)</f>
        <v>0</v>
      </c>
      <c r="H354" s="241">
        <f>SUM(H352, H343)</f>
        <v>0</v>
      </c>
      <c r="I354" s="241">
        <f t="shared" si="319"/>
        <v>0</v>
      </c>
      <c r="J354" s="241">
        <f t="shared" si="319"/>
        <v>0</v>
      </c>
      <c r="K354" s="241">
        <f>SUM(K352, K343)</f>
        <v>0</v>
      </c>
      <c r="L354" s="241">
        <f t="shared" si="319"/>
        <v>0</v>
      </c>
      <c r="M354" s="240">
        <f>SUM(M352, M343)</f>
        <v>0</v>
      </c>
      <c r="N354" s="223"/>
      <c r="P354" s="500" t="s">
        <v>187</v>
      </c>
      <c r="Q354" s="501"/>
      <c r="R354" s="501"/>
      <c r="S354" s="501"/>
      <c r="T354" s="501"/>
      <c r="U354" s="340">
        <f t="shared" si="303"/>
        <v>0</v>
      </c>
      <c r="V354" s="297">
        <f>SUM(V352, V343)</f>
        <v>0</v>
      </c>
      <c r="W354" s="297">
        <f t="shared" ref="W354" si="320">SUM(W352, W343)</f>
        <v>0</v>
      </c>
      <c r="X354" s="297">
        <f>SUM(X352, X343)</f>
        <v>0</v>
      </c>
      <c r="Y354" s="297">
        <f t="shared" ref="Y354:AB354" si="321">SUM(Y352, Y343)</f>
        <v>0</v>
      </c>
      <c r="Z354" s="297">
        <f t="shared" si="321"/>
        <v>0</v>
      </c>
      <c r="AA354" s="297">
        <f t="shared" si="321"/>
        <v>0</v>
      </c>
      <c r="AB354" s="297">
        <f t="shared" si="321"/>
        <v>0</v>
      </c>
      <c r="AC354" s="297">
        <f>SUM(AC352, AC343)</f>
        <v>0</v>
      </c>
      <c r="AD354" s="298">
        <f>SUM(AD352, AD343)</f>
        <v>0</v>
      </c>
      <c r="AE354" s="223"/>
      <c r="AG354" s="500" t="s">
        <v>187</v>
      </c>
      <c r="AH354" s="501"/>
      <c r="AI354" s="501"/>
      <c r="AJ354" s="501"/>
      <c r="AK354" s="501"/>
      <c r="AL354" s="338">
        <f t="shared" si="305"/>
        <v>0</v>
      </c>
      <c r="AM354" s="279">
        <f>SUM(AM352, AM343)</f>
        <v>0</v>
      </c>
      <c r="AN354" s="279">
        <f t="shared" ref="AN354" si="322">SUM(AN352, AN343)</f>
        <v>0</v>
      </c>
      <c r="AO354" s="279">
        <f>SUM(AO352, AO343)</f>
        <v>0</v>
      </c>
      <c r="AP354" s="279">
        <f t="shared" ref="AP354:AT354" si="323">SUM(AP352, AP343)</f>
        <v>0</v>
      </c>
      <c r="AQ354" s="279">
        <f t="shared" si="323"/>
        <v>0</v>
      </c>
      <c r="AR354" s="279">
        <f t="shared" si="323"/>
        <v>0</v>
      </c>
      <c r="AS354" s="279">
        <f t="shared" si="323"/>
        <v>0</v>
      </c>
      <c r="AT354" s="279">
        <f t="shared" si="323"/>
        <v>0</v>
      </c>
      <c r="AU354" s="280">
        <f>IF($S$393&lt;&gt;0, AC354+AL354-AT354, M354+AL354-AT354)</f>
        <v>0</v>
      </c>
    </row>
    <row r="355" spans="1:47" ht="16" thickBot="1" x14ac:dyDescent="0.4">
      <c r="F355" s="357"/>
      <c r="G355" s="357"/>
      <c r="AE355" s="358"/>
    </row>
    <row r="356" spans="1:47" s="242" customFormat="1" x14ac:dyDescent="0.35">
      <c r="A356" s="502" t="s">
        <v>98</v>
      </c>
      <c r="B356" s="503"/>
      <c r="C356" s="503"/>
      <c r="D356" s="503"/>
      <c r="E356" s="503"/>
      <c r="F356" s="503"/>
      <c r="G356" s="503"/>
      <c r="H356" s="503"/>
      <c r="I356" s="503"/>
      <c r="J356" s="503"/>
      <c r="K356" s="503"/>
      <c r="L356" s="503"/>
      <c r="M356" s="518"/>
      <c r="N356" s="413"/>
      <c r="P356" s="502" t="s">
        <v>98</v>
      </c>
      <c r="Q356" s="503"/>
      <c r="R356" s="503"/>
      <c r="S356" s="503"/>
      <c r="T356" s="503"/>
      <c r="U356" s="503"/>
      <c r="V356" s="503"/>
      <c r="W356" s="503"/>
      <c r="X356" s="503"/>
      <c r="Y356" s="503"/>
      <c r="Z356" s="503"/>
      <c r="AA356" s="503"/>
      <c r="AB356" s="503"/>
      <c r="AC356" s="503"/>
      <c r="AD356" s="418"/>
      <c r="AE356" s="413"/>
      <c r="AG356" s="502" t="s">
        <v>98</v>
      </c>
      <c r="AH356" s="503"/>
      <c r="AI356" s="503"/>
      <c r="AJ356" s="503"/>
      <c r="AK356" s="503"/>
      <c r="AL356" s="503"/>
      <c r="AM356" s="503"/>
      <c r="AN356" s="503"/>
      <c r="AO356" s="503"/>
      <c r="AP356" s="503"/>
      <c r="AQ356" s="503"/>
      <c r="AR356" s="503"/>
      <c r="AS356" s="503"/>
      <c r="AT356" s="503"/>
      <c r="AU356" s="418"/>
    </row>
    <row r="357" spans="1:47" s="242" customFormat="1" x14ac:dyDescent="0.35">
      <c r="A357" s="530" t="s">
        <v>24</v>
      </c>
      <c r="B357" s="531"/>
      <c r="C357" s="531"/>
      <c r="D357" s="531"/>
      <c r="E357" s="531"/>
      <c r="F357" s="531"/>
      <c r="G357" s="531"/>
      <c r="H357" s="531"/>
      <c r="I357" s="531"/>
      <c r="J357" s="424" t="s">
        <v>17</v>
      </c>
      <c r="K357" s="424" t="s">
        <v>15</v>
      </c>
      <c r="L357" s="424" t="s">
        <v>16</v>
      </c>
      <c r="M357" s="259" t="s">
        <v>18</v>
      </c>
      <c r="N357" s="413"/>
      <c r="P357" s="530" t="s">
        <v>24</v>
      </c>
      <c r="Q357" s="531"/>
      <c r="R357" s="531"/>
      <c r="S357" s="531"/>
      <c r="T357" s="531"/>
      <c r="U357" s="531"/>
      <c r="V357" s="531"/>
      <c r="W357" s="531"/>
      <c r="X357" s="531"/>
      <c r="Y357" s="422" t="s">
        <v>263</v>
      </c>
      <c r="Z357" s="328" t="s">
        <v>77</v>
      </c>
      <c r="AA357" s="424" t="s">
        <v>15</v>
      </c>
      <c r="AB357" s="424" t="s">
        <v>16</v>
      </c>
      <c r="AC357" s="422" t="s">
        <v>18</v>
      </c>
      <c r="AD357" s="267" t="s">
        <v>114</v>
      </c>
      <c r="AE357" s="413"/>
      <c r="AG357" s="530" t="s">
        <v>24</v>
      </c>
      <c r="AH357" s="531"/>
      <c r="AI357" s="531"/>
      <c r="AJ357" s="531"/>
      <c r="AK357" s="531"/>
      <c r="AL357" s="531"/>
      <c r="AM357" s="531"/>
      <c r="AN357" s="531"/>
      <c r="AO357" s="531"/>
      <c r="AP357" s="422" t="s">
        <v>263</v>
      </c>
      <c r="AQ357" s="328" t="s">
        <v>211</v>
      </c>
      <c r="AR357" s="424" t="s">
        <v>15</v>
      </c>
      <c r="AS357" s="424" t="s">
        <v>16</v>
      </c>
      <c r="AT357" s="422" t="s">
        <v>213</v>
      </c>
      <c r="AU357" s="267" t="s">
        <v>266</v>
      </c>
    </row>
    <row r="358" spans="1:47" x14ac:dyDescent="0.35">
      <c r="A358" s="415">
        <v>1</v>
      </c>
      <c r="B358" s="491"/>
      <c r="C358" s="491"/>
      <c r="D358" s="491"/>
      <c r="E358" s="491"/>
      <c r="F358" s="491"/>
      <c r="G358" s="491"/>
      <c r="H358" s="491"/>
      <c r="I358" s="491"/>
      <c r="J358" s="234">
        <v>0</v>
      </c>
      <c r="K358" s="234">
        <v>0</v>
      </c>
      <c r="L358" s="234">
        <v>0</v>
      </c>
      <c r="M358" s="236">
        <f>SUM(J358:L358)</f>
        <v>0</v>
      </c>
      <c r="N358" s="223"/>
      <c r="P358" s="415">
        <v>1</v>
      </c>
      <c r="Q358" s="491"/>
      <c r="R358" s="491"/>
      <c r="S358" s="491"/>
      <c r="T358" s="491"/>
      <c r="U358" s="491"/>
      <c r="V358" s="491"/>
      <c r="W358" s="491"/>
      <c r="X358" s="491"/>
      <c r="Y358" s="164">
        <f>AU278</f>
        <v>0</v>
      </c>
      <c r="Z358" s="234">
        <v>0</v>
      </c>
      <c r="AA358" s="234">
        <v>0</v>
      </c>
      <c r="AB358" s="234">
        <v>0</v>
      </c>
      <c r="AC358" s="295">
        <f>SUM(Z358:AB358)</f>
        <v>0</v>
      </c>
      <c r="AD358" s="296">
        <f t="shared" ref="AD358:AD360" si="324">M358-AC358</f>
        <v>0</v>
      </c>
      <c r="AE358" s="223"/>
      <c r="AG358" s="415">
        <v>1</v>
      </c>
      <c r="AH358" s="491"/>
      <c r="AI358" s="491"/>
      <c r="AJ358" s="491"/>
      <c r="AK358" s="491"/>
      <c r="AL358" s="491"/>
      <c r="AM358" s="491"/>
      <c r="AN358" s="491"/>
      <c r="AO358" s="491"/>
      <c r="AP358" s="305">
        <f>AU278</f>
        <v>0</v>
      </c>
      <c r="AQ358" s="234">
        <v>0</v>
      </c>
      <c r="AR358" s="234">
        <v>0</v>
      </c>
      <c r="AS358" s="234">
        <v>0</v>
      </c>
      <c r="AT358" s="277">
        <f>SUM(AQ358:AS358)</f>
        <v>0</v>
      </c>
      <c r="AU358" s="278">
        <f>IF($S$393&lt;&gt;0, AC358+AP358-AT358, M358+AP358-AT358)</f>
        <v>0</v>
      </c>
    </row>
    <row r="359" spans="1:47" x14ac:dyDescent="0.35">
      <c r="A359" s="415">
        <v>2</v>
      </c>
      <c r="B359" s="492"/>
      <c r="C359" s="492"/>
      <c r="D359" s="492"/>
      <c r="E359" s="492"/>
      <c r="F359" s="492"/>
      <c r="G359" s="492"/>
      <c r="H359" s="492"/>
      <c r="I359" s="492"/>
      <c r="J359" s="234">
        <v>0</v>
      </c>
      <c r="K359" s="234">
        <v>0</v>
      </c>
      <c r="L359" s="234">
        <v>0</v>
      </c>
      <c r="M359" s="236">
        <f>SUM(J359:L359)</f>
        <v>0</v>
      </c>
      <c r="N359" s="223"/>
      <c r="P359" s="415">
        <v>2</v>
      </c>
      <c r="Q359" s="492"/>
      <c r="R359" s="492"/>
      <c r="S359" s="492"/>
      <c r="T359" s="492"/>
      <c r="U359" s="492"/>
      <c r="V359" s="492"/>
      <c r="W359" s="492"/>
      <c r="X359" s="492"/>
      <c r="Y359" s="164">
        <f t="shared" ref="Y359:Y361" si="325">AU279</f>
        <v>0</v>
      </c>
      <c r="Z359" s="234">
        <v>0</v>
      </c>
      <c r="AA359" s="234">
        <v>0</v>
      </c>
      <c r="AB359" s="234">
        <v>0</v>
      </c>
      <c r="AC359" s="295">
        <f t="shared" ref="AC359:AC360" si="326">SUM(Z359:AB359)</f>
        <v>0</v>
      </c>
      <c r="AD359" s="296">
        <f t="shared" si="324"/>
        <v>0</v>
      </c>
      <c r="AE359" s="223"/>
      <c r="AG359" s="415">
        <v>2</v>
      </c>
      <c r="AH359" s="492"/>
      <c r="AI359" s="492"/>
      <c r="AJ359" s="492"/>
      <c r="AK359" s="492"/>
      <c r="AL359" s="492"/>
      <c r="AM359" s="492"/>
      <c r="AN359" s="492"/>
      <c r="AO359" s="492"/>
      <c r="AP359" s="305">
        <f t="shared" ref="AP359:AP361" si="327">AU279</f>
        <v>0</v>
      </c>
      <c r="AQ359" s="234">
        <v>0</v>
      </c>
      <c r="AR359" s="234">
        <v>0</v>
      </c>
      <c r="AS359" s="234">
        <v>0</v>
      </c>
      <c r="AT359" s="277">
        <f t="shared" ref="AT359:AT360" si="328">SUM(AQ359:AS359)</f>
        <v>0</v>
      </c>
      <c r="AU359" s="278">
        <f t="shared" ref="AU359:AU361" si="329">IF($S$393&lt;&gt;0, AC359+AP359-AT359, M359+AP359-AT359)</f>
        <v>0</v>
      </c>
    </row>
    <row r="360" spans="1:47" x14ac:dyDescent="0.35">
      <c r="A360" s="415">
        <v>3</v>
      </c>
      <c r="B360" s="492"/>
      <c r="C360" s="492"/>
      <c r="D360" s="492"/>
      <c r="E360" s="492"/>
      <c r="F360" s="492"/>
      <c r="G360" s="492"/>
      <c r="H360" s="492"/>
      <c r="I360" s="492"/>
      <c r="J360" s="234">
        <v>0</v>
      </c>
      <c r="K360" s="234">
        <v>0</v>
      </c>
      <c r="L360" s="234">
        <v>0</v>
      </c>
      <c r="M360" s="236">
        <f t="shared" ref="M360:M379" si="330">SUM(J360:L360)</f>
        <v>0</v>
      </c>
      <c r="N360" s="223"/>
      <c r="P360" s="415">
        <v>3</v>
      </c>
      <c r="Q360" s="492"/>
      <c r="R360" s="492"/>
      <c r="S360" s="492"/>
      <c r="T360" s="492"/>
      <c r="U360" s="492"/>
      <c r="V360" s="492"/>
      <c r="W360" s="492"/>
      <c r="X360" s="492"/>
      <c r="Y360" s="164">
        <f t="shared" si="325"/>
        <v>0</v>
      </c>
      <c r="Z360" s="234">
        <v>0</v>
      </c>
      <c r="AA360" s="234">
        <v>0</v>
      </c>
      <c r="AB360" s="234">
        <v>0</v>
      </c>
      <c r="AC360" s="295">
        <f t="shared" si="326"/>
        <v>0</v>
      </c>
      <c r="AD360" s="296">
        <f t="shared" si="324"/>
        <v>0</v>
      </c>
      <c r="AE360" s="223"/>
      <c r="AG360" s="415">
        <v>3</v>
      </c>
      <c r="AH360" s="492"/>
      <c r="AI360" s="492"/>
      <c r="AJ360" s="492"/>
      <c r="AK360" s="492"/>
      <c r="AL360" s="492"/>
      <c r="AM360" s="492"/>
      <c r="AN360" s="492"/>
      <c r="AO360" s="492"/>
      <c r="AP360" s="305">
        <f t="shared" si="327"/>
        <v>0</v>
      </c>
      <c r="AQ360" s="234">
        <v>0</v>
      </c>
      <c r="AR360" s="234">
        <v>0</v>
      </c>
      <c r="AS360" s="234">
        <v>0</v>
      </c>
      <c r="AT360" s="277">
        <f t="shared" si="328"/>
        <v>0</v>
      </c>
      <c r="AU360" s="278">
        <f t="shared" si="329"/>
        <v>0</v>
      </c>
    </row>
    <row r="361" spans="1:47" ht="16" thickBot="1" x14ac:dyDescent="0.4">
      <c r="A361" s="504" t="s">
        <v>25</v>
      </c>
      <c r="B361" s="505"/>
      <c r="C361" s="505"/>
      <c r="D361" s="505"/>
      <c r="E361" s="505"/>
      <c r="F361" s="505"/>
      <c r="G361" s="505"/>
      <c r="H361" s="505"/>
      <c r="I361" s="505"/>
      <c r="J361" s="250">
        <f>SUM(J358:J360)</f>
        <v>0</v>
      </c>
      <c r="K361" s="250">
        <f t="shared" ref="K361:L361" si="331">SUM(K358:K360)</f>
        <v>0</v>
      </c>
      <c r="L361" s="250">
        <f t="shared" si="331"/>
        <v>0</v>
      </c>
      <c r="M361" s="237">
        <f t="shared" si="330"/>
        <v>0</v>
      </c>
      <c r="N361" s="223"/>
      <c r="P361" s="504" t="s">
        <v>25</v>
      </c>
      <c r="Q361" s="505"/>
      <c r="R361" s="505"/>
      <c r="S361" s="505"/>
      <c r="T361" s="505"/>
      <c r="U361" s="505"/>
      <c r="V361" s="505"/>
      <c r="W361" s="505"/>
      <c r="X361" s="505"/>
      <c r="Y361" s="200">
        <f t="shared" si="325"/>
        <v>0</v>
      </c>
      <c r="Z361" s="293">
        <f>SUM(Z358:Z360)</f>
        <v>0</v>
      </c>
      <c r="AA361" s="293">
        <f t="shared" ref="AA361:AD361" si="332">SUM(AA358:AA360)</f>
        <v>0</v>
      </c>
      <c r="AB361" s="293">
        <f t="shared" si="332"/>
        <v>0</v>
      </c>
      <c r="AC361" s="293">
        <f t="shared" si="332"/>
        <v>0</v>
      </c>
      <c r="AD361" s="294">
        <f t="shared" si="332"/>
        <v>0</v>
      </c>
      <c r="AE361" s="223"/>
      <c r="AG361" s="504" t="s">
        <v>25</v>
      </c>
      <c r="AH361" s="505"/>
      <c r="AI361" s="505"/>
      <c r="AJ361" s="505"/>
      <c r="AK361" s="505"/>
      <c r="AL361" s="505"/>
      <c r="AM361" s="505"/>
      <c r="AN361" s="505"/>
      <c r="AO361" s="505"/>
      <c r="AP361" s="306">
        <f t="shared" si="327"/>
        <v>0</v>
      </c>
      <c r="AQ361" s="275">
        <f>SUM(AQ358:AQ360)</f>
        <v>0</v>
      </c>
      <c r="AR361" s="275">
        <f t="shared" ref="AR361:AT361" si="333">SUM(AR358:AR360)</f>
        <v>0</v>
      </c>
      <c r="AS361" s="275">
        <f t="shared" si="333"/>
        <v>0</v>
      </c>
      <c r="AT361" s="275">
        <f t="shared" si="333"/>
        <v>0</v>
      </c>
      <c r="AU361" s="276">
        <f t="shared" si="329"/>
        <v>0</v>
      </c>
    </row>
    <row r="362" spans="1:47" s="358" customFormat="1" ht="3.75" customHeight="1" thickBot="1" x14ac:dyDescent="0.4">
      <c r="A362" s="413"/>
      <c r="B362" s="413"/>
      <c r="C362" s="413"/>
      <c r="D362" s="413"/>
      <c r="E362" s="413"/>
      <c r="F362" s="413"/>
      <c r="G362" s="413"/>
      <c r="H362" s="413"/>
      <c r="I362" s="413"/>
      <c r="J362" s="246"/>
      <c r="K362" s="246"/>
      <c r="L362" s="246"/>
      <c r="M362" s="246"/>
      <c r="N362" s="223"/>
      <c r="P362" s="413"/>
      <c r="Q362" s="413"/>
      <c r="R362" s="413"/>
      <c r="S362" s="413"/>
      <c r="T362" s="413"/>
      <c r="U362" s="413"/>
      <c r="V362" s="413"/>
      <c r="W362" s="413"/>
      <c r="X362" s="413"/>
      <c r="Y362" s="304"/>
      <c r="Z362" s="246"/>
      <c r="AA362" s="246"/>
      <c r="AB362" s="246"/>
      <c r="AC362" s="246"/>
      <c r="AD362" s="246"/>
      <c r="AE362" s="223"/>
      <c r="AG362" s="413"/>
      <c r="AH362" s="413"/>
      <c r="AI362" s="413"/>
      <c r="AJ362" s="413"/>
      <c r="AK362" s="413"/>
      <c r="AL362" s="413"/>
      <c r="AM362" s="413"/>
      <c r="AN362" s="413"/>
      <c r="AO362" s="413"/>
      <c r="AP362" s="304"/>
      <c r="AQ362" s="246"/>
      <c r="AR362" s="246"/>
      <c r="AS362" s="246"/>
      <c r="AT362" s="246"/>
      <c r="AU362" s="246"/>
    </row>
    <row r="363" spans="1:47" s="242" customFormat="1" x14ac:dyDescent="0.35">
      <c r="A363" s="502" t="s">
        <v>33</v>
      </c>
      <c r="B363" s="503"/>
      <c r="C363" s="503"/>
      <c r="D363" s="503"/>
      <c r="E363" s="503"/>
      <c r="F363" s="503"/>
      <c r="G363" s="503"/>
      <c r="H363" s="503"/>
      <c r="I363" s="503"/>
      <c r="J363" s="425" t="s">
        <v>17</v>
      </c>
      <c r="K363" s="425" t="s">
        <v>15</v>
      </c>
      <c r="L363" s="425" t="s">
        <v>16</v>
      </c>
      <c r="M363" s="418" t="s">
        <v>18</v>
      </c>
      <c r="N363" s="413"/>
      <c r="P363" s="502" t="s">
        <v>33</v>
      </c>
      <c r="Q363" s="503"/>
      <c r="R363" s="503"/>
      <c r="S363" s="503"/>
      <c r="T363" s="503"/>
      <c r="U363" s="503"/>
      <c r="V363" s="503"/>
      <c r="W363" s="503"/>
      <c r="X363" s="503"/>
      <c r="Y363" s="414" t="s">
        <v>263</v>
      </c>
      <c r="Z363" s="425" t="s">
        <v>77</v>
      </c>
      <c r="AA363" s="425" t="s">
        <v>15</v>
      </c>
      <c r="AB363" s="425" t="s">
        <v>16</v>
      </c>
      <c r="AC363" s="414" t="s">
        <v>18</v>
      </c>
      <c r="AD363" s="268" t="s">
        <v>114</v>
      </c>
      <c r="AE363" s="413"/>
      <c r="AG363" s="502" t="s">
        <v>33</v>
      </c>
      <c r="AH363" s="503"/>
      <c r="AI363" s="503"/>
      <c r="AJ363" s="503"/>
      <c r="AK363" s="503"/>
      <c r="AL363" s="503"/>
      <c r="AM363" s="503"/>
      <c r="AN363" s="503"/>
      <c r="AO363" s="503"/>
      <c r="AP363" s="414" t="s">
        <v>263</v>
      </c>
      <c r="AQ363" s="425" t="s">
        <v>211</v>
      </c>
      <c r="AR363" s="425" t="s">
        <v>15</v>
      </c>
      <c r="AS363" s="425" t="s">
        <v>16</v>
      </c>
      <c r="AT363" s="414" t="s">
        <v>213</v>
      </c>
      <c r="AU363" s="268" t="s">
        <v>266</v>
      </c>
    </row>
    <row r="364" spans="1:47" x14ac:dyDescent="0.35">
      <c r="A364" s="415">
        <v>1</v>
      </c>
      <c r="B364" s="492"/>
      <c r="C364" s="492"/>
      <c r="D364" s="492"/>
      <c r="E364" s="492"/>
      <c r="F364" s="492"/>
      <c r="G364" s="492"/>
      <c r="H364" s="492"/>
      <c r="I364" s="492"/>
      <c r="J364" s="234">
        <v>0</v>
      </c>
      <c r="K364" s="234">
        <v>0</v>
      </c>
      <c r="L364" s="234">
        <v>0</v>
      </c>
      <c r="M364" s="236">
        <f t="shared" si="330"/>
        <v>0</v>
      </c>
      <c r="N364" s="223"/>
      <c r="P364" s="415">
        <v>1</v>
      </c>
      <c r="Q364" s="492"/>
      <c r="R364" s="492"/>
      <c r="S364" s="492"/>
      <c r="T364" s="492"/>
      <c r="U364" s="492"/>
      <c r="V364" s="492"/>
      <c r="W364" s="492"/>
      <c r="X364" s="492"/>
      <c r="Y364" s="164">
        <f t="shared" ref="Y364:Y367" si="334">AU284</f>
        <v>0</v>
      </c>
      <c r="Z364" s="234">
        <v>0</v>
      </c>
      <c r="AA364" s="234">
        <v>0</v>
      </c>
      <c r="AB364" s="234">
        <v>0</v>
      </c>
      <c r="AC364" s="295">
        <f t="shared" ref="AC364:AC366" si="335">SUM(Z364:AB364)</f>
        <v>0</v>
      </c>
      <c r="AD364" s="296">
        <f t="shared" ref="AD364:AD366" si="336">M364-AC364</f>
        <v>0</v>
      </c>
      <c r="AE364" s="223"/>
      <c r="AG364" s="415">
        <v>1</v>
      </c>
      <c r="AH364" s="492"/>
      <c r="AI364" s="492"/>
      <c r="AJ364" s="492"/>
      <c r="AK364" s="492"/>
      <c r="AL364" s="492"/>
      <c r="AM364" s="492"/>
      <c r="AN364" s="492"/>
      <c r="AO364" s="492"/>
      <c r="AP364" s="305">
        <f t="shared" ref="AP364:AP367" si="337">AU284</f>
        <v>0</v>
      </c>
      <c r="AQ364" s="234">
        <v>0</v>
      </c>
      <c r="AR364" s="234">
        <v>0</v>
      </c>
      <c r="AS364" s="234">
        <v>0</v>
      </c>
      <c r="AT364" s="277">
        <f t="shared" ref="AT364:AT366" si="338">SUM(AQ364:AS364)</f>
        <v>0</v>
      </c>
      <c r="AU364" s="278">
        <f>IF($S$393&lt;&gt;0, AC364+AP364-AT364, M364+AP364-AT364)</f>
        <v>0</v>
      </c>
    </row>
    <row r="365" spans="1:47" x14ac:dyDescent="0.35">
      <c r="A365" s="415">
        <v>2</v>
      </c>
      <c r="B365" s="492"/>
      <c r="C365" s="492"/>
      <c r="D365" s="492"/>
      <c r="E365" s="492"/>
      <c r="F365" s="492"/>
      <c r="G365" s="492"/>
      <c r="H365" s="492"/>
      <c r="I365" s="492"/>
      <c r="J365" s="234">
        <v>0</v>
      </c>
      <c r="K365" s="234">
        <v>0</v>
      </c>
      <c r="L365" s="234">
        <v>0</v>
      </c>
      <c r="M365" s="236">
        <f t="shared" si="330"/>
        <v>0</v>
      </c>
      <c r="N365" s="223"/>
      <c r="P365" s="415">
        <v>2</v>
      </c>
      <c r="Q365" s="492"/>
      <c r="R365" s="492"/>
      <c r="S365" s="492"/>
      <c r="T365" s="492"/>
      <c r="U365" s="492"/>
      <c r="V365" s="492"/>
      <c r="W365" s="492"/>
      <c r="X365" s="492"/>
      <c r="Y365" s="164">
        <f t="shared" si="334"/>
        <v>0</v>
      </c>
      <c r="Z365" s="234">
        <v>0</v>
      </c>
      <c r="AA365" s="234">
        <v>0</v>
      </c>
      <c r="AB365" s="234">
        <v>0</v>
      </c>
      <c r="AC365" s="295">
        <f t="shared" si="335"/>
        <v>0</v>
      </c>
      <c r="AD365" s="296">
        <f t="shared" si="336"/>
        <v>0</v>
      </c>
      <c r="AE365" s="223"/>
      <c r="AG365" s="415">
        <v>2</v>
      </c>
      <c r="AH365" s="492"/>
      <c r="AI365" s="492"/>
      <c r="AJ365" s="492"/>
      <c r="AK365" s="492"/>
      <c r="AL365" s="492"/>
      <c r="AM365" s="492"/>
      <c r="AN365" s="492"/>
      <c r="AO365" s="492"/>
      <c r="AP365" s="305">
        <f t="shared" si="337"/>
        <v>0</v>
      </c>
      <c r="AQ365" s="234">
        <v>0</v>
      </c>
      <c r="AR365" s="234">
        <v>0</v>
      </c>
      <c r="AS365" s="234">
        <v>0</v>
      </c>
      <c r="AT365" s="277">
        <f t="shared" si="338"/>
        <v>0</v>
      </c>
      <c r="AU365" s="278">
        <f t="shared" ref="AU365:AU367" si="339">IF($S$393&lt;&gt;0, AC365+AP365-AT365, M365+AP365-AT365)</f>
        <v>0</v>
      </c>
    </row>
    <row r="366" spans="1:47" x14ac:dyDescent="0.35">
      <c r="A366" s="415">
        <v>3</v>
      </c>
      <c r="B366" s="492"/>
      <c r="C366" s="492"/>
      <c r="D366" s="492"/>
      <c r="E366" s="492"/>
      <c r="F366" s="492"/>
      <c r="G366" s="492"/>
      <c r="H366" s="492"/>
      <c r="I366" s="492"/>
      <c r="J366" s="234">
        <v>0</v>
      </c>
      <c r="K366" s="234">
        <v>0</v>
      </c>
      <c r="L366" s="234">
        <v>0</v>
      </c>
      <c r="M366" s="236">
        <f>SUM(J366:L366)</f>
        <v>0</v>
      </c>
      <c r="N366" s="223"/>
      <c r="P366" s="415">
        <v>3</v>
      </c>
      <c r="Q366" s="492"/>
      <c r="R366" s="492"/>
      <c r="S366" s="492"/>
      <c r="T366" s="492"/>
      <c r="U366" s="492"/>
      <c r="V366" s="492"/>
      <c r="W366" s="492"/>
      <c r="X366" s="492"/>
      <c r="Y366" s="164">
        <f t="shared" si="334"/>
        <v>0</v>
      </c>
      <c r="Z366" s="234">
        <v>0</v>
      </c>
      <c r="AA366" s="234">
        <v>0</v>
      </c>
      <c r="AB366" s="234">
        <v>0</v>
      </c>
      <c r="AC366" s="295">
        <f t="shared" si="335"/>
        <v>0</v>
      </c>
      <c r="AD366" s="296">
        <f t="shared" si="336"/>
        <v>0</v>
      </c>
      <c r="AE366" s="223"/>
      <c r="AG366" s="415">
        <v>3</v>
      </c>
      <c r="AH366" s="492"/>
      <c r="AI366" s="492"/>
      <c r="AJ366" s="492"/>
      <c r="AK366" s="492"/>
      <c r="AL366" s="492"/>
      <c r="AM366" s="492"/>
      <c r="AN366" s="492"/>
      <c r="AO366" s="492"/>
      <c r="AP366" s="305">
        <f t="shared" si="337"/>
        <v>0</v>
      </c>
      <c r="AQ366" s="234">
        <v>0</v>
      </c>
      <c r="AR366" s="234">
        <v>0</v>
      </c>
      <c r="AS366" s="234">
        <v>0</v>
      </c>
      <c r="AT366" s="277">
        <f t="shared" si="338"/>
        <v>0</v>
      </c>
      <c r="AU366" s="278">
        <f t="shared" si="339"/>
        <v>0</v>
      </c>
    </row>
    <row r="367" spans="1:47" ht="16" thickBot="1" x14ac:dyDescent="0.4">
      <c r="A367" s="504" t="s">
        <v>26</v>
      </c>
      <c r="B367" s="505"/>
      <c r="C367" s="505"/>
      <c r="D367" s="505"/>
      <c r="E367" s="505"/>
      <c r="F367" s="505"/>
      <c r="G367" s="505"/>
      <c r="H367" s="505"/>
      <c r="I367" s="505"/>
      <c r="J367" s="250">
        <f>SUM(J364:J366)</f>
        <v>0</v>
      </c>
      <c r="K367" s="250">
        <f t="shared" ref="K367" si="340">SUM(K364:K366)</f>
        <v>0</v>
      </c>
      <c r="L367" s="250">
        <f>SUM(L364:L366)</f>
        <v>0</v>
      </c>
      <c r="M367" s="237">
        <f t="shared" si="330"/>
        <v>0</v>
      </c>
      <c r="N367" s="223"/>
      <c r="P367" s="530" t="s">
        <v>26</v>
      </c>
      <c r="Q367" s="531"/>
      <c r="R367" s="531"/>
      <c r="S367" s="531"/>
      <c r="T367" s="531"/>
      <c r="U367" s="531"/>
      <c r="V367" s="531"/>
      <c r="W367" s="531"/>
      <c r="X367" s="531"/>
      <c r="Y367" s="164">
        <f t="shared" si="334"/>
        <v>0</v>
      </c>
      <c r="Z367" s="295">
        <f>SUM(Z364:Z366)</f>
        <v>0</v>
      </c>
      <c r="AA367" s="295">
        <f t="shared" ref="AA367:AD367" si="341">SUM(AA364:AA366)</f>
        <v>0</v>
      </c>
      <c r="AB367" s="295">
        <f t="shared" si="341"/>
        <v>0</v>
      </c>
      <c r="AC367" s="295">
        <f t="shared" si="341"/>
        <v>0</v>
      </c>
      <c r="AD367" s="296">
        <f t="shared" si="341"/>
        <v>0</v>
      </c>
      <c r="AE367" s="223"/>
      <c r="AG367" s="504" t="s">
        <v>26</v>
      </c>
      <c r="AH367" s="505"/>
      <c r="AI367" s="505"/>
      <c r="AJ367" s="505"/>
      <c r="AK367" s="505"/>
      <c r="AL367" s="505"/>
      <c r="AM367" s="505"/>
      <c r="AN367" s="505"/>
      <c r="AO367" s="505"/>
      <c r="AP367" s="306">
        <f t="shared" si="337"/>
        <v>0</v>
      </c>
      <c r="AQ367" s="275">
        <f>SUM(AQ364:AQ366)</f>
        <v>0</v>
      </c>
      <c r="AR367" s="275">
        <f t="shared" ref="AR367:AT367" si="342">SUM(AR364:AR366)</f>
        <v>0</v>
      </c>
      <c r="AS367" s="275">
        <f t="shared" si="342"/>
        <v>0</v>
      </c>
      <c r="AT367" s="275">
        <f t="shared" si="342"/>
        <v>0</v>
      </c>
      <c r="AU367" s="276">
        <f t="shared" si="339"/>
        <v>0</v>
      </c>
    </row>
    <row r="368" spans="1:47" s="358" customFormat="1" ht="3.75" customHeight="1" thickBot="1" x14ac:dyDescent="0.4">
      <c r="A368" s="413"/>
      <c r="B368" s="413"/>
      <c r="C368" s="413"/>
      <c r="D368" s="413"/>
      <c r="E368" s="413"/>
      <c r="F368" s="413"/>
      <c r="G368" s="413"/>
      <c r="H368" s="413"/>
      <c r="I368" s="413"/>
      <c r="J368" s="246"/>
      <c r="K368" s="246"/>
      <c r="L368" s="246"/>
      <c r="M368" s="246"/>
      <c r="N368" s="223"/>
      <c r="P368" s="341"/>
      <c r="Q368" s="342"/>
      <c r="R368" s="342"/>
      <c r="S368" s="342"/>
      <c r="T368" s="342"/>
      <c r="U368" s="342"/>
      <c r="V368" s="342"/>
      <c r="W368" s="342"/>
      <c r="X368" s="342"/>
      <c r="Y368" s="249"/>
      <c r="Z368" s="249"/>
      <c r="AA368" s="249"/>
      <c r="AB368" s="249"/>
      <c r="AC368" s="249"/>
      <c r="AD368" s="343"/>
      <c r="AE368" s="223"/>
      <c r="AG368" s="413"/>
      <c r="AH368" s="413"/>
      <c r="AI368" s="413"/>
      <c r="AJ368" s="413"/>
      <c r="AK368" s="413"/>
      <c r="AL368" s="413"/>
      <c r="AM368" s="413"/>
      <c r="AN368" s="413"/>
      <c r="AO368" s="413"/>
      <c r="AP368" s="246"/>
      <c r="AQ368" s="246"/>
      <c r="AR368" s="246"/>
      <c r="AS368" s="246"/>
      <c r="AT368" s="246"/>
      <c r="AU368" s="246"/>
    </row>
    <row r="369" spans="1:134" s="242" customFormat="1" x14ac:dyDescent="0.35">
      <c r="A369" s="502" t="s">
        <v>27</v>
      </c>
      <c r="B369" s="503"/>
      <c r="C369" s="503"/>
      <c r="D369" s="503"/>
      <c r="E369" s="503"/>
      <c r="F369" s="503"/>
      <c r="G369" s="503"/>
      <c r="H369" s="503"/>
      <c r="I369" s="503"/>
      <c r="J369" s="425" t="s">
        <v>17</v>
      </c>
      <c r="K369" s="425" t="s">
        <v>15</v>
      </c>
      <c r="L369" s="425" t="s">
        <v>16</v>
      </c>
      <c r="M369" s="418" t="s">
        <v>18</v>
      </c>
      <c r="N369" s="413"/>
      <c r="P369" s="502" t="s">
        <v>27</v>
      </c>
      <c r="Q369" s="503"/>
      <c r="R369" s="503"/>
      <c r="S369" s="503"/>
      <c r="T369" s="503"/>
      <c r="U369" s="503"/>
      <c r="V369" s="503"/>
      <c r="W369" s="503"/>
      <c r="X369" s="503"/>
      <c r="Y369" s="414" t="s">
        <v>263</v>
      </c>
      <c r="Z369" s="425" t="s">
        <v>77</v>
      </c>
      <c r="AA369" s="425" t="s">
        <v>15</v>
      </c>
      <c r="AB369" s="425" t="s">
        <v>16</v>
      </c>
      <c r="AC369" s="414" t="s">
        <v>18</v>
      </c>
      <c r="AD369" s="268" t="s">
        <v>114</v>
      </c>
      <c r="AE369" s="413"/>
      <c r="AG369" s="502" t="s">
        <v>27</v>
      </c>
      <c r="AH369" s="503"/>
      <c r="AI369" s="503"/>
      <c r="AJ369" s="503"/>
      <c r="AK369" s="503"/>
      <c r="AL369" s="503"/>
      <c r="AM369" s="503"/>
      <c r="AN369" s="503"/>
      <c r="AO369" s="503"/>
      <c r="AP369" s="414" t="s">
        <v>263</v>
      </c>
      <c r="AQ369" s="425" t="s">
        <v>211</v>
      </c>
      <c r="AR369" s="425" t="s">
        <v>15</v>
      </c>
      <c r="AS369" s="425" t="s">
        <v>16</v>
      </c>
      <c r="AT369" s="414" t="s">
        <v>213</v>
      </c>
      <c r="AU369" s="268" t="s">
        <v>266</v>
      </c>
    </row>
    <row r="370" spans="1:134" x14ac:dyDescent="0.35">
      <c r="A370" s="415">
        <v>1</v>
      </c>
      <c r="B370" s="228" t="s">
        <v>28</v>
      </c>
      <c r="C370" s="492"/>
      <c r="D370" s="492"/>
      <c r="E370" s="492"/>
      <c r="F370" s="492"/>
      <c r="G370" s="492"/>
      <c r="H370" s="492"/>
      <c r="I370" s="492"/>
      <c r="J370" s="234">
        <v>0</v>
      </c>
      <c r="K370" s="234">
        <v>0</v>
      </c>
      <c r="L370" s="234">
        <v>0</v>
      </c>
      <c r="M370" s="236">
        <f t="shared" si="330"/>
        <v>0</v>
      </c>
      <c r="N370" s="223"/>
      <c r="P370" s="415">
        <v>1</v>
      </c>
      <c r="Q370" s="228" t="s">
        <v>28</v>
      </c>
      <c r="R370" s="492"/>
      <c r="S370" s="492"/>
      <c r="T370" s="492"/>
      <c r="U370" s="492"/>
      <c r="V370" s="492"/>
      <c r="W370" s="492"/>
      <c r="X370" s="492"/>
      <c r="Y370" s="164">
        <f t="shared" ref="Y370:Y381" si="343">AU290</f>
        <v>0</v>
      </c>
      <c r="Z370" s="234">
        <v>0</v>
      </c>
      <c r="AA370" s="234">
        <v>0</v>
      </c>
      <c r="AB370" s="234">
        <v>0</v>
      </c>
      <c r="AC370" s="295">
        <f t="shared" ref="AC370:AC379" si="344">SUM(Z370:AB370)</f>
        <v>0</v>
      </c>
      <c r="AD370" s="296">
        <f t="shared" ref="AD370:AD380" si="345">M370-AC370</f>
        <v>0</v>
      </c>
      <c r="AE370" s="223"/>
      <c r="AG370" s="415">
        <v>1</v>
      </c>
      <c r="AH370" s="228" t="s">
        <v>28</v>
      </c>
      <c r="AI370" s="492"/>
      <c r="AJ370" s="492"/>
      <c r="AK370" s="492"/>
      <c r="AL370" s="492"/>
      <c r="AM370" s="492"/>
      <c r="AN370" s="492"/>
      <c r="AO370" s="492"/>
      <c r="AP370" s="305">
        <f t="shared" ref="AP370:AP381" si="346">AU290</f>
        <v>0</v>
      </c>
      <c r="AQ370" s="234">
        <v>0</v>
      </c>
      <c r="AR370" s="234">
        <v>0</v>
      </c>
      <c r="AS370" s="234">
        <v>0</v>
      </c>
      <c r="AT370" s="277">
        <f t="shared" ref="AT370:AT379" si="347">SUM(AQ370:AS370)</f>
        <v>0</v>
      </c>
      <c r="AU370" s="278">
        <f>IF($S$393&lt;&gt;0, AC370+AP370-AT370, M370+AP370-AT370)</f>
        <v>0</v>
      </c>
    </row>
    <row r="371" spans="1:134" x14ac:dyDescent="0.35">
      <c r="A371" s="415">
        <v>2</v>
      </c>
      <c r="B371" s="228" t="s">
        <v>31</v>
      </c>
      <c r="C371" s="492"/>
      <c r="D371" s="492"/>
      <c r="E371" s="492"/>
      <c r="F371" s="492"/>
      <c r="G371" s="492"/>
      <c r="H371" s="492"/>
      <c r="I371" s="492"/>
      <c r="J371" s="234">
        <v>0</v>
      </c>
      <c r="K371" s="234">
        <v>0</v>
      </c>
      <c r="L371" s="234">
        <v>0</v>
      </c>
      <c r="M371" s="236">
        <f t="shared" si="330"/>
        <v>0</v>
      </c>
      <c r="N371" s="223"/>
      <c r="P371" s="415">
        <v>2</v>
      </c>
      <c r="Q371" s="228" t="s">
        <v>31</v>
      </c>
      <c r="R371" s="492"/>
      <c r="S371" s="492"/>
      <c r="T371" s="492"/>
      <c r="U371" s="492"/>
      <c r="V371" s="492"/>
      <c r="W371" s="492"/>
      <c r="X371" s="492"/>
      <c r="Y371" s="164">
        <f t="shared" si="343"/>
        <v>0</v>
      </c>
      <c r="Z371" s="234">
        <v>0</v>
      </c>
      <c r="AA371" s="234">
        <v>0</v>
      </c>
      <c r="AB371" s="234">
        <v>0</v>
      </c>
      <c r="AC371" s="295">
        <f t="shared" si="344"/>
        <v>0</v>
      </c>
      <c r="AD371" s="296">
        <f t="shared" si="345"/>
        <v>0</v>
      </c>
      <c r="AE371" s="223"/>
      <c r="AG371" s="415">
        <v>2</v>
      </c>
      <c r="AH371" s="228" t="s">
        <v>31</v>
      </c>
      <c r="AI371" s="492"/>
      <c r="AJ371" s="492"/>
      <c r="AK371" s="492"/>
      <c r="AL371" s="492"/>
      <c r="AM371" s="492"/>
      <c r="AN371" s="492"/>
      <c r="AO371" s="492"/>
      <c r="AP371" s="305">
        <f t="shared" si="346"/>
        <v>0</v>
      </c>
      <c r="AQ371" s="234">
        <v>0</v>
      </c>
      <c r="AR371" s="234">
        <v>0</v>
      </c>
      <c r="AS371" s="234">
        <v>0</v>
      </c>
      <c r="AT371" s="277">
        <f t="shared" si="347"/>
        <v>0</v>
      </c>
      <c r="AU371" s="278">
        <f t="shared" ref="AU371:AU380" si="348">IF($S$393&lt;&gt;0, AC371+AP371-AT371, M371+AP371-AT371)</f>
        <v>0</v>
      </c>
    </row>
    <row r="372" spans="1:134" x14ac:dyDescent="0.35">
      <c r="A372" s="415">
        <v>3</v>
      </c>
      <c r="B372" s="228" t="s">
        <v>32</v>
      </c>
      <c r="C372" s="492"/>
      <c r="D372" s="492"/>
      <c r="E372" s="492"/>
      <c r="F372" s="492"/>
      <c r="G372" s="492"/>
      <c r="H372" s="492"/>
      <c r="I372" s="492"/>
      <c r="J372" s="234">
        <v>0</v>
      </c>
      <c r="K372" s="234">
        <v>0</v>
      </c>
      <c r="L372" s="234">
        <v>0</v>
      </c>
      <c r="M372" s="236">
        <f t="shared" si="330"/>
        <v>0</v>
      </c>
      <c r="N372" s="223"/>
      <c r="P372" s="415">
        <v>3</v>
      </c>
      <c r="Q372" s="228" t="s">
        <v>32</v>
      </c>
      <c r="R372" s="492"/>
      <c r="S372" s="492"/>
      <c r="T372" s="492"/>
      <c r="U372" s="492"/>
      <c r="V372" s="492"/>
      <c r="W372" s="492"/>
      <c r="X372" s="492"/>
      <c r="Y372" s="164">
        <f t="shared" si="343"/>
        <v>0</v>
      </c>
      <c r="Z372" s="234">
        <v>0</v>
      </c>
      <c r="AA372" s="234">
        <v>0</v>
      </c>
      <c r="AB372" s="234">
        <v>0</v>
      </c>
      <c r="AC372" s="295">
        <f t="shared" si="344"/>
        <v>0</v>
      </c>
      <c r="AD372" s="296">
        <f t="shared" si="345"/>
        <v>0</v>
      </c>
      <c r="AE372" s="223"/>
      <c r="AG372" s="415">
        <v>3</v>
      </c>
      <c r="AH372" s="228" t="s">
        <v>32</v>
      </c>
      <c r="AI372" s="492"/>
      <c r="AJ372" s="492"/>
      <c r="AK372" s="492"/>
      <c r="AL372" s="492"/>
      <c r="AM372" s="492"/>
      <c r="AN372" s="492"/>
      <c r="AO372" s="492"/>
      <c r="AP372" s="305">
        <f t="shared" si="346"/>
        <v>0</v>
      </c>
      <c r="AQ372" s="234">
        <v>0</v>
      </c>
      <c r="AR372" s="234">
        <v>0</v>
      </c>
      <c r="AS372" s="234">
        <v>0</v>
      </c>
      <c r="AT372" s="277">
        <f t="shared" si="347"/>
        <v>0</v>
      </c>
      <c r="AU372" s="278">
        <f t="shared" si="348"/>
        <v>0</v>
      </c>
    </row>
    <row r="373" spans="1:134" s="358" customFormat="1" x14ac:dyDescent="0.35">
      <c r="A373" s="229">
        <v>4</v>
      </c>
      <c r="B373" s="228" t="s">
        <v>72</v>
      </c>
      <c r="C373" s="492"/>
      <c r="D373" s="492"/>
      <c r="E373" s="492"/>
      <c r="F373" s="492"/>
      <c r="G373" s="492"/>
      <c r="H373" s="492"/>
      <c r="I373" s="492"/>
      <c r="J373" s="234">
        <v>0</v>
      </c>
      <c r="K373" s="234">
        <v>0</v>
      </c>
      <c r="L373" s="234">
        <v>0</v>
      </c>
      <c r="M373" s="236">
        <f t="shared" si="330"/>
        <v>0</v>
      </c>
      <c r="N373" s="223"/>
      <c r="P373" s="229">
        <v>4</v>
      </c>
      <c r="Q373" s="228" t="s">
        <v>72</v>
      </c>
      <c r="R373" s="492"/>
      <c r="S373" s="492"/>
      <c r="T373" s="492"/>
      <c r="U373" s="492"/>
      <c r="V373" s="492"/>
      <c r="W373" s="492"/>
      <c r="X373" s="492"/>
      <c r="Y373" s="164">
        <f t="shared" si="343"/>
        <v>0</v>
      </c>
      <c r="Z373" s="234">
        <v>0</v>
      </c>
      <c r="AA373" s="234">
        <v>0</v>
      </c>
      <c r="AB373" s="234">
        <v>0</v>
      </c>
      <c r="AC373" s="295">
        <f t="shared" si="344"/>
        <v>0</v>
      </c>
      <c r="AD373" s="296">
        <f t="shared" si="345"/>
        <v>0</v>
      </c>
      <c r="AE373" s="223"/>
      <c r="AG373" s="229">
        <v>4</v>
      </c>
      <c r="AH373" s="228" t="s">
        <v>72</v>
      </c>
      <c r="AI373" s="492"/>
      <c r="AJ373" s="492"/>
      <c r="AK373" s="492"/>
      <c r="AL373" s="492"/>
      <c r="AM373" s="492"/>
      <c r="AN373" s="492"/>
      <c r="AO373" s="492"/>
      <c r="AP373" s="305">
        <f t="shared" si="346"/>
        <v>0</v>
      </c>
      <c r="AQ373" s="234">
        <v>0</v>
      </c>
      <c r="AR373" s="234">
        <v>0</v>
      </c>
      <c r="AS373" s="234">
        <v>0</v>
      </c>
      <c r="AT373" s="277">
        <f t="shared" si="347"/>
        <v>0</v>
      </c>
      <c r="AU373" s="278">
        <f t="shared" si="348"/>
        <v>0</v>
      </c>
    </row>
    <row r="374" spans="1:134" x14ac:dyDescent="0.35">
      <c r="A374" s="415">
        <v>5</v>
      </c>
      <c r="B374" s="228" t="s">
        <v>29</v>
      </c>
      <c r="C374" s="492"/>
      <c r="D374" s="492"/>
      <c r="E374" s="492"/>
      <c r="F374" s="492"/>
      <c r="G374" s="492"/>
      <c r="H374" s="492"/>
      <c r="I374" s="492"/>
      <c r="J374" s="234">
        <v>0</v>
      </c>
      <c r="K374" s="234">
        <v>0</v>
      </c>
      <c r="L374" s="234">
        <v>0</v>
      </c>
      <c r="M374" s="236">
        <f t="shared" si="330"/>
        <v>0</v>
      </c>
      <c r="N374" s="223"/>
      <c r="P374" s="415">
        <v>5</v>
      </c>
      <c r="Q374" s="228" t="s">
        <v>29</v>
      </c>
      <c r="R374" s="492"/>
      <c r="S374" s="492"/>
      <c r="T374" s="492"/>
      <c r="U374" s="492"/>
      <c r="V374" s="492"/>
      <c r="W374" s="492"/>
      <c r="X374" s="492"/>
      <c r="Y374" s="164">
        <f t="shared" si="343"/>
        <v>0</v>
      </c>
      <c r="Z374" s="234">
        <v>0</v>
      </c>
      <c r="AA374" s="234">
        <v>0</v>
      </c>
      <c r="AB374" s="234">
        <v>0</v>
      </c>
      <c r="AC374" s="295">
        <f t="shared" si="344"/>
        <v>0</v>
      </c>
      <c r="AD374" s="296">
        <f t="shared" si="345"/>
        <v>0</v>
      </c>
      <c r="AE374" s="223"/>
      <c r="AG374" s="415">
        <v>5</v>
      </c>
      <c r="AH374" s="228" t="s">
        <v>29</v>
      </c>
      <c r="AI374" s="492"/>
      <c r="AJ374" s="492"/>
      <c r="AK374" s="492"/>
      <c r="AL374" s="492"/>
      <c r="AM374" s="492"/>
      <c r="AN374" s="492"/>
      <c r="AO374" s="492"/>
      <c r="AP374" s="305">
        <f t="shared" si="346"/>
        <v>0</v>
      </c>
      <c r="AQ374" s="234">
        <v>0</v>
      </c>
      <c r="AR374" s="234">
        <v>0</v>
      </c>
      <c r="AS374" s="234">
        <v>0</v>
      </c>
      <c r="AT374" s="277">
        <f t="shared" si="347"/>
        <v>0</v>
      </c>
      <c r="AU374" s="278">
        <f t="shared" si="348"/>
        <v>0</v>
      </c>
    </row>
    <row r="375" spans="1:134" x14ac:dyDescent="0.35">
      <c r="A375" s="415">
        <v>6</v>
      </c>
      <c r="B375" s="228" t="s">
        <v>30</v>
      </c>
      <c r="C375" s="492"/>
      <c r="D375" s="492"/>
      <c r="E375" s="492"/>
      <c r="F375" s="492"/>
      <c r="G375" s="492"/>
      <c r="H375" s="492"/>
      <c r="I375" s="492"/>
      <c r="J375" s="234">
        <v>0</v>
      </c>
      <c r="K375" s="234">
        <v>0</v>
      </c>
      <c r="L375" s="234">
        <v>0</v>
      </c>
      <c r="M375" s="236">
        <f t="shared" si="330"/>
        <v>0</v>
      </c>
      <c r="N375" s="223"/>
      <c r="P375" s="415">
        <v>6</v>
      </c>
      <c r="Q375" s="228" t="s">
        <v>30</v>
      </c>
      <c r="R375" s="492"/>
      <c r="S375" s="492"/>
      <c r="T375" s="492"/>
      <c r="U375" s="492"/>
      <c r="V375" s="492"/>
      <c r="W375" s="492"/>
      <c r="X375" s="492"/>
      <c r="Y375" s="164">
        <f t="shared" si="343"/>
        <v>0</v>
      </c>
      <c r="Z375" s="234">
        <v>0</v>
      </c>
      <c r="AA375" s="234">
        <v>0</v>
      </c>
      <c r="AB375" s="234">
        <v>0</v>
      </c>
      <c r="AC375" s="295">
        <f t="shared" si="344"/>
        <v>0</v>
      </c>
      <c r="AD375" s="296">
        <f t="shared" si="345"/>
        <v>0</v>
      </c>
      <c r="AE375" s="223"/>
      <c r="AG375" s="415">
        <v>6</v>
      </c>
      <c r="AH375" s="228" t="s">
        <v>30</v>
      </c>
      <c r="AI375" s="492"/>
      <c r="AJ375" s="492"/>
      <c r="AK375" s="492"/>
      <c r="AL375" s="492"/>
      <c r="AM375" s="492"/>
      <c r="AN375" s="492"/>
      <c r="AO375" s="492"/>
      <c r="AP375" s="305">
        <f t="shared" si="346"/>
        <v>0</v>
      </c>
      <c r="AQ375" s="234">
        <v>0</v>
      </c>
      <c r="AR375" s="234">
        <v>0</v>
      </c>
      <c r="AS375" s="234">
        <v>0</v>
      </c>
      <c r="AT375" s="277">
        <f t="shared" si="347"/>
        <v>0</v>
      </c>
      <c r="AU375" s="278">
        <f t="shared" si="348"/>
        <v>0</v>
      </c>
    </row>
    <row r="376" spans="1:134" x14ac:dyDescent="0.35">
      <c r="A376" s="415">
        <v>7</v>
      </c>
      <c r="B376" s="228" t="s">
        <v>34</v>
      </c>
      <c r="C376" s="492"/>
      <c r="D376" s="492"/>
      <c r="E376" s="492"/>
      <c r="F376" s="492"/>
      <c r="G376" s="492"/>
      <c r="H376" s="492"/>
      <c r="I376" s="492"/>
      <c r="J376" s="234">
        <v>0</v>
      </c>
      <c r="K376" s="234">
        <v>0</v>
      </c>
      <c r="L376" s="234">
        <v>0</v>
      </c>
      <c r="M376" s="236">
        <f t="shared" si="330"/>
        <v>0</v>
      </c>
      <c r="N376" s="223"/>
      <c r="P376" s="415">
        <v>7</v>
      </c>
      <c r="Q376" s="228" t="s">
        <v>34</v>
      </c>
      <c r="R376" s="492"/>
      <c r="S376" s="492"/>
      <c r="T376" s="492"/>
      <c r="U376" s="492"/>
      <c r="V376" s="492"/>
      <c r="W376" s="492"/>
      <c r="X376" s="492"/>
      <c r="Y376" s="164">
        <f t="shared" si="343"/>
        <v>0</v>
      </c>
      <c r="Z376" s="234">
        <v>0</v>
      </c>
      <c r="AA376" s="234">
        <v>0</v>
      </c>
      <c r="AB376" s="234">
        <v>0</v>
      </c>
      <c r="AC376" s="295">
        <f t="shared" si="344"/>
        <v>0</v>
      </c>
      <c r="AD376" s="296">
        <f t="shared" si="345"/>
        <v>0</v>
      </c>
      <c r="AE376" s="223"/>
      <c r="AG376" s="415">
        <v>7</v>
      </c>
      <c r="AH376" s="228" t="s">
        <v>34</v>
      </c>
      <c r="AI376" s="492"/>
      <c r="AJ376" s="492"/>
      <c r="AK376" s="492"/>
      <c r="AL376" s="492"/>
      <c r="AM376" s="492"/>
      <c r="AN376" s="492"/>
      <c r="AO376" s="492"/>
      <c r="AP376" s="305">
        <f t="shared" si="346"/>
        <v>0</v>
      </c>
      <c r="AQ376" s="234">
        <v>0</v>
      </c>
      <c r="AR376" s="234">
        <v>0</v>
      </c>
      <c r="AS376" s="234">
        <v>0</v>
      </c>
      <c r="AT376" s="277">
        <f t="shared" si="347"/>
        <v>0</v>
      </c>
      <c r="AU376" s="278">
        <f t="shared" si="348"/>
        <v>0</v>
      </c>
    </row>
    <row r="377" spans="1:134" x14ac:dyDescent="0.35">
      <c r="A377" s="415">
        <v>8</v>
      </c>
      <c r="B377" s="228" t="s">
        <v>35</v>
      </c>
      <c r="C377" s="492"/>
      <c r="D377" s="492"/>
      <c r="E377" s="492"/>
      <c r="F377" s="492"/>
      <c r="G377" s="492"/>
      <c r="H377" s="492"/>
      <c r="I377" s="492"/>
      <c r="J377" s="234">
        <v>0</v>
      </c>
      <c r="K377" s="234">
        <v>0</v>
      </c>
      <c r="L377" s="234">
        <v>0</v>
      </c>
      <c r="M377" s="236">
        <f>SUM(J377:L377)</f>
        <v>0</v>
      </c>
      <c r="N377" s="223"/>
      <c r="P377" s="415">
        <v>8</v>
      </c>
      <c r="Q377" s="228" t="s">
        <v>35</v>
      </c>
      <c r="R377" s="492"/>
      <c r="S377" s="492"/>
      <c r="T377" s="492"/>
      <c r="U377" s="492"/>
      <c r="V377" s="492"/>
      <c r="W377" s="492"/>
      <c r="X377" s="492"/>
      <c r="Y377" s="164">
        <f t="shared" si="343"/>
        <v>0</v>
      </c>
      <c r="Z377" s="234">
        <v>0</v>
      </c>
      <c r="AA377" s="234">
        <v>0</v>
      </c>
      <c r="AB377" s="234">
        <v>0</v>
      </c>
      <c r="AC377" s="295">
        <f t="shared" si="344"/>
        <v>0</v>
      </c>
      <c r="AD377" s="296">
        <f t="shared" si="345"/>
        <v>0</v>
      </c>
      <c r="AE377" s="223"/>
      <c r="AG377" s="415">
        <v>8</v>
      </c>
      <c r="AH377" s="228" t="s">
        <v>35</v>
      </c>
      <c r="AI377" s="492"/>
      <c r="AJ377" s="492"/>
      <c r="AK377" s="492"/>
      <c r="AL377" s="492"/>
      <c r="AM377" s="492"/>
      <c r="AN377" s="492"/>
      <c r="AO377" s="492"/>
      <c r="AP377" s="305">
        <f t="shared" si="346"/>
        <v>0</v>
      </c>
      <c r="AQ377" s="234">
        <v>0</v>
      </c>
      <c r="AR377" s="234">
        <v>0</v>
      </c>
      <c r="AS377" s="234">
        <v>0</v>
      </c>
      <c r="AT377" s="277">
        <f t="shared" si="347"/>
        <v>0</v>
      </c>
      <c r="AU377" s="278">
        <f t="shared" si="348"/>
        <v>0</v>
      </c>
    </row>
    <row r="378" spans="1:134" x14ac:dyDescent="0.35">
      <c r="A378" s="415">
        <v>9</v>
      </c>
      <c r="B378" s="228" t="s">
        <v>50</v>
      </c>
      <c r="C378" s="492"/>
      <c r="D378" s="492"/>
      <c r="E378" s="492"/>
      <c r="F378" s="492"/>
      <c r="G378" s="492"/>
      <c r="H378" s="492"/>
      <c r="I378" s="492"/>
      <c r="J378" s="234">
        <v>0</v>
      </c>
      <c r="K378" s="234">
        <v>0</v>
      </c>
      <c r="L378" s="234">
        <v>0</v>
      </c>
      <c r="M378" s="236">
        <f t="shared" si="330"/>
        <v>0</v>
      </c>
      <c r="N378" s="223"/>
      <c r="P378" s="415">
        <v>9</v>
      </c>
      <c r="Q378" s="228" t="s">
        <v>50</v>
      </c>
      <c r="R378" s="492"/>
      <c r="S378" s="492"/>
      <c r="T378" s="492"/>
      <c r="U378" s="492"/>
      <c r="V378" s="492"/>
      <c r="W378" s="492"/>
      <c r="X378" s="492"/>
      <c r="Y378" s="164">
        <f t="shared" si="343"/>
        <v>0</v>
      </c>
      <c r="Z378" s="234">
        <v>0</v>
      </c>
      <c r="AA378" s="234">
        <v>0</v>
      </c>
      <c r="AB378" s="234">
        <v>0</v>
      </c>
      <c r="AC378" s="295">
        <f t="shared" si="344"/>
        <v>0</v>
      </c>
      <c r="AD378" s="296">
        <f t="shared" si="345"/>
        <v>0</v>
      </c>
      <c r="AE378" s="223"/>
      <c r="AG378" s="415">
        <v>9</v>
      </c>
      <c r="AH378" s="228" t="s">
        <v>50</v>
      </c>
      <c r="AI378" s="492"/>
      <c r="AJ378" s="492"/>
      <c r="AK378" s="492"/>
      <c r="AL378" s="492"/>
      <c r="AM378" s="492"/>
      <c r="AN378" s="492"/>
      <c r="AO378" s="492"/>
      <c r="AP378" s="305">
        <f t="shared" si="346"/>
        <v>0</v>
      </c>
      <c r="AQ378" s="234">
        <v>0</v>
      </c>
      <c r="AR378" s="234">
        <v>0</v>
      </c>
      <c r="AS378" s="234">
        <v>0</v>
      </c>
      <c r="AT378" s="277">
        <f t="shared" si="347"/>
        <v>0</v>
      </c>
      <c r="AU378" s="278">
        <f t="shared" si="348"/>
        <v>0</v>
      </c>
    </row>
    <row r="379" spans="1:134" x14ac:dyDescent="0.35">
      <c r="A379" s="229">
        <v>10</v>
      </c>
      <c r="B379" s="313" t="s">
        <v>205</v>
      </c>
      <c r="C379" s="623"/>
      <c r="D379" s="623"/>
      <c r="E379" s="623"/>
      <c r="F379" s="623"/>
      <c r="G379" s="623"/>
      <c r="H379" s="623"/>
      <c r="I379" s="623"/>
      <c r="J379" s="234">
        <v>0</v>
      </c>
      <c r="K379" s="234">
        <v>0</v>
      </c>
      <c r="L379" s="234">
        <v>0</v>
      </c>
      <c r="M379" s="236">
        <f t="shared" si="330"/>
        <v>0</v>
      </c>
      <c r="N379" s="223"/>
      <c r="P379" s="229">
        <v>10</v>
      </c>
      <c r="Q379" s="313" t="s">
        <v>205</v>
      </c>
      <c r="R379" s="623"/>
      <c r="S379" s="623"/>
      <c r="T379" s="623"/>
      <c r="U379" s="623"/>
      <c r="V379" s="623"/>
      <c r="W379" s="623"/>
      <c r="X379" s="623"/>
      <c r="Y379" s="164">
        <f t="shared" si="343"/>
        <v>0</v>
      </c>
      <c r="Z379" s="234">
        <v>0</v>
      </c>
      <c r="AA379" s="234">
        <v>0</v>
      </c>
      <c r="AB379" s="234">
        <v>0</v>
      </c>
      <c r="AC379" s="295">
        <f t="shared" si="344"/>
        <v>0</v>
      </c>
      <c r="AD379" s="296">
        <f t="shared" si="345"/>
        <v>0</v>
      </c>
      <c r="AE379" s="223"/>
      <c r="AG379" s="229">
        <v>10</v>
      </c>
      <c r="AH379" s="313" t="s">
        <v>205</v>
      </c>
      <c r="AI379" s="623"/>
      <c r="AJ379" s="623"/>
      <c r="AK379" s="623"/>
      <c r="AL379" s="623"/>
      <c r="AM379" s="623"/>
      <c r="AN379" s="623"/>
      <c r="AO379" s="623"/>
      <c r="AP379" s="305">
        <f t="shared" si="346"/>
        <v>0</v>
      </c>
      <c r="AQ379" s="234">
        <v>0</v>
      </c>
      <c r="AR379" s="234">
        <v>0</v>
      </c>
      <c r="AS379" s="234">
        <v>0</v>
      </c>
      <c r="AT379" s="277">
        <f t="shared" si="347"/>
        <v>0</v>
      </c>
      <c r="AU379" s="278">
        <f t="shared" si="348"/>
        <v>0</v>
      </c>
    </row>
    <row r="380" spans="1:134" x14ac:dyDescent="0.35">
      <c r="A380" s="229">
        <v>11</v>
      </c>
      <c r="B380" s="313" t="s">
        <v>205</v>
      </c>
      <c r="C380" s="623"/>
      <c r="D380" s="623"/>
      <c r="E380" s="623"/>
      <c r="F380" s="623"/>
      <c r="G380" s="623"/>
      <c r="H380" s="623"/>
      <c r="I380" s="623"/>
      <c r="J380" s="234">
        <v>0</v>
      </c>
      <c r="K380" s="234">
        <v>0</v>
      </c>
      <c r="L380" s="234">
        <v>0</v>
      </c>
      <c r="M380" s="236">
        <f>SUM(J380:L380)</f>
        <v>0</v>
      </c>
      <c r="N380" s="223"/>
      <c r="P380" s="229">
        <v>11</v>
      </c>
      <c r="Q380" s="313" t="s">
        <v>205</v>
      </c>
      <c r="R380" s="623"/>
      <c r="S380" s="623"/>
      <c r="T380" s="623"/>
      <c r="U380" s="623"/>
      <c r="V380" s="623"/>
      <c r="W380" s="623"/>
      <c r="X380" s="623"/>
      <c r="Y380" s="164">
        <f t="shared" si="343"/>
        <v>0</v>
      </c>
      <c r="Z380" s="234">
        <v>0</v>
      </c>
      <c r="AA380" s="234">
        <v>0</v>
      </c>
      <c r="AB380" s="234">
        <v>0</v>
      </c>
      <c r="AC380" s="295">
        <f>SUM(Z380:AB380)</f>
        <v>0</v>
      </c>
      <c r="AD380" s="296">
        <f t="shared" si="345"/>
        <v>0</v>
      </c>
      <c r="AE380" s="223"/>
      <c r="AG380" s="229">
        <v>11</v>
      </c>
      <c r="AH380" s="313" t="s">
        <v>205</v>
      </c>
      <c r="AI380" s="623"/>
      <c r="AJ380" s="623"/>
      <c r="AK380" s="623"/>
      <c r="AL380" s="623"/>
      <c r="AM380" s="623"/>
      <c r="AN380" s="623"/>
      <c r="AO380" s="623"/>
      <c r="AP380" s="305">
        <f t="shared" si="346"/>
        <v>0</v>
      </c>
      <c r="AQ380" s="234">
        <v>0</v>
      </c>
      <c r="AR380" s="234">
        <v>0</v>
      </c>
      <c r="AS380" s="234">
        <v>0</v>
      </c>
      <c r="AT380" s="277">
        <f>SUM(AQ380:AS380)</f>
        <v>0</v>
      </c>
      <c r="AU380" s="278">
        <f t="shared" si="348"/>
        <v>0</v>
      </c>
    </row>
    <row r="381" spans="1:134" ht="16" thickBot="1" x14ac:dyDescent="0.4">
      <c r="A381" s="578" t="s">
        <v>36</v>
      </c>
      <c r="B381" s="579"/>
      <c r="C381" s="579"/>
      <c r="D381" s="579"/>
      <c r="E381" s="579"/>
      <c r="F381" s="579"/>
      <c r="G381" s="579"/>
      <c r="H381" s="579"/>
      <c r="I381" s="579"/>
      <c r="J381" s="250">
        <f>SUM(J370:J380)</f>
        <v>0</v>
      </c>
      <c r="K381" s="250">
        <f t="shared" ref="K381:L381" si="349">SUM(K370:K380)</f>
        <v>0</v>
      </c>
      <c r="L381" s="250">
        <f t="shared" si="349"/>
        <v>0</v>
      </c>
      <c r="M381" s="237">
        <f>SUM(J381:L381)</f>
        <v>0</v>
      </c>
      <c r="N381" s="223"/>
      <c r="P381" s="578" t="s">
        <v>36</v>
      </c>
      <c r="Q381" s="579"/>
      <c r="R381" s="579"/>
      <c r="S381" s="579"/>
      <c r="T381" s="579"/>
      <c r="U381" s="579"/>
      <c r="V381" s="579"/>
      <c r="W381" s="579"/>
      <c r="X381" s="579"/>
      <c r="Y381" s="200">
        <f t="shared" si="343"/>
        <v>0</v>
      </c>
      <c r="Z381" s="293">
        <f>SUM(Z370:Z380)</f>
        <v>0</v>
      </c>
      <c r="AA381" s="293">
        <f t="shared" ref="AA381" si="350">SUM(AA370:AA380)</f>
        <v>0</v>
      </c>
      <c r="AB381" s="293">
        <f>SUM(AB370:AB380)</f>
        <v>0</v>
      </c>
      <c r="AC381" s="293">
        <f t="shared" ref="AC381:AD381" si="351">SUM(AC370:AC380)</f>
        <v>0</v>
      </c>
      <c r="AD381" s="294">
        <f t="shared" si="351"/>
        <v>0</v>
      </c>
      <c r="AE381" s="223"/>
      <c r="AG381" s="578" t="s">
        <v>36</v>
      </c>
      <c r="AH381" s="579"/>
      <c r="AI381" s="579"/>
      <c r="AJ381" s="579"/>
      <c r="AK381" s="579"/>
      <c r="AL381" s="579"/>
      <c r="AM381" s="579"/>
      <c r="AN381" s="579"/>
      <c r="AO381" s="579"/>
      <c r="AP381" s="306">
        <f t="shared" si="346"/>
        <v>0</v>
      </c>
      <c r="AQ381" s="275">
        <f>SUM(AQ370:AQ380)</f>
        <v>0</v>
      </c>
      <c r="AR381" s="275">
        <f t="shared" ref="AR381:AU381" si="352">SUM(AR370:AR380)</f>
        <v>0</v>
      </c>
      <c r="AS381" s="275">
        <f t="shared" si="352"/>
        <v>0</v>
      </c>
      <c r="AT381" s="275">
        <f t="shared" si="352"/>
        <v>0</v>
      </c>
      <c r="AU381" s="276">
        <f t="shared" si="352"/>
        <v>0</v>
      </c>
    </row>
    <row r="382" spans="1:134" s="358" customFormat="1" ht="3.75" customHeight="1" x14ac:dyDescent="0.35">
      <c r="B382" s="281"/>
      <c r="C382" s="284"/>
      <c r="D382" s="284"/>
      <c r="E382" s="284"/>
      <c r="F382" s="284"/>
      <c r="G382" s="284"/>
      <c r="H382" s="284"/>
      <c r="I382" s="284"/>
      <c r="J382" s="283"/>
      <c r="K382" s="283"/>
      <c r="L382" s="283"/>
      <c r="M382" s="246"/>
      <c r="N382" s="223"/>
      <c r="Q382" s="281"/>
      <c r="R382" s="284"/>
      <c r="S382" s="284"/>
      <c r="T382" s="284"/>
      <c r="U382" s="284"/>
      <c r="V382" s="284"/>
      <c r="W382" s="284"/>
      <c r="X382" s="284"/>
      <c r="Y382" s="304"/>
      <c r="Z382" s="283"/>
      <c r="AA382" s="283"/>
      <c r="AB382" s="283"/>
      <c r="AC382" s="246"/>
      <c r="AD382" s="246"/>
      <c r="AE382" s="223"/>
      <c r="AH382" s="281"/>
      <c r="AI382" s="284"/>
      <c r="AJ382" s="284"/>
      <c r="AK382" s="284"/>
      <c r="AL382" s="284"/>
      <c r="AM382" s="284"/>
      <c r="AN382" s="284"/>
      <c r="AO382" s="284"/>
      <c r="AP382" s="304"/>
      <c r="AQ382" s="283"/>
      <c r="AR382" s="283"/>
      <c r="AS382" s="283"/>
      <c r="AT382" s="246"/>
      <c r="AU382" s="246"/>
      <c r="AW382" s="357"/>
      <c r="AX382" s="357"/>
      <c r="AY382" s="357"/>
      <c r="AZ382" s="357"/>
      <c r="BA382" s="357"/>
      <c r="BB382" s="357"/>
      <c r="BC382" s="357"/>
      <c r="BD382" s="357"/>
      <c r="BE382" s="357"/>
      <c r="BF382" s="357"/>
      <c r="BG382" s="357"/>
      <c r="BH382" s="357"/>
      <c r="BI382" s="357"/>
      <c r="BJ382" s="357"/>
      <c r="BK382" s="357"/>
      <c r="BL382" s="357"/>
      <c r="BM382" s="357"/>
      <c r="BN382" s="357"/>
      <c r="BO382" s="357"/>
      <c r="BP382" s="357"/>
      <c r="BQ382" s="357"/>
      <c r="BR382" s="357"/>
      <c r="BS382" s="357"/>
      <c r="BT382" s="357"/>
      <c r="BU382" s="357"/>
      <c r="BV382" s="357"/>
      <c r="BW382" s="357"/>
      <c r="BX382" s="357"/>
      <c r="BY382" s="357"/>
      <c r="BZ382" s="357"/>
      <c r="CA382" s="357"/>
      <c r="CB382" s="357"/>
      <c r="CC382" s="357"/>
      <c r="CD382" s="357"/>
      <c r="CE382" s="357"/>
      <c r="CF382" s="357"/>
      <c r="CG382" s="357"/>
      <c r="CH382" s="357"/>
      <c r="CI382" s="357"/>
      <c r="CJ382" s="357"/>
      <c r="CK382" s="357"/>
      <c r="CL382" s="357"/>
      <c r="CM382" s="357"/>
      <c r="CN382" s="357"/>
      <c r="CO382" s="357"/>
      <c r="CP382" s="357"/>
      <c r="CQ382" s="357"/>
      <c r="CR382" s="357"/>
      <c r="CS382" s="357"/>
      <c r="CT382" s="357"/>
      <c r="CU382" s="357"/>
      <c r="CV382" s="357"/>
      <c r="CW382" s="357"/>
      <c r="CX382" s="357"/>
      <c r="CY382" s="357"/>
      <c r="CZ382" s="357"/>
      <c r="DA382" s="357"/>
      <c r="DB382" s="357"/>
      <c r="DC382" s="357"/>
      <c r="DD382" s="357"/>
      <c r="DE382" s="357"/>
      <c r="DF382" s="357"/>
      <c r="DG382" s="357"/>
      <c r="DH382" s="357"/>
      <c r="DI382" s="357"/>
      <c r="DJ382" s="357"/>
      <c r="DK382" s="357"/>
      <c r="DL382" s="357"/>
      <c r="DM382" s="357"/>
      <c r="DN382" s="357"/>
      <c r="DO382" s="357"/>
      <c r="DP382" s="357"/>
      <c r="DQ382" s="357"/>
      <c r="DR382" s="357"/>
      <c r="DS382" s="357"/>
      <c r="DT382" s="357"/>
      <c r="DU382" s="357"/>
      <c r="DV382" s="357"/>
      <c r="DW382" s="357"/>
      <c r="DX382" s="357"/>
      <c r="DY382" s="357"/>
      <c r="DZ382" s="357"/>
      <c r="EA382" s="357"/>
      <c r="EB382" s="357"/>
      <c r="EC382" s="357"/>
      <c r="ED382" s="357"/>
    </row>
    <row r="383" spans="1:134" ht="3.75" customHeight="1" thickBot="1" x14ac:dyDescent="0.4">
      <c r="A383" s="242"/>
      <c r="B383" s="242"/>
      <c r="C383" s="242"/>
      <c r="D383" s="242"/>
      <c r="E383" s="242"/>
      <c r="F383" s="242"/>
      <c r="G383" s="242"/>
      <c r="H383" s="242"/>
      <c r="I383" s="413"/>
      <c r="J383" s="246"/>
      <c r="K383" s="246"/>
      <c r="L383" s="246"/>
      <c r="M383" s="246"/>
      <c r="N383" s="223"/>
      <c r="P383" s="242"/>
      <c r="Q383" s="242"/>
      <c r="R383" s="242"/>
      <c r="S383" s="242"/>
      <c r="T383" s="242"/>
      <c r="U383" s="242"/>
      <c r="V383" s="242"/>
      <c r="W383" s="242"/>
      <c r="X383" s="413"/>
      <c r="Y383" s="246"/>
      <c r="Z383" s="246"/>
      <c r="AA383" s="246"/>
      <c r="AB383" s="246"/>
      <c r="AC383" s="246"/>
      <c r="AD383" s="246"/>
      <c r="AE383" s="223"/>
      <c r="AG383" s="242"/>
      <c r="AH383" s="242"/>
      <c r="AI383" s="242"/>
      <c r="AJ383" s="242"/>
      <c r="AK383" s="242"/>
      <c r="AL383" s="242"/>
      <c r="AM383" s="242"/>
      <c r="AN383" s="242"/>
      <c r="AO383" s="413"/>
      <c r="AP383" s="246"/>
      <c r="AQ383" s="246"/>
      <c r="AR383" s="246"/>
      <c r="AS383" s="246"/>
      <c r="AT383" s="246"/>
      <c r="AU383" s="246"/>
    </row>
    <row r="384" spans="1:134" x14ac:dyDescent="0.35">
      <c r="A384" s="544" t="s">
        <v>189</v>
      </c>
      <c r="B384" s="545"/>
      <c r="C384" s="545"/>
      <c r="D384" s="545"/>
      <c r="E384" s="545"/>
      <c r="F384" s="545"/>
      <c r="G384" s="545"/>
      <c r="H384" s="545"/>
      <c r="I384" s="545"/>
      <c r="J384" s="244">
        <f>SUM(J381, J367, J361, H354)</f>
        <v>0</v>
      </c>
      <c r="K384" s="244">
        <f>SUM(K381, K367, K361, K354)</f>
        <v>0</v>
      </c>
      <c r="L384" s="244">
        <f>SUM(L381, L367, L361, L354)</f>
        <v>0</v>
      </c>
      <c r="M384" s="245">
        <f>SUM(J384:L384)</f>
        <v>0</v>
      </c>
      <c r="N384" s="223"/>
      <c r="P384" s="544" t="s">
        <v>182</v>
      </c>
      <c r="Q384" s="545"/>
      <c r="R384" s="545"/>
      <c r="S384" s="545"/>
      <c r="T384" s="545"/>
      <c r="U384" s="545"/>
      <c r="V384" s="545"/>
      <c r="W384" s="545"/>
      <c r="X384" s="545"/>
      <c r="Y384" s="199">
        <f t="shared" ref="Y384:Y385" si="353">AU304</f>
        <v>0</v>
      </c>
      <c r="Z384" s="300">
        <f>SUM(Z381, Z367, Z361, X354)</f>
        <v>0</v>
      </c>
      <c r="AA384" s="300">
        <f>SUM(AA381, AA367, AA361, AA354)</f>
        <v>0</v>
      </c>
      <c r="AB384" s="300">
        <f>SUM(AB381, AB367, AB361, AB354, )</f>
        <v>0</v>
      </c>
      <c r="AC384" s="300">
        <f t="shared" ref="AC384" si="354">SUM(Z384:AB384)</f>
        <v>0</v>
      </c>
      <c r="AD384" s="301">
        <f>M384-AC384</f>
        <v>0</v>
      </c>
      <c r="AE384" s="246"/>
      <c r="AG384" s="544" t="s">
        <v>182</v>
      </c>
      <c r="AH384" s="545"/>
      <c r="AI384" s="545"/>
      <c r="AJ384" s="545"/>
      <c r="AK384" s="545"/>
      <c r="AL384" s="545"/>
      <c r="AM384" s="545"/>
      <c r="AN384" s="545"/>
      <c r="AO384" s="545"/>
      <c r="AP384" s="205">
        <f t="shared" ref="AP384:AP385" si="355">AU304</f>
        <v>0</v>
      </c>
      <c r="AQ384" s="286">
        <f>SUM( AQ381, AQ367, AQ361, AO354)</f>
        <v>0</v>
      </c>
      <c r="AR384" s="286">
        <f>SUM( AR381, AR367, AR361, AR354)</f>
        <v>0</v>
      </c>
      <c r="AS384" s="286">
        <f>SUM(AS381, AS367, AS361, AS354, )</f>
        <v>0</v>
      </c>
      <c r="AT384" s="286">
        <f t="shared" ref="AT384" si="356">SUM(AQ384:AS384)</f>
        <v>0</v>
      </c>
      <c r="AU384" s="287">
        <f>IF($S$393&lt;&gt;0, AC384+AP384-AT384, M384+AP384-AT384)</f>
        <v>0</v>
      </c>
      <c r="AV384" s="246"/>
    </row>
    <row r="385" spans="1:134" ht="16" thickBot="1" x14ac:dyDescent="0.4">
      <c r="A385" s="540" t="s">
        <v>183</v>
      </c>
      <c r="B385" s="541"/>
      <c r="C385" s="541"/>
      <c r="D385" s="541"/>
      <c r="E385" s="541"/>
      <c r="F385" s="541"/>
      <c r="G385" s="541"/>
      <c r="H385" s="541"/>
      <c r="I385" s="541"/>
      <c r="J385" s="593">
        <f>SUM(K381, L381, K367, L367, K361, L361, K354, L354)</f>
        <v>0</v>
      </c>
      <c r="K385" s="593"/>
      <c r="L385" s="593"/>
      <c r="M385" s="594"/>
      <c r="N385" s="223"/>
      <c r="P385" s="540" t="s">
        <v>183</v>
      </c>
      <c r="Q385" s="541"/>
      <c r="R385" s="541"/>
      <c r="S385" s="541"/>
      <c r="T385" s="541"/>
      <c r="U385" s="541"/>
      <c r="V385" s="541"/>
      <c r="W385" s="541"/>
      <c r="X385" s="541"/>
      <c r="Y385" s="200">
        <f t="shared" si="353"/>
        <v>0</v>
      </c>
      <c r="Z385" s="588">
        <f>SUM(AA381, AB381, AA367, AB367, AA361, AB361, AA354, AB354)</f>
        <v>0</v>
      </c>
      <c r="AA385" s="588"/>
      <c r="AB385" s="588"/>
      <c r="AC385" s="588"/>
      <c r="AD385" s="330">
        <f>M385-Z385</f>
        <v>0</v>
      </c>
      <c r="AE385" s="223"/>
      <c r="AG385" s="540" t="s">
        <v>183</v>
      </c>
      <c r="AH385" s="541"/>
      <c r="AI385" s="541"/>
      <c r="AJ385" s="541"/>
      <c r="AK385" s="541"/>
      <c r="AL385" s="541"/>
      <c r="AM385" s="541"/>
      <c r="AN385" s="541"/>
      <c r="AO385" s="541"/>
      <c r="AP385" s="306">
        <f t="shared" si="355"/>
        <v>0</v>
      </c>
      <c r="AQ385" s="539">
        <f>SUM(AR381, AS381, AR367, AS367, AR361, AS361, AR354, AS354)</f>
        <v>0</v>
      </c>
      <c r="AR385" s="539"/>
      <c r="AS385" s="539"/>
      <c r="AT385" s="539"/>
      <c r="AU385" s="276">
        <f>IF($S$393&lt;&gt;0, AC385+AP385-AQ385, M385+AP385-AQ385)</f>
        <v>0</v>
      </c>
    </row>
    <row r="386" spans="1:134" s="224" customFormat="1" ht="16" thickBot="1" x14ac:dyDescent="0.4">
      <c r="A386" s="358"/>
      <c r="B386" s="413"/>
      <c r="C386" s="413"/>
      <c r="D386" s="413"/>
      <c r="E386" s="413"/>
      <c r="F386" s="413"/>
      <c r="G386" s="413"/>
      <c r="H386" s="413"/>
      <c r="I386" s="413"/>
      <c r="J386" s="258"/>
      <c r="K386" s="258"/>
      <c r="L386" s="258"/>
      <c r="M386" s="358"/>
      <c r="N386" s="223"/>
      <c r="O386" s="357"/>
      <c r="P386" s="358"/>
      <c r="Q386" s="413"/>
      <c r="R386" s="413"/>
      <c r="S386" s="413"/>
      <c r="T386" s="413"/>
      <c r="U386" s="413"/>
      <c r="V386" s="413"/>
      <c r="W386" s="413"/>
      <c r="X386" s="413"/>
      <c r="Y386" s="258"/>
      <c r="Z386" s="258"/>
      <c r="AA386" s="258"/>
      <c r="AB386" s="358"/>
      <c r="AC386" s="358"/>
      <c r="AD386" s="358"/>
      <c r="AE386" s="223"/>
      <c r="AF386" s="357"/>
      <c r="AG386" s="358"/>
      <c r="AH386" s="413"/>
      <c r="AI386" s="413"/>
      <c r="AJ386" s="413"/>
      <c r="AK386" s="413"/>
      <c r="AL386" s="413"/>
      <c r="AM386" s="413"/>
      <c r="AN386" s="413"/>
      <c r="AO386" s="413"/>
      <c r="AP386" s="258"/>
      <c r="AQ386" s="258"/>
      <c r="AR386" s="258"/>
      <c r="AS386" s="358"/>
      <c r="AT386" s="358"/>
      <c r="AU386" s="358"/>
      <c r="AV386" s="357"/>
      <c r="AW386" s="357"/>
      <c r="AX386" s="357"/>
      <c r="AY386" s="357"/>
      <c r="AZ386" s="357"/>
      <c r="BA386" s="357"/>
      <c r="BB386" s="357"/>
      <c r="BC386" s="357"/>
      <c r="BD386" s="357"/>
      <c r="BE386" s="357"/>
      <c r="BF386" s="357"/>
      <c r="BG386" s="357"/>
      <c r="BH386" s="357"/>
      <c r="BI386" s="357"/>
      <c r="BJ386" s="357"/>
      <c r="BK386" s="357"/>
      <c r="BL386" s="357"/>
      <c r="BM386" s="357"/>
      <c r="BN386" s="357"/>
      <c r="BO386" s="357"/>
      <c r="BP386" s="357"/>
      <c r="BQ386" s="357"/>
      <c r="BR386" s="357"/>
      <c r="BS386" s="357"/>
      <c r="BT386" s="357"/>
      <c r="BU386" s="357"/>
      <c r="BV386" s="357"/>
      <c r="BW386" s="357"/>
      <c r="BX386" s="357"/>
      <c r="BY386" s="357"/>
      <c r="BZ386" s="357"/>
      <c r="CA386" s="357"/>
      <c r="CB386" s="357"/>
      <c r="CC386" s="357"/>
      <c r="CD386" s="357"/>
      <c r="CE386" s="357"/>
      <c r="CF386" s="357"/>
      <c r="CG386" s="357"/>
      <c r="CH386" s="357"/>
      <c r="CI386" s="357"/>
      <c r="CJ386" s="357"/>
      <c r="CK386" s="357"/>
      <c r="CL386" s="357"/>
      <c r="CM386" s="357"/>
      <c r="CN386" s="357"/>
      <c r="CO386" s="357"/>
      <c r="CP386" s="357"/>
      <c r="CQ386" s="357"/>
      <c r="CR386" s="357"/>
      <c r="CS386" s="357"/>
      <c r="CT386" s="357"/>
      <c r="CU386" s="357"/>
      <c r="CV386" s="357"/>
      <c r="CW386" s="357"/>
      <c r="CX386" s="357"/>
      <c r="CY386" s="357"/>
      <c r="CZ386" s="357"/>
      <c r="DA386" s="357"/>
      <c r="DB386" s="357"/>
      <c r="DC386" s="357"/>
      <c r="DD386" s="357"/>
      <c r="DE386" s="357"/>
      <c r="DF386" s="357"/>
      <c r="DG386" s="357"/>
      <c r="DH386" s="357"/>
      <c r="DI386" s="357"/>
      <c r="DJ386" s="357"/>
      <c r="DK386" s="357"/>
      <c r="DL386" s="357"/>
      <c r="DM386" s="357"/>
      <c r="DN386" s="357"/>
      <c r="DO386" s="357"/>
      <c r="DP386" s="357"/>
      <c r="DQ386" s="357"/>
      <c r="DR386" s="357"/>
      <c r="DS386" s="357"/>
      <c r="DT386" s="357"/>
      <c r="DU386" s="357"/>
      <c r="DV386" s="357"/>
      <c r="DW386" s="357"/>
      <c r="DX386" s="357"/>
      <c r="DY386" s="357"/>
      <c r="DZ386" s="357"/>
      <c r="EA386" s="357"/>
      <c r="EB386" s="357"/>
      <c r="EC386" s="357"/>
      <c r="ED386" s="357"/>
    </row>
    <row r="387" spans="1:134" s="242" customFormat="1" x14ac:dyDescent="0.35">
      <c r="A387" s="502" t="s">
        <v>100</v>
      </c>
      <c r="B387" s="503"/>
      <c r="C387" s="503"/>
      <c r="D387" s="503"/>
      <c r="E387" s="503"/>
      <c r="F387" s="503"/>
      <c r="G387" s="503"/>
      <c r="H387" s="503"/>
      <c r="I387" s="503"/>
      <c r="J387" s="425" t="s">
        <v>17</v>
      </c>
      <c r="K387" s="542" t="s">
        <v>4</v>
      </c>
      <c r="L387" s="542"/>
      <c r="M387" s="418" t="s">
        <v>49</v>
      </c>
      <c r="N387" s="261"/>
      <c r="P387" s="502" t="s">
        <v>100</v>
      </c>
      <c r="Q387" s="503"/>
      <c r="R387" s="503"/>
      <c r="S387" s="503"/>
      <c r="T387" s="503"/>
      <c r="U387" s="503"/>
      <c r="V387" s="503"/>
      <c r="W387" s="503"/>
      <c r="X387" s="503"/>
      <c r="Y387" s="414" t="s">
        <v>263</v>
      </c>
      <c r="Z387" s="425" t="s">
        <v>77</v>
      </c>
      <c r="AA387" s="542" t="s">
        <v>4</v>
      </c>
      <c r="AB387" s="542"/>
      <c r="AC387" s="414" t="s">
        <v>18</v>
      </c>
      <c r="AD387" s="268" t="s">
        <v>114</v>
      </c>
      <c r="AE387" s="261"/>
      <c r="AG387" s="502" t="s">
        <v>100</v>
      </c>
      <c r="AH387" s="503"/>
      <c r="AI387" s="503"/>
      <c r="AJ387" s="503"/>
      <c r="AK387" s="503"/>
      <c r="AL387" s="503"/>
      <c r="AM387" s="503"/>
      <c r="AN387" s="503"/>
      <c r="AO387" s="503"/>
      <c r="AP387" s="414" t="s">
        <v>263</v>
      </c>
      <c r="AQ387" s="425" t="s">
        <v>212</v>
      </c>
      <c r="AR387" s="542" t="s">
        <v>4</v>
      </c>
      <c r="AS387" s="542"/>
      <c r="AT387" s="414" t="s">
        <v>214</v>
      </c>
      <c r="AU387" s="268" t="s">
        <v>266</v>
      </c>
      <c r="AW387" s="357"/>
      <c r="AX387" s="357"/>
      <c r="AY387" s="357"/>
      <c r="AZ387" s="357"/>
      <c r="BA387" s="357"/>
      <c r="BB387" s="357"/>
      <c r="BC387" s="357"/>
      <c r="BD387" s="357"/>
      <c r="BE387" s="357"/>
      <c r="BF387" s="357"/>
      <c r="BG387" s="357"/>
      <c r="BH387" s="357"/>
      <c r="BI387" s="357"/>
      <c r="BJ387" s="357"/>
      <c r="BK387" s="357"/>
      <c r="BL387" s="357"/>
      <c r="BM387" s="357"/>
      <c r="BN387" s="357"/>
      <c r="BO387" s="357"/>
      <c r="BP387" s="357"/>
      <c r="BQ387" s="357"/>
      <c r="BR387" s="357"/>
      <c r="BS387" s="357"/>
      <c r="BT387" s="357"/>
      <c r="BU387" s="357"/>
      <c r="BV387" s="357"/>
      <c r="BW387" s="357"/>
      <c r="BX387" s="357"/>
      <c r="BY387" s="357"/>
      <c r="BZ387" s="357"/>
      <c r="CA387" s="357"/>
      <c r="CB387" s="357"/>
      <c r="CC387" s="357"/>
      <c r="CD387" s="357"/>
      <c r="CE387" s="357"/>
      <c r="CF387" s="357"/>
      <c r="CG387" s="357"/>
      <c r="CH387" s="357"/>
      <c r="CI387" s="357"/>
      <c r="CJ387" s="357"/>
      <c r="CK387" s="357"/>
      <c r="CL387" s="357"/>
      <c r="CM387" s="357"/>
      <c r="CN387" s="357"/>
      <c r="CO387" s="357"/>
      <c r="CP387" s="357"/>
      <c r="CQ387" s="357"/>
      <c r="CR387" s="357"/>
      <c r="CS387" s="357"/>
      <c r="CT387" s="357"/>
      <c r="CU387" s="357"/>
      <c r="CV387" s="357"/>
      <c r="CW387" s="357"/>
      <c r="CX387" s="357"/>
      <c r="CY387" s="357"/>
      <c r="CZ387" s="357"/>
      <c r="DA387" s="357"/>
      <c r="DB387" s="357"/>
      <c r="DC387" s="357"/>
      <c r="DD387" s="357"/>
      <c r="DE387" s="357"/>
      <c r="DF387" s="357"/>
      <c r="DG387" s="357"/>
      <c r="DH387" s="357"/>
      <c r="DI387" s="357"/>
      <c r="DJ387" s="357"/>
      <c r="DK387" s="357"/>
      <c r="DL387" s="357"/>
      <c r="DM387" s="357"/>
      <c r="DN387" s="357"/>
      <c r="DO387" s="357"/>
      <c r="DP387" s="357"/>
      <c r="DQ387" s="357"/>
      <c r="DR387" s="357"/>
      <c r="DS387" s="357"/>
      <c r="DT387" s="357"/>
      <c r="DU387" s="357"/>
      <c r="DV387" s="357"/>
      <c r="DW387" s="357"/>
      <c r="DX387" s="357"/>
      <c r="DY387" s="357"/>
      <c r="DZ387" s="357"/>
      <c r="EA387" s="357"/>
      <c r="EB387" s="357"/>
      <c r="EC387" s="357"/>
      <c r="ED387" s="357"/>
    </row>
    <row r="388" spans="1:134" ht="16" thickBot="1" x14ac:dyDescent="0.4">
      <c r="A388" s="540" t="s">
        <v>37</v>
      </c>
      <c r="B388" s="541"/>
      <c r="C388" s="541"/>
      <c r="D388" s="541"/>
      <c r="E388" s="541"/>
      <c r="F388" s="541"/>
      <c r="G388" s="541"/>
      <c r="H388" s="541"/>
      <c r="I388" s="541"/>
      <c r="J388" s="243">
        <f>(SUM(J381, J367, J361, H354))*'Cumulative Budget'!$G$36</f>
        <v>0</v>
      </c>
      <c r="K388" s="593">
        <f>(SUM(K381, L381, K367, L367, K361, L361, K354, L354))*'Cumulative Budget'!$G$36</f>
        <v>0</v>
      </c>
      <c r="L388" s="593"/>
      <c r="M388" s="237">
        <f t="shared" ref="M388" si="357">SUM(J388:L388)</f>
        <v>0</v>
      </c>
      <c r="N388" s="223"/>
      <c r="P388" s="540" t="s">
        <v>37</v>
      </c>
      <c r="Q388" s="541"/>
      <c r="R388" s="541"/>
      <c r="S388" s="541"/>
      <c r="T388" s="541"/>
      <c r="U388" s="541"/>
      <c r="V388" s="541"/>
      <c r="W388" s="541"/>
      <c r="X388" s="541"/>
      <c r="Y388" s="200">
        <f t="shared" ref="Y388" si="358">AU308</f>
        <v>0</v>
      </c>
      <c r="Z388" s="302">
        <f>(SUM(Z381, Z367, Z361, X354))*'Cumulative Budget'!$G$36</f>
        <v>0</v>
      </c>
      <c r="AA388" s="588">
        <f>(SUM(AA381, AB381, AA367, AB367, AA361, AB361, AA354, AB354))*'Cumulative Budget'!$G$36</f>
        <v>0</v>
      </c>
      <c r="AB388" s="588"/>
      <c r="AC388" s="293">
        <f t="shared" ref="AC388" si="359">SUM(Z388:AB388)</f>
        <v>0</v>
      </c>
      <c r="AD388" s="294">
        <f t="shared" ref="AD388" si="360">M388-AC388</f>
        <v>0</v>
      </c>
      <c r="AE388" s="223"/>
      <c r="AG388" s="540" t="s">
        <v>37</v>
      </c>
      <c r="AH388" s="541"/>
      <c r="AI388" s="541"/>
      <c r="AJ388" s="541"/>
      <c r="AK388" s="541"/>
      <c r="AL388" s="541"/>
      <c r="AM388" s="541"/>
      <c r="AN388" s="541"/>
      <c r="AO388" s="541"/>
      <c r="AP388" s="306">
        <f t="shared" ref="AP388:AP390" si="361">AU308</f>
        <v>0</v>
      </c>
      <c r="AQ388" s="443">
        <v>0</v>
      </c>
      <c r="AR388" s="563">
        <v>0</v>
      </c>
      <c r="AS388" s="563"/>
      <c r="AT388" s="275">
        <f>SUM(AQ388:AS388)</f>
        <v>0</v>
      </c>
      <c r="AU388" s="276">
        <f>IF($S$393&lt;&gt;0, AC388+AP388-AT388, M388+AP388-AT388)</f>
        <v>0</v>
      </c>
    </row>
    <row r="389" spans="1:134" s="358" customFormat="1" ht="16" thickBot="1" x14ac:dyDescent="0.4">
      <c r="A389" s="359" t="s">
        <v>99</v>
      </c>
      <c r="B389" s="359"/>
      <c r="J389" s="233"/>
      <c r="K389" s="233"/>
      <c r="L389" s="233"/>
      <c r="M389" s="233"/>
      <c r="N389" s="223"/>
      <c r="O389" s="357"/>
      <c r="P389" s="359" t="s">
        <v>99</v>
      </c>
      <c r="Q389" s="359"/>
      <c r="Z389" s="233"/>
      <c r="AA389" s="233"/>
      <c r="AB389" s="233"/>
      <c r="AC389" s="233"/>
      <c r="AD389" s="233"/>
      <c r="AE389" s="223"/>
      <c r="AG389" s="359" t="s">
        <v>99</v>
      </c>
      <c r="AH389" s="359"/>
      <c r="AQ389" s="233"/>
      <c r="AR389" s="233"/>
      <c r="AS389" s="233"/>
      <c r="AT389" s="233"/>
      <c r="AU389" s="233"/>
      <c r="AV389" s="357"/>
      <c r="AW389" s="357"/>
      <c r="AX389" s="357"/>
      <c r="AY389" s="357"/>
      <c r="AZ389" s="357"/>
      <c r="BA389" s="357"/>
      <c r="BB389" s="357"/>
      <c r="BC389" s="357"/>
      <c r="BD389" s="357"/>
      <c r="BE389" s="357"/>
      <c r="BF389" s="357"/>
      <c r="BG389" s="357"/>
      <c r="BH389" s="357"/>
      <c r="BI389" s="357"/>
      <c r="BJ389" s="357"/>
      <c r="BK389" s="357"/>
      <c r="BL389" s="357"/>
      <c r="BM389" s="357"/>
      <c r="BN389" s="357"/>
      <c r="BO389" s="357"/>
      <c r="BP389" s="357"/>
      <c r="BQ389" s="357"/>
      <c r="BR389" s="357"/>
      <c r="BS389" s="357"/>
      <c r="BT389" s="357"/>
      <c r="BU389" s="357"/>
      <c r="BV389" s="357"/>
      <c r="BW389" s="357"/>
      <c r="BX389" s="357"/>
      <c r="BY389" s="357"/>
      <c r="BZ389" s="357"/>
      <c r="CA389" s="357"/>
      <c r="CB389" s="357"/>
      <c r="CC389" s="357"/>
      <c r="CD389" s="357"/>
      <c r="CE389" s="357"/>
      <c r="CF389" s="357"/>
      <c r="CG389" s="357"/>
      <c r="CH389" s="357"/>
      <c r="CI389" s="357"/>
      <c r="CJ389" s="357"/>
      <c r="CK389" s="357"/>
      <c r="CL389" s="357"/>
      <c r="CM389" s="357"/>
      <c r="CN389" s="357"/>
      <c r="CO389" s="357"/>
      <c r="CP389" s="357"/>
      <c r="CQ389" s="357"/>
      <c r="CR389" s="357"/>
      <c r="CS389" s="357"/>
      <c r="CT389" s="357"/>
      <c r="CU389" s="357"/>
      <c r="CV389" s="357"/>
      <c r="CW389" s="357"/>
      <c r="CX389" s="357"/>
      <c r="CY389" s="357"/>
      <c r="CZ389" s="357"/>
      <c r="DA389" s="357"/>
      <c r="DB389" s="357"/>
      <c r="DC389" s="357"/>
      <c r="DD389" s="357"/>
      <c r="DE389" s="357"/>
      <c r="DF389" s="357"/>
      <c r="DG389" s="357"/>
      <c r="DH389" s="357"/>
      <c r="DI389" s="357"/>
      <c r="DJ389" s="357"/>
      <c r="DK389" s="357"/>
      <c r="DL389" s="357"/>
      <c r="DM389" s="357"/>
      <c r="DN389" s="357"/>
      <c r="DO389" s="357"/>
      <c r="DP389" s="357"/>
      <c r="DQ389" s="357"/>
      <c r="DR389" s="357"/>
      <c r="DS389" s="357"/>
      <c r="DT389" s="357"/>
      <c r="DU389" s="357"/>
      <c r="DV389" s="357"/>
      <c r="DW389" s="357"/>
      <c r="DX389" s="357"/>
      <c r="DY389" s="357"/>
      <c r="DZ389" s="357"/>
      <c r="EA389" s="357"/>
      <c r="EB389" s="357"/>
      <c r="EC389" s="357"/>
      <c r="ED389" s="357"/>
    </row>
    <row r="390" spans="1:134" s="331" customFormat="1" ht="16" thickBot="1" x14ac:dyDescent="0.4">
      <c r="A390" s="621" t="s">
        <v>101</v>
      </c>
      <c r="B390" s="622"/>
      <c r="C390" s="622"/>
      <c r="D390" s="622"/>
      <c r="E390" s="622"/>
      <c r="F390" s="622"/>
      <c r="G390" s="622"/>
      <c r="H390" s="622"/>
      <c r="I390" s="622"/>
      <c r="J390" s="239">
        <f xml:space="preserve"> SUM(J388, J381, J367, J361, H354)</f>
        <v>0</v>
      </c>
      <c r="K390" s="211">
        <f xml:space="preserve"> SUM(K388, K381, K367, K361, K354)</f>
        <v>0</v>
      </c>
      <c r="L390" s="239">
        <f xml:space="preserve"> SUM(L381, L367, L361, L354)</f>
        <v>0</v>
      </c>
      <c r="M390" s="240">
        <f>SUM(J390:L390)</f>
        <v>0</v>
      </c>
      <c r="N390" s="246"/>
      <c r="P390" s="589" t="s">
        <v>101</v>
      </c>
      <c r="Q390" s="590"/>
      <c r="R390" s="590"/>
      <c r="S390" s="590"/>
      <c r="T390" s="590"/>
      <c r="U390" s="590"/>
      <c r="V390" s="590"/>
      <c r="W390" s="590"/>
      <c r="X390" s="590"/>
      <c r="Y390" s="201">
        <f t="shared" ref="Y390" si="362">AU310</f>
        <v>0</v>
      </c>
      <c r="Z390" s="303">
        <f xml:space="preserve"> SUM(Z388, Z381, Z367, Z361, X354)</f>
        <v>0</v>
      </c>
      <c r="AA390" s="212">
        <f xml:space="preserve"> SUM(AA388, AA381, AA367, AA361, AA354)</f>
        <v>0</v>
      </c>
      <c r="AB390" s="303">
        <f xml:space="preserve"> SUM(AB381, AB367, AB361, AB354)</f>
        <v>0</v>
      </c>
      <c r="AC390" s="297">
        <f>SUM(Z390:AB390)</f>
        <v>0</v>
      </c>
      <c r="AD390" s="298">
        <f t="shared" ref="AD390" si="363">M390-AC390</f>
        <v>0</v>
      </c>
      <c r="AE390" s="246"/>
      <c r="AG390" s="564" t="s">
        <v>101</v>
      </c>
      <c r="AH390" s="565"/>
      <c r="AI390" s="565"/>
      <c r="AJ390" s="565"/>
      <c r="AK390" s="565"/>
      <c r="AL390" s="565"/>
      <c r="AM390" s="565"/>
      <c r="AN390" s="565"/>
      <c r="AO390" s="565"/>
      <c r="AP390" s="206">
        <f t="shared" si="361"/>
        <v>0</v>
      </c>
      <c r="AQ390" s="288">
        <f xml:space="preserve"> SUM(AQ388, AQ381, AQ367, AQ361, AO354)</f>
        <v>0</v>
      </c>
      <c r="AR390" s="213">
        <f xml:space="preserve"> SUM(AR388, AR381, AR367, AR361, AR354)</f>
        <v>0</v>
      </c>
      <c r="AS390" s="288">
        <f xml:space="preserve"> SUM(AS381, AS367, AS361, AS354)</f>
        <v>0</v>
      </c>
      <c r="AT390" s="279">
        <f>SUM(AQ390:AS390)</f>
        <v>0</v>
      </c>
      <c r="AU390" s="280">
        <f>IF($S$393&lt;&gt;0, AC390+AP390-AT390, M390+AP390-AT390)</f>
        <v>0</v>
      </c>
    </row>
    <row r="391" spans="1:134" x14ac:dyDescent="0.35">
      <c r="F391" s="357"/>
      <c r="G391" s="357"/>
      <c r="N391" s="223"/>
    </row>
    <row r="392" spans="1:134" ht="16" thickBot="1" x14ac:dyDescent="0.4">
      <c r="F392" s="357"/>
      <c r="G392" s="357"/>
      <c r="P392" s="270"/>
      <c r="Q392" s="270"/>
      <c r="R392" s="270"/>
      <c r="S392" s="270"/>
      <c r="T392" s="270"/>
      <c r="U392" s="270"/>
      <c r="V392" s="270"/>
      <c r="AG392" s="270"/>
      <c r="AH392" s="270"/>
      <c r="AI392" s="270"/>
      <c r="AJ392" s="270"/>
      <c r="AK392" s="270"/>
      <c r="AL392" s="270"/>
      <c r="AM392" s="270"/>
    </row>
    <row r="393" spans="1:134" x14ac:dyDescent="0.35">
      <c r="B393" s="576" t="s">
        <v>242</v>
      </c>
      <c r="C393" s="577"/>
      <c r="D393" s="264">
        <f>J390</f>
        <v>0</v>
      </c>
      <c r="F393" s="357"/>
      <c r="G393" s="357"/>
      <c r="O393" s="309"/>
      <c r="P393" s="583" t="s">
        <v>242</v>
      </c>
      <c r="Q393" s="584"/>
      <c r="R393" s="584"/>
      <c r="S393" s="202">
        <f>Z390</f>
        <v>0</v>
      </c>
      <c r="T393" s="584" t="s">
        <v>104</v>
      </c>
      <c r="U393" s="584"/>
      <c r="V393" s="160">
        <f>D393-S393</f>
        <v>0</v>
      </c>
      <c r="W393" s="430"/>
      <c r="X393" s="601"/>
      <c r="Y393" s="601"/>
      <c r="Z393" s="430"/>
      <c r="AA393" s="430"/>
      <c r="AF393" s="309"/>
      <c r="AG393" s="609" t="s">
        <v>191</v>
      </c>
      <c r="AH393" s="554"/>
      <c r="AI393" s="605">
        <f>AQ390</f>
        <v>0</v>
      </c>
      <c r="AJ393" s="605"/>
      <c r="AK393" s="554" t="s">
        <v>196</v>
      </c>
      <c r="AL393" s="554"/>
      <c r="AM393" s="287">
        <f>IF($S$73&lt;&gt;0, S393+'Year 1'!AM449-AI393, D393+'Year 1'!AM449-AI393)</f>
        <v>0</v>
      </c>
      <c r="AO393" s="315" t="s">
        <v>89</v>
      </c>
      <c r="AP393" s="556"/>
      <c r="AQ393" s="556"/>
      <c r="AR393" s="556" t="s">
        <v>90</v>
      </c>
      <c r="AS393" s="612"/>
    </row>
    <row r="394" spans="1:134" x14ac:dyDescent="0.35">
      <c r="B394" s="535" t="s">
        <v>243</v>
      </c>
      <c r="C394" s="536"/>
      <c r="D394" s="390">
        <f>K390</f>
        <v>0</v>
      </c>
      <c r="F394" s="357"/>
      <c r="G394" s="357"/>
      <c r="O394" s="309"/>
      <c r="P394" s="585" t="s">
        <v>243</v>
      </c>
      <c r="Q394" s="586"/>
      <c r="R394" s="586"/>
      <c r="S394" s="189">
        <f>AA390</f>
        <v>0</v>
      </c>
      <c r="T394" s="586" t="s">
        <v>105</v>
      </c>
      <c r="U394" s="586"/>
      <c r="V394" s="161">
        <f>D394-S394</f>
        <v>0</v>
      </c>
      <c r="W394" s="430"/>
      <c r="X394" s="604"/>
      <c r="Y394" s="604"/>
      <c r="Z394" s="604"/>
      <c r="AA394" s="604"/>
      <c r="AF394" s="309"/>
      <c r="AG394" s="549" t="s">
        <v>192</v>
      </c>
      <c r="AH394" s="550"/>
      <c r="AI394" s="606">
        <f>AR390</f>
        <v>0</v>
      </c>
      <c r="AJ394" s="606"/>
      <c r="AK394" s="550" t="s">
        <v>197</v>
      </c>
      <c r="AL394" s="550"/>
      <c r="AM394" s="278">
        <f>IF($S$73&lt;&gt;0, S394+'Year 1'!AM450-AI394, D394+'Year 1'!AM450-AI394)</f>
        <v>0</v>
      </c>
      <c r="AO394" s="314" t="s">
        <v>91</v>
      </c>
      <c r="AP394" s="532"/>
      <c r="AQ394" s="532"/>
      <c r="AR394" s="532"/>
      <c r="AS394" s="562"/>
    </row>
    <row r="395" spans="1:134" ht="16" thickBot="1" x14ac:dyDescent="0.4">
      <c r="B395" s="535" t="s">
        <v>139</v>
      </c>
      <c r="C395" s="536"/>
      <c r="D395" s="265">
        <f>L390</f>
        <v>0</v>
      </c>
      <c r="F395" s="357"/>
      <c r="G395" s="357"/>
      <c r="O395" s="309"/>
      <c r="P395" s="585" t="s">
        <v>139</v>
      </c>
      <c r="Q395" s="586"/>
      <c r="R395" s="586"/>
      <c r="S395" s="189">
        <f>AB390</f>
        <v>0</v>
      </c>
      <c r="T395" s="586" t="s">
        <v>106</v>
      </c>
      <c r="U395" s="586"/>
      <c r="V395" s="161">
        <f>D395-S395</f>
        <v>0</v>
      </c>
      <c r="W395" s="430"/>
      <c r="X395" s="601"/>
      <c r="Y395" s="601"/>
      <c r="Z395" s="430"/>
      <c r="AA395" s="430"/>
      <c r="AF395" s="309"/>
      <c r="AG395" s="549" t="s">
        <v>193</v>
      </c>
      <c r="AH395" s="550"/>
      <c r="AI395" s="606">
        <f>AS390</f>
        <v>0</v>
      </c>
      <c r="AJ395" s="606"/>
      <c r="AK395" s="550" t="s">
        <v>198</v>
      </c>
      <c r="AL395" s="550"/>
      <c r="AM395" s="278">
        <f>IF($S$73&lt;&gt;0, S395+'Year 1'!AM451-AI395, D395+'Year 1'!AM451-AI395)</f>
        <v>0</v>
      </c>
      <c r="AO395" s="318" t="s">
        <v>92</v>
      </c>
      <c r="AP395" s="557"/>
      <c r="AQ395" s="557"/>
      <c r="AR395" s="557" t="s">
        <v>90</v>
      </c>
      <c r="AS395" s="613"/>
    </row>
    <row r="396" spans="1:134" ht="16" thickBot="1" x14ac:dyDescent="0.4">
      <c r="B396" s="535" t="s">
        <v>244</v>
      </c>
      <c r="C396" s="536"/>
      <c r="D396" s="390">
        <f>K390+L390</f>
        <v>0</v>
      </c>
      <c r="F396" s="357"/>
      <c r="G396" s="357"/>
      <c r="O396" s="309"/>
      <c r="P396" s="585" t="s">
        <v>244</v>
      </c>
      <c r="Q396" s="586"/>
      <c r="R396" s="586"/>
      <c r="S396" s="189">
        <f>SUM(S394:S395)</f>
        <v>0</v>
      </c>
      <c r="T396" s="586" t="s">
        <v>107</v>
      </c>
      <c r="U396" s="586"/>
      <c r="V396" s="161">
        <f>D396-S396</f>
        <v>0</v>
      </c>
      <c r="W396" s="431"/>
      <c r="X396" s="431"/>
      <c r="Y396" s="431"/>
      <c r="Z396" s="431"/>
      <c r="AA396" s="431"/>
      <c r="AF396" s="309"/>
      <c r="AG396" s="549" t="s">
        <v>194</v>
      </c>
      <c r="AH396" s="550"/>
      <c r="AI396" s="606">
        <f>SUM(AI394:AI395)</f>
        <v>0</v>
      </c>
      <c r="AJ396" s="606"/>
      <c r="AK396" s="550" t="s">
        <v>200</v>
      </c>
      <c r="AL396" s="550"/>
      <c r="AM396" s="278">
        <f>IF($S$73&lt;&gt;0, S396+'Year 1'!AM452-AI396, D396+'Year 1'!AM452-AI396)</f>
        <v>0</v>
      </c>
      <c r="AO396" s="431"/>
      <c r="AP396" s="431"/>
      <c r="AQ396" s="431"/>
      <c r="AR396" s="431"/>
      <c r="AS396" s="431"/>
    </row>
    <row r="397" spans="1:134" ht="16" thickBot="1" x14ac:dyDescent="0.4">
      <c r="B397" s="535" t="s">
        <v>245</v>
      </c>
      <c r="C397" s="536"/>
      <c r="D397" s="265">
        <f>M390</f>
        <v>0</v>
      </c>
      <c r="F397" s="357"/>
      <c r="G397" s="357"/>
      <c r="O397" s="309"/>
      <c r="P397" s="585" t="s">
        <v>245</v>
      </c>
      <c r="Q397" s="586"/>
      <c r="R397" s="586"/>
      <c r="S397" s="189">
        <f>AC390</f>
        <v>0</v>
      </c>
      <c r="T397" s="580" t="s">
        <v>108</v>
      </c>
      <c r="U397" s="580"/>
      <c r="V397" s="352">
        <f>D397-S397</f>
        <v>0</v>
      </c>
      <c r="W397" s="602"/>
      <c r="X397" s="602"/>
      <c r="Y397" s="604"/>
      <c r="Z397" s="604"/>
      <c r="AA397" s="604"/>
      <c r="AB397" s="358"/>
      <c r="AC397" s="358"/>
      <c r="AD397" s="358"/>
      <c r="AF397" s="309"/>
      <c r="AG397" s="549" t="s">
        <v>278</v>
      </c>
      <c r="AH397" s="550"/>
      <c r="AI397" s="606">
        <f>AT390</f>
        <v>0</v>
      </c>
      <c r="AJ397" s="606"/>
      <c r="AK397" s="551" t="s">
        <v>279</v>
      </c>
      <c r="AL397" s="551"/>
      <c r="AM397" s="276">
        <f>IF($S$73&lt;&gt;0, S397+'Year 1'!AM453-AI397, D397+'Year 1'!AM453-AI397)</f>
        <v>0</v>
      </c>
      <c r="AO397" s="428" t="s">
        <v>93</v>
      </c>
      <c r="AP397" s="429"/>
      <c r="AQ397" s="630"/>
      <c r="AR397" s="630"/>
      <c r="AS397" s="631"/>
      <c r="AT397" s="358"/>
      <c r="AU397" s="358"/>
    </row>
    <row r="398" spans="1:134" x14ac:dyDescent="0.35">
      <c r="B398" s="535" t="s">
        <v>174</v>
      </c>
      <c r="C398" s="536"/>
      <c r="D398" s="324" t="e">
        <f>L390/K390</f>
        <v>#DIV/0!</v>
      </c>
      <c r="F398" s="357"/>
      <c r="G398" s="357"/>
      <c r="O398" s="309"/>
      <c r="P398" s="585" t="s">
        <v>174</v>
      </c>
      <c r="Q398" s="586"/>
      <c r="R398" s="586"/>
      <c r="S398" s="203" t="e">
        <f>S395/S394</f>
        <v>#DIV/0!</v>
      </c>
      <c r="T398" s="188"/>
      <c r="U398" s="188"/>
      <c r="V398" s="350"/>
      <c r="W398" s="358"/>
      <c r="X398" s="358"/>
      <c r="Y398" s="358"/>
      <c r="Z398" s="358"/>
      <c r="AA398" s="358"/>
      <c r="AF398" s="309"/>
      <c r="AG398" s="624" t="s">
        <v>208</v>
      </c>
      <c r="AH398" s="617"/>
      <c r="AI398" s="607" t="e">
        <f>AQ388/AQ390</f>
        <v>#DIV/0!</v>
      </c>
      <c r="AJ398" s="608"/>
      <c r="AO398" s="358"/>
      <c r="AP398" s="358"/>
      <c r="AQ398" s="358"/>
      <c r="AR398" s="358"/>
      <c r="AS398" s="358"/>
    </row>
    <row r="399" spans="1:134" ht="16" thickBot="1" x14ac:dyDescent="0.4">
      <c r="B399" s="537" t="s">
        <v>144</v>
      </c>
      <c r="C399" s="538"/>
      <c r="D399" s="266" t="e">
        <f>D402 &amp; D403 &amp; D404</f>
        <v>#DIV/0!</v>
      </c>
      <c r="F399" s="357"/>
      <c r="G399" s="357"/>
      <c r="O399" s="309"/>
      <c r="P399" s="638" t="s">
        <v>144</v>
      </c>
      <c r="Q399" s="580"/>
      <c r="R399" s="580"/>
      <c r="S399" s="204" t="e">
        <f>S402 &amp; S403 &amp; S404</f>
        <v>#DIV/0!</v>
      </c>
      <c r="T399" s="188"/>
      <c r="U399" s="188"/>
      <c r="V399" s="190"/>
      <c r="AF399" s="309"/>
      <c r="AG399" s="625" t="s">
        <v>209</v>
      </c>
      <c r="AH399" s="626"/>
      <c r="AI399" s="627" t="e">
        <f>AR388/(AR390+AS390)</f>
        <v>#DIV/0!</v>
      </c>
      <c r="AJ399" s="628"/>
    </row>
    <row r="400" spans="1:134" x14ac:dyDescent="0.35">
      <c r="F400" s="357"/>
      <c r="G400" s="357"/>
      <c r="S400" s="166"/>
      <c r="AG400" s="166"/>
      <c r="AH400" s="166"/>
      <c r="AI400" s="166"/>
      <c r="AJ400" s="166"/>
    </row>
    <row r="401" spans="1:47" x14ac:dyDescent="0.35">
      <c r="F401" s="357"/>
      <c r="G401" s="357"/>
    </row>
    <row r="402" spans="1:47" x14ac:dyDescent="0.35">
      <c r="D402" s="357" t="e">
        <f>D393/D393</f>
        <v>#DIV/0!</v>
      </c>
      <c r="F402" s="357"/>
      <c r="G402" s="357"/>
      <c r="S402" s="357" t="e">
        <f>S393/S393</f>
        <v>#DIV/0!</v>
      </c>
    </row>
    <row r="403" spans="1:47" x14ac:dyDescent="0.35">
      <c r="D403" s="357" t="s">
        <v>145</v>
      </c>
      <c r="F403" s="357"/>
      <c r="G403" s="357"/>
      <c r="S403" s="357" t="s">
        <v>145</v>
      </c>
    </row>
    <row r="404" spans="1:47" x14ac:dyDescent="0.35">
      <c r="D404" s="225" t="e">
        <f>D396/D393</f>
        <v>#DIV/0!</v>
      </c>
      <c r="F404" s="357"/>
      <c r="G404" s="357"/>
      <c r="S404" s="225" t="e">
        <f>S396/S393</f>
        <v>#DIV/0!</v>
      </c>
    </row>
    <row r="405" spans="1:47" x14ac:dyDescent="0.35">
      <c r="F405" s="357"/>
      <c r="G405" s="357"/>
      <c r="AD405" s="357">
        <v>15</v>
      </c>
    </row>
    <row r="406" spans="1:47" ht="16" thickBot="1" x14ac:dyDescent="0.4">
      <c r="F406" s="357"/>
      <c r="G406" s="357"/>
    </row>
    <row r="407" spans="1:47" s="242" customFormat="1" x14ac:dyDescent="0.35">
      <c r="A407" s="519" t="s">
        <v>97</v>
      </c>
      <c r="B407" s="520"/>
      <c r="C407" s="520"/>
      <c r="D407" s="520"/>
      <c r="E407" s="520"/>
      <c r="F407" s="520"/>
      <c r="G407" s="520"/>
      <c r="H407" s="520"/>
      <c r="I407" s="520"/>
      <c r="J407" s="520"/>
      <c r="K407" s="520"/>
      <c r="L407" s="520"/>
      <c r="M407" s="521"/>
      <c r="N407" s="413"/>
      <c r="P407" s="573" t="s">
        <v>264</v>
      </c>
      <c r="Q407" s="574"/>
      <c r="R407" s="574"/>
      <c r="S407" s="574"/>
      <c r="T407" s="574"/>
      <c r="U407" s="574"/>
      <c r="V407" s="574"/>
      <c r="W407" s="574"/>
      <c r="X407" s="574"/>
      <c r="Y407" s="574"/>
      <c r="Z407" s="574"/>
      <c r="AA407" s="574"/>
      <c r="AB407" s="574"/>
      <c r="AC407" s="574"/>
      <c r="AD407" s="575"/>
      <c r="AG407" s="614" t="s">
        <v>280</v>
      </c>
      <c r="AH407" s="615"/>
      <c r="AI407" s="615"/>
      <c r="AJ407" s="615"/>
      <c r="AK407" s="615"/>
      <c r="AL407" s="615"/>
      <c r="AM407" s="615"/>
      <c r="AN407" s="615"/>
      <c r="AO407" s="615"/>
      <c r="AP407" s="615"/>
      <c r="AQ407" s="615"/>
      <c r="AR407" s="615"/>
      <c r="AS407" s="615"/>
      <c r="AT407" s="615"/>
      <c r="AU407" s="616"/>
    </row>
    <row r="408" spans="1:47" s="242" customFormat="1" x14ac:dyDescent="0.35">
      <c r="A408" s="522" t="s">
        <v>215</v>
      </c>
      <c r="B408" s="496"/>
      <c r="C408" s="496"/>
      <c r="D408" s="496"/>
      <c r="E408" s="496"/>
      <c r="F408" s="496"/>
      <c r="G408" s="496"/>
      <c r="H408" s="496"/>
      <c r="I408" s="496"/>
      <c r="J408" s="496"/>
      <c r="K408" s="496"/>
      <c r="L408" s="496"/>
      <c r="M408" s="523"/>
      <c r="N408" s="413"/>
      <c r="P408" s="522" t="s">
        <v>265</v>
      </c>
      <c r="Q408" s="496"/>
      <c r="R408" s="496"/>
      <c r="S408" s="496"/>
      <c r="T408" s="496"/>
      <c r="U408" s="496"/>
      <c r="V408" s="496"/>
      <c r="W408" s="496"/>
      <c r="X408" s="496"/>
      <c r="Y408" s="496"/>
      <c r="Z408" s="496"/>
      <c r="AA408" s="496"/>
      <c r="AB408" s="496"/>
      <c r="AC408" s="496"/>
      <c r="AD408" s="523"/>
      <c r="AG408" s="522" t="s">
        <v>280</v>
      </c>
      <c r="AH408" s="496"/>
      <c r="AI408" s="496"/>
      <c r="AJ408" s="496"/>
      <c r="AK408" s="496"/>
      <c r="AL408" s="496"/>
      <c r="AM408" s="496"/>
      <c r="AN408" s="496"/>
      <c r="AO408" s="496"/>
      <c r="AP408" s="496"/>
      <c r="AQ408" s="496"/>
      <c r="AR408" s="496"/>
      <c r="AS408" s="496"/>
      <c r="AT408" s="496"/>
      <c r="AU408" s="523"/>
    </row>
    <row r="409" spans="1:47" s="165" customFormat="1" x14ac:dyDescent="0.35">
      <c r="A409" s="495" t="s">
        <v>246</v>
      </c>
      <c r="B409" s="491"/>
      <c r="C409" s="525"/>
      <c r="D409" s="525"/>
      <c r="E409" s="525"/>
      <c r="F409" s="525"/>
      <c r="G409" s="409" t="s">
        <v>247</v>
      </c>
      <c r="H409" s="525"/>
      <c r="I409" s="525"/>
      <c r="J409" s="525"/>
      <c r="K409" s="525"/>
      <c r="L409" s="525"/>
      <c r="M409" s="526"/>
      <c r="N409" s="432"/>
      <c r="P409" s="495" t="s">
        <v>246</v>
      </c>
      <c r="Q409" s="491"/>
      <c r="R409" s="525"/>
      <c r="S409" s="525"/>
      <c r="T409" s="525"/>
      <c r="U409" s="525"/>
      <c r="V409" s="525"/>
      <c r="W409" s="409" t="s">
        <v>247</v>
      </c>
      <c r="X409" s="525"/>
      <c r="Y409" s="525"/>
      <c r="Z409" s="525"/>
      <c r="AA409" s="525"/>
      <c r="AB409" s="525"/>
      <c r="AC409" s="525"/>
      <c r="AD409" s="526"/>
      <c r="AG409" s="495" t="s">
        <v>246</v>
      </c>
      <c r="AH409" s="491"/>
      <c r="AI409" s="525"/>
      <c r="AJ409" s="525"/>
      <c r="AK409" s="525"/>
      <c r="AL409" s="525"/>
      <c r="AM409" s="525"/>
      <c r="AN409" s="409" t="s">
        <v>247</v>
      </c>
      <c r="AO409" s="525"/>
      <c r="AP409" s="525"/>
      <c r="AQ409" s="525"/>
      <c r="AR409" s="525"/>
      <c r="AS409" s="525"/>
      <c r="AT409" s="525"/>
      <c r="AU409" s="526"/>
    </row>
    <row r="410" spans="1:47" x14ac:dyDescent="0.35">
      <c r="A410" s="522" t="s">
        <v>0</v>
      </c>
      <c r="B410" s="496"/>
      <c r="C410" s="512"/>
      <c r="D410" s="512"/>
      <c r="E410" s="512"/>
      <c r="F410" s="512"/>
      <c r="G410" s="512"/>
      <c r="H410" s="512"/>
      <c r="I410" s="512"/>
      <c r="J410" s="512"/>
      <c r="K410" s="512"/>
      <c r="L410" s="512"/>
      <c r="M410" s="527"/>
      <c r="P410" s="522" t="s">
        <v>0</v>
      </c>
      <c r="Q410" s="496"/>
      <c r="R410" s="617"/>
      <c r="S410" s="617"/>
      <c r="T410" s="617"/>
      <c r="U410" s="617"/>
      <c r="V410" s="617"/>
      <c r="W410" s="617"/>
      <c r="X410" s="617"/>
      <c r="Y410" s="617"/>
      <c r="Z410" s="617"/>
      <c r="AA410" s="617"/>
      <c r="AB410" s="617"/>
      <c r="AC410" s="617"/>
      <c r="AD410" s="618"/>
      <c r="AG410" s="522" t="s">
        <v>0</v>
      </c>
      <c r="AH410" s="496"/>
      <c r="AI410" s="617"/>
      <c r="AJ410" s="617"/>
      <c r="AK410" s="617"/>
      <c r="AL410" s="617"/>
      <c r="AM410" s="617"/>
      <c r="AN410" s="617"/>
      <c r="AO410" s="617"/>
      <c r="AP410" s="617"/>
      <c r="AQ410" s="617"/>
      <c r="AR410" s="617"/>
      <c r="AS410" s="617"/>
      <c r="AT410" s="617"/>
      <c r="AU410" s="618"/>
    </row>
    <row r="411" spans="1:47" x14ac:dyDescent="0.35">
      <c r="A411" s="522" t="s">
        <v>96</v>
      </c>
      <c r="B411" s="496"/>
      <c r="C411" s="512"/>
      <c r="D411" s="512"/>
      <c r="E411" s="512"/>
      <c r="F411" s="512"/>
      <c r="G411" s="512"/>
      <c r="H411" s="512"/>
      <c r="I411" s="512"/>
      <c r="J411" s="512"/>
      <c r="K411" s="512"/>
      <c r="L411" s="512"/>
      <c r="M411" s="527"/>
      <c r="P411" s="522" t="s">
        <v>96</v>
      </c>
      <c r="Q411" s="496"/>
      <c r="R411" s="617"/>
      <c r="S411" s="617"/>
      <c r="T411" s="617"/>
      <c r="U411" s="617"/>
      <c r="V411" s="617"/>
      <c r="W411" s="617"/>
      <c r="X411" s="617"/>
      <c r="Y411" s="617"/>
      <c r="Z411" s="617"/>
      <c r="AA411" s="617"/>
      <c r="AB411" s="617"/>
      <c r="AC411" s="617"/>
      <c r="AD411" s="618"/>
      <c r="AG411" s="522" t="s">
        <v>96</v>
      </c>
      <c r="AH411" s="496"/>
      <c r="AI411" s="617"/>
      <c r="AJ411" s="617"/>
      <c r="AK411" s="617"/>
      <c r="AL411" s="617"/>
      <c r="AM411" s="617"/>
      <c r="AN411" s="617"/>
      <c r="AO411" s="617"/>
      <c r="AP411" s="617"/>
      <c r="AQ411" s="617"/>
      <c r="AR411" s="617"/>
      <c r="AS411" s="617"/>
      <c r="AT411" s="617"/>
      <c r="AU411" s="618"/>
    </row>
    <row r="412" spans="1:47" ht="16" thickBot="1" x14ac:dyDescent="0.4">
      <c r="A412" s="540" t="s">
        <v>2</v>
      </c>
      <c r="B412" s="541"/>
      <c r="C412" s="528"/>
      <c r="D412" s="528"/>
      <c r="E412" s="528"/>
      <c r="F412" s="528"/>
      <c r="G412" s="528"/>
      <c r="H412" s="528"/>
      <c r="I412" s="528"/>
      <c r="J412" s="528"/>
      <c r="K412" s="528"/>
      <c r="L412" s="528"/>
      <c r="M412" s="529"/>
      <c r="P412" s="540" t="s">
        <v>2</v>
      </c>
      <c r="Q412" s="541"/>
      <c r="R412" s="494"/>
      <c r="S412" s="494"/>
      <c r="T412" s="494"/>
      <c r="U412" s="494"/>
      <c r="V412" s="494"/>
      <c r="W412" s="494"/>
      <c r="X412" s="494"/>
      <c r="Y412" s="494"/>
      <c r="Z412" s="494"/>
      <c r="AA412" s="494"/>
      <c r="AB412" s="494"/>
      <c r="AC412" s="494"/>
      <c r="AD412" s="619"/>
      <c r="AG412" s="540" t="s">
        <v>2</v>
      </c>
      <c r="AH412" s="541"/>
      <c r="AI412" s="494"/>
      <c r="AJ412" s="494"/>
      <c r="AK412" s="494"/>
      <c r="AL412" s="494"/>
      <c r="AM412" s="494"/>
      <c r="AN412" s="494"/>
      <c r="AO412" s="494"/>
      <c r="AP412" s="494"/>
      <c r="AQ412" s="494"/>
      <c r="AR412" s="494"/>
      <c r="AS412" s="494"/>
      <c r="AT412" s="494"/>
      <c r="AU412" s="619"/>
    </row>
    <row r="413" spans="1:47" ht="16" thickBot="1" x14ac:dyDescent="0.4">
      <c r="F413" s="357"/>
      <c r="G413" s="357"/>
    </row>
    <row r="414" spans="1:47" s="242" customFormat="1" x14ac:dyDescent="0.35">
      <c r="A414" s="502" t="s">
        <v>84</v>
      </c>
      <c r="B414" s="503"/>
      <c r="C414" s="503"/>
      <c r="D414" s="503"/>
      <c r="E414" s="503"/>
      <c r="F414" s="503"/>
      <c r="G414" s="503"/>
      <c r="H414" s="503"/>
      <c r="I414" s="503"/>
      <c r="J414" s="503"/>
      <c r="K414" s="503"/>
      <c r="L414" s="503"/>
      <c r="M414" s="518"/>
      <c r="N414" s="413"/>
      <c r="P414" s="502" t="s">
        <v>84</v>
      </c>
      <c r="Q414" s="503"/>
      <c r="R414" s="503"/>
      <c r="S414" s="503"/>
      <c r="T414" s="503"/>
      <c r="U414" s="503"/>
      <c r="V414" s="503"/>
      <c r="W414" s="503"/>
      <c r="X414" s="503"/>
      <c r="Y414" s="503"/>
      <c r="Z414" s="503"/>
      <c r="AA414" s="503"/>
      <c r="AB414" s="503"/>
      <c r="AC414" s="503"/>
      <c r="AD414" s="518"/>
      <c r="AE414" s="413"/>
      <c r="AG414" s="502" t="s">
        <v>84</v>
      </c>
      <c r="AH414" s="503"/>
      <c r="AI414" s="503"/>
      <c r="AJ414" s="503"/>
      <c r="AK414" s="503"/>
      <c r="AL414" s="503"/>
      <c r="AM414" s="503"/>
      <c r="AN414" s="503"/>
      <c r="AO414" s="503"/>
      <c r="AP414" s="503"/>
      <c r="AQ414" s="503"/>
      <c r="AR414" s="503"/>
      <c r="AS414" s="503"/>
      <c r="AT414" s="503"/>
      <c r="AU414" s="518"/>
    </row>
    <row r="415" spans="1:47" s="242" customFormat="1" x14ac:dyDescent="0.35">
      <c r="A415" s="419"/>
      <c r="B415" s="412" t="s">
        <v>85</v>
      </c>
      <c r="C415" s="496" t="s">
        <v>13</v>
      </c>
      <c r="D415" s="496"/>
      <c r="E415" s="424" t="s">
        <v>14</v>
      </c>
      <c r="F415" s="412" t="s">
        <v>171</v>
      </c>
      <c r="G415" s="412" t="s">
        <v>68</v>
      </c>
      <c r="H415" s="422" t="s">
        <v>151</v>
      </c>
      <c r="I415" s="412" t="s">
        <v>80</v>
      </c>
      <c r="J415" s="412" t="s">
        <v>81</v>
      </c>
      <c r="K415" s="422" t="s">
        <v>82</v>
      </c>
      <c r="L415" s="412" t="s">
        <v>150</v>
      </c>
      <c r="M415" s="259" t="s">
        <v>18</v>
      </c>
      <c r="N415" s="413"/>
      <c r="P415" s="419"/>
      <c r="Q415" s="412" t="s">
        <v>85</v>
      </c>
      <c r="R415" s="496" t="s">
        <v>13</v>
      </c>
      <c r="S415" s="496"/>
      <c r="T415" s="424" t="s">
        <v>14</v>
      </c>
      <c r="U415" s="260" t="s">
        <v>266</v>
      </c>
      <c r="V415" s="424" t="s">
        <v>171</v>
      </c>
      <c r="W415" s="424" t="s">
        <v>68</v>
      </c>
      <c r="X415" s="260" t="s">
        <v>151</v>
      </c>
      <c r="Y415" s="424" t="s">
        <v>80</v>
      </c>
      <c r="Z415" s="424" t="s">
        <v>81</v>
      </c>
      <c r="AA415" s="260" t="s">
        <v>82</v>
      </c>
      <c r="AB415" s="424" t="s">
        <v>150</v>
      </c>
      <c r="AC415" s="260" t="s">
        <v>18</v>
      </c>
      <c r="AD415" s="267" t="s">
        <v>114</v>
      </c>
      <c r="AE415" s="413"/>
      <c r="AG415" s="419"/>
      <c r="AH415" s="412" t="s">
        <v>85</v>
      </c>
      <c r="AI415" s="496" t="s">
        <v>13</v>
      </c>
      <c r="AJ415" s="496"/>
      <c r="AK415" s="424" t="s">
        <v>14</v>
      </c>
      <c r="AL415" s="260" t="s">
        <v>266</v>
      </c>
      <c r="AM415" s="424" t="s">
        <v>171</v>
      </c>
      <c r="AN415" s="424" t="s">
        <v>68</v>
      </c>
      <c r="AO415" s="260" t="s">
        <v>151</v>
      </c>
      <c r="AP415" s="424" t="s">
        <v>80</v>
      </c>
      <c r="AQ415" s="424" t="s">
        <v>81</v>
      </c>
      <c r="AR415" s="260" t="s">
        <v>82</v>
      </c>
      <c r="AS415" s="424" t="s">
        <v>150</v>
      </c>
      <c r="AT415" s="260" t="s">
        <v>213</v>
      </c>
      <c r="AU415" s="267" t="s">
        <v>269</v>
      </c>
    </row>
    <row r="416" spans="1:47" x14ac:dyDescent="0.35">
      <c r="A416" s="415">
        <v>1</v>
      </c>
      <c r="B416" s="420"/>
      <c r="C416" s="491"/>
      <c r="D416" s="491"/>
      <c r="E416" s="423"/>
      <c r="F416" s="234">
        <v>0</v>
      </c>
      <c r="G416" s="234">
        <v>0</v>
      </c>
      <c r="H416" s="235">
        <f>SUM(F416:G416)</f>
        <v>0</v>
      </c>
      <c r="I416" s="234">
        <v>0</v>
      </c>
      <c r="J416" s="234">
        <v>0</v>
      </c>
      <c r="K416" s="235">
        <f>SUM(I416:J416)</f>
        <v>0</v>
      </c>
      <c r="L416" s="234">
        <v>0</v>
      </c>
      <c r="M416" s="236">
        <f>SUM(H416, K416, L416)</f>
        <v>0</v>
      </c>
      <c r="N416" s="222"/>
      <c r="P416" s="415">
        <v>1</v>
      </c>
      <c r="Q416" s="420"/>
      <c r="R416" s="491"/>
      <c r="S416" s="491"/>
      <c r="T416" s="409"/>
      <c r="U416" s="162">
        <f>AU336</f>
        <v>0</v>
      </c>
      <c r="V416" s="234">
        <v>0</v>
      </c>
      <c r="W416" s="234">
        <v>0</v>
      </c>
      <c r="X416" s="295">
        <f>SUM(V416:W416)</f>
        <v>0</v>
      </c>
      <c r="Y416" s="234">
        <v>0</v>
      </c>
      <c r="Z416" s="234">
        <v>0</v>
      </c>
      <c r="AA416" s="295">
        <f>SUM(Y416:Z416)</f>
        <v>0</v>
      </c>
      <c r="AB416" s="234">
        <v>0</v>
      </c>
      <c r="AC416" s="295">
        <f>SUM(X416, AA416, AB416)</f>
        <v>0</v>
      </c>
      <c r="AD416" s="296">
        <f>M416-AC416</f>
        <v>0</v>
      </c>
      <c r="AE416" s="222"/>
      <c r="AG416" s="415">
        <v>1</v>
      </c>
      <c r="AH416" s="420"/>
      <c r="AI416" s="491"/>
      <c r="AJ416" s="491"/>
      <c r="AK416" s="409"/>
      <c r="AL416" s="307">
        <f>AU336</f>
        <v>0</v>
      </c>
      <c r="AM416" s="234">
        <v>0</v>
      </c>
      <c r="AN416" s="234">
        <v>0</v>
      </c>
      <c r="AO416" s="277">
        <f>SUM(AM416:AN416)</f>
        <v>0</v>
      </c>
      <c r="AP416" s="234">
        <v>0</v>
      </c>
      <c r="AQ416" s="234">
        <v>0</v>
      </c>
      <c r="AR416" s="277">
        <f>SUM(AP416:AQ416)</f>
        <v>0</v>
      </c>
      <c r="AS416" s="234">
        <v>0</v>
      </c>
      <c r="AT416" s="277">
        <f>SUM(AO416, AR416, AS416)</f>
        <v>0</v>
      </c>
      <c r="AU416" s="278">
        <f>IF($S$473&lt;&gt;0, AC416+AL416-AT416, M416+AL416-AT416)</f>
        <v>0</v>
      </c>
    </row>
    <row r="417" spans="1:48" x14ac:dyDescent="0.35">
      <c r="A417" s="415">
        <v>2</v>
      </c>
      <c r="B417" s="420"/>
      <c r="C417" s="491"/>
      <c r="D417" s="491"/>
      <c r="E417" s="423"/>
      <c r="F417" s="234">
        <v>0</v>
      </c>
      <c r="G417" s="234">
        <v>0</v>
      </c>
      <c r="H417" s="235">
        <f t="shared" ref="H417:H422" si="364">SUM(F417:G417)</f>
        <v>0</v>
      </c>
      <c r="I417" s="234">
        <v>0</v>
      </c>
      <c r="J417" s="234">
        <v>0</v>
      </c>
      <c r="K417" s="235">
        <f t="shared" ref="K417:K422" si="365">SUM(I417:J417)</f>
        <v>0</v>
      </c>
      <c r="L417" s="234">
        <v>0</v>
      </c>
      <c r="M417" s="236">
        <f t="shared" ref="M417:M422" si="366">SUM(H417, K417, L417)</f>
        <v>0</v>
      </c>
      <c r="N417" s="222"/>
      <c r="P417" s="415">
        <v>2</v>
      </c>
      <c r="Q417" s="420"/>
      <c r="R417" s="491"/>
      <c r="S417" s="491"/>
      <c r="T417" s="409"/>
      <c r="U417" s="162">
        <f t="shared" ref="U417:U423" si="367">AU337</f>
        <v>0</v>
      </c>
      <c r="V417" s="234">
        <v>0</v>
      </c>
      <c r="W417" s="234">
        <v>0</v>
      </c>
      <c r="X417" s="295">
        <f t="shared" ref="X417:X422" si="368">SUM(V417:W417)</f>
        <v>0</v>
      </c>
      <c r="Y417" s="234">
        <v>0</v>
      </c>
      <c r="Z417" s="234">
        <v>0</v>
      </c>
      <c r="AA417" s="295">
        <f t="shared" ref="AA417:AA422" si="369">SUM(Y417:Z417)</f>
        <v>0</v>
      </c>
      <c r="AB417" s="234">
        <v>0</v>
      </c>
      <c r="AC417" s="295">
        <f t="shared" ref="AC417:AC422" si="370">SUM(X417, AA417, AB417)</f>
        <v>0</v>
      </c>
      <c r="AD417" s="296">
        <f t="shared" ref="AD417:AD422" si="371">M417-AC417</f>
        <v>0</v>
      </c>
      <c r="AE417" s="222"/>
      <c r="AG417" s="415">
        <v>2</v>
      </c>
      <c r="AH417" s="420"/>
      <c r="AI417" s="491"/>
      <c r="AJ417" s="491"/>
      <c r="AK417" s="409"/>
      <c r="AL417" s="307">
        <f t="shared" ref="AL417:AL423" si="372">AU337</f>
        <v>0</v>
      </c>
      <c r="AM417" s="234">
        <v>0</v>
      </c>
      <c r="AN417" s="234">
        <v>0</v>
      </c>
      <c r="AO417" s="277">
        <f t="shared" ref="AO417:AO422" si="373">SUM(AM417:AN417)</f>
        <v>0</v>
      </c>
      <c r="AP417" s="234">
        <v>0</v>
      </c>
      <c r="AQ417" s="234">
        <v>0</v>
      </c>
      <c r="AR417" s="277">
        <f t="shared" ref="AR417:AR422" si="374">SUM(AP417:AQ417)</f>
        <v>0</v>
      </c>
      <c r="AS417" s="234">
        <v>0</v>
      </c>
      <c r="AT417" s="277">
        <f t="shared" ref="AT417:AT422" si="375">SUM(AO417, AR417, AS417)</f>
        <v>0</v>
      </c>
      <c r="AU417" s="278">
        <f t="shared" ref="AU417:AU423" si="376">IF($S$473&lt;&gt;0, AC417+AL417-AT417, M417+AL417-AT417)</f>
        <v>0</v>
      </c>
    </row>
    <row r="418" spans="1:48" x14ac:dyDescent="0.35">
      <c r="A418" s="415">
        <v>3</v>
      </c>
      <c r="B418" s="420"/>
      <c r="C418" s="491"/>
      <c r="D418" s="491"/>
      <c r="E418" s="423"/>
      <c r="F418" s="234">
        <v>0</v>
      </c>
      <c r="G418" s="234">
        <v>0</v>
      </c>
      <c r="H418" s="235">
        <f t="shared" si="364"/>
        <v>0</v>
      </c>
      <c r="I418" s="234">
        <v>0</v>
      </c>
      <c r="J418" s="234">
        <v>0</v>
      </c>
      <c r="K418" s="235">
        <f t="shared" si="365"/>
        <v>0</v>
      </c>
      <c r="L418" s="234">
        <v>0</v>
      </c>
      <c r="M418" s="236">
        <f t="shared" si="366"/>
        <v>0</v>
      </c>
      <c r="N418" s="222"/>
      <c r="P418" s="415">
        <v>3</v>
      </c>
      <c r="Q418" s="420"/>
      <c r="R418" s="491"/>
      <c r="S418" s="491"/>
      <c r="T418" s="409"/>
      <c r="U418" s="162">
        <f t="shared" si="367"/>
        <v>0</v>
      </c>
      <c r="V418" s="234">
        <v>0</v>
      </c>
      <c r="W418" s="234">
        <v>0</v>
      </c>
      <c r="X418" s="295">
        <f t="shared" si="368"/>
        <v>0</v>
      </c>
      <c r="Y418" s="234">
        <v>0</v>
      </c>
      <c r="Z418" s="234">
        <v>0</v>
      </c>
      <c r="AA418" s="295">
        <f t="shared" si="369"/>
        <v>0</v>
      </c>
      <c r="AB418" s="234">
        <v>0</v>
      </c>
      <c r="AC418" s="295">
        <f t="shared" si="370"/>
        <v>0</v>
      </c>
      <c r="AD418" s="296">
        <f t="shared" si="371"/>
        <v>0</v>
      </c>
      <c r="AE418" s="222"/>
      <c r="AG418" s="415">
        <v>3</v>
      </c>
      <c r="AH418" s="420"/>
      <c r="AI418" s="491"/>
      <c r="AJ418" s="491"/>
      <c r="AK418" s="409"/>
      <c r="AL418" s="307">
        <f t="shared" si="372"/>
        <v>0</v>
      </c>
      <c r="AM418" s="234">
        <v>0</v>
      </c>
      <c r="AN418" s="234">
        <v>0</v>
      </c>
      <c r="AO418" s="277">
        <f t="shared" si="373"/>
        <v>0</v>
      </c>
      <c r="AP418" s="234">
        <v>0</v>
      </c>
      <c r="AQ418" s="234">
        <v>0</v>
      </c>
      <c r="AR418" s="277">
        <f t="shared" si="374"/>
        <v>0</v>
      </c>
      <c r="AS418" s="234">
        <v>0</v>
      </c>
      <c r="AT418" s="277">
        <f t="shared" si="375"/>
        <v>0</v>
      </c>
      <c r="AU418" s="278">
        <f t="shared" si="376"/>
        <v>0</v>
      </c>
    </row>
    <row r="419" spans="1:48" x14ac:dyDescent="0.35">
      <c r="A419" s="415">
        <v>4</v>
      </c>
      <c r="B419" s="420"/>
      <c r="C419" s="491"/>
      <c r="D419" s="491"/>
      <c r="E419" s="423"/>
      <c r="F419" s="234">
        <v>0</v>
      </c>
      <c r="G419" s="234">
        <v>0</v>
      </c>
      <c r="H419" s="235">
        <f>SUM(F419:G419)</f>
        <v>0</v>
      </c>
      <c r="I419" s="234">
        <v>0</v>
      </c>
      <c r="J419" s="234">
        <v>0</v>
      </c>
      <c r="K419" s="235">
        <f>SUM(I419:J419)</f>
        <v>0</v>
      </c>
      <c r="L419" s="234">
        <v>0</v>
      </c>
      <c r="M419" s="236">
        <f>SUM(H419, K419, L419)</f>
        <v>0</v>
      </c>
      <c r="N419" s="222"/>
      <c r="P419" s="415">
        <v>4</v>
      </c>
      <c r="Q419" s="420"/>
      <c r="R419" s="491"/>
      <c r="S419" s="491"/>
      <c r="T419" s="409"/>
      <c r="U419" s="162">
        <f t="shared" si="367"/>
        <v>0</v>
      </c>
      <c r="V419" s="234">
        <v>0</v>
      </c>
      <c r="W419" s="234">
        <v>0</v>
      </c>
      <c r="X419" s="295">
        <f t="shared" si="368"/>
        <v>0</v>
      </c>
      <c r="Y419" s="234">
        <v>0</v>
      </c>
      <c r="Z419" s="234">
        <v>0</v>
      </c>
      <c r="AA419" s="295">
        <f t="shared" si="369"/>
        <v>0</v>
      </c>
      <c r="AB419" s="234">
        <v>0</v>
      </c>
      <c r="AC419" s="295">
        <f t="shared" si="370"/>
        <v>0</v>
      </c>
      <c r="AD419" s="296">
        <f t="shared" si="371"/>
        <v>0</v>
      </c>
      <c r="AE419" s="222"/>
      <c r="AG419" s="415">
        <v>4</v>
      </c>
      <c r="AH419" s="420"/>
      <c r="AI419" s="491"/>
      <c r="AJ419" s="491"/>
      <c r="AK419" s="409"/>
      <c r="AL419" s="307">
        <f t="shared" si="372"/>
        <v>0</v>
      </c>
      <c r="AM419" s="234">
        <v>0</v>
      </c>
      <c r="AN419" s="234">
        <v>0</v>
      </c>
      <c r="AO419" s="277">
        <f t="shared" si="373"/>
        <v>0</v>
      </c>
      <c r="AP419" s="234">
        <v>0</v>
      </c>
      <c r="AQ419" s="234">
        <v>0</v>
      </c>
      <c r="AR419" s="277">
        <f t="shared" si="374"/>
        <v>0</v>
      </c>
      <c r="AS419" s="234">
        <v>0</v>
      </c>
      <c r="AT419" s="277">
        <f t="shared" si="375"/>
        <v>0</v>
      </c>
      <c r="AU419" s="278">
        <f t="shared" si="376"/>
        <v>0</v>
      </c>
    </row>
    <row r="420" spans="1:48" x14ac:dyDescent="0.35">
      <c r="A420" s="415">
        <v>5</v>
      </c>
      <c r="B420" s="420"/>
      <c r="C420" s="491"/>
      <c r="D420" s="491"/>
      <c r="E420" s="423"/>
      <c r="F420" s="234">
        <v>0</v>
      </c>
      <c r="G420" s="234">
        <v>0</v>
      </c>
      <c r="H420" s="235">
        <f t="shared" si="364"/>
        <v>0</v>
      </c>
      <c r="I420" s="234">
        <v>0</v>
      </c>
      <c r="J420" s="234">
        <v>0</v>
      </c>
      <c r="K420" s="235">
        <f t="shared" si="365"/>
        <v>0</v>
      </c>
      <c r="L420" s="234">
        <v>0</v>
      </c>
      <c r="M420" s="236">
        <f t="shared" si="366"/>
        <v>0</v>
      </c>
      <c r="N420" s="222"/>
      <c r="P420" s="415">
        <v>5</v>
      </c>
      <c r="Q420" s="420"/>
      <c r="R420" s="491"/>
      <c r="S420" s="491"/>
      <c r="T420" s="409"/>
      <c r="U420" s="162">
        <f t="shared" si="367"/>
        <v>0</v>
      </c>
      <c r="V420" s="234">
        <v>0</v>
      </c>
      <c r="W420" s="234">
        <v>0</v>
      </c>
      <c r="X420" s="295">
        <f t="shared" si="368"/>
        <v>0</v>
      </c>
      <c r="Y420" s="234">
        <v>0</v>
      </c>
      <c r="Z420" s="234">
        <v>0</v>
      </c>
      <c r="AA420" s="295">
        <f t="shared" si="369"/>
        <v>0</v>
      </c>
      <c r="AB420" s="234">
        <v>0</v>
      </c>
      <c r="AC420" s="295">
        <f t="shared" si="370"/>
        <v>0</v>
      </c>
      <c r="AD420" s="296">
        <f t="shared" si="371"/>
        <v>0</v>
      </c>
      <c r="AE420" s="222"/>
      <c r="AG420" s="415">
        <v>5</v>
      </c>
      <c r="AH420" s="420"/>
      <c r="AI420" s="491"/>
      <c r="AJ420" s="491"/>
      <c r="AK420" s="409"/>
      <c r="AL420" s="307">
        <f t="shared" si="372"/>
        <v>0</v>
      </c>
      <c r="AM420" s="234">
        <v>0</v>
      </c>
      <c r="AN420" s="234">
        <v>0</v>
      </c>
      <c r="AO420" s="277">
        <f t="shared" si="373"/>
        <v>0</v>
      </c>
      <c r="AP420" s="234">
        <v>0</v>
      </c>
      <c r="AQ420" s="234">
        <v>0</v>
      </c>
      <c r="AR420" s="277">
        <f t="shared" si="374"/>
        <v>0</v>
      </c>
      <c r="AS420" s="234">
        <v>0</v>
      </c>
      <c r="AT420" s="277">
        <f t="shared" si="375"/>
        <v>0</v>
      </c>
      <c r="AU420" s="278">
        <f t="shared" si="376"/>
        <v>0</v>
      </c>
    </row>
    <row r="421" spans="1:48" x14ac:dyDescent="0.35">
      <c r="A421" s="415">
        <v>6</v>
      </c>
      <c r="B421" s="420"/>
      <c r="C421" s="491"/>
      <c r="D421" s="491"/>
      <c r="E421" s="423"/>
      <c r="F421" s="234">
        <v>0</v>
      </c>
      <c r="G421" s="234">
        <v>0</v>
      </c>
      <c r="H421" s="235">
        <f t="shared" si="364"/>
        <v>0</v>
      </c>
      <c r="I421" s="234">
        <v>0</v>
      </c>
      <c r="J421" s="234">
        <v>0</v>
      </c>
      <c r="K421" s="235">
        <f t="shared" si="365"/>
        <v>0</v>
      </c>
      <c r="L421" s="234">
        <v>0</v>
      </c>
      <c r="M421" s="236">
        <f t="shared" si="366"/>
        <v>0</v>
      </c>
      <c r="N421" s="222"/>
      <c r="P421" s="415">
        <v>6</v>
      </c>
      <c r="Q421" s="420"/>
      <c r="R421" s="491"/>
      <c r="S421" s="491"/>
      <c r="T421" s="409"/>
      <c r="U421" s="162">
        <f t="shared" si="367"/>
        <v>0</v>
      </c>
      <c r="V421" s="234">
        <v>0</v>
      </c>
      <c r="W421" s="234">
        <v>0</v>
      </c>
      <c r="X421" s="295">
        <f t="shared" si="368"/>
        <v>0</v>
      </c>
      <c r="Y421" s="234">
        <v>0</v>
      </c>
      <c r="Z421" s="234">
        <v>0</v>
      </c>
      <c r="AA421" s="295">
        <f t="shared" si="369"/>
        <v>0</v>
      </c>
      <c r="AB421" s="234">
        <v>0</v>
      </c>
      <c r="AC421" s="295">
        <f t="shared" si="370"/>
        <v>0</v>
      </c>
      <c r="AD421" s="296">
        <f t="shared" si="371"/>
        <v>0</v>
      </c>
      <c r="AE421" s="222"/>
      <c r="AG421" s="415">
        <v>6</v>
      </c>
      <c r="AH421" s="420"/>
      <c r="AI421" s="491"/>
      <c r="AJ421" s="491"/>
      <c r="AK421" s="409"/>
      <c r="AL421" s="307">
        <f t="shared" si="372"/>
        <v>0</v>
      </c>
      <c r="AM421" s="234">
        <v>0</v>
      </c>
      <c r="AN421" s="234">
        <v>0</v>
      </c>
      <c r="AO421" s="277">
        <f t="shared" si="373"/>
        <v>0</v>
      </c>
      <c r="AP421" s="234">
        <v>0</v>
      </c>
      <c r="AQ421" s="234">
        <v>0</v>
      </c>
      <c r="AR421" s="277">
        <f t="shared" si="374"/>
        <v>0</v>
      </c>
      <c r="AS421" s="234">
        <v>0</v>
      </c>
      <c r="AT421" s="277">
        <f t="shared" si="375"/>
        <v>0</v>
      </c>
      <c r="AU421" s="278">
        <f t="shared" si="376"/>
        <v>0</v>
      </c>
    </row>
    <row r="422" spans="1:48" x14ac:dyDescent="0.35">
      <c r="A422" s="620" t="s">
        <v>180</v>
      </c>
      <c r="B422" s="617"/>
      <c r="C422" s="532">
        <v>0</v>
      </c>
      <c r="D422" s="532"/>
      <c r="E422" s="423"/>
      <c r="F422" s="234">
        <v>0</v>
      </c>
      <c r="G422" s="234">
        <v>0</v>
      </c>
      <c r="H422" s="235">
        <f t="shared" si="364"/>
        <v>0</v>
      </c>
      <c r="I422" s="234">
        <v>0</v>
      </c>
      <c r="J422" s="234">
        <v>0</v>
      </c>
      <c r="K422" s="235">
        <f t="shared" si="365"/>
        <v>0</v>
      </c>
      <c r="L422" s="234">
        <v>0</v>
      </c>
      <c r="M422" s="236">
        <f t="shared" si="366"/>
        <v>0</v>
      </c>
      <c r="N422" s="222"/>
      <c r="P422" s="620" t="s">
        <v>180</v>
      </c>
      <c r="Q422" s="617"/>
      <c r="R422" s="532">
        <v>0</v>
      </c>
      <c r="S422" s="532"/>
      <c r="T422" s="409"/>
      <c r="U422" s="162">
        <f t="shared" si="367"/>
        <v>0</v>
      </c>
      <c r="V422" s="234">
        <v>0</v>
      </c>
      <c r="W422" s="234">
        <v>0</v>
      </c>
      <c r="X422" s="295">
        <f t="shared" si="368"/>
        <v>0</v>
      </c>
      <c r="Y422" s="234">
        <v>0</v>
      </c>
      <c r="Z422" s="234">
        <v>0</v>
      </c>
      <c r="AA422" s="295">
        <f t="shared" si="369"/>
        <v>0</v>
      </c>
      <c r="AB422" s="234">
        <v>0</v>
      </c>
      <c r="AC422" s="295">
        <f t="shared" si="370"/>
        <v>0</v>
      </c>
      <c r="AD422" s="296">
        <f t="shared" si="371"/>
        <v>0</v>
      </c>
      <c r="AE422" s="222"/>
      <c r="AG422" s="620" t="s">
        <v>180</v>
      </c>
      <c r="AH422" s="617"/>
      <c r="AI422" s="532">
        <v>0</v>
      </c>
      <c r="AJ422" s="532"/>
      <c r="AK422" s="409"/>
      <c r="AL422" s="307">
        <f t="shared" si="372"/>
        <v>0</v>
      </c>
      <c r="AM422" s="234">
        <v>0</v>
      </c>
      <c r="AN422" s="234">
        <v>0</v>
      </c>
      <c r="AO422" s="277">
        <f t="shared" si="373"/>
        <v>0</v>
      </c>
      <c r="AP422" s="234">
        <v>0</v>
      </c>
      <c r="AQ422" s="234">
        <v>0</v>
      </c>
      <c r="AR422" s="277">
        <f t="shared" si="374"/>
        <v>0</v>
      </c>
      <c r="AS422" s="234">
        <v>0</v>
      </c>
      <c r="AT422" s="277">
        <f t="shared" si="375"/>
        <v>0</v>
      </c>
      <c r="AU422" s="278">
        <f t="shared" si="376"/>
        <v>0</v>
      </c>
    </row>
    <row r="423" spans="1:48" ht="16" thickBot="1" x14ac:dyDescent="0.4">
      <c r="A423" s="493" t="s">
        <v>207</v>
      </c>
      <c r="B423" s="494"/>
      <c r="C423" s="497">
        <f>COUNTA(B416:B421)+C422</f>
        <v>0</v>
      </c>
      <c r="D423" s="497"/>
      <c r="E423" s="411"/>
      <c r="F423" s="250">
        <f>SUM(F416:F422)</f>
        <v>0</v>
      </c>
      <c r="G423" s="250">
        <f>SUM(G416:G422)</f>
        <v>0</v>
      </c>
      <c r="H423" s="250">
        <f t="shared" ref="H423:L423" si="377">SUM(H416:H422)</f>
        <v>0</v>
      </c>
      <c r="I423" s="250">
        <f t="shared" si="377"/>
        <v>0</v>
      </c>
      <c r="J423" s="250">
        <f>SUM(J416:J422)</f>
        <v>0</v>
      </c>
      <c r="K423" s="250">
        <f t="shared" si="377"/>
        <v>0</v>
      </c>
      <c r="L423" s="250">
        <f t="shared" si="377"/>
        <v>0</v>
      </c>
      <c r="M423" s="237">
        <f>SUM(M416:M422)</f>
        <v>0</v>
      </c>
      <c r="N423" s="222"/>
      <c r="P423" s="493" t="s">
        <v>207</v>
      </c>
      <c r="Q423" s="494"/>
      <c r="R423" s="498">
        <f>COUNTA(Q416:Q421)+R422</f>
        <v>0</v>
      </c>
      <c r="S423" s="498"/>
      <c r="T423" s="411"/>
      <c r="U423" s="339">
        <f t="shared" si="367"/>
        <v>0</v>
      </c>
      <c r="V423" s="293">
        <f>SUM(V416:V422)</f>
        <v>0</v>
      </c>
      <c r="W423" s="293">
        <f>SUM(W416:W422)</f>
        <v>0</v>
      </c>
      <c r="X423" s="293">
        <f t="shared" ref="X423:AB423" si="378">SUM(X416:X422)</f>
        <v>0</v>
      </c>
      <c r="Y423" s="293">
        <f t="shared" si="378"/>
        <v>0</v>
      </c>
      <c r="Z423" s="293">
        <f t="shared" si="378"/>
        <v>0</v>
      </c>
      <c r="AA423" s="293">
        <f t="shared" si="378"/>
        <v>0</v>
      </c>
      <c r="AB423" s="293">
        <f t="shared" si="378"/>
        <v>0</v>
      </c>
      <c r="AC423" s="293">
        <f>SUM(AC416:AC422)</f>
        <v>0</v>
      </c>
      <c r="AD423" s="294">
        <f>SUM(AD416:AD422)</f>
        <v>0</v>
      </c>
      <c r="AE423" s="222"/>
      <c r="AG423" s="493" t="s">
        <v>207</v>
      </c>
      <c r="AH423" s="494"/>
      <c r="AI423" s="543">
        <f>COUNTA(AH416:AH421)+AI422</f>
        <v>0</v>
      </c>
      <c r="AJ423" s="543"/>
      <c r="AK423" s="411"/>
      <c r="AL423" s="337">
        <f t="shared" si="372"/>
        <v>0</v>
      </c>
      <c r="AM423" s="275">
        <f>SUM(AM416:AM422)</f>
        <v>0</v>
      </c>
      <c r="AN423" s="275">
        <f>SUM(AN416:AN422)</f>
        <v>0</v>
      </c>
      <c r="AO423" s="275">
        <f t="shared" ref="AO423:AT423" si="379">SUM(AO416:AO422)</f>
        <v>0</v>
      </c>
      <c r="AP423" s="275">
        <f t="shared" si="379"/>
        <v>0</v>
      </c>
      <c r="AQ423" s="275">
        <f t="shared" si="379"/>
        <v>0</v>
      </c>
      <c r="AR423" s="275">
        <f t="shared" si="379"/>
        <v>0</v>
      </c>
      <c r="AS423" s="275">
        <f t="shared" si="379"/>
        <v>0</v>
      </c>
      <c r="AT423" s="275">
        <f t="shared" si="379"/>
        <v>0</v>
      </c>
      <c r="AU423" s="276">
        <f t="shared" si="376"/>
        <v>0</v>
      </c>
      <c r="AV423" s="358"/>
    </row>
    <row r="424" spans="1:48" ht="3.75" customHeight="1" thickBot="1" x14ac:dyDescent="0.4">
      <c r="F424" s="357"/>
      <c r="G424" s="357"/>
      <c r="Y424" s="163"/>
      <c r="Z424" s="163"/>
      <c r="AA424" s="163"/>
      <c r="AB424" s="163"/>
      <c r="AC424" s="163"/>
      <c r="AD424" s="163"/>
      <c r="AE424" s="358"/>
    </row>
    <row r="425" spans="1:48" s="242" customFormat="1" x14ac:dyDescent="0.35">
      <c r="A425" s="502" t="s">
        <v>186</v>
      </c>
      <c r="B425" s="503"/>
      <c r="C425" s="503"/>
      <c r="D425" s="503"/>
      <c r="E425" s="503"/>
      <c r="F425" s="503"/>
      <c r="G425" s="503"/>
      <c r="H425" s="503"/>
      <c r="I425" s="503"/>
      <c r="J425" s="503"/>
      <c r="K425" s="503"/>
      <c r="L425" s="503"/>
      <c r="M425" s="518"/>
      <c r="N425" s="413"/>
      <c r="P425" s="502" t="s">
        <v>186</v>
      </c>
      <c r="Q425" s="503"/>
      <c r="R425" s="503"/>
      <c r="S425" s="503"/>
      <c r="T425" s="503"/>
      <c r="U425" s="503"/>
      <c r="V425" s="503"/>
      <c r="W425" s="503"/>
      <c r="X425" s="503"/>
      <c r="Y425" s="503"/>
      <c r="Z425" s="503"/>
      <c r="AA425" s="503"/>
      <c r="AB425" s="503"/>
      <c r="AC425" s="503"/>
      <c r="AD425" s="418"/>
      <c r="AE425" s="413"/>
      <c r="AG425" s="502" t="s">
        <v>186</v>
      </c>
      <c r="AH425" s="503"/>
      <c r="AI425" s="503"/>
      <c r="AJ425" s="503"/>
      <c r="AK425" s="503"/>
      <c r="AL425" s="503"/>
      <c r="AM425" s="503"/>
      <c r="AN425" s="503"/>
      <c r="AO425" s="503"/>
      <c r="AP425" s="503"/>
      <c r="AQ425" s="503"/>
      <c r="AR425" s="503"/>
      <c r="AS425" s="503"/>
      <c r="AT425" s="503"/>
      <c r="AU425" s="418"/>
    </row>
    <row r="426" spans="1:48" s="242" customFormat="1" ht="31.5" customHeight="1" x14ac:dyDescent="0.35">
      <c r="A426" s="534" t="s">
        <v>188</v>
      </c>
      <c r="B426" s="533"/>
      <c r="C426" s="533" t="s">
        <v>13</v>
      </c>
      <c r="D426" s="533"/>
      <c r="E426" s="424" t="s">
        <v>14</v>
      </c>
      <c r="F426" s="412" t="s">
        <v>171</v>
      </c>
      <c r="G426" s="412" t="s">
        <v>68</v>
      </c>
      <c r="H426" s="422" t="s">
        <v>151</v>
      </c>
      <c r="I426" s="412" t="s">
        <v>80</v>
      </c>
      <c r="J426" s="412" t="s">
        <v>81</v>
      </c>
      <c r="K426" s="422" t="s">
        <v>82</v>
      </c>
      <c r="L426" s="412" t="s">
        <v>150</v>
      </c>
      <c r="M426" s="259" t="s">
        <v>18</v>
      </c>
      <c r="N426" s="413"/>
      <c r="P426" s="534" t="s">
        <v>188</v>
      </c>
      <c r="Q426" s="533"/>
      <c r="R426" s="533" t="s">
        <v>13</v>
      </c>
      <c r="S426" s="533"/>
      <c r="T426" s="424" t="s">
        <v>14</v>
      </c>
      <c r="U426" s="260" t="s">
        <v>266</v>
      </c>
      <c r="V426" s="424" t="s">
        <v>171</v>
      </c>
      <c r="W426" s="424" t="s">
        <v>68</v>
      </c>
      <c r="X426" s="260" t="s">
        <v>151</v>
      </c>
      <c r="Y426" s="424" t="s">
        <v>80</v>
      </c>
      <c r="Z426" s="424" t="s">
        <v>81</v>
      </c>
      <c r="AA426" s="260" t="s">
        <v>82</v>
      </c>
      <c r="AB426" s="424" t="s">
        <v>150</v>
      </c>
      <c r="AC426" s="260" t="s">
        <v>18</v>
      </c>
      <c r="AD426" s="267" t="s">
        <v>114</v>
      </c>
      <c r="AE426" s="413"/>
      <c r="AG426" s="534" t="s">
        <v>188</v>
      </c>
      <c r="AH426" s="533"/>
      <c r="AI426" s="533" t="s">
        <v>13</v>
      </c>
      <c r="AJ426" s="533"/>
      <c r="AK426" s="424" t="s">
        <v>14</v>
      </c>
      <c r="AL426" s="260" t="s">
        <v>266</v>
      </c>
      <c r="AM426" s="424" t="s">
        <v>171</v>
      </c>
      <c r="AN426" s="424" t="s">
        <v>68</v>
      </c>
      <c r="AO426" s="260" t="s">
        <v>151</v>
      </c>
      <c r="AP426" s="424" t="s">
        <v>80</v>
      </c>
      <c r="AQ426" s="424" t="s">
        <v>81</v>
      </c>
      <c r="AR426" s="260" t="s">
        <v>82</v>
      </c>
      <c r="AS426" s="424" t="s">
        <v>150</v>
      </c>
      <c r="AT426" s="260" t="s">
        <v>213</v>
      </c>
      <c r="AU426" s="267" t="s">
        <v>269</v>
      </c>
    </row>
    <row r="427" spans="1:48" x14ac:dyDescent="0.35">
      <c r="A427" s="495">
        <v>0</v>
      </c>
      <c r="B427" s="491"/>
      <c r="C427" s="496" t="s">
        <v>19</v>
      </c>
      <c r="D427" s="496"/>
      <c r="E427" s="409"/>
      <c r="F427" s="234">
        <v>0</v>
      </c>
      <c r="G427" s="234">
        <v>0</v>
      </c>
      <c r="H427" s="235">
        <f>SUM(F427:G427)</f>
        <v>0</v>
      </c>
      <c r="I427" s="234">
        <v>0</v>
      </c>
      <c r="J427" s="234">
        <v>0</v>
      </c>
      <c r="K427" s="235">
        <f>SUM(I427:J427)</f>
        <v>0</v>
      </c>
      <c r="L427" s="234">
        <v>0</v>
      </c>
      <c r="M427" s="236">
        <f>SUM(H427, K427, L427)</f>
        <v>0</v>
      </c>
      <c r="N427" s="223"/>
      <c r="P427" s="522">
        <v>0</v>
      </c>
      <c r="Q427" s="496"/>
      <c r="R427" s="496" t="s">
        <v>19</v>
      </c>
      <c r="S427" s="496"/>
      <c r="T427" s="409"/>
      <c r="U427" s="162">
        <f t="shared" ref="U427:U434" si="380">AU347</f>
        <v>0</v>
      </c>
      <c r="V427" s="234">
        <v>0</v>
      </c>
      <c r="W427" s="234">
        <v>0</v>
      </c>
      <c r="X427" s="295">
        <f>SUM(V427:W427)</f>
        <v>0</v>
      </c>
      <c r="Y427" s="234">
        <v>0</v>
      </c>
      <c r="Z427" s="234">
        <v>0</v>
      </c>
      <c r="AA427" s="295">
        <f>SUM(Y427:Z427)</f>
        <v>0</v>
      </c>
      <c r="AB427" s="234">
        <v>0</v>
      </c>
      <c r="AC427" s="295">
        <f>SUM(X427, AA427, AB427)</f>
        <v>0</v>
      </c>
      <c r="AD427" s="296">
        <f t="shared" ref="AD427:AD431" si="381">M427-AC427</f>
        <v>0</v>
      </c>
      <c r="AE427" s="223"/>
      <c r="AG427" s="522">
        <v>0</v>
      </c>
      <c r="AH427" s="496"/>
      <c r="AI427" s="496" t="s">
        <v>19</v>
      </c>
      <c r="AJ427" s="496"/>
      <c r="AK427" s="409"/>
      <c r="AL427" s="307">
        <f t="shared" ref="AL427:AL434" si="382">AU347</f>
        <v>0</v>
      </c>
      <c r="AM427" s="234">
        <v>0</v>
      </c>
      <c r="AN427" s="234">
        <v>0</v>
      </c>
      <c r="AO427" s="277">
        <f>SUM(AM427:AN427)</f>
        <v>0</v>
      </c>
      <c r="AP427" s="234">
        <v>0</v>
      </c>
      <c r="AQ427" s="234">
        <v>0</v>
      </c>
      <c r="AR427" s="277">
        <f>SUM(AP427:AQ427)</f>
        <v>0</v>
      </c>
      <c r="AS427" s="234">
        <v>0</v>
      </c>
      <c r="AT427" s="277">
        <f>SUM(AO427, AR427, AS427)</f>
        <v>0</v>
      </c>
      <c r="AU427" s="278">
        <f t="shared" ref="AU427:AU432" si="383">IF($S$473&lt;&gt;0, AC427+AL427-AT427, M427+AL427-AT427)</f>
        <v>0</v>
      </c>
    </row>
    <row r="428" spans="1:48" x14ac:dyDescent="0.35">
      <c r="A428" s="495">
        <v>0</v>
      </c>
      <c r="B428" s="491"/>
      <c r="C428" s="496" t="s">
        <v>20</v>
      </c>
      <c r="D428" s="496"/>
      <c r="E428" s="409"/>
      <c r="F428" s="234">
        <v>0</v>
      </c>
      <c r="G428" s="234">
        <v>0</v>
      </c>
      <c r="H428" s="235">
        <f t="shared" ref="H428:H431" si="384">SUM(F428:G428)</f>
        <v>0</v>
      </c>
      <c r="I428" s="234">
        <v>0</v>
      </c>
      <c r="J428" s="234">
        <v>0</v>
      </c>
      <c r="K428" s="235">
        <f t="shared" ref="K428:K431" si="385">SUM(I428:J428)</f>
        <v>0</v>
      </c>
      <c r="L428" s="234">
        <v>0</v>
      </c>
      <c r="M428" s="236">
        <f t="shared" ref="M428:M431" si="386">SUM(H428, K428, L428)</f>
        <v>0</v>
      </c>
      <c r="N428" s="223"/>
      <c r="P428" s="522">
        <v>0</v>
      </c>
      <c r="Q428" s="496"/>
      <c r="R428" s="496" t="s">
        <v>20</v>
      </c>
      <c r="S428" s="496"/>
      <c r="T428" s="409"/>
      <c r="U428" s="162">
        <f t="shared" si="380"/>
        <v>0</v>
      </c>
      <c r="V428" s="234">
        <v>0</v>
      </c>
      <c r="W428" s="234">
        <v>0</v>
      </c>
      <c r="X428" s="295">
        <f t="shared" ref="X428:X431" si="387">SUM(V428:W428)</f>
        <v>0</v>
      </c>
      <c r="Y428" s="234">
        <v>0</v>
      </c>
      <c r="Z428" s="234">
        <v>0</v>
      </c>
      <c r="AA428" s="295">
        <f t="shared" ref="AA428:AA431" si="388">SUM(Y428:Z428)</f>
        <v>0</v>
      </c>
      <c r="AB428" s="234">
        <v>0</v>
      </c>
      <c r="AC428" s="295">
        <f t="shared" ref="AC428:AC431" si="389">SUM(X428, AA428, AB428)</f>
        <v>0</v>
      </c>
      <c r="AD428" s="296">
        <f t="shared" si="381"/>
        <v>0</v>
      </c>
      <c r="AE428" s="223"/>
      <c r="AG428" s="522">
        <v>0</v>
      </c>
      <c r="AH428" s="496"/>
      <c r="AI428" s="496" t="s">
        <v>20</v>
      </c>
      <c r="AJ428" s="496"/>
      <c r="AK428" s="409"/>
      <c r="AL428" s="307">
        <f t="shared" si="382"/>
        <v>0</v>
      </c>
      <c r="AM428" s="234">
        <v>0</v>
      </c>
      <c r="AN428" s="234">
        <v>0</v>
      </c>
      <c r="AO428" s="277">
        <f t="shared" ref="AO428:AO431" si="390">SUM(AM428:AN428)</f>
        <v>0</v>
      </c>
      <c r="AP428" s="234">
        <v>0</v>
      </c>
      <c r="AQ428" s="234">
        <v>0</v>
      </c>
      <c r="AR428" s="277">
        <f t="shared" ref="AR428:AR431" si="391">SUM(AP428:AQ428)</f>
        <v>0</v>
      </c>
      <c r="AS428" s="234">
        <v>0</v>
      </c>
      <c r="AT428" s="277">
        <f t="shared" ref="AT428:AT431" si="392">SUM(AO428, AR428, AS428)</f>
        <v>0</v>
      </c>
      <c r="AU428" s="278">
        <f t="shared" si="383"/>
        <v>0</v>
      </c>
    </row>
    <row r="429" spans="1:48" x14ac:dyDescent="0.35">
      <c r="A429" s="495">
        <v>0</v>
      </c>
      <c r="B429" s="491"/>
      <c r="C429" s="496" t="s">
        <v>21</v>
      </c>
      <c r="D429" s="496"/>
      <c r="E429" s="409"/>
      <c r="F429" s="234">
        <v>0</v>
      </c>
      <c r="G429" s="234">
        <v>0</v>
      </c>
      <c r="H429" s="235">
        <f>SUM(F429:G429)</f>
        <v>0</v>
      </c>
      <c r="I429" s="234">
        <v>0</v>
      </c>
      <c r="J429" s="234">
        <v>0</v>
      </c>
      <c r="K429" s="235">
        <f t="shared" si="385"/>
        <v>0</v>
      </c>
      <c r="L429" s="234">
        <v>0</v>
      </c>
      <c r="M429" s="236">
        <f t="shared" si="386"/>
        <v>0</v>
      </c>
      <c r="N429" s="223"/>
      <c r="P429" s="522">
        <v>0</v>
      </c>
      <c r="Q429" s="496"/>
      <c r="R429" s="496" t="s">
        <v>21</v>
      </c>
      <c r="S429" s="496"/>
      <c r="T429" s="409"/>
      <c r="U429" s="162">
        <f t="shared" si="380"/>
        <v>0</v>
      </c>
      <c r="V429" s="234">
        <v>0</v>
      </c>
      <c r="W429" s="234">
        <v>0</v>
      </c>
      <c r="X429" s="295">
        <f t="shared" si="387"/>
        <v>0</v>
      </c>
      <c r="Y429" s="234">
        <v>0</v>
      </c>
      <c r="Z429" s="234">
        <v>0</v>
      </c>
      <c r="AA429" s="295">
        <f t="shared" si="388"/>
        <v>0</v>
      </c>
      <c r="AB429" s="234">
        <v>0</v>
      </c>
      <c r="AC429" s="295">
        <f t="shared" si="389"/>
        <v>0</v>
      </c>
      <c r="AD429" s="296">
        <f t="shared" si="381"/>
        <v>0</v>
      </c>
      <c r="AE429" s="223"/>
      <c r="AG429" s="522">
        <v>0</v>
      </c>
      <c r="AH429" s="496"/>
      <c r="AI429" s="496" t="s">
        <v>21</v>
      </c>
      <c r="AJ429" s="496"/>
      <c r="AK429" s="409"/>
      <c r="AL429" s="307">
        <f t="shared" si="382"/>
        <v>0</v>
      </c>
      <c r="AM429" s="234">
        <v>0</v>
      </c>
      <c r="AN429" s="234">
        <v>0</v>
      </c>
      <c r="AO429" s="277">
        <f t="shared" si="390"/>
        <v>0</v>
      </c>
      <c r="AP429" s="234">
        <v>0</v>
      </c>
      <c r="AQ429" s="234">
        <v>0</v>
      </c>
      <c r="AR429" s="277">
        <f t="shared" si="391"/>
        <v>0</v>
      </c>
      <c r="AS429" s="234">
        <v>0</v>
      </c>
      <c r="AT429" s="277">
        <f t="shared" si="392"/>
        <v>0</v>
      </c>
      <c r="AU429" s="278">
        <f>IF($S$473&lt;&gt;0, AC429+AL429-AT429, M429+AL429-AT429)</f>
        <v>0</v>
      </c>
    </row>
    <row r="430" spans="1:48" x14ac:dyDescent="0.35">
      <c r="A430" s="495">
        <v>0</v>
      </c>
      <c r="B430" s="491"/>
      <c r="C430" s="496" t="s">
        <v>22</v>
      </c>
      <c r="D430" s="496"/>
      <c r="E430" s="409"/>
      <c r="F430" s="234">
        <v>0</v>
      </c>
      <c r="G430" s="234">
        <v>0</v>
      </c>
      <c r="H430" s="235">
        <f t="shared" si="384"/>
        <v>0</v>
      </c>
      <c r="I430" s="234">
        <v>0</v>
      </c>
      <c r="J430" s="234">
        <v>0</v>
      </c>
      <c r="K430" s="235">
        <f t="shared" si="385"/>
        <v>0</v>
      </c>
      <c r="L430" s="234">
        <v>0</v>
      </c>
      <c r="M430" s="236">
        <f t="shared" si="386"/>
        <v>0</v>
      </c>
      <c r="N430" s="223"/>
      <c r="P430" s="522">
        <v>0</v>
      </c>
      <c r="Q430" s="496"/>
      <c r="R430" s="496" t="s">
        <v>22</v>
      </c>
      <c r="S430" s="496"/>
      <c r="T430" s="409"/>
      <c r="U430" s="162">
        <f t="shared" si="380"/>
        <v>0</v>
      </c>
      <c r="V430" s="234">
        <v>0</v>
      </c>
      <c r="W430" s="234">
        <v>0</v>
      </c>
      <c r="X430" s="295">
        <f t="shared" si="387"/>
        <v>0</v>
      </c>
      <c r="Y430" s="234">
        <v>0</v>
      </c>
      <c r="Z430" s="234">
        <v>0</v>
      </c>
      <c r="AA430" s="295">
        <f t="shared" si="388"/>
        <v>0</v>
      </c>
      <c r="AB430" s="234">
        <v>0</v>
      </c>
      <c r="AC430" s="295">
        <f t="shared" si="389"/>
        <v>0</v>
      </c>
      <c r="AD430" s="296">
        <f t="shared" si="381"/>
        <v>0</v>
      </c>
      <c r="AE430" s="223"/>
      <c r="AG430" s="522">
        <v>0</v>
      </c>
      <c r="AH430" s="496"/>
      <c r="AI430" s="496" t="s">
        <v>22</v>
      </c>
      <c r="AJ430" s="496"/>
      <c r="AK430" s="409"/>
      <c r="AL430" s="307">
        <f t="shared" si="382"/>
        <v>0</v>
      </c>
      <c r="AM430" s="234">
        <v>0</v>
      </c>
      <c r="AN430" s="234">
        <v>0</v>
      </c>
      <c r="AO430" s="277">
        <f t="shared" si="390"/>
        <v>0</v>
      </c>
      <c r="AP430" s="234">
        <v>0</v>
      </c>
      <c r="AQ430" s="234">
        <v>0</v>
      </c>
      <c r="AR430" s="277">
        <f t="shared" si="391"/>
        <v>0</v>
      </c>
      <c r="AS430" s="234">
        <v>0</v>
      </c>
      <c r="AT430" s="277">
        <f t="shared" si="392"/>
        <v>0</v>
      </c>
      <c r="AU430" s="278">
        <f t="shared" si="383"/>
        <v>0</v>
      </c>
    </row>
    <row r="431" spans="1:48" x14ac:dyDescent="0.35">
      <c r="A431" s="495">
        <v>0</v>
      </c>
      <c r="B431" s="491"/>
      <c r="C431" s="491" t="s">
        <v>23</v>
      </c>
      <c r="D431" s="491"/>
      <c r="E431" s="409"/>
      <c r="F431" s="234">
        <v>0</v>
      </c>
      <c r="G431" s="234">
        <v>0</v>
      </c>
      <c r="H431" s="235">
        <f t="shared" si="384"/>
        <v>0</v>
      </c>
      <c r="I431" s="234">
        <v>0</v>
      </c>
      <c r="J431" s="234">
        <v>0</v>
      </c>
      <c r="K431" s="235">
        <f t="shared" si="385"/>
        <v>0</v>
      </c>
      <c r="L431" s="234">
        <v>0</v>
      </c>
      <c r="M431" s="236">
        <f t="shared" si="386"/>
        <v>0</v>
      </c>
      <c r="N431" s="223"/>
      <c r="P431" s="522">
        <v>0</v>
      </c>
      <c r="Q431" s="496"/>
      <c r="R431" s="496" t="s">
        <v>23</v>
      </c>
      <c r="S431" s="496"/>
      <c r="T431" s="409"/>
      <c r="U431" s="162">
        <f t="shared" si="380"/>
        <v>0</v>
      </c>
      <c r="V431" s="234">
        <v>0</v>
      </c>
      <c r="W431" s="234">
        <v>0</v>
      </c>
      <c r="X431" s="295">
        <f t="shared" si="387"/>
        <v>0</v>
      </c>
      <c r="Y431" s="234">
        <v>0</v>
      </c>
      <c r="Z431" s="234">
        <v>0</v>
      </c>
      <c r="AA431" s="295">
        <f t="shared" si="388"/>
        <v>0</v>
      </c>
      <c r="AB431" s="234">
        <v>0</v>
      </c>
      <c r="AC431" s="295">
        <f t="shared" si="389"/>
        <v>0</v>
      </c>
      <c r="AD431" s="296">
        <f t="shared" si="381"/>
        <v>0</v>
      </c>
      <c r="AE431" s="223"/>
      <c r="AG431" s="522">
        <v>0</v>
      </c>
      <c r="AH431" s="496"/>
      <c r="AI431" s="496" t="s">
        <v>23</v>
      </c>
      <c r="AJ431" s="496"/>
      <c r="AK431" s="409"/>
      <c r="AL431" s="307">
        <f t="shared" si="382"/>
        <v>0</v>
      </c>
      <c r="AM431" s="234">
        <v>0</v>
      </c>
      <c r="AN431" s="234">
        <v>0</v>
      </c>
      <c r="AO431" s="277">
        <f t="shared" si="390"/>
        <v>0</v>
      </c>
      <c r="AP431" s="234">
        <v>0</v>
      </c>
      <c r="AQ431" s="234">
        <v>0</v>
      </c>
      <c r="AR431" s="277">
        <f t="shared" si="391"/>
        <v>0</v>
      </c>
      <c r="AS431" s="234">
        <v>0</v>
      </c>
      <c r="AT431" s="277">
        <f t="shared" si="392"/>
        <v>0</v>
      </c>
      <c r="AU431" s="278">
        <f t="shared" si="383"/>
        <v>0</v>
      </c>
    </row>
    <row r="432" spans="1:48" ht="16" thickBot="1" x14ac:dyDescent="0.4">
      <c r="A432" s="410" t="s">
        <v>181</v>
      </c>
      <c r="B432" s="411"/>
      <c r="C432" s="497">
        <f>SUM(A427:B431)</f>
        <v>0</v>
      </c>
      <c r="D432" s="497"/>
      <c r="E432" s="411"/>
      <c r="F432" s="250">
        <f>SUM(F427:F431)</f>
        <v>0</v>
      </c>
      <c r="G432" s="250">
        <f t="shared" ref="G432:L432" si="393">SUM(G427:G431)</f>
        <v>0</v>
      </c>
      <c r="H432" s="250">
        <f t="shared" si="393"/>
        <v>0</v>
      </c>
      <c r="I432" s="250">
        <f t="shared" si="393"/>
        <v>0</v>
      </c>
      <c r="J432" s="250">
        <f t="shared" si="393"/>
        <v>0</v>
      </c>
      <c r="K432" s="250">
        <f t="shared" si="393"/>
        <v>0</v>
      </c>
      <c r="L432" s="250">
        <f t="shared" si="393"/>
        <v>0</v>
      </c>
      <c r="M432" s="237">
        <f>SUM(M427:M431)</f>
        <v>0</v>
      </c>
      <c r="N432" s="223"/>
      <c r="P432" s="410" t="s">
        <v>181</v>
      </c>
      <c r="Q432" s="411"/>
      <c r="R432" s="498">
        <f>SUM(P427:Q431)</f>
        <v>0</v>
      </c>
      <c r="S432" s="498"/>
      <c r="T432" s="421"/>
      <c r="U432" s="339">
        <f t="shared" si="380"/>
        <v>0</v>
      </c>
      <c r="V432" s="293">
        <f>SUM(V427:V431)</f>
        <v>0</v>
      </c>
      <c r="W432" s="293">
        <f t="shared" ref="W432:AB432" si="394">SUM(W427:W431)</f>
        <v>0</v>
      </c>
      <c r="X432" s="293">
        <f t="shared" si="394"/>
        <v>0</v>
      </c>
      <c r="Y432" s="293">
        <f t="shared" si="394"/>
        <v>0</v>
      </c>
      <c r="Z432" s="293">
        <f t="shared" si="394"/>
        <v>0</v>
      </c>
      <c r="AA432" s="293">
        <f t="shared" si="394"/>
        <v>0</v>
      </c>
      <c r="AB432" s="293">
        <f t="shared" si="394"/>
        <v>0</v>
      </c>
      <c r="AC432" s="293">
        <f>SUM(AC427:AC431)</f>
        <v>0</v>
      </c>
      <c r="AD432" s="294">
        <f>SUM(AD427:AD431)</f>
        <v>0</v>
      </c>
      <c r="AE432" s="223"/>
      <c r="AG432" s="410" t="s">
        <v>181</v>
      </c>
      <c r="AH432" s="411"/>
      <c r="AI432" s="543">
        <f>SUM(AG427:AH431)</f>
        <v>0</v>
      </c>
      <c r="AJ432" s="543"/>
      <c r="AK432" s="421"/>
      <c r="AL432" s="337">
        <f t="shared" si="382"/>
        <v>0</v>
      </c>
      <c r="AM432" s="275">
        <f>SUM(AM427:AM431)</f>
        <v>0</v>
      </c>
      <c r="AN432" s="275">
        <f t="shared" ref="AN432:AT432" si="395">SUM(AN427:AN431)</f>
        <v>0</v>
      </c>
      <c r="AO432" s="275">
        <f t="shared" si="395"/>
        <v>0</v>
      </c>
      <c r="AP432" s="275">
        <f t="shared" si="395"/>
        <v>0</v>
      </c>
      <c r="AQ432" s="275">
        <f t="shared" si="395"/>
        <v>0</v>
      </c>
      <c r="AR432" s="275">
        <f t="shared" si="395"/>
        <v>0</v>
      </c>
      <c r="AS432" s="275">
        <f t="shared" si="395"/>
        <v>0</v>
      </c>
      <c r="AT432" s="275">
        <f t="shared" si="395"/>
        <v>0</v>
      </c>
      <c r="AU432" s="276">
        <f t="shared" si="383"/>
        <v>0</v>
      </c>
    </row>
    <row r="433" spans="1:47" s="358" customFormat="1" ht="3.75" customHeight="1" thickBot="1" x14ac:dyDescent="0.4">
      <c r="A433" s="499"/>
      <c r="B433" s="499"/>
      <c r="C433" s="499"/>
      <c r="D433" s="499"/>
      <c r="E433" s="499"/>
      <c r="F433" s="499"/>
      <c r="G433" s="499"/>
      <c r="H433" s="499"/>
      <c r="I433" s="499"/>
      <c r="J433" s="499"/>
      <c r="K433" s="499"/>
      <c r="L433" s="499"/>
      <c r="M433" s="499"/>
      <c r="N433" s="223"/>
      <c r="P433" s="499"/>
      <c r="Q433" s="499"/>
      <c r="R433" s="499"/>
      <c r="S433" s="499"/>
      <c r="T433" s="499"/>
      <c r="U433" s="499"/>
      <c r="V433" s="499"/>
      <c r="W433" s="499"/>
      <c r="X433" s="499"/>
      <c r="Y433" s="499"/>
      <c r="Z433" s="499"/>
      <c r="AA433" s="499"/>
      <c r="AB433" s="499"/>
      <c r="AC433" s="499"/>
      <c r="AD433" s="499"/>
      <c r="AE433" s="223"/>
      <c r="AG433" s="499"/>
      <c r="AH433" s="499"/>
      <c r="AI433" s="499"/>
      <c r="AJ433" s="499"/>
      <c r="AK433" s="499"/>
      <c r="AL433" s="499"/>
      <c r="AM433" s="499"/>
      <c r="AN433" s="499"/>
      <c r="AO433" s="499"/>
      <c r="AP433" s="499"/>
      <c r="AQ433" s="499"/>
      <c r="AR433" s="499"/>
      <c r="AS433" s="499"/>
      <c r="AT433" s="499"/>
      <c r="AU433" s="499"/>
    </row>
    <row r="434" spans="1:47" ht="16" thickBot="1" x14ac:dyDescent="0.4">
      <c r="A434" s="500" t="s">
        <v>187</v>
      </c>
      <c r="B434" s="501"/>
      <c r="C434" s="501"/>
      <c r="D434" s="501"/>
      <c r="E434" s="501"/>
      <c r="F434" s="241">
        <f>SUM(F432, F423)</f>
        <v>0</v>
      </c>
      <c r="G434" s="241">
        <f t="shared" ref="G434:L434" si="396">SUM(G432, G423)</f>
        <v>0</v>
      </c>
      <c r="H434" s="241">
        <f>SUM(H432, H423)</f>
        <v>0</v>
      </c>
      <c r="I434" s="241">
        <f t="shared" si="396"/>
        <v>0</v>
      </c>
      <c r="J434" s="241">
        <f t="shared" si="396"/>
        <v>0</v>
      </c>
      <c r="K434" s="241">
        <f>SUM(K432, K423)</f>
        <v>0</v>
      </c>
      <c r="L434" s="241">
        <f t="shared" si="396"/>
        <v>0</v>
      </c>
      <c r="M434" s="240">
        <f>SUM(M432, M423)</f>
        <v>0</v>
      </c>
      <c r="N434" s="223"/>
      <c r="P434" s="500" t="s">
        <v>187</v>
      </c>
      <c r="Q434" s="501"/>
      <c r="R434" s="501"/>
      <c r="S434" s="501"/>
      <c r="T434" s="501"/>
      <c r="U434" s="340">
        <f t="shared" si="380"/>
        <v>0</v>
      </c>
      <c r="V434" s="297">
        <f>SUM(V432, V423)</f>
        <v>0</v>
      </c>
      <c r="W434" s="297">
        <f t="shared" ref="W434" si="397">SUM(W432, W423)</f>
        <v>0</v>
      </c>
      <c r="X434" s="297">
        <f>SUM(X432, X423)</f>
        <v>0</v>
      </c>
      <c r="Y434" s="297">
        <f t="shared" ref="Y434:AB434" si="398">SUM(Y432, Y423)</f>
        <v>0</v>
      </c>
      <c r="Z434" s="297">
        <f t="shared" si="398"/>
        <v>0</v>
      </c>
      <c r="AA434" s="297">
        <f t="shared" si="398"/>
        <v>0</v>
      </c>
      <c r="AB434" s="297">
        <f t="shared" si="398"/>
        <v>0</v>
      </c>
      <c r="AC434" s="297">
        <f>SUM(AC432, AC423)</f>
        <v>0</v>
      </c>
      <c r="AD434" s="298">
        <f>SUM(AD432, AD423)</f>
        <v>0</v>
      </c>
      <c r="AE434" s="223"/>
      <c r="AG434" s="500" t="s">
        <v>187</v>
      </c>
      <c r="AH434" s="501"/>
      <c r="AI434" s="501"/>
      <c r="AJ434" s="501"/>
      <c r="AK434" s="501"/>
      <c r="AL434" s="338">
        <f t="shared" si="382"/>
        <v>0</v>
      </c>
      <c r="AM434" s="279">
        <f>SUM(AM432, AM423)</f>
        <v>0</v>
      </c>
      <c r="AN434" s="279">
        <f t="shared" ref="AN434" si="399">SUM(AN432, AN423)</f>
        <v>0</v>
      </c>
      <c r="AO434" s="279">
        <f>SUM(AO432, AO423)</f>
        <v>0</v>
      </c>
      <c r="AP434" s="279">
        <f t="shared" ref="AP434:AT434" si="400">SUM(AP432, AP423)</f>
        <v>0</v>
      </c>
      <c r="AQ434" s="279">
        <f t="shared" si="400"/>
        <v>0</v>
      </c>
      <c r="AR434" s="279">
        <f t="shared" si="400"/>
        <v>0</v>
      </c>
      <c r="AS434" s="279">
        <f t="shared" si="400"/>
        <v>0</v>
      </c>
      <c r="AT434" s="279">
        <f t="shared" si="400"/>
        <v>0</v>
      </c>
      <c r="AU434" s="280">
        <f>IF($S$473&lt;&gt;0, AC434+AL434-AT434, M434+AL434-AT434)</f>
        <v>0</v>
      </c>
    </row>
    <row r="435" spans="1:47" ht="16" thickBot="1" x14ac:dyDescent="0.4">
      <c r="F435" s="357"/>
      <c r="G435" s="357"/>
      <c r="AE435" s="358"/>
    </row>
    <row r="436" spans="1:47" s="242" customFormat="1" x14ac:dyDescent="0.35">
      <c r="A436" s="502" t="s">
        <v>98</v>
      </c>
      <c r="B436" s="503"/>
      <c r="C436" s="503"/>
      <c r="D436" s="503"/>
      <c r="E436" s="503"/>
      <c r="F436" s="503"/>
      <c r="G436" s="503"/>
      <c r="H436" s="503"/>
      <c r="I436" s="503"/>
      <c r="J436" s="503"/>
      <c r="K436" s="503"/>
      <c r="L436" s="503"/>
      <c r="M436" s="518"/>
      <c r="N436" s="413"/>
      <c r="P436" s="502" t="s">
        <v>98</v>
      </c>
      <c r="Q436" s="503"/>
      <c r="R436" s="503"/>
      <c r="S436" s="503"/>
      <c r="T436" s="503"/>
      <c r="U436" s="503"/>
      <c r="V436" s="503"/>
      <c r="W436" s="503"/>
      <c r="X436" s="503"/>
      <c r="Y436" s="503"/>
      <c r="Z436" s="503"/>
      <c r="AA436" s="503"/>
      <c r="AB436" s="503"/>
      <c r="AC436" s="503"/>
      <c r="AD436" s="418"/>
      <c r="AE436" s="413"/>
      <c r="AG436" s="502" t="s">
        <v>98</v>
      </c>
      <c r="AH436" s="503"/>
      <c r="AI436" s="503"/>
      <c r="AJ436" s="503"/>
      <c r="AK436" s="503"/>
      <c r="AL436" s="503"/>
      <c r="AM436" s="503"/>
      <c r="AN436" s="503"/>
      <c r="AO436" s="503"/>
      <c r="AP436" s="503"/>
      <c r="AQ436" s="503"/>
      <c r="AR436" s="503"/>
      <c r="AS436" s="503"/>
      <c r="AT436" s="503"/>
      <c r="AU436" s="418"/>
    </row>
    <row r="437" spans="1:47" s="242" customFormat="1" x14ac:dyDescent="0.35">
      <c r="A437" s="530" t="s">
        <v>24</v>
      </c>
      <c r="B437" s="531"/>
      <c r="C437" s="531"/>
      <c r="D437" s="531"/>
      <c r="E437" s="531"/>
      <c r="F437" s="531"/>
      <c r="G437" s="531"/>
      <c r="H437" s="531"/>
      <c r="I437" s="531"/>
      <c r="J437" s="424" t="s">
        <v>17</v>
      </c>
      <c r="K437" s="424" t="s">
        <v>15</v>
      </c>
      <c r="L437" s="424" t="s">
        <v>16</v>
      </c>
      <c r="M437" s="259" t="s">
        <v>18</v>
      </c>
      <c r="N437" s="413"/>
      <c r="P437" s="530" t="s">
        <v>24</v>
      </c>
      <c r="Q437" s="531"/>
      <c r="R437" s="531"/>
      <c r="S437" s="531"/>
      <c r="T437" s="531"/>
      <c r="U437" s="531"/>
      <c r="V437" s="531"/>
      <c r="W437" s="531"/>
      <c r="X437" s="531"/>
      <c r="Y437" s="422" t="s">
        <v>266</v>
      </c>
      <c r="Z437" s="328" t="s">
        <v>77</v>
      </c>
      <c r="AA437" s="424" t="s">
        <v>15</v>
      </c>
      <c r="AB437" s="424" t="s">
        <v>16</v>
      </c>
      <c r="AC437" s="422" t="s">
        <v>18</v>
      </c>
      <c r="AD437" s="267" t="s">
        <v>114</v>
      </c>
      <c r="AE437" s="413"/>
      <c r="AG437" s="530" t="s">
        <v>24</v>
      </c>
      <c r="AH437" s="531"/>
      <c r="AI437" s="531"/>
      <c r="AJ437" s="531"/>
      <c r="AK437" s="531"/>
      <c r="AL437" s="531"/>
      <c r="AM437" s="531"/>
      <c r="AN437" s="531"/>
      <c r="AO437" s="531"/>
      <c r="AP437" s="422" t="s">
        <v>266</v>
      </c>
      <c r="AQ437" s="328" t="s">
        <v>211</v>
      </c>
      <c r="AR437" s="424" t="s">
        <v>15</v>
      </c>
      <c r="AS437" s="424" t="s">
        <v>16</v>
      </c>
      <c r="AT437" s="422" t="s">
        <v>213</v>
      </c>
      <c r="AU437" s="267" t="s">
        <v>269</v>
      </c>
    </row>
    <row r="438" spans="1:47" x14ac:dyDescent="0.35">
      <c r="A438" s="415">
        <v>1</v>
      </c>
      <c r="B438" s="491"/>
      <c r="C438" s="491"/>
      <c r="D438" s="491"/>
      <c r="E438" s="491"/>
      <c r="F438" s="491"/>
      <c r="G438" s="491"/>
      <c r="H438" s="491"/>
      <c r="I438" s="491"/>
      <c r="J438" s="234">
        <v>0</v>
      </c>
      <c r="K438" s="234">
        <v>0</v>
      </c>
      <c r="L438" s="234">
        <v>0</v>
      </c>
      <c r="M438" s="236">
        <f>SUM(J438:L438)</f>
        <v>0</v>
      </c>
      <c r="N438" s="223"/>
      <c r="P438" s="415">
        <v>1</v>
      </c>
      <c r="Q438" s="491"/>
      <c r="R438" s="491"/>
      <c r="S438" s="491"/>
      <c r="T438" s="491"/>
      <c r="U438" s="491"/>
      <c r="V438" s="491"/>
      <c r="W438" s="491"/>
      <c r="X438" s="491"/>
      <c r="Y438" s="164">
        <f>AU358</f>
        <v>0</v>
      </c>
      <c r="Z438" s="234">
        <v>0</v>
      </c>
      <c r="AA438" s="234">
        <v>0</v>
      </c>
      <c r="AB438" s="234">
        <v>0</v>
      </c>
      <c r="AC438" s="295">
        <f>SUM(Z438:AB438)</f>
        <v>0</v>
      </c>
      <c r="AD438" s="296">
        <f t="shared" ref="AD438:AD440" si="401">M438-AC438</f>
        <v>0</v>
      </c>
      <c r="AE438" s="223"/>
      <c r="AG438" s="415">
        <v>1</v>
      </c>
      <c r="AH438" s="491"/>
      <c r="AI438" s="491"/>
      <c r="AJ438" s="491"/>
      <c r="AK438" s="491"/>
      <c r="AL438" s="491"/>
      <c r="AM438" s="491"/>
      <c r="AN438" s="491"/>
      <c r="AO438" s="491"/>
      <c r="AP438" s="305">
        <f>AU358</f>
        <v>0</v>
      </c>
      <c r="AQ438" s="234">
        <v>0</v>
      </c>
      <c r="AR438" s="234">
        <v>0</v>
      </c>
      <c r="AS438" s="234">
        <v>0</v>
      </c>
      <c r="AT438" s="277">
        <f>SUM(AQ438:AS438)</f>
        <v>0</v>
      </c>
      <c r="AU438" s="278">
        <f>IF($S$473&lt;&gt;0, AC438+AP438-AT438, M438+AP438-AT438)</f>
        <v>0</v>
      </c>
    </row>
    <row r="439" spans="1:47" x14ac:dyDescent="0.35">
      <c r="A439" s="415">
        <v>2</v>
      </c>
      <c r="B439" s="492"/>
      <c r="C439" s="492"/>
      <c r="D439" s="492"/>
      <c r="E439" s="492"/>
      <c r="F439" s="492"/>
      <c r="G439" s="492"/>
      <c r="H439" s="492"/>
      <c r="I439" s="492"/>
      <c r="J439" s="234">
        <v>0</v>
      </c>
      <c r="K439" s="234">
        <v>0</v>
      </c>
      <c r="L439" s="234">
        <v>0</v>
      </c>
      <c r="M439" s="236">
        <f>SUM(J439:L439)</f>
        <v>0</v>
      </c>
      <c r="N439" s="223"/>
      <c r="P439" s="415">
        <v>2</v>
      </c>
      <c r="Q439" s="492"/>
      <c r="R439" s="492"/>
      <c r="S439" s="492"/>
      <c r="T439" s="492"/>
      <c r="U439" s="492"/>
      <c r="V439" s="492"/>
      <c r="W439" s="492"/>
      <c r="X439" s="492"/>
      <c r="Y439" s="164">
        <f t="shared" ref="Y439:Y441" si="402">AU359</f>
        <v>0</v>
      </c>
      <c r="Z439" s="234">
        <v>0</v>
      </c>
      <c r="AA439" s="234">
        <v>0</v>
      </c>
      <c r="AB439" s="234">
        <v>0</v>
      </c>
      <c r="AC439" s="295">
        <f t="shared" ref="AC439:AC440" si="403">SUM(Z439:AB439)</f>
        <v>0</v>
      </c>
      <c r="AD439" s="296">
        <f t="shared" si="401"/>
        <v>0</v>
      </c>
      <c r="AE439" s="223"/>
      <c r="AG439" s="415">
        <v>2</v>
      </c>
      <c r="AH439" s="492"/>
      <c r="AI439" s="492"/>
      <c r="AJ439" s="492"/>
      <c r="AK439" s="492"/>
      <c r="AL439" s="492"/>
      <c r="AM439" s="492"/>
      <c r="AN439" s="492"/>
      <c r="AO439" s="492"/>
      <c r="AP439" s="305">
        <f t="shared" ref="AP439:AP441" si="404">AU359</f>
        <v>0</v>
      </c>
      <c r="AQ439" s="234">
        <v>0</v>
      </c>
      <c r="AR439" s="234">
        <v>0</v>
      </c>
      <c r="AS439" s="234">
        <v>0</v>
      </c>
      <c r="AT439" s="277">
        <f t="shared" ref="AT439:AT440" si="405">SUM(AQ439:AS439)</f>
        <v>0</v>
      </c>
      <c r="AU439" s="278">
        <f t="shared" ref="AU439:AU441" si="406">IF($S$473&lt;&gt;0, AC439+AP439-AT439, M439+AP439-AT439)</f>
        <v>0</v>
      </c>
    </row>
    <row r="440" spans="1:47" x14ac:dyDescent="0.35">
      <c r="A440" s="415">
        <v>3</v>
      </c>
      <c r="B440" s="492"/>
      <c r="C440" s="492"/>
      <c r="D440" s="492"/>
      <c r="E440" s="492"/>
      <c r="F440" s="492"/>
      <c r="G440" s="492"/>
      <c r="H440" s="492"/>
      <c r="I440" s="492"/>
      <c r="J440" s="234">
        <v>0</v>
      </c>
      <c r="K440" s="234">
        <v>0</v>
      </c>
      <c r="L440" s="234">
        <v>0</v>
      </c>
      <c r="M440" s="236">
        <f t="shared" ref="M440:M459" si="407">SUM(J440:L440)</f>
        <v>0</v>
      </c>
      <c r="N440" s="223"/>
      <c r="P440" s="415">
        <v>3</v>
      </c>
      <c r="Q440" s="492"/>
      <c r="R440" s="492"/>
      <c r="S440" s="492"/>
      <c r="T440" s="492"/>
      <c r="U440" s="492"/>
      <c r="V440" s="492"/>
      <c r="W440" s="492"/>
      <c r="X440" s="492"/>
      <c r="Y440" s="164">
        <f t="shared" si="402"/>
        <v>0</v>
      </c>
      <c r="Z440" s="234">
        <v>0</v>
      </c>
      <c r="AA440" s="234">
        <v>0</v>
      </c>
      <c r="AB440" s="234">
        <v>0</v>
      </c>
      <c r="AC440" s="295">
        <f t="shared" si="403"/>
        <v>0</v>
      </c>
      <c r="AD440" s="296">
        <f t="shared" si="401"/>
        <v>0</v>
      </c>
      <c r="AE440" s="223"/>
      <c r="AG440" s="415">
        <v>3</v>
      </c>
      <c r="AH440" s="492"/>
      <c r="AI440" s="492"/>
      <c r="AJ440" s="492"/>
      <c r="AK440" s="492"/>
      <c r="AL440" s="492"/>
      <c r="AM440" s="492"/>
      <c r="AN440" s="492"/>
      <c r="AO440" s="492"/>
      <c r="AP440" s="305">
        <f t="shared" si="404"/>
        <v>0</v>
      </c>
      <c r="AQ440" s="234">
        <v>0</v>
      </c>
      <c r="AR440" s="234">
        <v>0</v>
      </c>
      <c r="AS440" s="234">
        <v>0</v>
      </c>
      <c r="AT440" s="277">
        <f t="shared" si="405"/>
        <v>0</v>
      </c>
      <c r="AU440" s="278">
        <f t="shared" si="406"/>
        <v>0</v>
      </c>
    </row>
    <row r="441" spans="1:47" ht="16" thickBot="1" x14ac:dyDescent="0.4">
      <c r="A441" s="504" t="s">
        <v>25</v>
      </c>
      <c r="B441" s="505"/>
      <c r="C441" s="505"/>
      <c r="D441" s="505"/>
      <c r="E441" s="505"/>
      <c r="F441" s="505"/>
      <c r="G441" s="505"/>
      <c r="H441" s="505"/>
      <c r="I441" s="505"/>
      <c r="J441" s="250">
        <f>SUM(J438:J440)</f>
        <v>0</v>
      </c>
      <c r="K441" s="250">
        <f t="shared" ref="K441:L441" si="408">SUM(K438:K440)</f>
        <v>0</v>
      </c>
      <c r="L441" s="250">
        <f t="shared" si="408"/>
        <v>0</v>
      </c>
      <c r="M441" s="237">
        <f t="shared" si="407"/>
        <v>0</v>
      </c>
      <c r="N441" s="223"/>
      <c r="P441" s="504" t="s">
        <v>25</v>
      </c>
      <c r="Q441" s="505"/>
      <c r="R441" s="505"/>
      <c r="S441" s="505"/>
      <c r="T441" s="505"/>
      <c r="U441" s="505"/>
      <c r="V441" s="505"/>
      <c r="W441" s="505"/>
      <c r="X441" s="505"/>
      <c r="Y441" s="200">
        <f t="shared" si="402"/>
        <v>0</v>
      </c>
      <c r="Z441" s="293">
        <f>SUM(Z438:Z440)</f>
        <v>0</v>
      </c>
      <c r="AA441" s="293">
        <f t="shared" ref="AA441:AD441" si="409">SUM(AA438:AA440)</f>
        <v>0</v>
      </c>
      <c r="AB441" s="293">
        <f t="shared" si="409"/>
        <v>0</v>
      </c>
      <c r="AC441" s="293">
        <f t="shared" si="409"/>
        <v>0</v>
      </c>
      <c r="AD441" s="294">
        <f t="shared" si="409"/>
        <v>0</v>
      </c>
      <c r="AE441" s="223"/>
      <c r="AG441" s="504" t="s">
        <v>25</v>
      </c>
      <c r="AH441" s="505"/>
      <c r="AI441" s="505"/>
      <c r="AJ441" s="505"/>
      <c r="AK441" s="505"/>
      <c r="AL441" s="505"/>
      <c r="AM441" s="505"/>
      <c r="AN441" s="505"/>
      <c r="AO441" s="505"/>
      <c r="AP441" s="306">
        <f t="shared" si="404"/>
        <v>0</v>
      </c>
      <c r="AQ441" s="275">
        <f>SUM(AQ438:AQ440)</f>
        <v>0</v>
      </c>
      <c r="AR441" s="275">
        <f t="shared" ref="AR441:AT441" si="410">SUM(AR438:AR440)</f>
        <v>0</v>
      </c>
      <c r="AS441" s="275">
        <f t="shared" si="410"/>
        <v>0</v>
      </c>
      <c r="AT441" s="275">
        <f t="shared" si="410"/>
        <v>0</v>
      </c>
      <c r="AU441" s="276">
        <f t="shared" si="406"/>
        <v>0</v>
      </c>
    </row>
    <row r="442" spans="1:47" s="358" customFormat="1" ht="3.75" customHeight="1" thickBot="1" x14ac:dyDescent="0.4">
      <c r="A442" s="413"/>
      <c r="B442" s="413"/>
      <c r="C442" s="413"/>
      <c r="D442" s="413"/>
      <c r="E442" s="413"/>
      <c r="F442" s="413"/>
      <c r="G442" s="413"/>
      <c r="H442" s="413"/>
      <c r="I442" s="413"/>
      <c r="J442" s="246"/>
      <c r="K442" s="246"/>
      <c r="L442" s="246"/>
      <c r="M442" s="246"/>
      <c r="N442" s="223"/>
      <c r="P442" s="413"/>
      <c r="Q442" s="413"/>
      <c r="R442" s="413"/>
      <c r="S442" s="413"/>
      <c r="T442" s="413"/>
      <c r="U442" s="413"/>
      <c r="V442" s="413"/>
      <c r="W442" s="413"/>
      <c r="X442" s="413"/>
      <c r="Y442" s="304"/>
      <c r="Z442" s="246"/>
      <c r="AA442" s="246"/>
      <c r="AB442" s="246"/>
      <c r="AC442" s="246"/>
      <c r="AD442" s="246"/>
      <c r="AE442" s="223"/>
      <c r="AG442" s="413"/>
      <c r="AH442" s="413"/>
      <c r="AI442" s="413"/>
      <c r="AJ442" s="413"/>
      <c r="AK442" s="413"/>
      <c r="AL442" s="413"/>
      <c r="AM442" s="413"/>
      <c r="AN442" s="413"/>
      <c r="AO442" s="413"/>
      <c r="AP442" s="304"/>
      <c r="AQ442" s="246"/>
      <c r="AR442" s="246"/>
      <c r="AS442" s="246"/>
      <c r="AT442" s="246"/>
      <c r="AU442" s="246"/>
    </row>
    <row r="443" spans="1:47" s="242" customFormat="1" x14ac:dyDescent="0.35">
      <c r="A443" s="502" t="s">
        <v>33</v>
      </c>
      <c r="B443" s="503"/>
      <c r="C443" s="503"/>
      <c r="D443" s="503"/>
      <c r="E443" s="503"/>
      <c r="F443" s="503"/>
      <c r="G443" s="503"/>
      <c r="H443" s="503"/>
      <c r="I443" s="503"/>
      <c r="J443" s="425" t="s">
        <v>17</v>
      </c>
      <c r="K443" s="425" t="s">
        <v>15</v>
      </c>
      <c r="L443" s="425" t="s">
        <v>16</v>
      </c>
      <c r="M443" s="418" t="s">
        <v>18</v>
      </c>
      <c r="N443" s="413"/>
      <c r="P443" s="502" t="s">
        <v>33</v>
      </c>
      <c r="Q443" s="503"/>
      <c r="R443" s="503"/>
      <c r="S443" s="503"/>
      <c r="T443" s="503"/>
      <c r="U443" s="503"/>
      <c r="V443" s="503"/>
      <c r="W443" s="503"/>
      <c r="X443" s="503"/>
      <c r="Y443" s="414" t="s">
        <v>266</v>
      </c>
      <c r="Z443" s="425" t="s">
        <v>77</v>
      </c>
      <c r="AA443" s="425" t="s">
        <v>15</v>
      </c>
      <c r="AB443" s="425" t="s">
        <v>16</v>
      </c>
      <c r="AC443" s="414" t="s">
        <v>18</v>
      </c>
      <c r="AD443" s="268" t="s">
        <v>114</v>
      </c>
      <c r="AE443" s="413"/>
      <c r="AG443" s="502" t="s">
        <v>33</v>
      </c>
      <c r="AH443" s="503"/>
      <c r="AI443" s="503"/>
      <c r="AJ443" s="503"/>
      <c r="AK443" s="503"/>
      <c r="AL443" s="503"/>
      <c r="AM443" s="503"/>
      <c r="AN443" s="503"/>
      <c r="AO443" s="503"/>
      <c r="AP443" s="414" t="s">
        <v>266</v>
      </c>
      <c r="AQ443" s="425" t="s">
        <v>211</v>
      </c>
      <c r="AR443" s="425" t="s">
        <v>15</v>
      </c>
      <c r="AS443" s="425" t="s">
        <v>16</v>
      </c>
      <c r="AT443" s="414" t="s">
        <v>213</v>
      </c>
      <c r="AU443" s="268" t="s">
        <v>269</v>
      </c>
    </row>
    <row r="444" spans="1:47" x14ac:dyDescent="0.35">
      <c r="A444" s="415">
        <v>1</v>
      </c>
      <c r="B444" s="492"/>
      <c r="C444" s="492"/>
      <c r="D444" s="492"/>
      <c r="E444" s="492"/>
      <c r="F444" s="492"/>
      <c r="G444" s="492"/>
      <c r="H444" s="492"/>
      <c r="I444" s="492"/>
      <c r="J444" s="234">
        <v>0</v>
      </c>
      <c r="K444" s="234">
        <v>0</v>
      </c>
      <c r="L444" s="234">
        <v>0</v>
      </c>
      <c r="M444" s="236">
        <f t="shared" si="407"/>
        <v>0</v>
      </c>
      <c r="N444" s="223"/>
      <c r="P444" s="415">
        <v>1</v>
      </c>
      <c r="Q444" s="492"/>
      <c r="R444" s="492"/>
      <c r="S444" s="492"/>
      <c r="T444" s="492"/>
      <c r="U444" s="492"/>
      <c r="V444" s="492"/>
      <c r="W444" s="492"/>
      <c r="X444" s="492"/>
      <c r="Y444" s="164">
        <f t="shared" ref="Y444:Y447" si="411">AU364</f>
        <v>0</v>
      </c>
      <c r="Z444" s="234">
        <v>0</v>
      </c>
      <c r="AA444" s="234">
        <v>0</v>
      </c>
      <c r="AB444" s="234">
        <v>0</v>
      </c>
      <c r="AC444" s="295">
        <f t="shared" ref="AC444:AC446" si="412">SUM(Z444:AB444)</f>
        <v>0</v>
      </c>
      <c r="AD444" s="296">
        <f t="shared" ref="AD444:AD446" si="413">M444-AC444</f>
        <v>0</v>
      </c>
      <c r="AE444" s="223"/>
      <c r="AG444" s="415">
        <v>1</v>
      </c>
      <c r="AH444" s="492"/>
      <c r="AI444" s="492"/>
      <c r="AJ444" s="492"/>
      <c r="AK444" s="492"/>
      <c r="AL444" s="492"/>
      <c r="AM444" s="492"/>
      <c r="AN444" s="492"/>
      <c r="AO444" s="492"/>
      <c r="AP444" s="305">
        <f t="shared" ref="AP444:AP447" si="414">AU364</f>
        <v>0</v>
      </c>
      <c r="AQ444" s="234">
        <v>0</v>
      </c>
      <c r="AR444" s="234">
        <v>0</v>
      </c>
      <c r="AS444" s="234">
        <v>0</v>
      </c>
      <c r="AT444" s="277">
        <f t="shared" ref="AT444:AT446" si="415">SUM(AQ444:AS444)</f>
        <v>0</v>
      </c>
      <c r="AU444" s="278">
        <f>IF($S$473&lt;&gt;0, AC444+AP444-AT444, M444+AP444-AT444)</f>
        <v>0</v>
      </c>
    </row>
    <row r="445" spans="1:47" x14ac:dyDescent="0.35">
      <c r="A445" s="415">
        <v>2</v>
      </c>
      <c r="B445" s="492"/>
      <c r="C445" s="492"/>
      <c r="D445" s="492"/>
      <c r="E445" s="492"/>
      <c r="F445" s="492"/>
      <c r="G445" s="492"/>
      <c r="H445" s="492"/>
      <c r="I445" s="492"/>
      <c r="J445" s="234">
        <v>0</v>
      </c>
      <c r="K445" s="234">
        <v>0</v>
      </c>
      <c r="L445" s="234">
        <v>0</v>
      </c>
      <c r="M445" s="236">
        <f t="shared" si="407"/>
        <v>0</v>
      </c>
      <c r="N445" s="223"/>
      <c r="P445" s="415">
        <v>2</v>
      </c>
      <c r="Q445" s="492"/>
      <c r="R445" s="492"/>
      <c r="S445" s="492"/>
      <c r="T445" s="492"/>
      <c r="U445" s="492"/>
      <c r="V445" s="492"/>
      <c r="W445" s="492"/>
      <c r="X445" s="492"/>
      <c r="Y445" s="164">
        <f t="shared" si="411"/>
        <v>0</v>
      </c>
      <c r="Z445" s="234">
        <v>0</v>
      </c>
      <c r="AA445" s="234">
        <v>0</v>
      </c>
      <c r="AB445" s="234">
        <v>0</v>
      </c>
      <c r="AC445" s="295">
        <f t="shared" si="412"/>
        <v>0</v>
      </c>
      <c r="AD445" s="296">
        <f t="shared" si="413"/>
        <v>0</v>
      </c>
      <c r="AE445" s="223"/>
      <c r="AG445" s="415">
        <v>2</v>
      </c>
      <c r="AH445" s="492"/>
      <c r="AI445" s="492"/>
      <c r="AJ445" s="492"/>
      <c r="AK445" s="492"/>
      <c r="AL445" s="492"/>
      <c r="AM445" s="492"/>
      <c r="AN445" s="492"/>
      <c r="AO445" s="492"/>
      <c r="AP445" s="305">
        <f t="shared" si="414"/>
        <v>0</v>
      </c>
      <c r="AQ445" s="234">
        <v>0</v>
      </c>
      <c r="AR445" s="234">
        <v>0</v>
      </c>
      <c r="AS445" s="234">
        <v>0</v>
      </c>
      <c r="AT445" s="277">
        <f t="shared" si="415"/>
        <v>0</v>
      </c>
      <c r="AU445" s="278">
        <f t="shared" ref="AU445:AU447" si="416">IF($S$473&lt;&gt;0, AC445+AP445-AT445, M445+AP445-AT445)</f>
        <v>0</v>
      </c>
    </row>
    <row r="446" spans="1:47" x14ac:dyDescent="0.35">
      <c r="A446" s="415">
        <v>3</v>
      </c>
      <c r="B446" s="492"/>
      <c r="C446" s="492"/>
      <c r="D446" s="492"/>
      <c r="E446" s="492"/>
      <c r="F446" s="492"/>
      <c r="G446" s="492"/>
      <c r="H446" s="492"/>
      <c r="I446" s="492"/>
      <c r="J446" s="234">
        <v>0</v>
      </c>
      <c r="K446" s="234">
        <v>0</v>
      </c>
      <c r="L446" s="234">
        <v>0</v>
      </c>
      <c r="M446" s="236">
        <f>SUM(J446:L446)</f>
        <v>0</v>
      </c>
      <c r="N446" s="223"/>
      <c r="P446" s="415">
        <v>3</v>
      </c>
      <c r="Q446" s="492"/>
      <c r="R446" s="492"/>
      <c r="S446" s="492"/>
      <c r="T446" s="492"/>
      <c r="U446" s="492"/>
      <c r="V446" s="492"/>
      <c r="W446" s="492"/>
      <c r="X446" s="492"/>
      <c r="Y446" s="164">
        <f t="shared" si="411"/>
        <v>0</v>
      </c>
      <c r="Z446" s="234">
        <v>0</v>
      </c>
      <c r="AA446" s="234">
        <v>0</v>
      </c>
      <c r="AB446" s="234">
        <v>0</v>
      </c>
      <c r="AC446" s="295">
        <f t="shared" si="412"/>
        <v>0</v>
      </c>
      <c r="AD446" s="296">
        <f t="shared" si="413"/>
        <v>0</v>
      </c>
      <c r="AE446" s="223"/>
      <c r="AG446" s="415">
        <v>3</v>
      </c>
      <c r="AH446" s="492"/>
      <c r="AI446" s="492"/>
      <c r="AJ446" s="492"/>
      <c r="AK446" s="492"/>
      <c r="AL446" s="492"/>
      <c r="AM446" s="492"/>
      <c r="AN446" s="492"/>
      <c r="AO446" s="492"/>
      <c r="AP446" s="305">
        <f t="shared" si="414"/>
        <v>0</v>
      </c>
      <c r="AQ446" s="234">
        <v>0</v>
      </c>
      <c r="AR446" s="234">
        <v>0</v>
      </c>
      <c r="AS446" s="234">
        <v>0</v>
      </c>
      <c r="AT446" s="277">
        <f t="shared" si="415"/>
        <v>0</v>
      </c>
      <c r="AU446" s="278">
        <f t="shared" si="416"/>
        <v>0</v>
      </c>
    </row>
    <row r="447" spans="1:47" ht="16" thickBot="1" x14ac:dyDescent="0.4">
      <c r="A447" s="504" t="s">
        <v>26</v>
      </c>
      <c r="B447" s="505"/>
      <c r="C447" s="505"/>
      <c r="D447" s="505"/>
      <c r="E447" s="505"/>
      <c r="F447" s="505"/>
      <c r="G447" s="505"/>
      <c r="H447" s="505"/>
      <c r="I447" s="505"/>
      <c r="J447" s="250">
        <f>SUM(J444:J446)</f>
        <v>0</v>
      </c>
      <c r="K447" s="250">
        <f t="shared" ref="K447" si="417">SUM(K444:K446)</f>
        <v>0</v>
      </c>
      <c r="L447" s="250">
        <f>SUM(L444:L446)</f>
        <v>0</v>
      </c>
      <c r="M447" s="237">
        <f t="shared" si="407"/>
        <v>0</v>
      </c>
      <c r="N447" s="223"/>
      <c r="P447" s="504" t="s">
        <v>26</v>
      </c>
      <c r="Q447" s="505"/>
      <c r="R447" s="505"/>
      <c r="S447" s="505"/>
      <c r="T447" s="505"/>
      <c r="U447" s="505"/>
      <c r="V447" s="505"/>
      <c r="W447" s="505"/>
      <c r="X447" s="505"/>
      <c r="Y447" s="200">
        <f t="shared" si="411"/>
        <v>0</v>
      </c>
      <c r="Z447" s="293">
        <f>SUM(Z444:Z446)</f>
        <v>0</v>
      </c>
      <c r="AA447" s="293">
        <f t="shared" ref="AA447:AD447" si="418">SUM(AA444:AA446)</f>
        <v>0</v>
      </c>
      <c r="AB447" s="293">
        <f t="shared" si="418"/>
        <v>0</v>
      </c>
      <c r="AC447" s="293">
        <f t="shared" si="418"/>
        <v>0</v>
      </c>
      <c r="AD447" s="294">
        <f t="shared" si="418"/>
        <v>0</v>
      </c>
      <c r="AE447" s="223"/>
      <c r="AG447" s="504" t="s">
        <v>26</v>
      </c>
      <c r="AH447" s="505"/>
      <c r="AI447" s="505"/>
      <c r="AJ447" s="505"/>
      <c r="AK447" s="505"/>
      <c r="AL447" s="505"/>
      <c r="AM447" s="505"/>
      <c r="AN447" s="505"/>
      <c r="AO447" s="505"/>
      <c r="AP447" s="306">
        <f t="shared" si="414"/>
        <v>0</v>
      </c>
      <c r="AQ447" s="275">
        <f>SUM(AQ444:AQ446)</f>
        <v>0</v>
      </c>
      <c r="AR447" s="275">
        <f t="shared" ref="AR447:AT447" si="419">SUM(AR444:AR446)</f>
        <v>0</v>
      </c>
      <c r="AS447" s="275">
        <f t="shared" si="419"/>
        <v>0</v>
      </c>
      <c r="AT447" s="275">
        <f t="shared" si="419"/>
        <v>0</v>
      </c>
      <c r="AU447" s="276">
        <f t="shared" si="416"/>
        <v>0</v>
      </c>
    </row>
    <row r="448" spans="1:47" s="358" customFormat="1" ht="3.75" customHeight="1" thickBot="1" x14ac:dyDescent="0.4">
      <c r="A448" s="413"/>
      <c r="B448" s="413"/>
      <c r="C448" s="413"/>
      <c r="D448" s="413"/>
      <c r="E448" s="413"/>
      <c r="F448" s="413"/>
      <c r="G448" s="413"/>
      <c r="H448" s="413"/>
      <c r="I448" s="413"/>
      <c r="J448" s="246"/>
      <c r="K448" s="246"/>
      <c r="L448" s="246"/>
      <c r="M448" s="246"/>
      <c r="N448" s="223"/>
      <c r="P448" s="413"/>
      <c r="Q448" s="413"/>
      <c r="R448" s="413"/>
      <c r="S448" s="413"/>
      <c r="T448" s="413"/>
      <c r="U448" s="413"/>
      <c r="V448" s="413"/>
      <c r="W448" s="413"/>
      <c r="X448" s="413"/>
      <c r="Y448" s="246"/>
      <c r="Z448" s="246"/>
      <c r="AA448" s="246"/>
      <c r="AB448" s="246"/>
      <c r="AC448" s="246"/>
      <c r="AD448" s="246"/>
      <c r="AE448" s="223"/>
      <c r="AG448" s="413"/>
      <c r="AH448" s="413"/>
      <c r="AI448" s="413"/>
      <c r="AJ448" s="413"/>
      <c r="AK448" s="413"/>
      <c r="AL448" s="413"/>
      <c r="AM448" s="413"/>
      <c r="AN448" s="413"/>
      <c r="AO448" s="413"/>
      <c r="AP448" s="246"/>
      <c r="AQ448" s="246"/>
      <c r="AR448" s="246"/>
      <c r="AS448" s="246"/>
      <c r="AT448" s="246"/>
      <c r="AU448" s="246"/>
    </row>
    <row r="449" spans="1:134" s="242" customFormat="1" x14ac:dyDescent="0.35">
      <c r="A449" s="502" t="s">
        <v>27</v>
      </c>
      <c r="B449" s="503"/>
      <c r="C449" s="503"/>
      <c r="D449" s="503"/>
      <c r="E449" s="503"/>
      <c r="F449" s="503"/>
      <c r="G449" s="503"/>
      <c r="H449" s="503"/>
      <c r="I449" s="503"/>
      <c r="J449" s="425" t="s">
        <v>17</v>
      </c>
      <c r="K449" s="425" t="s">
        <v>15</v>
      </c>
      <c r="L449" s="425" t="s">
        <v>16</v>
      </c>
      <c r="M449" s="418" t="s">
        <v>18</v>
      </c>
      <c r="N449" s="413"/>
      <c r="P449" s="502" t="s">
        <v>27</v>
      </c>
      <c r="Q449" s="503"/>
      <c r="R449" s="503"/>
      <c r="S449" s="503"/>
      <c r="T449" s="503"/>
      <c r="U449" s="503"/>
      <c r="V449" s="503"/>
      <c r="W449" s="503"/>
      <c r="X449" s="503"/>
      <c r="Y449" s="414" t="s">
        <v>266</v>
      </c>
      <c r="Z449" s="425" t="s">
        <v>77</v>
      </c>
      <c r="AA449" s="425" t="s">
        <v>15</v>
      </c>
      <c r="AB449" s="425" t="s">
        <v>16</v>
      </c>
      <c r="AC449" s="414" t="s">
        <v>18</v>
      </c>
      <c r="AD449" s="268" t="s">
        <v>114</v>
      </c>
      <c r="AE449" s="413"/>
      <c r="AG449" s="502" t="s">
        <v>27</v>
      </c>
      <c r="AH449" s="503"/>
      <c r="AI449" s="503"/>
      <c r="AJ449" s="503"/>
      <c r="AK449" s="503"/>
      <c r="AL449" s="503"/>
      <c r="AM449" s="503"/>
      <c r="AN449" s="503"/>
      <c r="AO449" s="503"/>
      <c r="AP449" s="414" t="s">
        <v>266</v>
      </c>
      <c r="AQ449" s="425" t="s">
        <v>211</v>
      </c>
      <c r="AR449" s="425" t="s">
        <v>15</v>
      </c>
      <c r="AS449" s="425" t="s">
        <v>16</v>
      </c>
      <c r="AT449" s="414" t="s">
        <v>213</v>
      </c>
      <c r="AU449" s="268" t="s">
        <v>269</v>
      </c>
    </row>
    <row r="450" spans="1:134" x14ac:dyDescent="0.35">
      <c r="A450" s="415">
        <v>1</v>
      </c>
      <c r="B450" s="228" t="s">
        <v>28</v>
      </c>
      <c r="C450" s="492"/>
      <c r="D450" s="492"/>
      <c r="E450" s="492"/>
      <c r="F450" s="492"/>
      <c r="G450" s="492"/>
      <c r="H450" s="492"/>
      <c r="I450" s="492"/>
      <c r="J450" s="234">
        <v>0</v>
      </c>
      <c r="K450" s="234">
        <v>0</v>
      </c>
      <c r="L450" s="234">
        <v>0</v>
      </c>
      <c r="M450" s="236">
        <f t="shared" si="407"/>
        <v>0</v>
      </c>
      <c r="N450" s="223"/>
      <c r="P450" s="415">
        <v>1</v>
      </c>
      <c r="Q450" s="228" t="s">
        <v>28</v>
      </c>
      <c r="R450" s="492"/>
      <c r="S450" s="492"/>
      <c r="T450" s="492"/>
      <c r="U450" s="492"/>
      <c r="V450" s="492"/>
      <c r="W450" s="492"/>
      <c r="X450" s="492"/>
      <c r="Y450" s="164">
        <f t="shared" ref="Y450:Y461" si="420">AU370</f>
        <v>0</v>
      </c>
      <c r="Z450" s="234">
        <v>0</v>
      </c>
      <c r="AA450" s="234">
        <v>0</v>
      </c>
      <c r="AB450" s="234">
        <v>0</v>
      </c>
      <c r="AC450" s="295">
        <f t="shared" ref="AC450:AC459" si="421">SUM(Z450:AB450)</f>
        <v>0</v>
      </c>
      <c r="AD450" s="296">
        <f t="shared" ref="AD450:AD460" si="422">M450-AC450</f>
        <v>0</v>
      </c>
      <c r="AE450" s="223"/>
      <c r="AG450" s="415">
        <v>1</v>
      </c>
      <c r="AH450" s="228" t="s">
        <v>28</v>
      </c>
      <c r="AI450" s="492"/>
      <c r="AJ450" s="492"/>
      <c r="AK450" s="492"/>
      <c r="AL450" s="492"/>
      <c r="AM450" s="492"/>
      <c r="AN450" s="492"/>
      <c r="AO450" s="492"/>
      <c r="AP450" s="305">
        <f t="shared" ref="AP450:AP461" si="423">AU370</f>
        <v>0</v>
      </c>
      <c r="AQ450" s="234">
        <v>0</v>
      </c>
      <c r="AR450" s="234">
        <v>0</v>
      </c>
      <c r="AS450" s="234">
        <v>0</v>
      </c>
      <c r="AT450" s="277">
        <f t="shared" ref="AT450:AT459" si="424">SUM(AQ450:AS450)</f>
        <v>0</v>
      </c>
      <c r="AU450" s="278">
        <f t="shared" ref="AU450:AU460" si="425">IF($S$473&lt;&gt;0, AC450+AP450-AT450, M450+AP450-AT450)</f>
        <v>0</v>
      </c>
    </row>
    <row r="451" spans="1:134" x14ac:dyDescent="0.35">
      <c r="A451" s="415">
        <v>2</v>
      </c>
      <c r="B451" s="228" t="s">
        <v>31</v>
      </c>
      <c r="C451" s="492"/>
      <c r="D451" s="492"/>
      <c r="E451" s="492"/>
      <c r="F451" s="492"/>
      <c r="G451" s="492"/>
      <c r="H451" s="492"/>
      <c r="I451" s="492"/>
      <c r="J451" s="234">
        <v>0</v>
      </c>
      <c r="K451" s="234">
        <v>0</v>
      </c>
      <c r="L451" s="234">
        <v>0</v>
      </c>
      <c r="M451" s="236">
        <f t="shared" si="407"/>
        <v>0</v>
      </c>
      <c r="N451" s="223"/>
      <c r="P451" s="415">
        <v>2</v>
      </c>
      <c r="Q451" s="228" t="s">
        <v>31</v>
      </c>
      <c r="R451" s="492"/>
      <c r="S451" s="492"/>
      <c r="T451" s="492"/>
      <c r="U451" s="492"/>
      <c r="V451" s="492"/>
      <c r="W451" s="492"/>
      <c r="X451" s="492"/>
      <c r="Y451" s="164">
        <f t="shared" si="420"/>
        <v>0</v>
      </c>
      <c r="Z451" s="234">
        <v>0</v>
      </c>
      <c r="AA451" s="234">
        <v>0</v>
      </c>
      <c r="AB451" s="234">
        <v>0</v>
      </c>
      <c r="AC451" s="295">
        <f t="shared" si="421"/>
        <v>0</v>
      </c>
      <c r="AD451" s="296">
        <f t="shared" si="422"/>
        <v>0</v>
      </c>
      <c r="AE451" s="223"/>
      <c r="AG451" s="415">
        <v>2</v>
      </c>
      <c r="AH451" s="228" t="s">
        <v>31</v>
      </c>
      <c r="AI451" s="492"/>
      <c r="AJ451" s="492"/>
      <c r="AK451" s="492"/>
      <c r="AL451" s="492"/>
      <c r="AM451" s="492"/>
      <c r="AN451" s="492"/>
      <c r="AO451" s="492"/>
      <c r="AP451" s="305">
        <f t="shared" si="423"/>
        <v>0</v>
      </c>
      <c r="AQ451" s="234">
        <v>0</v>
      </c>
      <c r="AR451" s="234">
        <v>0</v>
      </c>
      <c r="AS451" s="234">
        <v>0</v>
      </c>
      <c r="AT451" s="277">
        <f t="shared" si="424"/>
        <v>0</v>
      </c>
      <c r="AU451" s="278">
        <f t="shared" si="425"/>
        <v>0</v>
      </c>
    </row>
    <row r="452" spans="1:134" x14ac:dyDescent="0.35">
      <c r="A452" s="415">
        <v>3</v>
      </c>
      <c r="B452" s="228" t="s">
        <v>32</v>
      </c>
      <c r="C452" s="492"/>
      <c r="D452" s="492"/>
      <c r="E452" s="492"/>
      <c r="F452" s="492"/>
      <c r="G452" s="492"/>
      <c r="H452" s="492"/>
      <c r="I452" s="492"/>
      <c r="J452" s="234">
        <v>0</v>
      </c>
      <c r="K452" s="234">
        <v>0</v>
      </c>
      <c r="L452" s="234">
        <v>0</v>
      </c>
      <c r="M452" s="236">
        <f t="shared" si="407"/>
        <v>0</v>
      </c>
      <c r="N452" s="223"/>
      <c r="P452" s="415">
        <v>3</v>
      </c>
      <c r="Q452" s="228" t="s">
        <v>32</v>
      </c>
      <c r="R452" s="492"/>
      <c r="S452" s="492"/>
      <c r="T452" s="492"/>
      <c r="U452" s="492"/>
      <c r="V452" s="492"/>
      <c r="W452" s="492"/>
      <c r="X452" s="492"/>
      <c r="Y452" s="164">
        <f t="shared" si="420"/>
        <v>0</v>
      </c>
      <c r="Z452" s="234">
        <v>0</v>
      </c>
      <c r="AA452" s="234">
        <v>0</v>
      </c>
      <c r="AB452" s="234">
        <v>0</v>
      </c>
      <c r="AC452" s="295">
        <f t="shared" si="421"/>
        <v>0</v>
      </c>
      <c r="AD452" s="296">
        <f t="shared" si="422"/>
        <v>0</v>
      </c>
      <c r="AE452" s="223"/>
      <c r="AG452" s="415">
        <v>3</v>
      </c>
      <c r="AH452" s="228" t="s">
        <v>32</v>
      </c>
      <c r="AI452" s="492"/>
      <c r="AJ452" s="492"/>
      <c r="AK452" s="492"/>
      <c r="AL452" s="492"/>
      <c r="AM452" s="492"/>
      <c r="AN452" s="492"/>
      <c r="AO452" s="492"/>
      <c r="AP452" s="305">
        <f t="shared" si="423"/>
        <v>0</v>
      </c>
      <c r="AQ452" s="234">
        <v>0</v>
      </c>
      <c r="AR452" s="234">
        <v>0</v>
      </c>
      <c r="AS452" s="234">
        <v>0</v>
      </c>
      <c r="AT452" s="277">
        <f t="shared" si="424"/>
        <v>0</v>
      </c>
      <c r="AU452" s="278">
        <f t="shared" si="425"/>
        <v>0</v>
      </c>
    </row>
    <row r="453" spans="1:134" s="358" customFormat="1" x14ac:dyDescent="0.35">
      <c r="A453" s="229">
        <v>4</v>
      </c>
      <c r="B453" s="228" t="s">
        <v>72</v>
      </c>
      <c r="C453" s="492"/>
      <c r="D453" s="492"/>
      <c r="E453" s="492"/>
      <c r="F453" s="492"/>
      <c r="G453" s="492"/>
      <c r="H453" s="492"/>
      <c r="I453" s="492"/>
      <c r="J453" s="234">
        <v>0</v>
      </c>
      <c r="K453" s="234">
        <v>0</v>
      </c>
      <c r="L453" s="234">
        <v>0</v>
      </c>
      <c r="M453" s="236">
        <f t="shared" si="407"/>
        <v>0</v>
      </c>
      <c r="N453" s="223"/>
      <c r="P453" s="229">
        <v>4</v>
      </c>
      <c r="Q453" s="228" t="s">
        <v>72</v>
      </c>
      <c r="R453" s="492"/>
      <c r="S453" s="492"/>
      <c r="T453" s="492"/>
      <c r="U453" s="492"/>
      <c r="V453" s="492"/>
      <c r="W453" s="492"/>
      <c r="X453" s="492"/>
      <c r="Y453" s="164">
        <f t="shared" si="420"/>
        <v>0</v>
      </c>
      <c r="Z453" s="234">
        <v>0</v>
      </c>
      <c r="AA453" s="234">
        <v>0</v>
      </c>
      <c r="AB453" s="234">
        <v>0</v>
      </c>
      <c r="AC453" s="295">
        <f t="shared" si="421"/>
        <v>0</v>
      </c>
      <c r="AD453" s="296">
        <f t="shared" si="422"/>
        <v>0</v>
      </c>
      <c r="AE453" s="223"/>
      <c r="AG453" s="229">
        <v>4</v>
      </c>
      <c r="AH453" s="228" t="s">
        <v>72</v>
      </c>
      <c r="AI453" s="492"/>
      <c r="AJ453" s="492"/>
      <c r="AK453" s="492"/>
      <c r="AL453" s="492"/>
      <c r="AM453" s="492"/>
      <c r="AN453" s="492"/>
      <c r="AO453" s="492"/>
      <c r="AP453" s="305">
        <f t="shared" si="423"/>
        <v>0</v>
      </c>
      <c r="AQ453" s="234">
        <v>0</v>
      </c>
      <c r="AR453" s="234">
        <v>0</v>
      </c>
      <c r="AS453" s="234">
        <v>0</v>
      </c>
      <c r="AT453" s="277">
        <f t="shared" si="424"/>
        <v>0</v>
      </c>
      <c r="AU453" s="278">
        <f t="shared" si="425"/>
        <v>0</v>
      </c>
    </row>
    <row r="454" spans="1:134" x14ac:dyDescent="0.35">
      <c r="A454" s="415">
        <v>5</v>
      </c>
      <c r="B454" s="228" t="s">
        <v>29</v>
      </c>
      <c r="C454" s="492"/>
      <c r="D454" s="492"/>
      <c r="E454" s="492"/>
      <c r="F454" s="492"/>
      <c r="G454" s="492"/>
      <c r="H454" s="492"/>
      <c r="I454" s="492"/>
      <c r="J454" s="234">
        <v>0</v>
      </c>
      <c r="K454" s="234">
        <v>0</v>
      </c>
      <c r="L454" s="234">
        <v>0</v>
      </c>
      <c r="M454" s="236">
        <f t="shared" si="407"/>
        <v>0</v>
      </c>
      <c r="N454" s="223"/>
      <c r="P454" s="415">
        <v>5</v>
      </c>
      <c r="Q454" s="228" t="s">
        <v>29</v>
      </c>
      <c r="R454" s="492"/>
      <c r="S454" s="492"/>
      <c r="T454" s="492"/>
      <c r="U454" s="492"/>
      <c r="V454" s="492"/>
      <c r="W454" s="492"/>
      <c r="X454" s="492"/>
      <c r="Y454" s="164">
        <f t="shared" si="420"/>
        <v>0</v>
      </c>
      <c r="Z454" s="234">
        <v>0</v>
      </c>
      <c r="AA454" s="234">
        <v>0</v>
      </c>
      <c r="AB454" s="234">
        <v>0</v>
      </c>
      <c r="AC454" s="295">
        <f t="shared" si="421"/>
        <v>0</v>
      </c>
      <c r="AD454" s="296">
        <f t="shared" si="422"/>
        <v>0</v>
      </c>
      <c r="AE454" s="223"/>
      <c r="AG454" s="415">
        <v>5</v>
      </c>
      <c r="AH454" s="228" t="s">
        <v>29</v>
      </c>
      <c r="AI454" s="492"/>
      <c r="AJ454" s="492"/>
      <c r="AK454" s="492"/>
      <c r="AL454" s="492"/>
      <c r="AM454" s="492"/>
      <c r="AN454" s="492"/>
      <c r="AO454" s="492"/>
      <c r="AP454" s="305">
        <f t="shared" si="423"/>
        <v>0</v>
      </c>
      <c r="AQ454" s="234">
        <v>0</v>
      </c>
      <c r="AR454" s="234">
        <v>0</v>
      </c>
      <c r="AS454" s="234">
        <v>0</v>
      </c>
      <c r="AT454" s="277">
        <f t="shared" si="424"/>
        <v>0</v>
      </c>
      <c r="AU454" s="278">
        <f t="shared" si="425"/>
        <v>0</v>
      </c>
    </row>
    <row r="455" spans="1:134" x14ac:dyDescent="0.35">
      <c r="A455" s="415">
        <v>6</v>
      </c>
      <c r="B455" s="228" t="s">
        <v>30</v>
      </c>
      <c r="C455" s="492"/>
      <c r="D455" s="492"/>
      <c r="E455" s="492"/>
      <c r="F455" s="492"/>
      <c r="G455" s="492"/>
      <c r="H455" s="492"/>
      <c r="I455" s="492"/>
      <c r="J455" s="234">
        <v>0</v>
      </c>
      <c r="K455" s="234">
        <v>0</v>
      </c>
      <c r="L455" s="234">
        <v>0</v>
      </c>
      <c r="M455" s="236">
        <f t="shared" si="407"/>
        <v>0</v>
      </c>
      <c r="N455" s="223"/>
      <c r="P455" s="415">
        <v>6</v>
      </c>
      <c r="Q455" s="228" t="s">
        <v>30</v>
      </c>
      <c r="R455" s="492"/>
      <c r="S455" s="492"/>
      <c r="T455" s="492"/>
      <c r="U455" s="492"/>
      <c r="V455" s="492"/>
      <c r="W455" s="492"/>
      <c r="X455" s="492"/>
      <c r="Y455" s="164">
        <f>AU375</f>
        <v>0</v>
      </c>
      <c r="Z455" s="234">
        <v>0</v>
      </c>
      <c r="AA455" s="234">
        <v>0</v>
      </c>
      <c r="AB455" s="234">
        <v>0</v>
      </c>
      <c r="AC455" s="295">
        <f t="shared" si="421"/>
        <v>0</v>
      </c>
      <c r="AD455" s="296">
        <f t="shared" si="422"/>
        <v>0</v>
      </c>
      <c r="AE455" s="223"/>
      <c r="AG455" s="415">
        <v>6</v>
      </c>
      <c r="AH455" s="228" t="s">
        <v>30</v>
      </c>
      <c r="AI455" s="492"/>
      <c r="AJ455" s="492"/>
      <c r="AK455" s="492"/>
      <c r="AL455" s="492"/>
      <c r="AM455" s="492"/>
      <c r="AN455" s="492"/>
      <c r="AO455" s="492"/>
      <c r="AP455" s="305">
        <f t="shared" si="423"/>
        <v>0</v>
      </c>
      <c r="AQ455" s="234">
        <v>0</v>
      </c>
      <c r="AR455" s="234">
        <v>0</v>
      </c>
      <c r="AS455" s="234">
        <v>0</v>
      </c>
      <c r="AT455" s="277">
        <f t="shared" si="424"/>
        <v>0</v>
      </c>
      <c r="AU455" s="278">
        <f t="shared" si="425"/>
        <v>0</v>
      </c>
    </row>
    <row r="456" spans="1:134" x14ac:dyDescent="0.35">
      <c r="A456" s="415">
        <v>7</v>
      </c>
      <c r="B456" s="228" t="s">
        <v>34</v>
      </c>
      <c r="C456" s="492"/>
      <c r="D456" s="492"/>
      <c r="E456" s="492"/>
      <c r="F456" s="492"/>
      <c r="G456" s="492"/>
      <c r="H456" s="492"/>
      <c r="I456" s="492"/>
      <c r="J456" s="234">
        <v>0</v>
      </c>
      <c r="K456" s="234">
        <v>0</v>
      </c>
      <c r="L456" s="234">
        <v>0</v>
      </c>
      <c r="M456" s="236">
        <f t="shared" si="407"/>
        <v>0</v>
      </c>
      <c r="N456" s="223"/>
      <c r="P456" s="415">
        <v>7</v>
      </c>
      <c r="Q456" s="228" t="s">
        <v>34</v>
      </c>
      <c r="R456" s="492"/>
      <c r="S456" s="492"/>
      <c r="T456" s="492"/>
      <c r="U456" s="492"/>
      <c r="V456" s="492"/>
      <c r="W456" s="492"/>
      <c r="X456" s="492"/>
      <c r="Y456" s="164">
        <f t="shared" si="420"/>
        <v>0</v>
      </c>
      <c r="Z456" s="234">
        <v>0</v>
      </c>
      <c r="AA456" s="234">
        <v>0</v>
      </c>
      <c r="AB456" s="234">
        <v>0</v>
      </c>
      <c r="AC456" s="295">
        <f t="shared" si="421"/>
        <v>0</v>
      </c>
      <c r="AD456" s="296">
        <f t="shared" si="422"/>
        <v>0</v>
      </c>
      <c r="AE456" s="223"/>
      <c r="AG456" s="415">
        <v>7</v>
      </c>
      <c r="AH456" s="228" t="s">
        <v>34</v>
      </c>
      <c r="AI456" s="492"/>
      <c r="AJ456" s="492"/>
      <c r="AK456" s="492"/>
      <c r="AL456" s="492"/>
      <c r="AM456" s="492"/>
      <c r="AN456" s="492"/>
      <c r="AO456" s="492"/>
      <c r="AP456" s="305">
        <f t="shared" si="423"/>
        <v>0</v>
      </c>
      <c r="AQ456" s="234">
        <v>0</v>
      </c>
      <c r="AR456" s="234">
        <v>0</v>
      </c>
      <c r="AS456" s="234">
        <v>0</v>
      </c>
      <c r="AT456" s="277">
        <f t="shared" si="424"/>
        <v>0</v>
      </c>
      <c r="AU456" s="278">
        <f t="shared" si="425"/>
        <v>0</v>
      </c>
    </row>
    <row r="457" spans="1:134" x14ac:dyDescent="0.35">
      <c r="A457" s="415">
        <v>8</v>
      </c>
      <c r="B457" s="228" t="s">
        <v>35</v>
      </c>
      <c r="C457" s="492"/>
      <c r="D457" s="492"/>
      <c r="E457" s="492"/>
      <c r="F457" s="492"/>
      <c r="G457" s="492"/>
      <c r="H457" s="492"/>
      <c r="I457" s="492"/>
      <c r="J457" s="234">
        <v>0</v>
      </c>
      <c r="K457" s="234">
        <v>0</v>
      </c>
      <c r="L457" s="234">
        <v>0</v>
      </c>
      <c r="M457" s="236">
        <f>SUM(J457:L457)</f>
        <v>0</v>
      </c>
      <c r="N457" s="223"/>
      <c r="P457" s="415">
        <v>8</v>
      </c>
      <c r="Q457" s="228" t="s">
        <v>35</v>
      </c>
      <c r="R457" s="492"/>
      <c r="S457" s="492"/>
      <c r="T457" s="492"/>
      <c r="U457" s="492"/>
      <c r="V457" s="492"/>
      <c r="W457" s="492"/>
      <c r="X457" s="492"/>
      <c r="Y457" s="164">
        <f>AU377</f>
        <v>0</v>
      </c>
      <c r="Z457" s="234">
        <v>0</v>
      </c>
      <c r="AA457" s="234">
        <v>0</v>
      </c>
      <c r="AB457" s="234">
        <v>0</v>
      </c>
      <c r="AC457" s="295">
        <f t="shared" si="421"/>
        <v>0</v>
      </c>
      <c r="AD457" s="296">
        <f t="shared" si="422"/>
        <v>0</v>
      </c>
      <c r="AE457" s="223"/>
      <c r="AG457" s="415">
        <v>8</v>
      </c>
      <c r="AH457" s="228" t="s">
        <v>35</v>
      </c>
      <c r="AI457" s="492"/>
      <c r="AJ457" s="492"/>
      <c r="AK457" s="492"/>
      <c r="AL457" s="492"/>
      <c r="AM457" s="492"/>
      <c r="AN457" s="492"/>
      <c r="AO457" s="492"/>
      <c r="AP457" s="305">
        <f t="shared" si="423"/>
        <v>0</v>
      </c>
      <c r="AQ457" s="234">
        <v>0</v>
      </c>
      <c r="AR457" s="234">
        <v>0</v>
      </c>
      <c r="AS457" s="234">
        <v>0</v>
      </c>
      <c r="AT457" s="277">
        <f t="shared" si="424"/>
        <v>0</v>
      </c>
      <c r="AU457" s="278">
        <f t="shared" si="425"/>
        <v>0</v>
      </c>
    </row>
    <row r="458" spans="1:134" x14ac:dyDescent="0.35">
      <c r="A458" s="415">
        <v>9</v>
      </c>
      <c r="B458" s="228" t="s">
        <v>50</v>
      </c>
      <c r="C458" s="492"/>
      <c r="D458" s="492"/>
      <c r="E458" s="492"/>
      <c r="F458" s="492"/>
      <c r="G458" s="492"/>
      <c r="H458" s="492"/>
      <c r="I458" s="492"/>
      <c r="J458" s="234">
        <v>0</v>
      </c>
      <c r="K458" s="234">
        <v>0</v>
      </c>
      <c r="L458" s="234">
        <v>0</v>
      </c>
      <c r="M458" s="236">
        <f t="shared" si="407"/>
        <v>0</v>
      </c>
      <c r="N458" s="223"/>
      <c r="P458" s="415">
        <v>9</v>
      </c>
      <c r="Q458" s="228" t="s">
        <v>50</v>
      </c>
      <c r="R458" s="492"/>
      <c r="S458" s="492"/>
      <c r="T458" s="492"/>
      <c r="U458" s="492"/>
      <c r="V458" s="492"/>
      <c r="W458" s="492"/>
      <c r="X458" s="492"/>
      <c r="Y458" s="164">
        <f t="shared" si="420"/>
        <v>0</v>
      </c>
      <c r="Z458" s="234">
        <v>0</v>
      </c>
      <c r="AA458" s="234">
        <v>0</v>
      </c>
      <c r="AB458" s="234">
        <v>0</v>
      </c>
      <c r="AC458" s="295">
        <f t="shared" si="421"/>
        <v>0</v>
      </c>
      <c r="AD458" s="296">
        <f t="shared" si="422"/>
        <v>0</v>
      </c>
      <c r="AE458" s="223"/>
      <c r="AG458" s="415">
        <v>9</v>
      </c>
      <c r="AH458" s="228" t="s">
        <v>50</v>
      </c>
      <c r="AI458" s="492"/>
      <c r="AJ458" s="492"/>
      <c r="AK458" s="492"/>
      <c r="AL458" s="492"/>
      <c r="AM458" s="492"/>
      <c r="AN458" s="492"/>
      <c r="AO458" s="492"/>
      <c r="AP458" s="305">
        <f t="shared" si="423"/>
        <v>0</v>
      </c>
      <c r="AQ458" s="234">
        <v>0</v>
      </c>
      <c r="AR458" s="234">
        <v>0</v>
      </c>
      <c r="AS458" s="234">
        <v>0</v>
      </c>
      <c r="AT458" s="277">
        <f t="shared" si="424"/>
        <v>0</v>
      </c>
      <c r="AU458" s="278">
        <f t="shared" si="425"/>
        <v>0</v>
      </c>
    </row>
    <row r="459" spans="1:134" x14ac:dyDescent="0.35">
      <c r="A459" s="229">
        <v>10</v>
      </c>
      <c r="B459" s="313" t="s">
        <v>205</v>
      </c>
      <c r="C459" s="623"/>
      <c r="D459" s="623"/>
      <c r="E459" s="623"/>
      <c r="F459" s="623"/>
      <c r="G459" s="623"/>
      <c r="H459" s="623"/>
      <c r="I459" s="623"/>
      <c r="J459" s="234">
        <v>0</v>
      </c>
      <c r="K459" s="234">
        <v>0</v>
      </c>
      <c r="L459" s="234">
        <v>0</v>
      </c>
      <c r="M459" s="236">
        <f t="shared" si="407"/>
        <v>0</v>
      </c>
      <c r="N459" s="223"/>
      <c r="P459" s="229">
        <v>10</v>
      </c>
      <c r="Q459" s="313" t="s">
        <v>205</v>
      </c>
      <c r="R459" s="623"/>
      <c r="S459" s="623"/>
      <c r="T459" s="623"/>
      <c r="U459" s="623"/>
      <c r="V459" s="623"/>
      <c r="W459" s="623"/>
      <c r="X459" s="623"/>
      <c r="Y459" s="164">
        <f t="shared" si="420"/>
        <v>0</v>
      </c>
      <c r="Z459" s="234">
        <v>0</v>
      </c>
      <c r="AA459" s="234">
        <v>0</v>
      </c>
      <c r="AB459" s="234">
        <v>0</v>
      </c>
      <c r="AC459" s="295">
        <f t="shared" si="421"/>
        <v>0</v>
      </c>
      <c r="AD459" s="296">
        <f t="shared" si="422"/>
        <v>0</v>
      </c>
      <c r="AE459" s="223"/>
      <c r="AG459" s="229">
        <v>10</v>
      </c>
      <c r="AH459" s="313" t="s">
        <v>205</v>
      </c>
      <c r="AI459" s="623"/>
      <c r="AJ459" s="623"/>
      <c r="AK459" s="623"/>
      <c r="AL459" s="623"/>
      <c r="AM459" s="623"/>
      <c r="AN459" s="623"/>
      <c r="AO459" s="623"/>
      <c r="AP459" s="305">
        <f t="shared" si="423"/>
        <v>0</v>
      </c>
      <c r="AQ459" s="234">
        <v>0</v>
      </c>
      <c r="AR459" s="234">
        <v>0</v>
      </c>
      <c r="AS459" s="234">
        <v>0</v>
      </c>
      <c r="AT459" s="277">
        <f t="shared" si="424"/>
        <v>0</v>
      </c>
      <c r="AU459" s="278">
        <f t="shared" si="425"/>
        <v>0</v>
      </c>
    </row>
    <row r="460" spans="1:134" x14ac:dyDescent="0.35">
      <c r="A460" s="229">
        <v>11</v>
      </c>
      <c r="B460" s="313" t="s">
        <v>205</v>
      </c>
      <c r="C460" s="623"/>
      <c r="D460" s="623"/>
      <c r="E460" s="623"/>
      <c r="F460" s="623"/>
      <c r="G460" s="623"/>
      <c r="H460" s="623"/>
      <c r="I460" s="623"/>
      <c r="J460" s="234">
        <v>0</v>
      </c>
      <c r="K460" s="234">
        <v>0</v>
      </c>
      <c r="L460" s="234">
        <v>0</v>
      </c>
      <c r="M460" s="236">
        <f>SUM(J460:L460)</f>
        <v>0</v>
      </c>
      <c r="N460" s="223"/>
      <c r="P460" s="229">
        <v>11</v>
      </c>
      <c r="Q460" s="313" t="s">
        <v>205</v>
      </c>
      <c r="R460" s="623"/>
      <c r="S460" s="623"/>
      <c r="T460" s="623"/>
      <c r="U460" s="623"/>
      <c r="V460" s="623"/>
      <c r="W460" s="623"/>
      <c r="X460" s="623"/>
      <c r="Y460" s="164">
        <f t="shared" si="420"/>
        <v>0</v>
      </c>
      <c r="Z460" s="234">
        <v>0</v>
      </c>
      <c r="AA460" s="234">
        <v>0</v>
      </c>
      <c r="AB460" s="234">
        <v>0</v>
      </c>
      <c r="AC460" s="295">
        <f>SUM(Z460:AB460)</f>
        <v>0</v>
      </c>
      <c r="AD460" s="296">
        <f t="shared" si="422"/>
        <v>0</v>
      </c>
      <c r="AE460" s="223"/>
      <c r="AG460" s="229">
        <v>11</v>
      </c>
      <c r="AH460" s="313" t="s">
        <v>205</v>
      </c>
      <c r="AI460" s="623"/>
      <c r="AJ460" s="623"/>
      <c r="AK460" s="623"/>
      <c r="AL460" s="623"/>
      <c r="AM460" s="623"/>
      <c r="AN460" s="623"/>
      <c r="AO460" s="623"/>
      <c r="AP460" s="305">
        <f t="shared" si="423"/>
        <v>0</v>
      </c>
      <c r="AQ460" s="234">
        <v>0</v>
      </c>
      <c r="AR460" s="234">
        <v>0</v>
      </c>
      <c r="AS460" s="234">
        <v>0</v>
      </c>
      <c r="AT460" s="277">
        <f>SUM(AQ460:AS460)</f>
        <v>0</v>
      </c>
      <c r="AU460" s="278">
        <f t="shared" si="425"/>
        <v>0</v>
      </c>
    </row>
    <row r="461" spans="1:134" ht="16" thickBot="1" x14ac:dyDescent="0.4">
      <c r="A461" s="578" t="s">
        <v>36</v>
      </c>
      <c r="B461" s="579"/>
      <c r="C461" s="579"/>
      <c r="D461" s="579"/>
      <c r="E461" s="579"/>
      <c r="F461" s="579"/>
      <c r="G461" s="579"/>
      <c r="H461" s="579"/>
      <c r="I461" s="579"/>
      <c r="J461" s="250">
        <f>SUM(J450:J460)</f>
        <v>0</v>
      </c>
      <c r="K461" s="250">
        <f t="shared" ref="K461:L461" si="426">SUM(K450:K460)</f>
        <v>0</v>
      </c>
      <c r="L461" s="250">
        <f t="shared" si="426"/>
        <v>0</v>
      </c>
      <c r="M461" s="237">
        <f>SUM(J461:L461)</f>
        <v>0</v>
      </c>
      <c r="N461" s="223"/>
      <c r="P461" s="578" t="s">
        <v>36</v>
      </c>
      <c r="Q461" s="579"/>
      <c r="R461" s="579"/>
      <c r="S461" s="579"/>
      <c r="T461" s="579"/>
      <c r="U461" s="579"/>
      <c r="V461" s="579"/>
      <c r="W461" s="579"/>
      <c r="X461" s="579"/>
      <c r="Y461" s="200">
        <f t="shared" si="420"/>
        <v>0</v>
      </c>
      <c r="Z461" s="293">
        <f>SUM(Z450:Z460)</f>
        <v>0</v>
      </c>
      <c r="AA461" s="293">
        <f t="shared" ref="AA461" si="427">SUM(AA450:AA460)</f>
        <v>0</v>
      </c>
      <c r="AB461" s="293">
        <f>SUM(AB450:AB460)</f>
        <v>0</v>
      </c>
      <c r="AC461" s="293">
        <f t="shared" ref="AC461:AD461" si="428">SUM(AC450:AC460)</f>
        <v>0</v>
      </c>
      <c r="AD461" s="294">
        <f t="shared" si="428"/>
        <v>0</v>
      </c>
      <c r="AE461" s="223"/>
      <c r="AG461" s="578" t="s">
        <v>36</v>
      </c>
      <c r="AH461" s="579"/>
      <c r="AI461" s="579"/>
      <c r="AJ461" s="579"/>
      <c r="AK461" s="579"/>
      <c r="AL461" s="579"/>
      <c r="AM461" s="579"/>
      <c r="AN461" s="579"/>
      <c r="AO461" s="579"/>
      <c r="AP461" s="306">
        <f t="shared" si="423"/>
        <v>0</v>
      </c>
      <c r="AQ461" s="275">
        <f>SUM(AQ450:AQ460)</f>
        <v>0</v>
      </c>
      <c r="AR461" s="275">
        <f t="shared" ref="AR461:AU461" si="429">SUM(AR450:AR460)</f>
        <v>0</v>
      </c>
      <c r="AS461" s="275">
        <f t="shared" si="429"/>
        <v>0</v>
      </c>
      <c r="AT461" s="275">
        <f t="shared" si="429"/>
        <v>0</v>
      </c>
      <c r="AU461" s="276">
        <f t="shared" si="429"/>
        <v>0</v>
      </c>
    </row>
    <row r="462" spans="1:134" s="358" customFormat="1" ht="3.75" customHeight="1" x14ac:dyDescent="0.35">
      <c r="B462" s="281"/>
      <c r="C462" s="284"/>
      <c r="D462" s="284"/>
      <c r="E462" s="284"/>
      <c r="F462" s="284"/>
      <c r="G462" s="284"/>
      <c r="H462" s="284"/>
      <c r="I462" s="284"/>
      <c r="J462" s="283"/>
      <c r="K462" s="283"/>
      <c r="L462" s="283"/>
      <c r="M462" s="246"/>
      <c r="N462" s="223"/>
      <c r="Q462" s="281"/>
      <c r="R462" s="284"/>
      <c r="S462" s="284"/>
      <c r="T462" s="284"/>
      <c r="U462" s="284"/>
      <c r="V462" s="284"/>
      <c r="W462" s="284"/>
      <c r="X462" s="284"/>
      <c r="Y462" s="304"/>
      <c r="Z462" s="283"/>
      <c r="AA462" s="283"/>
      <c r="AB462" s="283"/>
      <c r="AC462" s="246"/>
      <c r="AD462" s="246"/>
      <c r="AE462" s="223"/>
      <c r="AH462" s="281"/>
      <c r="AI462" s="284"/>
      <c r="AJ462" s="284"/>
      <c r="AK462" s="284"/>
      <c r="AL462" s="284"/>
      <c r="AM462" s="284"/>
      <c r="AN462" s="284"/>
      <c r="AO462" s="284"/>
      <c r="AP462" s="304"/>
      <c r="AQ462" s="283"/>
      <c r="AR462" s="283"/>
      <c r="AS462" s="283"/>
      <c r="AT462" s="246"/>
      <c r="AU462" s="246"/>
      <c r="AW462" s="357"/>
      <c r="AX462" s="357"/>
      <c r="AY462" s="357"/>
      <c r="AZ462" s="357"/>
      <c r="BA462" s="357"/>
      <c r="BB462" s="357"/>
      <c r="BC462" s="357"/>
      <c r="BD462" s="357"/>
      <c r="BE462" s="357"/>
      <c r="BF462" s="357"/>
      <c r="BG462" s="357"/>
      <c r="BH462" s="357"/>
      <c r="BI462" s="357"/>
      <c r="BJ462" s="357"/>
      <c r="BK462" s="357"/>
      <c r="BL462" s="357"/>
      <c r="BM462" s="357"/>
      <c r="BN462" s="357"/>
      <c r="BO462" s="357"/>
      <c r="BP462" s="357"/>
      <c r="BQ462" s="357"/>
      <c r="BR462" s="357"/>
      <c r="BS462" s="357"/>
      <c r="BT462" s="357"/>
      <c r="BU462" s="357"/>
      <c r="BV462" s="357"/>
      <c r="BW462" s="357"/>
      <c r="BX462" s="357"/>
      <c r="BY462" s="357"/>
      <c r="BZ462" s="357"/>
      <c r="CA462" s="357"/>
      <c r="CB462" s="357"/>
      <c r="CC462" s="357"/>
      <c r="CD462" s="357"/>
      <c r="CE462" s="357"/>
      <c r="CF462" s="357"/>
      <c r="CG462" s="357"/>
      <c r="CH462" s="357"/>
      <c r="CI462" s="357"/>
      <c r="CJ462" s="357"/>
      <c r="CK462" s="357"/>
      <c r="CL462" s="357"/>
      <c r="CM462" s="357"/>
      <c r="CN462" s="357"/>
      <c r="CO462" s="357"/>
      <c r="CP462" s="357"/>
      <c r="CQ462" s="357"/>
      <c r="CR462" s="357"/>
      <c r="CS462" s="357"/>
      <c r="CT462" s="357"/>
      <c r="CU462" s="357"/>
      <c r="CV462" s="357"/>
      <c r="CW462" s="357"/>
      <c r="CX462" s="357"/>
      <c r="CY462" s="357"/>
      <c r="CZ462" s="357"/>
      <c r="DA462" s="357"/>
      <c r="DB462" s="357"/>
      <c r="DC462" s="357"/>
      <c r="DD462" s="357"/>
      <c r="DE462" s="357"/>
      <c r="DF462" s="357"/>
      <c r="DG462" s="357"/>
      <c r="DH462" s="357"/>
      <c r="DI462" s="357"/>
      <c r="DJ462" s="357"/>
      <c r="DK462" s="357"/>
      <c r="DL462" s="357"/>
      <c r="DM462" s="357"/>
      <c r="DN462" s="357"/>
      <c r="DO462" s="357"/>
      <c r="DP462" s="357"/>
      <c r="DQ462" s="357"/>
      <c r="DR462" s="357"/>
      <c r="DS462" s="357"/>
      <c r="DT462" s="357"/>
      <c r="DU462" s="357"/>
      <c r="DV462" s="357"/>
      <c r="DW462" s="357"/>
      <c r="DX462" s="357"/>
      <c r="DY462" s="357"/>
      <c r="DZ462" s="357"/>
      <c r="EA462" s="357"/>
      <c r="EB462" s="357"/>
      <c r="EC462" s="357"/>
      <c r="ED462" s="357"/>
    </row>
    <row r="463" spans="1:134" ht="3.75" customHeight="1" thickBot="1" x14ac:dyDescent="0.4">
      <c r="A463" s="242"/>
      <c r="B463" s="242"/>
      <c r="C463" s="242"/>
      <c r="D463" s="242"/>
      <c r="E463" s="242"/>
      <c r="F463" s="242"/>
      <c r="G463" s="242"/>
      <c r="H463" s="242"/>
      <c r="I463" s="413"/>
      <c r="J463" s="246"/>
      <c r="K463" s="246"/>
      <c r="L463" s="246"/>
      <c r="M463" s="246"/>
      <c r="N463" s="223"/>
      <c r="P463" s="242"/>
      <c r="Q463" s="242"/>
      <c r="R463" s="242"/>
      <c r="S463" s="242"/>
      <c r="T463" s="242"/>
      <c r="U463" s="242"/>
      <c r="V463" s="242"/>
      <c r="W463" s="242"/>
      <c r="X463" s="413"/>
      <c r="Y463" s="246"/>
      <c r="Z463" s="246"/>
      <c r="AA463" s="246"/>
      <c r="AB463" s="246"/>
      <c r="AC463" s="246"/>
      <c r="AD463" s="246"/>
      <c r="AE463" s="223"/>
      <c r="AG463" s="242"/>
      <c r="AH463" s="242"/>
      <c r="AI463" s="242"/>
      <c r="AJ463" s="242"/>
      <c r="AK463" s="242"/>
      <c r="AL463" s="242"/>
      <c r="AM463" s="242"/>
      <c r="AN463" s="242"/>
      <c r="AO463" s="413"/>
      <c r="AP463" s="246"/>
      <c r="AQ463" s="246"/>
      <c r="AR463" s="246"/>
      <c r="AS463" s="246"/>
      <c r="AT463" s="246"/>
      <c r="AU463" s="246"/>
    </row>
    <row r="464" spans="1:134" x14ac:dyDescent="0.35">
      <c r="A464" s="544" t="s">
        <v>189</v>
      </c>
      <c r="B464" s="545"/>
      <c r="C464" s="545"/>
      <c r="D464" s="545"/>
      <c r="E464" s="545"/>
      <c r="F464" s="545"/>
      <c r="G464" s="545"/>
      <c r="H464" s="545"/>
      <c r="I464" s="545"/>
      <c r="J464" s="244">
        <f>SUM(J461, J447, J441, H434)</f>
        <v>0</v>
      </c>
      <c r="K464" s="244">
        <f>SUM(K461, K447, K441, K434)</f>
        <v>0</v>
      </c>
      <c r="L464" s="244">
        <f>SUM(L461, L447, L441, L434)</f>
        <v>0</v>
      </c>
      <c r="M464" s="245">
        <f>SUM(J464:L464)</f>
        <v>0</v>
      </c>
      <c r="N464" s="223"/>
      <c r="P464" s="544" t="s">
        <v>182</v>
      </c>
      <c r="Q464" s="545"/>
      <c r="R464" s="545"/>
      <c r="S464" s="545"/>
      <c r="T464" s="545"/>
      <c r="U464" s="545"/>
      <c r="V464" s="545"/>
      <c r="W464" s="545"/>
      <c r="X464" s="545"/>
      <c r="Y464" s="199">
        <f t="shared" ref="Y464:Y465" si="430">AU384</f>
        <v>0</v>
      </c>
      <c r="Z464" s="300">
        <f>SUM(Z461, Z447, Z441, X434)</f>
        <v>0</v>
      </c>
      <c r="AA464" s="300">
        <f>SUM(AA461, AA447, AA441, AA434)</f>
        <v>0</v>
      </c>
      <c r="AB464" s="300">
        <f>SUM(AB461, AB447, AB441, AB434, )</f>
        <v>0</v>
      </c>
      <c r="AC464" s="300">
        <f t="shared" ref="AC464" si="431">SUM(Z464:AB464)</f>
        <v>0</v>
      </c>
      <c r="AD464" s="301">
        <f>M464-AC464</f>
        <v>0</v>
      </c>
      <c r="AE464" s="246"/>
      <c r="AG464" s="544" t="s">
        <v>182</v>
      </c>
      <c r="AH464" s="545"/>
      <c r="AI464" s="545"/>
      <c r="AJ464" s="545"/>
      <c r="AK464" s="545"/>
      <c r="AL464" s="545"/>
      <c r="AM464" s="545"/>
      <c r="AN464" s="545"/>
      <c r="AO464" s="545"/>
      <c r="AP464" s="205">
        <f t="shared" ref="AP464:AP465" si="432">AU384</f>
        <v>0</v>
      </c>
      <c r="AQ464" s="286">
        <f>SUM(AQ461, AQ447, AQ441, AO434)</f>
        <v>0</v>
      </c>
      <c r="AR464" s="286">
        <f>SUM( AR461, AR447, AR441, AR434)</f>
        <v>0</v>
      </c>
      <c r="AS464" s="286">
        <f>SUM( AS461, AS447, AS441, AS434, )</f>
        <v>0</v>
      </c>
      <c r="AT464" s="286">
        <f t="shared" ref="AT464" si="433">SUM(AQ464:AS464)</f>
        <v>0</v>
      </c>
      <c r="AU464" s="287">
        <f>IF($S$473&lt;&gt;0, AC464+AP464-AT464, M464+AP464-AT464)</f>
        <v>0</v>
      </c>
      <c r="AV464" s="246"/>
    </row>
    <row r="465" spans="1:134" ht="16" thickBot="1" x14ac:dyDescent="0.4">
      <c r="A465" s="540" t="s">
        <v>183</v>
      </c>
      <c r="B465" s="541"/>
      <c r="C465" s="541"/>
      <c r="D465" s="541"/>
      <c r="E465" s="541"/>
      <c r="F465" s="541"/>
      <c r="G465" s="541"/>
      <c r="H465" s="541"/>
      <c r="I465" s="541"/>
      <c r="J465" s="593">
        <f>SUM(K461, L461, K447, L447, K441, L441, K434, L434)</f>
        <v>0</v>
      </c>
      <c r="K465" s="593"/>
      <c r="L465" s="593"/>
      <c r="M465" s="594"/>
      <c r="N465" s="223"/>
      <c r="P465" s="540" t="s">
        <v>183</v>
      </c>
      <c r="Q465" s="541"/>
      <c r="R465" s="541"/>
      <c r="S465" s="541"/>
      <c r="T465" s="541"/>
      <c r="U465" s="541"/>
      <c r="V465" s="541"/>
      <c r="W465" s="541"/>
      <c r="X465" s="541"/>
      <c r="Y465" s="200">
        <f t="shared" si="430"/>
        <v>0</v>
      </c>
      <c r="Z465" s="588">
        <f>SUM(AA461, AB461, AA447, AB447, AA441, AB441, AA434, AB434)</f>
        <v>0</v>
      </c>
      <c r="AA465" s="588"/>
      <c r="AB465" s="588"/>
      <c r="AC465" s="588"/>
      <c r="AD465" s="330">
        <f>M465-Z465</f>
        <v>0</v>
      </c>
      <c r="AE465" s="223"/>
      <c r="AG465" s="540" t="s">
        <v>183</v>
      </c>
      <c r="AH465" s="541"/>
      <c r="AI465" s="541"/>
      <c r="AJ465" s="541"/>
      <c r="AK465" s="541"/>
      <c r="AL465" s="541"/>
      <c r="AM465" s="541"/>
      <c r="AN465" s="541"/>
      <c r="AO465" s="541"/>
      <c r="AP465" s="306">
        <f t="shared" si="432"/>
        <v>0</v>
      </c>
      <c r="AQ465" s="539">
        <f>SUM( AR461, AS461, AR447, AS447, AR441, AS441, AR434, AS434)</f>
        <v>0</v>
      </c>
      <c r="AR465" s="539"/>
      <c r="AS465" s="539"/>
      <c r="AT465" s="539"/>
      <c r="AU465" s="276">
        <f>IF($S$473&lt;&gt;0, AC465+AP465-AQ465, M465+AP465-AQ465)</f>
        <v>0</v>
      </c>
    </row>
    <row r="466" spans="1:134" s="224" customFormat="1" ht="16" thickBot="1" x14ac:dyDescent="0.4">
      <c r="A466" s="358"/>
      <c r="B466" s="413"/>
      <c r="C466" s="413"/>
      <c r="D466" s="413"/>
      <c r="E466" s="413"/>
      <c r="F466" s="413"/>
      <c r="G466" s="413"/>
      <c r="H466" s="413"/>
      <c r="I466" s="413"/>
      <c r="J466" s="258"/>
      <c r="K466" s="258"/>
      <c r="L466" s="258"/>
      <c r="M466" s="358"/>
      <c r="N466" s="223"/>
      <c r="O466" s="357"/>
      <c r="P466" s="358"/>
      <c r="Q466" s="413"/>
      <c r="R466" s="413"/>
      <c r="S466" s="413"/>
      <c r="T466" s="413"/>
      <c r="U466" s="413"/>
      <c r="V466" s="413"/>
      <c r="W466" s="413"/>
      <c r="X466" s="413"/>
      <c r="Y466" s="258"/>
      <c r="Z466" s="258"/>
      <c r="AA466" s="258"/>
      <c r="AB466" s="358"/>
      <c r="AC466" s="358"/>
      <c r="AD466" s="358"/>
      <c r="AE466" s="223"/>
      <c r="AF466" s="357"/>
      <c r="AG466" s="358"/>
      <c r="AH466" s="413"/>
      <c r="AI466" s="413"/>
      <c r="AJ466" s="413"/>
      <c r="AK466" s="413"/>
      <c r="AL466" s="413"/>
      <c r="AM466" s="413"/>
      <c r="AN466" s="413"/>
      <c r="AO466" s="413"/>
      <c r="AP466" s="258"/>
      <c r="AQ466" s="258"/>
      <c r="AR466" s="258"/>
      <c r="AS466" s="358"/>
      <c r="AT466" s="358"/>
      <c r="AU466" s="358"/>
      <c r="AV466" s="357"/>
      <c r="AW466" s="357"/>
      <c r="AX466" s="357"/>
      <c r="AY466" s="357"/>
      <c r="AZ466" s="357"/>
      <c r="BA466" s="357"/>
      <c r="BB466" s="357"/>
      <c r="BC466" s="357"/>
      <c r="BD466" s="357"/>
      <c r="BE466" s="357"/>
      <c r="BF466" s="357"/>
      <c r="BG466" s="357"/>
      <c r="BH466" s="357"/>
      <c r="BI466" s="357"/>
      <c r="BJ466" s="357"/>
      <c r="BK466" s="357"/>
      <c r="BL466" s="357"/>
      <c r="BM466" s="357"/>
      <c r="BN466" s="357"/>
      <c r="BO466" s="357"/>
      <c r="BP466" s="357"/>
      <c r="BQ466" s="357"/>
      <c r="BR466" s="357"/>
      <c r="BS466" s="357"/>
      <c r="BT466" s="357"/>
      <c r="BU466" s="357"/>
      <c r="BV466" s="357"/>
      <c r="BW466" s="357"/>
      <c r="BX466" s="357"/>
      <c r="BY466" s="357"/>
      <c r="BZ466" s="357"/>
      <c r="CA466" s="357"/>
      <c r="CB466" s="357"/>
      <c r="CC466" s="357"/>
      <c r="CD466" s="357"/>
      <c r="CE466" s="357"/>
      <c r="CF466" s="357"/>
      <c r="CG466" s="357"/>
      <c r="CH466" s="357"/>
      <c r="CI466" s="357"/>
      <c r="CJ466" s="357"/>
      <c r="CK466" s="357"/>
      <c r="CL466" s="357"/>
      <c r="CM466" s="357"/>
      <c r="CN466" s="357"/>
      <c r="CO466" s="357"/>
      <c r="CP466" s="357"/>
      <c r="CQ466" s="357"/>
      <c r="CR466" s="357"/>
      <c r="CS466" s="357"/>
      <c r="CT466" s="357"/>
      <c r="CU466" s="357"/>
      <c r="CV466" s="357"/>
      <c r="CW466" s="357"/>
      <c r="CX466" s="357"/>
      <c r="CY466" s="357"/>
      <c r="CZ466" s="357"/>
      <c r="DA466" s="357"/>
      <c r="DB466" s="357"/>
      <c r="DC466" s="357"/>
      <c r="DD466" s="357"/>
      <c r="DE466" s="357"/>
      <c r="DF466" s="357"/>
      <c r="DG466" s="357"/>
      <c r="DH466" s="357"/>
      <c r="DI466" s="357"/>
      <c r="DJ466" s="357"/>
      <c r="DK466" s="357"/>
      <c r="DL466" s="357"/>
      <c r="DM466" s="357"/>
      <c r="DN466" s="357"/>
      <c r="DO466" s="357"/>
      <c r="DP466" s="357"/>
      <c r="DQ466" s="357"/>
      <c r="DR466" s="357"/>
      <c r="DS466" s="357"/>
      <c r="DT466" s="357"/>
      <c r="DU466" s="357"/>
      <c r="DV466" s="357"/>
      <c r="DW466" s="357"/>
      <c r="DX466" s="357"/>
      <c r="DY466" s="357"/>
      <c r="DZ466" s="357"/>
      <c r="EA466" s="357"/>
      <c r="EB466" s="357"/>
      <c r="EC466" s="357"/>
      <c r="ED466" s="357"/>
    </row>
    <row r="467" spans="1:134" s="242" customFormat="1" x14ac:dyDescent="0.35">
      <c r="A467" s="502" t="s">
        <v>100</v>
      </c>
      <c r="B467" s="503"/>
      <c r="C467" s="503"/>
      <c r="D467" s="503"/>
      <c r="E467" s="503"/>
      <c r="F467" s="503"/>
      <c r="G467" s="503"/>
      <c r="H467" s="503"/>
      <c r="I467" s="503"/>
      <c r="J467" s="425" t="s">
        <v>17</v>
      </c>
      <c r="K467" s="542" t="s">
        <v>4</v>
      </c>
      <c r="L467" s="542"/>
      <c r="M467" s="418" t="s">
        <v>49</v>
      </c>
      <c r="N467" s="261"/>
      <c r="P467" s="502" t="s">
        <v>100</v>
      </c>
      <c r="Q467" s="503"/>
      <c r="R467" s="503"/>
      <c r="S467" s="503"/>
      <c r="T467" s="503"/>
      <c r="U467" s="503"/>
      <c r="V467" s="503"/>
      <c r="W467" s="503"/>
      <c r="X467" s="503"/>
      <c r="Y467" s="414" t="s">
        <v>266</v>
      </c>
      <c r="Z467" s="425" t="s">
        <v>77</v>
      </c>
      <c r="AA467" s="542" t="s">
        <v>4</v>
      </c>
      <c r="AB467" s="542"/>
      <c r="AC467" s="414" t="s">
        <v>18</v>
      </c>
      <c r="AD467" s="268" t="s">
        <v>114</v>
      </c>
      <c r="AE467" s="261"/>
      <c r="AG467" s="502" t="s">
        <v>100</v>
      </c>
      <c r="AH467" s="503"/>
      <c r="AI467" s="503"/>
      <c r="AJ467" s="503"/>
      <c r="AK467" s="503"/>
      <c r="AL467" s="503"/>
      <c r="AM467" s="503"/>
      <c r="AN467" s="503"/>
      <c r="AO467" s="503"/>
      <c r="AP467" s="414" t="s">
        <v>266</v>
      </c>
      <c r="AQ467" s="425" t="s">
        <v>212</v>
      </c>
      <c r="AR467" s="542" t="s">
        <v>4</v>
      </c>
      <c r="AS467" s="542"/>
      <c r="AT467" s="414" t="s">
        <v>214</v>
      </c>
      <c r="AU467" s="268" t="s">
        <v>269</v>
      </c>
      <c r="AW467" s="357"/>
      <c r="AX467" s="357"/>
      <c r="AY467" s="357"/>
      <c r="AZ467" s="357"/>
      <c r="BA467" s="357"/>
      <c r="BB467" s="357"/>
      <c r="BC467" s="357"/>
      <c r="BD467" s="357"/>
      <c r="BE467" s="357"/>
      <c r="BF467" s="357"/>
      <c r="BG467" s="357"/>
      <c r="BH467" s="357"/>
      <c r="BI467" s="357"/>
      <c r="BJ467" s="357"/>
      <c r="BK467" s="357"/>
      <c r="BL467" s="357"/>
      <c r="BM467" s="357"/>
      <c r="BN467" s="357"/>
      <c r="BO467" s="357"/>
      <c r="BP467" s="357"/>
      <c r="BQ467" s="357"/>
      <c r="BR467" s="357"/>
      <c r="BS467" s="357"/>
      <c r="BT467" s="357"/>
      <c r="BU467" s="357"/>
      <c r="BV467" s="357"/>
      <c r="BW467" s="357"/>
      <c r="BX467" s="357"/>
      <c r="BY467" s="357"/>
      <c r="BZ467" s="357"/>
      <c r="CA467" s="357"/>
      <c r="CB467" s="357"/>
      <c r="CC467" s="357"/>
      <c r="CD467" s="357"/>
      <c r="CE467" s="357"/>
      <c r="CF467" s="357"/>
      <c r="CG467" s="357"/>
      <c r="CH467" s="357"/>
      <c r="CI467" s="357"/>
      <c r="CJ467" s="357"/>
      <c r="CK467" s="357"/>
      <c r="CL467" s="357"/>
      <c r="CM467" s="357"/>
      <c r="CN467" s="357"/>
      <c r="CO467" s="357"/>
      <c r="CP467" s="357"/>
      <c r="CQ467" s="357"/>
      <c r="CR467" s="357"/>
      <c r="CS467" s="357"/>
      <c r="CT467" s="357"/>
      <c r="CU467" s="357"/>
      <c r="CV467" s="357"/>
      <c r="CW467" s="357"/>
      <c r="CX467" s="357"/>
      <c r="CY467" s="357"/>
      <c r="CZ467" s="357"/>
      <c r="DA467" s="357"/>
      <c r="DB467" s="357"/>
      <c r="DC467" s="357"/>
      <c r="DD467" s="357"/>
      <c r="DE467" s="357"/>
      <c r="DF467" s="357"/>
      <c r="DG467" s="357"/>
      <c r="DH467" s="357"/>
      <c r="DI467" s="357"/>
      <c r="DJ467" s="357"/>
      <c r="DK467" s="357"/>
      <c r="DL467" s="357"/>
      <c r="DM467" s="357"/>
      <c r="DN467" s="357"/>
      <c r="DO467" s="357"/>
      <c r="DP467" s="357"/>
      <c r="DQ467" s="357"/>
      <c r="DR467" s="357"/>
      <c r="DS467" s="357"/>
      <c r="DT467" s="357"/>
      <c r="DU467" s="357"/>
      <c r="DV467" s="357"/>
      <c r="DW467" s="357"/>
      <c r="DX467" s="357"/>
      <c r="DY467" s="357"/>
      <c r="DZ467" s="357"/>
      <c r="EA467" s="357"/>
      <c r="EB467" s="357"/>
      <c r="EC467" s="357"/>
      <c r="ED467" s="357"/>
    </row>
    <row r="468" spans="1:134" ht="16" thickBot="1" x14ac:dyDescent="0.4">
      <c r="A468" s="540" t="s">
        <v>37</v>
      </c>
      <c r="B468" s="541"/>
      <c r="C468" s="541"/>
      <c r="D468" s="541"/>
      <c r="E468" s="541"/>
      <c r="F468" s="541"/>
      <c r="G468" s="541"/>
      <c r="H468" s="541"/>
      <c r="I468" s="541"/>
      <c r="J468" s="243">
        <f>(SUM(J461, J447, J441, H434))*'Cumulative Budget'!$G$36</f>
        <v>0</v>
      </c>
      <c r="K468" s="593">
        <f>(SUM(K461, L461, K447, L447, K441, L441, K434, L434))*'Cumulative Budget'!$G$36</f>
        <v>0</v>
      </c>
      <c r="L468" s="593"/>
      <c r="M468" s="237">
        <f t="shared" ref="M468" si="434">SUM(J468:L468)</f>
        <v>0</v>
      </c>
      <c r="N468" s="223"/>
      <c r="P468" s="540" t="s">
        <v>37</v>
      </c>
      <c r="Q468" s="541"/>
      <c r="R468" s="541"/>
      <c r="S468" s="541"/>
      <c r="T468" s="541"/>
      <c r="U468" s="541"/>
      <c r="V468" s="541"/>
      <c r="W468" s="541"/>
      <c r="X468" s="541"/>
      <c r="Y468" s="200">
        <f t="shared" ref="Y468" si="435">AU388</f>
        <v>0</v>
      </c>
      <c r="Z468" s="302">
        <f>(SUM(Z461, Z447, Z441, X434))*'Cumulative Budget'!$G$36</f>
        <v>0</v>
      </c>
      <c r="AA468" s="588">
        <f>(SUM(AA461, AB461, AA447, AB447, AA441, AB441, AA434, AB434))*'Cumulative Budget'!$G$36</f>
        <v>0</v>
      </c>
      <c r="AB468" s="588"/>
      <c r="AC468" s="293">
        <f t="shared" ref="AC468" si="436">SUM(Z468:AB468)</f>
        <v>0</v>
      </c>
      <c r="AD468" s="294">
        <f t="shared" ref="AD468" si="437">M468-AC468</f>
        <v>0</v>
      </c>
      <c r="AE468" s="223"/>
      <c r="AG468" s="540" t="s">
        <v>37</v>
      </c>
      <c r="AH468" s="541"/>
      <c r="AI468" s="541"/>
      <c r="AJ468" s="541"/>
      <c r="AK468" s="541"/>
      <c r="AL468" s="541"/>
      <c r="AM468" s="541"/>
      <c r="AN468" s="541"/>
      <c r="AO468" s="541"/>
      <c r="AP468" s="306">
        <f t="shared" ref="AP468:AP470" si="438">AU388</f>
        <v>0</v>
      </c>
      <c r="AQ468" s="443">
        <v>0</v>
      </c>
      <c r="AR468" s="563">
        <v>0</v>
      </c>
      <c r="AS468" s="563"/>
      <c r="AT468" s="275">
        <f>SUM(AQ468:AS468)</f>
        <v>0</v>
      </c>
      <c r="AU468" s="276">
        <f>IF($S$473&lt;&gt;0, AC468+AP468-AT468, M468+AP468-AT468)</f>
        <v>0</v>
      </c>
    </row>
    <row r="469" spans="1:134" s="358" customFormat="1" ht="16" thickBot="1" x14ac:dyDescent="0.4">
      <c r="A469" s="359" t="s">
        <v>99</v>
      </c>
      <c r="B469" s="359"/>
      <c r="J469" s="233"/>
      <c r="K469" s="233"/>
      <c r="L469" s="233"/>
      <c r="M469" s="233"/>
      <c r="N469" s="223"/>
      <c r="O469" s="357"/>
      <c r="P469" s="359" t="s">
        <v>99</v>
      </c>
      <c r="Q469" s="359"/>
      <c r="Z469" s="233"/>
      <c r="AA469" s="233"/>
      <c r="AB469" s="233"/>
      <c r="AC469" s="233"/>
      <c r="AD469" s="233"/>
      <c r="AE469" s="223"/>
      <c r="AG469" s="359" t="s">
        <v>99</v>
      </c>
      <c r="AH469" s="359"/>
      <c r="AQ469" s="233"/>
      <c r="AR469" s="233"/>
      <c r="AS469" s="233"/>
      <c r="AT469" s="233"/>
      <c r="AU469" s="233"/>
      <c r="AV469" s="357"/>
      <c r="AW469" s="357"/>
      <c r="AX469" s="357"/>
      <c r="AY469" s="357"/>
      <c r="AZ469" s="357"/>
      <c r="BA469" s="357"/>
      <c r="BB469" s="357"/>
      <c r="BC469" s="357"/>
      <c r="BD469" s="357"/>
      <c r="BE469" s="357"/>
      <c r="BF469" s="357"/>
      <c r="BG469" s="357"/>
      <c r="BH469" s="357"/>
      <c r="BI469" s="357"/>
      <c r="BJ469" s="357"/>
      <c r="BK469" s="357"/>
      <c r="BL469" s="357"/>
      <c r="BM469" s="357"/>
      <c r="BN469" s="357"/>
      <c r="BO469" s="357"/>
      <c r="BP469" s="357"/>
      <c r="BQ469" s="357"/>
      <c r="BR469" s="357"/>
      <c r="BS469" s="357"/>
      <c r="BT469" s="357"/>
      <c r="BU469" s="357"/>
      <c r="BV469" s="357"/>
      <c r="BW469" s="357"/>
      <c r="BX469" s="357"/>
      <c r="BY469" s="357"/>
      <c r="BZ469" s="357"/>
      <c r="CA469" s="357"/>
      <c r="CB469" s="357"/>
      <c r="CC469" s="357"/>
      <c r="CD469" s="357"/>
      <c r="CE469" s="357"/>
      <c r="CF469" s="357"/>
      <c r="CG469" s="357"/>
      <c r="CH469" s="357"/>
      <c r="CI469" s="357"/>
      <c r="CJ469" s="357"/>
      <c r="CK469" s="357"/>
      <c r="CL469" s="357"/>
      <c r="CM469" s="357"/>
      <c r="CN469" s="357"/>
      <c r="CO469" s="357"/>
      <c r="CP469" s="357"/>
      <c r="CQ469" s="357"/>
      <c r="CR469" s="357"/>
      <c r="CS469" s="357"/>
      <c r="CT469" s="357"/>
      <c r="CU469" s="357"/>
      <c r="CV469" s="357"/>
      <c r="CW469" s="357"/>
      <c r="CX469" s="357"/>
      <c r="CY469" s="357"/>
      <c r="CZ469" s="357"/>
      <c r="DA469" s="357"/>
      <c r="DB469" s="357"/>
      <c r="DC469" s="357"/>
      <c r="DD469" s="357"/>
      <c r="DE469" s="357"/>
      <c r="DF469" s="357"/>
      <c r="DG469" s="357"/>
      <c r="DH469" s="357"/>
      <c r="DI469" s="357"/>
      <c r="DJ469" s="357"/>
      <c r="DK469" s="357"/>
      <c r="DL469" s="357"/>
      <c r="DM469" s="357"/>
      <c r="DN469" s="357"/>
      <c r="DO469" s="357"/>
      <c r="DP469" s="357"/>
      <c r="DQ469" s="357"/>
      <c r="DR469" s="357"/>
      <c r="DS469" s="357"/>
      <c r="DT469" s="357"/>
      <c r="DU469" s="357"/>
      <c r="DV469" s="357"/>
      <c r="DW469" s="357"/>
      <c r="DX469" s="357"/>
      <c r="DY469" s="357"/>
      <c r="DZ469" s="357"/>
      <c r="EA469" s="357"/>
      <c r="EB469" s="357"/>
      <c r="EC469" s="357"/>
      <c r="ED469" s="357"/>
    </row>
    <row r="470" spans="1:134" s="331" customFormat="1" ht="16" thickBot="1" x14ac:dyDescent="0.4">
      <c r="A470" s="621" t="s">
        <v>101</v>
      </c>
      <c r="B470" s="622"/>
      <c r="C470" s="622"/>
      <c r="D470" s="622"/>
      <c r="E470" s="622"/>
      <c r="F470" s="622"/>
      <c r="G470" s="622"/>
      <c r="H470" s="622"/>
      <c r="I470" s="622"/>
      <c r="J470" s="239">
        <f xml:space="preserve"> SUM(J468, J461, J447, J441, H434)</f>
        <v>0</v>
      </c>
      <c r="K470" s="211">
        <f xml:space="preserve"> SUM(K468, K461, K447, K441, K434)</f>
        <v>0</v>
      </c>
      <c r="L470" s="239">
        <f xml:space="preserve"> SUM(L461, L447, L441, L434)</f>
        <v>0</v>
      </c>
      <c r="M470" s="240">
        <f>SUM(J470:L470)</f>
        <v>0</v>
      </c>
      <c r="N470" s="246"/>
      <c r="P470" s="589" t="s">
        <v>101</v>
      </c>
      <c r="Q470" s="590"/>
      <c r="R470" s="590"/>
      <c r="S470" s="590"/>
      <c r="T470" s="590"/>
      <c r="U470" s="590"/>
      <c r="V470" s="590"/>
      <c r="W470" s="590"/>
      <c r="X470" s="590"/>
      <c r="Y470" s="201">
        <f>AU390</f>
        <v>0</v>
      </c>
      <c r="Z470" s="303">
        <f xml:space="preserve"> SUM(Z468, Z461, Z447, Z441, X434)</f>
        <v>0</v>
      </c>
      <c r="AA470" s="212">
        <f xml:space="preserve"> SUM(AA468, AA461, AA447, AA441, AA434)</f>
        <v>0</v>
      </c>
      <c r="AB470" s="303">
        <f xml:space="preserve"> SUM(AB461, AB447, AB441, AB434)</f>
        <v>0</v>
      </c>
      <c r="AC470" s="297">
        <f>SUM(Z470:AB470)</f>
        <v>0</v>
      </c>
      <c r="AD470" s="298">
        <f t="shared" ref="AD470" si="439">M470-AC470</f>
        <v>0</v>
      </c>
      <c r="AE470" s="246"/>
      <c r="AG470" s="564" t="s">
        <v>101</v>
      </c>
      <c r="AH470" s="565"/>
      <c r="AI470" s="565"/>
      <c r="AJ470" s="565"/>
      <c r="AK470" s="565"/>
      <c r="AL470" s="565"/>
      <c r="AM470" s="565"/>
      <c r="AN470" s="565"/>
      <c r="AO470" s="565"/>
      <c r="AP470" s="206">
        <f t="shared" si="438"/>
        <v>0</v>
      </c>
      <c r="AQ470" s="288">
        <f xml:space="preserve"> SUM(AQ468, AQ461, AQ447, AQ441, AO434)</f>
        <v>0</v>
      </c>
      <c r="AR470" s="213">
        <f xml:space="preserve"> SUM(AR468, AR461, AR447, AR441, AR434)</f>
        <v>0</v>
      </c>
      <c r="AS470" s="288">
        <f xml:space="preserve"> SUM(AS461, AS447, AS441, AS434)</f>
        <v>0</v>
      </c>
      <c r="AT470" s="279">
        <f>SUM(AQ470:AS470)</f>
        <v>0</v>
      </c>
      <c r="AU470" s="280">
        <f>IF($S$473&lt;&gt;0, AC470+AP470-AT470, M470+AP470-AT470)</f>
        <v>0</v>
      </c>
    </row>
    <row r="471" spans="1:134" x14ac:dyDescent="0.35">
      <c r="F471" s="357"/>
      <c r="G471" s="357"/>
      <c r="N471" s="223"/>
    </row>
    <row r="472" spans="1:134" ht="16" thickBot="1" x14ac:dyDescent="0.4">
      <c r="F472" s="357"/>
      <c r="G472" s="357"/>
      <c r="S472" s="270"/>
      <c r="V472" s="270"/>
      <c r="AG472" s="270"/>
      <c r="AH472" s="270"/>
      <c r="AI472" s="270"/>
      <c r="AJ472" s="270"/>
      <c r="AK472" s="270"/>
      <c r="AL472" s="270"/>
      <c r="AM472" s="270"/>
    </row>
    <row r="473" spans="1:134" x14ac:dyDescent="0.35">
      <c r="B473" s="576" t="s">
        <v>248</v>
      </c>
      <c r="C473" s="577"/>
      <c r="D473" s="264">
        <f>J470</f>
        <v>0</v>
      </c>
      <c r="F473" s="357"/>
      <c r="G473" s="357"/>
      <c r="O473" s="309"/>
      <c r="P473" s="652" t="s">
        <v>248</v>
      </c>
      <c r="Q473" s="646"/>
      <c r="R473" s="646"/>
      <c r="S473" s="202">
        <f>Z470</f>
        <v>0</v>
      </c>
      <c r="T473" s="646" t="s">
        <v>104</v>
      </c>
      <c r="U473" s="646"/>
      <c r="V473" s="354">
        <f>D473-S473</f>
        <v>0</v>
      </c>
      <c r="W473" s="430"/>
      <c r="X473" s="601"/>
      <c r="Y473" s="601"/>
      <c r="Z473" s="430"/>
      <c r="AA473" s="430"/>
      <c r="AF473" s="309"/>
      <c r="AG473" s="609" t="s">
        <v>191</v>
      </c>
      <c r="AH473" s="554"/>
      <c r="AI473" s="605">
        <f>AQ470</f>
        <v>0</v>
      </c>
      <c r="AJ473" s="605"/>
      <c r="AK473" s="554" t="s">
        <v>196</v>
      </c>
      <c r="AL473" s="554"/>
      <c r="AM473" s="287">
        <f>IF($S$73&lt;&gt;0, S473+'Year 1'!AM541-AI473, D473+'Year 1'!AM541-AI473)</f>
        <v>0</v>
      </c>
      <c r="AO473" s="315" t="s">
        <v>89</v>
      </c>
      <c r="AP473" s="556"/>
      <c r="AQ473" s="556"/>
      <c r="AR473" s="556" t="s">
        <v>90</v>
      </c>
      <c r="AS473" s="612"/>
    </row>
    <row r="474" spans="1:134" x14ac:dyDescent="0.35">
      <c r="B474" s="535" t="s">
        <v>249</v>
      </c>
      <c r="C474" s="536"/>
      <c r="D474" s="390">
        <f>K470</f>
        <v>0</v>
      </c>
      <c r="F474" s="357"/>
      <c r="G474" s="357"/>
      <c r="O474" s="309"/>
      <c r="P474" s="585" t="s">
        <v>249</v>
      </c>
      <c r="Q474" s="586"/>
      <c r="R474" s="586"/>
      <c r="S474" s="189">
        <f>AA470</f>
        <v>0</v>
      </c>
      <c r="T474" s="586" t="s">
        <v>105</v>
      </c>
      <c r="U474" s="586"/>
      <c r="V474" s="161">
        <f>D474-S474</f>
        <v>0</v>
      </c>
      <c r="W474" s="430"/>
      <c r="X474" s="604"/>
      <c r="Y474" s="604"/>
      <c r="Z474" s="604"/>
      <c r="AA474" s="604"/>
      <c r="AF474" s="309"/>
      <c r="AG474" s="549" t="s">
        <v>192</v>
      </c>
      <c r="AH474" s="550"/>
      <c r="AI474" s="606">
        <f>AR470</f>
        <v>0</v>
      </c>
      <c r="AJ474" s="606"/>
      <c r="AK474" s="550" t="s">
        <v>197</v>
      </c>
      <c r="AL474" s="550"/>
      <c r="AM474" s="278">
        <f>IF($S$73&lt;&gt;0, S474+'Year 1'!AM542-AI474, D474+'Year 1'!AM542-AI474)</f>
        <v>0</v>
      </c>
      <c r="AO474" s="314" t="s">
        <v>91</v>
      </c>
      <c r="AP474" s="532"/>
      <c r="AQ474" s="532"/>
      <c r="AR474" s="532"/>
      <c r="AS474" s="562"/>
    </row>
    <row r="475" spans="1:134" ht="16" thickBot="1" x14ac:dyDescent="0.4">
      <c r="B475" s="535" t="s">
        <v>224</v>
      </c>
      <c r="C475" s="536"/>
      <c r="D475" s="265">
        <f>L470</f>
        <v>0</v>
      </c>
      <c r="F475" s="357"/>
      <c r="G475" s="357"/>
      <c r="O475" s="309"/>
      <c r="P475" s="585" t="s">
        <v>224</v>
      </c>
      <c r="Q475" s="586"/>
      <c r="R475" s="586"/>
      <c r="S475" s="189">
        <f>AB470</f>
        <v>0</v>
      </c>
      <c r="T475" s="586" t="s">
        <v>106</v>
      </c>
      <c r="U475" s="586"/>
      <c r="V475" s="161">
        <f>D475-S475</f>
        <v>0</v>
      </c>
      <c r="W475" s="430"/>
      <c r="X475" s="601"/>
      <c r="Y475" s="601"/>
      <c r="Z475" s="430"/>
      <c r="AA475" s="430"/>
      <c r="AF475" s="309"/>
      <c r="AG475" s="549" t="s">
        <v>193</v>
      </c>
      <c r="AH475" s="550"/>
      <c r="AI475" s="606">
        <f>AS470</f>
        <v>0</v>
      </c>
      <c r="AJ475" s="606"/>
      <c r="AK475" s="550" t="s">
        <v>198</v>
      </c>
      <c r="AL475" s="550"/>
      <c r="AM475" s="278">
        <f>IF($S$73&lt;&gt;0, S475+'Year 1'!AM543-AI475, D475+'Year 1'!AM543-AI475)</f>
        <v>0</v>
      </c>
      <c r="AO475" s="318" t="s">
        <v>92</v>
      </c>
      <c r="AP475" s="557"/>
      <c r="AQ475" s="557"/>
      <c r="AR475" s="557" t="s">
        <v>90</v>
      </c>
      <c r="AS475" s="613"/>
    </row>
    <row r="476" spans="1:134" ht="16" thickBot="1" x14ac:dyDescent="0.4">
      <c r="B476" s="535" t="s">
        <v>250</v>
      </c>
      <c r="C476" s="536"/>
      <c r="D476" s="390">
        <f>K470+L470</f>
        <v>0</v>
      </c>
      <c r="F476" s="357"/>
      <c r="G476" s="357"/>
      <c r="O476" s="309"/>
      <c r="P476" s="585" t="s">
        <v>250</v>
      </c>
      <c r="Q476" s="586"/>
      <c r="R476" s="586"/>
      <c r="S476" s="189">
        <f>SUM(S474:S475)</f>
        <v>0</v>
      </c>
      <c r="T476" s="586" t="s">
        <v>107</v>
      </c>
      <c r="U476" s="586"/>
      <c r="V476" s="161">
        <f>D476-S476</f>
        <v>0</v>
      </c>
      <c r="W476" s="431"/>
      <c r="X476" s="431"/>
      <c r="Y476" s="431"/>
      <c r="Z476" s="431"/>
      <c r="AA476" s="431"/>
      <c r="AF476" s="309"/>
      <c r="AG476" s="549" t="s">
        <v>194</v>
      </c>
      <c r="AH476" s="550"/>
      <c r="AI476" s="606">
        <f>SUM(AI474:AI475)</f>
        <v>0</v>
      </c>
      <c r="AJ476" s="606"/>
      <c r="AK476" s="550" t="s">
        <v>200</v>
      </c>
      <c r="AL476" s="550"/>
      <c r="AM476" s="278">
        <f>IF($S$73&lt;&gt;0, S476+'Year 1'!AM544-AI476, D476+'Year 1'!AM544-AI476)</f>
        <v>0</v>
      </c>
      <c r="AO476" s="431"/>
      <c r="AP476" s="431"/>
      <c r="AQ476" s="431"/>
      <c r="AR476" s="431"/>
      <c r="AS476" s="431"/>
    </row>
    <row r="477" spans="1:134" ht="16" thickBot="1" x14ac:dyDescent="0.4">
      <c r="B477" s="535" t="s">
        <v>251</v>
      </c>
      <c r="C477" s="536"/>
      <c r="D477" s="265">
        <f>M470</f>
        <v>0</v>
      </c>
      <c r="F477" s="357"/>
      <c r="G477" s="357"/>
      <c r="O477" s="309"/>
      <c r="P477" s="585" t="s">
        <v>251</v>
      </c>
      <c r="Q477" s="586"/>
      <c r="R477" s="586"/>
      <c r="S477" s="189">
        <f>AC470</f>
        <v>0</v>
      </c>
      <c r="T477" s="580" t="s">
        <v>108</v>
      </c>
      <c r="U477" s="580"/>
      <c r="V477" s="352">
        <f>D477-S477</f>
        <v>0</v>
      </c>
      <c r="W477" s="602"/>
      <c r="X477" s="602"/>
      <c r="Y477" s="604"/>
      <c r="Z477" s="604"/>
      <c r="AA477" s="604"/>
      <c r="AB477" s="358"/>
      <c r="AC477" s="358"/>
      <c r="AD477" s="358"/>
      <c r="AF477" s="309"/>
      <c r="AG477" s="549" t="s">
        <v>281</v>
      </c>
      <c r="AH477" s="550"/>
      <c r="AI477" s="606">
        <f>AT470</f>
        <v>0</v>
      </c>
      <c r="AJ477" s="606"/>
      <c r="AK477" s="611" t="s">
        <v>282</v>
      </c>
      <c r="AL477" s="611"/>
      <c r="AM477" s="312">
        <f>IF($S$73&lt;&gt;0, S477+'Year 1'!AM545-AI477, D477+'Year 1'!AM545-AI477)</f>
        <v>0</v>
      </c>
      <c r="AO477" s="428" t="s">
        <v>93</v>
      </c>
      <c r="AP477" s="429"/>
      <c r="AQ477" s="630"/>
      <c r="AR477" s="630"/>
      <c r="AS477" s="631"/>
      <c r="AT477" s="358"/>
      <c r="AU477" s="358"/>
    </row>
    <row r="478" spans="1:134" x14ac:dyDescent="0.35">
      <c r="B478" s="535" t="s">
        <v>174</v>
      </c>
      <c r="C478" s="536"/>
      <c r="D478" s="324" t="e">
        <f>L470/K470</f>
        <v>#DIV/0!</v>
      </c>
      <c r="F478" s="357"/>
      <c r="G478" s="357"/>
      <c r="O478" s="309"/>
      <c r="P478" s="585" t="s">
        <v>174</v>
      </c>
      <c r="Q478" s="586"/>
      <c r="R478" s="586"/>
      <c r="S478" s="203" t="e">
        <f>S475/S474</f>
        <v>#DIV/0!</v>
      </c>
      <c r="T478" s="188"/>
      <c r="U478" s="188"/>
      <c r="V478" s="350"/>
      <c r="W478" s="358"/>
      <c r="X478" s="358"/>
      <c r="Y478" s="358"/>
      <c r="Z478" s="358"/>
      <c r="AA478" s="358"/>
      <c r="AF478" s="309"/>
      <c r="AG478" s="624" t="s">
        <v>208</v>
      </c>
      <c r="AH478" s="617"/>
      <c r="AI478" s="607" t="e">
        <f>AQ468/AQ470</f>
        <v>#DIV/0!</v>
      </c>
      <c r="AJ478" s="608"/>
      <c r="AK478" s="167"/>
      <c r="AL478" s="166"/>
      <c r="AM478" s="166"/>
      <c r="AO478" s="358"/>
      <c r="AP478" s="358"/>
      <c r="AQ478" s="358"/>
      <c r="AR478" s="358"/>
      <c r="AS478" s="358"/>
    </row>
    <row r="479" spans="1:134" ht="16" thickBot="1" x14ac:dyDescent="0.4">
      <c r="B479" s="537" t="s">
        <v>144</v>
      </c>
      <c r="C479" s="538"/>
      <c r="D479" s="266" t="e">
        <f>D482 &amp; D483 &amp; D484</f>
        <v>#DIV/0!</v>
      </c>
      <c r="F479" s="357"/>
      <c r="G479" s="357"/>
      <c r="O479" s="309"/>
      <c r="P479" s="629" t="s">
        <v>144</v>
      </c>
      <c r="Q479" s="580"/>
      <c r="R479" s="580"/>
      <c r="S479" s="353" t="e">
        <f>S482 &amp; S483 &amp; S484</f>
        <v>#DIV/0!</v>
      </c>
      <c r="T479" s="188"/>
      <c r="U479" s="188"/>
      <c r="V479" s="190"/>
      <c r="AF479" s="309"/>
      <c r="AG479" s="653" t="s">
        <v>209</v>
      </c>
      <c r="AH479" s="538"/>
      <c r="AI479" s="627" t="e">
        <f>AR468/(AR470+AS470)</f>
        <v>#DIV/0!</v>
      </c>
      <c r="AJ479" s="628"/>
    </row>
    <row r="480" spans="1:134" x14ac:dyDescent="0.35">
      <c r="F480" s="357"/>
      <c r="G480" s="357"/>
      <c r="AI480" s="166"/>
      <c r="AJ480" s="166"/>
    </row>
    <row r="481" spans="1:47" x14ac:dyDescent="0.35">
      <c r="F481" s="357"/>
      <c r="G481" s="357"/>
    </row>
    <row r="482" spans="1:47" x14ac:dyDescent="0.35">
      <c r="D482" s="357" t="e">
        <f>D473/D473</f>
        <v>#DIV/0!</v>
      </c>
      <c r="F482" s="357"/>
      <c r="G482" s="357"/>
      <c r="S482" s="357" t="e">
        <f>S473/S473</f>
        <v>#DIV/0!</v>
      </c>
    </row>
    <row r="483" spans="1:47" x14ac:dyDescent="0.35">
      <c r="D483" s="357" t="s">
        <v>145</v>
      </c>
      <c r="F483" s="357"/>
      <c r="G483" s="357"/>
      <c r="S483" s="357" t="s">
        <v>145</v>
      </c>
    </row>
    <row r="484" spans="1:47" x14ac:dyDescent="0.35">
      <c r="D484" s="225" t="e">
        <f>D476/D473</f>
        <v>#DIV/0!</v>
      </c>
      <c r="F484" s="357"/>
      <c r="G484" s="357"/>
      <c r="S484" s="225" t="e">
        <f>S476/S473</f>
        <v>#DIV/0!</v>
      </c>
    </row>
    <row r="485" spans="1:47" x14ac:dyDescent="0.35">
      <c r="F485" s="357"/>
      <c r="G485" s="357"/>
    </row>
    <row r="486" spans="1:47" ht="16" thickBot="1" x14ac:dyDescent="0.4">
      <c r="F486" s="357"/>
      <c r="G486" s="357"/>
    </row>
    <row r="487" spans="1:47" s="242" customFormat="1" x14ac:dyDescent="0.35">
      <c r="A487" s="519" t="s">
        <v>97</v>
      </c>
      <c r="B487" s="520"/>
      <c r="C487" s="520"/>
      <c r="D487" s="520"/>
      <c r="E487" s="520"/>
      <c r="F487" s="520"/>
      <c r="G487" s="520"/>
      <c r="H487" s="520"/>
      <c r="I487" s="520"/>
      <c r="J487" s="520"/>
      <c r="K487" s="520"/>
      <c r="L487" s="520"/>
      <c r="M487" s="521"/>
      <c r="N487" s="413"/>
      <c r="P487" s="573" t="s">
        <v>267</v>
      </c>
      <c r="Q487" s="574"/>
      <c r="R487" s="574"/>
      <c r="S487" s="574"/>
      <c r="T487" s="574"/>
      <c r="U487" s="574"/>
      <c r="V487" s="574"/>
      <c r="W487" s="574"/>
      <c r="X487" s="574"/>
      <c r="Y487" s="574"/>
      <c r="Z487" s="574"/>
      <c r="AA487" s="574"/>
      <c r="AB487" s="574"/>
      <c r="AC487" s="574"/>
      <c r="AD487" s="575"/>
      <c r="AG487" s="614" t="s">
        <v>283</v>
      </c>
      <c r="AH487" s="615"/>
      <c r="AI487" s="615"/>
      <c r="AJ487" s="615"/>
      <c r="AK487" s="615"/>
      <c r="AL487" s="615"/>
      <c r="AM487" s="615"/>
      <c r="AN487" s="615"/>
      <c r="AO487" s="615"/>
      <c r="AP487" s="615"/>
      <c r="AQ487" s="615"/>
      <c r="AR487" s="615"/>
      <c r="AS487" s="615"/>
      <c r="AT487" s="615"/>
      <c r="AU487" s="616"/>
    </row>
    <row r="488" spans="1:47" s="242" customFormat="1" x14ac:dyDescent="0.35">
      <c r="A488" s="522" t="s">
        <v>218</v>
      </c>
      <c r="B488" s="496"/>
      <c r="C488" s="496"/>
      <c r="D488" s="496"/>
      <c r="E488" s="496"/>
      <c r="F488" s="496"/>
      <c r="G488" s="496"/>
      <c r="H488" s="496"/>
      <c r="I488" s="496"/>
      <c r="J488" s="496"/>
      <c r="K488" s="496"/>
      <c r="L488" s="496"/>
      <c r="M488" s="523"/>
      <c r="N488" s="413"/>
      <c r="P488" s="522" t="s">
        <v>268</v>
      </c>
      <c r="Q488" s="496"/>
      <c r="R488" s="496"/>
      <c r="S488" s="496"/>
      <c r="T488" s="496"/>
      <c r="U488" s="496"/>
      <c r="V488" s="496"/>
      <c r="W488" s="496"/>
      <c r="X488" s="496"/>
      <c r="Y488" s="496"/>
      <c r="Z488" s="496"/>
      <c r="AA488" s="496"/>
      <c r="AB488" s="496"/>
      <c r="AC488" s="496"/>
      <c r="AD488" s="523"/>
      <c r="AG488" s="522" t="s">
        <v>283</v>
      </c>
      <c r="AH488" s="496"/>
      <c r="AI488" s="496"/>
      <c r="AJ488" s="496"/>
      <c r="AK488" s="496"/>
      <c r="AL488" s="496"/>
      <c r="AM488" s="496"/>
      <c r="AN488" s="496"/>
      <c r="AO488" s="496"/>
      <c r="AP488" s="496"/>
      <c r="AQ488" s="496"/>
      <c r="AR488" s="496"/>
      <c r="AS488" s="496"/>
      <c r="AT488" s="496"/>
      <c r="AU488" s="523"/>
    </row>
    <row r="489" spans="1:47" s="165" customFormat="1" x14ac:dyDescent="0.35">
      <c r="A489" s="495" t="s">
        <v>252</v>
      </c>
      <c r="B489" s="491"/>
      <c r="C489" s="525"/>
      <c r="D489" s="525"/>
      <c r="E489" s="525"/>
      <c r="F489" s="525"/>
      <c r="G489" s="409" t="s">
        <v>253</v>
      </c>
      <c r="H489" s="525"/>
      <c r="I489" s="525"/>
      <c r="J489" s="525"/>
      <c r="K489" s="525"/>
      <c r="L489" s="525"/>
      <c r="M489" s="526"/>
      <c r="N489" s="432"/>
      <c r="P489" s="495" t="s">
        <v>252</v>
      </c>
      <c r="Q489" s="491"/>
      <c r="R489" s="525"/>
      <c r="S489" s="525"/>
      <c r="T489" s="525"/>
      <c r="U489" s="525"/>
      <c r="V489" s="525"/>
      <c r="W489" s="409" t="s">
        <v>253</v>
      </c>
      <c r="X489" s="525"/>
      <c r="Y489" s="525"/>
      <c r="Z489" s="525"/>
      <c r="AA489" s="525"/>
      <c r="AB489" s="525"/>
      <c r="AC489" s="525"/>
      <c r="AD489" s="526"/>
      <c r="AG489" s="495" t="s">
        <v>252</v>
      </c>
      <c r="AH489" s="491"/>
      <c r="AI489" s="525"/>
      <c r="AJ489" s="525"/>
      <c r="AK489" s="525"/>
      <c r="AL489" s="525"/>
      <c r="AM489" s="525"/>
      <c r="AN489" s="409" t="s">
        <v>253</v>
      </c>
      <c r="AO489" s="525"/>
      <c r="AP489" s="525"/>
      <c r="AQ489" s="525"/>
      <c r="AR489" s="525"/>
      <c r="AS489" s="525"/>
      <c r="AT489" s="525"/>
      <c r="AU489" s="526"/>
    </row>
    <row r="490" spans="1:47" x14ac:dyDescent="0.35">
      <c r="A490" s="522" t="s">
        <v>0</v>
      </c>
      <c r="B490" s="496"/>
      <c r="C490" s="512"/>
      <c r="D490" s="512"/>
      <c r="E490" s="512"/>
      <c r="F490" s="512"/>
      <c r="G490" s="512"/>
      <c r="H490" s="512"/>
      <c r="I490" s="512"/>
      <c r="J490" s="512"/>
      <c r="K490" s="512"/>
      <c r="L490" s="512"/>
      <c r="M490" s="527"/>
      <c r="P490" s="522" t="s">
        <v>0</v>
      </c>
      <c r="Q490" s="496"/>
      <c r="R490" s="617"/>
      <c r="S490" s="617"/>
      <c r="T490" s="617"/>
      <c r="U490" s="617"/>
      <c r="V490" s="617"/>
      <c r="W490" s="617"/>
      <c r="X490" s="617"/>
      <c r="Y490" s="617"/>
      <c r="Z490" s="617"/>
      <c r="AA490" s="617"/>
      <c r="AB490" s="617"/>
      <c r="AC490" s="617"/>
      <c r="AD490" s="618"/>
      <c r="AG490" s="522" t="s">
        <v>0</v>
      </c>
      <c r="AH490" s="496"/>
      <c r="AI490" s="617"/>
      <c r="AJ490" s="617"/>
      <c r="AK490" s="617"/>
      <c r="AL490" s="617"/>
      <c r="AM490" s="617"/>
      <c r="AN490" s="617"/>
      <c r="AO490" s="617"/>
      <c r="AP490" s="617"/>
      <c r="AQ490" s="617"/>
      <c r="AR490" s="617"/>
      <c r="AS490" s="617"/>
      <c r="AT490" s="617"/>
      <c r="AU490" s="618"/>
    </row>
    <row r="491" spans="1:47" x14ac:dyDescent="0.35">
      <c r="A491" s="522" t="s">
        <v>96</v>
      </c>
      <c r="B491" s="496"/>
      <c r="C491" s="512"/>
      <c r="D491" s="512"/>
      <c r="E491" s="512"/>
      <c r="F491" s="512"/>
      <c r="G491" s="512"/>
      <c r="H491" s="512"/>
      <c r="I491" s="512"/>
      <c r="J491" s="512"/>
      <c r="K491" s="512"/>
      <c r="L491" s="512"/>
      <c r="M491" s="527"/>
      <c r="P491" s="522" t="s">
        <v>96</v>
      </c>
      <c r="Q491" s="496"/>
      <c r="R491" s="617"/>
      <c r="S491" s="617"/>
      <c r="T491" s="617"/>
      <c r="U491" s="617"/>
      <c r="V491" s="617"/>
      <c r="W491" s="617"/>
      <c r="X491" s="617"/>
      <c r="Y491" s="617"/>
      <c r="Z491" s="617"/>
      <c r="AA491" s="617"/>
      <c r="AB491" s="617"/>
      <c r="AC491" s="617"/>
      <c r="AD491" s="618"/>
      <c r="AG491" s="522" t="s">
        <v>96</v>
      </c>
      <c r="AH491" s="496"/>
      <c r="AI491" s="617"/>
      <c r="AJ491" s="617"/>
      <c r="AK491" s="617"/>
      <c r="AL491" s="617"/>
      <c r="AM491" s="617"/>
      <c r="AN491" s="617"/>
      <c r="AO491" s="617"/>
      <c r="AP491" s="617"/>
      <c r="AQ491" s="617"/>
      <c r="AR491" s="617"/>
      <c r="AS491" s="617"/>
      <c r="AT491" s="617"/>
      <c r="AU491" s="618"/>
    </row>
    <row r="492" spans="1:47" ht="16" thickBot="1" x14ac:dyDescent="0.4">
      <c r="A492" s="540" t="s">
        <v>2</v>
      </c>
      <c r="B492" s="541"/>
      <c r="C492" s="528"/>
      <c r="D492" s="528"/>
      <c r="E492" s="528"/>
      <c r="F492" s="528"/>
      <c r="G492" s="528"/>
      <c r="H492" s="528"/>
      <c r="I492" s="528"/>
      <c r="J492" s="528"/>
      <c r="K492" s="528"/>
      <c r="L492" s="528"/>
      <c r="M492" s="529"/>
      <c r="P492" s="540" t="s">
        <v>2</v>
      </c>
      <c r="Q492" s="541"/>
      <c r="R492" s="494"/>
      <c r="S492" s="494"/>
      <c r="T492" s="494"/>
      <c r="U492" s="494"/>
      <c r="V492" s="494"/>
      <c r="W492" s="494"/>
      <c r="X492" s="494"/>
      <c r="Y492" s="494"/>
      <c r="Z492" s="494"/>
      <c r="AA492" s="494"/>
      <c r="AB492" s="494"/>
      <c r="AC492" s="494"/>
      <c r="AD492" s="619"/>
      <c r="AG492" s="540" t="s">
        <v>2</v>
      </c>
      <c r="AH492" s="541"/>
      <c r="AI492" s="494"/>
      <c r="AJ492" s="494"/>
      <c r="AK492" s="494"/>
      <c r="AL492" s="494"/>
      <c r="AM492" s="494"/>
      <c r="AN492" s="494"/>
      <c r="AO492" s="494"/>
      <c r="AP492" s="494"/>
      <c r="AQ492" s="494"/>
      <c r="AR492" s="494"/>
      <c r="AS492" s="494"/>
      <c r="AT492" s="494"/>
      <c r="AU492" s="619"/>
    </row>
    <row r="493" spans="1:47" ht="16" thickBot="1" x14ac:dyDescent="0.4">
      <c r="F493" s="357"/>
      <c r="G493" s="357"/>
    </row>
    <row r="494" spans="1:47" s="242" customFormat="1" x14ac:dyDescent="0.35">
      <c r="A494" s="502" t="s">
        <v>84</v>
      </c>
      <c r="B494" s="503"/>
      <c r="C494" s="503"/>
      <c r="D494" s="503"/>
      <c r="E494" s="503"/>
      <c r="F494" s="503"/>
      <c r="G494" s="503"/>
      <c r="H494" s="503"/>
      <c r="I494" s="503"/>
      <c r="J494" s="503"/>
      <c r="K494" s="503"/>
      <c r="L494" s="503"/>
      <c r="M494" s="518"/>
      <c r="N494" s="413"/>
      <c r="P494" s="502" t="s">
        <v>84</v>
      </c>
      <c r="Q494" s="503"/>
      <c r="R494" s="503"/>
      <c r="S494" s="503"/>
      <c r="T494" s="503"/>
      <c r="U494" s="503"/>
      <c r="V494" s="503"/>
      <c r="W494" s="503"/>
      <c r="X494" s="503"/>
      <c r="Y494" s="503"/>
      <c r="Z494" s="503"/>
      <c r="AA494" s="503"/>
      <c r="AB494" s="503"/>
      <c r="AC494" s="503"/>
      <c r="AD494" s="518"/>
      <c r="AE494" s="413"/>
      <c r="AG494" s="502" t="s">
        <v>84</v>
      </c>
      <c r="AH494" s="503"/>
      <c r="AI494" s="503"/>
      <c r="AJ494" s="503"/>
      <c r="AK494" s="503"/>
      <c r="AL494" s="503"/>
      <c r="AM494" s="503"/>
      <c r="AN494" s="503"/>
      <c r="AO494" s="503"/>
      <c r="AP494" s="503"/>
      <c r="AQ494" s="503"/>
      <c r="AR494" s="503"/>
      <c r="AS494" s="503"/>
      <c r="AT494" s="503"/>
      <c r="AU494" s="518"/>
    </row>
    <row r="495" spans="1:47" s="242" customFormat="1" x14ac:dyDescent="0.35">
      <c r="A495" s="419"/>
      <c r="B495" s="412" t="s">
        <v>85</v>
      </c>
      <c r="C495" s="496" t="s">
        <v>13</v>
      </c>
      <c r="D495" s="496"/>
      <c r="E495" s="424" t="s">
        <v>14</v>
      </c>
      <c r="F495" s="412" t="s">
        <v>171</v>
      </c>
      <c r="G495" s="412" t="s">
        <v>68</v>
      </c>
      <c r="H495" s="422" t="s">
        <v>151</v>
      </c>
      <c r="I495" s="412" t="s">
        <v>80</v>
      </c>
      <c r="J495" s="412" t="s">
        <v>81</v>
      </c>
      <c r="K495" s="422" t="s">
        <v>82</v>
      </c>
      <c r="L495" s="412" t="s">
        <v>150</v>
      </c>
      <c r="M495" s="259" t="s">
        <v>18</v>
      </c>
      <c r="N495" s="413"/>
      <c r="P495" s="419"/>
      <c r="Q495" s="412" t="s">
        <v>85</v>
      </c>
      <c r="R495" s="496" t="s">
        <v>13</v>
      </c>
      <c r="S495" s="496"/>
      <c r="T495" s="424" t="s">
        <v>14</v>
      </c>
      <c r="U495" s="260" t="s">
        <v>269</v>
      </c>
      <c r="V495" s="424" t="s">
        <v>171</v>
      </c>
      <c r="W495" s="424" t="s">
        <v>68</v>
      </c>
      <c r="X495" s="260" t="s">
        <v>151</v>
      </c>
      <c r="Y495" s="424" t="s">
        <v>80</v>
      </c>
      <c r="Z495" s="424" t="s">
        <v>81</v>
      </c>
      <c r="AA495" s="260" t="s">
        <v>82</v>
      </c>
      <c r="AB495" s="424" t="s">
        <v>150</v>
      </c>
      <c r="AC495" s="260" t="s">
        <v>18</v>
      </c>
      <c r="AD495" s="267" t="s">
        <v>114</v>
      </c>
      <c r="AE495" s="413"/>
      <c r="AG495" s="419"/>
      <c r="AH495" s="412" t="s">
        <v>85</v>
      </c>
      <c r="AI495" s="496" t="s">
        <v>13</v>
      </c>
      <c r="AJ495" s="496"/>
      <c r="AK495" s="424" t="s">
        <v>14</v>
      </c>
      <c r="AL495" s="260" t="s">
        <v>269</v>
      </c>
      <c r="AM495" s="424" t="s">
        <v>171</v>
      </c>
      <c r="AN495" s="424" t="s">
        <v>68</v>
      </c>
      <c r="AO495" s="260" t="s">
        <v>151</v>
      </c>
      <c r="AP495" s="424" t="s">
        <v>80</v>
      </c>
      <c r="AQ495" s="424" t="s">
        <v>81</v>
      </c>
      <c r="AR495" s="260" t="s">
        <v>82</v>
      </c>
      <c r="AS495" s="424" t="s">
        <v>150</v>
      </c>
      <c r="AT495" s="260" t="s">
        <v>213</v>
      </c>
      <c r="AU495" s="267" t="s">
        <v>284</v>
      </c>
    </row>
    <row r="496" spans="1:47" x14ac:dyDescent="0.35">
      <c r="A496" s="415">
        <v>1</v>
      </c>
      <c r="B496" s="420"/>
      <c r="C496" s="491"/>
      <c r="D496" s="491"/>
      <c r="E496" s="423"/>
      <c r="F496" s="234">
        <v>0</v>
      </c>
      <c r="G496" s="234">
        <v>0</v>
      </c>
      <c r="H496" s="235">
        <f>SUM(F496:G496)</f>
        <v>0</v>
      </c>
      <c r="I496" s="234">
        <v>0</v>
      </c>
      <c r="J496" s="234">
        <v>0</v>
      </c>
      <c r="K496" s="235">
        <f>SUM(I496:J496)</f>
        <v>0</v>
      </c>
      <c r="L496" s="234">
        <v>0</v>
      </c>
      <c r="M496" s="236">
        <f>SUM(H496, K496, L496)</f>
        <v>0</v>
      </c>
      <c r="N496" s="222"/>
      <c r="P496" s="415">
        <v>1</v>
      </c>
      <c r="Q496" s="420"/>
      <c r="R496" s="491"/>
      <c r="S496" s="491"/>
      <c r="T496" s="409"/>
      <c r="U496" s="162">
        <f>AU416</f>
        <v>0</v>
      </c>
      <c r="V496" s="234">
        <v>0</v>
      </c>
      <c r="W496" s="234">
        <v>0</v>
      </c>
      <c r="X496" s="295">
        <f>SUM(V496:W496)</f>
        <v>0</v>
      </c>
      <c r="Y496" s="234">
        <v>0</v>
      </c>
      <c r="Z496" s="234">
        <v>0</v>
      </c>
      <c r="AA496" s="295">
        <f>SUM(Y496:Z496)</f>
        <v>0</v>
      </c>
      <c r="AB496" s="234">
        <v>0</v>
      </c>
      <c r="AC496" s="295">
        <f>SUM(X496, AA496, AB496)</f>
        <v>0</v>
      </c>
      <c r="AD496" s="296">
        <f>M496-AC496</f>
        <v>0</v>
      </c>
      <c r="AE496" s="222"/>
      <c r="AG496" s="415">
        <v>1</v>
      </c>
      <c r="AH496" s="420"/>
      <c r="AI496" s="491"/>
      <c r="AJ496" s="491"/>
      <c r="AK496" s="409"/>
      <c r="AL496" s="307">
        <f>AU416</f>
        <v>0</v>
      </c>
      <c r="AM496" s="234">
        <v>0</v>
      </c>
      <c r="AN496" s="234">
        <v>0</v>
      </c>
      <c r="AO496" s="277">
        <f>SUM(AM496:AN496)</f>
        <v>0</v>
      </c>
      <c r="AP496" s="234">
        <v>0</v>
      </c>
      <c r="AQ496" s="234">
        <v>0</v>
      </c>
      <c r="AR496" s="277">
        <f>SUM(AP496:AQ496)</f>
        <v>0</v>
      </c>
      <c r="AS496" s="234">
        <v>0</v>
      </c>
      <c r="AT496" s="277">
        <f>SUM(AO496, AR496, AS496)</f>
        <v>0</v>
      </c>
      <c r="AU496" s="278">
        <f>IF($S$553&lt;&gt;0, AC496+AL496-AT496, M496+AL496-AT496)</f>
        <v>0</v>
      </c>
    </row>
    <row r="497" spans="1:48" x14ac:dyDescent="0.35">
      <c r="A497" s="415">
        <v>2</v>
      </c>
      <c r="B497" s="420"/>
      <c r="C497" s="491"/>
      <c r="D497" s="491"/>
      <c r="E497" s="423"/>
      <c r="F497" s="234">
        <v>0</v>
      </c>
      <c r="G497" s="234">
        <v>0</v>
      </c>
      <c r="H497" s="235">
        <f t="shared" ref="H497:H502" si="440">SUM(F497:G497)</f>
        <v>0</v>
      </c>
      <c r="I497" s="234">
        <v>0</v>
      </c>
      <c r="J497" s="234">
        <v>0</v>
      </c>
      <c r="K497" s="235">
        <f t="shared" ref="K497:K502" si="441">SUM(I497:J497)</f>
        <v>0</v>
      </c>
      <c r="L497" s="234">
        <v>0</v>
      </c>
      <c r="M497" s="236">
        <f t="shared" ref="M497:M502" si="442">SUM(H497, K497, L497)</f>
        <v>0</v>
      </c>
      <c r="N497" s="222"/>
      <c r="P497" s="415">
        <v>2</v>
      </c>
      <c r="Q497" s="420"/>
      <c r="R497" s="491"/>
      <c r="S497" s="491"/>
      <c r="T497" s="409"/>
      <c r="U497" s="162">
        <f t="shared" ref="U497:U503" si="443">AU417</f>
        <v>0</v>
      </c>
      <c r="V497" s="234">
        <v>0</v>
      </c>
      <c r="W497" s="234">
        <v>0</v>
      </c>
      <c r="X497" s="295">
        <f t="shared" ref="X497:X502" si="444">SUM(V497:W497)</f>
        <v>0</v>
      </c>
      <c r="Y497" s="234">
        <v>0</v>
      </c>
      <c r="Z497" s="234">
        <v>0</v>
      </c>
      <c r="AA497" s="295">
        <f t="shared" ref="AA497:AA502" si="445">SUM(Y497:Z497)</f>
        <v>0</v>
      </c>
      <c r="AB497" s="234">
        <v>0</v>
      </c>
      <c r="AC497" s="295">
        <f t="shared" ref="AC497:AC502" si="446">SUM(X497, AA497, AB497)</f>
        <v>0</v>
      </c>
      <c r="AD497" s="296">
        <f t="shared" ref="AD497:AD502" si="447">M497-AC497</f>
        <v>0</v>
      </c>
      <c r="AE497" s="222"/>
      <c r="AG497" s="415">
        <v>2</v>
      </c>
      <c r="AH497" s="420"/>
      <c r="AI497" s="491"/>
      <c r="AJ497" s="491"/>
      <c r="AK497" s="409"/>
      <c r="AL497" s="307">
        <f t="shared" ref="AL497:AL503" si="448">AU417</f>
        <v>0</v>
      </c>
      <c r="AM497" s="234">
        <v>0</v>
      </c>
      <c r="AN497" s="234">
        <v>0</v>
      </c>
      <c r="AO497" s="277">
        <f t="shared" ref="AO497:AO502" si="449">SUM(AM497:AN497)</f>
        <v>0</v>
      </c>
      <c r="AP497" s="234">
        <v>0</v>
      </c>
      <c r="AQ497" s="234">
        <v>0</v>
      </c>
      <c r="AR497" s="277">
        <f t="shared" ref="AR497:AR502" si="450">SUM(AP497:AQ497)</f>
        <v>0</v>
      </c>
      <c r="AS497" s="234">
        <v>0</v>
      </c>
      <c r="AT497" s="277">
        <f t="shared" ref="AT497:AT502" si="451">SUM(AO497, AR497, AS497)</f>
        <v>0</v>
      </c>
      <c r="AU497" s="278">
        <f t="shared" ref="AU497:AU503" si="452">IF($S$553&lt;&gt;0, AC497+AL497-AT497, M497+AL497-AT497)</f>
        <v>0</v>
      </c>
    </row>
    <row r="498" spans="1:48" x14ac:dyDescent="0.35">
      <c r="A498" s="415">
        <v>3</v>
      </c>
      <c r="B498" s="420"/>
      <c r="C498" s="491"/>
      <c r="D498" s="491"/>
      <c r="E498" s="423"/>
      <c r="F498" s="234">
        <v>0</v>
      </c>
      <c r="G498" s="234">
        <v>0</v>
      </c>
      <c r="H498" s="235">
        <f t="shared" si="440"/>
        <v>0</v>
      </c>
      <c r="I498" s="234">
        <v>0</v>
      </c>
      <c r="J498" s="234">
        <v>0</v>
      </c>
      <c r="K498" s="235">
        <f t="shared" si="441"/>
        <v>0</v>
      </c>
      <c r="L498" s="234">
        <v>0</v>
      </c>
      <c r="M498" s="236">
        <f t="shared" si="442"/>
        <v>0</v>
      </c>
      <c r="N498" s="222"/>
      <c r="P498" s="415">
        <v>3</v>
      </c>
      <c r="Q498" s="420"/>
      <c r="R498" s="491"/>
      <c r="S498" s="491"/>
      <c r="T498" s="409"/>
      <c r="U498" s="162">
        <f t="shared" si="443"/>
        <v>0</v>
      </c>
      <c r="V498" s="234">
        <v>0</v>
      </c>
      <c r="W498" s="234">
        <v>0</v>
      </c>
      <c r="X498" s="295">
        <f t="shared" si="444"/>
        <v>0</v>
      </c>
      <c r="Y498" s="234">
        <v>0</v>
      </c>
      <c r="Z498" s="234">
        <v>0</v>
      </c>
      <c r="AA498" s="295">
        <f t="shared" si="445"/>
        <v>0</v>
      </c>
      <c r="AB498" s="234">
        <v>0</v>
      </c>
      <c r="AC498" s="295">
        <f t="shared" si="446"/>
        <v>0</v>
      </c>
      <c r="AD498" s="296">
        <f t="shared" si="447"/>
        <v>0</v>
      </c>
      <c r="AE498" s="222"/>
      <c r="AG498" s="415">
        <v>3</v>
      </c>
      <c r="AH498" s="420"/>
      <c r="AI498" s="491"/>
      <c r="AJ498" s="491"/>
      <c r="AK498" s="409"/>
      <c r="AL498" s="307">
        <f t="shared" si="448"/>
        <v>0</v>
      </c>
      <c r="AM498" s="234">
        <v>0</v>
      </c>
      <c r="AN498" s="234">
        <v>0</v>
      </c>
      <c r="AO498" s="277">
        <f t="shared" si="449"/>
        <v>0</v>
      </c>
      <c r="AP498" s="234">
        <v>0</v>
      </c>
      <c r="AQ498" s="234">
        <v>0</v>
      </c>
      <c r="AR498" s="277">
        <f t="shared" si="450"/>
        <v>0</v>
      </c>
      <c r="AS498" s="234">
        <v>0</v>
      </c>
      <c r="AT498" s="277">
        <f t="shared" si="451"/>
        <v>0</v>
      </c>
      <c r="AU498" s="278">
        <f t="shared" si="452"/>
        <v>0</v>
      </c>
    </row>
    <row r="499" spans="1:48" x14ac:dyDescent="0.35">
      <c r="A499" s="415">
        <v>4</v>
      </c>
      <c r="B499" s="420"/>
      <c r="C499" s="491"/>
      <c r="D499" s="491"/>
      <c r="E499" s="423"/>
      <c r="F499" s="234">
        <v>0</v>
      </c>
      <c r="G499" s="234">
        <v>0</v>
      </c>
      <c r="H499" s="235">
        <f>SUM(F499:G499)</f>
        <v>0</v>
      </c>
      <c r="I499" s="234">
        <v>0</v>
      </c>
      <c r="J499" s="234">
        <v>0</v>
      </c>
      <c r="K499" s="235">
        <f>SUM(I499:J499)</f>
        <v>0</v>
      </c>
      <c r="L499" s="234">
        <v>0</v>
      </c>
      <c r="M499" s="236">
        <f>SUM(H499, K499, L499)</f>
        <v>0</v>
      </c>
      <c r="N499" s="222"/>
      <c r="P499" s="415">
        <v>4</v>
      </c>
      <c r="Q499" s="420"/>
      <c r="R499" s="491"/>
      <c r="S499" s="491"/>
      <c r="T499" s="409"/>
      <c r="U499" s="162">
        <f t="shared" si="443"/>
        <v>0</v>
      </c>
      <c r="V499" s="234">
        <v>0</v>
      </c>
      <c r="W499" s="234">
        <v>0</v>
      </c>
      <c r="X499" s="295">
        <f t="shared" si="444"/>
        <v>0</v>
      </c>
      <c r="Y499" s="234">
        <v>0</v>
      </c>
      <c r="Z499" s="234">
        <v>0</v>
      </c>
      <c r="AA499" s="295">
        <f t="shared" si="445"/>
        <v>0</v>
      </c>
      <c r="AB499" s="234">
        <v>0</v>
      </c>
      <c r="AC499" s="295">
        <f t="shared" si="446"/>
        <v>0</v>
      </c>
      <c r="AD499" s="296">
        <f t="shared" si="447"/>
        <v>0</v>
      </c>
      <c r="AE499" s="222"/>
      <c r="AG499" s="415">
        <v>4</v>
      </c>
      <c r="AH499" s="420"/>
      <c r="AI499" s="491"/>
      <c r="AJ499" s="491"/>
      <c r="AK499" s="409"/>
      <c r="AL499" s="307">
        <f t="shared" si="448"/>
        <v>0</v>
      </c>
      <c r="AM499" s="234">
        <v>0</v>
      </c>
      <c r="AN499" s="234">
        <v>0</v>
      </c>
      <c r="AO499" s="277">
        <f t="shared" si="449"/>
        <v>0</v>
      </c>
      <c r="AP499" s="234">
        <v>0</v>
      </c>
      <c r="AQ499" s="234">
        <v>0</v>
      </c>
      <c r="AR499" s="277">
        <f t="shared" si="450"/>
        <v>0</v>
      </c>
      <c r="AS499" s="234">
        <v>0</v>
      </c>
      <c r="AT499" s="277">
        <f t="shared" si="451"/>
        <v>0</v>
      </c>
      <c r="AU499" s="278">
        <f t="shared" si="452"/>
        <v>0</v>
      </c>
    </row>
    <row r="500" spans="1:48" x14ac:dyDescent="0.35">
      <c r="A500" s="415">
        <v>5</v>
      </c>
      <c r="B500" s="420"/>
      <c r="C500" s="491"/>
      <c r="D500" s="491"/>
      <c r="E500" s="423"/>
      <c r="F500" s="234">
        <v>0</v>
      </c>
      <c r="G500" s="234">
        <v>0</v>
      </c>
      <c r="H500" s="235">
        <f t="shared" si="440"/>
        <v>0</v>
      </c>
      <c r="I500" s="234">
        <v>0</v>
      </c>
      <c r="J500" s="234">
        <v>0</v>
      </c>
      <c r="K500" s="235">
        <f t="shared" si="441"/>
        <v>0</v>
      </c>
      <c r="L500" s="234">
        <v>0</v>
      </c>
      <c r="M500" s="236">
        <f t="shared" si="442"/>
        <v>0</v>
      </c>
      <c r="N500" s="222"/>
      <c r="P500" s="415">
        <v>5</v>
      </c>
      <c r="Q500" s="420"/>
      <c r="R500" s="491"/>
      <c r="S500" s="491"/>
      <c r="T500" s="409"/>
      <c r="U500" s="162">
        <f t="shared" si="443"/>
        <v>0</v>
      </c>
      <c r="V500" s="234">
        <v>0</v>
      </c>
      <c r="W500" s="234">
        <v>0</v>
      </c>
      <c r="X500" s="295">
        <f t="shared" si="444"/>
        <v>0</v>
      </c>
      <c r="Y500" s="234">
        <v>0</v>
      </c>
      <c r="Z500" s="234">
        <v>0</v>
      </c>
      <c r="AA500" s="295">
        <f t="shared" si="445"/>
        <v>0</v>
      </c>
      <c r="AB500" s="234">
        <v>0</v>
      </c>
      <c r="AC500" s="295">
        <f t="shared" si="446"/>
        <v>0</v>
      </c>
      <c r="AD500" s="296">
        <f t="shared" si="447"/>
        <v>0</v>
      </c>
      <c r="AE500" s="222"/>
      <c r="AG500" s="415">
        <v>5</v>
      </c>
      <c r="AH500" s="420"/>
      <c r="AI500" s="491"/>
      <c r="AJ500" s="491"/>
      <c r="AK500" s="409"/>
      <c r="AL500" s="307">
        <f t="shared" si="448"/>
        <v>0</v>
      </c>
      <c r="AM500" s="234">
        <v>0</v>
      </c>
      <c r="AN500" s="234">
        <v>0</v>
      </c>
      <c r="AO500" s="277">
        <f t="shared" si="449"/>
        <v>0</v>
      </c>
      <c r="AP500" s="234">
        <v>0</v>
      </c>
      <c r="AQ500" s="234">
        <v>0</v>
      </c>
      <c r="AR500" s="277">
        <f t="shared" si="450"/>
        <v>0</v>
      </c>
      <c r="AS500" s="234">
        <v>0</v>
      </c>
      <c r="AT500" s="277">
        <f t="shared" si="451"/>
        <v>0</v>
      </c>
      <c r="AU500" s="278">
        <f t="shared" si="452"/>
        <v>0</v>
      </c>
    </row>
    <row r="501" spans="1:48" x14ac:dyDescent="0.35">
      <c r="A501" s="415">
        <v>6</v>
      </c>
      <c r="B501" s="420"/>
      <c r="C501" s="491"/>
      <c r="D501" s="491"/>
      <c r="E501" s="423"/>
      <c r="F501" s="234">
        <v>0</v>
      </c>
      <c r="G501" s="234">
        <v>0</v>
      </c>
      <c r="H501" s="235">
        <f t="shared" si="440"/>
        <v>0</v>
      </c>
      <c r="I501" s="234">
        <v>0</v>
      </c>
      <c r="J501" s="234">
        <v>0</v>
      </c>
      <c r="K501" s="235">
        <f t="shared" si="441"/>
        <v>0</v>
      </c>
      <c r="L501" s="234">
        <v>0</v>
      </c>
      <c r="M501" s="236">
        <f t="shared" si="442"/>
        <v>0</v>
      </c>
      <c r="N501" s="222"/>
      <c r="P501" s="415">
        <v>6</v>
      </c>
      <c r="Q501" s="420"/>
      <c r="R501" s="491"/>
      <c r="S501" s="491"/>
      <c r="T501" s="409"/>
      <c r="U501" s="162">
        <f t="shared" si="443"/>
        <v>0</v>
      </c>
      <c r="V501" s="234">
        <v>0</v>
      </c>
      <c r="W501" s="234">
        <v>0</v>
      </c>
      <c r="X501" s="295">
        <f t="shared" si="444"/>
        <v>0</v>
      </c>
      <c r="Y501" s="234">
        <v>0</v>
      </c>
      <c r="Z501" s="234">
        <v>0</v>
      </c>
      <c r="AA501" s="295">
        <f t="shared" si="445"/>
        <v>0</v>
      </c>
      <c r="AB501" s="234">
        <v>0</v>
      </c>
      <c r="AC501" s="295">
        <f t="shared" si="446"/>
        <v>0</v>
      </c>
      <c r="AD501" s="296">
        <f t="shared" si="447"/>
        <v>0</v>
      </c>
      <c r="AE501" s="222"/>
      <c r="AG501" s="415">
        <v>6</v>
      </c>
      <c r="AH501" s="420"/>
      <c r="AI501" s="491"/>
      <c r="AJ501" s="491"/>
      <c r="AK501" s="409"/>
      <c r="AL501" s="307">
        <f t="shared" si="448"/>
        <v>0</v>
      </c>
      <c r="AM501" s="234">
        <v>0</v>
      </c>
      <c r="AN501" s="234">
        <v>0</v>
      </c>
      <c r="AO501" s="277">
        <f t="shared" si="449"/>
        <v>0</v>
      </c>
      <c r="AP501" s="234">
        <v>0</v>
      </c>
      <c r="AQ501" s="234">
        <v>0</v>
      </c>
      <c r="AR501" s="277">
        <f t="shared" si="450"/>
        <v>0</v>
      </c>
      <c r="AS501" s="234">
        <v>0</v>
      </c>
      <c r="AT501" s="277">
        <f t="shared" si="451"/>
        <v>0</v>
      </c>
      <c r="AU501" s="278">
        <f t="shared" si="452"/>
        <v>0</v>
      </c>
    </row>
    <row r="502" spans="1:48" x14ac:dyDescent="0.35">
      <c r="A502" s="620" t="s">
        <v>180</v>
      </c>
      <c r="B502" s="617"/>
      <c r="C502" s="532">
        <v>0</v>
      </c>
      <c r="D502" s="532"/>
      <c r="E502" s="423"/>
      <c r="F502" s="234">
        <v>0</v>
      </c>
      <c r="G502" s="234">
        <v>0</v>
      </c>
      <c r="H502" s="235">
        <f t="shared" si="440"/>
        <v>0</v>
      </c>
      <c r="I502" s="234">
        <v>0</v>
      </c>
      <c r="J502" s="234">
        <v>0</v>
      </c>
      <c r="K502" s="235">
        <f t="shared" si="441"/>
        <v>0</v>
      </c>
      <c r="L502" s="234">
        <v>0</v>
      </c>
      <c r="M502" s="236">
        <f t="shared" si="442"/>
        <v>0</v>
      </c>
      <c r="N502" s="222"/>
      <c r="P502" s="620" t="s">
        <v>180</v>
      </c>
      <c r="Q502" s="617"/>
      <c r="R502" s="532">
        <v>0</v>
      </c>
      <c r="S502" s="532"/>
      <c r="T502" s="409"/>
      <c r="U502" s="162">
        <f t="shared" si="443"/>
        <v>0</v>
      </c>
      <c r="V502" s="234">
        <v>0</v>
      </c>
      <c r="W502" s="234">
        <v>0</v>
      </c>
      <c r="X502" s="295">
        <f t="shared" si="444"/>
        <v>0</v>
      </c>
      <c r="Y502" s="234">
        <v>0</v>
      </c>
      <c r="Z502" s="234">
        <v>0</v>
      </c>
      <c r="AA502" s="295">
        <f t="shared" si="445"/>
        <v>0</v>
      </c>
      <c r="AB502" s="234">
        <v>0</v>
      </c>
      <c r="AC502" s="295">
        <f t="shared" si="446"/>
        <v>0</v>
      </c>
      <c r="AD502" s="296">
        <f t="shared" si="447"/>
        <v>0</v>
      </c>
      <c r="AE502" s="222"/>
      <c r="AG502" s="620" t="s">
        <v>180</v>
      </c>
      <c r="AH502" s="617"/>
      <c r="AI502" s="532">
        <v>0</v>
      </c>
      <c r="AJ502" s="532"/>
      <c r="AK502" s="409"/>
      <c r="AL502" s="307">
        <f t="shared" si="448"/>
        <v>0</v>
      </c>
      <c r="AM502" s="234">
        <v>0</v>
      </c>
      <c r="AN502" s="234">
        <v>0</v>
      </c>
      <c r="AO502" s="277">
        <f t="shared" si="449"/>
        <v>0</v>
      </c>
      <c r="AP502" s="234">
        <v>0</v>
      </c>
      <c r="AQ502" s="234">
        <v>0</v>
      </c>
      <c r="AR502" s="277">
        <f t="shared" si="450"/>
        <v>0</v>
      </c>
      <c r="AS502" s="234">
        <v>0</v>
      </c>
      <c r="AT502" s="277">
        <f t="shared" si="451"/>
        <v>0</v>
      </c>
      <c r="AU502" s="278">
        <f t="shared" si="452"/>
        <v>0</v>
      </c>
    </row>
    <row r="503" spans="1:48" ht="16" thickBot="1" x14ac:dyDescent="0.4">
      <c r="A503" s="493" t="s">
        <v>207</v>
      </c>
      <c r="B503" s="494"/>
      <c r="C503" s="497">
        <f>COUNTA(B496:B501)+C502</f>
        <v>0</v>
      </c>
      <c r="D503" s="497"/>
      <c r="E503" s="411"/>
      <c r="F503" s="250">
        <f>SUM(F496:F502)</f>
        <v>0</v>
      </c>
      <c r="G503" s="250">
        <f>SUM(G496:G502)</f>
        <v>0</v>
      </c>
      <c r="H503" s="250">
        <f t="shared" ref="H503:L503" si="453">SUM(H496:H502)</f>
        <v>0</v>
      </c>
      <c r="I503" s="250">
        <f t="shared" si="453"/>
        <v>0</v>
      </c>
      <c r="J503" s="250">
        <f>SUM(J496:J502)</f>
        <v>0</v>
      </c>
      <c r="K503" s="250">
        <f t="shared" si="453"/>
        <v>0</v>
      </c>
      <c r="L503" s="250">
        <f t="shared" si="453"/>
        <v>0</v>
      </c>
      <c r="M503" s="237">
        <f>SUM(M496:M502)</f>
        <v>0</v>
      </c>
      <c r="N503" s="222"/>
      <c r="P503" s="493" t="s">
        <v>207</v>
      </c>
      <c r="Q503" s="494"/>
      <c r="R503" s="498">
        <f>COUNTA(Q496:Q501)+R502</f>
        <v>0</v>
      </c>
      <c r="S503" s="498"/>
      <c r="T503" s="411"/>
      <c r="U503" s="339">
        <f t="shared" si="443"/>
        <v>0</v>
      </c>
      <c r="V503" s="293">
        <f>SUM(V496:V502)</f>
        <v>0</v>
      </c>
      <c r="W503" s="293">
        <f>SUM(W496:W502)</f>
        <v>0</v>
      </c>
      <c r="X503" s="293">
        <f t="shared" ref="X503:AB503" si="454">SUM(X496:X502)</f>
        <v>0</v>
      </c>
      <c r="Y503" s="293">
        <f t="shared" si="454"/>
        <v>0</v>
      </c>
      <c r="Z503" s="293">
        <f t="shared" si="454"/>
        <v>0</v>
      </c>
      <c r="AA503" s="293">
        <f t="shared" si="454"/>
        <v>0</v>
      </c>
      <c r="AB503" s="293">
        <f t="shared" si="454"/>
        <v>0</v>
      </c>
      <c r="AC503" s="293">
        <f>SUM(AC496:AC502)</f>
        <v>0</v>
      </c>
      <c r="AD503" s="294">
        <f>SUM(AD496:AD502)</f>
        <v>0</v>
      </c>
      <c r="AE503" s="222"/>
      <c r="AG503" s="493" t="s">
        <v>207</v>
      </c>
      <c r="AH503" s="494"/>
      <c r="AI503" s="543">
        <f>COUNTA(AH496:AH501)+AI502</f>
        <v>0</v>
      </c>
      <c r="AJ503" s="543"/>
      <c r="AK503" s="411"/>
      <c r="AL503" s="337">
        <f t="shared" si="448"/>
        <v>0</v>
      </c>
      <c r="AM503" s="275">
        <f>SUM(AM496:AM502)</f>
        <v>0</v>
      </c>
      <c r="AN503" s="275">
        <f>SUM(AN496:AN502)</f>
        <v>0</v>
      </c>
      <c r="AO503" s="275">
        <f t="shared" ref="AO503:AT503" si="455">SUM(AO496:AO502)</f>
        <v>0</v>
      </c>
      <c r="AP503" s="275">
        <f t="shared" si="455"/>
        <v>0</v>
      </c>
      <c r="AQ503" s="275">
        <f t="shared" si="455"/>
        <v>0</v>
      </c>
      <c r="AR503" s="275">
        <f t="shared" si="455"/>
        <v>0</v>
      </c>
      <c r="AS503" s="275">
        <f t="shared" si="455"/>
        <v>0</v>
      </c>
      <c r="AT503" s="275">
        <f t="shared" si="455"/>
        <v>0</v>
      </c>
      <c r="AU503" s="276">
        <f t="shared" si="452"/>
        <v>0</v>
      </c>
      <c r="AV503" s="358"/>
    </row>
    <row r="504" spans="1:48" ht="3.75" customHeight="1" thickBot="1" x14ac:dyDescent="0.4">
      <c r="F504" s="357"/>
      <c r="G504" s="357"/>
      <c r="Y504" s="163"/>
      <c r="Z504" s="163"/>
      <c r="AA504" s="163"/>
      <c r="AB504" s="163"/>
      <c r="AC504" s="163"/>
      <c r="AD504" s="163"/>
      <c r="AE504" s="358"/>
    </row>
    <row r="505" spans="1:48" s="242" customFormat="1" x14ac:dyDescent="0.35">
      <c r="A505" s="502" t="s">
        <v>186</v>
      </c>
      <c r="B505" s="503"/>
      <c r="C505" s="503"/>
      <c r="D505" s="503"/>
      <c r="E505" s="503"/>
      <c r="F505" s="503"/>
      <c r="G505" s="503"/>
      <c r="H505" s="503"/>
      <c r="I505" s="503"/>
      <c r="J505" s="503"/>
      <c r="K505" s="503"/>
      <c r="L505" s="503"/>
      <c r="M505" s="518"/>
      <c r="N505" s="413"/>
      <c r="P505" s="502" t="s">
        <v>186</v>
      </c>
      <c r="Q505" s="503"/>
      <c r="R505" s="503"/>
      <c r="S505" s="503"/>
      <c r="T505" s="503"/>
      <c r="U505" s="503"/>
      <c r="V505" s="503"/>
      <c r="W505" s="503"/>
      <c r="X505" s="503"/>
      <c r="Y505" s="503"/>
      <c r="Z505" s="503"/>
      <c r="AA505" s="503"/>
      <c r="AB505" s="503"/>
      <c r="AC505" s="503"/>
      <c r="AD505" s="418"/>
      <c r="AE505" s="413"/>
      <c r="AG505" s="502" t="s">
        <v>186</v>
      </c>
      <c r="AH505" s="503"/>
      <c r="AI505" s="503"/>
      <c r="AJ505" s="503"/>
      <c r="AK505" s="503"/>
      <c r="AL505" s="503"/>
      <c r="AM505" s="503"/>
      <c r="AN505" s="503"/>
      <c r="AO505" s="503"/>
      <c r="AP505" s="503"/>
      <c r="AQ505" s="503"/>
      <c r="AR505" s="503"/>
      <c r="AS505" s="503"/>
      <c r="AT505" s="503"/>
      <c r="AU505" s="418"/>
    </row>
    <row r="506" spans="1:48" s="242" customFormat="1" ht="31.5" customHeight="1" x14ac:dyDescent="0.35">
      <c r="A506" s="534" t="s">
        <v>188</v>
      </c>
      <c r="B506" s="533"/>
      <c r="C506" s="533" t="s">
        <v>13</v>
      </c>
      <c r="D506" s="533"/>
      <c r="E506" s="424" t="s">
        <v>14</v>
      </c>
      <c r="F506" s="412" t="s">
        <v>171</v>
      </c>
      <c r="G506" s="412" t="s">
        <v>68</v>
      </c>
      <c r="H506" s="422" t="s">
        <v>151</v>
      </c>
      <c r="I506" s="412" t="s">
        <v>80</v>
      </c>
      <c r="J506" s="412" t="s">
        <v>81</v>
      </c>
      <c r="K506" s="422" t="s">
        <v>82</v>
      </c>
      <c r="L506" s="412" t="s">
        <v>150</v>
      </c>
      <c r="M506" s="259" t="s">
        <v>18</v>
      </c>
      <c r="N506" s="413"/>
      <c r="P506" s="534" t="s">
        <v>188</v>
      </c>
      <c r="Q506" s="533"/>
      <c r="R506" s="533" t="s">
        <v>13</v>
      </c>
      <c r="S506" s="533"/>
      <c r="T506" s="424" t="s">
        <v>14</v>
      </c>
      <c r="U506" s="260" t="s">
        <v>269</v>
      </c>
      <c r="V506" s="424" t="s">
        <v>171</v>
      </c>
      <c r="W506" s="424" t="s">
        <v>68</v>
      </c>
      <c r="X506" s="260" t="s">
        <v>151</v>
      </c>
      <c r="Y506" s="424" t="s">
        <v>80</v>
      </c>
      <c r="Z506" s="424" t="s">
        <v>81</v>
      </c>
      <c r="AA506" s="260" t="s">
        <v>82</v>
      </c>
      <c r="AB506" s="424" t="s">
        <v>150</v>
      </c>
      <c r="AC506" s="260" t="s">
        <v>18</v>
      </c>
      <c r="AD506" s="267" t="s">
        <v>114</v>
      </c>
      <c r="AE506" s="413"/>
      <c r="AG506" s="534" t="s">
        <v>188</v>
      </c>
      <c r="AH506" s="533"/>
      <c r="AI506" s="533" t="s">
        <v>13</v>
      </c>
      <c r="AJ506" s="533"/>
      <c r="AK506" s="424" t="s">
        <v>14</v>
      </c>
      <c r="AL506" s="260" t="s">
        <v>269</v>
      </c>
      <c r="AM506" s="424" t="s">
        <v>171</v>
      </c>
      <c r="AN506" s="424" t="s">
        <v>68</v>
      </c>
      <c r="AO506" s="260" t="s">
        <v>151</v>
      </c>
      <c r="AP506" s="424" t="s">
        <v>80</v>
      </c>
      <c r="AQ506" s="424" t="s">
        <v>81</v>
      </c>
      <c r="AR506" s="260" t="s">
        <v>82</v>
      </c>
      <c r="AS506" s="424" t="s">
        <v>150</v>
      </c>
      <c r="AT506" s="260" t="s">
        <v>213</v>
      </c>
      <c r="AU506" s="267" t="s">
        <v>284</v>
      </c>
    </row>
    <row r="507" spans="1:48" x14ac:dyDescent="0.35">
      <c r="A507" s="495">
        <v>0</v>
      </c>
      <c r="B507" s="491"/>
      <c r="C507" s="496" t="s">
        <v>19</v>
      </c>
      <c r="D507" s="496"/>
      <c r="E507" s="409"/>
      <c r="F507" s="234">
        <v>0</v>
      </c>
      <c r="G507" s="234">
        <v>0</v>
      </c>
      <c r="H507" s="235">
        <f>SUM(F507:G507)</f>
        <v>0</v>
      </c>
      <c r="I507" s="234">
        <v>0</v>
      </c>
      <c r="J507" s="234">
        <v>0</v>
      </c>
      <c r="K507" s="235">
        <f>SUM(I507:J507)</f>
        <v>0</v>
      </c>
      <c r="L507" s="234">
        <v>0</v>
      </c>
      <c r="M507" s="236">
        <f>SUM(H507, K507, L507)</f>
        <v>0</v>
      </c>
      <c r="N507" s="223"/>
      <c r="P507" s="522">
        <v>0</v>
      </c>
      <c r="Q507" s="496"/>
      <c r="R507" s="496" t="s">
        <v>19</v>
      </c>
      <c r="S507" s="496"/>
      <c r="T507" s="409"/>
      <c r="U507" s="162">
        <f t="shared" ref="U507:U514" si="456">AU427</f>
        <v>0</v>
      </c>
      <c r="V507" s="234">
        <v>0</v>
      </c>
      <c r="W507" s="234">
        <v>0</v>
      </c>
      <c r="X507" s="295">
        <f>SUM(V507:W507)</f>
        <v>0</v>
      </c>
      <c r="Y507" s="234">
        <v>0</v>
      </c>
      <c r="Z507" s="234">
        <v>0</v>
      </c>
      <c r="AA507" s="295">
        <f>SUM(Y507:Z507)</f>
        <v>0</v>
      </c>
      <c r="AB507" s="234">
        <v>0</v>
      </c>
      <c r="AC507" s="295">
        <f>SUM(X507, AA507, AB507)</f>
        <v>0</v>
      </c>
      <c r="AD507" s="296">
        <f t="shared" ref="AD507:AD511" si="457">M507-AC507</f>
        <v>0</v>
      </c>
      <c r="AE507" s="223"/>
      <c r="AG507" s="522">
        <v>0</v>
      </c>
      <c r="AH507" s="496"/>
      <c r="AI507" s="496" t="s">
        <v>19</v>
      </c>
      <c r="AJ507" s="496"/>
      <c r="AK507" s="409"/>
      <c r="AL507" s="307">
        <f t="shared" ref="AL507:AL514" si="458">AU427</f>
        <v>0</v>
      </c>
      <c r="AM507" s="234">
        <v>0</v>
      </c>
      <c r="AN507" s="234">
        <v>0</v>
      </c>
      <c r="AO507" s="277">
        <f>SUM(AM507:AN507)</f>
        <v>0</v>
      </c>
      <c r="AP507" s="234">
        <v>0</v>
      </c>
      <c r="AQ507" s="234">
        <v>0</v>
      </c>
      <c r="AR507" s="277">
        <f>SUM(AP507:AQ507)</f>
        <v>0</v>
      </c>
      <c r="AS507" s="234">
        <v>0</v>
      </c>
      <c r="AT507" s="277">
        <f>SUM(AO507, AR507, AS507)</f>
        <v>0</v>
      </c>
      <c r="AU507" s="278">
        <f>IF($S$553&lt;&gt;0, AC507+AL507-AT507, M507+AL507-AT507)</f>
        <v>0</v>
      </c>
    </row>
    <row r="508" spans="1:48" x14ac:dyDescent="0.35">
      <c r="A508" s="495">
        <v>0</v>
      </c>
      <c r="B508" s="491"/>
      <c r="C508" s="496" t="s">
        <v>20</v>
      </c>
      <c r="D508" s="496"/>
      <c r="E508" s="409"/>
      <c r="F508" s="234">
        <v>0</v>
      </c>
      <c r="G508" s="234">
        <v>0</v>
      </c>
      <c r="H508" s="235">
        <f t="shared" ref="H508:H511" si="459">SUM(F508:G508)</f>
        <v>0</v>
      </c>
      <c r="I508" s="234">
        <v>0</v>
      </c>
      <c r="J508" s="234">
        <v>0</v>
      </c>
      <c r="K508" s="235">
        <f t="shared" ref="K508:K511" si="460">SUM(I508:J508)</f>
        <v>0</v>
      </c>
      <c r="L508" s="234">
        <v>0</v>
      </c>
      <c r="M508" s="236">
        <f t="shared" ref="M508:M511" si="461">SUM(H508, K508, L508)</f>
        <v>0</v>
      </c>
      <c r="N508" s="223"/>
      <c r="P508" s="522">
        <v>0</v>
      </c>
      <c r="Q508" s="496"/>
      <c r="R508" s="496" t="s">
        <v>20</v>
      </c>
      <c r="S508" s="496"/>
      <c r="T508" s="409"/>
      <c r="U508" s="162">
        <f t="shared" si="456"/>
        <v>0</v>
      </c>
      <c r="V508" s="234">
        <v>0</v>
      </c>
      <c r="W508" s="234">
        <v>0</v>
      </c>
      <c r="X508" s="295">
        <f t="shared" ref="X508:X511" si="462">SUM(V508:W508)</f>
        <v>0</v>
      </c>
      <c r="Y508" s="234">
        <v>0</v>
      </c>
      <c r="Z508" s="234">
        <v>0</v>
      </c>
      <c r="AA508" s="295">
        <f t="shared" ref="AA508:AA511" si="463">SUM(Y508:Z508)</f>
        <v>0</v>
      </c>
      <c r="AB508" s="234">
        <v>0</v>
      </c>
      <c r="AC508" s="295">
        <f t="shared" ref="AC508:AC511" si="464">SUM(X508, AA508, AB508)</f>
        <v>0</v>
      </c>
      <c r="AD508" s="296">
        <f t="shared" si="457"/>
        <v>0</v>
      </c>
      <c r="AE508" s="223"/>
      <c r="AG508" s="522">
        <v>0</v>
      </c>
      <c r="AH508" s="496"/>
      <c r="AI508" s="496" t="s">
        <v>20</v>
      </c>
      <c r="AJ508" s="496"/>
      <c r="AK508" s="409"/>
      <c r="AL508" s="307">
        <f t="shared" si="458"/>
        <v>0</v>
      </c>
      <c r="AM508" s="234">
        <v>0</v>
      </c>
      <c r="AN508" s="234">
        <v>0</v>
      </c>
      <c r="AO508" s="277">
        <f t="shared" ref="AO508:AO511" si="465">SUM(AM508:AN508)</f>
        <v>0</v>
      </c>
      <c r="AP508" s="234">
        <v>0</v>
      </c>
      <c r="AQ508" s="234">
        <v>0</v>
      </c>
      <c r="AR508" s="277">
        <f t="shared" ref="AR508:AR511" si="466">SUM(AP508:AQ508)</f>
        <v>0</v>
      </c>
      <c r="AS508" s="234">
        <v>0</v>
      </c>
      <c r="AT508" s="277">
        <f t="shared" ref="AT508:AT511" si="467">SUM(AO508, AR508, AS508)</f>
        <v>0</v>
      </c>
      <c r="AU508" s="278">
        <f t="shared" ref="AU508:AU512" si="468">IF($S$553&lt;&gt;0, AC508+AL508-AT508, M508+AL508-AT508)</f>
        <v>0</v>
      </c>
    </row>
    <row r="509" spans="1:48" x14ac:dyDescent="0.35">
      <c r="A509" s="495">
        <v>0</v>
      </c>
      <c r="B509" s="491"/>
      <c r="C509" s="496" t="s">
        <v>21</v>
      </c>
      <c r="D509" s="496"/>
      <c r="E509" s="409"/>
      <c r="F509" s="234">
        <v>0</v>
      </c>
      <c r="G509" s="234">
        <v>0</v>
      </c>
      <c r="H509" s="235">
        <f>SUM(F509:G509)</f>
        <v>0</v>
      </c>
      <c r="I509" s="234">
        <v>0</v>
      </c>
      <c r="J509" s="234">
        <v>0</v>
      </c>
      <c r="K509" s="235">
        <f t="shared" si="460"/>
        <v>0</v>
      </c>
      <c r="L509" s="234">
        <v>0</v>
      </c>
      <c r="M509" s="236">
        <f t="shared" si="461"/>
        <v>0</v>
      </c>
      <c r="N509" s="223"/>
      <c r="P509" s="522">
        <v>0</v>
      </c>
      <c r="Q509" s="496"/>
      <c r="R509" s="496" t="s">
        <v>21</v>
      </c>
      <c r="S509" s="496"/>
      <c r="T509" s="409"/>
      <c r="U509" s="162">
        <f t="shared" si="456"/>
        <v>0</v>
      </c>
      <c r="V509" s="234">
        <v>0</v>
      </c>
      <c r="W509" s="234">
        <v>0</v>
      </c>
      <c r="X509" s="295">
        <f t="shared" si="462"/>
        <v>0</v>
      </c>
      <c r="Y509" s="234">
        <v>0</v>
      </c>
      <c r="Z509" s="234">
        <v>0</v>
      </c>
      <c r="AA509" s="295">
        <f t="shared" si="463"/>
        <v>0</v>
      </c>
      <c r="AB509" s="234">
        <v>0</v>
      </c>
      <c r="AC509" s="295">
        <f t="shared" si="464"/>
        <v>0</v>
      </c>
      <c r="AD509" s="296">
        <f t="shared" si="457"/>
        <v>0</v>
      </c>
      <c r="AE509" s="223"/>
      <c r="AG509" s="522">
        <v>0</v>
      </c>
      <c r="AH509" s="496"/>
      <c r="AI509" s="496" t="s">
        <v>21</v>
      </c>
      <c r="AJ509" s="496"/>
      <c r="AK509" s="409"/>
      <c r="AL509" s="307">
        <f t="shared" si="458"/>
        <v>0</v>
      </c>
      <c r="AM509" s="234">
        <v>0</v>
      </c>
      <c r="AN509" s="234">
        <v>0</v>
      </c>
      <c r="AO509" s="277">
        <f t="shared" si="465"/>
        <v>0</v>
      </c>
      <c r="AP509" s="234">
        <v>0</v>
      </c>
      <c r="AQ509" s="234">
        <v>0</v>
      </c>
      <c r="AR509" s="277">
        <f t="shared" si="466"/>
        <v>0</v>
      </c>
      <c r="AS509" s="234">
        <v>0</v>
      </c>
      <c r="AT509" s="277">
        <f t="shared" si="467"/>
        <v>0</v>
      </c>
      <c r="AU509" s="278">
        <f t="shared" si="468"/>
        <v>0</v>
      </c>
    </row>
    <row r="510" spans="1:48" x14ac:dyDescent="0.35">
      <c r="A510" s="495">
        <v>0</v>
      </c>
      <c r="B510" s="491"/>
      <c r="C510" s="496" t="s">
        <v>22</v>
      </c>
      <c r="D510" s="496"/>
      <c r="E510" s="409"/>
      <c r="F510" s="234">
        <v>0</v>
      </c>
      <c r="G510" s="234">
        <v>0</v>
      </c>
      <c r="H510" s="235">
        <f t="shared" si="459"/>
        <v>0</v>
      </c>
      <c r="I510" s="234">
        <v>0</v>
      </c>
      <c r="J510" s="234">
        <v>0</v>
      </c>
      <c r="K510" s="235">
        <f t="shared" si="460"/>
        <v>0</v>
      </c>
      <c r="L510" s="234">
        <v>0</v>
      </c>
      <c r="M510" s="236">
        <f t="shared" si="461"/>
        <v>0</v>
      </c>
      <c r="N510" s="223"/>
      <c r="P510" s="522">
        <v>0</v>
      </c>
      <c r="Q510" s="496"/>
      <c r="R510" s="496" t="s">
        <v>22</v>
      </c>
      <c r="S510" s="496"/>
      <c r="T510" s="409"/>
      <c r="U510" s="162">
        <f t="shared" si="456"/>
        <v>0</v>
      </c>
      <c r="V510" s="234">
        <v>0</v>
      </c>
      <c r="W510" s="234">
        <v>0</v>
      </c>
      <c r="X510" s="295">
        <f t="shared" si="462"/>
        <v>0</v>
      </c>
      <c r="Y510" s="234">
        <v>0</v>
      </c>
      <c r="Z510" s="234">
        <v>0</v>
      </c>
      <c r="AA510" s="295">
        <f t="shared" si="463"/>
        <v>0</v>
      </c>
      <c r="AB510" s="234">
        <v>0</v>
      </c>
      <c r="AC510" s="295">
        <f t="shared" si="464"/>
        <v>0</v>
      </c>
      <c r="AD510" s="296">
        <f t="shared" si="457"/>
        <v>0</v>
      </c>
      <c r="AE510" s="223"/>
      <c r="AG510" s="522">
        <v>0</v>
      </c>
      <c r="AH510" s="496"/>
      <c r="AI510" s="496" t="s">
        <v>22</v>
      </c>
      <c r="AJ510" s="496"/>
      <c r="AK510" s="409"/>
      <c r="AL510" s="307">
        <f t="shared" si="458"/>
        <v>0</v>
      </c>
      <c r="AM510" s="234">
        <v>0</v>
      </c>
      <c r="AN510" s="234">
        <v>0</v>
      </c>
      <c r="AO510" s="277">
        <f t="shared" si="465"/>
        <v>0</v>
      </c>
      <c r="AP510" s="234">
        <v>0</v>
      </c>
      <c r="AQ510" s="234">
        <v>0</v>
      </c>
      <c r="AR510" s="277">
        <f t="shared" si="466"/>
        <v>0</v>
      </c>
      <c r="AS510" s="234">
        <v>0</v>
      </c>
      <c r="AT510" s="277">
        <f t="shared" si="467"/>
        <v>0</v>
      </c>
      <c r="AU510" s="278">
        <f t="shared" si="468"/>
        <v>0</v>
      </c>
    </row>
    <row r="511" spans="1:48" x14ac:dyDescent="0.35">
      <c r="A511" s="495">
        <v>0</v>
      </c>
      <c r="B511" s="491"/>
      <c r="C511" s="491" t="s">
        <v>23</v>
      </c>
      <c r="D511" s="491"/>
      <c r="E511" s="409"/>
      <c r="F511" s="234">
        <v>0</v>
      </c>
      <c r="G511" s="234">
        <v>0</v>
      </c>
      <c r="H511" s="235">
        <f t="shared" si="459"/>
        <v>0</v>
      </c>
      <c r="I511" s="234">
        <v>0</v>
      </c>
      <c r="J511" s="234">
        <v>0</v>
      </c>
      <c r="K511" s="235">
        <f t="shared" si="460"/>
        <v>0</v>
      </c>
      <c r="L511" s="234">
        <v>0</v>
      </c>
      <c r="M511" s="236">
        <f t="shared" si="461"/>
        <v>0</v>
      </c>
      <c r="N511" s="223"/>
      <c r="P511" s="522">
        <v>0</v>
      </c>
      <c r="Q511" s="496"/>
      <c r="R511" s="496" t="s">
        <v>23</v>
      </c>
      <c r="S511" s="496"/>
      <c r="T511" s="409"/>
      <c r="U511" s="162">
        <f t="shared" si="456"/>
        <v>0</v>
      </c>
      <c r="V511" s="234">
        <v>0</v>
      </c>
      <c r="W511" s="234">
        <v>0</v>
      </c>
      <c r="X511" s="295">
        <f t="shared" si="462"/>
        <v>0</v>
      </c>
      <c r="Y511" s="234">
        <v>0</v>
      </c>
      <c r="Z511" s="234">
        <v>0</v>
      </c>
      <c r="AA511" s="295">
        <f t="shared" si="463"/>
        <v>0</v>
      </c>
      <c r="AB511" s="234">
        <v>0</v>
      </c>
      <c r="AC511" s="295">
        <f t="shared" si="464"/>
        <v>0</v>
      </c>
      <c r="AD511" s="296">
        <f t="shared" si="457"/>
        <v>0</v>
      </c>
      <c r="AE511" s="223"/>
      <c r="AG511" s="522">
        <v>0</v>
      </c>
      <c r="AH511" s="496"/>
      <c r="AI511" s="496" t="s">
        <v>23</v>
      </c>
      <c r="AJ511" s="496"/>
      <c r="AK511" s="409"/>
      <c r="AL511" s="307">
        <f t="shared" si="458"/>
        <v>0</v>
      </c>
      <c r="AM511" s="234">
        <v>0</v>
      </c>
      <c r="AN511" s="234">
        <v>0</v>
      </c>
      <c r="AO511" s="277">
        <f t="shared" si="465"/>
        <v>0</v>
      </c>
      <c r="AP511" s="234">
        <v>0</v>
      </c>
      <c r="AQ511" s="234">
        <v>0</v>
      </c>
      <c r="AR511" s="277">
        <f t="shared" si="466"/>
        <v>0</v>
      </c>
      <c r="AS511" s="234">
        <v>0</v>
      </c>
      <c r="AT511" s="277">
        <f t="shared" si="467"/>
        <v>0</v>
      </c>
      <c r="AU511" s="278">
        <f t="shared" si="468"/>
        <v>0</v>
      </c>
    </row>
    <row r="512" spans="1:48" ht="16" thickBot="1" x14ac:dyDescent="0.4">
      <c r="A512" s="410" t="s">
        <v>181</v>
      </c>
      <c r="B512" s="411"/>
      <c r="C512" s="497">
        <f>SUM(A507:B511)</f>
        <v>0</v>
      </c>
      <c r="D512" s="497"/>
      <c r="E512" s="411"/>
      <c r="F512" s="250">
        <f>SUM(F507:F511)</f>
        <v>0</v>
      </c>
      <c r="G512" s="250">
        <f t="shared" ref="G512:L512" si="469">SUM(G507:G511)</f>
        <v>0</v>
      </c>
      <c r="H512" s="250">
        <f t="shared" si="469"/>
        <v>0</v>
      </c>
      <c r="I512" s="250">
        <f t="shared" si="469"/>
        <v>0</v>
      </c>
      <c r="J512" s="250">
        <f t="shared" si="469"/>
        <v>0</v>
      </c>
      <c r="K512" s="250">
        <f t="shared" si="469"/>
        <v>0</v>
      </c>
      <c r="L512" s="250">
        <f t="shared" si="469"/>
        <v>0</v>
      </c>
      <c r="M512" s="237">
        <f>SUM(M507:M511)</f>
        <v>0</v>
      </c>
      <c r="N512" s="223"/>
      <c r="P512" s="410" t="s">
        <v>181</v>
      </c>
      <c r="Q512" s="411"/>
      <c r="R512" s="498">
        <f>SUM(P507:Q511)</f>
        <v>0</v>
      </c>
      <c r="S512" s="498"/>
      <c r="T512" s="421"/>
      <c r="U512" s="339">
        <f t="shared" si="456"/>
        <v>0</v>
      </c>
      <c r="V512" s="293">
        <f>SUM(V507:V511)</f>
        <v>0</v>
      </c>
      <c r="W512" s="293">
        <f t="shared" ref="W512:AB512" si="470">SUM(W507:W511)</f>
        <v>0</v>
      </c>
      <c r="X512" s="293">
        <f t="shared" si="470"/>
        <v>0</v>
      </c>
      <c r="Y512" s="293">
        <f t="shared" si="470"/>
        <v>0</v>
      </c>
      <c r="Z512" s="293">
        <f t="shared" si="470"/>
        <v>0</v>
      </c>
      <c r="AA512" s="293">
        <f t="shared" si="470"/>
        <v>0</v>
      </c>
      <c r="AB512" s="293">
        <f t="shared" si="470"/>
        <v>0</v>
      </c>
      <c r="AC512" s="293">
        <f>SUM(AC507:AC511)</f>
        <v>0</v>
      </c>
      <c r="AD512" s="294">
        <f>SUM(AD507:AD511)</f>
        <v>0</v>
      </c>
      <c r="AE512" s="223"/>
      <c r="AG512" s="410" t="s">
        <v>181</v>
      </c>
      <c r="AH512" s="411"/>
      <c r="AI512" s="543">
        <f>SUM(AG507:AH511)</f>
        <v>0</v>
      </c>
      <c r="AJ512" s="543"/>
      <c r="AK512" s="421"/>
      <c r="AL512" s="337">
        <f t="shared" si="458"/>
        <v>0</v>
      </c>
      <c r="AM512" s="275">
        <f>SUM(AM507:AM511)</f>
        <v>0</v>
      </c>
      <c r="AN512" s="275">
        <f t="shared" ref="AN512:AT512" si="471">SUM(AN507:AN511)</f>
        <v>0</v>
      </c>
      <c r="AO512" s="275">
        <f t="shared" si="471"/>
        <v>0</v>
      </c>
      <c r="AP512" s="275">
        <f t="shared" si="471"/>
        <v>0</v>
      </c>
      <c r="AQ512" s="275">
        <f t="shared" si="471"/>
        <v>0</v>
      </c>
      <c r="AR512" s="275">
        <f t="shared" si="471"/>
        <v>0</v>
      </c>
      <c r="AS512" s="275">
        <f t="shared" si="471"/>
        <v>0</v>
      </c>
      <c r="AT512" s="275">
        <f t="shared" si="471"/>
        <v>0</v>
      </c>
      <c r="AU512" s="276">
        <f t="shared" si="468"/>
        <v>0</v>
      </c>
    </row>
    <row r="513" spans="1:47" s="358" customFormat="1" ht="3.75" customHeight="1" thickBot="1" x14ac:dyDescent="0.4">
      <c r="A513" s="499"/>
      <c r="B513" s="499"/>
      <c r="C513" s="499"/>
      <c r="D513" s="499"/>
      <c r="E513" s="499"/>
      <c r="F513" s="499"/>
      <c r="G513" s="499"/>
      <c r="H513" s="499"/>
      <c r="I513" s="499"/>
      <c r="J513" s="499"/>
      <c r="K513" s="499"/>
      <c r="L513" s="499"/>
      <c r="M513" s="499"/>
      <c r="N513" s="223"/>
      <c r="P513" s="499"/>
      <c r="Q513" s="499"/>
      <c r="R513" s="499"/>
      <c r="S513" s="499"/>
      <c r="T513" s="499"/>
      <c r="U513" s="499"/>
      <c r="V513" s="499"/>
      <c r="W513" s="499"/>
      <c r="X513" s="499"/>
      <c r="Y513" s="499"/>
      <c r="Z513" s="499"/>
      <c r="AA513" s="499"/>
      <c r="AB513" s="499"/>
      <c r="AC513" s="499"/>
      <c r="AD513" s="499"/>
      <c r="AE513" s="223"/>
      <c r="AG513" s="499"/>
      <c r="AH513" s="499"/>
      <c r="AI513" s="499"/>
      <c r="AJ513" s="499"/>
      <c r="AK513" s="499"/>
      <c r="AL513" s="499"/>
      <c r="AM513" s="499"/>
      <c r="AN513" s="499"/>
      <c r="AO513" s="499"/>
      <c r="AP513" s="499"/>
      <c r="AQ513" s="499"/>
      <c r="AR513" s="499"/>
      <c r="AS513" s="499"/>
      <c r="AT513" s="499"/>
      <c r="AU513" s="499"/>
    </row>
    <row r="514" spans="1:47" ht="16" thickBot="1" x14ac:dyDescent="0.4">
      <c r="A514" s="500" t="s">
        <v>187</v>
      </c>
      <c r="B514" s="501"/>
      <c r="C514" s="501"/>
      <c r="D514" s="501"/>
      <c r="E514" s="501"/>
      <c r="F514" s="241">
        <f>SUM(F512, F503)</f>
        <v>0</v>
      </c>
      <c r="G514" s="241">
        <f t="shared" ref="G514:L514" si="472">SUM(G512, G503)</f>
        <v>0</v>
      </c>
      <c r="H514" s="241">
        <f>SUM(H512, H503)</f>
        <v>0</v>
      </c>
      <c r="I514" s="241">
        <f t="shared" si="472"/>
        <v>0</v>
      </c>
      <c r="J514" s="241">
        <f t="shared" si="472"/>
        <v>0</v>
      </c>
      <c r="K514" s="241">
        <f>SUM(K512, K503)</f>
        <v>0</v>
      </c>
      <c r="L514" s="241">
        <f t="shared" si="472"/>
        <v>0</v>
      </c>
      <c r="M514" s="240">
        <f>SUM(M512, M503)</f>
        <v>0</v>
      </c>
      <c r="N514" s="223"/>
      <c r="P514" s="500" t="s">
        <v>187</v>
      </c>
      <c r="Q514" s="501"/>
      <c r="R514" s="501"/>
      <c r="S514" s="501"/>
      <c r="T514" s="501"/>
      <c r="U514" s="340">
        <f t="shared" si="456"/>
        <v>0</v>
      </c>
      <c r="V514" s="297">
        <f>SUM(V512, V503)</f>
        <v>0</v>
      </c>
      <c r="W514" s="297">
        <f t="shared" ref="W514" si="473">SUM(W512, W503)</f>
        <v>0</v>
      </c>
      <c r="X514" s="297">
        <f>SUM(X512, X503)</f>
        <v>0</v>
      </c>
      <c r="Y514" s="297">
        <f t="shared" ref="Y514:AB514" si="474">SUM(Y512, Y503)</f>
        <v>0</v>
      </c>
      <c r="Z514" s="297">
        <f t="shared" si="474"/>
        <v>0</v>
      </c>
      <c r="AA514" s="297">
        <f t="shared" si="474"/>
        <v>0</v>
      </c>
      <c r="AB514" s="297">
        <f t="shared" si="474"/>
        <v>0</v>
      </c>
      <c r="AC514" s="297">
        <f>SUM(AC512, AC503)</f>
        <v>0</v>
      </c>
      <c r="AD514" s="298">
        <f>SUM(AD512, AD503)</f>
        <v>0</v>
      </c>
      <c r="AE514" s="223"/>
      <c r="AG514" s="500" t="s">
        <v>187</v>
      </c>
      <c r="AH514" s="501"/>
      <c r="AI514" s="501"/>
      <c r="AJ514" s="501"/>
      <c r="AK514" s="501"/>
      <c r="AL514" s="338">
        <f t="shared" si="458"/>
        <v>0</v>
      </c>
      <c r="AM514" s="279">
        <f>SUM(AM512, AM503)</f>
        <v>0</v>
      </c>
      <c r="AN514" s="279">
        <f t="shared" ref="AN514" si="475">SUM(AN512, AN503)</f>
        <v>0</v>
      </c>
      <c r="AO514" s="279">
        <f>SUM(AO512, AO503)</f>
        <v>0</v>
      </c>
      <c r="AP514" s="279">
        <f t="shared" ref="AP514:AT514" si="476">SUM(AP512, AP503)</f>
        <v>0</v>
      </c>
      <c r="AQ514" s="279">
        <f t="shared" si="476"/>
        <v>0</v>
      </c>
      <c r="AR514" s="279">
        <f t="shared" si="476"/>
        <v>0</v>
      </c>
      <c r="AS514" s="279">
        <f t="shared" si="476"/>
        <v>0</v>
      </c>
      <c r="AT514" s="279">
        <f t="shared" si="476"/>
        <v>0</v>
      </c>
      <c r="AU514" s="280">
        <f>IF($S$553&lt;&gt;0, AC514+AL514-AT514, M514+AL514-AT514)</f>
        <v>0</v>
      </c>
    </row>
    <row r="515" spans="1:47" ht="16" thickBot="1" x14ac:dyDescent="0.4">
      <c r="F515" s="357"/>
      <c r="G515" s="357"/>
      <c r="AE515" s="358"/>
    </row>
    <row r="516" spans="1:47" s="242" customFormat="1" x14ac:dyDescent="0.35">
      <c r="A516" s="502" t="s">
        <v>98</v>
      </c>
      <c r="B516" s="503"/>
      <c r="C516" s="503"/>
      <c r="D516" s="503"/>
      <c r="E516" s="503"/>
      <c r="F516" s="503"/>
      <c r="G516" s="503"/>
      <c r="H516" s="503"/>
      <c r="I516" s="503"/>
      <c r="J516" s="503"/>
      <c r="K516" s="503"/>
      <c r="L516" s="503"/>
      <c r="M516" s="518"/>
      <c r="N516" s="413"/>
      <c r="P516" s="502" t="s">
        <v>98</v>
      </c>
      <c r="Q516" s="503"/>
      <c r="R516" s="503"/>
      <c r="S516" s="503"/>
      <c r="T516" s="503"/>
      <c r="U516" s="503"/>
      <c r="V516" s="503"/>
      <c r="W516" s="503"/>
      <c r="X516" s="503"/>
      <c r="Y516" s="503"/>
      <c r="Z516" s="503"/>
      <c r="AA516" s="503"/>
      <c r="AB516" s="503"/>
      <c r="AC516" s="503"/>
      <c r="AD516" s="418"/>
      <c r="AE516" s="413"/>
      <c r="AG516" s="502" t="s">
        <v>98</v>
      </c>
      <c r="AH516" s="503"/>
      <c r="AI516" s="503"/>
      <c r="AJ516" s="503"/>
      <c r="AK516" s="503"/>
      <c r="AL516" s="503"/>
      <c r="AM516" s="503"/>
      <c r="AN516" s="503"/>
      <c r="AO516" s="503"/>
      <c r="AP516" s="503"/>
      <c r="AQ516" s="503"/>
      <c r="AR516" s="503"/>
      <c r="AS516" s="503"/>
      <c r="AT516" s="503"/>
      <c r="AU516" s="418"/>
    </row>
    <row r="517" spans="1:47" s="242" customFormat="1" x14ac:dyDescent="0.35">
      <c r="A517" s="530" t="s">
        <v>24</v>
      </c>
      <c r="B517" s="531"/>
      <c r="C517" s="531"/>
      <c r="D517" s="531"/>
      <c r="E517" s="531"/>
      <c r="F517" s="531"/>
      <c r="G517" s="531"/>
      <c r="H517" s="531"/>
      <c r="I517" s="531"/>
      <c r="J517" s="424" t="s">
        <v>17</v>
      </c>
      <c r="K517" s="424" t="s">
        <v>15</v>
      </c>
      <c r="L517" s="424" t="s">
        <v>16</v>
      </c>
      <c r="M517" s="259" t="s">
        <v>18</v>
      </c>
      <c r="N517" s="413"/>
      <c r="P517" s="530" t="s">
        <v>24</v>
      </c>
      <c r="Q517" s="531"/>
      <c r="R517" s="531"/>
      <c r="S517" s="531"/>
      <c r="T517" s="531"/>
      <c r="U517" s="531"/>
      <c r="V517" s="531"/>
      <c r="W517" s="531"/>
      <c r="X517" s="531"/>
      <c r="Y517" s="422" t="s">
        <v>269</v>
      </c>
      <c r="Z517" s="328" t="s">
        <v>77</v>
      </c>
      <c r="AA517" s="424" t="s">
        <v>15</v>
      </c>
      <c r="AB517" s="424" t="s">
        <v>16</v>
      </c>
      <c r="AC517" s="422" t="s">
        <v>18</v>
      </c>
      <c r="AD517" s="267" t="s">
        <v>114</v>
      </c>
      <c r="AE517" s="413"/>
      <c r="AG517" s="530" t="s">
        <v>24</v>
      </c>
      <c r="AH517" s="531"/>
      <c r="AI517" s="531"/>
      <c r="AJ517" s="531"/>
      <c r="AK517" s="531"/>
      <c r="AL517" s="531"/>
      <c r="AM517" s="531"/>
      <c r="AN517" s="531"/>
      <c r="AO517" s="531"/>
      <c r="AP517" s="422" t="s">
        <v>269</v>
      </c>
      <c r="AQ517" s="328" t="s">
        <v>211</v>
      </c>
      <c r="AR517" s="424" t="s">
        <v>15</v>
      </c>
      <c r="AS517" s="424" t="s">
        <v>16</v>
      </c>
      <c r="AT517" s="422" t="s">
        <v>213</v>
      </c>
      <c r="AU517" s="267" t="s">
        <v>284</v>
      </c>
    </row>
    <row r="518" spans="1:47" x14ac:dyDescent="0.35">
      <c r="A518" s="415">
        <v>1</v>
      </c>
      <c r="B518" s="491"/>
      <c r="C518" s="491"/>
      <c r="D518" s="491"/>
      <c r="E518" s="491"/>
      <c r="F518" s="491"/>
      <c r="G518" s="491"/>
      <c r="H518" s="491"/>
      <c r="I518" s="491"/>
      <c r="J518" s="234">
        <v>0</v>
      </c>
      <c r="K518" s="234">
        <v>0</v>
      </c>
      <c r="L518" s="234">
        <v>0</v>
      </c>
      <c r="M518" s="236">
        <f>SUM(J518:L518)</f>
        <v>0</v>
      </c>
      <c r="N518" s="223"/>
      <c r="P518" s="415">
        <v>1</v>
      </c>
      <c r="Q518" s="491"/>
      <c r="R518" s="491"/>
      <c r="S518" s="491"/>
      <c r="T518" s="491"/>
      <c r="U518" s="491"/>
      <c r="V518" s="491"/>
      <c r="W518" s="491"/>
      <c r="X518" s="491"/>
      <c r="Y518" s="164">
        <f>AU438</f>
        <v>0</v>
      </c>
      <c r="Z518" s="234">
        <v>0</v>
      </c>
      <c r="AA518" s="234">
        <v>0</v>
      </c>
      <c r="AB518" s="234">
        <v>0</v>
      </c>
      <c r="AC518" s="295">
        <f>SUM(Z518:AB518)</f>
        <v>0</v>
      </c>
      <c r="AD518" s="296">
        <f t="shared" ref="AD518:AD520" si="477">M518-AC518</f>
        <v>0</v>
      </c>
      <c r="AE518" s="223"/>
      <c r="AG518" s="415">
        <v>1</v>
      </c>
      <c r="AH518" s="491"/>
      <c r="AI518" s="491"/>
      <c r="AJ518" s="491"/>
      <c r="AK518" s="491"/>
      <c r="AL518" s="491"/>
      <c r="AM518" s="491"/>
      <c r="AN518" s="491"/>
      <c r="AO518" s="491"/>
      <c r="AP518" s="305">
        <f>AU438</f>
        <v>0</v>
      </c>
      <c r="AQ518" s="234">
        <v>0</v>
      </c>
      <c r="AR518" s="234">
        <v>0</v>
      </c>
      <c r="AS518" s="234">
        <v>0</v>
      </c>
      <c r="AT518" s="277">
        <f>SUM(AQ518:AS518)</f>
        <v>0</v>
      </c>
      <c r="AU518" s="278">
        <f>IF($S$553&lt;&gt;0, AC518+AP518-AT518, M518+AP518-AT518)</f>
        <v>0</v>
      </c>
    </row>
    <row r="519" spans="1:47" x14ac:dyDescent="0.35">
      <c r="A519" s="415">
        <v>2</v>
      </c>
      <c r="B519" s="492"/>
      <c r="C519" s="492"/>
      <c r="D519" s="492"/>
      <c r="E519" s="492"/>
      <c r="F519" s="492"/>
      <c r="G519" s="492"/>
      <c r="H519" s="492"/>
      <c r="I519" s="492"/>
      <c r="J519" s="234">
        <v>0</v>
      </c>
      <c r="K519" s="234">
        <v>0</v>
      </c>
      <c r="L519" s="234">
        <v>0</v>
      </c>
      <c r="M519" s="236">
        <f>SUM(J519:L519)</f>
        <v>0</v>
      </c>
      <c r="N519" s="223"/>
      <c r="P519" s="415">
        <v>2</v>
      </c>
      <c r="Q519" s="492"/>
      <c r="R519" s="492"/>
      <c r="S519" s="492"/>
      <c r="T519" s="492"/>
      <c r="U519" s="492"/>
      <c r="V519" s="492"/>
      <c r="W519" s="492"/>
      <c r="X519" s="492"/>
      <c r="Y519" s="164">
        <f t="shared" ref="Y519:Y521" si="478">AU439</f>
        <v>0</v>
      </c>
      <c r="Z519" s="234">
        <v>0</v>
      </c>
      <c r="AA519" s="234">
        <v>0</v>
      </c>
      <c r="AB519" s="234">
        <v>0</v>
      </c>
      <c r="AC519" s="295">
        <f t="shared" ref="AC519:AC520" si="479">SUM(Z519:AB519)</f>
        <v>0</v>
      </c>
      <c r="AD519" s="296">
        <f t="shared" si="477"/>
        <v>0</v>
      </c>
      <c r="AE519" s="223"/>
      <c r="AG519" s="415">
        <v>2</v>
      </c>
      <c r="AH519" s="492"/>
      <c r="AI519" s="492"/>
      <c r="AJ519" s="492"/>
      <c r="AK519" s="492"/>
      <c r="AL519" s="492"/>
      <c r="AM519" s="492"/>
      <c r="AN519" s="492"/>
      <c r="AO519" s="492"/>
      <c r="AP519" s="305">
        <f t="shared" ref="AP519:AP521" si="480">AU439</f>
        <v>0</v>
      </c>
      <c r="AQ519" s="234">
        <v>0</v>
      </c>
      <c r="AR519" s="234">
        <v>0</v>
      </c>
      <c r="AS519" s="234">
        <v>0</v>
      </c>
      <c r="AT519" s="277">
        <f t="shared" ref="AT519:AT520" si="481">SUM(AQ519:AS519)</f>
        <v>0</v>
      </c>
      <c r="AU519" s="278">
        <f t="shared" ref="AU519:AU521" si="482">IF($S$553&lt;&gt;0, AC519+AP519-AT519, M519+AP519-AT519)</f>
        <v>0</v>
      </c>
    </row>
    <row r="520" spans="1:47" x14ac:dyDescent="0.35">
      <c r="A520" s="415">
        <v>3</v>
      </c>
      <c r="B520" s="492"/>
      <c r="C520" s="492"/>
      <c r="D520" s="492"/>
      <c r="E520" s="492"/>
      <c r="F520" s="492"/>
      <c r="G520" s="492"/>
      <c r="H520" s="492"/>
      <c r="I520" s="492"/>
      <c r="J520" s="234">
        <v>0</v>
      </c>
      <c r="K520" s="234">
        <v>0</v>
      </c>
      <c r="L520" s="234">
        <v>0</v>
      </c>
      <c r="M520" s="236">
        <f t="shared" ref="M520:M539" si="483">SUM(J520:L520)</f>
        <v>0</v>
      </c>
      <c r="N520" s="223"/>
      <c r="P520" s="415">
        <v>3</v>
      </c>
      <c r="Q520" s="492"/>
      <c r="R520" s="492"/>
      <c r="S520" s="492"/>
      <c r="T520" s="492"/>
      <c r="U520" s="492"/>
      <c r="V520" s="492"/>
      <c r="W520" s="492"/>
      <c r="X520" s="492"/>
      <c r="Y520" s="164">
        <f t="shared" si="478"/>
        <v>0</v>
      </c>
      <c r="Z520" s="234">
        <v>0</v>
      </c>
      <c r="AA520" s="234">
        <v>0</v>
      </c>
      <c r="AB520" s="234">
        <v>0</v>
      </c>
      <c r="AC520" s="295">
        <f t="shared" si="479"/>
        <v>0</v>
      </c>
      <c r="AD520" s="296">
        <f t="shared" si="477"/>
        <v>0</v>
      </c>
      <c r="AE520" s="223"/>
      <c r="AG520" s="415">
        <v>3</v>
      </c>
      <c r="AH520" s="492"/>
      <c r="AI520" s="492"/>
      <c r="AJ520" s="492"/>
      <c r="AK520" s="492"/>
      <c r="AL520" s="492"/>
      <c r="AM520" s="492"/>
      <c r="AN520" s="492"/>
      <c r="AO520" s="492"/>
      <c r="AP520" s="305">
        <f t="shared" si="480"/>
        <v>0</v>
      </c>
      <c r="AQ520" s="234">
        <v>0</v>
      </c>
      <c r="AR520" s="234">
        <v>0</v>
      </c>
      <c r="AS520" s="234">
        <v>0</v>
      </c>
      <c r="AT520" s="277">
        <f t="shared" si="481"/>
        <v>0</v>
      </c>
      <c r="AU520" s="278">
        <f t="shared" si="482"/>
        <v>0</v>
      </c>
    </row>
    <row r="521" spans="1:47" ht="16" thickBot="1" x14ac:dyDescent="0.4">
      <c r="A521" s="504" t="s">
        <v>25</v>
      </c>
      <c r="B521" s="505"/>
      <c r="C521" s="505"/>
      <c r="D521" s="505"/>
      <c r="E521" s="505"/>
      <c r="F521" s="505"/>
      <c r="G521" s="505"/>
      <c r="H521" s="505"/>
      <c r="I521" s="505"/>
      <c r="J521" s="250">
        <f>SUM(J518:J520)</f>
        <v>0</v>
      </c>
      <c r="K521" s="250">
        <f t="shared" ref="K521:L521" si="484">SUM(K518:K520)</f>
        <v>0</v>
      </c>
      <c r="L521" s="250">
        <f t="shared" si="484"/>
        <v>0</v>
      </c>
      <c r="M521" s="237">
        <f t="shared" si="483"/>
        <v>0</v>
      </c>
      <c r="N521" s="223"/>
      <c r="P521" s="504" t="s">
        <v>25</v>
      </c>
      <c r="Q521" s="505"/>
      <c r="R521" s="505"/>
      <c r="S521" s="505"/>
      <c r="T521" s="505"/>
      <c r="U521" s="505"/>
      <c r="V521" s="505"/>
      <c r="W521" s="505"/>
      <c r="X521" s="505"/>
      <c r="Y521" s="200">
        <f t="shared" si="478"/>
        <v>0</v>
      </c>
      <c r="Z521" s="293">
        <f>SUM(Z518:Z520)</f>
        <v>0</v>
      </c>
      <c r="AA521" s="293">
        <f t="shared" ref="AA521:AD521" si="485">SUM(AA518:AA520)</f>
        <v>0</v>
      </c>
      <c r="AB521" s="293">
        <f t="shared" si="485"/>
        <v>0</v>
      </c>
      <c r="AC521" s="293">
        <f t="shared" si="485"/>
        <v>0</v>
      </c>
      <c r="AD521" s="294">
        <f t="shared" si="485"/>
        <v>0</v>
      </c>
      <c r="AE521" s="223"/>
      <c r="AG521" s="504" t="s">
        <v>25</v>
      </c>
      <c r="AH521" s="505"/>
      <c r="AI521" s="505"/>
      <c r="AJ521" s="505"/>
      <c r="AK521" s="505"/>
      <c r="AL521" s="505"/>
      <c r="AM521" s="505"/>
      <c r="AN521" s="505"/>
      <c r="AO521" s="505"/>
      <c r="AP521" s="306">
        <f t="shared" si="480"/>
        <v>0</v>
      </c>
      <c r="AQ521" s="275">
        <f>SUM(AQ518:AQ520)</f>
        <v>0</v>
      </c>
      <c r="AR521" s="275">
        <f t="shared" ref="AR521:AT521" si="486">SUM(AR518:AR520)</f>
        <v>0</v>
      </c>
      <c r="AS521" s="275">
        <f t="shared" si="486"/>
        <v>0</v>
      </c>
      <c r="AT521" s="275">
        <f t="shared" si="486"/>
        <v>0</v>
      </c>
      <c r="AU521" s="276">
        <f t="shared" si="482"/>
        <v>0</v>
      </c>
    </row>
    <row r="522" spans="1:47" s="358" customFormat="1" ht="3.75" customHeight="1" thickBot="1" x14ac:dyDescent="0.4">
      <c r="A522" s="413"/>
      <c r="B522" s="413"/>
      <c r="C522" s="413"/>
      <c r="D522" s="413"/>
      <c r="E522" s="413"/>
      <c r="F522" s="413"/>
      <c r="G522" s="413"/>
      <c r="H522" s="413"/>
      <c r="I522" s="413"/>
      <c r="J522" s="246"/>
      <c r="K522" s="246"/>
      <c r="L522" s="246"/>
      <c r="M522" s="246"/>
      <c r="N522" s="223"/>
      <c r="P522" s="413"/>
      <c r="Q522" s="413"/>
      <c r="R522" s="413"/>
      <c r="S522" s="413"/>
      <c r="T522" s="413"/>
      <c r="U522" s="413"/>
      <c r="V522" s="413"/>
      <c r="W522" s="413"/>
      <c r="X522" s="413"/>
      <c r="Y522" s="304"/>
      <c r="Z522" s="246"/>
      <c r="AA522" s="246"/>
      <c r="AB522" s="246"/>
      <c r="AC522" s="246"/>
      <c r="AD522" s="246"/>
      <c r="AE522" s="223"/>
      <c r="AG522" s="413"/>
      <c r="AH522" s="413"/>
      <c r="AI522" s="413"/>
      <c r="AJ522" s="413"/>
      <c r="AK522" s="413"/>
      <c r="AL522" s="413"/>
      <c r="AM522" s="413"/>
      <c r="AN522" s="413"/>
      <c r="AO522" s="413"/>
      <c r="AP522" s="304"/>
      <c r="AQ522" s="246"/>
      <c r="AR522" s="246"/>
      <c r="AS522" s="246"/>
      <c r="AT522" s="246"/>
      <c r="AU522" s="246"/>
    </row>
    <row r="523" spans="1:47" s="242" customFormat="1" x14ac:dyDescent="0.35">
      <c r="A523" s="502" t="s">
        <v>33</v>
      </c>
      <c r="B523" s="503"/>
      <c r="C523" s="503"/>
      <c r="D523" s="503"/>
      <c r="E523" s="503"/>
      <c r="F523" s="503"/>
      <c r="G523" s="503"/>
      <c r="H523" s="503"/>
      <c r="I523" s="503"/>
      <c r="J523" s="425" t="s">
        <v>17</v>
      </c>
      <c r="K523" s="425" t="s">
        <v>15</v>
      </c>
      <c r="L523" s="425" t="s">
        <v>16</v>
      </c>
      <c r="M523" s="418" t="s">
        <v>18</v>
      </c>
      <c r="N523" s="413"/>
      <c r="P523" s="502" t="s">
        <v>33</v>
      </c>
      <c r="Q523" s="503"/>
      <c r="R523" s="503"/>
      <c r="S523" s="503"/>
      <c r="T523" s="503"/>
      <c r="U523" s="503"/>
      <c r="V523" s="503"/>
      <c r="W523" s="503"/>
      <c r="X523" s="503"/>
      <c r="Y523" s="414" t="s">
        <v>269</v>
      </c>
      <c r="Z523" s="425" t="s">
        <v>77</v>
      </c>
      <c r="AA523" s="425" t="s">
        <v>15</v>
      </c>
      <c r="AB523" s="425" t="s">
        <v>16</v>
      </c>
      <c r="AC523" s="414" t="s">
        <v>18</v>
      </c>
      <c r="AD523" s="268" t="s">
        <v>114</v>
      </c>
      <c r="AE523" s="413"/>
      <c r="AG523" s="502" t="s">
        <v>33</v>
      </c>
      <c r="AH523" s="503"/>
      <c r="AI523" s="503"/>
      <c r="AJ523" s="503"/>
      <c r="AK523" s="503"/>
      <c r="AL523" s="503"/>
      <c r="AM523" s="503"/>
      <c r="AN523" s="503"/>
      <c r="AO523" s="503"/>
      <c r="AP523" s="414" t="s">
        <v>269</v>
      </c>
      <c r="AQ523" s="425" t="s">
        <v>211</v>
      </c>
      <c r="AR523" s="425" t="s">
        <v>15</v>
      </c>
      <c r="AS523" s="425" t="s">
        <v>16</v>
      </c>
      <c r="AT523" s="414" t="s">
        <v>213</v>
      </c>
      <c r="AU523" s="268" t="s">
        <v>284</v>
      </c>
    </row>
    <row r="524" spans="1:47" x14ac:dyDescent="0.35">
      <c r="A524" s="415">
        <v>1</v>
      </c>
      <c r="B524" s="492"/>
      <c r="C524" s="492"/>
      <c r="D524" s="492"/>
      <c r="E524" s="492"/>
      <c r="F524" s="492"/>
      <c r="G524" s="492"/>
      <c r="H524" s="492"/>
      <c r="I524" s="492"/>
      <c r="J524" s="234">
        <v>0</v>
      </c>
      <c r="K524" s="234">
        <v>0</v>
      </c>
      <c r="L524" s="234">
        <v>0</v>
      </c>
      <c r="M524" s="236">
        <f t="shared" si="483"/>
        <v>0</v>
      </c>
      <c r="N524" s="223"/>
      <c r="P524" s="415">
        <v>1</v>
      </c>
      <c r="Q524" s="492"/>
      <c r="R524" s="492"/>
      <c r="S524" s="492"/>
      <c r="T524" s="492"/>
      <c r="U524" s="492"/>
      <c r="V524" s="492"/>
      <c r="W524" s="492"/>
      <c r="X524" s="492"/>
      <c r="Y524" s="164">
        <f t="shared" ref="Y524:Y527" si="487">AU444</f>
        <v>0</v>
      </c>
      <c r="Z524" s="234">
        <v>0</v>
      </c>
      <c r="AA524" s="234">
        <v>0</v>
      </c>
      <c r="AB524" s="234">
        <v>0</v>
      </c>
      <c r="AC524" s="295">
        <f t="shared" ref="AC524:AC526" si="488">SUM(Z524:AB524)</f>
        <v>0</v>
      </c>
      <c r="AD524" s="296">
        <f t="shared" ref="AD524:AD526" si="489">M524-AC524</f>
        <v>0</v>
      </c>
      <c r="AE524" s="223"/>
      <c r="AG524" s="415">
        <v>1</v>
      </c>
      <c r="AH524" s="492"/>
      <c r="AI524" s="492"/>
      <c r="AJ524" s="492"/>
      <c r="AK524" s="492"/>
      <c r="AL524" s="492"/>
      <c r="AM524" s="492"/>
      <c r="AN524" s="492"/>
      <c r="AO524" s="492"/>
      <c r="AP524" s="305">
        <f t="shared" ref="AP524:AP527" si="490">AU444</f>
        <v>0</v>
      </c>
      <c r="AQ524" s="234">
        <v>0</v>
      </c>
      <c r="AR524" s="234">
        <v>0</v>
      </c>
      <c r="AS524" s="234">
        <v>0</v>
      </c>
      <c r="AT524" s="277">
        <f t="shared" ref="AT524:AT526" si="491">SUM(AQ524:AS524)</f>
        <v>0</v>
      </c>
      <c r="AU524" s="278">
        <f t="shared" ref="AU524:AU527" si="492">IF($S$553&lt;&gt;0, AC524+AP524-AT524, M524+AP524-AT524)</f>
        <v>0</v>
      </c>
    </row>
    <row r="525" spans="1:47" x14ac:dyDescent="0.35">
      <c r="A525" s="415">
        <v>2</v>
      </c>
      <c r="B525" s="492"/>
      <c r="C525" s="492"/>
      <c r="D525" s="492"/>
      <c r="E525" s="492"/>
      <c r="F525" s="492"/>
      <c r="G525" s="492"/>
      <c r="H525" s="492"/>
      <c r="I525" s="492"/>
      <c r="J525" s="234">
        <v>0</v>
      </c>
      <c r="K525" s="234">
        <v>0</v>
      </c>
      <c r="L525" s="234">
        <v>0</v>
      </c>
      <c r="M525" s="236">
        <f t="shared" si="483"/>
        <v>0</v>
      </c>
      <c r="N525" s="223"/>
      <c r="P525" s="415">
        <v>2</v>
      </c>
      <c r="Q525" s="492"/>
      <c r="R525" s="492"/>
      <c r="S525" s="492"/>
      <c r="T525" s="492"/>
      <c r="U525" s="492"/>
      <c r="V525" s="492"/>
      <c r="W525" s="492"/>
      <c r="X525" s="492"/>
      <c r="Y525" s="164">
        <f t="shared" si="487"/>
        <v>0</v>
      </c>
      <c r="Z525" s="234">
        <v>0</v>
      </c>
      <c r="AA525" s="234">
        <v>0</v>
      </c>
      <c r="AB525" s="234">
        <v>0</v>
      </c>
      <c r="AC525" s="295">
        <f t="shared" si="488"/>
        <v>0</v>
      </c>
      <c r="AD525" s="296">
        <f t="shared" si="489"/>
        <v>0</v>
      </c>
      <c r="AE525" s="223"/>
      <c r="AG525" s="415">
        <v>2</v>
      </c>
      <c r="AH525" s="492"/>
      <c r="AI525" s="492"/>
      <c r="AJ525" s="492"/>
      <c r="AK525" s="492"/>
      <c r="AL525" s="492"/>
      <c r="AM525" s="492"/>
      <c r="AN525" s="492"/>
      <c r="AO525" s="492"/>
      <c r="AP525" s="305">
        <f t="shared" si="490"/>
        <v>0</v>
      </c>
      <c r="AQ525" s="234">
        <v>0</v>
      </c>
      <c r="AR525" s="234">
        <v>0</v>
      </c>
      <c r="AS525" s="234">
        <v>0</v>
      </c>
      <c r="AT525" s="277">
        <f t="shared" si="491"/>
        <v>0</v>
      </c>
      <c r="AU525" s="278">
        <f t="shared" si="492"/>
        <v>0</v>
      </c>
    </row>
    <row r="526" spans="1:47" x14ac:dyDescent="0.35">
      <c r="A526" s="415">
        <v>3</v>
      </c>
      <c r="B526" s="492"/>
      <c r="C526" s="492"/>
      <c r="D526" s="492"/>
      <c r="E526" s="492"/>
      <c r="F526" s="492"/>
      <c r="G526" s="492"/>
      <c r="H526" s="492"/>
      <c r="I526" s="492"/>
      <c r="J526" s="234">
        <v>0</v>
      </c>
      <c r="K526" s="234">
        <v>0</v>
      </c>
      <c r="L526" s="234">
        <v>0</v>
      </c>
      <c r="M526" s="236">
        <f>SUM(J526:L526)</f>
        <v>0</v>
      </c>
      <c r="N526" s="223"/>
      <c r="P526" s="415">
        <v>3</v>
      </c>
      <c r="Q526" s="492"/>
      <c r="R526" s="492"/>
      <c r="S526" s="492"/>
      <c r="T526" s="492"/>
      <c r="U526" s="492"/>
      <c r="V526" s="492"/>
      <c r="W526" s="492"/>
      <c r="X526" s="492"/>
      <c r="Y526" s="164">
        <f t="shared" si="487"/>
        <v>0</v>
      </c>
      <c r="Z526" s="234">
        <v>0</v>
      </c>
      <c r="AA526" s="234">
        <v>0</v>
      </c>
      <c r="AB526" s="234">
        <v>0</v>
      </c>
      <c r="AC526" s="295">
        <f t="shared" si="488"/>
        <v>0</v>
      </c>
      <c r="AD526" s="296">
        <f t="shared" si="489"/>
        <v>0</v>
      </c>
      <c r="AE526" s="223"/>
      <c r="AG526" s="415">
        <v>3</v>
      </c>
      <c r="AH526" s="492"/>
      <c r="AI526" s="492"/>
      <c r="AJ526" s="492"/>
      <c r="AK526" s="492"/>
      <c r="AL526" s="492"/>
      <c r="AM526" s="492"/>
      <c r="AN526" s="492"/>
      <c r="AO526" s="492"/>
      <c r="AP526" s="305">
        <f t="shared" si="490"/>
        <v>0</v>
      </c>
      <c r="AQ526" s="234">
        <v>0</v>
      </c>
      <c r="AR526" s="234">
        <v>0</v>
      </c>
      <c r="AS526" s="234">
        <v>0</v>
      </c>
      <c r="AT526" s="277">
        <f t="shared" si="491"/>
        <v>0</v>
      </c>
      <c r="AU526" s="278">
        <f t="shared" si="492"/>
        <v>0</v>
      </c>
    </row>
    <row r="527" spans="1:47" ht="16" thickBot="1" x14ac:dyDescent="0.4">
      <c r="A527" s="504" t="s">
        <v>26</v>
      </c>
      <c r="B527" s="505"/>
      <c r="C527" s="505"/>
      <c r="D527" s="505"/>
      <c r="E527" s="505"/>
      <c r="F527" s="505"/>
      <c r="G527" s="505"/>
      <c r="H527" s="505"/>
      <c r="I527" s="505"/>
      <c r="J527" s="250">
        <f>SUM(J524:J526)</f>
        <v>0</v>
      </c>
      <c r="K527" s="250">
        <f t="shared" ref="K527" si="493">SUM(K524:K526)</f>
        <v>0</v>
      </c>
      <c r="L527" s="250">
        <f>SUM(L524:L526)</f>
        <v>0</v>
      </c>
      <c r="M527" s="237">
        <f t="shared" si="483"/>
        <v>0</v>
      </c>
      <c r="N527" s="223"/>
      <c r="P527" s="504" t="s">
        <v>26</v>
      </c>
      <c r="Q527" s="505"/>
      <c r="R527" s="505"/>
      <c r="S527" s="505"/>
      <c r="T527" s="505"/>
      <c r="U527" s="505"/>
      <c r="V527" s="505"/>
      <c r="W527" s="505"/>
      <c r="X527" s="505"/>
      <c r="Y527" s="200">
        <f t="shared" si="487"/>
        <v>0</v>
      </c>
      <c r="Z527" s="293">
        <f>SUM(Z524:Z526)</f>
        <v>0</v>
      </c>
      <c r="AA527" s="293">
        <f t="shared" ref="AA527:AD527" si="494">SUM(AA524:AA526)</f>
        <v>0</v>
      </c>
      <c r="AB527" s="293">
        <f t="shared" si="494"/>
        <v>0</v>
      </c>
      <c r="AC527" s="293">
        <f t="shared" si="494"/>
        <v>0</v>
      </c>
      <c r="AD527" s="294">
        <f t="shared" si="494"/>
        <v>0</v>
      </c>
      <c r="AE527" s="223"/>
      <c r="AG527" s="504" t="s">
        <v>26</v>
      </c>
      <c r="AH527" s="505"/>
      <c r="AI527" s="505"/>
      <c r="AJ527" s="505"/>
      <c r="AK527" s="505"/>
      <c r="AL527" s="505"/>
      <c r="AM527" s="505"/>
      <c r="AN527" s="505"/>
      <c r="AO527" s="505"/>
      <c r="AP527" s="306">
        <f t="shared" si="490"/>
        <v>0</v>
      </c>
      <c r="AQ527" s="275">
        <f>SUM(AQ524:AQ526)</f>
        <v>0</v>
      </c>
      <c r="AR527" s="275">
        <f t="shared" ref="AR527:AT527" si="495">SUM(AR524:AR526)</f>
        <v>0</v>
      </c>
      <c r="AS527" s="275">
        <f t="shared" si="495"/>
        <v>0</v>
      </c>
      <c r="AT527" s="275">
        <f t="shared" si="495"/>
        <v>0</v>
      </c>
      <c r="AU527" s="276">
        <f t="shared" si="492"/>
        <v>0</v>
      </c>
    </row>
    <row r="528" spans="1:47" s="358" customFormat="1" ht="3.75" customHeight="1" thickBot="1" x14ac:dyDescent="0.4">
      <c r="A528" s="413"/>
      <c r="B528" s="413"/>
      <c r="C528" s="413"/>
      <c r="D528" s="413"/>
      <c r="E528" s="413"/>
      <c r="F528" s="413"/>
      <c r="G528" s="413"/>
      <c r="H528" s="413"/>
      <c r="I528" s="413"/>
      <c r="J528" s="246"/>
      <c r="K528" s="246"/>
      <c r="L528" s="246"/>
      <c r="M528" s="246"/>
      <c r="N528" s="223"/>
      <c r="P528" s="413"/>
      <c r="Q528" s="413"/>
      <c r="R528" s="413"/>
      <c r="S528" s="413"/>
      <c r="T528" s="413"/>
      <c r="U528" s="413"/>
      <c r="V528" s="413"/>
      <c r="W528" s="413"/>
      <c r="X528" s="413"/>
      <c r="Y528" s="246"/>
      <c r="Z528" s="246"/>
      <c r="AA528" s="246"/>
      <c r="AB528" s="246"/>
      <c r="AC528" s="246"/>
      <c r="AD528" s="246"/>
      <c r="AE528" s="223"/>
      <c r="AG528" s="413"/>
      <c r="AH528" s="413"/>
      <c r="AI528" s="413"/>
      <c r="AJ528" s="413"/>
      <c r="AK528" s="413"/>
      <c r="AL528" s="413"/>
      <c r="AM528" s="413"/>
      <c r="AN528" s="413"/>
      <c r="AO528" s="413"/>
      <c r="AP528" s="246"/>
      <c r="AQ528" s="246"/>
      <c r="AR528" s="246"/>
      <c r="AS528" s="246"/>
      <c r="AT528" s="246"/>
      <c r="AU528" s="246"/>
    </row>
    <row r="529" spans="1:134" s="242" customFormat="1" x14ac:dyDescent="0.35">
      <c r="A529" s="502" t="s">
        <v>27</v>
      </c>
      <c r="B529" s="503"/>
      <c r="C529" s="503"/>
      <c r="D529" s="503"/>
      <c r="E529" s="503"/>
      <c r="F529" s="503"/>
      <c r="G529" s="503"/>
      <c r="H529" s="503"/>
      <c r="I529" s="503"/>
      <c r="J529" s="425" t="s">
        <v>17</v>
      </c>
      <c r="K529" s="425" t="s">
        <v>15</v>
      </c>
      <c r="L529" s="425" t="s">
        <v>16</v>
      </c>
      <c r="M529" s="418" t="s">
        <v>18</v>
      </c>
      <c r="N529" s="413"/>
      <c r="P529" s="502" t="s">
        <v>27</v>
      </c>
      <c r="Q529" s="503"/>
      <c r="R529" s="503"/>
      <c r="S529" s="503"/>
      <c r="T529" s="503"/>
      <c r="U529" s="503"/>
      <c r="V529" s="503"/>
      <c r="W529" s="503"/>
      <c r="X529" s="503"/>
      <c r="Y529" s="414" t="s">
        <v>269</v>
      </c>
      <c r="Z529" s="425" t="s">
        <v>77</v>
      </c>
      <c r="AA529" s="425" t="s">
        <v>15</v>
      </c>
      <c r="AB529" s="425" t="s">
        <v>16</v>
      </c>
      <c r="AC529" s="414" t="s">
        <v>18</v>
      </c>
      <c r="AD529" s="268" t="s">
        <v>114</v>
      </c>
      <c r="AE529" s="413"/>
      <c r="AG529" s="502" t="s">
        <v>27</v>
      </c>
      <c r="AH529" s="503"/>
      <c r="AI529" s="503"/>
      <c r="AJ529" s="503"/>
      <c r="AK529" s="503"/>
      <c r="AL529" s="503"/>
      <c r="AM529" s="503"/>
      <c r="AN529" s="503"/>
      <c r="AO529" s="503"/>
      <c r="AP529" s="414" t="s">
        <v>269</v>
      </c>
      <c r="AQ529" s="425" t="s">
        <v>211</v>
      </c>
      <c r="AR529" s="425" t="s">
        <v>15</v>
      </c>
      <c r="AS529" s="425" t="s">
        <v>16</v>
      </c>
      <c r="AT529" s="414" t="s">
        <v>213</v>
      </c>
      <c r="AU529" s="268" t="s">
        <v>284</v>
      </c>
    </row>
    <row r="530" spans="1:134" x14ac:dyDescent="0.35">
      <c r="A530" s="415">
        <v>1</v>
      </c>
      <c r="B530" s="228" t="s">
        <v>28</v>
      </c>
      <c r="C530" s="492"/>
      <c r="D530" s="492"/>
      <c r="E530" s="492"/>
      <c r="F530" s="492"/>
      <c r="G530" s="492"/>
      <c r="H530" s="492"/>
      <c r="I530" s="492"/>
      <c r="J530" s="234">
        <v>0</v>
      </c>
      <c r="K530" s="234">
        <v>0</v>
      </c>
      <c r="L530" s="234">
        <v>0</v>
      </c>
      <c r="M530" s="236">
        <f t="shared" si="483"/>
        <v>0</v>
      </c>
      <c r="N530" s="223"/>
      <c r="P530" s="415">
        <v>1</v>
      </c>
      <c r="Q530" s="228" t="s">
        <v>28</v>
      </c>
      <c r="R530" s="492"/>
      <c r="S530" s="492"/>
      <c r="T530" s="492"/>
      <c r="U530" s="492"/>
      <c r="V530" s="492"/>
      <c r="W530" s="492"/>
      <c r="X530" s="492"/>
      <c r="Y530" s="164">
        <f t="shared" ref="Y530:Y541" si="496">AU450</f>
        <v>0</v>
      </c>
      <c r="Z530" s="234">
        <v>0</v>
      </c>
      <c r="AA530" s="234">
        <v>0</v>
      </c>
      <c r="AB530" s="234">
        <v>0</v>
      </c>
      <c r="AC530" s="295">
        <f t="shared" ref="AC530:AC539" si="497">SUM(Z530:AB530)</f>
        <v>0</v>
      </c>
      <c r="AD530" s="296">
        <f t="shared" ref="AD530:AD540" si="498">M530-AC530</f>
        <v>0</v>
      </c>
      <c r="AE530" s="223"/>
      <c r="AG530" s="415">
        <v>1</v>
      </c>
      <c r="AH530" s="228" t="s">
        <v>28</v>
      </c>
      <c r="AI530" s="492"/>
      <c r="AJ530" s="492"/>
      <c r="AK530" s="492"/>
      <c r="AL530" s="492"/>
      <c r="AM530" s="492"/>
      <c r="AN530" s="492"/>
      <c r="AO530" s="492"/>
      <c r="AP530" s="305">
        <f t="shared" ref="AP530:AP541" si="499">AU450</f>
        <v>0</v>
      </c>
      <c r="AQ530" s="234">
        <v>0</v>
      </c>
      <c r="AR530" s="234">
        <v>0</v>
      </c>
      <c r="AS530" s="234">
        <v>0</v>
      </c>
      <c r="AT530" s="277">
        <f t="shared" ref="AT530:AT539" si="500">SUM(AQ530:AS530)</f>
        <v>0</v>
      </c>
      <c r="AU530" s="278">
        <f>IF($S$553&lt;&gt;0, AC530+AP530-AT530, M530+AP530-AT530)</f>
        <v>0</v>
      </c>
    </row>
    <row r="531" spans="1:134" x14ac:dyDescent="0.35">
      <c r="A531" s="415">
        <v>2</v>
      </c>
      <c r="B531" s="228" t="s">
        <v>31</v>
      </c>
      <c r="C531" s="492"/>
      <c r="D531" s="492"/>
      <c r="E531" s="492"/>
      <c r="F531" s="492"/>
      <c r="G531" s="492"/>
      <c r="H531" s="492"/>
      <c r="I531" s="492"/>
      <c r="J531" s="234">
        <v>0</v>
      </c>
      <c r="K531" s="234">
        <v>0</v>
      </c>
      <c r="L531" s="234">
        <v>0</v>
      </c>
      <c r="M531" s="236">
        <f t="shared" si="483"/>
        <v>0</v>
      </c>
      <c r="N531" s="223"/>
      <c r="P531" s="415">
        <v>2</v>
      </c>
      <c r="Q531" s="228" t="s">
        <v>31</v>
      </c>
      <c r="R531" s="492"/>
      <c r="S531" s="492"/>
      <c r="T531" s="492"/>
      <c r="U531" s="492"/>
      <c r="V531" s="492"/>
      <c r="W531" s="492"/>
      <c r="X531" s="492"/>
      <c r="Y531" s="164">
        <f t="shared" si="496"/>
        <v>0</v>
      </c>
      <c r="Z531" s="234">
        <v>0</v>
      </c>
      <c r="AA531" s="234">
        <v>0</v>
      </c>
      <c r="AB531" s="234">
        <v>0</v>
      </c>
      <c r="AC531" s="295">
        <f t="shared" si="497"/>
        <v>0</v>
      </c>
      <c r="AD531" s="296">
        <f t="shared" si="498"/>
        <v>0</v>
      </c>
      <c r="AE531" s="223"/>
      <c r="AG531" s="415">
        <v>2</v>
      </c>
      <c r="AH531" s="228" t="s">
        <v>31</v>
      </c>
      <c r="AI531" s="492"/>
      <c r="AJ531" s="492"/>
      <c r="AK531" s="492"/>
      <c r="AL531" s="492"/>
      <c r="AM531" s="492"/>
      <c r="AN531" s="492"/>
      <c r="AO531" s="492"/>
      <c r="AP531" s="305">
        <f t="shared" si="499"/>
        <v>0</v>
      </c>
      <c r="AQ531" s="234">
        <v>0</v>
      </c>
      <c r="AR531" s="234">
        <v>0</v>
      </c>
      <c r="AS531" s="234">
        <v>0</v>
      </c>
      <c r="AT531" s="277">
        <f t="shared" si="500"/>
        <v>0</v>
      </c>
      <c r="AU531" s="278">
        <f t="shared" ref="AU531:AU540" si="501">IF($S$553&lt;&gt;0, AC531+AP531-AT531, M531+AP531-AT531)</f>
        <v>0</v>
      </c>
    </row>
    <row r="532" spans="1:134" x14ac:dyDescent="0.35">
      <c r="A532" s="415">
        <v>3</v>
      </c>
      <c r="B532" s="228" t="s">
        <v>32</v>
      </c>
      <c r="C532" s="492"/>
      <c r="D532" s="492"/>
      <c r="E532" s="492"/>
      <c r="F532" s="492"/>
      <c r="G532" s="492"/>
      <c r="H532" s="492"/>
      <c r="I532" s="492"/>
      <c r="J532" s="234">
        <v>0</v>
      </c>
      <c r="K532" s="234">
        <v>0</v>
      </c>
      <c r="L532" s="234">
        <v>0</v>
      </c>
      <c r="M532" s="236">
        <f t="shared" si="483"/>
        <v>0</v>
      </c>
      <c r="N532" s="223"/>
      <c r="P532" s="415">
        <v>3</v>
      </c>
      <c r="Q532" s="228" t="s">
        <v>32</v>
      </c>
      <c r="R532" s="492"/>
      <c r="S532" s="492"/>
      <c r="T532" s="492"/>
      <c r="U532" s="492"/>
      <c r="V532" s="492"/>
      <c r="W532" s="492"/>
      <c r="X532" s="492"/>
      <c r="Y532" s="164">
        <f t="shared" si="496"/>
        <v>0</v>
      </c>
      <c r="Z532" s="234">
        <v>0</v>
      </c>
      <c r="AA532" s="234">
        <v>0</v>
      </c>
      <c r="AB532" s="234">
        <v>0</v>
      </c>
      <c r="AC532" s="295">
        <f t="shared" si="497"/>
        <v>0</v>
      </c>
      <c r="AD532" s="296">
        <f t="shared" si="498"/>
        <v>0</v>
      </c>
      <c r="AE532" s="223"/>
      <c r="AG532" s="415">
        <v>3</v>
      </c>
      <c r="AH532" s="228" t="s">
        <v>32</v>
      </c>
      <c r="AI532" s="492"/>
      <c r="AJ532" s="492"/>
      <c r="AK532" s="492"/>
      <c r="AL532" s="492"/>
      <c r="AM532" s="492"/>
      <c r="AN532" s="492"/>
      <c r="AO532" s="492"/>
      <c r="AP532" s="305">
        <f t="shared" si="499"/>
        <v>0</v>
      </c>
      <c r="AQ532" s="234">
        <v>0</v>
      </c>
      <c r="AR532" s="234">
        <v>0</v>
      </c>
      <c r="AS532" s="234">
        <v>0</v>
      </c>
      <c r="AT532" s="277">
        <f t="shared" si="500"/>
        <v>0</v>
      </c>
      <c r="AU532" s="278">
        <f t="shared" si="501"/>
        <v>0</v>
      </c>
    </row>
    <row r="533" spans="1:134" s="358" customFormat="1" x14ac:dyDescent="0.35">
      <c r="A533" s="229">
        <v>4</v>
      </c>
      <c r="B533" s="228" t="s">
        <v>72</v>
      </c>
      <c r="C533" s="492"/>
      <c r="D533" s="492"/>
      <c r="E533" s="492"/>
      <c r="F533" s="492"/>
      <c r="G533" s="492"/>
      <c r="H533" s="492"/>
      <c r="I533" s="492"/>
      <c r="J533" s="234">
        <v>0</v>
      </c>
      <c r="K533" s="234">
        <v>0</v>
      </c>
      <c r="L533" s="234">
        <v>0</v>
      </c>
      <c r="M533" s="236">
        <f t="shared" si="483"/>
        <v>0</v>
      </c>
      <c r="N533" s="223"/>
      <c r="P533" s="229">
        <v>4</v>
      </c>
      <c r="Q533" s="228" t="s">
        <v>72</v>
      </c>
      <c r="R533" s="492"/>
      <c r="S533" s="492"/>
      <c r="T533" s="492"/>
      <c r="U533" s="492"/>
      <c r="V533" s="492"/>
      <c r="W533" s="492"/>
      <c r="X533" s="492"/>
      <c r="Y533" s="164">
        <f t="shared" si="496"/>
        <v>0</v>
      </c>
      <c r="Z533" s="234">
        <v>0</v>
      </c>
      <c r="AA533" s="234">
        <v>0</v>
      </c>
      <c r="AB533" s="234">
        <v>0</v>
      </c>
      <c r="AC533" s="295">
        <f t="shared" si="497"/>
        <v>0</v>
      </c>
      <c r="AD533" s="296">
        <f t="shared" si="498"/>
        <v>0</v>
      </c>
      <c r="AE533" s="223"/>
      <c r="AG533" s="229">
        <v>4</v>
      </c>
      <c r="AH533" s="228" t="s">
        <v>72</v>
      </c>
      <c r="AI533" s="492"/>
      <c r="AJ533" s="492"/>
      <c r="AK533" s="492"/>
      <c r="AL533" s="492"/>
      <c r="AM533" s="492"/>
      <c r="AN533" s="492"/>
      <c r="AO533" s="492"/>
      <c r="AP533" s="305">
        <f t="shared" si="499"/>
        <v>0</v>
      </c>
      <c r="AQ533" s="234">
        <v>0</v>
      </c>
      <c r="AR533" s="234">
        <v>0</v>
      </c>
      <c r="AS533" s="234">
        <v>0</v>
      </c>
      <c r="AT533" s="277">
        <f t="shared" si="500"/>
        <v>0</v>
      </c>
      <c r="AU533" s="278">
        <f t="shared" si="501"/>
        <v>0</v>
      </c>
    </row>
    <row r="534" spans="1:134" x14ac:dyDescent="0.35">
      <c r="A534" s="415">
        <v>5</v>
      </c>
      <c r="B534" s="228" t="s">
        <v>29</v>
      </c>
      <c r="C534" s="492"/>
      <c r="D534" s="492"/>
      <c r="E534" s="492"/>
      <c r="F534" s="492"/>
      <c r="G534" s="492"/>
      <c r="H534" s="492"/>
      <c r="I534" s="492"/>
      <c r="J534" s="234">
        <v>0</v>
      </c>
      <c r="K534" s="234">
        <v>0</v>
      </c>
      <c r="L534" s="234">
        <v>0</v>
      </c>
      <c r="M534" s="236">
        <f t="shared" si="483"/>
        <v>0</v>
      </c>
      <c r="N534" s="223"/>
      <c r="P534" s="415">
        <v>5</v>
      </c>
      <c r="Q534" s="228" t="s">
        <v>29</v>
      </c>
      <c r="R534" s="492"/>
      <c r="S534" s="492"/>
      <c r="T534" s="492"/>
      <c r="U534" s="492"/>
      <c r="V534" s="492"/>
      <c r="W534" s="492"/>
      <c r="X534" s="492"/>
      <c r="Y534" s="164">
        <f t="shared" si="496"/>
        <v>0</v>
      </c>
      <c r="Z534" s="234">
        <v>0</v>
      </c>
      <c r="AA534" s="234">
        <v>0</v>
      </c>
      <c r="AB534" s="234">
        <v>0</v>
      </c>
      <c r="AC534" s="295">
        <f t="shared" si="497"/>
        <v>0</v>
      </c>
      <c r="AD534" s="296">
        <f t="shared" si="498"/>
        <v>0</v>
      </c>
      <c r="AE534" s="223"/>
      <c r="AG534" s="415">
        <v>5</v>
      </c>
      <c r="AH534" s="228" t="s">
        <v>29</v>
      </c>
      <c r="AI534" s="492"/>
      <c r="AJ534" s="492"/>
      <c r="AK534" s="492"/>
      <c r="AL534" s="492"/>
      <c r="AM534" s="492"/>
      <c r="AN534" s="492"/>
      <c r="AO534" s="492"/>
      <c r="AP534" s="305">
        <f t="shared" si="499"/>
        <v>0</v>
      </c>
      <c r="AQ534" s="234">
        <v>0</v>
      </c>
      <c r="AR534" s="234">
        <v>0</v>
      </c>
      <c r="AS534" s="234">
        <v>0</v>
      </c>
      <c r="AT534" s="277">
        <f t="shared" si="500"/>
        <v>0</v>
      </c>
      <c r="AU534" s="278">
        <f t="shared" si="501"/>
        <v>0</v>
      </c>
    </row>
    <row r="535" spans="1:134" x14ac:dyDescent="0.35">
      <c r="A535" s="415">
        <v>6</v>
      </c>
      <c r="B535" s="228" t="s">
        <v>30</v>
      </c>
      <c r="C535" s="492"/>
      <c r="D535" s="492"/>
      <c r="E535" s="492"/>
      <c r="F535" s="492"/>
      <c r="G535" s="492"/>
      <c r="H535" s="492"/>
      <c r="I535" s="492"/>
      <c r="J535" s="234">
        <v>0</v>
      </c>
      <c r="K535" s="234">
        <v>0</v>
      </c>
      <c r="L535" s="234">
        <v>0</v>
      </c>
      <c r="M535" s="236">
        <f t="shared" si="483"/>
        <v>0</v>
      </c>
      <c r="N535" s="223"/>
      <c r="P535" s="415">
        <v>6</v>
      </c>
      <c r="Q535" s="228" t="s">
        <v>30</v>
      </c>
      <c r="R535" s="492"/>
      <c r="S535" s="492"/>
      <c r="T535" s="492"/>
      <c r="U535" s="492"/>
      <c r="V535" s="492"/>
      <c r="W535" s="492"/>
      <c r="X535" s="492"/>
      <c r="Y535" s="164">
        <f t="shared" si="496"/>
        <v>0</v>
      </c>
      <c r="Z535" s="234">
        <v>0</v>
      </c>
      <c r="AA535" s="234">
        <v>0</v>
      </c>
      <c r="AB535" s="234">
        <v>0</v>
      </c>
      <c r="AC535" s="295">
        <f t="shared" si="497"/>
        <v>0</v>
      </c>
      <c r="AD535" s="296">
        <f t="shared" si="498"/>
        <v>0</v>
      </c>
      <c r="AE535" s="223"/>
      <c r="AG535" s="415">
        <v>6</v>
      </c>
      <c r="AH535" s="228" t="s">
        <v>30</v>
      </c>
      <c r="AI535" s="492"/>
      <c r="AJ535" s="492"/>
      <c r="AK535" s="492"/>
      <c r="AL535" s="492"/>
      <c r="AM535" s="492"/>
      <c r="AN535" s="492"/>
      <c r="AO535" s="492"/>
      <c r="AP535" s="305">
        <f t="shared" si="499"/>
        <v>0</v>
      </c>
      <c r="AQ535" s="234">
        <v>0</v>
      </c>
      <c r="AR535" s="234">
        <v>0</v>
      </c>
      <c r="AS535" s="234">
        <v>0</v>
      </c>
      <c r="AT535" s="277">
        <f t="shared" si="500"/>
        <v>0</v>
      </c>
      <c r="AU535" s="278">
        <f t="shared" si="501"/>
        <v>0</v>
      </c>
    </row>
    <row r="536" spans="1:134" x14ac:dyDescent="0.35">
      <c r="A536" s="415">
        <v>7</v>
      </c>
      <c r="B536" s="228" t="s">
        <v>34</v>
      </c>
      <c r="C536" s="492"/>
      <c r="D536" s="492"/>
      <c r="E536" s="492"/>
      <c r="F536" s="492"/>
      <c r="G536" s="492"/>
      <c r="H536" s="492"/>
      <c r="I536" s="492"/>
      <c r="J536" s="234">
        <v>0</v>
      </c>
      <c r="K536" s="234">
        <v>0</v>
      </c>
      <c r="L536" s="234">
        <v>0</v>
      </c>
      <c r="M536" s="236">
        <f t="shared" si="483"/>
        <v>0</v>
      </c>
      <c r="N536" s="223"/>
      <c r="P536" s="415">
        <v>7</v>
      </c>
      <c r="Q536" s="228" t="s">
        <v>34</v>
      </c>
      <c r="R536" s="492"/>
      <c r="S536" s="492"/>
      <c r="T536" s="492"/>
      <c r="U536" s="492"/>
      <c r="V536" s="492"/>
      <c r="W536" s="492"/>
      <c r="X536" s="492"/>
      <c r="Y536" s="164">
        <f t="shared" si="496"/>
        <v>0</v>
      </c>
      <c r="Z536" s="234">
        <v>0</v>
      </c>
      <c r="AA536" s="234">
        <v>0</v>
      </c>
      <c r="AB536" s="234">
        <v>0</v>
      </c>
      <c r="AC536" s="295">
        <f t="shared" si="497"/>
        <v>0</v>
      </c>
      <c r="AD536" s="296">
        <f t="shared" si="498"/>
        <v>0</v>
      </c>
      <c r="AE536" s="223"/>
      <c r="AG536" s="415">
        <v>7</v>
      </c>
      <c r="AH536" s="228" t="s">
        <v>34</v>
      </c>
      <c r="AI536" s="492"/>
      <c r="AJ536" s="492"/>
      <c r="AK536" s="492"/>
      <c r="AL536" s="492"/>
      <c r="AM536" s="492"/>
      <c r="AN536" s="492"/>
      <c r="AO536" s="492"/>
      <c r="AP536" s="305">
        <f t="shared" si="499"/>
        <v>0</v>
      </c>
      <c r="AQ536" s="234">
        <v>0</v>
      </c>
      <c r="AR536" s="234">
        <v>0</v>
      </c>
      <c r="AS536" s="234">
        <v>0</v>
      </c>
      <c r="AT536" s="277">
        <f t="shared" si="500"/>
        <v>0</v>
      </c>
      <c r="AU536" s="278">
        <f t="shared" si="501"/>
        <v>0</v>
      </c>
    </row>
    <row r="537" spans="1:134" x14ac:dyDescent="0.35">
      <c r="A537" s="415">
        <v>8</v>
      </c>
      <c r="B537" s="228" t="s">
        <v>35</v>
      </c>
      <c r="C537" s="492"/>
      <c r="D537" s="492"/>
      <c r="E537" s="492"/>
      <c r="F537" s="492"/>
      <c r="G537" s="492"/>
      <c r="H537" s="492"/>
      <c r="I537" s="492"/>
      <c r="J537" s="234">
        <v>0</v>
      </c>
      <c r="K537" s="234">
        <v>0</v>
      </c>
      <c r="L537" s="234">
        <v>0</v>
      </c>
      <c r="M537" s="236">
        <f>SUM(J537:L537)</f>
        <v>0</v>
      </c>
      <c r="N537" s="223"/>
      <c r="P537" s="415">
        <v>8</v>
      </c>
      <c r="Q537" s="228" t="s">
        <v>35</v>
      </c>
      <c r="R537" s="492"/>
      <c r="S537" s="492"/>
      <c r="T537" s="492"/>
      <c r="U537" s="492"/>
      <c r="V537" s="492"/>
      <c r="W537" s="492"/>
      <c r="X537" s="492"/>
      <c r="Y537" s="164">
        <f t="shared" si="496"/>
        <v>0</v>
      </c>
      <c r="Z537" s="234">
        <v>0</v>
      </c>
      <c r="AA537" s="234">
        <v>0</v>
      </c>
      <c r="AB537" s="234">
        <v>0</v>
      </c>
      <c r="AC537" s="295">
        <f t="shared" si="497"/>
        <v>0</v>
      </c>
      <c r="AD537" s="296">
        <f t="shared" si="498"/>
        <v>0</v>
      </c>
      <c r="AE537" s="223"/>
      <c r="AG537" s="415">
        <v>8</v>
      </c>
      <c r="AH537" s="228" t="s">
        <v>35</v>
      </c>
      <c r="AI537" s="492"/>
      <c r="AJ537" s="492"/>
      <c r="AK537" s="492"/>
      <c r="AL537" s="492"/>
      <c r="AM537" s="492"/>
      <c r="AN537" s="492"/>
      <c r="AO537" s="492"/>
      <c r="AP537" s="305">
        <f t="shared" si="499"/>
        <v>0</v>
      </c>
      <c r="AQ537" s="234">
        <v>0</v>
      </c>
      <c r="AR537" s="234">
        <v>0</v>
      </c>
      <c r="AS537" s="234">
        <v>0</v>
      </c>
      <c r="AT537" s="277">
        <f t="shared" si="500"/>
        <v>0</v>
      </c>
      <c r="AU537" s="278">
        <f t="shared" si="501"/>
        <v>0</v>
      </c>
    </row>
    <row r="538" spans="1:134" x14ac:dyDescent="0.35">
      <c r="A538" s="415">
        <v>9</v>
      </c>
      <c r="B538" s="228" t="s">
        <v>50</v>
      </c>
      <c r="C538" s="492"/>
      <c r="D538" s="492"/>
      <c r="E538" s="492"/>
      <c r="F538" s="492"/>
      <c r="G538" s="492"/>
      <c r="H538" s="492"/>
      <c r="I538" s="492"/>
      <c r="J538" s="234">
        <v>0</v>
      </c>
      <c r="K538" s="234">
        <v>0</v>
      </c>
      <c r="L538" s="234">
        <v>0</v>
      </c>
      <c r="M538" s="236">
        <f t="shared" si="483"/>
        <v>0</v>
      </c>
      <c r="N538" s="223"/>
      <c r="P538" s="415">
        <v>9</v>
      </c>
      <c r="Q538" s="228" t="s">
        <v>50</v>
      </c>
      <c r="R538" s="492"/>
      <c r="S538" s="492"/>
      <c r="T538" s="492"/>
      <c r="U538" s="492"/>
      <c r="V538" s="492"/>
      <c r="W538" s="492"/>
      <c r="X538" s="492"/>
      <c r="Y538" s="164">
        <f t="shared" si="496"/>
        <v>0</v>
      </c>
      <c r="Z538" s="234">
        <v>0</v>
      </c>
      <c r="AA538" s="234">
        <v>0</v>
      </c>
      <c r="AB538" s="234">
        <v>0</v>
      </c>
      <c r="AC538" s="295">
        <f t="shared" si="497"/>
        <v>0</v>
      </c>
      <c r="AD538" s="296">
        <f t="shared" si="498"/>
        <v>0</v>
      </c>
      <c r="AE538" s="223"/>
      <c r="AG538" s="415">
        <v>9</v>
      </c>
      <c r="AH538" s="228" t="s">
        <v>50</v>
      </c>
      <c r="AI538" s="492"/>
      <c r="AJ538" s="492"/>
      <c r="AK538" s="492"/>
      <c r="AL538" s="492"/>
      <c r="AM538" s="492"/>
      <c r="AN538" s="492"/>
      <c r="AO538" s="492"/>
      <c r="AP538" s="305">
        <f t="shared" si="499"/>
        <v>0</v>
      </c>
      <c r="AQ538" s="234">
        <v>0</v>
      </c>
      <c r="AR538" s="234">
        <v>0</v>
      </c>
      <c r="AS538" s="234">
        <v>0</v>
      </c>
      <c r="AT538" s="277">
        <f t="shared" si="500"/>
        <v>0</v>
      </c>
      <c r="AU538" s="278">
        <f t="shared" si="501"/>
        <v>0</v>
      </c>
    </row>
    <row r="539" spans="1:134" x14ac:dyDescent="0.35">
      <c r="A539" s="229">
        <v>10</v>
      </c>
      <c r="B539" s="313" t="s">
        <v>205</v>
      </c>
      <c r="C539" s="623"/>
      <c r="D539" s="623"/>
      <c r="E539" s="623"/>
      <c r="F539" s="623"/>
      <c r="G539" s="623"/>
      <c r="H539" s="623"/>
      <c r="I539" s="623"/>
      <c r="J539" s="234">
        <v>0</v>
      </c>
      <c r="K539" s="234">
        <v>0</v>
      </c>
      <c r="L539" s="234">
        <v>0</v>
      </c>
      <c r="M539" s="236">
        <f t="shared" si="483"/>
        <v>0</v>
      </c>
      <c r="N539" s="223"/>
      <c r="P539" s="229">
        <v>10</v>
      </c>
      <c r="Q539" s="313" t="s">
        <v>205</v>
      </c>
      <c r="R539" s="623"/>
      <c r="S539" s="623"/>
      <c r="T539" s="623"/>
      <c r="U539" s="623"/>
      <c r="V539" s="623"/>
      <c r="W539" s="623"/>
      <c r="X539" s="623"/>
      <c r="Y539" s="164">
        <f t="shared" si="496"/>
        <v>0</v>
      </c>
      <c r="Z539" s="234">
        <v>0</v>
      </c>
      <c r="AA539" s="234">
        <v>0</v>
      </c>
      <c r="AB539" s="234">
        <v>0</v>
      </c>
      <c r="AC539" s="295">
        <f t="shared" si="497"/>
        <v>0</v>
      </c>
      <c r="AD539" s="296">
        <f t="shared" si="498"/>
        <v>0</v>
      </c>
      <c r="AE539" s="223"/>
      <c r="AG539" s="229">
        <v>10</v>
      </c>
      <c r="AH539" s="313" t="s">
        <v>205</v>
      </c>
      <c r="AI539" s="623"/>
      <c r="AJ539" s="623"/>
      <c r="AK539" s="623"/>
      <c r="AL539" s="623"/>
      <c r="AM539" s="623"/>
      <c r="AN539" s="623"/>
      <c r="AO539" s="623"/>
      <c r="AP539" s="305">
        <f t="shared" si="499"/>
        <v>0</v>
      </c>
      <c r="AQ539" s="234">
        <v>0</v>
      </c>
      <c r="AR539" s="234">
        <v>0</v>
      </c>
      <c r="AS539" s="234">
        <v>0</v>
      </c>
      <c r="AT539" s="277">
        <f t="shared" si="500"/>
        <v>0</v>
      </c>
      <c r="AU539" s="278">
        <f t="shared" si="501"/>
        <v>0</v>
      </c>
    </row>
    <row r="540" spans="1:134" x14ac:dyDescent="0.35">
      <c r="A540" s="229">
        <v>11</v>
      </c>
      <c r="B540" s="313" t="s">
        <v>205</v>
      </c>
      <c r="C540" s="623"/>
      <c r="D540" s="623"/>
      <c r="E540" s="623"/>
      <c r="F540" s="623"/>
      <c r="G540" s="623"/>
      <c r="H540" s="623"/>
      <c r="I540" s="623"/>
      <c r="J540" s="234">
        <v>0</v>
      </c>
      <c r="K540" s="234">
        <v>0</v>
      </c>
      <c r="L540" s="234">
        <v>0</v>
      </c>
      <c r="M540" s="236">
        <f>SUM(J540:L540)</f>
        <v>0</v>
      </c>
      <c r="N540" s="223"/>
      <c r="P540" s="229">
        <v>11</v>
      </c>
      <c r="Q540" s="313" t="s">
        <v>205</v>
      </c>
      <c r="R540" s="623"/>
      <c r="S540" s="623"/>
      <c r="T540" s="623"/>
      <c r="U540" s="623"/>
      <c r="V540" s="623"/>
      <c r="W540" s="623"/>
      <c r="X540" s="623"/>
      <c r="Y540" s="164">
        <f t="shared" si="496"/>
        <v>0</v>
      </c>
      <c r="Z540" s="234">
        <v>0</v>
      </c>
      <c r="AA540" s="234">
        <v>0</v>
      </c>
      <c r="AB540" s="234">
        <v>0</v>
      </c>
      <c r="AC540" s="295">
        <f>SUM(Z540:AB540)</f>
        <v>0</v>
      </c>
      <c r="AD540" s="296">
        <f t="shared" si="498"/>
        <v>0</v>
      </c>
      <c r="AE540" s="223"/>
      <c r="AG540" s="229">
        <v>11</v>
      </c>
      <c r="AH540" s="313" t="s">
        <v>205</v>
      </c>
      <c r="AI540" s="623"/>
      <c r="AJ540" s="623"/>
      <c r="AK540" s="623"/>
      <c r="AL540" s="623"/>
      <c r="AM540" s="623"/>
      <c r="AN540" s="623"/>
      <c r="AO540" s="623"/>
      <c r="AP540" s="305">
        <f t="shared" si="499"/>
        <v>0</v>
      </c>
      <c r="AQ540" s="234">
        <v>0</v>
      </c>
      <c r="AR540" s="234">
        <v>0</v>
      </c>
      <c r="AS540" s="234">
        <v>0</v>
      </c>
      <c r="AT540" s="277">
        <f>SUM(AQ540:AS540)</f>
        <v>0</v>
      </c>
      <c r="AU540" s="278">
        <f t="shared" si="501"/>
        <v>0</v>
      </c>
    </row>
    <row r="541" spans="1:134" ht="16" thickBot="1" x14ac:dyDescent="0.4">
      <c r="A541" s="578" t="s">
        <v>36</v>
      </c>
      <c r="B541" s="579"/>
      <c r="C541" s="579"/>
      <c r="D541" s="579"/>
      <c r="E541" s="579"/>
      <c r="F541" s="579"/>
      <c r="G541" s="579"/>
      <c r="H541" s="579"/>
      <c r="I541" s="579"/>
      <c r="J541" s="250">
        <f>SUM(J530:J540)</f>
        <v>0</v>
      </c>
      <c r="K541" s="250">
        <f t="shared" ref="K541:L541" si="502">SUM(K530:K540)</f>
        <v>0</v>
      </c>
      <c r="L541" s="250">
        <f t="shared" si="502"/>
        <v>0</v>
      </c>
      <c r="M541" s="237">
        <f>SUM(J541:L541)</f>
        <v>0</v>
      </c>
      <c r="N541" s="223"/>
      <c r="P541" s="578" t="s">
        <v>36</v>
      </c>
      <c r="Q541" s="579"/>
      <c r="R541" s="579"/>
      <c r="S541" s="579"/>
      <c r="T541" s="579"/>
      <c r="U541" s="579"/>
      <c r="V541" s="579"/>
      <c r="W541" s="579"/>
      <c r="X541" s="579"/>
      <c r="Y541" s="200">
        <f t="shared" si="496"/>
        <v>0</v>
      </c>
      <c r="Z541" s="293">
        <f>SUM(Z530:Z540)</f>
        <v>0</v>
      </c>
      <c r="AA541" s="293">
        <f t="shared" ref="AA541" si="503">SUM(AA530:AA540)</f>
        <v>0</v>
      </c>
      <c r="AB541" s="293">
        <f>SUM(AB530:AB540)</f>
        <v>0</v>
      </c>
      <c r="AC541" s="293">
        <f t="shared" ref="AC541:AD541" si="504">SUM(AC530:AC540)</f>
        <v>0</v>
      </c>
      <c r="AD541" s="294">
        <f t="shared" si="504"/>
        <v>0</v>
      </c>
      <c r="AE541" s="223"/>
      <c r="AG541" s="578" t="s">
        <v>36</v>
      </c>
      <c r="AH541" s="579"/>
      <c r="AI541" s="579"/>
      <c r="AJ541" s="579"/>
      <c r="AK541" s="579"/>
      <c r="AL541" s="579"/>
      <c r="AM541" s="579"/>
      <c r="AN541" s="579"/>
      <c r="AO541" s="579"/>
      <c r="AP541" s="306">
        <f t="shared" si="499"/>
        <v>0</v>
      </c>
      <c r="AQ541" s="275">
        <f>SUM(AQ530:AQ540)</f>
        <v>0</v>
      </c>
      <c r="AR541" s="275">
        <f t="shared" ref="AR541:AU541" si="505">SUM(AR530:AR540)</f>
        <v>0</v>
      </c>
      <c r="AS541" s="275">
        <f t="shared" si="505"/>
        <v>0</v>
      </c>
      <c r="AT541" s="275">
        <f t="shared" si="505"/>
        <v>0</v>
      </c>
      <c r="AU541" s="276">
        <f t="shared" si="505"/>
        <v>0</v>
      </c>
    </row>
    <row r="542" spans="1:134" s="358" customFormat="1" ht="3.75" customHeight="1" x14ac:dyDescent="0.35">
      <c r="B542" s="281"/>
      <c r="C542" s="284"/>
      <c r="D542" s="284"/>
      <c r="E542" s="284"/>
      <c r="F542" s="284"/>
      <c r="G542" s="284"/>
      <c r="H542" s="284"/>
      <c r="I542" s="284"/>
      <c r="J542" s="283"/>
      <c r="K542" s="283"/>
      <c r="L542" s="283"/>
      <c r="M542" s="246"/>
      <c r="N542" s="223"/>
      <c r="Q542" s="281"/>
      <c r="R542" s="284"/>
      <c r="S542" s="284"/>
      <c r="T542" s="284"/>
      <c r="U542" s="284"/>
      <c r="V542" s="284"/>
      <c r="W542" s="284"/>
      <c r="X542" s="284"/>
      <c r="Y542" s="304"/>
      <c r="Z542" s="283"/>
      <c r="AA542" s="283"/>
      <c r="AB542" s="283"/>
      <c r="AC542" s="246"/>
      <c r="AD542" s="246"/>
      <c r="AE542" s="223"/>
      <c r="AH542" s="281"/>
      <c r="AI542" s="284"/>
      <c r="AJ542" s="284"/>
      <c r="AK542" s="284"/>
      <c r="AL542" s="284"/>
      <c r="AM542" s="284"/>
      <c r="AN542" s="284"/>
      <c r="AO542" s="284"/>
      <c r="AP542" s="304"/>
      <c r="AQ542" s="283"/>
      <c r="AR542" s="283"/>
      <c r="AS542" s="283"/>
      <c r="AT542" s="246"/>
      <c r="AU542" s="246"/>
      <c r="AW542" s="357"/>
      <c r="AX542" s="357"/>
      <c r="AY542" s="357"/>
      <c r="AZ542" s="357"/>
      <c r="BA542" s="357"/>
      <c r="BB542" s="357"/>
      <c r="BC542" s="357"/>
      <c r="BD542" s="357"/>
      <c r="BE542" s="357"/>
      <c r="BF542" s="357"/>
      <c r="BG542" s="357"/>
      <c r="BH542" s="357"/>
      <c r="BI542" s="357"/>
      <c r="BJ542" s="357"/>
      <c r="BK542" s="357"/>
      <c r="BL542" s="357"/>
      <c r="BM542" s="357"/>
      <c r="BN542" s="357"/>
      <c r="BO542" s="357"/>
      <c r="BP542" s="357"/>
      <c r="BQ542" s="357"/>
      <c r="BR542" s="357"/>
      <c r="BS542" s="357"/>
      <c r="BT542" s="357"/>
      <c r="BU542" s="357"/>
      <c r="BV542" s="357"/>
      <c r="BW542" s="357"/>
      <c r="BX542" s="357"/>
      <c r="BY542" s="357"/>
      <c r="BZ542" s="357"/>
      <c r="CA542" s="357"/>
      <c r="CB542" s="357"/>
      <c r="CC542" s="357"/>
      <c r="CD542" s="357"/>
      <c r="CE542" s="357"/>
      <c r="CF542" s="357"/>
      <c r="CG542" s="357"/>
      <c r="CH542" s="357"/>
      <c r="CI542" s="357"/>
      <c r="CJ542" s="357"/>
      <c r="CK542" s="357"/>
      <c r="CL542" s="357"/>
      <c r="CM542" s="357"/>
      <c r="CN542" s="357"/>
      <c r="CO542" s="357"/>
      <c r="CP542" s="357"/>
      <c r="CQ542" s="357"/>
      <c r="CR542" s="357"/>
      <c r="CS542" s="357"/>
      <c r="CT542" s="357"/>
      <c r="CU542" s="357"/>
      <c r="CV542" s="357"/>
      <c r="CW542" s="357"/>
      <c r="CX542" s="357"/>
      <c r="CY542" s="357"/>
      <c r="CZ542" s="357"/>
      <c r="DA542" s="357"/>
      <c r="DB542" s="357"/>
      <c r="DC542" s="357"/>
      <c r="DD542" s="357"/>
      <c r="DE542" s="357"/>
      <c r="DF542" s="357"/>
      <c r="DG542" s="357"/>
      <c r="DH542" s="357"/>
      <c r="DI542" s="357"/>
      <c r="DJ542" s="357"/>
      <c r="DK542" s="357"/>
      <c r="DL542" s="357"/>
      <c r="DM542" s="357"/>
      <c r="DN542" s="357"/>
      <c r="DO542" s="357"/>
      <c r="DP542" s="357"/>
      <c r="DQ542" s="357"/>
      <c r="DR542" s="357"/>
      <c r="DS542" s="357"/>
      <c r="DT542" s="357"/>
      <c r="DU542" s="357"/>
      <c r="DV542" s="357"/>
      <c r="DW542" s="357"/>
      <c r="DX542" s="357"/>
      <c r="DY542" s="357"/>
      <c r="DZ542" s="357"/>
      <c r="EA542" s="357"/>
      <c r="EB542" s="357"/>
      <c r="EC542" s="357"/>
      <c r="ED542" s="357"/>
    </row>
    <row r="543" spans="1:134" ht="3.75" customHeight="1" thickBot="1" x14ac:dyDescent="0.4">
      <c r="A543" s="242"/>
      <c r="B543" s="242"/>
      <c r="C543" s="242"/>
      <c r="D543" s="242"/>
      <c r="E543" s="242"/>
      <c r="F543" s="242"/>
      <c r="G543" s="242"/>
      <c r="H543" s="242"/>
      <c r="I543" s="413"/>
      <c r="J543" s="246"/>
      <c r="K543" s="246"/>
      <c r="L543" s="246"/>
      <c r="M543" s="246"/>
      <c r="N543" s="223"/>
      <c r="P543" s="242"/>
      <c r="Q543" s="242"/>
      <c r="R543" s="242"/>
      <c r="S543" s="242"/>
      <c r="T543" s="242"/>
      <c r="U543" s="242"/>
      <c r="V543" s="242"/>
      <c r="W543" s="242"/>
      <c r="X543" s="413"/>
      <c r="Y543" s="246"/>
      <c r="Z543" s="246"/>
      <c r="AA543" s="246"/>
      <c r="AB543" s="246"/>
      <c r="AC543" s="246"/>
      <c r="AD543" s="246"/>
      <c r="AE543" s="223"/>
      <c r="AG543" s="242"/>
      <c r="AH543" s="242"/>
      <c r="AI543" s="242"/>
      <c r="AJ543" s="242"/>
      <c r="AK543" s="242"/>
      <c r="AL543" s="242"/>
      <c r="AM543" s="242"/>
      <c r="AN543" s="242"/>
      <c r="AO543" s="413"/>
      <c r="AP543" s="246"/>
      <c r="AQ543" s="246"/>
      <c r="AR543" s="246"/>
      <c r="AS543" s="246"/>
      <c r="AT543" s="246"/>
      <c r="AU543" s="246"/>
    </row>
    <row r="544" spans="1:134" x14ac:dyDescent="0.35">
      <c r="A544" s="544" t="s">
        <v>189</v>
      </c>
      <c r="B544" s="545"/>
      <c r="C544" s="545"/>
      <c r="D544" s="545"/>
      <c r="E544" s="545"/>
      <c r="F544" s="545"/>
      <c r="G544" s="545"/>
      <c r="H544" s="545"/>
      <c r="I544" s="545"/>
      <c r="J544" s="244">
        <f>SUM(J541, J527, J521, H514)</f>
        <v>0</v>
      </c>
      <c r="K544" s="244">
        <f>SUM(K541, K527, K521, K514)</f>
        <v>0</v>
      </c>
      <c r="L544" s="244">
        <f>SUM(L541, L527, L521, L514)</f>
        <v>0</v>
      </c>
      <c r="M544" s="245">
        <f>SUM(J544:L544)</f>
        <v>0</v>
      </c>
      <c r="N544" s="223"/>
      <c r="P544" s="544" t="s">
        <v>182</v>
      </c>
      <c r="Q544" s="545"/>
      <c r="R544" s="545"/>
      <c r="S544" s="545"/>
      <c r="T544" s="545"/>
      <c r="U544" s="545"/>
      <c r="V544" s="545"/>
      <c r="W544" s="545"/>
      <c r="X544" s="545"/>
      <c r="Y544" s="199">
        <f t="shared" ref="Y544:Y545" si="506">AU464</f>
        <v>0</v>
      </c>
      <c r="Z544" s="300">
        <f>SUM(Z541, Z527, Z521, X514)</f>
        <v>0</v>
      </c>
      <c r="AA544" s="300">
        <f>SUM(AA541, AA527, AA521, AA514)</f>
        <v>0</v>
      </c>
      <c r="AB544" s="300">
        <f>SUM(AB541, AB527, AB521, AB514, )</f>
        <v>0</v>
      </c>
      <c r="AC544" s="300">
        <f t="shared" ref="AC544" si="507">SUM(Z544:AB544)</f>
        <v>0</v>
      </c>
      <c r="AD544" s="301">
        <f>M544-AC544</f>
        <v>0</v>
      </c>
      <c r="AE544" s="246"/>
      <c r="AG544" s="544" t="s">
        <v>182</v>
      </c>
      <c r="AH544" s="545"/>
      <c r="AI544" s="545"/>
      <c r="AJ544" s="545"/>
      <c r="AK544" s="545"/>
      <c r="AL544" s="545"/>
      <c r="AM544" s="545"/>
      <c r="AN544" s="545"/>
      <c r="AO544" s="545"/>
      <c r="AP544" s="205">
        <f t="shared" ref="AP544:AP545" si="508">AU464</f>
        <v>0</v>
      </c>
      <c r="AQ544" s="286">
        <f>SUM(AQ541, AQ527, AQ521, AO514)</f>
        <v>0</v>
      </c>
      <c r="AR544" s="286">
        <f>SUM(AR541, AR527, AR521, AR514)</f>
        <v>0</v>
      </c>
      <c r="AS544" s="286">
        <f>SUM(AS541, AS527, AS521, AS514, )</f>
        <v>0</v>
      </c>
      <c r="AT544" s="286">
        <f t="shared" ref="AT544" si="509">SUM(AQ544:AS544)</f>
        <v>0</v>
      </c>
      <c r="AU544" s="287">
        <f>IF($S$553&lt;&gt;0, AC544+AP544-AT544, M544+AP544-AT544)</f>
        <v>0</v>
      </c>
      <c r="AV544" s="246"/>
    </row>
    <row r="545" spans="1:134" ht="16" thickBot="1" x14ac:dyDescent="0.4">
      <c r="A545" s="540" t="s">
        <v>183</v>
      </c>
      <c r="B545" s="541"/>
      <c r="C545" s="541"/>
      <c r="D545" s="541"/>
      <c r="E545" s="541"/>
      <c r="F545" s="541"/>
      <c r="G545" s="541"/>
      <c r="H545" s="541"/>
      <c r="I545" s="541"/>
      <c r="J545" s="593">
        <f>SUM(K541, L541, K527, L527, K521, L521, K514, L514)</f>
        <v>0</v>
      </c>
      <c r="K545" s="593"/>
      <c r="L545" s="593"/>
      <c r="M545" s="594"/>
      <c r="N545" s="223"/>
      <c r="P545" s="540" t="s">
        <v>183</v>
      </c>
      <c r="Q545" s="541"/>
      <c r="R545" s="541"/>
      <c r="S545" s="541"/>
      <c r="T545" s="541"/>
      <c r="U545" s="541"/>
      <c r="V545" s="541"/>
      <c r="W545" s="541"/>
      <c r="X545" s="541"/>
      <c r="Y545" s="200">
        <f t="shared" si="506"/>
        <v>0</v>
      </c>
      <c r="Z545" s="588">
        <f>SUM(AA541, AB541, AA527, AB527, AA521, AB521, AA514, AB514)</f>
        <v>0</v>
      </c>
      <c r="AA545" s="588"/>
      <c r="AB545" s="588"/>
      <c r="AC545" s="588"/>
      <c r="AD545" s="330">
        <f>M545-Z545</f>
        <v>0</v>
      </c>
      <c r="AE545" s="223"/>
      <c r="AG545" s="540" t="s">
        <v>183</v>
      </c>
      <c r="AH545" s="541"/>
      <c r="AI545" s="541"/>
      <c r="AJ545" s="541"/>
      <c r="AK545" s="541"/>
      <c r="AL545" s="541"/>
      <c r="AM545" s="541"/>
      <c r="AN545" s="541"/>
      <c r="AO545" s="541"/>
      <c r="AP545" s="306">
        <f t="shared" si="508"/>
        <v>0</v>
      </c>
      <c r="AQ545" s="539">
        <f>SUM(AR541, AS541, AR527, AS527, AR521, AS521, AR514, AS514)</f>
        <v>0</v>
      </c>
      <c r="AR545" s="539"/>
      <c r="AS545" s="539"/>
      <c r="AT545" s="539"/>
      <c r="AU545" s="276">
        <f>IF($S$553&lt;&gt;0, AC545+AP545-AQ545, M545+AP545-AQ545)</f>
        <v>0</v>
      </c>
    </row>
    <row r="546" spans="1:134" s="224" customFormat="1" ht="16" thickBot="1" x14ac:dyDescent="0.4">
      <c r="A546" s="358"/>
      <c r="B546" s="413"/>
      <c r="C546" s="413"/>
      <c r="D546" s="413"/>
      <c r="E546" s="413"/>
      <c r="F546" s="413"/>
      <c r="G546" s="413"/>
      <c r="H546" s="413"/>
      <c r="I546" s="413"/>
      <c r="J546" s="258"/>
      <c r="K546" s="258"/>
      <c r="L546" s="258"/>
      <c r="M546" s="358"/>
      <c r="N546" s="223"/>
      <c r="O546" s="357"/>
      <c r="P546" s="358"/>
      <c r="Q546" s="413"/>
      <c r="R546" s="413"/>
      <c r="S546" s="413"/>
      <c r="T546" s="413"/>
      <c r="U546" s="413"/>
      <c r="V546" s="413"/>
      <c r="W546" s="413"/>
      <c r="X546" s="413"/>
      <c r="Y546" s="258"/>
      <c r="Z546" s="258"/>
      <c r="AA546" s="258"/>
      <c r="AB546" s="358"/>
      <c r="AC546" s="358"/>
      <c r="AD546" s="358"/>
      <c r="AE546" s="223"/>
      <c r="AF546" s="357"/>
      <c r="AG546" s="358"/>
      <c r="AH546" s="413"/>
      <c r="AI546" s="413"/>
      <c r="AJ546" s="413"/>
      <c r="AK546" s="413"/>
      <c r="AL546" s="413"/>
      <c r="AM546" s="413"/>
      <c r="AN546" s="413"/>
      <c r="AO546" s="413"/>
      <c r="AP546" s="258"/>
      <c r="AQ546" s="258"/>
      <c r="AR546" s="258"/>
      <c r="AS546" s="358"/>
      <c r="AT546" s="358"/>
      <c r="AU546" s="358"/>
      <c r="AV546" s="357"/>
      <c r="AW546" s="357"/>
      <c r="AX546" s="357"/>
      <c r="AY546" s="357"/>
      <c r="AZ546" s="357"/>
      <c r="BA546" s="357"/>
      <c r="BB546" s="357"/>
      <c r="BC546" s="357"/>
      <c r="BD546" s="357"/>
      <c r="BE546" s="357"/>
      <c r="BF546" s="357"/>
      <c r="BG546" s="357"/>
      <c r="BH546" s="357"/>
      <c r="BI546" s="357"/>
      <c r="BJ546" s="357"/>
      <c r="BK546" s="357"/>
      <c r="BL546" s="357"/>
      <c r="BM546" s="357"/>
      <c r="BN546" s="357"/>
      <c r="BO546" s="357"/>
      <c r="BP546" s="357"/>
      <c r="BQ546" s="357"/>
      <c r="BR546" s="357"/>
      <c r="BS546" s="357"/>
      <c r="BT546" s="357"/>
      <c r="BU546" s="357"/>
      <c r="BV546" s="357"/>
      <c r="BW546" s="357"/>
      <c r="BX546" s="357"/>
      <c r="BY546" s="357"/>
      <c r="BZ546" s="357"/>
      <c r="CA546" s="357"/>
      <c r="CB546" s="357"/>
      <c r="CC546" s="357"/>
      <c r="CD546" s="357"/>
      <c r="CE546" s="357"/>
      <c r="CF546" s="357"/>
      <c r="CG546" s="357"/>
      <c r="CH546" s="357"/>
      <c r="CI546" s="357"/>
      <c r="CJ546" s="357"/>
      <c r="CK546" s="357"/>
      <c r="CL546" s="357"/>
      <c r="CM546" s="357"/>
      <c r="CN546" s="357"/>
      <c r="CO546" s="357"/>
      <c r="CP546" s="357"/>
      <c r="CQ546" s="357"/>
      <c r="CR546" s="357"/>
      <c r="CS546" s="357"/>
      <c r="CT546" s="357"/>
      <c r="CU546" s="357"/>
      <c r="CV546" s="357"/>
      <c r="CW546" s="357"/>
      <c r="CX546" s="357"/>
      <c r="CY546" s="357"/>
      <c r="CZ546" s="357"/>
      <c r="DA546" s="357"/>
      <c r="DB546" s="357"/>
      <c r="DC546" s="357"/>
      <c r="DD546" s="357"/>
      <c r="DE546" s="357"/>
      <c r="DF546" s="357"/>
      <c r="DG546" s="357"/>
      <c r="DH546" s="357"/>
      <c r="DI546" s="357"/>
      <c r="DJ546" s="357"/>
      <c r="DK546" s="357"/>
      <c r="DL546" s="357"/>
      <c r="DM546" s="357"/>
      <c r="DN546" s="357"/>
      <c r="DO546" s="357"/>
      <c r="DP546" s="357"/>
      <c r="DQ546" s="357"/>
      <c r="DR546" s="357"/>
      <c r="DS546" s="357"/>
      <c r="DT546" s="357"/>
      <c r="DU546" s="357"/>
      <c r="DV546" s="357"/>
      <c r="DW546" s="357"/>
      <c r="DX546" s="357"/>
      <c r="DY546" s="357"/>
      <c r="DZ546" s="357"/>
      <c r="EA546" s="357"/>
      <c r="EB546" s="357"/>
      <c r="EC546" s="357"/>
      <c r="ED546" s="357"/>
    </row>
    <row r="547" spans="1:134" s="242" customFormat="1" x14ac:dyDescent="0.35">
      <c r="A547" s="502" t="s">
        <v>100</v>
      </c>
      <c r="B547" s="503"/>
      <c r="C547" s="503"/>
      <c r="D547" s="503"/>
      <c r="E547" s="503"/>
      <c r="F547" s="503"/>
      <c r="G547" s="503"/>
      <c r="H547" s="503"/>
      <c r="I547" s="503"/>
      <c r="J547" s="425" t="s">
        <v>17</v>
      </c>
      <c r="K547" s="542" t="s">
        <v>4</v>
      </c>
      <c r="L547" s="542"/>
      <c r="M547" s="418" t="s">
        <v>49</v>
      </c>
      <c r="N547" s="261"/>
      <c r="P547" s="502" t="s">
        <v>100</v>
      </c>
      <c r="Q547" s="503"/>
      <c r="R547" s="503"/>
      <c r="S547" s="503"/>
      <c r="T547" s="503"/>
      <c r="U547" s="503"/>
      <c r="V547" s="503"/>
      <c r="W547" s="503"/>
      <c r="X547" s="503"/>
      <c r="Y547" s="414" t="s">
        <v>269</v>
      </c>
      <c r="Z547" s="425" t="s">
        <v>77</v>
      </c>
      <c r="AA547" s="542" t="s">
        <v>4</v>
      </c>
      <c r="AB547" s="542"/>
      <c r="AC547" s="414" t="s">
        <v>18</v>
      </c>
      <c r="AD547" s="268" t="s">
        <v>114</v>
      </c>
      <c r="AE547" s="261"/>
      <c r="AG547" s="502" t="s">
        <v>100</v>
      </c>
      <c r="AH547" s="503"/>
      <c r="AI547" s="503"/>
      <c r="AJ547" s="503"/>
      <c r="AK547" s="503"/>
      <c r="AL547" s="503"/>
      <c r="AM547" s="503"/>
      <c r="AN547" s="503"/>
      <c r="AO547" s="503"/>
      <c r="AP547" s="414" t="s">
        <v>269</v>
      </c>
      <c r="AQ547" s="425" t="s">
        <v>212</v>
      </c>
      <c r="AR547" s="542" t="s">
        <v>4</v>
      </c>
      <c r="AS547" s="542"/>
      <c r="AT547" s="414" t="s">
        <v>214</v>
      </c>
      <c r="AU547" s="268" t="s">
        <v>284</v>
      </c>
      <c r="AW547" s="357"/>
      <c r="AX547" s="357"/>
      <c r="AY547" s="357"/>
      <c r="AZ547" s="357"/>
      <c r="BA547" s="357"/>
      <c r="BB547" s="357"/>
      <c r="BC547" s="357"/>
      <c r="BD547" s="357"/>
      <c r="BE547" s="357"/>
      <c r="BF547" s="357"/>
      <c r="BG547" s="357"/>
      <c r="BH547" s="357"/>
      <c r="BI547" s="357"/>
      <c r="BJ547" s="357"/>
      <c r="BK547" s="357"/>
      <c r="BL547" s="357"/>
      <c r="BM547" s="357"/>
      <c r="BN547" s="357"/>
      <c r="BO547" s="357"/>
      <c r="BP547" s="357"/>
      <c r="BQ547" s="357"/>
      <c r="BR547" s="357"/>
      <c r="BS547" s="357"/>
      <c r="BT547" s="357"/>
      <c r="BU547" s="357"/>
      <c r="BV547" s="357"/>
      <c r="BW547" s="357"/>
      <c r="BX547" s="357"/>
      <c r="BY547" s="357"/>
      <c r="BZ547" s="357"/>
      <c r="CA547" s="357"/>
      <c r="CB547" s="357"/>
      <c r="CC547" s="357"/>
      <c r="CD547" s="357"/>
      <c r="CE547" s="357"/>
      <c r="CF547" s="357"/>
      <c r="CG547" s="357"/>
      <c r="CH547" s="357"/>
      <c r="CI547" s="357"/>
      <c r="CJ547" s="357"/>
      <c r="CK547" s="357"/>
      <c r="CL547" s="357"/>
      <c r="CM547" s="357"/>
      <c r="CN547" s="357"/>
      <c r="CO547" s="357"/>
      <c r="CP547" s="357"/>
      <c r="CQ547" s="357"/>
      <c r="CR547" s="357"/>
      <c r="CS547" s="357"/>
      <c r="CT547" s="357"/>
      <c r="CU547" s="357"/>
      <c r="CV547" s="357"/>
      <c r="CW547" s="357"/>
      <c r="CX547" s="357"/>
      <c r="CY547" s="357"/>
      <c r="CZ547" s="357"/>
      <c r="DA547" s="357"/>
      <c r="DB547" s="357"/>
      <c r="DC547" s="357"/>
      <c r="DD547" s="357"/>
      <c r="DE547" s="357"/>
      <c r="DF547" s="357"/>
      <c r="DG547" s="357"/>
      <c r="DH547" s="357"/>
      <c r="DI547" s="357"/>
      <c r="DJ547" s="357"/>
      <c r="DK547" s="357"/>
      <c r="DL547" s="357"/>
      <c r="DM547" s="357"/>
      <c r="DN547" s="357"/>
      <c r="DO547" s="357"/>
      <c r="DP547" s="357"/>
      <c r="DQ547" s="357"/>
      <c r="DR547" s="357"/>
      <c r="DS547" s="357"/>
      <c r="DT547" s="357"/>
      <c r="DU547" s="357"/>
      <c r="DV547" s="357"/>
      <c r="DW547" s="357"/>
      <c r="DX547" s="357"/>
      <c r="DY547" s="357"/>
      <c r="DZ547" s="357"/>
      <c r="EA547" s="357"/>
      <c r="EB547" s="357"/>
      <c r="EC547" s="357"/>
      <c r="ED547" s="357"/>
    </row>
    <row r="548" spans="1:134" ht="16" thickBot="1" x14ac:dyDescent="0.4">
      <c r="A548" s="540" t="s">
        <v>37</v>
      </c>
      <c r="B548" s="541"/>
      <c r="C548" s="541"/>
      <c r="D548" s="541"/>
      <c r="E548" s="541"/>
      <c r="F548" s="541"/>
      <c r="G548" s="541"/>
      <c r="H548" s="541"/>
      <c r="I548" s="541"/>
      <c r="J548" s="243">
        <f>(SUM(J541, J527, J521, H514))*'Cumulative Budget'!$G$36</f>
        <v>0</v>
      </c>
      <c r="K548" s="593">
        <f>(SUM(K541, L541, K527, L527, K521, L521, K514, L514))*'Cumulative Budget'!$G$36</f>
        <v>0</v>
      </c>
      <c r="L548" s="593"/>
      <c r="M548" s="237">
        <f t="shared" ref="M548" si="510">SUM(J548:L548)</f>
        <v>0</v>
      </c>
      <c r="N548" s="223"/>
      <c r="P548" s="540" t="s">
        <v>37</v>
      </c>
      <c r="Q548" s="541"/>
      <c r="R548" s="541"/>
      <c r="S548" s="541"/>
      <c r="T548" s="541"/>
      <c r="U548" s="541"/>
      <c r="V548" s="541"/>
      <c r="W548" s="541"/>
      <c r="X548" s="541"/>
      <c r="Y548" s="200">
        <f t="shared" ref="Y548" si="511">AU468</f>
        <v>0</v>
      </c>
      <c r="Z548" s="302">
        <f>(SUM(Z541, Z527, Z521, X514))*'Cumulative Budget'!$G$36</f>
        <v>0</v>
      </c>
      <c r="AA548" s="588">
        <f>(SUM(AA541, AB541, AA527, AB527, AA521, AB521, AA514, AB514))*'Cumulative Budget'!$G$36</f>
        <v>0</v>
      </c>
      <c r="AB548" s="588"/>
      <c r="AC548" s="293">
        <f t="shared" ref="AC548" si="512">SUM(Z548:AB548)</f>
        <v>0</v>
      </c>
      <c r="AD548" s="294">
        <f t="shared" ref="AD548" si="513">M548-AC548</f>
        <v>0</v>
      </c>
      <c r="AE548" s="223"/>
      <c r="AG548" s="540" t="s">
        <v>37</v>
      </c>
      <c r="AH548" s="541"/>
      <c r="AI548" s="541"/>
      <c r="AJ548" s="541"/>
      <c r="AK548" s="541"/>
      <c r="AL548" s="541"/>
      <c r="AM548" s="541"/>
      <c r="AN548" s="541"/>
      <c r="AO548" s="541"/>
      <c r="AP548" s="306">
        <f t="shared" ref="AP548:AP550" si="514">AU468</f>
        <v>0</v>
      </c>
      <c r="AQ548" s="443">
        <v>0</v>
      </c>
      <c r="AR548" s="563">
        <v>0</v>
      </c>
      <c r="AS548" s="563"/>
      <c r="AT548" s="275">
        <f>SUM(AQ548:AS548)</f>
        <v>0</v>
      </c>
      <c r="AU548" s="276">
        <f>IF($S$553&lt;&gt;0, AC548+AP548-AT548, M548+AP548-AT548)</f>
        <v>0</v>
      </c>
    </row>
    <row r="549" spans="1:134" s="358" customFormat="1" ht="16" thickBot="1" x14ac:dyDescent="0.4">
      <c r="A549" s="359" t="s">
        <v>99</v>
      </c>
      <c r="B549" s="359"/>
      <c r="J549" s="233"/>
      <c r="K549" s="233"/>
      <c r="L549" s="233"/>
      <c r="M549" s="233"/>
      <c r="N549" s="223"/>
      <c r="O549" s="357"/>
      <c r="P549" s="359" t="s">
        <v>99</v>
      </c>
      <c r="Q549" s="359"/>
      <c r="Z549" s="233"/>
      <c r="AA549" s="233"/>
      <c r="AB549" s="233"/>
      <c r="AC549" s="233"/>
      <c r="AD549" s="233"/>
      <c r="AE549" s="223"/>
      <c r="AG549" s="359" t="s">
        <v>99</v>
      </c>
      <c r="AH549" s="359"/>
      <c r="AQ549" s="233"/>
      <c r="AR549" s="233"/>
      <c r="AS549" s="233"/>
      <c r="AT549" s="233"/>
      <c r="AU549" s="233"/>
      <c r="AV549" s="357"/>
      <c r="AW549" s="357"/>
      <c r="AX549" s="357"/>
      <c r="AY549" s="357"/>
      <c r="AZ549" s="357"/>
      <c r="BA549" s="357"/>
      <c r="BB549" s="357"/>
      <c r="BC549" s="357"/>
      <c r="BD549" s="357"/>
      <c r="BE549" s="357"/>
      <c r="BF549" s="357"/>
      <c r="BG549" s="357"/>
      <c r="BH549" s="357"/>
      <c r="BI549" s="357"/>
      <c r="BJ549" s="357"/>
      <c r="BK549" s="357"/>
      <c r="BL549" s="357"/>
      <c r="BM549" s="357"/>
      <c r="BN549" s="357"/>
      <c r="BO549" s="357"/>
      <c r="BP549" s="357"/>
      <c r="BQ549" s="357"/>
      <c r="BR549" s="357"/>
      <c r="BS549" s="357"/>
      <c r="BT549" s="357"/>
      <c r="BU549" s="357"/>
      <c r="BV549" s="357"/>
      <c r="BW549" s="357"/>
      <c r="BX549" s="357"/>
      <c r="BY549" s="357"/>
      <c r="BZ549" s="357"/>
      <c r="CA549" s="357"/>
      <c r="CB549" s="357"/>
      <c r="CC549" s="357"/>
      <c r="CD549" s="357"/>
      <c r="CE549" s="357"/>
      <c r="CF549" s="357"/>
      <c r="CG549" s="357"/>
      <c r="CH549" s="357"/>
      <c r="CI549" s="357"/>
      <c r="CJ549" s="357"/>
      <c r="CK549" s="357"/>
      <c r="CL549" s="357"/>
      <c r="CM549" s="357"/>
      <c r="CN549" s="357"/>
      <c r="CO549" s="357"/>
      <c r="CP549" s="357"/>
      <c r="CQ549" s="357"/>
      <c r="CR549" s="357"/>
      <c r="CS549" s="357"/>
      <c r="CT549" s="357"/>
      <c r="CU549" s="357"/>
      <c r="CV549" s="357"/>
      <c r="CW549" s="357"/>
      <c r="CX549" s="357"/>
      <c r="CY549" s="357"/>
      <c r="CZ549" s="357"/>
      <c r="DA549" s="357"/>
      <c r="DB549" s="357"/>
      <c r="DC549" s="357"/>
      <c r="DD549" s="357"/>
      <c r="DE549" s="357"/>
      <c r="DF549" s="357"/>
      <c r="DG549" s="357"/>
      <c r="DH549" s="357"/>
      <c r="DI549" s="357"/>
      <c r="DJ549" s="357"/>
      <c r="DK549" s="357"/>
      <c r="DL549" s="357"/>
      <c r="DM549" s="357"/>
      <c r="DN549" s="357"/>
      <c r="DO549" s="357"/>
      <c r="DP549" s="357"/>
      <c r="DQ549" s="357"/>
      <c r="DR549" s="357"/>
      <c r="DS549" s="357"/>
      <c r="DT549" s="357"/>
      <c r="DU549" s="357"/>
      <c r="DV549" s="357"/>
      <c r="DW549" s="357"/>
      <c r="DX549" s="357"/>
      <c r="DY549" s="357"/>
      <c r="DZ549" s="357"/>
      <c r="EA549" s="357"/>
      <c r="EB549" s="357"/>
      <c r="EC549" s="357"/>
      <c r="ED549" s="357"/>
    </row>
    <row r="550" spans="1:134" s="331" customFormat="1" ht="16" thickBot="1" x14ac:dyDescent="0.4">
      <c r="A550" s="621" t="s">
        <v>101</v>
      </c>
      <c r="B550" s="622"/>
      <c r="C550" s="622"/>
      <c r="D550" s="622"/>
      <c r="E550" s="622"/>
      <c r="F550" s="622"/>
      <c r="G550" s="622"/>
      <c r="H550" s="622"/>
      <c r="I550" s="622"/>
      <c r="J550" s="239">
        <f xml:space="preserve"> SUM(J548, J541, J527, J521, H514)</f>
        <v>0</v>
      </c>
      <c r="K550" s="211">
        <f xml:space="preserve"> SUM(K548, K541, K527, K521, K514)</f>
        <v>0</v>
      </c>
      <c r="L550" s="239">
        <f xml:space="preserve"> SUM(L541, L527, L521, L514)</f>
        <v>0</v>
      </c>
      <c r="M550" s="240">
        <f>SUM(J550:L550)</f>
        <v>0</v>
      </c>
      <c r="N550" s="246"/>
      <c r="P550" s="589" t="s">
        <v>101</v>
      </c>
      <c r="Q550" s="590"/>
      <c r="R550" s="590"/>
      <c r="S550" s="590"/>
      <c r="T550" s="590"/>
      <c r="U550" s="590"/>
      <c r="V550" s="590"/>
      <c r="W550" s="590"/>
      <c r="X550" s="590"/>
      <c r="Y550" s="201">
        <f t="shared" ref="Y550" si="515">AU470</f>
        <v>0</v>
      </c>
      <c r="Z550" s="303">
        <f xml:space="preserve"> SUM(Z548, Z541, Z527, Z521, X514)</f>
        <v>0</v>
      </c>
      <c r="AA550" s="212">
        <f xml:space="preserve"> SUM(AA548, AA541, AA527, AA521, AA514)</f>
        <v>0</v>
      </c>
      <c r="AB550" s="303">
        <f xml:space="preserve"> SUM(AB541, AB527, AB521, AB514)</f>
        <v>0</v>
      </c>
      <c r="AC550" s="297">
        <f>SUM(Z550:AB550)</f>
        <v>0</v>
      </c>
      <c r="AD550" s="298">
        <f t="shared" ref="AD550" si="516">M550-AC550</f>
        <v>0</v>
      </c>
      <c r="AE550" s="246"/>
      <c r="AG550" s="564" t="s">
        <v>101</v>
      </c>
      <c r="AH550" s="565"/>
      <c r="AI550" s="565"/>
      <c r="AJ550" s="565"/>
      <c r="AK550" s="565"/>
      <c r="AL550" s="565"/>
      <c r="AM550" s="565"/>
      <c r="AN550" s="565"/>
      <c r="AO550" s="565"/>
      <c r="AP550" s="206">
        <f t="shared" si="514"/>
        <v>0</v>
      </c>
      <c r="AQ550" s="288">
        <f xml:space="preserve"> SUM(AQ548, AQ541, AQ527, AQ521, AO514)</f>
        <v>0</v>
      </c>
      <c r="AR550" s="213">
        <f xml:space="preserve"> SUM(AR548, AR541, AR527, AR521, AR514)</f>
        <v>0</v>
      </c>
      <c r="AS550" s="288">
        <f xml:space="preserve"> SUM(AS541, AS527, AS521, AS514)</f>
        <v>0</v>
      </c>
      <c r="AT550" s="279">
        <f>SUM(AQ550:AS550)</f>
        <v>0</v>
      </c>
      <c r="AU550" s="280">
        <f>IF($S$553&lt;&gt;0, AC550+AP550-AT550, M550+AP550-AT550)</f>
        <v>0</v>
      </c>
    </row>
    <row r="551" spans="1:134" x14ac:dyDescent="0.35">
      <c r="F551" s="357"/>
      <c r="G551" s="357"/>
      <c r="N551" s="223"/>
    </row>
    <row r="552" spans="1:134" ht="16" thickBot="1" x14ac:dyDescent="0.4">
      <c r="F552" s="357"/>
      <c r="G552" s="357"/>
      <c r="S552" s="270"/>
    </row>
    <row r="553" spans="1:134" x14ac:dyDescent="0.35">
      <c r="B553" s="576" t="s">
        <v>254</v>
      </c>
      <c r="C553" s="577"/>
      <c r="D553" s="264">
        <f>J550</f>
        <v>0</v>
      </c>
      <c r="F553" s="357"/>
      <c r="G553" s="357"/>
      <c r="O553" s="309"/>
      <c r="P553" s="645" t="s">
        <v>254</v>
      </c>
      <c r="Q553" s="646"/>
      <c r="R553" s="646"/>
      <c r="S553" s="202">
        <f>Z550</f>
        <v>0</v>
      </c>
      <c r="T553" s="646" t="s">
        <v>104</v>
      </c>
      <c r="U553" s="646"/>
      <c r="V553" s="160">
        <f>D553-S553</f>
        <v>0</v>
      </c>
      <c r="W553" s="430"/>
      <c r="X553" s="601"/>
      <c r="Y553" s="601"/>
      <c r="Z553" s="430"/>
      <c r="AA553" s="430"/>
      <c r="AG553" s="642" t="s">
        <v>191</v>
      </c>
      <c r="AH553" s="548"/>
      <c r="AI553" s="637">
        <f>AQ550</f>
        <v>0</v>
      </c>
      <c r="AJ553" s="637"/>
      <c r="AK553" s="548" t="s">
        <v>196</v>
      </c>
      <c r="AL553" s="548"/>
      <c r="AM553" s="287">
        <f>IF($S$73&lt;&gt;0, S553+'Year 1'!AM633-AI553, D553+'Year 1'!AM633-AI553)</f>
        <v>0</v>
      </c>
      <c r="AO553" s="315" t="s">
        <v>89</v>
      </c>
      <c r="AP553" s="556"/>
      <c r="AQ553" s="556"/>
      <c r="AR553" s="556" t="s">
        <v>90</v>
      </c>
      <c r="AS553" s="612"/>
    </row>
    <row r="554" spans="1:134" x14ac:dyDescent="0.35">
      <c r="B554" s="535" t="s">
        <v>255</v>
      </c>
      <c r="C554" s="536"/>
      <c r="D554" s="390">
        <f>K550</f>
        <v>0</v>
      </c>
      <c r="F554" s="357"/>
      <c r="G554" s="357"/>
      <c r="O554" s="309"/>
      <c r="P554" s="585" t="s">
        <v>255</v>
      </c>
      <c r="Q554" s="586"/>
      <c r="R554" s="586"/>
      <c r="S554" s="189">
        <f>AA550</f>
        <v>0</v>
      </c>
      <c r="T554" s="586" t="s">
        <v>105</v>
      </c>
      <c r="U554" s="586"/>
      <c r="V554" s="161">
        <f>D554-S554</f>
        <v>0</v>
      </c>
      <c r="W554" s="430"/>
      <c r="X554" s="604"/>
      <c r="Y554" s="604"/>
      <c r="Z554" s="604"/>
      <c r="AA554" s="604"/>
      <c r="AG554" s="555" t="s">
        <v>192</v>
      </c>
      <c r="AH554" s="550"/>
      <c r="AI554" s="606">
        <f>AR550</f>
        <v>0</v>
      </c>
      <c r="AJ554" s="606"/>
      <c r="AK554" s="550" t="s">
        <v>197</v>
      </c>
      <c r="AL554" s="550"/>
      <c r="AM554" s="278">
        <f>IF($S$73&lt;&gt;0, S554+'Year 1'!AM634-AI554, D554+'Year 1'!AM634-AI554)</f>
        <v>0</v>
      </c>
      <c r="AO554" s="314" t="s">
        <v>91</v>
      </c>
      <c r="AP554" s="532"/>
      <c r="AQ554" s="532"/>
      <c r="AR554" s="532"/>
      <c r="AS554" s="562"/>
    </row>
    <row r="555" spans="1:134" ht="16" thickBot="1" x14ac:dyDescent="0.4">
      <c r="B555" s="535" t="s">
        <v>226</v>
      </c>
      <c r="C555" s="536"/>
      <c r="D555" s="265">
        <f>L550</f>
        <v>0</v>
      </c>
      <c r="F555" s="357"/>
      <c r="G555" s="357"/>
      <c r="O555" s="309"/>
      <c r="P555" s="585" t="s">
        <v>226</v>
      </c>
      <c r="Q555" s="586"/>
      <c r="R555" s="586"/>
      <c r="S555" s="189">
        <f>AB550</f>
        <v>0</v>
      </c>
      <c r="T555" s="586" t="s">
        <v>106</v>
      </c>
      <c r="U555" s="586"/>
      <c r="V555" s="161">
        <f>D555-S555</f>
        <v>0</v>
      </c>
      <c r="W555" s="430"/>
      <c r="X555" s="601"/>
      <c r="Y555" s="601"/>
      <c r="Z555" s="430"/>
      <c r="AA555" s="430"/>
      <c r="AG555" s="555" t="s">
        <v>193</v>
      </c>
      <c r="AH555" s="550"/>
      <c r="AI555" s="606">
        <f>AS550</f>
        <v>0</v>
      </c>
      <c r="AJ555" s="606"/>
      <c r="AK555" s="550" t="s">
        <v>198</v>
      </c>
      <c r="AL555" s="550"/>
      <c r="AM555" s="278">
        <f>IF($S$73&lt;&gt;0, S555+'Year 1'!AM635-AI555, D555+'Year 1'!AM635-AI555)</f>
        <v>0</v>
      </c>
      <c r="AO555" s="318" t="s">
        <v>92</v>
      </c>
      <c r="AP555" s="557"/>
      <c r="AQ555" s="557"/>
      <c r="AR555" s="557" t="s">
        <v>90</v>
      </c>
      <c r="AS555" s="613"/>
    </row>
    <row r="556" spans="1:134" ht="16" thickBot="1" x14ac:dyDescent="0.4">
      <c r="B556" s="535" t="s">
        <v>256</v>
      </c>
      <c r="C556" s="536"/>
      <c r="D556" s="390">
        <f>K550+L550</f>
        <v>0</v>
      </c>
      <c r="F556" s="357"/>
      <c r="G556" s="357"/>
      <c r="O556" s="309"/>
      <c r="P556" s="585" t="s">
        <v>256</v>
      </c>
      <c r="Q556" s="586"/>
      <c r="R556" s="586"/>
      <c r="S556" s="189">
        <f>SUM(S554:S555)</f>
        <v>0</v>
      </c>
      <c r="T556" s="586" t="s">
        <v>107</v>
      </c>
      <c r="U556" s="586"/>
      <c r="V556" s="161">
        <f>D556-S556</f>
        <v>0</v>
      </c>
      <c r="W556" s="431"/>
      <c r="X556" s="431"/>
      <c r="Y556" s="431"/>
      <c r="Z556" s="431"/>
      <c r="AA556" s="431"/>
      <c r="AG556" s="555" t="s">
        <v>194</v>
      </c>
      <c r="AH556" s="550"/>
      <c r="AI556" s="606">
        <f>SUM(AI554:AI555)</f>
        <v>0</v>
      </c>
      <c r="AJ556" s="606"/>
      <c r="AK556" s="550" t="s">
        <v>200</v>
      </c>
      <c r="AL556" s="550"/>
      <c r="AM556" s="278">
        <f>IF($S$73&lt;&gt;0, S556+'Year 1'!AM636-AI556, D556+'Year 1'!AM636-AI556)</f>
        <v>0</v>
      </c>
      <c r="AO556" s="431"/>
      <c r="AP556" s="431"/>
      <c r="AQ556" s="431"/>
      <c r="AR556" s="431"/>
      <c r="AS556" s="431"/>
    </row>
    <row r="557" spans="1:134" ht="16" thickBot="1" x14ac:dyDescent="0.4">
      <c r="B557" s="535" t="s">
        <v>257</v>
      </c>
      <c r="C557" s="536"/>
      <c r="D557" s="265">
        <f>M550</f>
        <v>0</v>
      </c>
      <c r="F557" s="357"/>
      <c r="G557" s="357"/>
      <c r="O557" s="309"/>
      <c r="P557" s="585" t="s">
        <v>257</v>
      </c>
      <c r="Q557" s="586"/>
      <c r="R557" s="586"/>
      <c r="S557" s="189">
        <f>AC550</f>
        <v>0</v>
      </c>
      <c r="T557" s="580" t="s">
        <v>108</v>
      </c>
      <c r="U557" s="580"/>
      <c r="V557" s="196">
        <f>D557-S557</f>
        <v>0</v>
      </c>
      <c r="W557" s="602"/>
      <c r="X557" s="602"/>
      <c r="Y557" s="604"/>
      <c r="Z557" s="604"/>
      <c r="AA557" s="604"/>
      <c r="AB557" s="358"/>
      <c r="AC557" s="358"/>
      <c r="AD557" s="358"/>
      <c r="AG557" s="555" t="s">
        <v>285</v>
      </c>
      <c r="AH557" s="550"/>
      <c r="AI557" s="606">
        <f>AT550</f>
        <v>0</v>
      </c>
      <c r="AJ557" s="606"/>
      <c r="AK557" s="611" t="s">
        <v>286</v>
      </c>
      <c r="AL557" s="611"/>
      <c r="AM557" s="312">
        <f>IF($S$73&lt;&gt;0, S557+'Year 1'!AM637-AI557, D557+'Year 1'!AM637-AI557)</f>
        <v>0</v>
      </c>
      <c r="AO557" s="428" t="s">
        <v>93</v>
      </c>
      <c r="AP557" s="429"/>
      <c r="AQ557" s="630"/>
      <c r="AR557" s="630"/>
      <c r="AS557" s="631"/>
      <c r="AT557" s="358"/>
      <c r="AU557" s="358"/>
    </row>
    <row r="558" spans="1:134" x14ac:dyDescent="0.35">
      <c r="B558" s="535" t="s">
        <v>174</v>
      </c>
      <c r="C558" s="536"/>
      <c r="D558" s="324" t="e">
        <f>L550/K550</f>
        <v>#DIV/0!</v>
      </c>
      <c r="F558" s="357"/>
      <c r="G558" s="357"/>
      <c r="O558" s="309"/>
      <c r="P558" s="585" t="s">
        <v>174</v>
      </c>
      <c r="Q558" s="586"/>
      <c r="R558" s="586"/>
      <c r="S558" s="203" t="e">
        <f>S555/S554</f>
        <v>#DIV/0!</v>
      </c>
      <c r="T558" s="188"/>
      <c r="U558" s="188"/>
      <c r="V558" s="190"/>
      <c r="W558" s="358"/>
      <c r="X558" s="358"/>
      <c r="Y558" s="358"/>
      <c r="Z558" s="358"/>
      <c r="AA558" s="358"/>
      <c r="AG558" s="535" t="s">
        <v>208</v>
      </c>
      <c r="AH558" s="617"/>
      <c r="AI558" s="607" t="e">
        <f>AQ548/AQ550</f>
        <v>#DIV/0!</v>
      </c>
      <c r="AJ558" s="608"/>
      <c r="AK558" s="167"/>
      <c r="AL558" s="166"/>
      <c r="AM558" s="166"/>
      <c r="AO558" s="358"/>
      <c r="AP558" s="358"/>
      <c r="AQ558" s="358"/>
      <c r="AR558" s="358"/>
      <c r="AS558" s="358"/>
    </row>
    <row r="559" spans="1:134" ht="16" thickBot="1" x14ac:dyDescent="0.4">
      <c r="B559" s="537" t="s">
        <v>144</v>
      </c>
      <c r="C559" s="538"/>
      <c r="D559" s="266" t="e">
        <f>D562 &amp; D563 &amp; D564</f>
        <v>#DIV/0!</v>
      </c>
      <c r="F559" s="357"/>
      <c r="G559" s="357"/>
      <c r="O559" s="309"/>
      <c r="P559" s="638" t="s">
        <v>144</v>
      </c>
      <c r="Q559" s="580"/>
      <c r="R559" s="580"/>
      <c r="S559" s="204" t="e">
        <f>S562 &amp; S563 &amp; S564</f>
        <v>#DIV/0!</v>
      </c>
      <c r="T559" s="188"/>
      <c r="U559" s="188"/>
      <c r="V559" s="190"/>
      <c r="AG559" s="537" t="s">
        <v>209</v>
      </c>
      <c r="AH559" s="538"/>
      <c r="AI559" s="647" t="e">
        <f>AR548/(AR550+AS550)</f>
        <v>#DIV/0!</v>
      </c>
      <c r="AJ559" s="648"/>
    </row>
    <row r="560" spans="1:134" x14ac:dyDescent="0.35">
      <c r="F560" s="357"/>
      <c r="G560" s="357"/>
      <c r="S560" s="166"/>
    </row>
    <row r="561" spans="4:19" x14ac:dyDescent="0.35">
      <c r="F561" s="357"/>
      <c r="G561" s="357"/>
    </row>
    <row r="562" spans="4:19" x14ac:dyDescent="0.35">
      <c r="D562" s="357" t="e">
        <f>D553/D553</f>
        <v>#DIV/0!</v>
      </c>
      <c r="F562" s="357"/>
      <c r="G562" s="357"/>
      <c r="S562" s="357" t="e">
        <f>S553/S553</f>
        <v>#DIV/0!</v>
      </c>
    </row>
    <row r="563" spans="4:19" x14ac:dyDescent="0.35">
      <c r="D563" s="357" t="s">
        <v>145</v>
      </c>
      <c r="F563" s="357"/>
      <c r="G563" s="357"/>
      <c r="S563" s="357" t="s">
        <v>145</v>
      </c>
    </row>
    <row r="564" spans="4:19" x14ac:dyDescent="0.35">
      <c r="D564" s="225" t="e">
        <f>D556/D553</f>
        <v>#DIV/0!</v>
      </c>
      <c r="F564" s="357"/>
      <c r="G564" s="357"/>
      <c r="S564" s="225" t="e">
        <f>S556/S553</f>
        <v>#DIV/0!</v>
      </c>
    </row>
    <row r="565" spans="4:19" x14ac:dyDescent="0.35">
      <c r="F565" s="357"/>
      <c r="G565" s="357"/>
    </row>
    <row r="566" spans="4:19" x14ac:dyDescent="0.35">
      <c r="F566" s="357"/>
      <c r="G566" s="357"/>
    </row>
  </sheetData>
  <sheetProtection algorithmName="SHA-512" hashValue="Yk6AHxmigGllJpMDZDbTIqC6JRgQg25foWlm/CgK4LLCLcI8t9gPLruCTKPYu5qmc9ByT5W5Wsk7cNju0esfxA==" saltValue="7MxJMEhgXc24hNttT1jJkQ==" spinCount="100000" sheet="1" objects="1" scenarios="1" formatCells="0" formatColumns="0" formatRows="0" insertColumns="0"/>
  <mergeCells count="1857">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R377:X377"/>
    <mergeCell ref="AI377:AO377"/>
    <mergeCell ref="C378:I378"/>
    <mergeCell ref="R378:X378"/>
    <mergeCell ref="AI378:AO378"/>
    <mergeCell ref="C379:I379"/>
    <mergeCell ref="R379:X379"/>
    <mergeCell ref="AI379:AO379"/>
    <mergeCell ref="C376:I376"/>
    <mergeCell ref="R376:X376"/>
    <mergeCell ref="AI376:AO376"/>
    <mergeCell ref="C371:I371"/>
    <mergeCell ref="R371:X371"/>
    <mergeCell ref="AI371:AO371"/>
    <mergeCell ref="C372:I372"/>
    <mergeCell ref="R372:X372"/>
    <mergeCell ref="AI372:AO372"/>
    <mergeCell ref="C370:I370"/>
    <mergeCell ref="R370:X370"/>
    <mergeCell ref="AI370:AO370"/>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B0C05B57-68AC-4704-81CA-0FCB836645E6}"/>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55D6-D3B4-4A14-A5AC-AA3341795E4C}">
  <sheetPr>
    <tabColor theme="2"/>
  </sheetPr>
  <dimension ref="A1:ED566"/>
  <sheetViews>
    <sheetView zoomScale="50" zoomScaleNormal="50" workbookViewId="0">
      <selection activeCell="C4" sqref="C4:L4"/>
    </sheetView>
  </sheetViews>
  <sheetFormatPr defaultColWidth="8.54296875" defaultRowHeight="15.5" x14ac:dyDescent="0.35"/>
  <cols>
    <col min="1" max="1" width="5.1796875" style="357" customWidth="1"/>
    <col min="2" max="2" width="46.453125" style="357" bestFit="1" customWidth="1"/>
    <col min="3" max="3" width="13.1796875" style="357" customWidth="1"/>
    <col min="4" max="4" width="22.81640625" style="357" bestFit="1" customWidth="1"/>
    <col min="5" max="5" width="20.453125" style="357" bestFit="1" customWidth="1"/>
    <col min="6" max="7" width="22.1796875" style="224" bestFit="1" customWidth="1"/>
    <col min="8" max="8" width="22.81640625" style="357" bestFit="1" customWidth="1"/>
    <col min="9" max="9" width="22.1796875" style="357" bestFit="1" customWidth="1"/>
    <col min="10" max="10" width="24.81640625" style="357" bestFit="1" customWidth="1"/>
    <col min="11" max="11" width="22.81640625" style="357" bestFit="1" customWidth="1"/>
    <col min="12" max="12" width="22.1796875" style="357" bestFit="1" customWidth="1"/>
    <col min="13" max="13" width="22.81640625" style="357" bestFit="1" customWidth="1"/>
    <col min="14" max="14" width="5.81640625" style="358" customWidth="1"/>
    <col min="15" max="15" width="5.81640625" style="357" hidden="1" customWidth="1"/>
    <col min="16" max="16" width="4.81640625" style="357" hidden="1" customWidth="1"/>
    <col min="17" max="17" width="37.1796875" style="357" hidden="1" customWidth="1"/>
    <col min="18" max="18" width="27.6328125" style="357" hidden="1" customWidth="1"/>
    <col min="19" max="19" width="22.81640625" style="357" hidden="1" customWidth="1"/>
    <col min="20" max="20" width="23.1796875" style="357" hidden="1" customWidth="1"/>
    <col min="21" max="21" width="20.453125" style="357" hidden="1" customWidth="1"/>
    <col min="22" max="23" width="22.1796875" style="357" hidden="1" customWidth="1"/>
    <col min="24" max="24" width="22.81640625" style="357" hidden="1" customWidth="1"/>
    <col min="25" max="25" width="22.1796875" style="357" hidden="1" customWidth="1"/>
    <col min="26" max="26" width="24.81640625" style="357" hidden="1" customWidth="1"/>
    <col min="27" max="27" width="22.81640625" style="357" hidden="1" customWidth="1"/>
    <col min="28" max="28" width="22.1796875" style="357" hidden="1" customWidth="1"/>
    <col min="29" max="29" width="32.81640625" style="357" hidden="1" customWidth="1"/>
    <col min="30" max="30" width="23.1796875" style="357" hidden="1" customWidth="1"/>
    <col min="31" max="32" width="0" style="357" hidden="1" customWidth="1"/>
    <col min="33" max="33" width="4.81640625" style="357" hidden="1" customWidth="1"/>
    <col min="34" max="34" width="37.1796875" style="357" hidden="1" customWidth="1"/>
    <col min="35" max="35" width="39.81640625" style="357" hidden="1" customWidth="1"/>
    <col min="36" max="36" width="22.81640625" style="357" hidden="1" customWidth="1"/>
    <col min="37" max="37" width="23.1796875" style="357" hidden="1" customWidth="1"/>
    <col min="38" max="38" width="20.453125" style="357" hidden="1" customWidth="1"/>
    <col min="39" max="40" width="22.1796875" style="357" hidden="1" customWidth="1"/>
    <col min="41" max="41" width="22.81640625" style="357" hidden="1" customWidth="1"/>
    <col min="42" max="42" width="22.1796875" style="357" hidden="1" customWidth="1"/>
    <col min="43" max="43" width="24.81640625" style="357" hidden="1" customWidth="1"/>
    <col min="44" max="44" width="22.81640625" style="357" hidden="1" customWidth="1"/>
    <col min="45" max="45" width="22.1796875" style="357" hidden="1" customWidth="1"/>
    <col min="46" max="46" width="32.81640625" style="357" hidden="1" customWidth="1"/>
    <col min="47" max="47" width="23.1796875" style="357" hidden="1" customWidth="1"/>
    <col min="48" max="48" width="9.453125" style="357" hidden="1" customWidth="1"/>
    <col min="49" max="16384" width="8.54296875" style="357"/>
  </cols>
  <sheetData>
    <row r="1" spans="1:64" ht="16" thickBot="1" x14ac:dyDescent="0.4">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row>
    <row r="2" spans="1:64" x14ac:dyDescent="0.35">
      <c r="A2" s="219"/>
      <c r="B2" s="544" t="s">
        <v>299</v>
      </c>
      <c r="C2" s="545"/>
      <c r="D2" s="545"/>
      <c r="E2" s="545"/>
      <c r="F2" s="545"/>
      <c r="G2" s="545"/>
      <c r="H2" s="545"/>
      <c r="I2" s="545"/>
      <c r="J2" s="545"/>
      <c r="K2" s="545"/>
      <c r="L2" s="632"/>
      <c r="M2" s="219"/>
      <c r="N2" s="219"/>
      <c r="O2" s="219"/>
      <c r="P2" s="219"/>
      <c r="Q2" s="544" t="s">
        <v>299</v>
      </c>
      <c r="R2" s="545"/>
      <c r="S2" s="545"/>
      <c r="T2" s="545"/>
      <c r="U2" s="545"/>
      <c r="V2" s="545"/>
      <c r="W2" s="545"/>
      <c r="X2" s="545"/>
      <c r="Y2" s="545"/>
      <c r="Z2" s="545"/>
      <c r="AA2" s="632"/>
      <c r="AB2" s="219"/>
      <c r="AC2" s="219"/>
      <c r="AD2" s="219"/>
      <c r="AE2" s="219"/>
      <c r="AF2" s="219"/>
      <c r="AG2" s="219"/>
      <c r="AH2" s="544" t="s">
        <v>299</v>
      </c>
      <c r="AI2" s="545"/>
      <c r="AJ2" s="545"/>
      <c r="AK2" s="545"/>
      <c r="AL2" s="545"/>
      <c r="AM2" s="545"/>
      <c r="AN2" s="545"/>
      <c r="AO2" s="545"/>
      <c r="AP2" s="545"/>
      <c r="AQ2" s="545"/>
      <c r="AR2" s="632"/>
      <c r="AS2" s="219"/>
      <c r="AT2" s="219"/>
      <c r="AU2" s="219"/>
      <c r="AV2" s="219"/>
      <c r="AW2" s="219"/>
      <c r="AX2" s="219"/>
      <c r="AY2" s="219"/>
      <c r="AZ2" s="219"/>
      <c r="BA2" s="219"/>
      <c r="BB2" s="219"/>
      <c r="BC2" s="219"/>
      <c r="BD2" s="219"/>
      <c r="BE2" s="219"/>
      <c r="BF2" s="219"/>
      <c r="BG2" s="219"/>
      <c r="BH2" s="219"/>
      <c r="BI2" s="219"/>
      <c r="BJ2" s="219"/>
      <c r="BK2" s="219"/>
      <c r="BL2" s="219"/>
    </row>
    <row r="3" spans="1:64" x14ac:dyDescent="0.35">
      <c r="A3" s="219"/>
      <c r="B3" s="415" t="s">
        <v>288</v>
      </c>
      <c r="C3" s="512"/>
      <c r="D3" s="512"/>
      <c r="E3" s="512"/>
      <c r="F3" s="512"/>
      <c r="G3" s="512"/>
      <c r="H3" s="512"/>
      <c r="I3" s="512"/>
      <c r="J3" s="512"/>
      <c r="K3" s="512"/>
      <c r="L3" s="527"/>
      <c r="M3" s="219"/>
      <c r="N3" s="219"/>
      <c r="O3" s="219"/>
      <c r="P3" s="219"/>
      <c r="Q3" s="415" t="s">
        <v>288</v>
      </c>
      <c r="R3" s="654">
        <f>$C$3</f>
        <v>0</v>
      </c>
      <c r="S3" s="654"/>
      <c r="T3" s="654"/>
      <c r="U3" s="654"/>
      <c r="V3" s="654"/>
      <c r="W3" s="654"/>
      <c r="X3" s="654"/>
      <c r="Y3" s="654"/>
      <c r="Z3" s="654"/>
      <c r="AA3" s="655"/>
      <c r="AB3" s="219"/>
      <c r="AC3" s="219"/>
      <c r="AD3" s="219"/>
      <c r="AE3" s="219"/>
      <c r="AF3" s="219"/>
      <c r="AG3" s="219"/>
      <c r="AH3" s="415" t="s">
        <v>288</v>
      </c>
      <c r="AI3" s="658">
        <f>$C$3</f>
        <v>0</v>
      </c>
      <c r="AJ3" s="658"/>
      <c r="AK3" s="658"/>
      <c r="AL3" s="658"/>
      <c r="AM3" s="658"/>
      <c r="AN3" s="658"/>
      <c r="AO3" s="658"/>
      <c r="AP3" s="658"/>
      <c r="AQ3" s="658"/>
      <c r="AR3" s="659"/>
      <c r="AS3" s="219"/>
      <c r="AT3" s="219"/>
      <c r="AU3" s="219"/>
      <c r="AV3" s="219"/>
      <c r="AW3" s="219"/>
      <c r="AX3" s="219"/>
      <c r="AY3" s="219"/>
      <c r="AZ3" s="219"/>
      <c r="BA3" s="219"/>
      <c r="BB3" s="219"/>
      <c r="BC3" s="219"/>
      <c r="BD3" s="219"/>
      <c r="BE3" s="219"/>
      <c r="BF3" s="219"/>
      <c r="BG3" s="219"/>
      <c r="BH3" s="219"/>
      <c r="BI3" s="219"/>
      <c r="BJ3" s="219"/>
      <c r="BK3" s="219"/>
      <c r="BL3" s="219"/>
    </row>
    <row r="4" spans="1:64" x14ac:dyDescent="0.35">
      <c r="A4" s="219"/>
      <c r="B4" s="415" t="s">
        <v>289</v>
      </c>
      <c r="C4" s="512"/>
      <c r="D4" s="512"/>
      <c r="E4" s="512"/>
      <c r="F4" s="512"/>
      <c r="G4" s="512"/>
      <c r="H4" s="512"/>
      <c r="I4" s="512"/>
      <c r="J4" s="512"/>
      <c r="K4" s="512"/>
      <c r="L4" s="527"/>
      <c r="M4" s="219"/>
      <c r="N4" s="219"/>
      <c r="O4" s="219"/>
      <c r="P4" s="219"/>
      <c r="Q4" s="415" t="s">
        <v>289</v>
      </c>
      <c r="R4" s="654">
        <f>$C$4</f>
        <v>0</v>
      </c>
      <c r="S4" s="654"/>
      <c r="T4" s="654"/>
      <c r="U4" s="654"/>
      <c r="V4" s="654"/>
      <c r="W4" s="654"/>
      <c r="X4" s="654"/>
      <c r="Y4" s="654"/>
      <c r="Z4" s="654"/>
      <c r="AA4" s="655"/>
      <c r="AB4" s="219"/>
      <c r="AC4" s="219"/>
      <c r="AD4" s="219"/>
      <c r="AE4" s="219"/>
      <c r="AF4" s="219"/>
      <c r="AG4" s="219"/>
      <c r="AH4" s="415" t="s">
        <v>289</v>
      </c>
      <c r="AI4" s="658">
        <f>$C$4</f>
        <v>0</v>
      </c>
      <c r="AJ4" s="658"/>
      <c r="AK4" s="658"/>
      <c r="AL4" s="658"/>
      <c r="AM4" s="658"/>
      <c r="AN4" s="658"/>
      <c r="AO4" s="658"/>
      <c r="AP4" s="658"/>
      <c r="AQ4" s="658"/>
      <c r="AR4" s="659"/>
      <c r="AS4" s="219"/>
      <c r="AT4" s="219"/>
      <c r="AU4" s="219"/>
      <c r="AV4" s="219"/>
      <c r="AW4" s="219"/>
      <c r="AX4" s="219"/>
      <c r="AY4" s="219"/>
      <c r="AZ4" s="219"/>
      <c r="BA4" s="219"/>
      <c r="BB4" s="219"/>
      <c r="BC4" s="219"/>
      <c r="BD4" s="219"/>
      <c r="BE4" s="219"/>
      <c r="BF4" s="219"/>
      <c r="BG4" s="219"/>
      <c r="BH4" s="219"/>
      <c r="BI4" s="219"/>
      <c r="BJ4" s="219"/>
      <c r="BK4" s="219"/>
      <c r="BL4" s="219"/>
    </row>
    <row r="5" spans="1:64" ht="16" thickBot="1" x14ac:dyDescent="0.4">
      <c r="A5" s="219"/>
      <c r="B5" s="410" t="s">
        <v>290</v>
      </c>
      <c r="C5" s="528"/>
      <c r="D5" s="528"/>
      <c r="E5" s="528"/>
      <c r="F5" s="528"/>
      <c r="G5" s="528"/>
      <c r="H5" s="528"/>
      <c r="I5" s="528"/>
      <c r="J5" s="528"/>
      <c r="K5" s="528"/>
      <c r="L5" s="529"/>
      <c r="M5" s="219"/>
      <c r="N5" s="219"/>
      <c r="O5" s="219"/>
      <c r="P5" s="219"/>
      <c r="Q5" s="410" t="s">
        <v>290</v>
      </c>
      <c r="R5" s="656">
        <f>$C$5</f>
        <v>0</v>
      </c>
      <c r="S5" s="656"/>
      <c r="T5" s="656"/>
      <c r="U5" s="656"/>
      <c r="V5" s="656"/>
      <c r="W5" s="656"/>
      <c r="X5" s="656"/>
      <c r="Y5" s="656"/>
      <c r="Z5" s="656"/>
      <c r="AA5" s="657"/>
      <c r="AB5" s="219"/>
      <c r="AC5" s="219"/>
      <c r="AD5" s="219"/>
      <c r="AE5" s="219"/>
      <c r="AF5" s="219"/>
      <c r="AG5" s="219"/>
      <c r="AH5" s="410" t="s">
        <v>290</v>
      </c>
      <c r="AI5" s="660">
        <f>$C$5</f>
        <v>0</v>
      </c>
      <c r="AJ5" s="660"/>
      <c r="AK5" s="660"/>
      <c r="AL5" s="660"/>
      <c r="AM5" s="660"/>
      <c r="AN5" s="660"/>
      <c r="AO5" s="660"/>
      <c r="AP5" s="660"/>
      <c r="AQ5" s="660"/>
      <c r="AR5" s="661"/>
      <c r="AS5" s="219"/>
      <c r="AT5" s="219"/>
      <c r="AU5" s="219"/>
      <c r="AV5" s="219"/>
      <c r="AW5" s="219"/>
      <c r="AX5" s="219"/>
      <c r="AY5" s="219"/>
      <c r="AZ5" s="219"/>
      <c r="BA5" s="219"/>
      <c r="BB5" s="219"/>
      <c r="BC5" s="219"/>
      <c r="BD5" s="219"/>
      <c r="BE5" s="219"/>
      <c r="BF5" s="219"/>
      <c r="BG5" s="219"/>
      <c r="BH5" s="219"/>
      <c r="BI5" s="219"/>
      <c r="BJ5" s="219"/>
      <c r="BK5" s="219"/>
      <c r="BL5" s="219"/>
    </row>
    <row r="6" spans="1:64" ht="16" thickBot="1" x14ac:dyDescent="0.4">
      <c r="A6" s="219"/>
      <c r="B6" s="219"/>
      <c r="C6" s="219"/>
      <c r="D6" s="219"/>
      <c r="E6" s="219"/>
      <c r="F6" s="357"/>
      <c r="G6" s="357"/>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row>
    <row r="7" spans="1:64" s="242" customFormat="1" x14ac:dyDescent="0.35">
      <c r="A7" s="519" t="s">
        <v>97</v>
      </c>
      <c r="B7" s="520"/>
      <c r="C7" s="520"/>
      <c r="D7" s="520"/>
      <c r="E7" s="520"/>
      <c r="F7" s="520"/>
      <c r="G7" s="520"/>
      <c r="H7" s="520"/>
      <c r="I7" s="520"/>
      <c r="J7" s="520"/>
      <c r="K7" s="520"/>
      <c r="L7" s="520"/>
      <c r="M7" s="521"/>
      <c r="N7" s="413"/>
      <c r="P7" s="573" t="s">
        <v>221</v>
      </c>
      <c r="Q7" s="574"/>
      <c r="R7" s="574"/>
      <c r="S7" s="574"/>
      <c r="T7" s="574"/>
      <c r="U7" s="574"/>
      <c r="V7" s="574"/>
      <c r="W7" s="574"/>
      <c r="X7" s="574"/>
      <c r="Y7" s="574"/>
      <c r="Z7" s="574"/>
      <c r="AA7" s="574"/>
      <c r="AB7" s="574"/>
      <c r="AC7" s="574"/>
      <c r="AD7" s="575"/>
      <c r="AG7" s="614" t="s">
        <v>102</v>
      </c>
      <c r="AH7" s="615"/>
      <c r="AI7" s="615"/>
      <c r="AJ7" s="615"/>
      <c r="AK7" s="615"/>
      <c r="AL7" s="615"/>
      <c r="AM7" s="615"/>
      <c r="AN7" s="615"/>
      <c r="AO7" s="615"/>
      <c r="AP7" s="615"/>
      <c r="AQ7" s="615"/>
      <c r="AR7" s="615"/>
      <c r="AS7" s="615"/>
      <c r="AT7" s="615"/>
      <c r="AU7" s="616"/>
    </row>
    <row r="8" spans="1:64" s="242" customFormat="1" x14ac:dyDescent="0.35">
      <c r="A8" s="522" t="s">
        <v>3</v>
      </c>
      <c r="B8" s="496"/>
      <c r="C8" s="496"/>
      <c r="D8" s="496"/>
      <c r="E8" s="496"/>
      <c r="F8" s="496"/>
      <c r="G8" s="496"/>
      <c r="H8" s="496"/>
      <c r="I8" s="496"/>
      <c r="J8" s="496"/>
      <c r="K8" s="496"/>
      <c r="L8" s="496"/>
      <c r="M8" s="523"/>
      <c r="N8" s="413"/>
      <c r="P8" s="522" t="s">
        <v>3</v>
      </c>
      <c r="Q8" s="496"/>
      <c r="R8" s="496"/>
      <c r="S8" s="496"/>
      <c r="T8" s="496"/>
      <c r="U8" s="496"/>
      <c r="V8" s="496"/>
      <c r="W8" s="496"/>
      <c r="X8" s="496"/>
      <c r="Y8" s="496"/>
      <c r="Z8" s="496"/>
      <c r="AA8" s="496"/>
      <c r="AB8" s="496"/>
      <c r="AC8" s="496"/>
      <c r="AD8" s="523"/>
      <c r="AG8" s="522" t="s">
        <v>3</v>
      </c>
      <c r="AH8" s="496"/>
      <c r="AI8" s="496"/>
      <c r="AJ8" s="496"/>
      <c r="AK8" s="496"/>
      <c r="AL8" s="496"/>
      <c r="AM8" s="496"/>
      <c r="AN8" s="496"/>
      <c r="AO8" s="496"/>
      <c r="AP8" s="496"/>
      <c r="AQ8" s="496"/>
      <c r="AR8" s="496"/>
      <c r="AS8" s="496"/>
      <c r="AT8" s="496"/>
      <c r="AU8" s="523"/>
    </row>
    <row r="9" spans="1:64" s="165" customFormat="1" x14ac:dyDescent="0.35">
      <c r="A9" s="495" t="s">
        <v>94</v>
      </c>
      <c r="B9" s="491"/>
      <c r="C9" s="524"/>
      <c r="D9" s="524"/>
      <c r="E9" s="524"/>
      <c r="F9" s="524"/>
      <c r="G9" s="409" t="s">
        <v>95</v>
      </c>
      <c r="H9" s="525"/>
      <c r="I9" s="525"/>
      <c r="J9" s="525"/>
      <c r="K9" s="525"/>
      <c r="L9" s="525"/>
      <c r="M9" s="526"/>
      <c r="N9" s="432"/>
      <c r="P9" s="495" t="s">
        <v>94</v>
      </c>
      <c r="Q9" s="491"/>
      <c r="R9" s="491"/>
      <c r="S9" s="525"/>
      <c r="T9" s="525"/>
      <c r="U9" s="525"/>
      <c r="V9" s="525"/>
      <c r="W9" s="409" t="s">
        <v>95</v>
      </c>
      <c r="X9" s="525"/>
      <c r="Y9" s="525"/>
      <c r="Z9" s="525"/>
      <c r="AA9" s="525"/>
      <c r="AB9" s="525"/>
      <c r="AC9" s="525"/>
      <c r="AD9" s="526"/>
      <c r="AG9" s="495" t="s">
        <v>94</v>
      </c>
      <c r="AH9" s="491"/>
      <c r="AI9" s="491"/>
      <c r="AJ9" s="525"/>
      <c r="AK9" s="525"/>
      <c r="AL9" s="525"/>
      <c r="AM9" s="525"/>
      <c r="AN9" s="409" t="s">
        <v>95</v>
      </c>
      <c r="AO9" s="525"/>
      <c r="AP9" s="525"/>
      <c r="AQ9" s="525"/>
      <c r="AR9" s="525"/>
      <c r="AS9" s="525"/>
      <c r="AT9" s="525"/>
      <c r="AU9" s="526"/>
    </row>
    <row r="10" spans="1:64" s="165" customFormat="1" x14ac:dyDescent="0.35">
      <c r="A10" s="495" t="s">
        <v>0</v>
      </c>
      <c r="B10" s="491"/>
      <c r="C10" s="512"/>
      <c r="D10" s="512"/>
      <c r="E10" s="512"/>
      <c r="F10" s="512"/>
      <c r="G10" s="512"/>
      <c r="H10" s="512"/>
      <c r="I10" s="512"/>
      <c r="J10" s="512"/>
      <c r="K10" s="512"/>
      <c r="L10" s="512"/>
      <c r="M10" s="527"/>
      <c r="N10" s="432"/>
      <c r="P10" s="495" t="s">
        <v>0</v>
      </c>
      <c r="Q10" s="491"/>
      <c r="R10" s="491"/>
      <c r="S10" s="512"/>
      <c r="T10" s="512"/>
      <c r="U10" s="512"/>
      <c r="V10" s="512"/>
      <c r="W10" s="512"/>
      <c r="X10" s="512"/>
      <c r="Y10" s="512"/>
      <c r="Z10" s="512"/>
      <c r="AA10" s="512"/>
      <c r="AB10" s="512"/>
      <c r="AC10" s="512"/>
      <c r="AD10" s="527"/>
      <c r="AG10" s="495" t="s">
        <v>0</v>
      </c>
      <c r="AH10" s="491"/>
      <c r="AI10" s="491"/>
      <c r="AJ10" s="512"/>
      <c r="AK10" s="512"/>
      <c r="AL10" s="512"/>
      <c r="AM10" s="512"/>
      <c r="AN10" s="512"/>
      <c r="AO10" s="512"/>
      <c r="AP10" s="512"/>
      <c r="AQ10" s="512"/>
      <c r="AR10" s="512"/>
      <c r="AS10" s="512"/>
      <c r="AT10" s="512"/>
      <c r="AU10" s="527"/>
    </row>
    <row r="11" spans="1:64" s="165" customFormat="1" x14ac:dyDescent="0.35">
      <c r="A11" s="495" t="s">
        <v>96</v>
      </c>
      <c r="B11" s="491"/>
      <c r="C11" s="512"/>
      <c r="D11" s="512"/>
      <c r="E11" s="512"/>
      <c r="F11" s="512"/>
      <c r="G11" s="512"/>
      <c r="H11" s="512"/>
      <c r="I11" s="512"/>
      <c r="J11" s="512"/>
      <c r="K11" s="512"/>
      <c r="L11" s="512"/>
      <c r="M11" s="527"/>
      <c r="N11" s="432"/>
      <c r="P11" s="495" t="s">
        <v>96</v>
      </c>
      <c r="Q11" s="491"/>
      <c r="R11" s="491"/>
      <c r="S11" s="512"/>
      <c r="T11" s="512"/>
      <c r="U11" s="512"/>
      <c r="V11" s="512"/>
      <c r="W11" s="512"/>
      <c r="X11" s="512"/>
      <c r="Y11" s="512"/>
      <c r="Z11" s="512"/>
      <c r="AA11" s="512"/>
      <c r="AB11" s="512"/>
      <c r="AC11" s="512"/>
      <c r="AD11" s="527"/>
      <c r="AG11" s="495" t="s">
        <v>96</v>
      </c>
      <c r="AH11" s="491"/>
      <c r="AI11" s="491"/>
      <c r="AJ11" s="512"/>
      <c r="AK11" s="512"/>
      <c r="AL11" s="512"/>
      <c r="AM11" s="512"/>
      <c r="AN11" s="512"/>
      <c r="AO11" s="512"/>
      <c r="AP11" s="512"/>
      <c r="AQ11" s="512"/>
      <c r="AR11" s="512"/>
      <c r="AS11" s="512"/>
      <c r="AT11" s="512"/>
      <c r="AU11" s="527"/>
    </row>
    <row r="12" spans="1:64" s="165" customFormat="1" ht="16" thickBot="1" x14ac:dyDescent="0.4">
      <c r="A12" s="516" t="s">
        <v>2</v>
      </c>
      <c r="B12" s="517"/>
      <c r="C12" s="528"/>
      <c r="D12" s="528"/>
      <c r="E12" s="528"/>
      <c r="F12" s="528"/>
      <c r="G12" s="528"/>
      <c r="H12" s="528"/>
      <c r="I12" s="528"/>
      <c r="J12" s="528"/>
      <c r="K12" s="528"/>
      <c r="L12" s="528"/>
      <c r="M12" s="529"/>
      <c r="N12" s="432"/>
      <c r="P12" s="516" t="s">
        <v>2</v>
      </c>
      <c r="Q12" s="517"/>
      <c r="R12" s="517"/>
      <c r="S12" s="528"/>
      <c r="T12" s="528"/>
      <c r="U12" s="528"/>
      <c r="V12" s="528"/>
      <c r="W12" s="528"/>
      <c r="X12" s="528"/>
      <c r="Y12" s="528"/>
      <c r="Z12" s="528"/>
      <c r="AA12" s="528"/>
      <c r="AB12" s="528"/>
      <c r="AC12" s="528"/>
      <c r="AD12" s="529"/>
      <c r="AG12" s="516" t="s">
        <v>2</v>
      </c>
      <c r="AH12" s="517"/>
      <c r="AI12" s="517"/>
      <c r="AJ12" s="528"/>
      <c r="AK12" s="528"/>
      <c r="AL12" s="528"/>
      <c r="AM12" s="528"/>
      <c r="AN12" s="528"/>
      <c r="AO12" s="528"/>
      <c r="AP12" s="528"/>
      <c r="AQ12" s="528"/>
      <c r="AR12" s="528"/>
      <c r="AS12" s="528"/>
      <c r="AT12" s="528"/>
      <c r="AU12" s="529"/>
    </row>
    <row r="13" spans="1:64" ht="16" thickBot="1" x14ac:dyDescent="0.4">
      <c r="F13" s="357"/>
      <c r="G13" s="357"/>
    </row>
    <row r="14" spans="1:64" x14ac:dyDescent="0.35">
      <c r="A14" s="502" t="s">
        <v>84</v>
      </c>
      <c r="B14" s="503"/>
      <c r="C14" s="503"/>
      <c r="D14" s="503"/>
      <c r="E14" s="503"/>
      <c r="F14" s="503"/>
      <c r="G14" s="503"/>
      <c r="H14" s="503"/>
      <c r="I14" s="503"/>
      <c r="J14" s="503"/>
      <c r="K14" s="503"/>
      <c r="L14" s="503"/>
      <c r="M14" s="518"/>
      <c r="P14" s="502" t="s">
        <v>84</v>
      </c>
      <c r="Q14" s="503"/>
      <c r="R14" s="503"/>
      <c r="S14" s="503"/>
      <c r="T14" s="503"/>
      <c r="U14" s="503"/>
      <c r="V14" s="503"/>
      <c r="W14" s="503"/>
      <c r="X14" s="503"/>
      <c r="Y14" s="503"/>
      <c r="Z14" s="503"/>
      <c r="AA14" s="503"/>
      <c r="AB14" s="503"/>
      <c r="AC14" s="503"/>
      <c r="AD14" s="518"/>
      <c r="AE14" s="358"/>
      <c r="AF14" s="358"/>
      <c r="AG14" s="502" t="s">
        <v>84</v>
      </c>
      <c r="AH14" s="503"/>
      <c r="AI14" s="503"/>
      <c r="AJ14" s="503"/>
      <c r="AK14" s="503"/>
      <c r="AL14" s="503"/>
      <c r="AM14" s="503"/>
      <c r="AN14" s="503"/>
      <c r="AO14" s="503"/>
      <c r="AP14" s="503"/>
      <c r="AQ14" s="503"/>
      <c r="AR14" s="503"/>
      <c r="AS14" s="503"/>
      <c r="AT14" s="503"/>
      <c r="AU14" s="518"/>
    </row>
    <row r="15" spans="1:64" s="242" customFormat="1" x14ac:dyDescent="0.35">
      <c r="A15" s="419"/>
      <c r="B15" s="412" t="s">
        <v>85</v>
      </c>
      <c r="C15" s="496" t="s">
        <v>13</v>
      </c>
      <c r="D15" s="496"/>
      <c r="E15" s="424" t="s">
        <v>14</v>
      </c>
      <c r="F15" s="361" t="s">
        <v>171</v>
      </c>
      <c r="G15" s="412" t="s">
        <v>68</v>
      </c>
      <c r="H15" s="422" t="s">
        <v>151</v>
      </c>
      <c r="I15" s="412" t="s">
        <v>80</v>
      </c>
      <c r="J15" s="412" t="s">
        <v>81</v>
      </c>
      <c r="K15" s="422" t="s">
        <v>82</v>
      </c>
      <c r="L15" s="412" t="s">
        <v>150</v>
      </c>
      <c r="M15" s="259" t="s">
        <v>18</v>
      </c>
      <c r="N15" s="413"/>
      <c r="P15" s="522" t="s">
        <v>85</v>
      </c>
      <c r="Q15" s="496"/>
      <c r="R15" s="496"/>
      <c r="S15" s="496" t="s">
        <v>13</v>
      </c>
      <c r="T15" s="496"/>
      <c r="U15" s="424" t="s">
        <v>14</v>
      </c>
      <c r="V15" s="424" t="s">
        <v>171</v>
      </c>
      <c r="W15" s="424" t="s">
        <v>68</v>
      </c>
      <c r="X15" s="260" t="s">
        <v>151</v>
      </c>
      <c r="Y15" s="424" t="s">
        <v>80</v>
      </c>
      <c r="Z15" s="424" t="s">
        <v>81</v>
      </c>
      <c r="AA15" s="260" t="s">
        <v>82</v>
      </c>
      <c r="AB15" s="424" t="s">
        <v>150</v>
      </c>
      <c r="AC15" s="260" t="s">
        <v>18</v>
      </c>
      <c r="AD15" s="267" t="s">
        <v>114</v>
      </c>
      <c r="AE15" s="413"/>
      <c r="AF15" s="413"/>
      <c r="AG15" s="522" t="s">
        <v>85</v>
      </c>
      <c r="AH15" s="496"/>
      <c r="AI15" s="496"/>
      <c r="AJ15" s="496" t="s">
        <v>13</v>
      </c>
      <c r="AK15" s="496"/>
      <c r="AL15" s="424" t="s">
        <v>14</v>
      </c>
      <c r="AM15" s="424" t="s">
        <v>171</v>
      </c>
      <c r="AN15" s="424" t="s">
        <v>68</v>
      </c>
      <c r="AO15" s="260" t="s">
        <v>151</v>
      </c>
      <c r="AP15" s="424" t="s">
        <v>80</v>
      </c>
      <c r="AQ15" s="424" t="s">
        <v>81</v>
      </c>
      <c r="AR15" s="260" t="s">
        <v>82</v>
      </c>
      <c r="AS15" s="424" t="s">
        <v>150</v>
      </c>
      <c r="AT15" s="260" t="s">
        <v>213</v>
      </c>
      <c r="AU15" s="267" t="s">
        <v>110</v>
      </c>
    </row>
    <row r="16" spans="1:64" x14ac:dyDescent="0.35">
      <c r="A16" s="415">
        <v>1</v>
      </c>
      <c r="B16" s="420"/>
      <c r="C16" s="491"/>
      <c r="D16" s="491"/>
      <c r="E16" s="409"/>
      <c r="F16" s="234">
        <v>0</v>
      </c>
      <c r="G16" s="234">
        <v>0</v>
      </c>
      <c r="H16" s="235">
        <f>SUM(F16:G16)</f>
        <v>0</v>
      </c>
      <c r="I16" s="234">
        <v>0</v>
      </c>
      <c r="J16" s="234">
        <v>0</v>
      </c>
      <c r="K16" s="235">
        <f>SUM(I16:J16)</f>
        <v>0</v>
      </c>
      <c r="L16" s="234">
        <v>0</v>
      </c>
      <c r="M16" s="236">
        <f>SUM(H16, K16, L16)</f>
        <v>0</v>
      </c>
      <c r="N16" s="222"/>
      <c r="P16" s="191">
        <v>1</v>
      </c>
      <c r="Q16" s="617"/>
      <c r="R16" s="617"/>
      <c r="S16" s="491"/>
      <c r="T16" s="491"/>
      <c r="U16" s="409"/>
      <c r="V16" s="234">
        <v>0</v>
      </c>
      <c r="W16" s="234">
        <v>0</v>
      </c>
      <c r="X16" s="295">
        <f>SUM(V16:W16)</f>
        <v>0</v>
      </c>
      <c r="Y16" s="234">
        <v>0</v>
      </c>
      <c r="Z16" s="234">
        <v>0</v>
      </c>
      <c r="AA16" s="295">
        <f>SUM(Y16:Z16)</f>
        <v>0</v>
      </c>
      <c r="AB16" s="234">
        <v>0</v>
      </c>
      <c r="AC16" s="295">
        <f>SUM(X16, AA16, AB16)</f>
        <v>0</v>
      </c>
      <c r="AD16" s="296">
        <f>M16-AC16</f>
        <v>0</v>
      </c>
      <c r="AE16" s="222"/>
      <c r="AF16" s="222"/>
      <c r="AG16" s="191">
        <v>1</v>
      </c>
      <c r="AH16" s="617"/>
      <c r="AI16" s="617"/>
      <c r="AJ16" s="491"/>
      <c r="AK16" s="491"/>
      <c r="AL16" s="409"/>
      <c r="AM16" s="234">
        <v>0</v>
      </c>
      <c r="AN16" s="234">
        <v>0</v>
      </c>
      <c r="AO16" s="277">
        <f>SUM(AM16:AN16)</f>
        <v>0</v>
      </c>
      <c r="AP16" s="234">
        <v>0</v>
      </c>
      <c r="AQ16" s="234">
        <v>0</v>
      </c>
      <c r="AR16" s="277">
        <f>SUM(AP16:AQ16)</f>
        <v>0</v>
      </c>
      <c r="AS16" s="234">
        <v>0</v>
      </c>
      <c r="AT16" s="277">
        <f>SUM(AO16, AR16, AS16)</f>
        <v>0</v>
      </c>
      <c r="AU16" s="278">
        <f>IF($S$73&lt;&gt;0, AC16-AT16, M16-AT16)</f>
        <v>0</v>
      </c>
    </row>
    <row r="17" spans="1:48" x14ac:dyDescent="0.35">
      <c r="A17" s="415">
        <v>2</v>
      </c>
      <c r="B17" s="420"/>
      <c r="C17" s="491"/>
      <c r="D17" s="491"/>
      <c r="E17" s="409"/>
      <c r="F17" s="234">
        <v>0</v>
      </c>
      <c r="G17" s="234">
        <v>0</v>
      </c>
      <c r="H17" s="235">
        <f t="shared" ref="H17:H22" si="0">SUM(F17:G17)</f>
        <v>0</v>
      </c>
      <c r="I17" s="234">
        <v>0</v>
      </c>
      <c r="J17" s="234">
        <v>0</v>
      </c>
      <c r="K17" s="235">
        <f t="shared" ref="K17:K22" si="1">SUM(I17:J17)</f>
        <v>0</v>
      </c>
      <c r="L17" s="234">
        <v>0</v>
      </c>
      <c r="M17" s="236">
        <f t="shared" ref="M17:M22" si="2">SUM(H17, K17, L17)</f>
        <v>0</v>
      </c>
      <c r="N17" s="222"/>
      <c r="P17" s="191">
        <v>2</v>
      </c>
      <c r="Q17" s="617"/>
      <c r="R17" s="617"/>
      <c r="S17" s="491"/>
      <c r="T17" s="491"/>
      <c r="U17" s="409"/>
      <c r="V17" s="234">
        <v>0</v>
      </c>
      <c r="W17" s="234">
        <v>0</v>
      </c>
      <c r="X17" s="295">
        <f t="shared" ref="X17:X22" si="3">SUM(V17:W17)</f>
        <v>0</v>
      </c>
      <c r="Y17" s="234">
        <v>0</v>
      </c>
      <c r="Z17" s="234">
        <v>0</v>
      </c>
      <c r="AA17" s="295">
        <f t="shared" ref="AA17:AA22" si="4">SUM(Y17:Z17)</f>
        <v>0</v>
      </c>
      <c r="AB17" s="234">
        <v>0</v>
      </c>
      <c r="AC17" s="295">
        <f t="shared" ref="AC17:AC22" si="5">SUM(X17, AA17, AB17)</f>
        <v>0</v>
      </c>
      <c r="AD17" s="296">
        <f>M17-AC17</f>
        <v>0</v>
      </c>
      <c r="AE17" s="222"/>
      <c r="AF17" s="222"/>
      <c r="AG17" s="191">
        <v>2</v>
      </c>
      <c r="AH17" s="617"/>
      <c r="AI17" s="617"/>
      <c r="AJ17" s="491"/>
      <c r="AK17" s="491"/>
      <c r="AL17" s="409"/>
      <c r="AM17" s="234">
        <v>0</v>
      </c>
      <c r="AN17" s="234">
        <v>0</v>
      </c>
      <c r="AO17" s="277">
        <f t="shared" ref="AO17:AO22" si="6">SUM(AM17:AN17)</f>
        <v>0</v>
      </c>
      <c r="AP17" s="234">
        <v>0</v>
      </c>
      <c r="AQ17" s="234">
        <v>0</v>
      </c>
      <c r="AR17" s="277">
        <f t="shared" ref="AR17:AR22" si="7">SUM(AP17:AQ17)</f>
        <v>0</v>
      </c>
      <c r="AS17" s="234">
        <v>0</v>
      </c>
      <c r="AT17" s="277">
        <f t="shared" ref="AT17:AT22" si="8">SUM(AO17, AR17, AS17)</f>
        <v>0</v>
      </c>
      <c r="AU17" s="278">
        <f t="shared" ref="AU17:AU23" si="9">IF($S$73&lt;&gt;0, AC17-AT17, M17-AT17)</f>
        <v>0</v>
      </c>
    </row>
    <row r="18" spans="1:48" x14ac:dyDescent="0.35">
      <c r="A18" s="415">
        <v>3</v>
      </c>
      <c r="B18" s="420"/>
      <c r="C18" s="491"/>
      <c r="D18" s="491"/>
      <c r="E18" s="409"/>
      <c r="F18" s="234">
        <v>0</v>
      </c>
      <c r="G18" s="234">
        <v>0</v>
      </c>
      <c r="H18" s="235">
        <f t="shared" si="0"/>
        <v>0</v>
      </c>
      <c r="I18" s="234">
        <v>0</v>
      </c>
      <c r="J18" s="234">
        <v>0</v>
      </c>
      <c r="K18" s="235">
        <f t="shared" si="1"/>
        <v>0</v>
      </c>
      <c r="L18" s="234">
        <v>0</v>
      </c>
      <c r="M18" s="236">
        <f>SUM(H18, K18, L18)</f>
        <v>0</v>
      </c>
      <c r="N18" s="222"/>
      <c r="P18" s="191">
        <v>3</v>
      </c>
      <c r="Q18" s="617"/>
      <c r="R18" s="617"/>
      <c r="S18" s="491"/>
      <c r="T18" s="491"/>
      <c r="U18" s="409"/>
      <c r="V18" s="234">
        <v>0</v>
      </c>
      <c r="W18" s="234">
        <v>0</v>
      </c>
      <c r="X18" s="295">
        <f t="shared" si="3"/>
        <v>0</v>
      </c>
      <c r="Y18" s="234">
        <v>0</v>
      </c>
      <c r="Z18" s="234">
        <v>0</v>
      </c>
      <c r="AA18" s="295">
        <f t="shared" si="4"/>
        <v>0</v>
      </c>
      <c r="AB18" s="234">
        <v>0</v>
      </c>
      <c r="AC18" s="295">
        <f t="shared" si="5"/>
        <v>0</v>
      </c>
      <c r="AD18" s="296">
        <f>M18-AC18</f>
        <v>0</v>
      </c>
      <c r="AE18" s="222"/>
      <c r="AF18" s="222"/>
      <c r="AG18" s="191">
        <v>3</v>
      </c>
      <c r="AH18" s="617"/>
      <c r="AI18" s="617"/>
      <c r="AJ18" s="491"/>
      <c r="AK18" s="491"/>
      <c r="AL18" s="409"/>
      <c r="AM18" s="234">
        <v>0</v>
      </c>
      <c r="AN18" s="234">
        <v>0</v>
      </c>
      <c r="AO18" s="277">
        <f t="shared" si="6"/>
        <v>0</v>
      </c>
      <c r="AP18" s="234">
        <v>0</v>
      </c>
      <c r="AQ18" s="234">
        <v>0</v>
      </c>
      <c r="AR18" s="277">
        <f t="shared" si="7"/>
        <v>0</v>
      </c>
      <c r="AS18" s="234">
        <v>0</v>
      </c>
      <c r="AT18" s="277">
        <f t="shared" si="8"/>
        <v>0</v>
      </c>
      <c r="AU18" s="278">
        <f t="shared" si="9"/>
        <v>0</v>
      </c>
    </row>
    <row r="19" spans="1:48" x14ac:dyDescent="0.35">
      <c r="A19" s="415">
        <v>4</v>
      </c>
      <c r="B19" s="420"/>
      <c r="C19" s="491"/>
      <c r="D19" s="491"/>
      <c r="E19" s="409"/>
      <c r="F19" s="234">
        <v>0</v>
      </c>
      <c r="G19" s="234">
        <v>0</v>
      </c>
      <c r="H19" s="235">
        <f>SUM(F19:G19)</f>
        <v>0</v>
      </c>
      <c r="I19" s="234">
        <v>0</v>
      </c>
      <c r="J19" s="234">
        <v>0</v>
      </c>
      <c r="K19" s="235">
        <f>SUM(I19:J19)</f>
        <v>0</v>
      </c>
      <c r="L19" s="234">
        <v>0</v>
      </c>
      <c r="M19" s="236">
        <f>SUM(H19, K19, L19)</f>
        <v>0</v>
      </c>
      <c r="N19" s="222"/>
      <c r="P19" s="191">
        <v>4</v>
      </c>
      <c r="Q19" s="617"/>
      <c r="R19" s="617"/>
      <c r="S19" s="491"/>
      <c r="T19" s="491"/>
      <c r="U19" s="409"/>
      <c r="V19" s="234">
        <v>0</v>
      </c>
      <c r="W19" s="234">
        <v>0</v>
      </c>
      <c r="X19" s="295">
        <f t="shared" si="3"/>
        <v>0</v>
      </c>
      <c r="Y19" s="234">
        <v>0</v>
      </c>
      <c r="Z19" s="234">
        <v>0</v>
      </c>
      <c r="AA19" s="295">
        <f t="shared" si="4"/>
        <v>0</v>
      </c>
      <c r="AB19" s="234">
        <v>0</v>
      </c>
      <c r="AC19" s="295">
        <f t="shared" si="5"/>
        <v>0</v>
      </c>
      <c r="AD19" s="296">
        <f>M19-AC19</f>
        <v>0</v>
      </c>
      <c r="AE19" s="222"/>
      <c r="AF19" s="222"/>
      <c r="AG19" s="191">
        <v>4</v>
      </c>
      <c r="AH19" s="617"/>
      <c r="AI19" s="617"/>
      <c r="AJ19" s="491"/>
      <c r="AK19" s="491"/>
      <c r="AL19" s="409"/>
      <c r="AM19" s="234">
        <v>0</v>
      </c>
      <c r="AN19" s="234">
        <v>0</v>
      </c>
      <c r="AO19" s="277">
        <f t="shared" si="6"/>
        <v>0</v>
      </c>
      <c r="AP19" s="234">
        <v>0</v>
      </c>
      <c r="AQ19" s="234">
        <v>0</v>
      </c>
      <c r="AR19" s="277">
        <f t="shared" si="7"/>
        <v>0</v>
      </c>
      <c r="AS19" s="234">
        <v>0</v>
      </c>
      <c r="AT19" s="277">
        <f t="shared" si="8"/>
        <v>0</v>
      </c>
      <c r="AU19" s="278">
        <f t="shared" si="9"/>
        <v>0</v>
      </c>
    </row>
    <row r="20" spans="1:48" x14ac:dyDescent="0.35">
      <c r="A20" s="415">
        <v>5</v>
      </c>
      <c r="B20" s="420"/>
      <c r="C20" s="491"/>
      <c r="D20" s="491"/>
      <c r="E20" s="409"/>
      <c r="F20" s="234">
        <v>0</v>
      </c>
      <c r="G20" s="234">
        <v>0</v>
      </c>
      <c r="H20" s="235">
        <f t="shared" si="0"/>
        <v>0</v>
      </c>
      <c r="I20" s="234">
        <v>0</v>
      </c>
      <c r="J20" s="234">
        <v>0</v>
      </c>
      <c r="K20" s="235">
        <f t="shared" si="1"/>
        <v>0</v>
      </c>
      <c r="L20" s="234">
        <v>0</v>
      </c>
      <c r="M20" s="236">
        <f t="shared" si="2"/>
        <v>0</v>
      </c>
      <c r="N20" s="222"/>
      <c r="P20" s="191">
        <v>5</v>
      </c>
      <c r="Q20" s="617"/>
      <c r="R20" s="617"/>
      <c r="S20" s="491"/>
      <c r="T20" s="491"/>
      <c r="U20" s="409"/>
      <c r="V20" s="234">
        <v>0</v>
      </c>
      <c r="W20" s="234">
        <v>0</v>
      </c>
      <c r="X20" s="295">
        <f t="shared" si="3"/>
        <v>0</v>
      </c>
      <c r="Y20" s="234">
        <v>0</v>
      </c>
      <c r="Z20" s="234">
        <v>0</v>
      </c>
      <c r="AA20" s="295">
        <f t="shared" si="4"/>
        <v>0</v>
      </c>
      <c r="AB20" s="234">
        <v>0</v>
      </c>
      <c r="AC20" s="295">
        <f t="shared" si="5"/>
        <v>0</v>
      </c>
      <c r="AD20" s="296">
        <f t="shared" ref="AD20:AD24" si="10">M20-AC20</f>
        <v>0</v>
      </c>
      <c r="AE20" s="222"/>
      <c r="AF20" s="222"/>
      <c r="AG20" s="191">
        <v>5</v>
      </c>
      <c r="AH20" s="617"/>
      <c r="AI20" s="617"/>
      <c r="AJ20" s="491"/>
      <c r="AK20" s="491"/>
      <c r="AL20" s="409"/>
      <c r="AM20" s="234">
        <v>0</v>
      </c>
      <c r="AN20" s="234">
        <v>0</v>
      </c>
      <c r="AO20" s="277">
        <f t="shared" si="6"/>
        <v>0</v>
      </c>
      <c r="AP20" s="234">
        <v>0</v>
      </c>
      <c r="AQ20" s="234">
        <v>0</v>
      </c>
      <c r="AR20" s="277">
        <f t="shared" si="7"/>
        <v>0</v>
      </c>
      <c r="AS20" s="234">
        <v>0</v>
      </c>
      <c r="AT20" s="277">
        <f t="shared" si="8"/>
        <v>0</v>
      </c>
      <c r="AU20" s="278">
        <f t="shared" si="9"/>
        <v>0</v>
      </c>
    </row>
    <row r="21" spans="1:48" x14ac:dyDescent="0.35">
      <c r="A21" s="415">
        <v>6</v>
      </c>
      <c r="B21" s="420"/>
      <c r="C21" s="491"/>
      <c r="D21" s="491"/>
      <c r="E21" s="409"/>
      <c r="F21" s="234">
        <v>0</v>
      </c>
      <c r="G21" s="234">
        <v>0</v>
      </c>
      <c r="H21" s="235">
        <f t="shared" si="0"/>
        <v>0</v>
      </c>
      <c r="I21" s="234">
        <v>0</v>
      </c>
      <c r="J21" s="234">
        <v>0</v>
      </c>
      <c r="K21" s="235">
        <f t="shared" si="1"/>
        <v>0</v>
      </c>
      <c r="L21" s="234">
        <v>0</v>
      </c>
      <c r="M21" s="236">
        <f t="shared" si="2"/>
        <v>0</v>
      </c>
      <c r="N21" s="222"/>
      <c r="P21" s="191">
        <v>6</v>
      </c>
      <c r="Q21" s="617"/>
      <c r="R21" s="617"/>
      <c r="S21" s="491"/>
      <c r="T21" s="491"/>
      <c r="U21" s="409"/>
      <c r="V21" s="234">
        <v>0</v>
      </c>
      <c r="W21" s="234">
        <v>0</v>
      </c>
      <c r="X21" s="295">
        <f t="shared" si="3"/>
        <v>0</v>
      </c>
      <c r="Y21" s="234">
        <v>0</v>
      </c>
      <c r="Z21" s="234">
        <v>0</v>
      </c>
      <c r="AA21" s="295">
        <f t="shared" si="4"/>
        <v>0</v>
      </c>
      <c r="AB21" s="234">
        <v>0</v>
      </c>
      <c r="AC21" s="295">
        <f t="shared" si="5"/>
        <v>0</v>
      </c>
      <c r="AD21" s="296">
        <f t="shared" si="10"/>
        <v>0</v>
      </c>
      <c r="AE21" s="222"/>
      <c r="AF21" s="222"/>
      <c r="AG21" s="191">
        <v>6</v>
      </c>
      <c r="AH21" s="617"/>
      <c r="AI21" s="617"/>
      <c r="AJ21" s="491"/>
      <c r="AK21" s="491"/>
      <c r="AL21" s="409"/>
      <c r="AM21" s="234">
        <v>0</v>
      </c>
      <c r="AN21" s="234">
        <v>0</v>
      </c>
      <c r="AO21" s="277">
        <f t="shared" si="6"/>
        <v>0</v>
      </c>
      <c r="AP21" s="234">
        <v>0</v>
      </c>
      <c r="AQ21" s="234">
        <v>0</v>
      </c>
      <c r="AR21" s="277">
        <f t="shared" si="7"/>
        <v>0</v>
      </c>
      <c r="AS21" s="234">
        <v>0</v>
      </c>
      <c r="AT21" s="277">
        <f t="shared" si="8"/>
        <v>0</v>
      </c>
      <c r="AU21" s="278">
        <f t="shared" si="9"/>
        <v>0</v>
      </c>
    </row>
    <row r="22" spans="1:48" x14ac:dyDescent="0.35">
      <c r="A22" s="620" t="s">
        <v>180</v>
      </c>
      <c r="B22" s="617"/>
      <c r="C22" s="532">
        <v>0</v>
      </c>
      <c r="D22" s="532"/>
      <c r="E22" s="409"/>
      <c r="F22" s="234">
        <v>0</v>
      </c>
      <c r="G22" s="234">
        <v>0</v>
      </c>
      <c r="H22" s="235">
        <f t="shared" si="0"/>
        <v>0</v>
      </c>
      <c r="I22" s="234">
        <v>0</v>
      </c>
      <c r="J22" s="234">
        <v>0</v>
      </c>
      <c r="K22" s="235">
        <f t="shared" si="1"/>
        <v>0</v>
      </c>
      <c r="L22" s="234">
        <v>0</v>
      </c>
      <c r="M22" s="236">
        <f t="shared" si="2"/>
        <v>0</v>
      </c>
      <c r="N22" s="222"/>
      <c r="P22" s="570" t="s">
        <v>180</v>
      </c>
      <c r="Q22" s="571"/>
      <c r="R22" s="571"/>
      <c r="S22" s="532">
        <v>0</v>
      </c>
      <c r="T22" s="532"/>
      <c r="U22" s="409"/>
      <c r="V22" s="234">
        <v>0</v>
      </c>
      <c r="W22" s="234">
        <v>0</v>
      </c>
      <c r="X22" s="295">
        <f t="shared" si="3"/>
        <v>0</v>
      </c>
      <c r="Y22" s="234">
        <v>0</v>
      </c>
      <c r="Z22" s="234">
        <v>0</v>
      </c>
      <c r="AA22" s="295">
        <f t="shared" si="4"/>
        <v>0</v>
      </c>
      <c r="AB22" s="234">
        <v>0</v>
      </c>
      <c r="AC22" s="295">
        <f t="shared" si="5"/>
        <v>0</v>
      </c>
      <c r="AD22" s="296">
        <f t="shared" si="10"/>
        <v>0</v>
      </c>
      <c r="AE22" s="222"/>
      <c r="AF22" s="222"/>
      <c r="AG22" s="570" t="s">
        <v>180</v>
      </c>
      <c r="AH22" s="571"/>
      <c r="AI22" s="571"/>
      <c r="AJ22" s="532">
        <v>0</v>
      </c>
      <c r="AK22" s="532"/>
      <c r="AL22" s="409"/>
      <c r="AM22" s="234">
        <v>0</v>
      </c>
      <c r="AN22" s="234">
        <v>0</v>
      </c>
      <c r="AO22" s="277">
        <f t="shared" si="6"/>
        <v>0</v>
      </c>
      <c r="AP22" s="234">
        <v>0</v>
      </c>
      <c r="AQ22" s="234">
        <v>0</v>
      </c>
      <c r="AR22" s="277">
        <f t="shared" si="7"/>
        <v>0</v>
      </c>
      <c r="AS22" s="234">
        <v>0</v>
      </c>
      <c r="AT22" s="277">
        <f t="shared" si="8"/>
        <v>0</v>
      </c>
      <c r="AU22" s="278">
        <f t="shared" si="9"/>
        <v>0</v>
      </c>
    </row>
    <row r="23" spans="1:48" ht="16" thickBot="1" x14ac:dyDescent="0.4">
      <c r="A23" s="509" t="s">
        <v>206</v>
      </c>
      <c r="B23" s="510"/>
      <c r="C23" s="497">
        <f>COUNTA(B16:B21)+C22</f>
        <v>0</v>
      </c>
      <c r="D23" s="497"/>
      <c r="E23" s="411"/>
      <c r="F23" s="250">
        <f>SUM(F16:F22)</f>
        <v>0</v>
      </c>
      <c r="G23" s="250">
        <f>SUM(G16:G22)</f>
        <v>0</v>
      </c>
      <c r="H23" s="250">
        <f t="shared" ref="H23:L23" si="11">SUM(H16:H22)</f>
        <v>0</v>
      </c>
      <c r="I23" s="250">
        <f>SUM(I16:I22)</f>
        <v>0</v>
      </c>
      <c r="J23" s="250">
        <f>SUM(J16:J22)</f>
        <v>0</v>
      </c>
      <c r="K23" s="250">
        <f t="shared" si="11"/>
        <v>0</v>
      </c>
      <c r="L23" s="250">
        <f t="shared" si="11"/>
        <v>0</v>
      </c>
      <c r="M23" s="237">
        <f>SUM(M16:M22)</f>
        <v>0</v>
      </c>
      <c r="N23" s="222"/>
      <c r="P23" s="566" t="s">
        <v>206</v>
      </c>
      <c r="Q23" s="567"/>
      <c r="R23" s="567"/>
      <c r="S23" s="498">
        <f>COUNTA(Q16:Q21)+S22</f>
        <v>0</v>
      </c>
      <c r="T23" s="498"/>
      <c r="U23" s="411"/>
      <c r="V23" s="293">
        <f>SUM(V16:V22)</f>
        <v>0</v>
      </c>
      <c r="W23" s="293">
        <f>SUM(W16:W22)</f>
        <v>0</v>
      </c>
      <c r="X23" s="293">
        <f t="shared" ref="X23:AA23" si="12">SUM(X16:X22)</f>
        <v>0</v>
      </c>
      <c r="Y23" s="293">
        <f t="shared" si="12"/>
        <v>0</v>
      </c>
      <c r="Z23" s="293">
        <f t="shared" si="12"/>
        <v>0</v>
      </c>
      <c r="AA23" s="293">
        <f t="shared" si="12"/>
        <v>0</v>
      </c>
      <c r="AB23" s="293">
        <f>SUM(AB16:AB22)</f>
        <v>0</v>
      </c>
      <c r="AC23" s="293">
        <f>SUM(AC16:AC22)</f>
        <v>0</v>
      </c>
      <c r="AD23" s="294">
        <f>SUM(AD16:AD22)</f>
        <v>0</v>
      </c>
      <c r="AE23" s="222"/>
      <c r="AF23" s="222"/>
      <c r="AG23" s="566" t="s">
        <v>206</v>
      </c>
      <c r="AH23" s="567"/>
      <c r="AI23" s="567"/>
      <c r="AJ23" s="543">
        <f>COUNTA(AH16:AH21)+AJ22</f>
        <v>0</v>
      </c>
      <c r="AK23" s="543"/>
      <c r="AL23" s="411"/>
      <c r="AM23" s="275">
        <f>SUM(AM16:AM22)</f>
        <v>0</v>
      </c>
      <c r="AN23" s="275">
        <f>SUM(AN16:AN22)</f>
        <v>0</v>
      </c>
      <c r="AO23" s="275">
        <f t="shared" ref="AO23:AS23" si="13">SUM(AO16:AO22)</f>
        <v>0</v>
      </c>
      <c r="AP23" s="275">
        <f t="shared" si="13"/>
        <v>0</v>
      </c>
      <c r="AQ23" s="275">
        <f t="shared" si="13"/>
        <v>0</v>
      </c>
      <c r="AR23" s="275">
        <f t="shared" si="13"/>
        <v>0</v>
      </c>
      <c r="AS23" s="275">
        <f t="shared" si="13"/>
        <v>0</v>
      </c>
      <c r="AT23" s="275">
        <f>SUM(AT16:AT22)</f>
        <v>0</v>
      </c>
      <c r="AU23" s="276">
        <f t="shared" si="9"/>
        <v>0</v>
      </c>
      <c r="AV23" s="358"/>
    </row>
    <row r="24" spans="1:48" ht="3.75" customHeight="1" thickBot="1" x14ac:dyDescent="0.4">
      <c r="F24" s="357"/>
      <c r="G24" s="357"/>
      <c r="AD24" s="246">
        <f t="shared" si="10"/>
        <v>0</v>
      </c>
      <c r="AE24" s="358"/>
      <c r="AF24" s="358"/>
    </row>
    <row r="25" spans="1:48" x14ac:dyDescent="0.35">
      <c r="A25" s="502" t="s">
        <v>186</v>
      </c>
      <c r="B25" s="503"/>
      <c r="C25" s="503"/>
      <c r="D25" s="503"/>
      <c r="E25" s="503"/>
      <c r="F25" s="503"/>
      <c r="G25" s="503"/>
      <c r="H25" s="503"/>
      <c r="I25" s="503"/>
      <c r="J25" s="503"/>
      <c r="K25" s="503"/>
      <c r="L25" s="503"/>
      <c r="M25" s="518"/>
      <c r="P25" s="502" t="s">
        <v>186</v>
      </c>
      <c r="Q25" s="503"/>
      <c r="R25" s="503"/>
      <c r="S25" s="503"/>
      <c r="T25" s="503"/>
      <c r="U25" s="503"/>
      <c r="V25" s="503"/>
      <c r="W25" s="503"/>
      <c r="X25" s="503"/>
      <c r="Y25" s="503"/>
      <c r="Z25" s="503"/>
      <c r="AA25" s="503"/>
      <c r="AB25" s="503"/>
      <c r="AC25" s="503"/>
      <c r="AD25" s="418"/>
      <c r="AE25" s="358"/>
      <c r="AF25" s="358"/>
      <c r="AG25" s="502" t="s">
        <v>186</v>
      </c>
      <c r="AH25" s="503"/>
      <c r="AI25" s="503"/>
      <c r="AJ25" s="503"/>
      <c r="AK25" s="503"/>
      <c r="AL25" s="503"/>
      <c r="AM25" s="503"/>
      <c r="AN25" s="503"/>
      <c r="AO25" s="503"/>
      <c r="AP25" s="503"/>
      <c r="AQ25" s="503"/>
      <c r="AR25" s="503"/>
      <c r="AS25" s="503"/>
      <c r="AT25" s="503"/>
      <c r="AU25" s="418"/>
    </row>
    <row r="26" spans="1:48" s="242" customFormat="1" ht="31.5" customHeight="1" x14ac:dyDescent="0.35">
      <c r="A26" s="534" t="s">
        <v>188</v>
      </c>
      <c r="B26" s="533"/>
      <c r="C26" s="533" t="s">
        <v>13</v>
      </c>
      <c r="D26" s="533"/>
      <c r="E26" s="424" t="s">
        <v>14</v>
      </c>
      <c r="F26" s="412" t="s">
        <v>171</v>
      </c>
      <c r="G26" s="412" t="s">
        <v>68</v>
      </c>
      <c r="H26" s="422" t="s">
        <v>151</v>
      </c>
      <c r="I26" s="412" t="s">
        <v>80</v>
      </c>
      <c r="J26" s="412" t="s">
        <v>81</v>
      </c>
      <c r="K26" s="422" t="s">
        <v>82</v>
      </c>
      <c r="L26" s="412" t="s">
        <v>150</v>
      </c>
      <c r="M26" s="259" t="s">
        <v>18</v>
      </c>
      <c r="N26" s="413"/>
      <c r="P26" s="534" t="s">
        <v>188</v>
      </c>
      <c r="Q26" s="533"/>
      <c r="R26" s="533"/>
      <c r="S26" s="533" t="s">
        <v>13</v>
      </c>
      <c r="T26" s="533"/>
      <c r="U26" s="424" t="s">
        <v>14</v>
      </c>
      <c r="V26" s="424" t="s">
        <v>171</v>
      </c>
      <c r="W26" s="424" t="s">
        <v>68</v>
      </c>
      <c r="X26" s="260" t="s">
        <v>151</v>
      </c>
      <c r="Y26" s="424" t="s">
        <v>80</v>
      </c>
      <c r="Z26" s="424" t="s">
        <v>81</v>
      </c>
      <c r="AA26" s="260" t="s">
        <v>82</v>
      </c>
      <c r="AB26" s="424" t="s">
        <v>150</v>
      </c>
      <c r="AC26" s="260" t="s">
        <v>18</v>
      </c>
      <c r="AD26" s="267" t="s">
        <v>114</v>
      </c>
      <c r="AE26" s="413"/>
      <c r="AF26" s="413"/>
      <c r="AG26" s="534" t="s">
        <v>188</v>
      </c>
      <c r="AH26" s="533"/>
      <c r="AI26" s="533"/>
      <c r="AJ26" s="533" t="s">
        <v>13</v>
      </c>
      <c r="AK26" s="533"/>
      <c r="AL26" s="424" t="s">
        <v>14</v>
      </c>
      <c r="AM26" s="424" t="s">
        <v>171</v>
      </c>
      <c r="AN26" s="424" t="s">
        <v>68</v>
      </c>
      <c r="AO26" s="260" t="s">
        <v>151</v>
      </c>
      <c r="AP26" s="424" t="s">
        <v>80</v>
      </c>
      <c r="AQ26" s="424" t="s">
        <v>81</v>
      </c>
      <c r="AR26" s="260" t="s">
        <v>82</v>
      </c>
      <c r="AS26" s="424" t="s">
        <v>150</v>
      </c>
      <c r="AT26" s="260" t="s">
        <v>213</v>
      </c>
      <c r="AU26" s="267" t="s">
        <v>110</v>
      </c>
    </row>
    <row r="27" spans="1:48" x14ac:dyDescent="0.35">
      <c r="A27" s="495">
        <v>0</v>
      </c>
      <c r="B27" s="491"/>
      <c r="C27" s="496" t="s">
        <v>19</v>
      </c>
      <c r="D27" s="496"/>
      <c r="E27" s="409"/>
      <c r="F27" s="234">
        <v>0</v>
      </c>
      <c r="G27" s="234">
        <v>0</v>
      </c>
      <c r="H27" s="235">
        <f>SUM(F27:G27)</f>
        <v>0</v>
      </c>
      <c r="I27" s="234">
        <v>0</v>
      </c>
      <c r="J27" s="234">
        <v>0</v>
      </c>
      <c r="K27" s="235">
        <f>SUM(I27:J27)</f>
        <v>0</v>
      </c>
      <c r="L27" s="234">
        <v>0</v>
      </c>
      <c r="M27" s="236">
        <f>SUM(H27, K27, L27)</f>
        <v>0</v>
      </c>
      <c r="N27" s="223"/>
      <c r="P27" s="495">
        <v>0</v>
      </c>
      <c r="Q27" s="491"/>
      <c r="R27" s="491"/>
      <c r="S27" s="496" t="s">
        <v>19</v>
      </c>
      <c r="T27" s="496"/>
      <c r="U27" s="423"/>
      <c r="V27" s="234">
        <v>0</v>
      </c>
      <c r="W27" s="234">
        <v>0</v>
      </c>
      <c r="X27" s="295">
        <f>SUM(V27:W27)</f>
        <v>0</v>
      </c>
      <c r="Y27" s="234">
        <v>0</v>
      </c>
      <c r="Z27" s="234">
        <v>0</v>
      </c>
      <c r="AA27" s="295">
        <f>SUM(Y27:Z27)</f>
        <v>0</v>
      </c>
      <c r="AB27" s="234">
        <v>0</v>
      </c>
      <c r="AC27" s="295">
        <f>SUM(X27, AA27, AB27)</f>
        <v>0</v>
      </c>
      <c r="AD27" s="296">
        <f>M27-AC27</f>
        <v>0</v>
      </c>
      <c r="AE27" s="223"/>
      <c r="AF27" s="223"/>
      <c r="AG27" s="495">
        <v>0</v>
      </c>
      <c r="AH27" s="491"/>
      <c r="AI27" s="491"/>
      <c r="AJ27" s="496" t="s">
        <v>19</v>
      </c>
      <c r="AK27" s="496"/>
      <c r="AL27" s="423"/>
      <c r="AM27" s="234">
        <v>0</v>
      </c>
      <c r="AN27" s="234">
        <v>0</v>
      </c>
      <c r="AO27" s="277">
        <f>SUM(AM27:AN27)</f>
        <v>0</v>
      </c>
      <c r="AP27" s="234">
        <v>0</v>
      </c>
      <c r="AQ27" s="234">
        <v>0</v>
      </c>
      <c r="AR27" s="277">
        <f>SUM(AP27:AQ27)</f>
        <v>0</v>
      </c>
      <c r="AS27" s="234">
        <v>0</v>
      </c>
      <c r="AT27" s="277">
        <f>SUM(AO27, AR27, AS27)</f>
        <v>0</v>
      </c>
      <c r="AU27" s="278">
        <f t="shared" ref="AU27:AU32" si="14">IF($S$73&lt;&gt;0, AC27-AT27, M27-AT27)</f>
        <v>0</v>
      </c>
    </row>
    <row r="28" spans="1:48" x14ac:dyDescent="0.35">
      <c r="A28" s="495">
        <v>0</v>
      </c>
      <c r="B28" s="491"/>
      <c r="C28" s="496" t="s">
        <v>20</v>
      </c>
      <c r="D28" s="496"/>
      <c r="E28" s="409"/>
      <c r="F28" s="234">
        <v>0</v>
      </c>
      <c r="G28" s="234">
        <v>0</v>
      </c>
      <c r="H28" s="235">
        <f t="shared" ref="H28:H31" si="15">SUM(F28:G28)</f>
        <v>0</v>
      </c>
      <c r="I28" s="234">
        <v>0</v>
      </c>
      <c r="J28" s="234">
        <v>0</v>
      </c>
      <c r="K28" s="235">
        <f t="shared" ref="K28:K31" si="16">SUM(I28:J28)</f>
        <v>0</v>
      </c>
      <c r="L28" s="234">
        <v>0</v>
      </c>
      <c r="M28" s="236">
        <f t="shared" ref="M28:M31" si="17">SUM(H28, K28, L28)</f>
        <v>0</v>
      </c>
      <c r="N28" s="223"/>
      <c r="P28" s="495">
        <v>0</v>
      </c>
      <c r="Q28" s="491"/>
      <c r="R28" s="491"/>
      <c r="S28" s="496" t="s">
        <v>20</v>
      </c>
      <c r="T28" s="496"/>
      <c r="U28" s="423"/>
      <c r="V28" s="234">
        <v>0</v>
      </c>
      <c r="W28" s="234">
        <v>0</v>
      </c>
      <c r="X28" s="295">
        <f t="shared" ref="X28:X31" si="18">SUM(V28:W28)</f>
        <v>0</v>
      </c>
      <c r="Y28" s="234">
        <v>0</v>
      </c>
      <c r="Z28" s="234">
        <v>0</v>
      </c>
      <c r="AA28" s="295">
        <f t="shared" ref="AA28:AA31" si="19">SUM(Y28:Z28)</f>
        <v>0</v>
      </c>
      <c r="AB28" s="234">
        <v>0</v>
      </c>
      <c r="AC28" s="295">
        <f t="shared" ref="AC28:AC31" si="20">SUM(X28, AA28, AB28)</f>
        <v>0</v>
      </c>
      <c r="AD28" s="296">
        <f t="shared" ref="AD28:AD31" si="21">M28-AC28</f>
        <v>0</v>
      </c>
      <c r="AE28" s="223"/>
      <c r="AF28" s="223"/>
      <c r="AG28" s="495">
        <v>0</v>
      </c>
      <c r="AH28" s="491"/>
      <c r="AI28" s="491"/>
      <c r="AJ28" s="496" t="s">
        <v>20</v>
      </c>
      <c r="AK28" s="496"/>
      <c r="AL28" s="423"/>
      <c r="AM28" s="234">
        <v>0</v>
      </c>
      <c r="AN28" s="234">
        <v>0</v>
      </c>
      <c r="AO28" s="277">
        <f t="shared" ref="AO28:AO31" si="22">SUM(AM28:AN28)</f>
        <v>0</v>
      </c>
      <c r="AP28" s="234">
        <v>0</v>
      </c>
      <c r="AQ28" s="234">
        <v>0</v>
      </c>
      <c r="AR28" s="277">
        <f t="shared" ref="AR28:AR31" si="23">SUM(AP28:AQ28)</f>
        <v>0</v>
      </c>
      <c r="AS28" s="234">
        <v>0</v>
      </c>
      <c r="AT28" s="277">
        <f t="shared" ref="AT28:AT31" si="24">SUM(AO28, AR28, AS28)</f>
        <v>0</v>
      </c>
      <c r="AU28" s="278">
        <f t="shared" si="14"/>
        <v>0</v>
      </c>
    </row>
    <row r="29" spans="1:48" x14ac:dyDescent="0.35">
      <c r="A29" s="495">
        <v>0</v>
      </c>
      <c r="B29" s="491"/>
      <c r="C29" s="496" t="s">
        <v>21</v>
      </c>
      <c r="D29" s="496"/>
      <c r="E29" s="409"/>
      <c r="F29" s="234">
        <v>0</v>
      </c>
      <c r="G29" s="234">
        <v>0</v>
      </c>
      <c r="H29" s="235">
        <f>SUM(F29:G29)</f>
        <v>0</v>
      </c>
      <c r="I29" s="234">
        <v>0</v>
      </c>
      <c r="J29" s="234">
        <v>0</v>
      </c>
      <c r="K29" s="235">
        <f t="shared" si="16"/>
        <v>0</v>
      </c>
      <c r="L29" s="234">
        <v>0</v>
      </c>
      <c r="M29" s="236">
        <f t="shared" si="17"/>
        <v>0</v>
      </c>
      <c r="N29" s="223"/>
      <c r="P29" s="495">
        <v>0</v>
      </c>
      <c r="Q29" s="491"/>
      <c r="R29" s="491"/>
      <c r="S29" s="496" t="s">
        <v>21</v>
      </c>
      <c r="T29" s="496"/>
      <c r="U29" s="423"/>
      <c r="V29" s="234">
        <v>0</v>
      </c>
      <c r="W29" s="234">
        <v>0</v>
      </c>
      <c r="X29" s="295">
        <f t="shared" si="18"/>
        <v>0</v>
      </c>
      <c r="Y29" s="234">
        <v>0</v>
      </c>
      <c r="Z29" s="234">
        <v>0</v>
      </c>
      <c r="AA29" s="295">
        <f t="shared" si="19"/>
        <v>0</v>
      </c>
      <c r="AB29" s="234">
        <v>0</v>
      </c>
      <c r="AC29" s="295">
        <f t="shared" si="20"/>
        <v>0</v>
      </c>
      <c r="AD29" s="296">
        <f t="shared" si="21"/>
        <v>0</v>
      </c>
      <c r="AE29" s="223"/>
      <c r="AF29" s="223"/>
      <c r="AG29" s="495">
        <v>0</v>
      </c>
      <c r="AH29" s="491"/>
      <c r="AI29" s="491"/>
      <c r="AJ29" s="496" t="s">
        <v>21</v>
      </c>
      <c r="AK29" s="496"/>
      <c r="AL29" s="423"/>
      <c r="AM29" s="234">
        <v>0</v>
      </c>
      <c r="AN29" s="234">
        <v>0</v>
      </c>
      <c r="AO29" s="277">
        <f t="shared" si="22"/>
        <v>0</v>
      </c>
      <c r="AP29" s="234">
        <v>0</v>
      </c>
      <c r="AQ29" s="234">
        <v>0</v>
      </c>
      <c r="AR29" s="277">
        <f t="shared" si="23"/>
        <v>0</v>
      </c>
      <c r="AS29" s="234">
        <v>0</v>
      </c>
      <c r="AT29" s="277">
        <f t="shared" si="24"/>
        <v>0</v>
      </c>
      <c r="AU29" s="278">
        <f t="shared" si="14"/>
        <v>0</v>
      </c>
    </row>
    <row r="30" spans="1:48" x14ac:dyDescent="0.35">
      <c r="A30" s="495">
        <v>0</v>
      </c>
      <c r="B30" s="491"/>
      <c r="C30" s="496" t="s">
        <v>22</v>
      </c>
      <c r="D30" s="496"/>
      <c r="E30" s="409"/>
      <c r="F30" s="234">
        <v>0</v>
      </c>
      <c r="G30" s="234">
        <v>0</v>
      </c>
      <c r="H30" s="235">
        <f t="shared" si="15"/>
        <v>0</v>
      </c>
      <c r="I30" s="234">
        <v>0</v>
      </c>
      <c r="J30" s="234">
        <v>0</v>
      </c>
      <c r="K30" s="235">
        <f t="shared" si="16"/>
        <v>0</v>
      </c>
      <c r="L30" s="234">
        <v>0</v>
      </c>
      <c r="M30" s="236">
        <f t="shared" si="17"/>
        <v>0</v>
      </c>
      <c r="N30" s="223"/>
      <c r="P30" s="495">
        <v>0</v>
      </c>
      <c r="Q30" s="491"/>
      <c r="R30" s="491"/>
      <c r="S30" s="496" t="s">
        <v>22</v>
      </c>
      <c r="T30" s="496"/>
      <c r="U30" s="423"/>
      <c r="V30" s="234">
        <v>0</v>
      </c>
      <c r="W30" s="234">
        <v>0</v>
      </c>
      <c r="X30" s="295">
        <f t="shared" si="18"/>
        <v>0</v>
      </c>
      <c r="Y30" s="234">
        <v>0</v>
      </c>
      <c r="Z30" s="234">
        <v>0</v>
      </c>
      <c r="AA30" s="295">
        <f t="shared" si="19"/>
        <v>0</v>
      </c>
      <c r="AB30" s="234">
        <v>0</v>
      </c>
      <c r="AC30" s="295">
        <f t="shared" si="20"/>
        <v>0</v>
      </c>
      <c r="AD30" s="296">
        <f t="shared" si="21"/>
        <v>0</v>
      </c>
      <c r="AE30" s="223"/>
      <c r="AF30" s="223"/>
      <c r="AG30" s="495">
        <v>0</v>
      </c>
      <c r="AH30" s="491"/>
      <c r="AI30" s="491"/>
      <c r="AJ30" s="496" t="s">
        <v>22</v>
      </c>
      <c r="AK30" s="496"/>
      <c r="AL30" s="423"/>
      <c r="AM30" s="234">
        <v>0</v>
      </c>
      <c r="AN30" s="234">
        <v>0</v>
      </c>
      <c r="AO30" s="277">
        <f t="shared" si="22"/>
        <v>0</v>
      </c>
      <c r="AP30" s="234">
        <v>0</v>
      </c>
      <c r="AQ30" s="234">
        <v>0</v>
      </c>
      <c r="AR30" s="277">
        <f t="shared" si="23"/>
        <v>0</v>
      </c>
      <c r="AS30" s="234">
        <v>0</v>
      </c>
      <c r="AT30" s="277">
        <f>SUM(AO30, AR30, AS30)</f>
        <v>0</v>
      </c>
      <c r="AU30" s="278">
        <f t="shared" si="14"/>
        <v>0</v>
      </c>
    </row>
    <row r="31" spans="1:48" x14ac:dyDescent="0.35">
      <c r="A31" s="495">
        <v>0</v>
      </c>
      <c r="B31" s="491"/>
      <c r="C31" s="491" t="s">
        <v>23</v>
      </c>
      <c r="D31" s="491"/>
      <c r="E31" s="409"/>
      <c r="F31" s="234">
        <v>0</v>
      </c>
      <c r="G31" s="234">
        <v>0</v>
      </c>
      <c r="H31" s="235">
        <f t="shared" si="15"/>
        <v>0</v>
      </c>
      <c r="I31" s="234">
        <v>0</v>
      </c>
      <c r="J31" s="234">
        <v>0</v>
      </c>
      <c r="K31" s="235">
        <f t="shared" si="16"/>
        <v>0</v>
      </c>
      <c r="L31" s="234">
        <v>0</v>
      </c>
      <c r="M31" s="236">
        <f t="shared" si="17"/>
        <v>0</v>
      </c>
      <c r="N31" s="223"/>
      <c r="P31" s="495">
        <v>0</v>
      </c>
      <c r="Q31" s="491"/>
      <c r="R31" s="491"/>
      <c r="S31" s="491" t="s">
        <v>23</v>
      </c>
      <c r="T31" s="491"/>
      <c r="U31" s="423"/>
      <c r="V31" s="234">
        <v>0</v>
      </c>
      <c r="W31" s="234">
        <v>0</v>
      </c>
      <c r="X31" s="295">
        <f t="shared" si="18"/>
        <v>0</v>
      </c>
      <c r="Y31" s="234">
        <v>0</v>
      </c>
      <c r="Z31" s="234">
        <v>0</v>
      </c>
      <c r="AA31" s="295">
        <f t="shared" si="19"/>
        <v>0</v>
      </c>
      <c r="AB31" s="234">
        <v>0</v>
      </c>
      <c r="AC31" s="295">
        <f t="shared" si="20"/>
        <v>0</v>
      </c>
      <c r="AD31" s="296">
        <f t="shared" si="21"/>
        <v>0</v>
      </c>
      <c r="AE31" s="223"/>
      <c r="AF31" s="223"/>
      <c r="AG31" s="495">
        <v>0</v>
      </c>
      <c r="AH31" s="491"/>
      <c r="AI31" s="491"/>
      <c r="AJ31" s="491" t="s">
        <v>23</v>
      </c>
      <c r="AK31" s="491"/>
      <c r="AL31" s="423"/>
      <c r="AM31" s="234">
        <v>0</v>
      </c>
      <c r="AN31" s="234">
        <v>0</v>
      </c>
      <c r="AO31" s="277">
        <f t="shared" si="22"/>
        <v>0</v>
      </c>
      <c r="AP31" s="234">
        <v>0</v>
      </c>
      <c r="AQ31" s="234">
        <v>0</v>
      </c>
      <c r="AR31" s="277">
        <f t="shared" si="23"/>
        <v>0</v>
      </c>
      <c r="AS31" s="234">
        <v>0</v>
      </c>
      <c r="AT31" s="277">
        <f t="shared" si="24"/>
        <v>0</v>
      </c>
      <c r="AU31" s="278">
        <f t="shared" si="14"/>
        <v>0</v>
      </c>
    </row>
    <row r="32" spans="1:48" ht="16" thickBot="1" x14ac:dyDescent="0.4">
      <c r="A32" s="493" t="s">
        <v>181</v>
      </c>
      <c r="B32" s="494"/>
      <c r="C32" s="497">
        <f>SUM(A27:B31)</f>
        <v>0</v>
      </c>
      <c r="D32" s="497"/>
      <c r="E32" s="411"/>
      <c r="F32" s="250">
        <f>SUM(F27:F31)</f>
        <v>0</v>
      </c>
      <c r="G32" s="250">
        <f t="shared" ref="G32:L32" si="25">SUM(G27:G31)</f>
        <v>0</v>
      </c>
      <c r="H32" s="250">
        <f t="shared" si="25"/>
        <v>0</v>
      </c>
      <c r="I32" s="250">
        <f t="shared" si="25"/>
        <v>0</v>
      </c>
      <c r="J32" s="250">
        <f t="shared" si="25"/>
        <v>0</v>
      </c>
      <c r="K32" s="250">
        <f t="shared" si="25"/>
        <v>0</v>
      </c>
      <c r="L32" s="250">
        <f t="shared" si="25"/>
        <v>0</v>
      </c>
      <c r="M32" s="237">
        <f>SUM(M27:M31)</f>
        <v>0</v>
      </c>
      <c r="N32" s="223"/>
      <c r="P32" s="493" t="s">
        <v>181</v>
      </c>
      <c r="Q32" s="494"/>
      <c r="R32" s="494"/>
      <c r="S32" s="498">
        <f>SUM(P27:R31)</f>
        <v>0</v>
      </c>
      <c r="T32" s="498"/>
      <c r="U32" s="411"/>
      <c r="V32" s="293">
        <f>SUM(V27:V31)</f>
        <v>0</v>
      </c>
      <c r="W32" s="293">
        <f t="shared" ref="W32:AD32" si="26">SUM(W27:W31)</f>
        <v>0</v>
      </c>
      <c r="X32" s="293">
        <f t="shared" si="26"/>
        <v>0</v>
      </c>
      <c r="Y32" s="293">
        <f>SUM(Y27:Y31)</f>
        <v>0</v>
      </c>
      <c r="Z32" s="293">
        <f t="shared" si="26"/>
        <v>0</v>
      </c>
      <c r="AA32" s="293">
        <f t="shared" si="26"/>
        <v>0</v>
      </c>
      <c r="AB32" s="293">
        <f t="shared" si="26"/>
        <v>0</v>
      </c>
      <c r="AC32" s="293">
        <f t="shared" si="26"/>
        <v>0</v>
      </c>
      <c r="AD32" s="294">
        <f t="shared" si="26"/>
        <v>0</v>
      </c>
      <c r="AE32" s="223"/>
      <c r="AF32" s="223"/>
      <c r="AG32" s="493" t="s">
        <v>181</v>
      </c>
      <c r="AH32" s="494"/>
      <c r="AI32" s="494"/>
      <c r="AJ32" s="543">
        <f>SUM(AG27:AI31)</f>
        <v>0</v>
      </c>
      <c r="AK32" s="543"/>
      <c r="AL32" s="411"/>
      <c r="AM32" s="275">
        <f>SUM(AM27:AM31)</f>
        <v>0</v>
      </c>
      <c r="AN32" s="275">
        <f t="shared" ref="AN32:AR32" si="27">SUM(AN27:AN31)</f>
        <v>0</v>
      </c>
      <c r="AO32" s="275">
        <f t="shared" si="27"/>
        <v>0</v>
      </c>
      <c r="AP32" s="275">
        <f t="shared" si="27"/>
        <v>0</v>
      </c>
      <c r="AQ32" s="275">
        <f t="shared" si="27"/>
        <v>0</v>
      </c>
      <c r="AR32" s="275">
        <f t="shared" si="27"/>
        <v>0</v>
      </c>
      <c r="AS32" s="275">
        <f>SUM(AS27:AS31)</f>
        <v>0</v>
      </c>
      <c r="AT32" s="275">
        <f>SUM(AT27:AT31)</f>
        <v>0</v>
      </c>
      <c r="AU32" s="276">
        <f t="shared" si="14"/>
        <v>0</v>
      </c>
    </row>
    <row r="33" spans="1:47" s="358" customFormat="1" ht="3.75" customHeight="1" thickBot="1" x14ac:dyDescent="0.4">
      <c r="A33" s="499"/>
      <c r="B33" s="499"/>
      <c r="C33" s="499"/>
      <c r="D33" s="499"/>
      <c r="E33" s="499"/>
      <c r="F33" s="499"/>
      <c r="G33" s="499"/>
      <c r="H33" s="499"/>
      <c r="I33" s="499"/>
      <c r="J33" s="499"/>
      <c r="K33" s="499"/>
      <c r="L33" s="499"/>
      <c r="M33" s="499"/>
      <c r="N33" s="223"/>
      <c r="P33" s="499"/>
      <c r="Q33" s="499"/>
      <c r="R33" s="499"/>
      <c r="S33" s="499"/>
      <c r="T33" s="499"/>
      <c r="U33" s="499"/>
      <c r="V33" s="499"/>
      <c r="W33" s="499"/>
      <c r="X33" s="499"/>
      <c r="Y33" s="499"/>
      <c r="Z33" s="499"/>
      <c r="AA33" s="499"/>
      <c r="AB33" s="499"/>
      <c r="AC33" s="499"/>
      <c r="AD33" s="499"/>
      <c r="AE33" s="223"/>
      <c r="AF33" s="223"/>
      <c r="AG33" s="499"/>
      <c r="AH33" s="499"/>
      <c r="AI33" s="499"/>
      <c r="AJ33" s="499"/>
      <c r="AK33" s="499"/>
      <c r="AL33" s="499"/>
      <c r="AM33" s="499"/>
      <c r="AN33" s="499"/>
      <c r="AO33" s="499"/>
      <c r="AP33" s="499"/>
      <c r="AQ33" s="499"/>
      <c r="AR33" s="499"/>
      <c r="AS33" s="499"/>
      <c r="AT33" s="499"/>
      <c r="AU33" s="499"/>
    </row>
    <row r="34" spans="1:47" ht="16" thickBot="1" x14ac:dyDescent="0.4">
      <c r="A34" s="514" t="s">
        <v>187</v>
      </c>
      <c r="B34" s="515"/>
      <c r="C34" s="515"/>
      <c r="D34" s="515"/>
      <c r="E34" s="515"/>
      <c r="F34" s="241">
        <f>SUM(F32, F23)</f>
        <v>0</v>
      </c>
      <c r="G34" s="241">
        <f t="shared" ref="G34:L34" si="28">SUM(G32, G23)</f>
        <v>0</v>
      </c>
      <c r="H34" s="241">
        <f>SUM(H32, H23)</f>
        <v>0</v>
      </c>
      <c r="I34" s="241">
        <f>SUM(I32, I23)</f>
        <v>0</v>
      </c>
      <c r="J34" s="241">
        <f t="shared" si="28"/>
        <v>0</v>
      </c>
      <c r="K34" s="241">
        <f>SUM(K32, K23)</f>
        <v>0</v>
      </c>
      <c r="L34" s="241">
        <f t="shared" si="28"/>
        <v>0</v>
      </c>
      <c r="M34" s="240">
        <f>SUM(M32, M23)</f>
        <v>0</v>
      </c>
      <c r="N34" s="223"/>
      <c r="P34" s="500" t="s">
        <v>187</v>
      </c>
      <c r="Q34" s="501"/>
      <c r="R34" s="501"/>
      <c r="S34" s="501"/>
      <c r="T34" s="501"/>
      <c r="U34" s="501"/>
      <c r="V34" s="297">
        <f>SUM(V32, V23)</f>
        <v>0</v>
      </c>
      <c r="W34" s="297">
        <f t="shared" ref="W34" si="29">SUM(W32, W23)</f>
        <v>0</v>
      </c>
      <c r="X34" s="297">
        <f>SUM(X32, X23)</f>
        <v>0</v>
      </c>
      <c r="Y34" s="297">
        <f>SUM(Y32, Y23)</f>
        <v>0</v>
      </c>
      <c r="Z34" s="297">
        <f t="shared" ref="Z34:AB34" si="30">SUM(Z32, Z23)</f>
        <v>0</v>
      </c>
      <c r="AA34" s="297">
        <f t="shared" si="30"/>
        <v>0</v>
      </c>
      <c r="AB34" s="297">
        <f t="shared" si="30"/>
        <v>0</v>
      </c>
      <c r="AC34" s="297">
        <f>SUM(AC32, AC23)</f>
        <v>0</v>
      </c>
      <c r="AD34" s="298">
        <f>SUM(AD32, AD23)</f>
        <v>0</v>
      </c>
      <c r="AE34" s="223"/>
      <c r="AF34" s="223"/>
      <c r="AG34" s="500" t="s">
        <v>187</v>
      </c>
      <c r="AH34" s="501"/>
      <c r="AI34" s="501"/>
      <c r="AJ34" s="501"/>
      <c r="AK34" s="501"/>
      <c r="AL34" s="501"/>
      <c r="AM34" s="279">
        <f>SUM(AM32, AM23)</f>
        <v>0</v>
      </c>
      <c r="AN34" s="279">
        <f t="shared" ref="AN34" si="31">SUM(AN32, AN23)</f>
        <v>0</v>
      </c>
      <c r="AO34" s="279">
        <f>SUM(AO32, AO23)</f>
        <v>0</v>
      </c>
      <c r="AP34" s="279">
        <f t="shared" ref="AP34:AS34" si="32">SUM(AP32, AP23)</f>
        <v>0</v>
      </c>
      <c r="AQ34" s="279">
        <f t="shared" si="32"/>
        <v>0</v>
      </c>
      <c r="AR34" s="279">
        <f t="shared" si="32"/>
        <v>0</v>
      </c>
      <c r="AS34" s="279">
        <f t="shared" si="32"/>
        <v>0</v>
      </c>
      <c r="AT34" s="279">
        <f>SUM(AT32, AT23)</f>
        <v>0</v>
      </c>
      <c r="AU34" s="280">
        <f>SUM(AU32, AU23)</f>
        <v>0</v>
      </c>
    </row>
    <row r="35" spans="1:47" ht="15.75" customHeight="1" thickBot="1" x14ac:dyDescent="0.4">
      <c r="F35" s="357"/>
      <c r="G35" s="357"/>
      <c r="AE35" s="358"/>
      <c r="AF35" s="358"/>
    </row>
    <row r="36" spans="1:47" x14ac:dyDescent="0.35">
      <c r="A36" s="502" t="s">
        <v>98</v>
      </c>
      <c r="B36" s="503"/>
      <c r="C36" s="503"/>
      <c r="D36" s="503"/>
      <c r="E36" s="503"/>
      <c r="F36" s="503"/>
      <c r="G36" s="503"/>
      <c r="H36" s="503"/>
      <c r="I36" s="503"/>
      <c r="J36" s="503"/>
      <c r="K36" s="503"/>
      <c r="L36" s="503"/>
      <c r="M36" s="518"/>
      <c r="P36" s="502" t="s">
        <v>98</v>
      </c>
      <c r="Q36" s="503"/>
      <c r="R36" s="503"/>
      <c r="S36" s="503"/>
      <c r="T36" s="503"/>
      <c r="U36" s="503"/>
      <c r="V36" s="503"/>
      <c r="W36" s="503"/>
      <c r="X36" s="503"/>
      <c r="Y36" s="503"/>
      <c r="Z36" s="503"/>
      <c r="AA36" s="503"/>
      <c r="AB36" s="503"/>
      <c r="AC36" s="503"/>
      <c r="AD36" s="418"/>
      <c r="AE36" s="358"/>
      <c r="AF36" s="358"/>
      <c r="AG36" s="502" t="s">
        <v>98</v>
      </c>
      <c r="AH36" s="503"/>
      <c r="AI36" s="503"/>
      <c r="AJ36" s="503"/>
      <c r="AK36" s="503"/>
      <c r="AL36" s="503"/>
      <c r="AM36" s="503"/>
      <c r="AN36" s="503"/>
      <c r="AO36" s="503"/>
      <c r="AP36" s="503"/>
      <c r="AQ36" s="503"/>
      <c r="AR36" s="503"/>
      <c r="AS36" s="503"/>
      <c r="AT36" s="503"/>
      <c r="AU36" s="418"/>
    </row>
    <row r="37" spans="1:47" s="242" customFormat="1" ht="15.65" customHeight="1" x14ac:dyDescent="0.35">
      <c r="A37" s="530" t="s">
        <v>24</v>
      </c>
      <c r="B37" s="531"/>
      <c r="C37" s="531"/>
      <c r="D37" s="531"/>
      <c r="E37" s="531"/>
      <c r="F37" s="531"/>
      <c r="G37" s="531"/>
      <c r="H37" s="531"/>
      <c r="I37" s="531"/>
      <c r="J37" s="424" t="s">
        <v>17</v>
      </c>
      <c r="K37" s="424" t="s">
        <v>15</v>
      </c>
      <c r="L37" s="424" t="s">
        <v>16</v>
      </c>
      <c r="M37" s="259" t="s">
        <v>18</v>
      </c>
      <c r="N37" s="413"/>
      <c r="P37" s="530" t="s">
        <v>24</v>
      </c>
      <c r="Q37" s="531"/>
      <c r="R37" s="531"/>
      <c r="S37" s="531"/>
      <c r="T37" s="531"/>
      <c r="U37" s="531"/>
      <c r="V37" s="531"/>
      <c r="W37" s="531"/>
      <c r="X37" s="531"/>
      <c r="Y37" s="531"/>
      <c r="Z37" s="328" t="s">
        <v>77</v>
      </c>
      <c r="AA37" s="424" t="s">
        <v>15</v>
      </c>
      <c r="AB37" s="424" t="s">
        <v>16</v>
      </c>
      <c r="AC37" s="422" t="s">
        <v>18</v>
      </c>
      <c r="AD37" s="267" t="s">
        <v>114</v>
      </c>
      <c r="AE37" s="413"/>
      <c r="AF37" s="413"/>
      <c r="AG37" s="530" t="s">
        <v>24</v>
      </c>
      <c r="AH37" s="531"/>
      <c r="AI37" s="531"/>
      <c r="AJ37" s="531"/>
      <c r="AK37" s="531"/>
      <c r="AL37" s="531"/>
      <c r="AM37" s="531"/>
      <c r="AN37" s="531"/>
      <c r="AO37" s="531"/>
      <c r="AP37" s="531"/>
      <c r="AQ37" s="328" t="s">
        <v>211</v>
      </c>
      <c r="AR37" s="424" t="s">
        <v>15</v>
      </c>
      <c r="AS37" s="424" t="s">
        <v>16</v>
      </c>
      <c r="AT37" s="422" t="s">
        <v>213</v>
      </c>
      <c r="AU37" s="267" t="s">
        <v>110</v>
      </c>
    </row>
    <row r="38" spans="1:47" x14ac:dyDescent="0.35">
      <c r="A38" s="415">
        <v>1</v>
      </c>
      <c r="B38" s="491"/>
      <c r="C38" s="491"/>
      <c r="D38" s="491"/>
      <c r="E38" s="491"/>
      <c r="F38" s="491"/>
      <c r="G38" s="491"/>
      <c r="H38" s="491"/>
      <c r="I38" s="491"/>
      <c r="J38" s="234">
        <v>0</v>
      </c>
      <c r="K38" s="234">
        <v>0</v>
      </c>
      <c r="L38" s="234">
        <v>0</v>
      </c>
      <c r="M38" s="236">
        <f>SUM(J38:L38)</f>
        <v>0</v>
      </c>
      <c r="N38" s="223"/>
      <c r="P38" s="415">
        <v>1</v>
      </c>
      <c r="Q38" s="496"/>
      <c r="R38" s="496"/>
      <c r="S38" s="496"/>
      <c r="T38" s="496"/>
      <c r="U38" s="496"/>
      <c r="V38" s="496"/>
      <c r="W38" s="496"/>
      <c r="X38" s="496"/>
      <c r="Y38" s="496"/>
      <c r="Z38" s="234">
        <v>0</v>
      </c>
      <c r="AA38" s="234">
        <v>0</v>
      </c>
      <c r="AB38" s="234">
        <v>0</v>
      </c>
      <c r="AC38" s="295">
        <f>SUM(Z38:AB38)</f>
        <v>0</v>
      </c>
      <c r="AD38" s="296">
        <f>M38-AC38</f>
        <v>0</v>
      </c>
      <c r="AE38" s="223"/>
      <c r="AF38" s="223"/>
      <c r="AG38" s="415">
        <v>1</v>
      </c>
      <c r="AH38" s="496"/>
      <c r="AI38" s="496"/>
      <c r="AJ38" s="496"/>
      <c r="AK38" s="496"/>
      <c r="AL38" s="496"/>
      <c r="AM38" s="496"/>
      <c r="AN38" s="496"/>
      <c r="AO38" s="496"/>
      <c r="AP38" s="496"/>
      <c r="AQ38" s="234">
        <v>0</v>
      </c>
      <c r="AR38" s="234">
        <v>0</v>
      </c>
      <c r="AS38" s="234">
        <v>0</v>
      </c>
      <c r="AT38" s="277">
        <f>SUM(AQ38:AS38)</f>
        <v>0</v>
      </c>
      <c r="AU38" s="278">
        <f>IF($S$73&lt;&gt;0, AC38-AT38, M38-AT38)</f>
        <v>0</v>
      </c>
    </row>
    <row r="39" spans="1:47" x14ac:dyDescent="0.35">
      <c r="A39" s="415">
        <v>2</v>
      </c>
      <c r="B39" s="492"/>
      <c r="C39" s="492"/>
      <c r="D39" s="492"/>
      <c r="E39" s="492"/>
      <c r="F39" s="492"/>
      <c r="G39" s="492"/>
      <c r="H39" s="492"/>
      <c r="I39" s="492"/>
      <c r="J39" s="234">
        <v>0</v>
      </c>
      <c r="K39" s="234">
        <v>0</v>
      </c>
      <c r="L39" s="234">
        <v>0</v>
      </c>
      <c r="M39" s="236">
        <f>SUM(J39:L39)</f>
        <v>0</v>
      </c>
      <c r="N39" s="223"/>
      <c r="P39" s="415">
        <v>2</v>
      </c>
      <c r="Q39" s="496"/>
      <c r="R39" s="496"/>
      <c r="S39" s="496"/>
      <c r="T39" s="496"/>
      <c r="U39" s="496"/>
      <c r="V39" s="496"/>
      <c r="W39" s="496"/>
      <c r="X39" s="496"/>
      <c r="Y39" s="496"/>
      <c r="Z39" s="234">
        <v>0</v>
      </c>
      <c r="AA39" s="234">
        <v>0</v>
      </c>
      <c r="AB39" s="234">
        <v>0</v>
      </c>
      <c r="AC39" s="295">
        <f t="shared" ref="AC39:AC40" si="33">SUM(Z39:AB39)</f>
        <v>0</v>
      </c>
      <c r="AD39" s="296">
        <f t="shared" ref="AD39:AD40" si="34">M39-AC39</f>
        <v>0</v>
      </c>
      <c r="AE39" s="223"/>
      <c r="AF39" s="223"/>
      <c r="AG39" s="415">
        <v>2</v>
      </c>
      <c r="AH39" s="496"/>
      <c r="AI39" s="496"/>
      <c r="AJ39" s="496"/>
      <c r="AK39" s="496"/>
      <c r="AL39" s="496"/>
      <c r="AM39" s="496"/>
      <c r="AN39" s="496"/>
      <c r="AO39" s="496"/>
      <c r="AP39" s="496"/>
      <c r="AQ39" s="234">
        <v>0</v>
      </c>
      <c r="AR39" s="234">
        <v>0</v>
      </c>
      <c r="AS39" s="234">
        <v>0</v>
      </c>
      <c r="AT39" s="277">
        <f>SUM(AQ39:AS39)</f>
        <v>0</v>
      </c>
      <c r="AU39" s="278">
        <f>IF($S$73&lt;&gt;0, AC39-AT39, M39-AT39)</f>
        <v>0</v>
      </c>
    </row>
    <row r="40" spans="1:47" x14ac:dyDescent="0.35">
      <c r="A40" s="415">
        <v>3</v>
      </c>
      <c r="B40" s="492"/>
      <c r="C40" s="492"/>
      <c r="D40" s="492"/>
      <c r="E40" s="492"/>
      <c r="F40" s="492"/>
      <c r="G40" s="492"/>
      <c r="H40" s="492"/>
      <c r="I40" s="492"/>
      <c r="J40" s="234">
        <v>0</v>
      </c>
      <c r="K40" s="234">
        <v>0</v>
      </c>
      <c r="L40" s="234">
        <v>0</v>
      </c>
      <c r="M40" s="236">
        <f>SUM(J40:L40)</f>
        <v>0</v>
      </c>
      <c r="N40" s="223"/>
      <c r="P40" s="415">
        <v>3</v>
      </c>
      <c r="Q40" s="496"/>
      <c r="R40" s="496"/>
      <c r="S40" s="496"/>
      <c r="T40" s="496"/>
      <c r="U40" s="496"/>
      <c r="V40" s="496"/>
      <c r="W40" s="496"/>
      <c r="X40" s="496"/>
      <c r="Y40" s="496"/>
      <c r="Z40" s="234">
        <v>0</v>
      </c>
      <c r="AA40" s="234">
        <v>0</v>
      </c>
      <c r="AB40" s="234">
        <v>0</v>
      </c>
      <c r="AC40" s="295">
        <f t="shared" si="33"/>
        <v>0</v>
      </c>
      <c r="AD40" s="296">
        <f t="shared" si="34"/>
        <v>0</v>
      </c>
      <c r="AE40" s="223"/>
      <c r="AF40" s="223"/>
      <c r="AG40" s="415">
        <v>3</v>
      </c>
      <c r="AH40" s="496"/>
      <c r="AI40" s="496"/>
      <c r="AJ40" s="496"/>
      <c r="AK40" s="496"/>
      <c r="AL40" s="496"/>
      <c r="AM40" s="496"/>
      <c r="AN40" s="496"/>
      <c r="AO40" s="496"/>
      <c r="AP40" s="496"/>
      <c r="AQ40" s="234">
        <v>0</v>
      </c>
      <c r="AR40" s="234">
        <v>0</v>
      </c>
      <c r="AS40" s="234">
        <v>0</v>
      </c>
      <c r="AT40" s="277">
        <f t="shared" ref="AT40" si="35">SUM(AQ40:AS40)</f>
        <v>0</v>
      </c>
      <c r="AU40" s="278">
        <f>IF($S$73&lt;&gt;0, AC40-AT40, M40-AT40)</f>
        <v>0</v>
      </c>
    </row>
    <row r="41" spans="1:47" ht="16" thickBot="1" x14ac:dyDescent="0.4">
      <c r="A41" s="504" t="s">
        <v>25</v>
      </c>
      <c r="B41" s="505"/>
      <c r="C41" s="505"/>
      <c r="D41" s="505"/>
      <c r="E41" s="505"/>
      <c r="F41" s="505"/>
      <c r="G41" s="505"/>
      <c r="H41" s="505"/>
      <c r="I41" s="505"/>
      <c r="J41" s="250">
        <f>SUM(J38:J40)</f>
        <v>0</v>
      </c>
      <c r="K41" s="250">
        <f t="shared" ref="K41:L41" si="36">SUM(K38:K40)</f>
        <v>0</v>
      </c>
      <c r="L41" s="250">
        <f t="shared" si="36"/>
        <v>0</v>
      </c>
      <c r="M41" s="237">
        <f>SUM(J41:L41)</f>
        <v>0</v>
      </c>
      <c r="N41" s="223"/>
      <c r="P41" s="504" t="s">
        <v>25</v>
      </c>
      <c r="Q41" s="505"/>
      <c r="R41" s="505"/>
      <c r="S41" s="505"/>
      <c r="T41" s="505"/>
      <c r="U41" s="505"/>
      <c r="V41" s="505"/>
      <c r="W41" s="505"/>
      <c r="X41" s="505"/>
      <c r="Y41" s="505"/>
      <c r="Z41" s="293">
        <f>SUM(Z38:Z40)</f>
        <v>0</v>
      </c>
      <c r="AA41" s="293">
        <f t="shared" ref="AA41:AC41" si="37">SUM(AA38:AA40)</f>
        <v>0</v>
      </c>
      <c r="AB41" s="293">
        <f>SUM(AB38:AB40)</f>
        <v>0</v>
      </c>
      <c r="AC41" s="293">
        <f t="shared" si="37"/>
        <v>0</v>
      </c>
      <c r="AD41" s="294">
        <f>SUM(AD38:AD40)</f>
        <v>0</v>
      </c>
      <c r="AE41" s="223"/>
      <c r="AF41" s="223"/>
      <c r="AG41" s="504" t="s">
        <v>25</v>
      </c>
      <c r="AH41" s="505"/>
      <c r="AI41" s="505"/>
      <c r="AJ41" s="505"/>
      <c r="AK41" s="505"/>
      <c r="AL41" s="505"/>
      <c r="AM41" s="505"/>
      <c r="AN41" s="505"/>
      <c r="AO41" s="505"/>
      <c r="AP41" s="505"/>
      <c r="AQ41" s="275">
        <f>SUM(AQ38:AQ40)</f>
        <v>0</v>
      </c>
      <c r="AR41" s="275">
        <f t="shared" ref="AR41:AU41" si="38">SUM(AR38:AR40)</f>
        <v>0</v>
      </c>
      <c r="AS41" s="275">
        <f t="shared" si="38"/>
        <v>0</v>
      </c>
      <c r="AT41" s="275">
        <f t="shared" si="38"/>
        <v>0</v>
      </c>
      <c r="AU41" s="276">
        <f t="shared" si="38"/>
        <v>0</v>
      </c>
    </row>
    <row r="42" spans="1:47" s="358" customFormat="1" ht="3.75" customHeight="1" thickBot="1" x14ac:dyDescent="0.4">
      <c r="A42" s="413"/>
      <c r="B42" s="413"/>
      <c r="C42" s="413"/>
      <c r="D42" s="413"/>
      <c r="E42" s="413"/>
      <c r="F42" s="413"/>
      <c r="G42" s="413"/>
      <c r="H42" s="413"/>
      <c r="I42" s="413"/>
      <c r="J42" s="246"/>
      <c r="K42" s="246"/>
      <c r="L42" s="246"/>
      <c r="M42" s="246"/>
      <c r="N42" s="223"/>
      <c r="Q42" s="413"/>
      <c r="R42" s="413"/>
      <c r="S42" s="413"/>
      <c r="T42" s="413"/>
      <c r="U42" s="413"/>
      <c r="V42" s="413"/>
      <c r="W42" s="413"/>
      <c r="X42" s="413"/>
      <c r="Y42" s="413"/>
      <c r="Z42" s="246"/>
      <c r="AA42" s="246"/>
      <c r="AB42" s="246"/>
      <c r="AC42" s="246"/>
      <c r="AD42" s="246"/>
      <c r="AE42" s="223"/>
      <c r="AF42" s="223"/>
      <c r="AH42" s="413"/>
      <c r="AI42" s="413"/>
      <c r="AJ42" s="413"/>
      <c r="AK42" s="413"/>
      <c r="AL42" s="413"/>
      <c r="AM42" s="413"/>
      <c r="AN42" s="413"/>
      <c r="AO42" s="413"/>
      <c r="AP42" s="413"/>
      <c r="AQ42" s="246"/>
      <c r="AR42" s="246"/>
      <c r="AS42" s="246"/>
      <c r="AT42" s="246"/>
      <c r="AU42" s="246"/>
    </row>
    <row r="43" spans="1:47" s="242" customFormat="1" x14ac:dyDescent="0.35">
      <c r="A43" s="502" t="s">
        <v>33</v>
      </c>
      <c r="B43" s="503"/>
      <c r="C43" s="503"/>
      <c r="D43" s="503"/>
      <c r="E43" s="503"/>
      <c r="F43" s="503"/>
      <c r="G43" s="503"/>
      <c r="H43" s="503"/>
      <c r="I43" s="503"/>
      <c r="J43" s="425" t="s">
        <v>17</v>
      </c>
      <c r="K43" s="425" t="s">
        <v>15</v>
      </c>
      <c r="L43" s="425" t="s">
        <v>16</v>
      </c>
      <c r="M43" s="418" t="s">
        <v>18</v>
      </c>
      <c r="N43" s="413"/>
      <c r="P43" s="502" t="s">
        <v>33</v>
      </c>
      <c r="Q43" s="503"/>
      <c r="R43" s="503"/>
      <c r="S43" s="503"/>
      <c r="T43" s="503"/>
      <c r="U43" s="503"/>
      <c r="V43" s="503"/>
      <c r="W43" s="503"/>
      <c r="X43" s="503"/>
      <c r="Y43" s="503"/>
      <c r="Z43" s="329" t="s">
        <v>77</v>
      </c>
      <c r="AA43" s="425" t="s">
        <v>15</v>
      </c>
      <c r="AB43" s="425" t="s">
        <v>16</v>
      </c>
      <c r="AC43" s="414" t="s">
        <v>18</v>
      </c>
      <c r="AD43" s="268" t="s">
        <v>114</v>
      </c>
      <c r="AE43" s="413"/>
      <c r="AF43" s="413"/>
      <c r="AG43" s="502" t="s">
        <v>33</v>
      </c>
      <c r="AH43" s="503"/>
      <c r="AI43" s="503"/>
      <c r="AJ43" s="503"/>
      <c r="AK43" s="503"/>
      <c r="AL43" s="503"/>
      <c r="AM43" s="503"/>
      <c r="AN43" s="503"/>
      <c r="AO43" s="503"/>
      <c r="AP43" s="503"/>
      <c r="AQ43" s="329" t="s">
        <v>211</v>
      </c>
      <c r="AR43" s="425" t="s">
        <v>15</v>
      </c>
      <c r="AS43" s="425" t="s">
        <v>16</v>
      </c>
      <c r="AT43" s="414" t="s">
        <v>213</v>
      </c>
      <c r="AU43" s="268" t="s">
        <v>110</v>
      </c>
    </row>
    <row r="44" spans="1:47" x14ac:dyDescent="0.35">
      <c r="A44" s="415">
        <v>1</v>
      </c>
      <c r="B44" s="492"/>
      <c r="C44" s="492"/>
      <c r="D44" s="492"/>
      <c r="E44" s="492"/>
      <c r="F44" s="492"/>
      <c r="G44" s="492"/>
      <c r="H44" s="492"/>
      <c r="I44" s="492"/>
      <c r="J44" s="234">
        <v>0</v>
      </c>
      <c r="K44" s="234">
        <v>0</v>
      </c>
      <c r="L44" s="234">
        <v>0</v>
      </c>
      <c r="M44" s="236">
        <f t="shared" ref="M44:M59" si="39">SUM(J44:L44)</f>
        <v>0</v>
      </c>
      <c r="N44" s="223"/>
      <c r="P44" s="415">
        <v>1</v>
      </c>
      <c r="Q44" s="496"/>
      <c r="R44" s="496"/>
      <c r="S44" s="496"/>
      <c r="T44" s="496"/>
      <c r="U44" s="496"/>
      <c r="V44" s="496"/>
      <c r="W44" s="496"/>
      <c r="X44" s="496"/>
      <c r="Y44" s="496"/>
      <c r="Z44" s="234">
        <v>0</v>
      </c>
      <c r="AA44" s="234">
        <v>0</v>
      </c>
      <c r="AB44" s="234">
        <v>0</v>
      </c>
      <c r="AC44" s="295">
        <f t="shared" ref="AC44:AC46" si="40">SUM(Z44:AB44)</f>
        <v>0</v>
      </c>
      <c r="AD44" s="296">
        <f>M44-AC44</f>
        <v>0</v>
      </c>
      <c r="AE44" s="223"/>
      <c r="AF44" s="223"/>
      <c r="AG44" s="415">
        <v>1</v>
      </c>
      <c r="AH44" s="496"/>
      <c r="AI44" s="496"/>
      <c r="AJ44" s="496"/>
      <c r="AK44" s="496"/>
      <c r="AL44" s="496"/>
      <c r="AM44" s="496"/>
      <c r="AN44" s="496"/>
      <c r="AO44" s="496"/>
      <c r="AP44" s="496"/>
      <c r="AQ44" s="234">
        <v>0</v>
      </c>
      <c r="AR44" s="234">
        <v>0</v>
      </c>
      <c r="AS44" s="234">
        <v>0</v>
      </c>
      <c r="AT44" s="277">
        <f t="shared" ref="AT44:AT46" si="41">SUM(AQ44:AS44)</f>
        <v>0</v>
      </c>
      <c r="AU44" s="278">
        <f>IF($S$73&lt;&gt;0, AC44-AT44, M44-AT44)</f>
        <v>0</v>
      </c>
    </row>
    <row r="45" spans="1:47" x14ac:dyDescent="0.35">
      <c r="A45" s="415">
        <v>2</v>
      </c>
      <c r="B45" s="492"/>
      <c r="C45" s="492"/>
      <c r="D45" s="492"/>
      <c r="E45" s="492"/>
      <c r="F45" s="492"/>
      <c r="G45" s="492"/>
      <c r="H45" s="492"/>
      <c r="I45" s="492"/>
      <c r="J45" s="234">
        <v>0</v>
      </c>
      <c r="K45" s="234">
        <v>0</v>
      </c>
      <c r="L45" s="234">
        <v>0</v>
      </c>
      <c r="M45" s="236">
        <f>SUM(J45:L45)</f>
        <v>0</v>
      </c>
      <c r="N45" s="223"/>
      <c r="P45" s="415">
        <v>2</v>
      </c>
      <c r="Q45" s="496"/>
      <c r="R45" s="496"/>
      <c r="S45" s="496"/>
      <c r="T45" s="496"/>
      <c r="U45" s="496"/>
      <c r="V45" s="496"/>
      <c r="W45" s="496"/>
      <c r="X45" s="496"/>
      <c r="Y45" s="496"/>
      <c r="Z45" s="234">
        <v>0</v>
      </c>
      <c r="AA45" s="234">
        <v>0</v>
      </c>
      <c r="AB45" s="234">
        <v>0</v>
      </c>
      <c r="AC45" s="295">
        <f t="shared" si="40"/>
        <v>0</v>
      </c>
      <c r="AD45" s="296">
        <f t="shared" ref="AD45:AD46" si="42">M45-AC45</f>
        <v>0</v>
      </c>
      <c r="AE45" s="223"/>
      <c r="AF45" s="223"/>
      <c r="AG45" s="415">
        <v>2</v>
      </c>
      <c r="AH45" s="496"/>
      <c r="AI45" s="496"/>
      <c r="AJ45" s="496"/>
      <c r="AK45" s="496"/>
      <c r="AL45" s="496"/>
      <c r="AM45" s="496"/>
      <c r="AN45" s="496"/>
      <c r="AO45" s="496"/>
      <c r="AP45" s="496"/>
      <c r="AQ45" s="234">
        <v>0</v>
      </c>
      <c r="AR45" s="234">
        <v>0</v>
      </c>
      <c r="AS45" s="234">
        <v>0</v>
      </c>
      <c r="AT45" s="277">
        <f t="shared" si="41"/>
        <v>0</v>
      </c>
      <c r="AU45" s="278">
        <f>IF($S$73&lt;&gt;0, AC45-AT45, M45-AT45)</f>
        <v>0</v>
      </c>
    </row>
    <row r="46" spans="1:47" x14ac:dyDescent="0.35">
      <c r="A46" s="415">
        <v>3</v>
      </c>
      <c r="B46" s="492"/>
      <c r="C46" s="492"/>
      <c r="D46" s="492"/>
      <c r="E46" s="492"/>
      <c r="F46" s="492"/>
      <c r="G46" s="492"/>
      <c r="H46" s="492"/>
      <c r="I46" s="492"/>
      <c r="J46" s="234">
        <v>0</v>
      </c>
      <c r="K46" s="234">
        <v>0</v>
      </c>
      <c r="L46" s="234">
        <v>0</v>
      </c>
      <c r="M46" s="236">
        <f>SUM(J46:L46)</f>
        <v>0</v>
      </c>
      <c r="N46" s="223"/>
      <c r="P46" s="415">
        <v>3</v>
      </c>
      <c r="Q46" s="496"/>
      <c r="R46" s="496"/>
      <c r="S46" s="496"/>
      <c r="T46" s="496"/>
      <c r="U46" s="496"/>
      <c r="V46" s="496"/>
      <c r="W46" s="496"/>
      <c r="X46" s="496"/>
      <c r="Y46" s="496"/>
      <c r="Z46" s="234">
        <v>0</v>
      </c>
      <c r="AA46" s="234">
        <v>0</v>
      </c>
      <c r="AB46" s="234">
        <v>0</v>
      </c>
      <c r="AC46" s="295">
        <f t="shared" si="40"/>
        <v>0</v>
      </c>
      <c r="AD46" s="296">
        <f t="shared" si="42"/>
        <v>0</v>
      </c>
      <c r="AE46" s="223"/>
      <c r="AF46" s="223"/>
      <c r="AG46" s="415">
        <v>3</v>
      </c>
      <c r="AH46" s="496"/>
      <c r="AI46" s="496"/>
      <c r="AJ46" s="496"/>
      <c r="AK46" s="496"/>
      <c r="AL46" s="496"/>
      <c r="AM46" s="496"/>
      <c r="AN46" s="496"/>
      <c r="AO46" s="496"/>
      <c r="AP46" s="496"/>
      <c r="AQ46" s="234">
        <v>0</v>
      </c>
      <c r="AR46" s="234">
        <v>0</v>
      </c>
      <c r="AS46" s="234">
        <v>0</v>
      </c>
      <c r="AT46" s="277">
        <f t="shared" si="41"/>
        <v>0</v>
      </c>
      <c r="AU46" s="278">
        <f>IF($S$73&lt;&gt;0, AC46-AT46, M46-AT46)</f>
        <v>0</v>
      </c>
    </row>
    <row r="47" spans="1:47" ht="16" thickBot="1" x14ac:dyDescent="0.4">
      <c r="A47" s="504" t="s">
        <v>26</v>
      </c>
      <c r="B47" s="505"/>
      <c r="C47" s="505"/>
      <c r="D47" s="505"/>
      <c r="E47" s="505"/>
      <c r="F47" s="505"/>
      <c r="G47" s="505"/>
      <c r="H47" s="505"/>
      <c r="I47" s="505"/>
      <c r="J47" s="250">
        <f>SUM(J44:J46)</f>
        <v>0</v>
      </c>
      <c r="K47" s="250">
        <f t="shared" ref="K47" si="43">SUM(K44:K46)</f>
        <v>0</v>
      </c>
      <c r="L47" s="250">
        <f>SUM(L44:L46)</f>
        <v>0</v>
      </c>
      <c r="M47" s="237">
        <f t="shared" si="39"/>
        <v>0</v>
      </c>
      <c r="N47" s="223"/>
      <c r="P47" s="504" t="s">
        <v>26</v>
      </c>
      <c r="Q47" s="505"/>
      <c r="R47" s="505"/>
      <c r="S47" s="505"/>
      <c r="T47" s="505"/>
      <c r="U47" s="505"/>
      <c r="V47" s="505"/>
      <c r="W47" s="505"/>
      <c r="X47" s="505"/>
      <c r="Y47" s="505"/>
      <c r="Z47" s="293">
        <f>SUM(Z44:Z46)</f>
        <v>0</v>
      </c>
      <c r="AA47" s="293">
        <f t="shared" ref="AA47:AC47" si="44">SUM(AA44:AA46)</f>
        <v>0</v>
      </c>
      <c r="AB47" s="293">
        <f t="shared" si="44"/>
        <v>0</v>
      </c>
      <c r="AC47" s="293">
        <f t="shared" si="44"/>
        <v>0</v>
      </c>
      <c r="AD47" s="294">
        <f>SUM(AD44:AD46)</f>
        <v>0</v>
      </c>
      <c r="AE47" s="223"/>
      <c r="AF47" s="223"/>
      <c r="AG47" s="504" t="s">
        <v>26</v>
      </c>
      <c r="AH47" s="505"/>
      <c r="AI47" s="505"/>
      <c r="AJ47" s="505"/>
      <c r="AK47" s="505"/>
      <c r="AL47" s="505"/>
      <c r="AM47" s="505"/>
      <c r="AN47" s="505"/>
      <c r="AO47" s="505"/>
      <c r="AP47" s="505"/>
      <c r="AQ47" s="275">
        <f>SUM(AQ44:AQ46)</f>
        <v>0</v>
      </c>
      <c r="AR47" s="275">
        <f t="shared" ref="AR47:AU47" si="45">SUM(AR44:AR46)</f>
        <v>0</v>
      </c>
      <c r="AS47" s="275">
        <f t="shared" si="45"/>
        <v>0</v>
      </c>
      <c r="AT47" s="275">
        <f t="shared" si="45"/>
        <v>0</v>
      </c>
      <c r="AU47" s="276">
        <f t="shared" si="45"/>
        <v>0</v>
      </c>
    </row>
    <row r="48" spans="1:47" s="358" customFormat="1" ht="3.75" customHeight="1" thickBot="1" x14ac:dyDescent="0.4">
      <c r="A48" s="413"/>
      <c r="B48" s="413"/>
      <c r="C48" s="413"/>
      <c r="D48" s="413"/>
      <c r="E48" s="413"/>
      <c r="F48" s="413"/>
      <c r="G48" s="413"/>
      <c r="H48" s="413"/>
      <c r="I48" s="413"/>
      <c r="J48" s="246"/>
      <c r="K48" s="246"/>
      <c r="L48" s="246"/>
      <c r="M48" s="246"/>
      <c r="N48" s="223"/>
      <c r="Q48" s="413"/>
      <c r="R48" s="413"/>
      <c r="S48" s="413"/>
      <c r="T48" s="413"/>
      <c r="U48" s="413"/>
      <c r="V48" s="413"/>
      <c r="W48" s="413"/>
      <c r="X48" s="413"/>
      <c r="Y48" s="413"/>
      <c r="Z48" s="246"/>
      <c r="AA48" s="246"/>
      <c r="AB48" s="246"/>
      <c r="AC48" s="246"/>
      <c r="AD48" s="246"/>
      <c r="AE48" s="223"/>
      <c r="AF48" s="223"/>
      <c r="AH48" s="413"/>
      <c r="AI48" s="413"/>
      <c r="AJ48" s="413"/>
      <c r="AK48" s="413"/>
      <c r="AL48" s="413"/>
      <c r="AM48" s="413"/>
      <c r="AN48" s="413"/>
      <c r="AO48" s="413"/>
      <c r="AP48" s="413"/>
      <c r="AQ48" s="246"/>
      <c r="AR48" s="246"/>
      <c r="AS48" s="246"/>
      <c r="AT48" s="246"/>
      <c r="AU48" s="246"/>
    </row>
    <row r="49" spans="1:47" s="242" customFormat="1" x14ac:dyDescent="0.35">
      <c r="A49" s="502" t="s">
        <v>27</v>
      </c>
      <c r="B49" s="503"/>
      <c r="C49" s="503"/>
      <c r="D49" s="503"/>
      <c r="E49" s="503"/>
      <c r="F49" s="503"/>
      <c r="G49" s="503"/>
      <c r="H49" s="503"/>
      <c r="I49" s="503"/>
      <c r="J49" s="425" t="s">
        <v>17</v>
      </c>
      <c r="K49" s="425" t="s">
        <v>15</v>
      </c>
      <c r="L49" s="425" t="s">
        <v>16</v>
      </c>
      <c r="M49" s="418" t="s">
        <v>18</v>
      </c>
      <c r="N49" s="413"/>
      <c r="P49" s="502" t="s">
        <v>27</v>
      </c>
      <c r="Q49" s="503"/>
      <c r="R49" s="503"/>
      <c r="S49" s="503"/>
      <c r="T49" s="503"/>
      <c r="U49" s="503"/>
      <c r="V49" s="503"/>
      <c r="W49" s="503"/>
      <c r="X49" s="503"/>
      <c r="Y49" s="503"/>
      <c r="Z49" s="329" t="s">
        <v>77</v>
      </c>
      <c r="AA49" s="425" t="s">
        <v>15</v>
      </c>
      <c r="AB49" s="425" t="s">
        <v>16</v>
      </c>
      <c r="AC49" s="414" t="s">
        <v>18</v>
      </c>
      <c r="AD49" s="268" t="s">
        <v>114</v>
      </c>
      <c r="AE49" s="413"/>
      <c r="AF49" s="413"/>
      <c r="AG49" s="502" t="s">
        <v>27</v>
      </c>
      <c r="AH49" s="503"/>
      <c r="AI49" s="503"/>
      <c r="AJ49" s="503"/>
      <c r="AK49" s="503"/>
      <c r="AL49" s="503"/>
      <c r="AM49" s="503"/>
      <c r="AN49" s="503"/>
      <c r="AO49" s="503"/>
      <c r="AP49" s="503"/>
      <c r="AQ49" s="329" t="s">
        <v>211</v>
      </c>
      <c r="AR49" s="425" t="s">
        <v>15</v>
      </c>
      <c r="AS49" s="425" t="s">
        <v>16</v>
      </c>
      <c r="AT49" s="414" t="s">
        <v>213</v>
      </c>
      <c r="AU49" s="268" t="s">
        <v>110</v>
      </c>
    </row>
    <row r="50" spans="1:47" x14ac:dyDescent="0.35">
      <c r="A50" s="415">
        <v>1</v>
      </c>
      <c r="B50" s="228" t="s">
        <v>28</v>
      </c>
      <c r="C50" s="492"/>
      <c r="D50" s="492"/>
      <c r="E50" s="492"/>
      <c r="F50" s="492"/>
      <c r="G50" s="492"/>
      <c r="H50" s="492"/>
      <c r="I50" s="492"/>
      <c r="J50" s="234">
        <v>0</v>
      </c>
      <c r="K50" s="234">
        <v>0</v>
      </c>
      <c r="L50" s="234">
        <v>0</v>
      </c>
      <c r="M50" s="236">
        <f t="shared" si="39"/>
        <v>0</v>
      </c>
      <c r="N50" s="223"/>
      <c r="P50" s="415">
        <v>1</v>
      </c>
      <c r="Q50" s="228" t="s">
        <v>28</v>
      </c>
      <c r="R50" s="617"/>
      <c r="S50" s="617"/>
      <c r="T50" s="617"/>
      <c r="U50" s="617"/>
      <c r="V50" s="617"/>
      <c r="W50" s="617"/>
      <c r="X50" s="617"/>
      <c r="Y50" s="617"/>
      <c r="Z50" s="234">
        <v>0</v>
      </c>
      <c r="AA50" s="234">
        <v>0</v>
      </c>
      <c r="AB50" s="234">
        <v>0</v>
      </c>
      <c r="AC50" s="295">
        <f t="shared" ref="AC50:AC58" si="46">SUM(Z50:AB50)</f>
        <v>0</v>
      </c>
      <c r="AD50" s="296">
        <f t="shared" ref="AD50:AD60" si="47">M50-AC50</f>
        <v>0</v>
      </c>
      <c r="AE50" s="223"/>
      <c r="AF50" s="223"/>
      <c r="AG50" s="415">
        <v>1</v>
      </c>
      <c r="AH50" s="228" t="s">
        <v>28</v>
      </c>
      <c r="AI50" s="416"/>
      <c r="AJ50" s="492"/>
      <c r="AK50" s="492"/>
      <c r="AL50" s="492"/>
      <c r="AM50" s="492"/>
      <c r="AN50" s="492"/>
      <c r="AO50" s="492"/>
      <c r="AP50" s="492"/>
      <c r="AQ50" s="234">
        <v>0</v>
      </c>
      <c r="AR50" s="234">
        <v>0</v>
      </c>
      <c r="AS50" s="234">
        <v>0</v>
      </c>
      <c r="AT50" s="277">
        <f t="shared" ref="AT50:AT59" si="48">SUM(AQ50:AS50)</f>
        <v>0</v>
      </c>
      <c r="AU50" s="278">
        <f t="shared" ref="AU50:AU60" si="49">IF($S$73&lt;&gt;0, AC50-AT50, M50-AT50)</f>
        <v>0</v>
      </c>
    </row>
    <row r="51" spans="1:47" x14ac:dyDescent="0.35">
      <c r="A51" s="415">
        <v>2</v>
      </c>
      <c r="B51" s="228" t="s">
        <v>31</v>
      </c>
      <c r="C51" s="492"/>
      <c r="D51" s="492"/>
      <c r="E51" s="492"/>
      <c r="F51" s="492"/>
      <c r="G51" s="492"/>
      <c r="H51" s="492"/>
      <c r="I51" s="492"/>
      <c r="J51" s="234">
        <v>0</v>
      </c>
      <c r="K51" s="234">
        <v>0</v>
      </c>
      <c r="L51" s="234">
        <v>0</v>
      </c>
      <c r="M51" s="236">
        <f t="shared" si="39"/>
        <v>0</v>
      </c>
      <c r="N51" s="223"/>
      <c r="P51" s="415">
        <v>2</v>
      </c>
      <c r="Q51" s="228" t="s">
        <v>31</v>
      </c>
      <c r="R51" s="617"/>
      <c r="S51" s="617"/>
      <c r="T51" s="617"/>
      <c r="U51" s="617"/>
      <c r="V51" s="617"/>
      <c r="W51" s="617"/>
      <c r="X51" s="617"/>
      <c r="Y51" s="617"/>
      <c r="Z51" s="234">
        <v>0</v>
      </c>
      <c r="AA51" s="234">
        <v>0</v>
      </c>
      <c r="AB51" s="234">
        <v>0</v>
      </c>
      <c r="AC51" s="295">
        <f t="shared" si="46"/>
        <v>0</v>
      </c>
      <c r="AD51" s="296">
        <f t="shared" si="47"/>
        <v>0</v>
      </c>
      <c r="AE51" s="223"/>
      <c r="AF51" s="223"/>
      <c r="AG51" s="415">
        <v>2</v>
      </c>
      <c r="AH51" s="228" t="s">
        <v>31</v>
      </c>
      <c r="AI51" s="416"/>
      <c r="AJ51" s="492"/>
      <c r="AK51" s="492"/>
      <c r="AL51" s="492"/>
      <c r="AM51" s="492"/>
      <c r="AN51" s="492"/>
      <c r="AO51" s="492"/>
      <c r="AP51" s="492"/>
      <c r="AQ51" s="234">
        <v>0</v>
      </c>
      <c r="AR51" s="234">
        <v>0</v>
      </c>
      <c r="AS51" s="234">
        <v>0</v>
      </c>
      <c r="AT51" s="277">
        <f t="shared" si="48"/>
        <v>0</v>
      </c>
      <c r="AU51" s="278">
        <f t="shared" si="49"/>
        <v>0</v>
      </c>
    </row>
    <row r="52" spans="1:47" x14ac:dyDescent="0.35">
      <c r="A52" s="415">
        <v>3</v>
      </c>
      <c r="B52" s="228" t="s">
        <v>32</v>
      </c>
      <c r="C52" s="492"/>
      <c r="D52" s="492"/>
      <c r="E52" s="492"/>
      <c r="F52" s="492"/>
      <c r="G52" s="492"/>
      <c r="H52" s="492"/>
      <c r="I52" s="492"/>
      <c r="J52" s="234">
        <v>0</v>
      </c>
      <c r="K52" s="234">
        <v>0</v>
      </c>
      <c r="L52" s="234">
        <v>0</v>
      </c>
      <c r="M52" s="236">
        <f t="shared" si="39"/>
        <v>0</v>
      </c>
      <c r="N52" s="223"/>
      <c r="P52" s="415">
        <v>3</v>
      </c>
      <c r="Q52" s="228" t="s">
        <v>32</v>
      </c>
      <c r="R52" s="617"/>
      <c r="S52" s="617"/>
      <c r="T52" s="617"/>
      <c r="U52" s="617"/>
      <c r="V52" s="617"/>
      <c r="W52" s="617"/>
      <c r="X52" s="617"/>
      <c r="Y52" s="617"/>
      <c r="Z52" s="234">
        <v>0</v>
      </c>
      <c r="AA52" s="234">
        <v>0</v>
      </c>
      <c r="AB52" s="234">
        <v>0</v>
      </c>
      <c r="AC52" s="295">
        <f t="shared" si="46"/>
        <v>0</v>
      </c>
      <c r="AD52" s="296">
        <f t="shared" si="47"/>
        <v>0</v>
      </c>
      <c r="AE52" s="223"/>
      <c r="AF52" s="223"/>
      <c r="AG52" s="415">
        <v>3</v>
      </c>
      <c r="AH52" s="228" t="s">
        <v>32</v>
      </c>
      <c r="AI52" s="416"/>
      <c r="AJ52" s="492"/>
      <c r="AK52" s="492"/>
      <c r="AL52" s="492"/>
      <c r="AM52" s="492"/>
      <c r="AN52" s="492"/>
      <c r="AO52" s="492"/>
      <c r="AP52" s="492"/>
      <c r="AQ52" s="234">
        <v>0</v>
      </c>
      <c r="AR52" s="234">
        <v>0</v>
      </c>
      <c r="AS52" s="234">
        <v>0</v>
      </c>
      <c r="AT52" s="277">
        <f t="shared" si="48"/>
        <v>0</v>
      </c>
      <c r="AU52" s="278">
        <f t="shared" si="49"/>
        <v>0</v>
      </c>
    </row>
    <row r="53" spans="1:47" s="358" customFormat="1" x14ac:dyDescent="0.35">
      <c r="A53" s="229">
        <v>4</v>
      </c>
      <c r="B53" s="228" t="s">
        <v>72</v>
      </c>
      <c r="C53" s="492"/>
      <c r="D53" s="492"/>
      <c r="E53" s="492"/>
      <c r="F53" s="492"/>
      <c r="G53" s="492"/>
      <c r="H53" s="492"/>
      <c r="I53" s="492"/>
      <c r="J53" s="234">
        <v>0</v>
      </c>
      <c r="K53" s="234">
        <v>0</v>
      </c>
      <c r="L53" s="234">
        <v>0</v>
      </c>
      <c r="M53" s="236">
        <f t="shared" si="39"/>
        <v>0</v>
      </c>
      <c r="N53" s="223"/>
      <c r="P53" s="229">
        <v>4</v>
      </c>
      <c r="Q53" s="228" t="s">
        <v>72</v>
      </c>
      <c r="R53" s="633"/>
      <c r="S53" s="633"/>
      <c r="T53" s="633"/>
      <c r="U53" s="633"/>
      <c r="V53" s="633"/>
      <c r="W53" s="633"/>
      <c r="X53" s="633"/>
      <c r="Y53" s="633"/>
      <c r="Z53" s="234">
        <v>0</v>
      </c>
      <c r="AA53" s="234">
        <v>0</v>
      </c>
      <c r="AB53" s="234">
        <v>0</v>
      </c>
      <c r="AC53" s="295">
        <f t="shared" si="46"/>
        <v>0</v>
      </c>
      <c r="AD53" s="296">
        <f t="shared" si="47"/>
        <v>0</v>
      </c>
      <c r="AE53" s="223"/>
      <c r="AF53" s="223"/>
      <c r="AG53" s="229">
        <v>4</v>
      </c>
      <c r="AH53" s="228" t="s">
        <v>72</v>
      </c>
      <c r="AI53" s="437"/>
      <c r="AJ53" s="492"/>
      <c r="AK53" s="492"/>
      <c r="AL53" s="492"/>
      <c r="AM53" s="492"/>
      <c r="AN53" s="492"/>
      <c r="AO53" s="492"/>
      <c r="AP53" s="492"/>
      <c r="AQ53" s="234">
        <v>0</v>
      </c>
      <c r="AR53" s="234">
        <v>0</v>
      </c>
      <c r="AS53" s="234">
        <v>0</v>
      </c>
      <c r="AT53" s="277">
        <f t="shared" si="48"/>
        <v>0</v>
      </c>
      <c r="AU53" s="278">
        <f t="shared" si="49"/>
        <v>0</v>
      </c>
    </row>
    <row r="54" spans="1:47" x14ac:dyDescent="0.35">
      <c r="A54" s="415">
        <v>5</v>
      </c>
      <c r="B54" s="228" t="s">
        <v>29</v>
      </c>
      <c r="C54" s="492"/>
      <c r="D54" s="492"/>
      <c r="E54" s="492"/>
      <c r="F54" s="492"/>
      <c r="G54" s="492"/>
      <c r="H54" s="492"/>
      <c r="I54" s="492"/>
      <c r="J54" s="234">
        <v>0</v>
      </c>
      <c r="K54" s="234">
        <v>0</v>
      </c>
      <c r="L54" s="234">
        <v>0</v>
      </c>
      <c r="M54" s="236">
        <f t="shared" si="39"/>
        <v>0</v>
      </c>
      <c r="N54" s="223"/>
      <c r="P54" s="415">
        <v>5</v>
      </c>
      <c r="Q54" s="228" t="s">
        <v>29</v>
      </c>
      <c r="R54" s="617"/>
      <c r="S54" s="617"/>
      <c r="T54" s="617"/>
      <c r="U54" s="617"/>
      <c r="V54" s="617"/>
      <c r="W54" s="617"/>
      <c r="X54" s="617"/>
      <c r="Y54" s="617"/>
      <c r="Z54" s="234">
        <v>0</v>
      </c>
      <c r="AA54" s="234">
        <v>0</v>
      </c>
      <c r="AB54" s="234">
        <v>0</v>
      </c>
      <c r="AC54" s="295">
        <f t="shared" si="46"/>
        <v>0</v>
      </c>
      <c r="AD54" s="296">
        <f t="shared" si="47"/>
        <v>0</v>
      </c>
      <c r="AE54" s="223"/>
      <c r="AF54" s="223"/>
      <c r="AG54" s="415">
        <v>5</v>
      </c>
      <c r="AH54" s="228" t="s">
        <v>29</v>
      </c>
      <c r="AI54" s="416"/>
      <c r="AJ54" s="492"/>
      <c r="AK54" s="492"/>
      <c r="AL54" s="492"/>
      <c r="AM54" s="492"/>
      <c r="AN54" s="492"/>
      <c r="AO54" s="492"/>
      <c r="AP54" s="492"/>
      <c r="AQ54" s="234">
        <v>0</v>
      </c>
      <c r="AR54" s="234">
        <v>0</v>
      </c>
      <c r="AS54" s="234">
        <v>0</v>
      </c>
      <c r="AT54" s="277">
        <f t="shared" si="48"/>
        <v>0</v>
      </c>
      <c r="AU54" s="278">
        <f t="shared" si="49"/>
        <v>0</v>
      </c>
    </row>
    <row r="55" spans="1:47" x14ac:dyDescent="0.35">
      <c r="A55" s="415">
        <v>6</v>
      </c>
      <c r="B55" s="228" t="s">
        <v>30</v>
      </c>
      <c r="C55" s="492"/>
      <c r="D55" s="492"/>
      <c r="E55" s="492"/>
      <c r="F55" s="492"/>
      <c r="G55" s="492"/>
      <c r="H55" s="492"/>
      <c r="I55" s="492"/>
      <c r="J55" s="234">
        <v>0</v>
      </c>
      <c r="K55" s="234">
        <v>0</v>
      </c>
      <c r="L55" s="234">
        <v>0</v>
      </c>
      <c r="M55" s="236">
        <f>SUM(J55:L55)</f>
        <v>0</v>
      </c>
      <c r="N55" s="223"/>
      <c r="P55" s="415">
        <v>6</v>
      </c>
      <c r="Q55" s="228" t="s">
        <v>30</v>
      </c>
      <c r="R55" s="617"/>
      <c r="S55" s="617"/>
      <c r="T55" s="617"/>
      <c r="U55" s="617"/>
      <c r="V55" s="617"/>
      <c r="W55" s="617"/>
      <c r="X55" s="617"/>
      <c r="Y55" s="617"/>
      <c r="Z55" s="234">
        <v>0</v>
      </c>
      <c r="AA55" s="234">
        <v>0</v>
      </c>
      <c r="AB55" s="234">
        <v>0</v>
      </c>
      <c r="AC55" s="295">
        <f t="shared" si="46"/>
        <v>0</v>
      </c>
      <c r="AD55" s="296">
        <f t="shared" si="47"/>
        <v>0</v>
      </c>
      <c r="AE55" s="223"/>
      <c r="AF55" s="223"/>
      <c r="AG55" s="415">
        <v>6</v>
      </c>
      <c r="AH55" s="228" t="s">
        <v>30</v>
      </c>
      <c r="AI55" s="416"/>
      <c r="AJ55" s="492"/>
      <c r="AK55" s="492"/>
      <c r="AL55" s="492"/>
      <c r="AM55" s="492"/>
      <c r="AN55" s="492"/>
      <c r="AO55" s="492"/>
      <c r="AP55" s="492"/>
      <c r="AQ55" s="234">
        <v>0</v>
      </c>
      <c r="AR55" s="234">
        <v>0</v>
      </c>
      <c r="AS55" s="234">
        <v>0</v>
      </c>
      <c r="AT55" s="277">
        <f t="shared" si="48"/>
        <v>0</v>
      </c>
      <c r="AU55" s="278">
        <f t="shared" si="49"/>
        <v>0</v>
      </c>
    </row>
    <row r="56" spans="1:47" x14ac:dyDescent="0.35">
      <c r="A56" s="415">
        <v>7</v>
      </c>
      <c r="B56" s="228" t="s">
        <v>34</v>
      </c>
      <c r="C56" s="492"/>
      <c r="D56" s="492"/>
      <c r="E56" s="492"/>
      <c r="F56" s="492"/>
      <c r="G56" s="492"/>
      <c r="H56" s="492"/>
      <c r="I56" s="492"/>
      <c r="J56" s="234">
        <v>0</v>
      </c>
      <c r="K56" s="234">
        <v>0</v>
      </c>
      <c r="L56" s="234">
        <v>0</v>
      </c>
      <c r="M56" s="236">
        <f>SUM(J56:L56)</f>
        <v>0</v>
      </c>
      <c r="N56" s="223"/>
      <c r="P56" s="415">
        <v>7</v>
      </c>
      <c r="Q56" s="228" t="s">
        <v>34</v>
      </c>
      <c r="R56" s="617"/>
      <c r="S56" s="617"/>
      <c r="T56" s="617"/>
      <c r="U56" s="617"/>
      <c r="V56" s="617"/>
      <c r="W56" s="617"/>
      <c r="X56" s="617"/>
      <c r="Y56" s="617"/>
      <c r="Z56" s="234">
        <v>0</v>
      </c>
      <c r="AA56" s="234">
        <v>0</v>
      </c>
      <c r="AB56" s="234">
        <v>0</v>
      </c>
      <c r="AC56" s="295">
        <f t="shared" si="46"/>
        <v>0</v>
      </c>
      <c r="AD56" s="296">
        <f t="shared" si="47"/>
        <v>0</v>
      </c>
      <c r="AE56" s="223"/>
      <c r="AF56" s="223"/>
      <c r="AG56" s="415">
        <v>7</v>
      </c>
      <c r="AH56" s="228" t="s">
        <v>34</v>
      </c>
      <c r="AI56" s="416"/>
      <c r="AJ56" s="492"/>
      <c r="AK56" s="492"/>
      <c r="AL56" s="492"/>
      <c r="AM56" s="492"/>
      <c r="AN56" s="492"/>
      <c r="AO56" s="492"/>
      <c r="AP56" s="492"/>
      <c r="AQ56" s="234">
        <v>0</v>
      </c>
      <c r="AR56" s="234">
        <v>0</v>
      </c>
      <c r="AS56" s="234">
        <v>0</v>
      </c>
      <c r="AT56" s="277">
        <f t="shared" si="48"/>
        <v>0</v>
      </c>
      <c r="AU56" s="278">
        <f t="shared" si="49"/>
        <v>0</v>
      </c>
    </row>
    <row r="57" spans="1:47" x14ac:dyDescent="0.35">
      <c r="A57" s="415">
        <v>8</v>
      </c>
      <c r="B57" s="228" t="s">
        <v>35</v>
      </c>
      <c r="C57" s="492"/>
      <c r="D57" s="492"/>
      <c r="E57" s="492"/>
      <c r="F57" s="492"/>
      <c r="G57" s="492"/>
      <c r="H57" s="492"/>
      <c r="I57" s="492"/>
      <c r="J57" s="234">
        <v>0</v>
      </c>
      <c r="K57" s="234">
        <v>0</v>
      </c>
      <c r="L57" s="234">
        <v>0</v>
      </c>
      <c r="M57" s="236">
        <f>SUM(J57:L57)</f>
        <v>0</v>
      </c>
      <c r="N57" s="223"/>
      <c r="P57" s="415">
        <v>8</v>
      </c>
      <c r="Q57" s="228" t="s">
        <v>35</v>
      </c>
      <c r="R57" s="617"/>
      <c r="S57" s="617"/>
      <c r="T57" s="617"/>
      <c r="U57" s="617"/>
      <c r="V57" s="617"/>
      <c r="W57" s="617"/>
      <c r="X57" s="617"/>
      <c r="Y57" s="617"/>
      <c r="Z57" s="234">
        <v>0</v>
      </c>
      <c r="AA57" s="234">
        <v>0</v>
      </c>
      <c r="AB57" s="234">
        <v>0</v>
      </c>
      <c r="AC57" s="295">
        <f t="shared" si="46"/>
        <v>0</v>
      </c>
      <c r="AD57" s="296">
        <f t="shared" si="47"/>
        <v>0</v>
      </c>
      <c r="AE57" s="223"/>
      <c r="AF57" s="223"/>
      <c r="AG57" s="415">
        <v>8</v>
      </c>
      <c r="AH57" s="228" t="s">
        <v>35</v>
      </c>
      <c r="AI57" s="416"/>
      <c r="AJ57" s="492"/>
      <c r="AK57" s="492"/>
      <c r="AL57" s="492"/>
      <c r="AM57" s="492"/>
      <c r="AN57" s="492"/>
      <c r="AO57" s="492"/>
      <c r="AP57" s="492"/>
      <c r="AQ57" s="234">
        <v>0</v>
      </c>
      <c r="AR57" s="234">
        <v>0</v>
      </c>
      <c r="AS57" s="234">
        <v>0</v>
      </c>
      <c r="AT57" s="277">
        <f t="shared" si="48"/>
        <v>0</v>
      </c>
      <c r="AU57" s="278">
        <f t="shared" si="49"/>
        <v>0</v>
      </c>
    </row>
    <row r="58" spans="1:47" x14ac:dyDescent="0.35">
      <c r="A58" s="415">
        <v>9</v>
      </c>
      <c r="B58" s="228" t="s">
        <v>50</v>
      </c>
      <c r="C58" s="492"/>
      <c r="D58" s="492"/>
      <c r="E58" s="492"/>
      <c r="F58" s="492"/>
      <c r="G58" s="492"/>
      <c r="H58" s="492"/>
      <c r="I58" s="492"/>
      <c r="J58" s="234">
        <v>0</v>
      </c>
      <c r="K58" s="234">
        <v>0</v>
      </c>
      <c r="L58" s="234">
        <v>0</v>
      </c>
      <c r="M58" s="236">
        <f t="shared" si="39"/>
        <v>0</v>
      </c>
      <c r="N58" s="223"/>
      <c r="P58" s="415">
        <v>9</v>
      </c>
      <c r="Q58" s="228" t="s">
        <v>50</v>
      </c>
      <c r="R58" s="617"/>
      <c r="S58" s="617"/>
      <c r="T58" s="617"/>
      <c r="U58" s="617"/>
      <c r="V58" s="617"/>
      <c r="W58" s="617"/>
      <c r="X58" s="617"/>
      <c r="Y58" s="617"/>
      <c r="Z58" s="234">
        <v>0</v>
      </c>
      <c r="AA58" s="234">
        <v>0</v>
      </c>
      <c r="AB58" s="234">
        <v>0</v>
      </c>
      <c r="AC58" s="295">
        <f t="shared" si="46"/>
        <v>0</v>
      </c>
      <c r="AD58" s="296">
        <f t="shared" si="47"/>
        <v>0</v>
      </c>
      <c r="AE58" s="223"/>
      <c r="AF58" s="223"/>
      <c r="AG58" s="415">
        <v>9</v>
      </c>
      <c r="AH58" s="228" t="s">
        <v>50</v>
      </c>
      <c r="AI58" s="416"/>
      <c r="AJ58" s="492"/>
      <c r="AK58" s="492"/>
      <c r="AL58" s="492"/>
      <c r="AM58" s="492"/>
      <c r="AN58" s="492"/>
      <c r="AO58" s="492"/>
      <c r="AP58" s="492"/>
      <c r="AQ58" s="234">
        <v>0</v>
      </c>
      <c r="AR58" s="234">
        <v>0</v>
      </c>
      <c r="AS58" s="234">
        <v>0</v>
      </c>
      <c r="AT58" s="277">
        <f t="shared" si="48"/>
        <v>0</v>
      </c>
      <c r="AU58" s="278">
        <f t="shared" si="49"/>
        <v>0</v>
      </c>
    </row>
    <row r="59" spans="1:47" x14ac:dyDescent="0.35">
      <c r="A59" s="415">
        <v>10</v>
      </c>
      <c r="B59" s="313" t="s">
        <v>205</v>
      </c>
      <c r="C59" s="492"/>
      <c r="D59" s="492"/>
      <c r="E59" s="492"/>
      <c r="F59" s="492"/>
      <c r="G59" s="492"/>
      <c r="H59" s="492"/>
      <c r="I59" s="492"/>
      <c r="J59" s="234">
        <v>0</v>
      </c>
      <c r="K59" s="234">
        <v>0</v>
      </c>
      <c r="L59" s="234">
        <v>0</v>
      </c>
      <c r="M59" s="236">
        <f t="shared" si="39"/>
        <v>0</v>
      </c>
      <c r="N59" s="223"/>
      <c r="P59" s="415">
        <v>10</v>
      </c>
      <c r="Q59" s="417" t="s">
        <v>205</v>
      </c>
      <c r="R59" s="513"/>
      <c r="S59" s="513"/>
      <c r="T59" s="513"/>
      <c r="U59" s="513"/>
      <c r="V59" s="513"/>
      <c r="W59" s="513"/>
      <c r="X59" s="513"/>
      <c r="Y59" s="513"/>
      <c r="Z59" s="234">
        <v>0</v>
      </c>
      <c r="AA59" s="234">
        <v>0</v>
      </c>
      <c r="AB59" s="234">
        <v>0</v>
      </c>
      <c r="AC59" s="295">
        <f>SUM(Z59:AB59)</f>
        <v>0</v>
      </c>
      <c r="AD59" s="296">
        <f t="shared" si="47"/>
        <v>0</v>
      </c>
      <c r="AE59" s="223"/>
      <c r="AF59" s="223"/>
      <c r="AG59" s="415">
        <v>10</v>
      </c>
      <c r="AH59" s="513" t="s">
        <v>205</v>
      </c>
      <c r="AI59" s="513"/>
      <c r="AJ59" s="491"/>
      <c r="AK59" s="491"/>
      <c r="AL59" s="491"/>
      <c r="AM59" s="491"/>
      <c r="AN59" s="491"/>
      <c r="AO59" s="491"/>
      <c r="AP59" s="491"/>
      <c r="AQ59" s="234">
        <v>0</v>
      </c>
      <c r="AR59" s="234">
        <v>0</v>
      </c>
      <c r="AS59" s="234">
        <v>0</v>
      </c>
      <c r="AT59" s="277">
        <f t="shared" si="48"/>
        <v>0</v>
      </c>
      <c r="AU59" s="278">
        <f t="shared" si="49"/>
        <v>0</v>
      </c>
    </row>
    <row r="60" spans="1:47" ht="17.25" customHeight="1" x14ac:dyDescent="0.35">
      <c r="A60" s="415">
        <v>11</v>
      </c>
      <c r="B60" s="313" t="s">
        <v>205</v>
      </c>
      <c r="C60" s="492"/>
      <c r="D60" s="492"/>
      <c r="E60" s="492"/>
      <c r="F60" s="492"/>
      <c r="G60" s="492"/>
      <c r="H60" s="492"/>
      <c r="I60" s="492"/>
      <c r="J60" s="234">
        <v>0</v>
      </c>
      <c r="K60" s="234">
        <v>0</v>
      </c>
      <c r="L60" s="234">
        <v>0</v>
      </c>
      <c r="M60" s="236">
        <f>SUM(J60:L60)</f>
        <v>0</v>
      </c>
      <c r="N60" s="223"/>
      <c r="P60" s="415">
        <v>11</v>
      </c>
      <c r="Q60" s="417" t="s">
        <v>205</v>
      </c>
      <c r="R60" s="513"/>
      <c r="S60" s="513"/>
      <c r="T60" s="513"/>
      <c r="U60" s="513"/>
      <c r="V60" s="513"/>
      <c r="W60" s="513"/>
      <c r="X60" s="513"/>
      <c r="Y60" s="513"/>
      <c r="Z60" s="234">
        <v>0</v>
      </c>
      <c r="AA60" s="234">
        <v>0</v>
      </c>
      <c r="AB60" s="234">
        <v>0</v>
      </c>
      <c r="AC60" s="295">
        <f>SUM(Z60:AB60)</f>
        <v>0</v>
      </c>
      <c r="AD60" s="296">
        <f t="shared" si="47"/>
        <v>0</v>
      </c>
      <c r="AE60" s="223"/>
      <c r="AF60" s="223"/>
      <c r="AG60" s="415">
        <v>11</v>
      </c>
      <c r="AH60" s="513" t="s">
        <v>205</v>
      </c>
      <c r="AI60" s="513"/>
      <c r="AJ60" s="491"/>
      <c r="AK60" s="491"/>
      <c r="AL60" s="491"/>
      <c r="AM60" s="491"/>
      <c r="AN60" s="491"/>
      <c r="AO60" s="491"/>
      <c r="AP60" s="491"/>
      <c r="AQ60" s="234">
        <v>0</v>
      </c>
      <c r="AR60" s="234">
        <v>0</v>
      </c>
      <c r="AS60" s="234">
        <v>0</v>
      </c>
      <c r="AT60" s="277">
        <f>SUM(AQ60:AS60)</f>
        <v>0</v>
      </c>
      <c r="AU60" s="278">
        <f t="shared" si="49"/>
        <v>0</v>
      </c>
    </row>
    <row r="61" spans="1:47" ht="16" thickBot="1" x14ac:dyDescent="0.4">
      <c r="A61" s="504" t="s">
        <v>36</v>
      </c>
      <c r="B61" s="505"/>
      <c r="C61" s="505"/>
      <c r="D61" s="505"/>
      <c r="E61" s="505"/>
      <c r="F61" s="505"/>
      <c r="G61" s="505"/>
      <c r="H61" s="505"/>
      <c r="I61" s="505"/>
      <c r="J61" s="250">
        <f>SUM(J50:J60)</f>
        <v>0</v>
      </c>
      <c r="K61" s="250">
        <f t="shared" ref="K61:L61" si="50">SUM(K50:K60)</f>
        <v>0</v>
      </c>
      <c r="L61" s="250">
        <f t="shared" si="50"/>
        <v>0</v>
      </c>
      <c r="M61" s="237">
        <f>SUM(J61:L61)</f>
        <v>0</v>
      </c>
      <c r="N61" s="223"/>
      <c r="P61" s="578" t="s">
        <v>36</v>
      </c>
      <c r="Q61" s="579"/>
      <c r="R61" s="579"/>
      <c r="S61" s="579"/>
      <c r="T61" s="579"/>
      <c r="U61" s="579"/>
      <c r="V61" s="579"/>
      <c r="W61" s="579"/>
      <c r="X61" s="579"/>
      <c r="Y61" s="579"/>
      <c r="Z61" s="293">
        <f>SUM(Z50:Z60)</f>
        <v>0</v>
      </c>
      <c r="AA61" s="293">
        <f t="shared" ref="AA61:AB61" si="51">SUM(AA50:AA60)</f>
        <v>0</v>
      </c>
      <c r="AB61" s="293">
        <f t="shared" si="51"/>
        <v>0</v>
      </c>
      <c r="AC61" s="293">
        <f>SUM(AC50:AC60)</f>
        <v>0</v>
      </c>
      <c r="AD61" s="294">
        <f>SUM(AD50:AD60)</f>
        <v>0</v>
      </c>
      <c r="AE61" s="223"/>
      <c r="AF61" s="223"/>
      <c r="AG61" s="578" t="s">
        <v>36</v>
      </c>
      <c r="AH61" s="579"/>
      <c r="AI61" s="579"/>
      <c r="AJ61" s="579"/>
      <c r="AK61" s="579"/>
      <c r="AL61" s="579"/>
      <c r="AM61" s="579"/>
      <c r="AN61" s="579"/>
      <c r="AO61" s="579"/>
      <c r="AP61" s="579"/>
      <c r="AQ61" s="275">
        <f>SUM(AQ50:AQ60)</f>
        <v>0</v>
      </c>
      <c r="AR61" s="275">
        <f t="shared" ref="AR61:AU61" si="52">SUM(AR50:AR60)</f>
        <v>0</v>
      </c>
      <c r="AS61" s="275">
        <f t="shared" si="52"/>
        <v>0</v>
      </c>
      <c r="AT61" s="275">
        <f t="shared" si="52"/>
        <v>0</v>
      </c>
      <c r="AU61" s="276">
        <f t="shared" si="52"/>
        <v>0</v>
      </c>
    </row>
    <row r="62" spans="1:47" s="358" customFormat="1" ht="4.5" customHeight="1" x14ac:dyDescent="0.35">
      <c r="B62" s="281"/>
      <c r="C62" s="360"/>
      <c r="D62" s="360"/>
      <c r="E62" s="360"/>
      <c r="F62" s="360"/>
      <c r="G62" s="360"/>
      <c r="H62" s="360"/>
      <c r="I62" s="360"/>
      <c r="J62" s="283"/>
      <c r="K62" s="283"/>
      <c r="L62" s="283"/>
      <c r="M62" s="246"/>
      <c r="N62" s="223"/>
      <c r="R62" s="281"/>
      <c r="S62" s="284"/>
      <c r="T62" s="284"/>
      <c r="U62" s="284"/>
      <c r="V62" s="284"/>
      <c r="W62" s="284"/>
      <c r="X62" s="284"/>
      <c r="Y62" s="284"/>
      <c r="Z62" s="283"/>
      <c r="AA62" s="283"/>
      <c r="AB62" s="283"/>
      <c r="AC62" s="246"/>
      <c r="AD62" s="246"/>
      <c r="AE62" s="223"/>
      <c r="AF62" s="223"/>
      <c r="AI62" s="281"/>
      <c r="AJ62" s="284"/>
      <c r="AK62" s="284"/>
      <c r="AL62" s="284"/>
      <c r="AM62" s="284"/>
      <c r="AN62" s="284"/>
      <c r="AO62" s="284"/>
      <c r="AP62" s="284"/>
      <c r="AQ62" s="283"/>
      <c r="AR62" s="283"/>
      <c r="AS62" s="283"/>
      <c r="AT62" s="246"/>
      <c r="AU62" s="246"/>
    </row>
    <row r="63" spans="1:47" ht="3.75" customHeight="1" thickBot="1" x14ac:dyDescent="0.4">
      <c r="A63" s="242"/>
      <c r="B63" s="242"/>
      <c r="C63" s="242"/>
      <c r="D63" s="242"/>
      <c r="E63" s="242"/>
      <c r="F63" s="242"/>
      <c r="G63" s="242"/>
      <c r="H63" s="242"/>
      <c r="I63" s="413"/>
      <c r="J63" s="246"/>
      <c r="K63" s="246"/>
      <c r="L63" s="246"/>
      <c r="M63" s="246"/>
      <c r="N63" s="223"/>
      <c r="Q63" s="242"/>
      <c r="R63" s="242"/>
      <c r="S63" s="242"/>
      <c r="T63" s="242"/>
      <c r="U63" s="242"/>
      <c r="V63" s="242"/>
      <c r="W63" s="242"/>
      <c r="X63" s="242"/>
      <c r="Y63" s="413"/>
      <c r="Z63" s="246"/>
      <c r="AA63" s="246"/>
      <c r="AB63" s="246"/>
      <c r="AC63" s="246"/>
      <c r="AD63" s="246"/>
      <c r="AE63" s="223"/>
      <c r="AF63" s="223"/>
      <c r="AH63" s="242"/>
      <c r="AI63" s="242"/>
      <c r="AJ63" s="242"/>
      <c r="AK63" s="242"/>
      <c r="AL63" s="242"/>
      <c r="AM63" s="242"/>
      <c r="AN63" s="242"/>
      <c r="AO63" s="242"/>
      <c r="AP63" s="413"/>
      <c r="AQ63" s="246"/>
      <c r="AR63" s="246"/>
      <c r="AS63" s="246"/>
      <c r="AT63" s="246"/>
      <c r="AU63" s="246"/>
    </row>
    <row r="64" spans="1:47" x14ac:dyDescent="0.35">
      <c r="A64" s="544" t="s">
        <v>182</v>
      </c>
      <c r="B64" s="545"/>
      <c r="C64" s="545"/>
      <c r="D64" s="545"/>
      <c r="E64" s="545"/>
      <c r="F64" s="545"/>
      <c r="G64" s="545"/>
      <c r="H64" s="545"/>
      <c r="I64" s="545"/>
      <c r="J64" s="244">
        <f>SUM(J61,J47,J41,H34)</f>
        <v>0</v>
      </c>
      <c r="K64" s="244">
        <f>SUM(K61,K47,K41,K34)</f>
        <v>0</v>
      </c>
      <c r="L64" s="244">
        <f>SUM(L61,L47,L41,L34)</f>
        <v>0</v>
      </c>
      <c r="M64" s="245">
        <f t="shared" ref="M64" si="53">SUM(J64:L64)</f>
        <v>0</v>
      </c>
      <c r="N64" s="223"/>
      <c r="P64" s="544" t="s">
        <v>182</v>
      </c>
      <c r="Q64" s="545"/>
      <c r="R64" s="545"/>
      <c r="S64" s="545"/>
      <c r="T64" s="545"/>
      <c r="U64" s="545"/>
      <c r="V64" s="545"/>
      <c r="W64" s="545"/>
      <c r="X64" s="545"/>
      <c r="Y64" s="545"/>
      <c r="Z64" s="300">
        <f>SUM(Z61, Z47, Z41, X34)</f>
        <v>0</v>
      </c>
      <c r="AA64" s="300">
        <f>SUM(AA61, AA47, AA41, AA34)</f>
        <v>0</v>
      </c>
      <c r="AB64" s="300">
        <f>SUM(AB61, AB47, AB41, AB34)</f>
        <v>0</v>
      </c>
      <c r="AC64" s="300">
        <f>SUM(Z64:AB64)</f>
        <v>0</v>
      </c>
      <c r="AD64" s="301">
        <f>M64-AC64</f>
        <v>0</v>
      </c>
      <c r="AE64" s="223"/>
      <c r="AF64" s="223"/>
      <c r="AG64" s="544" t="s">
        <v>182</v>
      </c>
      <c r="AH64" s="545"/>
      <c r="AI64" s="545"/>
      <c r="AJ64" s="545"/>
      <c r="AK64" s="545"/>
      <c r="AL64" s="545"/>
      <c r="AM64" s="545"/>
      <c r="AN64" s="545"/>
      <c r="AO64" s="545"/>
      <c r="AP64" s="545"/>
      <c r="AQ64" s="286">
        <f>SUM(AQ61, AQ47, AQ41, AO34)</f>
        <v>0</v>
      </c>
      <c r="AR64" s="286">
        <f>SUM(AR61, AR47, AR41, AR34)</f>
        <v>0</v>
      </c>
      <c r="AS64" s="286">
        <f>SUM(AS61, AS47, AS41, AS34)</f>
        <v>0</v>
      </c>
      <c r="AT64" s="286">
        <f>SUM(AQ64:AS64)</f>
        <v>0</v>
      </c>
      <c r="AU64" s="287">
        <f>IF($S$73&lt;&gt;0, AC64-AT64, M64-AT64)</f>
        <v>0</v>
      </c>
    </row>
    <row r="65" spans="1:49" ht="16" thickBot="1" x14ac:dyDescent="0.4">
      <c r="A65" s="540" t="s">
        <v>183</v>
      </c>
      <c r="B65" s="541"/>
      <c r="C65" s="541"/>
      <c r="D65" s="541"/>
      <c r="E65" s="541"/>
      <c r="F65" s="541"/>
      <c r="G65" s="541"/>
      <c r="H65" s="541"/>
      <c r="I65" s="541"/>
      <c r="J65" s="593">
        <f xml:space="preserve"> SUM(K61, L61, K47, L47, K41, L41, K34, L34)</f>
        <v>0</v>
      </c>
      <c r="K65" s="593"/>
      <c r="L65" s="593"/>
      <c r="M65" s="594"/>
      <c r="N65" s="223"/>
      <c r="P65" s="540" t="s">
        <v>183</v>
      </c>
      <c r="Q65" s="541"/>
      <c r="R65" s="541"/>
      <c r="S65" s="541"/>
      <c r="T65" s="541"/>
      <c r="U65" s="541"/>
      <c r="V65" s="541"/>
      <c r="W65" s="541"/>
      <c r="X65" s="541"/>
      <c r="Y65" s="541"/>
      <c r="Z65" s="588">
        <f>SUM(AA61, AB61, AA47, AB47, AA41, AB41,AA34, AB34)</f>
        <v>0</v>
      </c>
      <c r="AA65" s="588"/>
      <c r="AB65" s="588"/>
      <c r="AC65" s="588"/>
      <c r="AD65" s="294">
        <f>J65-Z65</f>
        <v>0</v>
      </c>
      <c r="AE65" s="223"/>
      <c r="AF65" s="223"/>
      <c r="AG65" s="540" t="s">
        <v>183</v>
      </c>
      <c r="AH65" s="541"/>
      <c r="AI65" s="541"/>
      <c r="AJ65" s="541"/>
      <c r="AK65" s="541"/>
      <c r="AL65" s="541"/>
      <c r="AM65" s="541"/>
      <c r="AN65" s="541"/>
      <c r="AO65" s="541"/>
      <c r="AP65" s="541"/>
      <c r="AQ65" s="539">
        <f>SUM(AR61, AS61, AR47, AS47, AR41, AS41,AR34, AS34)</f>
        <v>0</v>
      </c>
      <c r="AR65" s="539"/>
      <c r="AS65" s="539"/>
      <c r="AT65" s="539"/>
      <c r="AU65" s="276">
        <f>IF($S$73&lt;&gt;0, AC65-AQ65, J65-AQ65)</f>
        <v>0</v>
      </c>
    </row>
    <row r="66" spans="1:49" s="224" customFormat="1" ht="16" thickBot="1" x14ac:dyDescent="0.4">
      <c r="A66" s="358"/>
      <c r="B66" s="413"/>
      <c r="C66" s="413"/>
      <c r="D66" s="413"/>
      <c r="E66" s="413"/>
      <c r="F66" s="413"/>
      <c r="G66" s="413"/>
      <c r="H66" s="413"/>
      <c r="I66" s="413"/>
      <c r="J66" s="258"/>
      <c r="K66" s="258"/>
      <c r="L66" s="258"/>
      <c r="M66" s="358"/>
      <c r="N66" s="223"/>
      <c r="O66" s="357"/>
      <c r="P66" s="358"/>
      <c r="Q66" s="358"/>
      <c r="R66" s="413"/>
      <c r="S66" s="413"/>
      <c r="T66" s="413"/>
      <c r="U66" s="413"/>
      <c r="V66" s="413"/>
      <c r="W66" s="413"/>
      <c r="X66" s="413"/>
      <c r="Y66" s="413"/>
      <c r="Z66" s="258"/>
      <c r="AA66" s="258"/>
      <c r="AB66" s="258"/>
      <c r="AC66" s="358"/>
      <c r="AD66" s="246"/>
      <c r="AE66" s="223"/>
      <c r="AF66" s="223"/>
      <c r="AG66" s="358"/>
      <c r="AH66" s="358"/>
      <c r="AI66" s="413"/>
      <c r="AJ66" s="413"/>
      <c r="AK66" s="413"/>
      <c r="AL66" s="413"/>
      <c r="AM66" s="413"/>
      <c r="AN66" s="413"/>
      <c r="AO66" s="413"/>
      <c r="AP66" s="413"/>
      <c r="AQ66" s="258"/>
      <c r="AR66" s="258"/>
      <c r="AS66" s="258"/>
      <c r="AT66" s="358"/>
      <c r="AU66" s="246"/>
      <c r="AV66" s="357"/>
      <c r="AW66" s="357"/>
    </row>
    <row r="67" spans="1:49" s="242" customFormat="1" x14ac:dyDescent="0.35">
      <c r="A67" s="502" t="s">
        <v>100</v>
      </c>
      <c r="B67" s="503"/>
      <c r="C67" s="503"/>
      <c r="D67" s="503"/>
      <c r="E67" s="503"/>
      <c r="F67" s="503"/>
      <c r="G67" s="503"/>
      <c r="H67" s="503"/>
      <c r="I67" s="503"/>
      <c r="J67" s="425" t="s">
        <v>17</v>
      </c>
      <c r="K67" s="542" t="s">
        <v>4</v>
      </c>
      <c r="L67" s="542"/>
      <c r="M67" s="418" t="s">
        <v>49</v>
      </c>
      <c r="N67" s="261"/>
      <c r="P67" s="502" t="s">
        <v>100</v>
      </c>
      <c r="Q67" s="503"/>
      <c r="R67" s="503"/>
      <c r="S67" s="503"/>
      <c r="T67" s="503"/>
      <c r="U67" s="503"/>
      <c r="V67" s="503"/>
      <c r="W67" s="503"/>
      <c r="X67" s="503"/>
      <c r="Y67" s="503"/>
      <c r="Z67" s="329" t="s">
        <v>77</v>
      </c>
      <c r="AA67" s="542" t="s">
        <v>4</v>
      </c>
      <c r="AB67" s="542"/>
      <c r="AC67" s="414" t="s">
        <v>18</v>
      </c>
      <c r="AD67" s="268" t="s">
        <v>114</v>
      </c>
      <c r="AE67" s="261"/>
      <c r="AF67" s="261"/>
      <c r="AG67" s="502" t="s">
        <v>100</v>
      </c>
      <c r="AH67" s="503"/>
      <c r="AI67" s="503"/>
      <c r="AJ67" s="503"/>
      <c r="AK67" s="503"/>
      <c r="AL67" s="503"/>
      <c r="AM67" s="503"/>
      <c r="AN67" s="503"/>
      <c r="AO67" s="503"/>
      <c r="AP67" s="503"/>
      <c r="AQ67" s="329" t="s">
        <v>212</v>
      </c>
      <c r="AR67" s="542" t="s">
        <v>4</v>
      </c>
      <c r="AS67" s="542"/>
      <c r="AT67" s="414" t="s">
        <v>214</v>
      </c>
      <c r="AU67" s="268" t="s">
        <v>110</v>
      </c>
    </row>
    <row r="68" spans="1:49" ht="16" thickBot="1" x14ac:dyDescent="0.4">
      <c r="A68" s="540" t="s">
        <v>37</v>
      </c>
      <c r="B68" s="541"/>
      <c r="C68" s="541"/>
      <c r="D68" s="541"/>
      <c r="E68" s="541"/>
      <c r="F68" s="541"/>
      <c r="G68" s="541"/>
      <c r="H68" s="541"/>
      <c r="I68" s="541"/>
      <c r="J68" s="243">
        <f>(SUM(J61, J47, J41, H34))*'Cumulative Budget'!$G$36</f>
        <v>0</v>
      </c>
      <c r="K68" s="593">
        <f>(SUM(K61, L61, K47, L47, K41, L41, K34, L34))*'Cumulative Budget'!$G$36</f>
        <v>0</v>
      </c>
      <c r="L68" s="593"/>
      <c r="M68" s="237">
        <f t="shared" ref="M68" si="54">SUM(J68:L68)</f>
        <v>0</v>
      </c>
      <c r="N68" s="223"/>
      <c r="P68" s="540" t="s">
        <v>37</v>
      </c>
      <c r="Q68" s="541"/>
      <c r="R68" s="541"/>
      <c r="S68" s="541"/>
      <c r="T68" s="541"/>
      <c r="U68" s="541"/>
      <c r="V68" s="541"/>
      <c r="W68" s="541"/>
      <c r="X68" s="541"/>
      <c r="Y68" s="541"/>
      <c r="Z68" s="302">
        <f>(SUM(Z61, Z47, Z41,X34))*'Cumulative Budget'!$G$36</f>
        <v>0</v>
      </c>
      <c r="AA68" s="588">
        <f>(SUM( AA61, AB61, AA47, AB47, AA41, AB41, AA34, AB34))*'Cumulative Budget'!$G$36</f>
        <v>0</v>
      </c>
      <c r="AB68" s="588"/>
      <c r="AC68" s="293">
        <f>SUM(Z68:AB68)</f>
        <v>0</v>
      </c>
      <c r="AD68" s="294">
        <f t="shared" ref="AD68" si="55">M68-AC68</f>
        <v>0</v>
      </c>
      <c r="AE68" s="223"/>
      <c r="AF68" s="223"/>
      <c r="AG68" s="540" t="s">
        <v>37</v>
      </c>
      <c r="AH68" s="541"/>
      <c r="AI68" s="541"/>
      <c r="AJ68" s="541"/>
      <c r="AK68" s="541"/>
      <c r="AL68" s="541"/>
      <c r="AM68" s="541"/>
      <c r="AN68" s="541"/>
      <c r="AO68" s="541"/>
      <c r="AP68" s="541"/>
      <c r="AQ68" s="443">
        <v>0</v>
      </c>
      <c r="AR68" s="563">
        <v>0</v>
      </c>
      <c r="AS68" s="563"/>
      <c r="AT68" s="275">
        <f>SUM(AQ68:AS68)</f>
        <v>0</v>
      </c>
      <c r="AU68" s="276">
        <f>IF($S$73&lt;&gt;0, AC68-AT68, M68-AT68)</f>
        <v>0</v>
      </c>
    </row>
    <row r="69" spans="1:49" s="358" customFormat="1" ht="16.5" customHeight="1" thickBot="1" x14ac:dyDescent="0.4">
      <c r="A69" s="359" t="s">
        <v>99</v>
      </c>
      <c r="B69" s="359"/>
      <c r="J69" s="233"/>
      <c r="K69" s="233"/>
      <c r="L69" s="233"/>
      <c r="M69" s="233"/>
      <c r="N69" s="223"/>
      <c r="O69" s="357"/>
      <c r="P69" s="359" t="s">
        <v>99</v>
      </c>
      <c r="Q69" s="359"/>
      <c r="R69" s="359"/>
      <c r="Z69" s="233"/>
      <c r="AA69" s="233"/>
      <c r="AB69" s="233"/>
      <c r="AC69" s="233"/>
      <c r="AD69" s="233"/>
      <c r="AE69" s="223"/>
      <c r="AF69" s="223"/>
      <c r="AG69" s="359" t="s">
        <v>99</v>
      </c>
      <c r="AH69" s="359"/>
      <c r="AI69" s="359"/>
      <c r="AQ69" s="233"/>
      <c r="AR69" s="233"/>
      <c r="AS69" s="233"/>
      <c r="AT69" s="233"/>
      <c r="AU69" s="233"/>
      <c r="AV69" s="357"/>
    </row>
    <row r="70" spans="1:49" s="331" customFormat="1" ht="16" thickBot="1" x14ac:dyDescent="0.4">
      <c r="A70" s="581" t="s">
        <v>101</v>
      </c>
      <c r="B70" s="582"/>
      <c r="C70" s="582"/>
      <c r="D70" s="582"/>
      <c r="E70" s="582"/>
      <c r="F70" s="582"/>
      <c r="G70" s="582"/>
      <c r="H70" s="582"/>
      <c r="I70" s="582"/>
      <c r="J70" s="239">
        <f>SUM(J68, J61, J47, J41, H34)</f>
        <v>0</v>
      </c>
      <c r="K70" s="211">
        <f>SUM(K68, K61, K47, K41, K34)</f>
        <v>0</v>
      </c>
      <c r="L70" s="239">
        <f>SUM(L61, L47, L41, L34)</f>
        <v>0</v>
      </c>
      <c r="M70" s="240">
        <f>SUM(J70:L70)</f>
        <v>0</v>
      </c>
      <c r="N70" s="246"/>
      <c r="P70" s="589" t="s">
        <v>101</v>
      </c>
      <c r="Q70" s="590"/>
      <c r="R70" s="590"/>
      <c r="S70" s="590"/>
      <c r="T70" s="590"/>
      <c r="U70" s="590"/>
      <c r="V70" s="590"/>
      <c r="W70" s="590"/>
      <c r="X70" s="590"/>
      <c r="Y70" s="590"/>
      <c r="Z70" s="303">
        <f xml:space="preserve"> SUM(Z68, Z61, Z47, Z41, X34)</f>
        <v>0</v>
      </c>
      <c r="AA70" s="212">
        <f xml:space="preserve"> SUM(AA68, AA61, AA47, AA41, AA34)</f>
        <v>0</v>
      </c>
      <c r="AB70" s="303">
        <f xml:space="preserve"> SUM(AB61, AB47, AB41, AB34)</f>
        <v>0</v>
      </c>
      <c r="AC70" s="297">
        <f>SUM(Z70:AB70)</f>
        <v>0</v>
      </c>
      <c r="AD70" s="298">
        <f>M70-AC70</f>
        <v>0</v>
      </c>
      <c r="AE70" s="246"/>
      <c r="AF70" s="246"/>
      <c r="AG70" s="564" t="s">
        <v>101</v>
      </c>
      <c r="AH70" s="565"/>
      <c r="AI70" s="565"/>
      <c r="AJ70" s="565"/>
      <c r="AK70" s="565"/>
      <c r="AL70" s="565"/>
      <c r="AM70" s="565"/>
      <c r="AN70" s="565"/>
      <c r="AO70" s="565"/>
      <c r="AP70" s="565"/>
      <c r="AQ70" s="288">
        <f xml:space="preserve"> SUM(AQ68, AQ61, AQ47, AQ41, AO34)</f>
        <v>0</v>
      </c>
      <c r="AR70" s="213">
        <f xml:space="preserve"> SUM(AR68, AR61, AR47, AR41, AR34)</f>
        <v>0</v>
      </c>
      <c r="AS70" s="288">
        <f xml:space="preserve"> SUM(AS61, AS47, AS41, AS34)</f>
        <v>0</v>
      </c>
      <c r="AT70" s="279">
        <f>SUM(AQ70:AS70)</f>
        <v>0</v>
      </c>
      <c r="AU70" s="280">
        <f>IF($S$73&lt;&gt;0, AC70-AT70, M70-AT70)</f>
        <v>0</v>
      </c>
    </row>
    <row r="71" spans="1:49" x14ac:dyDescent="0.35">
      <c r="F71" s="357"/>
      <c r="G71" s="357"/>
      <c r="N71" s="223"/>
    </row>
    <row r="72" spans="1:49" ht="16" thickBot="1" x14ac:dyDescent="0.4">
      <c r="F72" s="357"/>
      <c r="G72" s="357"/>
      <c r="K72" s="310"/>
      <c r="S72" s="270"/>
      <c r="T72" s="270"/>
      <c r="U72" s="270"/>
    </row>
    <row r="73" spans="1:49" x14ac:dyDescent="0.35">
      <c r="B73" s="576" t="s">
        <v>103</v>
      </c>
      <c r="C73" s="577"/>
      <c r="D73" s="264">
        <f>J70</f>
        <v>0</v>
      </c>
      <c r="F73" s="357"/>
      <c r="G73" s="357"/>
      <c r="O73" s="309"/>
      <c r="P73" s="640" t="s">
        <v>103</v>
      </c>
      <c r="Q73" s="641"/>
      <c r="R73" s="641"/>
      <c r="S73" s="194">
        <f>Z70</f>
        <v>0</v>
      </c>
      <c r="T73" s="583" t="s">
        <v>104</v>
      </c>
      <c r="U73" s="584"/>
      <c r="V73" s="160">
        <f>D73-S73</f>
        <v>0</v>
      </c>
      <c r="X73" s="430"/>
      <c r="Y73" s="601"/>
      <c r="Z73" s="601"/>
      <c r="AA73" s="430"/>
      <c r="AB73" s="430"/>
      <c r="AG73" s="642" t="s">
        <v>191</v>
      </c>
      <c r="AH73" s="548"/>
      <c r="AI73" s="548"/>
      <c r="AJ73" s="438">
        <f>AQ70</f>
        <v>0</v>
      </c>
      <c r="AK73" s="548" t="s">
        <v>196</v>
      </c>
      <c r="AL73" s="548"/>
      <c r="AM73" s="289">
        <f>IF($S$73&lt;&gt;0, S73-AJ73, D73-AJ73)</f>
        <v>0</v>
      </c>
      <c r="AO73" s="315" t="s">
        <v>89</v>
      </c>
      <c r="AP73" s="556"/>
      <c r="AQ73" s="556"/>
      <c r="AR73" s="426" t="s">
        <v>90</v>
      </c>
      <c r="AS73" s="435"/>
    </row>
    <row r="74" spans="1:49" x14ac:dyDescent="0.35">
      <c r="B74" s="535" t="s">
        <v>172</v>
      </c>
      <c r="C74" s="536"/>
      <c r="D74" s="390">
        <f>K70</f>
        <v>0</v>
      </c>
      <c r="F74" s="357"/>
      <c r="G74" s="357"/>
      <c r="O74" s="309"/>
      <c r="P74" s="597" t="s">
        <v>172</v>
      </c>
      <c r="Q74" s="598"/>
      <c r="R74" s="598"/>
      <c r="S74" s="391">
        <f>AA70</f>
        <v>0</v>
      </c>
      <c r="T74" s="585" t="s">
        <v>105</v>
      </c>
      <c r="U74" s="586"/>
      <c r="V74" s="161">
        <f t="shared" ref="V74:V77" si="56">D74-S74</f>
        <v>0</v>
      </c>
      <c r="X74" s="430"/>
      <c r="Y74" s="604"/>
      <c r="Z74" s="604"/>
      <c r="AA74" s="604"/>
      <c r="AB74" s="604"/>
      <c r="AG74" s="555" t="s">
        <v>192</v>
      </c>
      <c r="AH74" s="550"/>
      <c r="AI74" s="550"/>
      <c r="AJ74" s="439">
        <f>AR70</f>
        <v>0</v>
      </c>
      <c r="AK74" s="550" t="s">
        <v>197</v>
      </c>
      <c r="AL74" s="550"/>
      <c r="AM74" s="290">
        <f t="shared" ref="AM74:AM77" si="57">IF($S$73&lt;&gt;0, S74-AJ74, D74-AJ74)</f>
        <v>0</v>
      </c>
      <c r="AO74" s="314" t="s">
        <v>91</v>
      </c>
      <c r="AP74" s="532"/>
      <c r="AQ74" s="532"/>
      <c r="AR74" s="532"/>
      <c r="AS74" s="562"/>
    </row>
    <row r="75" spans="1:49" ht="16" thickBot="1" x14ac:dyDescent="0.4">
      <c r="B75" s="535" t="s">
        <v>113</v>
      </c>
      <c r="C75" s="536"/>
      <c r="D75" s="265">
        <f>L70</f>
        <v>0</v>
      </c>
      <c r="F75" s="357"/>
      <c r="G75" s="357"/>
      <c r="O75" s="309"/>
      <c r="P75" s="597" t="s">
        <v>113</v>
      </c>
      <c r="Q75" s="598"/>
      <c r="R75" s="598"/>
      <c r="S75" s="193">
        <f>AB70</f>
        <v>0</v>
      </c>
      <c r="T75" s="585" t="s">
        <v>106</v>
      </c>
      <c r="U75" s="586"/>
      <c r="V75" s="161">
        <f t="shared" si="56"/>
        <v>0</v>
      </c>
      <c r="X75" s="430"/>
      <c r="Y75" s="601"/>
      <c r="Z75" s="601"/>
      <c r="AA75" s="430"/>
      <c r="AB75" s="430"/>
      <c r="AG75" s="555" t="s">
        <v>193</v>
      </c>
      <c r="AH75" s="550"/>
      <c r="AI75" s="550"/>
      <c r="AJ75" s="433">
        <f>AS70</f>
        <v>0</v>
      </c>
      <c r="AK75" s="550" t="s">
        <v>198</v>
      </c>
      <c r="AL75" s="550"/>
      <c r="AM75" s="290">
        <f t="shared" si="57"/>
        <v>0</v>
      </c>
      <c r="AO75" s="318" t="s">
        <v>92</v>
      </c>
      <c r="AP75" s="557"/>
      <c r="AQ75" s="557"/>
      <c r="AR75" s="427" t="s">
        <v>90</v>
      </c>
      <c r="AS75" s="436"/>
    </row>
    <row r="76" spans="1:49" ht="16" thickBot="1" x14ac:dyDescent="0.4">
      <c r="B76" s="535" t="s">
        <v>109</v>
      </c>
      <c r="C76" s="536"/>
      <c r="D76" s="390">
        <f>K70+L70</f>
        <v>0</v>
      </c>
      <c r="F76" s="357"/>
      <c r="G76" s="357"/>
      <c r="O76" s="309"/>
      <c r="P76" s="597" t="s">
        <v>109</v>
      </c>
      <c r="Q76" s="598"/>
      <c r="R76" s="598"/>
      <c r="S76" s="391">
        <f>SUM(S74:S75)</f>
        <v>0</v>
      </c>
      <c r="T76" s="585" t="s">
        <v>107</v>
      </c>
      <c r="U76" s="586"/>
      <c r="V76" s="161">
        <f t="shared" si="56"/>
        <v>0</v>
      </c>
      <c r="X76" s="247"/>
      <c r="Y76" s="247"/>
      <c r="Z76" s="247"/>
      <c r="AA76" s="247"/>
      <c r="AB76" s="247"/>
      <c r="AG76" s="555" t="s">
        <v>194</v>
      </c>
      <c r="AH76" s="550"/>
      <c r="AI76" s="550"/>
      <c r="AJ76" s="439">
        <f>SUM(AJ74:AJ75)</f>
        <v>0</v>
      </c>
      <c r="AK76" s="550" t="s">
        <v>200</v>
      </c>
      <c r="AL76" s="550"/>
      <c r="AM76" s="290">
        <f t="shared" si="57"/>
        <v>0</v>
      </c>
      <c r="AO76" s="247"/>
      <c r="AP76" s="247"/>
      <c r="AQ76" s="247"/>
      <c r="AR76" s="247"/>
      <c r="AS76" s="247"/>
    </row>
    <row r="77" spans="1:49" ht="16" thickBot="1" x14ac:dyDescent="0.4">
      <c r="B77" s="535" t="s">
        <v>173</v>
      </c>
      <c r="C77" s="536"/>
      <c r="D77" s="265">
        <f>M70</f>
        <v>0</v>
      </c>
      <c r="F77" s="357"/>
      <c r="G77" s="357"/>
      <c r="O77" s="309"/>
      <c r="P77" s="597" t="s">
        <v>173</v>
      </c>
      <c r="Q77" s="598"/>
      <c r="R77" s="598"/>
      <c r="S77" s="193">
        <f>AC70</f>
        <v>0</v>
      </c>
      <c r="T77" s="580" t="s">
        <v>108</v>
      </c>
      <c r="U77" s="580"/>
      <c r="V77" s="196">
        <f t="shared" si="56"/>
        <v>0</v>
      </c>
      <c r="W77" s="358"/>
      <c r="X77" s="602"/>
      <c r="Y77" s="602"/>
      <c r="Z77" s="603"/>
      <c r="AA77" s="603"/>
      <c r="AB77" s="603"/>
      <c r="AC77" s="358"/>
      <c r="AD77" s="358"/>
      <c r="AG77" s="555" t="s">
        <v>195</v>
      </c>
      <c r="AH77" s="550"/>
      <c r="AI77" s="550"/>
      <c r="AJ77" s="433">
        <f>AT70</f>
        <v>0</v>
      </c>
      <c r="AK77" s="611" t="s">
        <v>199</v>
      </c>
      <c r="AL77" s="611"/>
      <c r="AM77" s="336">
        <f t="shared" si="57"/>
        <v>0</v>
      </c>
      <c r="AN77" s="358"/>
      <c r="AO77" s="558" t="s">
        <v>93</v>
      </c>
      <c r="AP77" s="559"/>
      <c r="AQ77" s="560"/>
      <c r="AR77" s="560"/>
      <c r="AS77" s="561"/>
      <c r="AT77" s="358"/>
      <c r="AU77" s="358"/>
      <c r="AV77" s="358"/>
    </row>
    <row r="78" spans="1:49" x14ac:dyDescent="0.35">
      <c r="B78" s="535" t="s">
        <v>174</v>
      </c>
      <c r="C78" s="536"/>
      <c r="D78" s="324" t="e">
        <f>L70/K70</f>
        <v>#DIV/0!</v>
      </c>
      <c r="E78" s="358"/>
      <c r="F78" s="357"/>
      <c r="G78" s="357"/>
      <c r="O78" s="309"/>
      <c r="P78" s="597" t="s">
        <v>174</v>
      </c>
      <c r="Q78" s="598"/>
      <c r="R78" s="598"/>
      <c r="S78" s="195" t="e">
        <f>S75/S76</f>
        <v>#DIV/0!</v>
      </c>
      <c r="T78" s="188"/>
      <c r="U78" s="188"/>
      <c r="V78" s="190"/>
      <c r="AG78" s="535" t="s">
        <v>208</v>
      </c>
      <c r="AH78" s="536"/>
      <c r="AI78" s="536"/>
      <c r="AJ78" s="434" t="e">
        <f>AQ68/AQ70</f>
        <v>#DIV/0!</v>
      </c>
      <c r="AK78" s="167"/>
      <c r="AL78" s="166"/>
      <c r="AM78" s="166"/>
    </row>
    <row r="79" spans="1:49" ht="16" thickBot="1" x14ac:dyDescent="0.4">
      <c r="B79" s="537" t="s">
        <v>144</v>
      </c>
      <c r="C79" s="538"/>
      <c r="D79" s="266" t="e">
        <f>D82 &amp; D83 &amp; D84</f>
        <v>#DIV/0!</v>
      </c>
      <c r="F79" s="357"/>
      <c r="G79" s="357"/>
      <c r="O79" s="309"/>
      <c r="P79" s="643" t="s">
        <v>144</v>
      </c>
      <c r="Q79" s="644"/>
      <c r="R79" s="644"/>
      <c r="S79" s="197" t="e">
        <f>S82 &amp; S83 &amp; S84</f>
        <v>#DIV/0!</v>
      </c>
      <c r="T79" s="188"/>
      <c r="U79" s="188"/>
      <c r="V79" s="190"/>
      <c r="AG79" s="537" t="s">
        <v>209</v>
      </c>
      <c r="AH79" s="538"/>
      <c r="AI79" s="538"/>
      <c r="AJ79" s="440" t="e">
        <f>AR68/(AR70+AS70)</f>
        <v>#DIV/0!</v>
      </c>
    </row>
    <row r="80" spans="1:49" x14ac:dyDescent="0.35">
      <c r="F80" s="357"/>
      <c r="G80" s="357"/>
      <c r="S80" s="166"/>
    </row>
    <row r="81" spans="1:47" ht="15.75" customHeight="1" x14ac:dyDescent="0.35">
      <c r="F81" s="357"/>
      <c r="G81" s="357"/>
    </row>
    <row r="82" spans="1:47" x14ac:dyDescent="0.35">
      <c r="D82" s="357" t="e">
        <f>D73/D73</f>
        <v>#DIV/0!</v>
      </c>
      <c r="F82" s="357"/>
      <c r="G82" s="357"/>
      <c r="S82" s="357" t="e">
        <f>S73/S73</f>
        <v>#DIV/0!</v>
      </c>
    </row>
    <row r="83" spans="1:47" x14ac:dyDescent="0.35">
      <c r="D83" s="357" t="s">
        <v>145</v>
      </c>
      <c r="F83" s="357"/>
      <c r="G83" s="357"/>
      <c r="S83" s="357" t="s">
        <v>145</v>
      </c>
    </row>
    <row r="84" spans="1:47" x14ac:dyDescent="0.35">
      <c r="D84" s="225" t="e">
        <f>D76/D73</f>
        <v>#DIV/0!</v>
      </c>
      <c r="F84" s="357"/>
      <c r="G84" s="357"/>
      <c r="S84" s="225" t="e">
        <f>S76/S73</f>
        <v>#DIV/0!</v>
      </c>
    </row>
    <row r="85" spans="1:47" x14ac:dyDescent="0.35">
      <c r="F85" s="357"/>
      <c r="G85" s="357"/>
    </row>
    <row r="86" spans="1:47" ht="16" thickBot="1" x14ac:dyDescent="0.4">
      <c r="F86" s="357"/>
      <c r="G86" s="357"/>
    </row>
    <row r="87" spans="1:47" s="242" customFormat="1" x14ac:dyDescent="0.35">
      <c r="A87" s="519" t="s">
        <v>97</v>
      </c>
      <c r="B87" s="520"/>
      <c r="C87" s="520"/>
      <c r="D87" s="520"/>
      <c r="E87" s="520"/>
      <c r="F87" s="520"/>
      <c r="G87" s="520"/>
      <c r="H87" s="520"/>
      <c r="I87" s="520"/>
      <c r="J87" s="520"/>
      <c r="K87" s="520"/>
      <c r="L87" s="520"/>
      <c r="M87" s="521"/>
      <c r="N87" s="413"/>
      <c r="P87" s="573" t="s">
        <v>222</v>
      </c>
      <c r="Q87" s="574"/>
      <c r="R87" s="574"/>
      <c r="S87" s="574"/>
      <c r="T87" s="574"/>
      <c r="U87" s="574"/>
      <c r="V87" s="574"/>
      <c r="W87" s="574"/>
      <c r="X87" s="574"/>
      <c r="Y87" s="574"/>
      <c r="Z87" s="574"/>
      <c r="AA87" s="574"/>
      <c r="AB87" s="574"/>
      <c r="AC87" s="574"/>
      <c r="AD87" s="575"/>
      <c r="AG87" s="614" t="s">
        <v>127</v>
      </c>
      <c r="AH87" s="615"/>
      <c r="AI87" s="615"/>
      <c r="AJ87" s="615"/>
      <c r="AK87" s="615"/>
      <c r="AL87" s="615"/>
      <c r="AM87" s="615"/>
      <c r="AN87" s="615"/>
      <c r="AO87" s="615"/>
      <c r="AP87" s="615"/>
      <c r="AQ87" s="615"/>
      <c r="AR87" s="615"/>
      <c r="AS87" s="615"/>
      <c r="AT87" s="615"/>
      <c r="AU87" s="616"/>
    </row>
    <row r="88" spans="1:47" s="242" customFormat="1" x14ac:dyDescent="0.35">
      <c r="A88" s="522" t="s">
        <v>5</v>
      </c>
      <c r="B88" s="496"/>
      <c r="C88" s="496"/>
      <c r="D88" s="496"/>
      <c r="E88" s="496"/>
      <c r="F88" s="496"/>
      <c r="G88" s="496"/>
      <c r="H88" s="496"/>
      <c r="I88" s="496"/>
      <c r="J88" s="496"/>
      <c r="K88" s="496"/>
      <c r="L88" s="496"/>
      <c r="M88" s="523"/>
      <c r="N88" s="413"/>
      <c r="P88" s="522" t="s">
        <v>128</v>
      </c>
      <c r="Q88" s="496"/>
      <c r="R88" s="496"/>
      <c r="S88" s="496"/>
      <c r="T88" s="496"/>
      <c r="U88" s="496"/>
      <c r="V88" s="496"/>
      <c r="W88" s="496"/>
      <c r="X88" s="496"/>
      <c r="Y88" s="496"/>
      <c r="Z88" s="496"/>
      <c r="AA88" s="496"/>
      <c r="AB88" s="496"/>
      <c r="AC88" s="496"/>
      <c r="AD88" s="523"/>
      <c r="AG88" s="522" t="s">
        <v>128</v>
      </c>
      <c r="AH88" s="496"/>
      <c r="AI88" s="496"/>
      <c r="AJ88" s="496"/>
      <c r="AK88" s="496"/>
      <c r="AL88" s="496"/>
      <c r="AM88" s="496"/>
      <c r="AN88" s="496"/>
      <c r="AO88" s="496"/>
      <c r="AP88" s="496"/>
      <c r="AQ88" s="496"/>
      <c r="AR88" s="496"/>
      <c r="AS88" s="496"/>
      <c r="AT88" s="496"/>
      <c r="AU88" s="523"/>
    </row>
    <row r="89" spans="1:47" s="165" customFormat="1" x14ac:dyDescent="0.35">
      <c r="A89" s="495" t="s">
        <v>123</v>
      </c>
      <c r="B89" s="491"/>
      <c r="C89" s="525"/>
      <c r="D89" s="525"/>
      <c r="E89" s="525"/>
      <c r="F89" s="525"/>
      <c r="G89" s="409" t="s">
        <v>124</v>
      </c>
      <c r="H89" s="525"/>
      <c r="I89" s="525"/>
      <c r="J89" s="525"/>
      <c r="K89" s="525"/>
      <c r="L89" s="525"/>
      <c r="M89" s="526"/>
      <c r="N89" s="432"/>
      <c r="P89" s="495" t="s">
        <v>123</v>
      </c>
      <c r="Q89" s="491"/>
      <c r="R89" s="525"/>
      <c r="S89" s="525"/>
      <c r="T89" s="525"/>
      <c r="U89" s="525"/>
      <c r="V89" s="525"/>
      <c r="W89" s="409" t="s">
        <v>124</v>
      </c>
      <c r="X89" s="525"/>
      <c r="Y89" s="525"/>
      <c r="Z89" s="525"/>
      <c r="AA89" s="525"/>
      <c r="AB89" s="525"/>
      <c r="AC89" s="525"/>
      <c r="AD89" s="526"/>
      <c r="AG89" s="495" t="s">
        <v>123</v>
      </c>
      <c r="AH89" s="491"/>
      <c r="AI89" s="525"/>
      <c r="AJ89" s="525"/>
      <c r="AK89" s="525"/>
      <c r="AL89" s="525"/>
      <c r="AM89" s="525"/>
      <c r="AN89" s="409" t="s">
        <v>124</v>
      </c>
      <c r="AO89" s="525"/>
      <c r="AP89" s="525"/>
      <c r="AQ89" s="525"/>
      <c r="AR89" s="525"/>
      <c r="AS89" s="525"/>
      <c r="AT89" s="525"/>
      <c r="AU89" s="526"/>
    </row>
    <row r="90" spans="1:47" x14ac:dyDescent="0.35">
      <c r="A90" s="522" t="s">
        <v>0</v>
      </c>
      <c r="B90" s="496"/>
      <c r="C90" s="512"/>
      <c r="D90" s="512"/>
      <c r="E90" s="512"/>
      <c r="F90" s="512"/>
      <c r="G90" s="512"/>
      <c r="H90" s="512"/>
      <c r="I90" s="512"/>
      <c r="J90" s="512"/>
      <c r="K90" s="512"/>
      <c r="L90" s="512"/>
      <c r="M90" s="527"/>
      <c r="P90" s="522" t="s">
        <v>0</v>
      </c>
      <c r="Q90" s="496"/>
      <c r="R90" s="617"/>
      <c r="S90" s="617"/>
      <c r="T90" s="617"/>
      <c r="U90" s="617"/>
      <c r="V90" s="617"/>
      <c r="W90" s="617"/>
      <c r="X90" s="617"/>
      <c r="Y90" s="617"/>
      <c r="Z90" s="617"/>
      <c r="AA90" s="617"/>
      <c r="AB90" s="617"/>
      <c r="AC90" s="617"/>
      <c r="AD90" s="618"/>
      <c r="AG90" s="522" t="s">
        <v>0</v>
      </c>
      <c r="AH90" s="496"/>
      <c r="AI90" s="617"/>
      <c r="AJ90" s="617"/>
      <c r="AK90" s="617"/>
      <c r="AL90" s="617"/>
      <c r="AM90" s="617"/>
      <c r="AN90" s="617"/>
      <c r="AO90" s="617"/>
      <c r="AP90" s="617"/>
      <c r="AQ90" s="617"/>
      <c r="AR90" s="617"/>
      <c r="AS90" s="617"/>
      <c r="AT90" s="617"/>
      <c r="AU90" s="618"/>
    </row>
    <row r="91" spans="1:47" x14ac:dyDescent="0.35">
      <c r="A91" s="522" t="s">
        <v>96</v>
      </c>
      <c r="B91" s="496"/>
      <c r="C91" s="512"/>
      <c r="D91" s="512"/>
      <c r="E91" s="512"/>
      <c r="F91" s="512"/>
      <c r="G91" s="512"/>
      <c r="H91" s="512"/>
      <c r="I91" s="512"/>
      <c r="J91" s="512"/>
      <c r="K91" s="512"/>
      <c r="L91" s="512"/>
      <c r="M91" s="527"/>
      <c r="P91" s="522" t="s">
        <v>96</v>
      </c>
      <c r="Q91" s="496"/>
      <c r="R91" s="617"/>
      <c r="S91" s="617"/>
      <c r="T91" s="617"/>
      <c r="U91" s="617"/>
      <c r="V91" s="617"/>
      <c r="W91" s="617"/>
      <c r="X91" s="617"/>
      <c r="Y91" s="617"/>
      <c r="Z91" s="617"/>
      <c r="AA91" s="617"/>
      <c r="AB91" s="617"/>
      <c r="AC91" s="617"/>
      <c r="AD91" s="618"/>
      <c r="AG91" s="522" t="s">
        <v>96</v>
      </c>
      <c r="AH91" s="496"/>
      <c r="AI91" s="617"/>
      <c r="AJ91" s="617"/>
      <c r="AK91" s="617"/>
      <c r="AL91" s="617"/>
      <c r="AM91" s="617"/>
      <c r="AN91" s="617"/>
      <c r="AO91" s="617"/>
      <c r="AP91" s="617"/>
      <c r="AQ91" s="617"/>
      <c r="AR91" s="617"/>
      <c r="AS91" s="617"/>
      <c r="AT91" s="617"/>
      <c r="AU91" s="618"/>
    </row>
    <row r="92" spans="1:47" ht="16" thickBot="1" x14ac:dyDescent="0.4">
      <c r="A92" s="540" t="s">
        <v>2</v>
      </c>
      <c r="B92" s="541"/>
      <c r="C92" s="528"/>
      <c r="D92" s="528"/>
      <c r="E92" s="528"/>
      <c r="F92" s="528"/>
      <c r="G92" s="528"/>
      <c r="H92" s="528"/>
      <c r="I92" s="528"/>
      <c r="J92" s="528"/>
      <c r="K92" s="528"/>
      <c r="L92" s="528"/>
      <c r="M92" s="529"/>
      <c r="P92" s="540" t="s">
        <v>2</v>
      </c>
      <c r="Q92" s="541"/>
      <c r="R92" s="494"/>
      <c r="S92" s="494"/>
      <c r="T92" s="494"/>
      <c r="U92" s="494"/>
      <c r="V92" s="494"/>
      <c r="W92" s="494"/>
      <c r="X92" s="494"/>
      <c r="Y92" s="494"/>
      <c r="Z92" s="494"/>
      <c r="AA92" s="494"/>
      <c r="AB92" s="494"/>
      <c r="AC92" s="494"/>
      <c r="AD92" s="619"/>
      <c r="AG92" s="540" t="s">
        <v>2</v>
      </c>
      <c r="AH92" s="541"/>
      <c r="AI92" s="494"/>
      <c r="AJ92" s="494"/>
      <c r="AK92" s="494"/>
      <c r="AL92" s="494"/>
      <c r="AM92" s="494"/>
      <c r="AN92" s="494"/>
      <c r="AO92" s="494"/>
      <c r="AP92" s="494"/>
      <c r="AQ92" s="494"/>
      <c r="AR92" s="494"/>
      <c r="AS92" s="494"/>
      <c r="AT92" s="494"/>
      <c r="AU92" s="619"/>
    </row>
    <row r="93" spans="1:47" ht="16" thickBot="1" x14ac:dyDescent="0.4">
      <c r="F93" s="357"/>
      <c r="G93" s="357"/>
    </row>
    <row r="94" spans="1:47" s="242" customFormat="1" x14ac:dyDescent="0.35">
      <c r="A94" s="502" t="s">
        <v>84</v>
      </c>
      <c r="B94" s="503"/>
      <c r="C94" s="503"/>
      <c r="D94" s="503"/>
      <c r="E94" s="503"/>
      <c r="F94" s="503"/>
      <c r="G94" s="503"/>
      <c r="H94" s="503"/>
      <c r="I94" s="503"/>
      <c r="J94" s="503"/>
      <c r="K94" s="503"/>
      <c r="L94" s="503"/>
      <c r="M94" s="518"/>
      <c r="N94" s="413"/>
      <c r="P94" s="502" t="s">
        <v>84</v>
      </c>
      <c r="Q94" s="503"/>
      <c r="R94" s="503"/>
      <c r="S94" s="503"/>
      <c r="T94" s="503"/>
      <c r="U94" s="503"/>
      <c r="V94" s="503"/>
      <c r="W94" s="503"/>
      <c r="X94" s="503"/>
      <c r="Y94" s="503"/>
      <c r="Z94" s="503"/>
      <c r="AA94" s="503"/>
      <c r="AB94" s="503"/>
      <c r="AC94" s="503"/>
      <c r="AD94" s="518"/>
      <c r="AE94" s="413"/>
      <c r="AG94" s="502" t="s">
        <v>84</v>
      </c>
      <c r="AH94" s="503"/>
      <c r="AI94" s="503"/>
      <c r="AJ94" s="503"/>
      <c r="AK94" s="503"/>
      <c r="AL94" s="503"/>
      <c r="AM94" s="503"/>
      <c r="AN94" s="503"/>
      <c r="AO94" s="503"/>
      <c r="AP94" s="503"/>
      <c r="AQ94" s="503"/>
      <c r="AR94" s="503"/>
      <c r="AS94" s="503"/>
      <c r="AT94" s="503"/>
      <c r="AU94" s="518"/>
    </row>
    <row r="95" spans="1:47" s="242" customFormat="1" x14ac:dyDescent="0.35">
      <c r="A95" s="419"/>
      <c r="B95" s="412" t="s">
        <v>85</v>
      </c>
      <c r="C95" s="496" t="s">
        <v>13</v>
      </c>
      <c r="D95" s="496"/>
      <c r="E95" s="424" t="s">
        <v>14</v>
      </c>
      <c r="F95" s="412" t="s">
        <v>171</v>
      </c>
      <c r="G95" s="412" t="s">
        <v>68</v>
      </c>
      <c r="H95" s="422" t="s">
        <v>151</v>
      </c>
      <c r="I95" s="412" t="s">
        <v>80</v>
      </c>
      <c r="J95" s="412" t="s">
        <v>81</v>
      </c>
      <c r="K95" s="422" t="s">
        <v>82</v>
      </c>
      <c r="L95" s="412" t="s">
        <v>150</v>
      </c>
      <c r="M95" s="259" t="s">
        <v>18</v>
      </c>
      <c r="N95" s="413"/>
      <c r="P95" s="419"/>
      <c r="Q95" s="412" t="s">
        <v>85</v>
      </c>
      <c r="R95" s="496" t="s">
        <v>13</v>
      </c>
      <c r="S95" s="496"/>
      <c r="T95" s="424" t="s">
        <v>14</v>
      </c>
      <c r="U95" s="260" t="s">
        <v>110</v>
      </c>
      <c r="V95" s="424" t="s">
        <v>171</v>
      </c>
      <c r="W95" s="424" t="s">
        <v>68</v>
      </c>
      <c r="X95" s="260" t="s">
        <v>151</v>
      </c>
      <c r="Y95" s="424" t="s">
        <v>80</v>
      </c>
      <c r="Z95" s="424" t="s">
        <v>81</v>
      </c>
      <c r="AA95" s="260" t="s">
        <v>82</v>
      </c>
      <c r="AB95" s="424" t="s">
        <v>150</v>
      </c>
      <c r="AC95" s="260" t="s">
        <v>18</v>
      </c>
      <c r="AD95" s="267" t="s">
        <v>114</v>
      </c>
      <c r="AE95" s="413"/>
      <c r="AG95" s="419"/>
      <c r="AH95" s="412" t="s">
        <v>85</v>
      </c>
      <c r="AI95" s="496" t="s">
        <v>13</v>
      </c>
      <c r="AJ95" s="496"/>
      <c r="AK95" s="424" t="s">
        <v>14</v>
      </c>
      <c r="AL95" s="260" t="s">
        <v>110</v>
      </c>
      <c r="AM95" s="424" t="s">
        <v>171</v>
      </c>
      <c r="AN95" s="424" t="s">
        <v>68</v>
      </c>
      <c r="AO95" s="260" t="s">
        <v>151</v>
      </c>
      <c r="AP95" s="424" t="s">
        <v>80</v>
      </c>
      <c r="AQ95" s="424" t="s">
        <v>81</v>
      </c>
      <c r="AR95" s="260" t="s">
        <v>82</v>
      </c>
      <c r="AS95" s="424" t="s">
        <v>150</v>
      </c>
      <c r="AT95" s="260" t="s">
        <v>213</v>
      </c>
      <c r="AU95" s="267" t="s">
        <v>111</v>
      </c>
    </row>
    <row r="96" spans="1:47" x14ac:dyDescent="0.35">
      <c r="A96" s="415">
        <v>1</v>
      </c>
      <c r="B96" s="420"/>
      <c r="C96" s="491"/>
      <c r="D96" s="491"/>
      <c r="E96" s="423"/>
      <c r="F96" s="234">
        <v>0</v>
      </c>
      <c r="G96" s="234">
        <v>0</v>
      </c>
      <c r="H96" s="235">
        <f>SUM(F96:G96)</f>
        <v>0</v>
      </c>
      <c r="I96" s="234">
        <v>0</v>
      </c>
      <c r="J96" s="234">
        <v>0</v>
      </c>
      <c r="K96" s="235">
        <f>SUM(I96:J96)</f>
        <v>0</v>
      </c>
      <c r="L96" s="234">
        <v>0</v>
      </c>
      <c r="M96" s="236">
        <f>SUM(H96, K96, L96)</f>
        <v>0</v>
      </c>
      <c r="N96" s="222"/>
      <c r="P96" s="415">
        <v>1</v>
      </c>
      <c r="Q96" s="420"/>
      <c r="R96" s="491"/>
      <c r="S96" s="491"/>
      <c r="T96" s="409"/>
      <c r="U96" s="162">
        <f>AU16</f>
        <v>0</v>
      </c>
      <c r="V96" s="234">
        <v>0</v>
      </c>
      <c r="W96" s="234">
        <v>0</v>
      </c>
      <c r="X96" s="295">
        <f>SUM(V96:W96)</f>
        <v>0</v>
      </c>
      <c r="Y96" s="234">
        <v>0</v>
      </c>
      <c r="Z96" s="234">
        <v>0</v>
      </c>
      <c r="AA96" s="295">
        <f>SUM(Y96:Z96)</f>
        <v>0</v>
      </c>
      <c r="AB96" s="234">
        <v>0</v>
      </c>
      <c r="AC96" s="295">
        <f>SUM(X96, AA96, AB96)</f>
        <v>0</v>
      </c>
      <c r="AD96" s="296">
        <f>M96-AC96</f>
        <v>0</v>
      </c>
      <c r="AE96" s="222"/>
      <c r="AG96" s="415">
        <v>1</v>
      </c>
      <c r="AH96" s="420"/>
      <c r="AI96" s="491"/>
      <c r="AJ96" s="491"/>
      <c r="AK96" s="409"/>
      <c r="AL96" s="307">
        <f>AU16</f>
        <v>0</v>
      </c>
      <c r="AM96" s="234">
        <v>0</v>
      </c>
      <c r="AN96" s="234">
        <v>0</v>
      </c>
      <c r="AO96" s="277">
        <f>SUM(AM96:AN96)</f>
        <v>0</v>
      </c>
      <c r="AP96" s="234">
        <v>0</v>
      </c>
      <c r="AQ96" s="234">
        <v>0</v>
      </c>
      <c r="AR96" s="277">
        <f>SUM(AP96:AQ96)</f>
        <v>0</v>
      </c>
      <c r="AS96" s="234">
        <v>0</v>
      </c>
      <c r="AT96" s="277">
        <f>SUM(AO96, AR96, AS96)</f>
        <v>0</v>
      </c>
      <c r="AU96" s="278">
        <f>IF($S$153&lt;&gt;0, AC96+AL96-AT96, M96+AL96-AT96)</f>
        <v>0</v>
      </c>
    </row>
    <row r="97" spans="1:48" x14ac:dyDescent="0.35">
      <c r="A97" s="415">
        <v>2</v>
      </c>
      <c r="B97" s="420"/>
      <c r="C97" s="491"/>
      <c r="D97" s="491"/>
      <c r="E97" s="423"/>
      <c r="F97" s="234">
        <v>0</v>
      </c>
      <c r="G97" s="234">
        <v>0</v>
      </c>
      <c r="H97" s="235">
        <f t="shared" ref="H97:H102" si="58">SUM(F97:G97)</f>
        <v>0</v>
      </c>
      <c r="I97" s="234">
        <v>0</v>
      </c>
      <c r="J97" s="234">
        <v>0</v>
      </c>
      <c r="K97" s="235">
        <f t="shared" ref="K97:K102" si="59">SUM(I97:J97)</f>
        <v>0</v>
      </c>
      <c r="L97" s="234">
        <v>0</v>
      </c>
      <c r="M97" s="236">
        <f t="shared" ref="M97:M102" si="60">SUM(H97, K97, L97)</f>
        <v>0</v>
      </c>
      <c r="N97" s="222"/>
      <c r="P97" s="415">
        <v>2</v>
      </c>
      <c r="Q97" s="420"/>
      <c r="R97" s="491"/>
      <c r="S97" s="491"/>
      <c r="T97" s="409"/>
      <c r="U97" s="162">
        <f t="shared" ref="U97:U103" si="61">AU17</f>
        <v>0</v>
      </c>
      <c r="V97" s="234">
        <v>0</v>
      </c>
      <c r="W97" s="234">
        <v>0</v>
      </c>
      <c r="X97" s="295">
        <f t="shared" ref="X97:X102" si="62">SUM(V97:W97)</f>
        <v>0</v>
      </c>
      <c r="Y97" s="234">
        <v>0</v>
      </c>
      <c r="Z97" s="234">
        <v>0</v>
      </c>
      <c r="AA97" s="295">
        <f t="shared" ref="AA97:AA102" si="63">SUM(Y97:Z97)</f>
        <v>0</v>
      </c>
      <c r="AB97" s="234">
        <v>0</v>
      </c>
      <c r="AC97" s="295">
        <f t="shared" ref="AC97:AC102" si="64">SUM(X97, AA97, AB97)</f>
        <v>0</v>
      </c>
      <c r="AD97" s="296">
        <f t="shared" ref="AD97:AD102" si="65">M97-AC97</f>
        <v>0</v>
      </c>
      <c r="AE97" s="222"/>
      <c r="AG97" s="415">
        <v>2</v>
      </c>
      <c r="AH97" s="420"/>
      <c r="AI97" s="491"/>
      <c r="AJ97" s="491"/>
      <c r="AK97" s="409"/>
      <c r="AL97" s="307">
        <f t="shared" ref="AL97:AL103" si="66">AU17</f>
        <v>0</v>
      </c>
      <c r="AM97" s="234">
        <v>0</v>
      </c>
      <c r="AN97" s="234">
        <v>0</v>
      </c>
      <c r="AO97" s="277">
        <f t="shared" ref="AO97:AO102" si="67">SUM(AM97:AN97)</f>
        <v>0</v>
      </c>
      <c r="AP97" s="234">
        <v>0</v>
      </c>
      <c r="AQ97" s="234">
        <v>0</v>
      </c>
      <c r="AR97" s="277">
        <f t="shared" ref="AR97:AR102" si="68">SUM(AP97:AQ97)</f>
        <v>0</v>
      </c>
      <c r="AS97" s="234">
        <v>0</v>
      </c>
      <c r="AT97" s="277">
        <f t="shared" ref="AT97:AT102" si="69">SUM(AO97, AR97, AS97)</f>
        <v>0</v>
      </c>
      <c r="AU97" s="278">
        <f t="shared" ref="AU97:AU103" si="70">IF($S$153&lt;&gt;0, AC97+AL97-AT97, M97+AL97-AT97)</f>
        <v>0</v>
      </c>
    </row>
    <row r="98" spans="1:48" x14ac:dyDescent="0.35">
      <c r="A98" s="415">
        <v>3</v>
      </c>
      <c r="B98" s="420"/>
      <c r="C98" s="491"/>
      <c r="D98" s="491"/>
      <c r="E98" s="423"/>
      <c r="F98" s="234">
        <v>0</v>
      </c>
      <c r="G98" s="234">
        <v>0</v>
      </c>
      <c r="H98" s="235">
        <f t="shared" si="58"/>
        <v>0</v>
      </c>
      <c r="I98" s="234">
        <v>0</v>
      </c>
      <c r="J98" s="234">
        <v>0</v>
      </c>
      <c r="K98" s="235">
        <f t="shared" si="59"/>
        <v>0</v>
      </c>
      <c r="L98" s="234">
        <v>0</v>
      </c>
      <c r="M98" s="236">
        <f t="shared" si="60"/>
        <v>0</v>
      </c>
      <c r="N98" s="222"/>
      <c r="P98" s="415">
        <v>3</v>
      </c>
      <c r="Q98" s="420"/>
      <c r="R98" s="491"/>
      <c r="S98" s="491"/>
      <c r="T98" s="409"/>
      <c r="U98" s="162">
        <f t="shared" si="61"/>
        <v>0</v>
      </c>
      <c r="V98" s="234">
        <v>0</v>
      </c>
      <c r="W98" s="234">
        <v>0</v>
      </c>
      <c r="X98" s="295">
        <f t="shared" si="62"/>
        <v>0</v>
      </c>
      <c r="Y98" s="234">
        <v>0</v>
      </c>
      <c r="Z98" s="234">
        <v>0</v>
      </c>
      <c r="AA98" s="295">
        <f t="shared" si="63"/>
        <v>0</v>
      </c>
      <c r="AB98" s="234">
        <v>0</v>
      </c>
      <c r="AC98" s="295">
        <f t="shared" si="64"/>
        <v>0</v>
      </c>
      <c r="AD98" s="296">
        <f t="shared" si="65"/>
        <v>0</v>
      </c>
      <c r="AE98" s="222"/>
      <c r="AG98" s="415">
        <v>3</v>
      </c>
      <c r="AH98" s="420"/>
      <c r="AI98" s="491"/>
      <c r="AJ98" s="491"/>
      <c r="AK98" s="409"/>
      <c r="AL98" s="307">
        <f t="shared" si="66"/>
        <v>0</v>
      </c>
      <c r="AM98" s="234">
        <v>0</v>
      </c>
      <c r="AN98" s="234">
        <v>0</v>
      </c>
      <c r="AO98" s="277">
        <f t="shared" si="67"/>
        <v>0</v>
      </c>
      <c r="AP98" s="234">
        <v>0</v>
      </c>
      <c r="AQ98" s="234">
        <v>0</v>
      </c>
      <c r="AR98" s="277">
        <f t="shared" si="68"/>
        <v>0</v>
      </c>
      <c r="AS98" s="234">
        <v>0</v>
      </c>
      <c r="AT98" s="277">
        <f t="shared" si="69"/>
        <v>0</v>
      </c>
      <c r="AU98" s="278">
        <f t="shared" si="70"/>
        <v>0</v>
      </c>
    </row>
    <row r="99" spans="1:48" x14ac:dyDescent="0.35">
      <c r="A99" s="415">
        <v>4</v>
      </c>
      <c r="B99" s="420"/>
      <c r="C99" s="491"/>
      <c r="D99" s="491"/>
      <c r="E99" s="423"/>
      <c r="F99" s="234">
        <v>0</v>
      </c>
      <c r="G99" s="234">
        <v>0</v>
      </c>
      <c r="H99" s="235">
        <f>SUM(F99:G99)</f>
        <v>0</v>
      </c>
      <c r="I99" s="234">
        <v>0</v>
      </c>
      <c r="J99" s="234">
        <v>0</v>
      </c>
      <c r="K99" s="235">
        <f>SUM(I99:J99)</f>
        <v>0</v>
      </c>
      <c r="L99" s="234">
        <v>0</v>
      </c>
      <c r="M99" s="236">
        <f>SUM(H99, K99, L99)</f>
        <v>0</v>
      </c>
      <c r="N99" s="222"/>
      <c r="P99" s="415">
        <v>4</v>
      </c>
      <c r="Q99" s="420"/>
      <c r="R99" s="491"/>
      <c r="S99" s="491"/>
      <c r="T99" s="409"/>
      <c r="U99" s="162">
        <f t="shared" si="61"/>
        <v>0</v>
      </c>
      <c r="V99" s="234">
        <v>0</v>
      </c>
      <c r="W99" s="234">
        <v>0</v>
      </c>
      <c r="X99" s="295">
        <f t="shared" si="62"/>
        <v>0</v>
      </c>
      <c r="Y99" s="234">
        <v>0</v>
      </c>
      <c r="Z99" s="234">
        <v>0</v>
      </c>
      <c r="AA99" s="295">
        <f t="shared" si="63"/>
        <v>0</v>
      </c>
      <c r="AB99" s="234">
        <v>0</v>
      </c>
      <c r="AC99" s="295">
        <f t="shared" si="64"/>
        <v>0</v>
      </c>
      <c r="AD99" s="296">
        <f t="shared" si="65"/>
        <v>0</v>
      </c>
      <c r="AE99" s="222"/>
      <c r="AG99" s="415">
        <v>4</v>
      </c>
      <c r="AH99" s="420"/>
      <c r="AI99" s="491"/>
      <c r="AJ99" s="491"/>
      <c r="AK99" s="409"/>
      <c r="AL99" s="307">
        <f t="shared" si="66"/>
        <v>0</v>
      </c>
      <c r="AM99" s="234">
        <v>0</v>
      </c>
      <c r="AN99" s="234">
        <v>0</v>
      </c>
      <c r="AO99" s="277">
        <f t="shared" si="67"/>
        <v>0</v>
      </c>
      <c r="AP99" s="234">
        <v>0</v>
      </c>
      <c r="AQ99" s="234">
        <v>0</v>
      </c>
      <c r="AR99" s="277">
        <f t="shared" si="68"/>
        <v>0</v>
      </c>
      <c r="AS99" s="234">
        <v>0</v>
      </c>
      <c r="AT99" s="277">
        <f t="shared" si="69"/>
        <v>0</v>
      </c>
      <c r="AU99" s="278">
        <f t="shared" si="70"/>
        <v>0</v>
      </c>
    </row>
    <row r="100" spans="1:48" x14ac:dyDescent="0.35">
      <c r="A100" s="415">
        <v>5</v>
      </c>
      <c r="B100" s="420"/>
      <c r="C100" s="491"/>
      <c r="D100" s="491"/>
      <c r="E100" s="423"/>
      <c r="F100" s="234">
        <v>0</v>
      </c>
      <c r="G100" s="234">
        <v>0</v>
      </c>
      <c r="H100" s="235">
        <f t="shared" si="58"/>
        <v>0</v>
      </c>
      <c r="I100" s="234">
        <v>0</v>
      </c>
      <c r="J100" s="234">
        <v>0</v>
      </c>
      <c r="K100" s="235">
        <f t="shared" si="59"/>
        <v>0</v>
      </c>
      <c r="L100" s="234">
        <v>0</v>
      </c>
      <c r="M100" s="236">
        <f t="shared" si="60"/>
        <v>0</v>
      </c>
      <c r="N100" s="222"/>
      <c r="P100" s="415">
        <v>5</v>
      </c>
      <c r="Q100" s="420"/>
      <c r="R100" s="491"/>
      <c r="S100" s="491"/>
      <c r="T100" s="409"/>
      <c r="U100" s="162">
        <f t="shared" si="61"/>
        <v>0</v>
      </c>
      <c r="V100" s="234">
        <v>0</v>
      </c>
      <c r="W100" s="234">
        <v>0</v>
      </c>
      <c r="X100" s="295">
        <f t="shared" si="62"/>
        <v>0</v>
      </c>
      <c r="Y100" s="234">
        <v>0</v>
      </c>
      <c r="Z100" s="234">
        <v>0</v>
      </c>
      <c r="AA100" s="295">
        <f t="shared" si="63"/>
        <v>0</v>
      </c>
      <c r="AB100" s="234">
        <v>0</v>
      </c>
      <c r="AC100" s="295">
        <f t="shared" si="64"/>
        <v>0</v>
      </c>
      <c r="AD100" s="296">
        <f t="shared" si="65"/>
        <v>0</v>
      </c>
      <c r="AE100" s="222"/>
      <c r="AG100" s="415">
        <v>5</v>
      </c>
      <c r="AH100" s="420"/>
      <c r="AI100" s="491"/>
      <c r="AJ100" s="491"/>
      <c r="AK100" s="409"/>
      <c r="AL100" s="307">
        <f t="shared" si="66"/>
        <v>0</v>
      </c>
      <c r="AM100" s="234">
        <v>0</v>
      </c>
      <c r="AN100" s="234">
        <v>0</v>
      </c>
      <c r="AO100" s="277">
        <f t="shared" si="67"/>
        <v>0</v>
      </c>
      <c r="AP100" s="234">
        <v>0</v>
      </c>
      <c r="AQ100" s="234">
        <v>0</v>
      </c>
      <c r="AR100" s="277">
        <f t="shared" si="68"/>
        <v>0</v>
      </c>
      <c r="AS100" s="234">
        <v>0</v>
      </c>
      <c r="AT100" s="277">
        <f t="shared" si="69"/>
        <v>0</v>
      </c>
      <c r="AU100" s="278">
        <f t="shared" si="70"/>
        <v>0</v>
      </c>
    </row>
    <row r="101" spans="1:48" x14ac:dyDescent="0.35">
      <c r="A101" s="415">
        <v>6</v>
      </c>
      <c r="B101" s="420"/>
      <c r="C101" s="491"/>
      <c r="D101" s="491"/>
      <c r="E101" s="423"/>
      <c r="F101" s="234">
        <v>0</v>
      </c>
      <c r="G101" s="234">
        <v>0</v>
      </c>
      <c r="H101" s="235">
        <f t="shared" si="58"/>
        <v>0</v>
      </c>
      <c r="I101" s="234">
        <v>0</v>
      </c>
      <c r="J101" s="234">
        <v>0</v>
      </c>
      <c r="K101" s="235">
        <f t="shared" si="59"/>
        <v>0</v>
      </c>
      <c r="L101" s="234">
        <v>0</v>
      </c>
      <c r="M101" s="236">
        <f t="shared" si="60"/>
        <v>0</v>
      </c>
      <c r="N101" s="222"/>
      <c r="P101" s="415">
        <v>6</v>
      </c>
      <c r="Q101" s="420"/>
      <c r="R101" s="491"/>
      <c r="S101" s="491"/>
      <c r="T101" s="409"/>
      <c r="U101" s="162">
        <f t="shared" si="61"/>
        <v>0</v>
      </c>
      <c r="V101" s="234">
        <v>0</v>
      </c>
      <c r="W101" s="234">
        <v>0</v>
      </c>
      <c r="X101" s="295">
        <f t="shared" si="62"/>
        <v>0</v>
      </c>
      <c r="Y101" s="234">
        <v>0</v>
      </c>
      <c r="Z101" s="234">
        <v>0</v>
      </c>
      <c r="AA101" s="295">
        <f t="shared" si="63"/>
        <v>0</v>
      </c>
      <c r="AB101" s="234">
        <v>0</v>
      </c>
      <c r="AC101" s="295">
        <f t="shared" si="64"/>
        <v>0</v>
      </c>
      <c r="AD101" s="296">
        <f t="shared" si="65"/>
        <v>0</v>
      </c>
      <c r="AE101" s="222"/>
      <c r="AG101" s="415">
        <v>6</v>
      </c>
      <c r="AH101" s="420"/>
      <c r="AI101" s="491"/>
      <c r="AJ101" s="491"/>
      <c r="AK101" s="409"/>
      <c r="AL101" s="307">
        <f t="shared" si="66"/>
        <v>0</v>
      </c>
      <c r="AM101" s="234">
        <v>0</v>
      </c>
      <c r="AN101" s="234">
        <v>0</v>
      </c>
      <c r="AO101" s="277">
        <f t="shared" si="67"/>
        <v>0</v>
      </c>
      <c r="AP101" s="234">
        <v>0</v>
      </c>
      <c r="AQ101" s="234">
        <v>0</v>
      </c>
      <c r="AR101" s="277">
        <f t="shared" si="68"/>
        <v>0</v>
      </c>
      <c r="AS101" s="234">
        <v>0</v>
      </c>
      <c r="AT101" s="277">
        <f t="shared" si="69"/>
        <v>0</v>
      </c>
      <c r="AU101" s="278">
        <f t="shared" si="70"/>
        <v>0</v>
      </c>
    </row>
    <row r="102" spans="1:48" x14ac:dyDescent="0.35">
      <c r="A102" s="620" t="s">
        <v>180</v>
      </c>
      <c r="B102" s="617"/>
      <c r="C102" s="532">
        <v>0</v>
      </c>
      <c r="D102" s="532"/>
      <c r="E102" s="423"/>
      <c r="F102" s="234">
        <v>0</v>
      </c>
      <c r="G102" s="234">
        <v>0</v>
      </c>
      <c r="H102" s="235">
        <f t="shared" si="58"/>
        <v>0</v>
      </c>
      <c r="I102" s="234">
        <v>0</v>
      </c>
      <c r="J102" s="234">
        <v>0</v>
      </c>
      <c r="K102" s="235">
        <f t="shared" si="59"/>
        <v>0</v>
      </c>
      <c r="L102" s="234">
        <v>0</v>
      </c>
      <c r="M102" s="236">
        <f t="shared" si="60"/>
        <v>0</v>
      </c>
      <c r="N102" s="222"/>
      <c r="P102" s="620" t="s">
        <v>180</v>
      </c>
      <c r="Q102" s="617"/>
      <c r="R102" s="532">
        <v>0</v>
      </c>
      <c r="S102" s="532"/>
      <c r="T102" s="409"/>
      <c r="U102" s="162">
        <f t="shared" si="61"/>
        <v>0</v>
      </c>
      <c r="V102" s="234">
        <v>0</v>
      </c>
      <c r="W102" s="234">
        <v>0</v>
      </c>
      <c r="X102" s="295">
        <f t="shared" si="62"/>
        <v>0</v>
      </c>
      <c r="Y102" s="234">
        <v>0</v>
      </c>
      <c r="Z102" s="234">
        <v>0</v>
      </c>
      <c r="AA102" s="295">
        <f t="shared" si="63"/>
        <v>0</v>
      </c>
      <c r="AB102" s="234">
        <v>0</v>
      </c>
      <c r="AC102" s="295">
        <f t="shared" si="64"/>
        <v>0</v>
      </c>
      <c r="AD102" s="296">
        <f t="shared" si="65"/>
        <v>0</v>
      </c>
      <c r="AE102" s="222"/>
      <c r="AG102" s="620" t="s">
        <v>180</v>
      </c>
      <c r="AH102" s="617"/>
      <c r="AI102" s="532">
        <v>0</v>
      </c>
      <c r="AJ102" s="532"/>
      <c r="AK102" s="409"/>
      <c r="AL102" s="307">
        <f t="shared" si="66"/>
        <v>0</v>
      </c>
      <c r="AM102" s="234">
        <v>0</v>
      </c>
      <c r="AN102" s="234">
        <v>0</v>
      </c>
      <c r="AO102" s="277">
        <f t="shared" si="67"/>
        <v>0</v>
      </c>
      <c r="AP102" s="234">
        <v>0</v>
      </c>
      <c r="AQ102" s="234">
        <v>0</v>
      </c>
      <c r="AR102" s="277">
        <f t="shared" si="68"/>
        <v>0</v>
      </c>
      <c r="AS102" s="234">
        <v>0</v>
      </c>
      <c r="AT102" s="277">
        <f t="shared" si="69"/>
        <v>0</v>
      </c>
      <c r="AU102" s="278">
        <f t="shared" si="70"/>
        <v>0</v>
      </c>
    </row>
    <row r="103" spans="1:48" ht="16" thickBot="1" x14ac:dyDescent="0.4">
      <c r="A103" s="493" t="s">
        <v>207</v>
      </c>
      <c r="B103" s="494"/>
      <c r="C103" s="497">
        <f>COUNTA(B96:B101)+C102</f>
        <v>0</v>
      </c>
      <c r="D103" s="497"/>
      <c r="E103" s="411"/>
      <c r="F103" s="250">
        <f>SUM(F96:F102)</f>
        <v>0</v>
      </c>
      <c r="G103" s="250">
        <f>SUM(G96:G102)</f>
        <v>0</v>
      </c>
      <c r="H103" s="250">
        <f t="shared" ref="H103:L103" si="71">SUM(H96:H102)</f>
        <v>0</v>
      </c>
      <c r="I103" s="250">
        <f t="shared" si="71"/>
        <v>0</v>
      </c>
      <c r="J103" s="250">
        <f>SUM(J96:J102)</f>
        <v>0</v>
      </c>
      <c r="K103" s="250">
        <f t="shared" si="71"/>
        <v>0</v>
      </c>
      <c r="L103" s="250">
        <f t="shared" si="71"/>
        <v>0</v>
      </c>
      <c r="M103" s="237">
        <f>SUM(M96:M102)</f>
        <v>0</v>
      </c>
      <c r="N103" s="222"/>
      <c r="P103" s="493" t="s">
        <v>207</v>
      </c>
      <c r="Q103" s="494"/>
      <c r="R103" s="498">
        <f>COUNTA(Q96:Q101)+R102</f>
        <v>0</v>
      </c>
      <c r="S103" s="498"/>
      <c r="T103" s="411"/>
      <c r="U103" s="339">
        <f t="shared" si="61"/>
        <v>0</v>
      </c>
      <c r="V103" s="293">
        <f>SUM(V96:V102)</f>
        <v>0</v>
      </c>
      <c r="W103" s="293">
        <f>SUM(W96:W102)</f>
        <v>0</v>
      </c>
      <c r="X103" s="293">
        <f t="shared" ref="X103:AB103" si="72">SUM(X96:X102)</f>
        <v>0</v>
      </c>
      <c r="Y103" s="293">
        <f t="shared" si="72"/>
        <v>0</v>
      </c>
      <c r="Z103" s="293">
        <f t="shared" si="72"/>
        <v>0</v>
      </c>
      <c r="AA103" s="293">
        <f t="shared" si="72"/>
        <v>0</v>
      </c>
      <c r="AB103" s="293">
        <f t="shared" si="72"/>
        <v>0</v>
      </c>
      <c r="AC103" s="293">
        <f>SUM(AC96:AC102)</f>
        <v>0</v>
      </c>
      <c r="AD103" s="294">
        <f>SUM(AD96:AD102)</f>
        <v>0</v>
      </c>
      <c r="AE103" s="222"/>
      <c r="AG103" s="493" t="s">
        <v>207</v>
      </c>
      <c r="AH103" s="494"/>
      <c r="AI103" s="543">
        <f>COUNTA(AH96:AH101)+AI102</f>
        <v>0</v>
      </c>
      <c r="AJ103" s="543"/>
      <c r="AK103" s="411"/>
      <c r="AL103" s="337">
        <f t="shared" si="66"/>
        <v>0</v>
      </c>
      <c r="AM103" s="275">
        <f>SUM(AM96:AM102)</f>
        <v>0</v>
      </c>
      <c r="AN103" s="275">
        <f>SUM(AN96:AN102)</f>
        <v>0</v>
      </c>
      <c r="AO103" s="275">
        <f t="shared" ref="AO103:AT103" si="73">SUM(AO96:AO102)</f>
        <v>0</v>
      </c>
      <c r="AP103" s="275">
        <f t="shared" si="73"/>
        <v>0</v>
      </c>
      <c r="AQ103" s="275">
        <f t="shared" si="73"/>
        <v>0</v>
      </c>
      <c r="AR103" s="275">
        <f t="shared" si="73"/>
        <v>0</v>
      </c>
      <c r="AS103" s="275">
        <f t="shared" si="73"/>
        <v>0</v>
      </c>
      <c r="AT103" s="275">
        <f t="shared" si="73"/>
        <v>0</v>
      </c>
      <c r="AU103" s="276">
        <f t="shared" si="70"/>
        <v>0</v>
      </c>
      <c r="AV103" s="358"/>
    </row>
    <row r="104" spans="1:48" ht="3.75" customHeight="1" thickBot="1" x14ac:dyDescent="0.4">
      <c r="F104" s="357"/>
      <c r="G104" s="357"/>
      <c r="Y104" s="163"/>
      <c r="Z104" s="163"/>
      <c r="AA104" s="163"/>
      <c r="AB104" s="163"/>
      <c r="AC104" s="163"/>
      <c r="AD104" s="163"/>
      <c r="AE104" s="358"/>
    </row>
    <row r="105" spans="1:48" s="242" customFormat="1" x14ac:dyDescent="0.35">
      <c r="A105" s="502" t="s">
        <v>186</v>
      </c>
      <c r="B105" s="503"/>
      <c r="C105" s="503"/>
      <c r="D105" s="503"/>
      <c r="E105" s="503"/>
      <c r="F105" s="503"/>
      <c r="G105" s="503"/>
      <c r="H105" s="503"/>
      <c r="I105" s="503"/>
      <c r="J105" s="503"/>
      <c r="K105" s="503"/>
      <c r="L105" s="503"/>
      <c r="M105" s="518"/>
      <c r="N105" s="413"/>
      <c r="P105" s="502" t="s">
        <v>186</v>
      </c>
      <c r="Q105" s="503"/>
      <c r="R105" s="503"/>
      <c r="S105" s="503"/>
      <c r="T105" s="503"/>
      <c r="U105" s="503"/>
      <c r="V105" s="503"/>
      <c r="W105" s="503"/>
      <c r="X105" s="503"/>
      <c r="Y105" s="503"/>
      <c r="Z105" s="503"/>
      <c r="AA105" s="503"/>
      <c r="AB105" s="503"/>
      <c r="AC105" s="503"/>
      <c r="AD105" s="418"/>
      <c r="AE105" s="413"/>
      <c r="AG105" s="502" t="s">
        <v>186</v>
      </c>
      <c r="AH105" s="503"/>
      <c r="AI105" s="503"/>
      <c r="AJ105" s="503"/>
      <c r="AK105" s="503"/>
      <c r="AL105" s="503"/>
      <c r="AM105" s="503"/>
      <c r="AN105" s="503"/>
      <c r="AO105" s="503"/>
      <c r="AP105" s="503"/>
      <c r="AQ105" s="503"/>
      <c r="AR105" s="503"/>
      <c r="AS105" s="503"/>
      <c r="AT105" s="503"/>
      <c r="AU105" s="418"/>
    </row>
    <row r="106" spans="1:48" s="242" customFormat="1" ht="31.5" customHeight="1" x14ac:dyDescent="0.35">
      <c r="A106" s="534" t="s">
        <v>188</v>
      </c>
      <c r="B106" s="533"/>
      <c r="C106" s="533" t="s">
        <v>13</v>
      </c>
      <c r="D106" s="533"/>
      <c r="E106" s="424" t="s">
        <v>14</v>
      </c>
      <c r="F106" s="412" t="s">
        <v>171</v>
      </c>
      <c r="G106" s="412" t="s">
        <v>68</v>
      </c>
      <c r="H106" s="422" t="s">
        <v>151</v>
      </c>
      <c r="I106" s="412" t="s">
        <v>80</v>
      </c>
      <c r="J106" s="412" t="s">
        <v>81</v>
      </c>
      <c r="K106" s="422" t="s">
        <v>82</v>
      </c>
      <c r="L106" s="412" t="s">
        <v>150</v>
      </c>
      <c r="M106" s="259" t="s">
        <v>18</v>
      </c>
      <c r="N106" s="413"/>
      <c r="P106" s="534" t="s">
        <v>188</v>
      </c>
      <c r="Q106" s="533"/>
      <c r="R106" s="533" t="s">
        <v>13</v>
      </c>
      <c r="S106" s="533"/>
      <c r="T106" s="424" t="s">
        <v>14</v>
      </c>
      <c r="U106" s="260" t="s">
        <v>110</v>
      </c>
      <c r="V106" s="424" t="s">
        <v>171</v>
      </c>
      <c r="W106" s="424" t="s">
        <v>68</v>
      </c>
      <c r="X106" s="260" t="s">
        <v>151</v>
      </c>
      <c r="Y106" s="424" t="s">
        <v>80</v>
      </c>
      <c r="Z106" s="424" t="s">
        <v>81</v>
      </c>
      <c r="AA106" s="260" t="s">
        <v>82</v>
      </c>
      <c r="AB106" s="424" t="s">
        <v>150</v>
      </c>
      <c r="AC106" s="260" t="s">
        <v>18</v>
      </c>
      <c r="AD106" s="267" t="s">
        <v>114</v>
      </c>
      <c r="AE106" s="413"/>
      <c r="AG106" s="534" t="s">
        <v>188</v>
      </c>
      <c r="AH106" s="533"/>
      <c r="AI106" s="533" t="s">
        <v>13</v>
      </c>
      <c r="AJ106" s="533"/>
      <c r="AK106" s="424" t="s">
        <v>14</v>
      </c>
      <c r="AL106" s="260" t="s">
        <v>110</v>
      </c>
      <c r="AM106" s="424" t="s">
        <v>171</v>
      </c>
      <c r="AN106" s="424" t="s">
        <v>68</v>
      </c>
      <c r="AO106" s="260" t="s">
        <v>151</v>
      </c>
      <c r="AP106" s="424" t="s">
        <v>80</v>
      </c>
      <c r="AQ106" s="424" t="s">
        <v>81</v>
      </c>
      <c r="AR106" s="260" t="s">
        <v>82</v>
      </c>
      <c r="AS106" s="424" t="s">
        <v>150</v>
      </c>
      <c r="AT106" s="260" t="s">
        <v>213</v>
      </c>
      <c r="AU106" s="267" t="s">
        <v>111</v>
      </c>
    </row>
    <row r="107" spans="1:48" x14ac:dyDescent="0.35">
      <c r="A107" s="495">
        <v>0</v>
      </c>
      <c r="B107" s="491"/>
      <c r="C107" s="496" t="s">
        <v>19</v>
      </c>
      <c r="D107" s="496"/>
      <c r="E107" s="409"/>
      <c r="F107" s="234">
        <v>0</v>
      </c>
      <c r="G107" s="234">
        <v>0</v>
      </c>
      <c r="H107" s="235">
        <f>SUM(F107:G107)</f>
        <v>0</v>
      </c>
      <c r="I107" s="234">
        <v>0</v>
      </c>
      <c r="J107" s="234">
        <v>0</v>
      </c>
      <c r="K107" s="235">
        <f>SUM(I107:J107)</f>
        <v>0</v>
      </c>
      <c r="L107" s="234">
        <v>0</v>
      </c>
      <c r="M107" s="236">
        <f>SUM(H107, K107, L107)</f>
        <v>0</v>
      </c>
      <c r="N107" s="223"/>
      <c r="P107" s="522">
        <v>0</v>
      </c>
      <c r="Q107" s="496"/>
      <c r="R107" s="496" t="s">
        <v>19</v>
      </c>
      <c r="S107" s="496"/>
      <c r="T107" s="409"/>
      <c r="U107" s="162">
        <f t="shared" ref="U107:U114" si="74">AU27</f>
        <v>0</v>
      </c>
      <c r="V107" s="234">
        <v>0</v>
      </c>
      <c r="W107" s="234">
        <v>0</v>
      </c>
      <c r="X107" s="295">
        <f>SUM(V107:W107)</f>
        <v>0</v>
      </c>
      <c r="Y107" s="234">
        <v>0</v>
      </c>
      <c r="Z107" s="234">
        <v>0</v>
      </c>
      <c r="AA107" s="295">
        <f>SUM(Y107:Z107)</f>
        <v>0</v>
      </c>
      <c r="AB107" s="234">
        <v>0</v>
      </c>
      <c r="AC107" s="295">
        <f>SUM(X107, AA107, AB107)</f>
        <v>0</v>
      </c>
      <c r="AD107" s="296">
        <f t="shared" ref="AD107:AD111" si="75">M107-AC107</f>
        <v>0</v>
      </c>
      <c r="AE107" s="223"/>
      <c r="AG107" s="522">
        <v>0</v>
      </c>
      <c r="AH107" s="496"/>
      <c r="AI107" s="496" t="s">
        <v>19</v>
      </c>
      <c r="AJ107" s="496"/>
      <c r="AK107" s="409"/>
      <c r="AL107" s="307">
        <f t="shared" ref="AL107:AL114" si="76">AU27</f>
        <v>0</v>
      </c>
      <c r="AM107" s="234">
        <v>0</v>
      </c>
      <c r="AN107" s="234">
        <v>0</v>
      </c>
      <c r="AO107" s="277">
        <f>SUM(AM107:AN107)</f>
        <v>0</v>
      </c>
      <c r="AP107" s="234">
        <v>0</v>
      </c>
      <c r="AQ107" s="234">
        <v>0</v>
      </c>
      <c r="AR107" s="277">
        <f>SUM(AP107:AQ107)</f>
        <v>0</v>
      </c>
      <c r="AS107" s="234">
        <v>0</v>
      </c>
      <c r="AT107" s="277">
        <f>SUM(AO107, AR107, AS107)</f>
        <v>0</v>
      </c>
      <c r="AU107" s="278">
        <f t="shared" ref="AU107:AU114" si="77">IF($S$153&lt;&gt;0, AC107+AL107-AT107, M107+AL107-AT107)</f>
        <v>0</v>
      </c>
    </row>
    <row r="108" spans="1:48" x14ac:dyDescent="0.35">
      <c r="A108" s="495">
        <v>0</v>
      </c>
      <c r="B108" s="491"/>
      <c r="C108" s="496" t="s">
        <v>20</v>
      </c>
      <c r="D108" s="496"/>
      <c r="E108" s="409"/>
      <c r="F108" s="234">
        <v>0</v>
      </c>
      <c r="G108" s="234">
        <v>0</v>
      </c>
      <c r="H108" s="235">
        <f t="shared" ref="H108:H111" si="78">SUM(F108:G108)</f>
        <v>0</v>
      </c>
      <c r="I108" s="234">
        <v>0</v>
      </c>
      <c r="J108" s="234">
        <v>0</v>
      </c>
      <c r="K108" s="235">
        <f t="shared" ref="K108:K111" si="79">SUM(I108:J108)</f>
        <v>0</v>
      </c>
      <c r="L108" s="234">
        <v>0</v>
      </c>
      <c r="M108" s="236">
        <f t="shared" ref="M108:M111" si="80">SUM(H108, K108, L108)</f>
        <v>0</v>
      </c>
      <c r="N108" s="223"/>
      <c r="P108" s="522">
        <v>0</v>
      </c>
      <c r="Q108" s="496"/>
      <c r="R108" s="496" t="s">
        <v>20</v>
      </c>
      <c r="S108" s="496"/>
      <c r="T108" s="409"/>
      <c r="U108" s="162">
        <f t="shared" si="74"/>
        <v>0</v>
      </c>
      <c r="V108" s="234">
        <v>0</v>
      </c>
      <c r="W108" s="234">
        <v>0</v>
      </c>
      <c r="X108" s="295">
        <f t="shared" ref="X108:X111" si="81">SUM(V108:W108)</f>
        <v>0</v>
      </c>
      <c r="Y108" s="234">
        <v>0</v>
      </c>
      <c r="Z108" s="234">
        <v>0</v>
      </c>
      <c r="AA108" s="295">
        <f t="shared" ref="AA108:AA111" si="82">SUM(Y108:Z108)</f>
        <v>0</v>
      </c>
      <c r="AB108" s="234">
        <v>0</v>
      </c>
      <c r="AC108" s="295">
        <f t="shared" ref="AC108:AC111" si="83">SUM(X108, AA108, AB108)</f>
        <v>0</v>
      </c>
      <c r="AD108" s="296">
        <f t="shared" si="75"/>
        <v>0</v>
      </c>
      <c r="AE108" s="223"/>
      <c r="AG108" s="522">
        <v>0</v>
      </c>
      <c r="AH108" s="496"/>
      <c r="AI108" s="496" t="s">
        <v>20</v>
      </c>
      <c r="AJ108" s="496"/>
      <c r="AK108" s="409"/>
      <c r="AL108" s="307">
        <f t="shared" si="76"/>
        <v>0</v>
      </c>
      <c r="AM108" s="234">
        <v>0</v>
      </c>
      <c r="AN108" s="234">
        <v>0</v>
      </c>
      <c r="AO108" s="277">
        <f t="shared" ref="AO108:AO111" si="84">SUM(AM108:AN108)</f>
        <v>0</v>
      </c>
      <c r="AP108" s="234">
        <v>0</v>
      </c>
      <c r="AQ108" s="234">
        <v>0</v>
      </c>
      <c r="AR108" s="277">
        <f t="shared" ref="AR108:AR111" si="85">SUM(AP108:AQ108)</f>
        <v>0</v>
      </c>
      <c r="AS108" s="234">
        <v>0</v>
      </c>
      <c r="AT108" s="277">
        <f t="shared" ref="AT108:AT111" si="86">SUM(AO108, AR108, AS108)</f>
        <v>0</v>
      </c>
      <c r="AU108" s="278">
        <f t="shared" si="77"/>
        <v>0</v>
      </c>
    </row>
    <row r="109" spans="1:48" x14ac:dyDescent="0.35">
      <c r="A109" s="495">
        <v>0</v>
      </c>
      <c r="B109" s="491"/>
      <c r="C109" s="496" t="s">
        <v>21</v>
      </c>
      <c r="D109" s="496"/>
      <c r="E109" s="409"/>
      <c r="F109" s="234">
        <v>0</v>
      </c>
      <c r="G109" s="234">
        <v>0</v>
      </c>
      <c r="H109" s="235">
        <f>SUM(F109:G109)</f>
        <v>0</v>
      </c>
      <c r="I109" s="234">
        <v>0</v>
      </c>
      <c r="J109" s="234">
        <v>0</v>
      </c>
      <c r="K109" s="235">
        <f t="shared" si="79"/>
        <v>0</v>
      </c>
      <c r="L109" s="234">
        <v>0</v>
      </c>
      <c r="M109" s="236">
        <f t="shared" si="80"/>
        <v>0</v>
      </c>
      <c r="N109" s="223"/>
      <c r="P109" s="522">
        <v>0</v>
      </c>
      <c r="Q109" s="496"/>
      <c r="R109" s="496" t="s">
        <v>21</v>
      </c>
      <c r="S109" s="496"/>
      <c r="T109" s="409"/>
      <c r="U109" s="162">
        <f t="shared" si="74"/>
        <v>0</v>
      </c>
      <c r="V109" s="234">
        <v>0</v>
      </c>
      <c r="W109" s="234">
        <v>0</v>
      </c>
      <c r="X109" s="295">
        <f t="shared" si="81"/>
        <v>0</v>
      </c>
      <c r="Y109" s="234">
        <v>0</v>
      </c>
      <c r="Z109" s="234">
        <v>0</v>
      </c>
      <c r="AA109" s="295">
        <f t="shared" si="82"/>
        <v>0</v>
      </c>
      <c r="AB109" s="234">
        <v>0</v>
      </c>
      <c r="AC109" s="295">
        <f t="shared" si="83"/>
        <v>0</v>
      </c>
      <c r="AD109" s="296">
        <f t="shared" si="75"/>
        <v>0</v>
      </c>
      <c r="AE109" s="223"/>
      <c r="AG109" s="522">
        <v>0</v>
      </c>
      <c r="AH109" s="496"/>
      <c r="AI109" s="496" t="s">
        <v>21</v>
      </c>
      <c r="AJ109" s="496"/>
      <c r="AK109" s="409"/>
      <c r="AL109" s="307">
        <f t="shared" si="76"/>
        <v>0</v>
      </c>
      <c r="AM109" s="234">
        <v>0</v>
      </c>
      <c r="AN109" s="234">
        <v>0</v>
      </c>
      <c r="AO109" s="277">
        <f t="shared" si="84"/>
        <v>0</v>
      </c>
      <c r="AP109" s="234">
        <v>0</v>
      </c>
      <c r="AQ109" s="234">
        <v>0</v>
      </c>
      <c r="AR109" s="277">
        <f t="shared" si="85"/>
        <v>0</v>
      </c>
      <c r="AS109" s="234">
        <v>0</v>
      </c>
      <c r="AT109" s="277">
        <f t="shared" si="86"/>
        <v>0</v>
      </c>
      <c r="AU109" s="278">
        <f>IF($S$153&lt;&gt;0, AC109+AL109-AT109, M109+AL109-AT109)</f>
        <v>0</v>
      </c>
    </row>
    <row r="110" spans="1:48" x14ac:dyDescent="0.35">
      <c r="A110" s="495">
        <v>0</v>
      </c>
      <c r="B110" s="491"/>
      <c r="C110" s="496" t="s">
        <v>22</v>
      </c>
      <c r="D110" s="496"/>
      <c r="E110" s="409"/>
      <c r="F110" s="234">
        <v>0</v>
      </c>
      <c r="G110" s="234">
        <v>0</v>
      </c>
      <c r="H110" s="235">
        <f t="shared" si="78"/>
        <v>0</v>
      </c>
      <c r="I110" s="234">
        <v>0</v>
      </c>
      <c r="J110" s="234">
        <v>0</v>
      </c>
      <c r="K110" s="235">
        <f t="shared" si="79"/>
        <v>0</v>
      </c>
      <c r="L110" s="234">
        <v>0</v>
      </c>
      <c r="M110" s="236">
        <f t="shared" si="80"/>
        <v>0</v>
      </c>
      <c r="N110" s="223"/>
      <c r="P110" s="522">
        <v>0</v>
      </c>
      <c r="Q110" s="496"/>
      <c r="R110" s="496" t="s">
        <v>22</v>
      </c>
      <c r="S110" s="496"/>
      <c r="T110" s="409"/>
      <c r="U110" s="162">
        <f t="shared" si="74"/>
        <v>0</v>
      </c>
      <c r="V110" s="234">
        <v>0</v>
      </c>
      <c r="W110" s="234">
        <v>0</v>
      </c>
      <c r="X110" s="295">
        <f t="shared" si="81"/>
        <v>0</v>
      </c>
      <c r="Y110" s="234">
        <v>0</v>
      </c>
      <c r="Z110" s="234">
        <v>0</v>
      </c>
      <c r="AA110" s="295">
        <f t="shared" si="82"/>
        <v>0</v>
      </c>
      <c r="AB110" s="234">
        <v>0</v>
      </c>
      <c r="AC110" s="295">
        <f t="shared" si="83"/>
        <v>0</v>
      </c>
      <c r="AD110" s="296">
        <f t="shared" si="75"/>
        <v>0</v>
      </c>
      <c r="AE110" s="223"/>
      <c r="AG110" s="522">
        <v>0</v>
      </c>
      <c r="AH110" s="496"/>
      <c r="AI110" s="496" t="s">
        <v>22</v>
      </c>
      <c r="AJ110" s="496"/>
      <c r="AK110" s="409"/>
      <c r="AL110" s="307">
        <f t="shared" si="76"/>
        <v>0</v>
      </c>
      <c r="AM110" s="234">
        <v>0</v>
      </c>
      <c r="AN110" s="234">
        <v>0</v>
      </c>
      <c r="AO110" s="277">
        <f t="shared" si="84"/>
        <v>0</v>
      </c>
      <c r="AP110" s="234">
        <v>0</v>
      </c>
      <c r="AQ110" s="234">
        <v>0</v>
      </c>
      <c r="AR110" s="277">
        <f t="shared" si="85"/>
        <v>0</v>
      </c>
      <c r="AS110" s="234">
        <v>0</v>
      </c>
      <c r="AT110" s="277">
        <f t="shared" si="86"/>
        <v>0</v>
      </c>
      <c r="AU110" s="278">
        <f t="shared" si="77"/>
        <v>0</v>
      </c>
    </row>
    <row r="111" spans="1:48" x14ac:dyDescent="0.35">
      <c r="A111" s="495">
        <v>0</v>
      </c>
      <c r="B111" s="491"/>
      <c r="C111" s="491" t="s">
        <v>23</v>
      </c>
      <c r="D111" s="491"/>
      <c r="E111" s="409"/>
      <c r="F111" s="234">
        <v>0</v>
      </c>
      <c r="G111" s="234">
        <v>0</v>
      </c>
      <c r="H111" s="235">
        <f t="shared" si="78"/>
        <v>0</v>
      </c>
      <c r="I111" s="234">
        <v>0</v>
      </c>
      <c r="J111" s="234">
        <v>0</v>
      </c>
      <c r="K111" s="235">
        <f t="shared" si="79"/>
        <v>0</v>
      </c>
      <c r="L111" s="234">
        <v>0</v>
      </c>
      <c r="M111" s="236">
        <f t="shared" si="80"/>
        <v>0</v>
      </c>
      <c r="N111" s="223"/>
      <c r="P111" s="522">
        <v>0</v>
      </c>
      <c r="Q111" s="496"/>
      <c r="R111" s="496" t="s">
        <v>23</v>
      </c>
      <c r="S111" s="496"/>
      <c r="T111" s="409"/>
      <c r="U111" s="162">
        <f t="shared" si="74"/>
        <v>0</v>
      </c>
      <c r="V111" s="234">
        <v>0</v>
      </c>
      <c r="W111" s="234">
        <v>0</v>
      </c>
      <c r="X111" s="295">
        <f t="shared" si="81"/>
        <v>0</v>
      </c>
      <c r="Y111" s="234">
        <v>0</v>
      </c>
      <c r="Z111" s="234">
        <v>0</v>
      </c>
      <c r="AA111" s="295">
        <f t="shared" si="82"/>
        <v>0</v>
      </c>
      <c r="AB111" s="234">
        <v>0</v>
      </c>
      <c r="AC111" s="295">
        <f t="shared" si="83"/>
        <v>0</v>
      </c>
      <c r="AD111" s="296">
        <f t="shared" si="75"/>
        <v>0</v>
      </c>
      <c r="AE111" s="223"/>
      <c r="AG111" s="522">
        <v>0</v>
      </c>
      <c r="AH111" s="496"/>
      <c r="AI111" s="496" t="s">
        <v>23</v>
      </c>
      <c r="AJ111" s="496"/>
      <c r="AK111" s="409"/>
      <c r="AL111" s="307">
        <f t="shared" si="76"/>
        <v>0</v>
      </c>
      <c r="AM111" s="234">
        <v>0</v>
      </c>
      <c r="AN111" s="234">
        <v>0</v>
      </c>
      <c r="AO111" s="277">
        <f t="shared" si="84"/>
        <v>0</v>
      </c>
      <c r="AP111" s="234">
        <v>0</v>
      </c>
      <c r="AQ111" s="234">
        <v>0</v>
      </c>
      <c r="AR111" s="277">
        <f t="shared" si="85"/>
        <v>0</v>
      </c>
      <c r="AS111" s="234">
        <v>0</v>
      </c>
      <c r="AT111" s="277">
        <f t="shared" si="86"/>
        <v>0</v>
      </c>
      <c r="AU111" s="278">
        <f t="shared" si="77"/>
        <v>0</v>
      </c>
    </row>
    <row r="112" spans="1:48" ht="16" thickBot="1" x14ac:dyDescent="0.4">
      <c r="A112" s="410" t="s">
        <v>181</v>
      </c>
      <c r="B112" s="411"/>
      <c r="C112" s="497">
        <f>SUM(A107:B111)</f>
        <v>0</v>
      </c>
      <c r="D112" s="497"/>
      <c r="E112" s="411"/>
      <c r="F112" s="250">
        <f>SUM(F107:F111)</f>
        <v>0</v>
      </c>
      <c r="G112" s="250">
        <f t="shared" ref="G112:L112" si="87">SUM(G107:G111)</f>
        <v>0</v>
      </c>
      <c r="H112" s="250">
        <f t="shared" si="87"/>
        <v>0</v>
      </c>
      <c r="I112" s="250">
        <f t="shared" si="87"/>
        <v>0</v>
      </c>
      <c r="J112" s="250">
        <f t="shared" si="87"/>
        <v>0</v>
      </c>
      <c r="K112" s="250">
        <f t="shared" si="87"/>
        <v>0</v>
      </c>
      <c r="L112" s="250">
        <f t="shared" si="87"/>
        <v>0</v>
      </c>
      <c r="M112" s="237">
        <f>SUM(M107:M111)</f>
        <v>0</v>
      </c>
      <c r="N112" s="223"/>
      <c r="P112" s="410" t="s">
        <v>181</v>
      </c>
      <c r="Q112" s="411"/>
      <c r="R112" s="498">
        <f>SUM(P107:Q111)</f>
        <v>0</v>
      </c>
      <c r="S112" s="498"/>
      <c r="T112" s="421"/>
      <c r="U112" s="339">
        <f t="shared" si="74"/>
        <v>0</v>
      </c>
      <c r="V112" s="293">
        <f>SUM(V107:V111)</f>
        <v>0</v>
      </c>
      <c r="W112" s="293">
        <f t="shared" ref="W112:AB112" si="88">SUM(W107:W111)</f>
        <v>0</v>
      </c>
      <c r="X112" s="293">
        <f t="shared" si="88"/>
        <v>0</v>
      </c>
      <c r="Y112" s="293">
        <f t="shared" si="88"/>
        <v>0</v>
      </c>
      <c r="Z112" s="293">
        <f t="shared" si="88"/>
        <v>0</v>
      </c>
      <c r="AA112" s="293">
        <f t="shared" si="88"/>
        <v>0</v>
      </c>
      <c r="AB112" s="293">
        <f t="shared" si="88"/>
        <v>0</v>
      </c>
      <c r="AC112" s="293">
        <f>SUM(AC107:AC111)</f>
        <v>0</v>
      </c>
      <c r="AD112" s="294">
        <f>SUM(AD107:AD111)</f>
        <v>0</v>
      </c>
      <c r="AE112" s="223"/>
      <c r="AG112" s="410" t="s">
        <v>181</v>
      </c>
      <c r="AH112" s="411"/>
      <c r="AI112" s="543">
        <f>SUM(AG107:AH111)</f>
        <v>0</v>
      </c>
      <c r="AJ112" s="543"/>
      <c r="AK112" s="421"/>
      <c r="AL112" s="337">
        <f t="shared" si="76"/>
        <v>0</v>
      </c>
      <c r="AM112" s="275">
        <f>SUM(AM107:AM111)</f>
        <v>0</v>
      </c>
      <c r="AN112" s="275">
        <f t="shared" ref="AN112:AT112" si="89">SUM(AN107:AN111)</f>
        <v>0</v>
      </c>
      <c r="AO112" s="275">
        <f t="shared" si="89"/>
        <v>0</v>
      </c>
      <c r="AP112" s="275">
        <f t="shared" si="89"/>
        <v>0</v>
      </c>
      <c r="AQ112" s="275">
        <f t="shared" si="89"/>
        <v>0</v>
      </c>
      <c r="AR112" s="275">
        <f t="shared" si="89"/>
        <v>0</v>
      </c>
      <c r="AS112" s="275">
        <f t="shared" si="89"/>
        <v>0</v>
      </c>
      <c r="AT112" s="275">
        <f t="shared" si="89"/>
        <v>0</v>
      </c>
      <c r="AU112" s="276">
        <f t="shared" si="77"/>
        <v>0</v>
      </c>
    </row>
    <row r="113" spans="1:47" s="358" customFormat="1" ht="3.75" customHeight="1" thickBot="1" x14ac:dyDescent="0.4">
      <c r="A113" s="499"/>
      <c r="B113" s="499"/>
      <c r="C113" s="499"/>
      <c r="D113" s="499"/>
      <c r="E113" s="499"/>
      <c r="F113" s="499"/>
      <c r="G113" s="499"/>
      <c r="H113" s="499"/>
      <c r="I113" s="499"/>
      <c r="J113" s="499"/>
      <c r="K113" s="499"/>
      <c r="L113" s="499"/>
      <c r="M113" s="499"/>
      <c r="N113" s="223"/>
      <c r="P113" s="499"/>
      <c r="Q113" s="499"/>
      <c r="R113" s="499"/>
      <c r="S113" s="499"/>
      <c r="T113" s="499"/>
      <c r="U113" s="499"/>
      <c r="V113" s="499"/>
      <c r="W113" s="499"/>
      <c r="X113" s="499"/>
      <c r="Y113" s="499"/>
      <c r="Z113" s="499"/>
      <c r="AA113" s="499"/>
      <c r="AB113" s="499"/>
      <c r="AC113" s="499"/>
      <c r="AD113" s="499"/>
      <c r="AE113" s="223"/>
      <c r="AG113" s="499"/>
      <c r="AH113" s="499"/>
      <c r="AI113" s="499"/>
      <c r="AJ113" s="499"/>
      <c r="AK113" s="499"/>
      <c r="AL113" s="499"/>
      <c r="AM113" s="499"/>
      <c r="AN113" s="499"/>
      <c r="AO113" s="499"/>
      <c r="AP113" s="499"/>
      <c r="AQ113" s="499"/>
      <c r="AR113" s="499"/>
      <c r="AS113" s="499"/>
      <c r="AT113" s="499"/>
      <c r="AU113" s="499"/>
    </row>
    <row r="114" spans="1:47" ht="16" thickBot="1" x14ac:dyDescent="0.4">
      <c r="A114" s="500" t="s">
        <v>187</v>
      </c>
      <c r="B114" s="501"/>
      <c r="C114" s="501"/>
      <c r="D114" s="501"/>
      <c r="E114" s="501"/>
      <c r="F114" s="241">
        <f>SUM(F112, F103)</f>
        <v>0</v>
      </c>
      <c r="G114" s="241">
        <f t="shared" ref="G114:L114" si="90">SUM(G112, G103)</f>
        <v>0</v>
      </c>
      <c r="H114" s="241">
        <f>SUM(H112, H103)</f>
        <v>0</v>
      </c>
      <c r="I114" s="241">
        <f t="shared" si="90"/>
        <v>0</v>
      </c>
      <c r="J114" s="241">
        <f t="shared" si="90"/>
        <v>0</v>
      </c>
      <c r="K114" s="241">
        <f>SUM(K112, K103)</f>
        <v>0</v>
      </c>
      <c r="L114" s="241">
        <f t="shared" si="90"/>
        <v>0</v>
      </c>
      <c r="M114" s="240">
        <f>SUM(M112, M103)</f>
        <v>0</v>
      </c>
      <c r="N114" s="223"/>
      <c r="P114" s="500" t="s">
        <v>187</v>
      </c>
      <c r="Q114" s="501"/>
      <c r="R114" s="501"/>
      <c r="S114" s="501"/>
      <c r="T114" s="501"/>
      <c r="U114" s="340">
        <f t="shared" si="74"/>
        <v>0</v>
      </c>
      <c r="V114" s="297">
        <f>SUM(V112, V103)</f>
        <v>0</v>
      </c>
      <c r="W114" s="297">
        <f t="shared" ref="W114" si="91">SUM(W112, W103)</f>
        <v>0</v>
      </c>
      <c r="X114" s="297">
        <f>SUM(X112, X103)</f>
        <v>0</v>
      </c>
      <c r="Y114" s="297">
        <f t="shared" ref="Y114:AB114" si="92">SUM(Y112, Y103)</f>
        <v>0</v>
      </c>
      <c r="Z114" s="297">
        <f t="shared" si="92"/>
        <v>0</v>
      </c>
      <c r="AA114" s="297">
        <f t="shared" si="92"/>
        <v>0</v>
      </c>
      <c r="AB114" s="297">
        <f t="shared" si="92"/>
        <v>0</v>
      </c>
      <c r="AC114" s="297">
        <f>SUM(AC112, AC103)</f>
        <v>0</v>
      </c>
      <c r="AD114" s="298">
        <f>SUM(AD112, AD103)</f>
        <v>0</v>
      </c>
      <c r="AE114" s="223"/>
      <c r="AG114" s="500" t="s">
        <v>187</v>
      </c>
      <c r="AH114" s="501"/>
      <c r="AI114" s="501"/>
      <c r="AJ114" s="501"/>
      <c r="AK114" s="501"/>
      <c r="AL114" s="338">
        <f t="shared" si="76"/>
        <v>0</v>
      </c>
      <c r="AM114" s="279">
        <f>SUM(AM112, AM103)</f>
        <v>0</v>
      </c>
      <c r="AN114" s="279">
        <f t="shared" ref="AN114" si="93">SUM(AN112, AN103)</f>
        <v>0</v>
      </c>
      <c r="AO114" s="279">
        <f>SUM(AO112, AO103)</f>
        <v>0</v>
      </c>
      <c r="AP114" s="279">
        <f t="shared" ref="AP114:AT114" si="94">SUM(AP112, AP103)</f>
        <v>0</v>
      </c>
      <c r="AQ114" s="279">
        <f t="shared" si="94"/>
        <v>0</v>
      </c>
      <c r="AR114" s="279">
        <f t="shared" si="94"/>
        <v>0</v>
      </c>
      <c r="AS114" s="279">
        <f t="shared" si="94"/>
        <v>0</v>
      </c>
      <c r="AT114" s="279">
        <f t="shared" si="94"/>
        <v>0</v>
      </c>
      <c r="AU114" s="280">
        <f t="shared" si="77"/>
        <v>0</v>
      </c>
    </row>
    <row r="115" spans="1:47" ht="16" thickBot="1" x14ac:dyDescent="0.4">
      <c r="F115" s="357"/>
      <c r="G115" s="357"/>
      <c r="AE115" s="358"/>
    </row>
    <row r="116" spans="1:47" s="242" customFormat="1" x14ac:dyDescent="0.35">
      <c r="A116" s="502" t="s">
        <v>98</v>
      </c>
      <c r="B116" s="503"/>
      <c r="C116" s="503"/>
      <c r="D116" s="503"/>
      <c r="E116" s="503"/>
      <c r="F116" s="503"/>
      <c r="G116" s="503"/>
      <c r="H116" s="503"/>
      <c r="I116" s="503"/>
      <c r="J116" s="503"/>
      <c r="K116" s="503"/>
      <c r="L116" s="503"/>
      <c r="M116" s="518"/>
      <c r="N116" s="413"/>
      <c r="P116" s="502" t="s">
        <v>98</v>
      </c>
      <c r="Q116" s="503"/>
      <c r="R116" s="503"/>
      <c r="S116" s="503"/>
      <c r="T116" s="503"/>
      <c r="U116" s="503"/>
      <c r="V116" s="503"/>
      <c r="W116" s="503"/>
      <c r="X116" s="503"/>
      <c r="Y116" s="503"/>
      <c r="Z116" s="503"/>
      <c r="AA116" s="503"/>
      <c r="AB116" s="503"/>
      <c r="AC116" s="503"/>
      <c r="AD116" s="418"/>
      <c r="AE116" s="413"/>
      <c r="AG116" s="502" t="s">
        <v>98</v>
      </c>
      <c r="AH116" s="503"/>
      <c r="AI116" s="503"/>
      <c r="AJ116" s="503"/>
      <c r="AK116" s="503"/>
      <c r="AL116" s="503"/>
      <c r="AM116" s="503"/>
      <c r="AN116" s="503"/>
      <c r="AO116" s="503"/>
      <c r="AP116" s="503"/>
      <c r="AQ116" s="503"/>
      <c r="AR116" s="503"/>
      <c r="AS116" s="503"/>
      <c r="AT116" s="503"/>
      <c r="AU116" s="418"/>
    </row>
    <row r="117" spans="1:47" s="242" customFormat="1" x14ac:dyDescent="0.35">
      <c r="A117" s="530" t="s">
        <v>24</v>
      </c>
      <c r="B117" s="531"/>
      <c r="C117" s="531"/>
      <c r="D117" s="531"/>
      <c r="E117" s="531"/>
      <c r="F117" s="531"/>
      <c r="G117" s="531"/>
      <c r="H117" s="531"/>
      <c r="I117" s="531"/>
      <c r="J117" s="424" t="s">
        <v>17</v>
      </c>
      <c r="K117" s="424" t="s">
        <v>15</v>
      </c>
      <c r="L117" s="424" t="s">
        <v>16</v>
      </c>
      <c r="M117" s="259" t="s">
        <v>18</v>
      </c>
      <c r="N117" s="413"/>
      <c r="P117" s="530" t="s">
        <v>24</v>
      </c>
      <c r="Q117" s="531"/>
      <c r="R117" s="531"/>
      <c r="S117" s="531"/>
      <c r="T117" s="531"/>
      <c r="U117" s="531"/>
      <c r="V117" s="531"/>
      <c r="W117" s="531"/>
      <c r="X117" s="531"/>
      <c r="Y117" s="422" t="s">
        <v>110</v>
      </c>
      <c r="Z117" s="328" t="s">
        <v>77</v>
      </c>
      <c r="AA117" s="424" t="s">
        <v>15</v>
      </c>
      <c r="AB117" s="424" t="s">
        <v>16</v>
      </c>
      <c r="AC117" s="422" t="s">
        <v>18</v>
      </c>
      <c r="AD117" s="267" t="s">
        <v>114</v>
      </c>
      <c r="AE117" s="413"/>
      <c r="AG117" s="530" t="s">
        <v>24</v>
      </c>
      <c r="AH117" s="531"/>
      <c r="AI117" s="531"/>
      <c r="AJ117" s="531"/>
      <c r="AK117" s="531"/>
      <c r="AL117" s="531"/>
      <c r="AM117" s="531"/>
      <c r="AN117" s="531"/>
      <c r="AO117" s="531"/>
      <c r="AP117" s="422" t="s">
        <v>110</v>
      </c>
      <c r="AQ117" s="328" t="s">
        <v>211</v>
      </c>
      <c r="AR117" s="424" t="s">
        <v>15</v>
      </c>
      <c r="AS117" s="424" t="s">
        <v>16</v>
      </c>
      <c r="AT117" s="422" t="s">
        <v>213</v>
      </c>
      <c r="AU117" s="267" t="s">
        <v>111</v>
      </c>
    </row>
    <row r="118" spans="1:47" x14ac:dyDescent="0.35">
      <c r="A118" s="415">
        <v>1</v>
      </c>
      <c r="B118" s="491"/>
      <c r="C118" s="491"/>
      <c r="D118" s="491"/>
      <c r="E118" s="491"/>
      <c r="F118" s="491"/>
      <c r="G118" s="491"/>
      <c r="H118" s="491"/>
      <c r="I118" s="491"/>
      <c r="J118" s="234">
        <v>0</v>
      </c>
      <c r="K118" s="234">
        <v>0</v>
      </c>
      <c r="L118" s="234">
        <v>0</v>
      </c>
      <c r="M118" s="236">
        <f>SUM(J118:L118)</f>
        <v>0</v>
      </c>
      <c r="N118" s="223"/>
      <c r="P118" s="415">
        <v>1</v>
      </c>
      <c r="Q118" s="491"/>
      <c r="R118" s="491"/>
      <c r="S118" s="491"/>
      <c r="T118" s="491"/>
      <c r="U118" s="491"/>
      <c r="V118" s="491"/>
      <c r="W118" s="491"/>
      <c r="X118" s="491"/>
      <c r="Y118" s="164">
        <f>AU38</f>
        <v>0</v>
      </c>
      <c r="Z118" s="234">
        <v>0</v>
      </c>
      <c r="AA118" s="234">
        <v>0</v>
      </c>
      <c r="AB118" s="234">
        <v>0</v>
      </c>
      <c r="AC118" s="295">
        <f>SUM(Z118:AB118)</f>
        <v>0</v>
      </c>
      <c r="AD118" s="296">
        <f t="shared" ref="AD118:AD120" si="95">M118-AC118</f>
        <v>0</v>
      </c>
      <c r="AE118" s="223"/>
      <c r="AG118" s="415">
        <v>1</v>
      </c>
      <c r="AH118" s="491"/>
      <c r="AI118" s="491"/>
      <c r="AJ118" s="491"/>
      <c r="AK118" s="491"/>
      <c r="AL118" s="491"/>
      <c r="AM118" s="491"/>
      <c r="AN118" s="491"/>
      <c r="AO118" s="491"/>
      <c r="AP118" s="305">
        <f>AU38</f>
        <v>0</v>
      </c>
      <c r="AQ118" s="234">
        <v>0</v>
      </c>
      <c r="AR118" s="234">
        <v>0</v>
      </c>
      <c r="AS118" s="234">
        <v>0</v>
      </c>
      <c r="AT118" s="277">
        <f>SUM(AQ118:AS118)</f>
        <v>0</v>
      </c>
      <c r="AU118" s="278">
        <f>IF($S$153&lt;&gt;0, AC118+AP118-AT118, M118+AP118-AT118)</f>
        <v>0</v>
      </c>
    </row>
    <row r="119" spans="1:47" x14ac:dyDescent="0.35">
      <c r="A119" s="415">
        <v>2</v>
      </c>
      <c r="B119" s="492"/>
      <c r="C119" s="492"/>
      <c r="D119" s="492"/>
      <c r="E119" s="492"/>
      <c r="F119" s="492"/>
      <c r="G119" s="492"/>
      <c r="H119" s="492"/>
      <c r="I119" s="492"/>
      <c r="J119" s="234">
        <v>0</v>
      </c>
      <c r="K119" s="234">
        <v>0</v>
      </c>
      <c r="L119" s="234">
        <v>0</v>
      </c>
      <c r="M119" s="236">
        <f>SUM(J119:L119)</f>
        <v>0</v>
      </c>
      <c r="N119" s="223"/>
      <c r="P119" s="415">
        <v>2</v>
      </c>
      <c r="Q119" s="492"/>
      <c r="R119" s="492"/>
      <c r="S119" s="492"/>
      <c r="T119" s="492"/>
      <c r="U119" s="492"/>
      <c r="V119" s="492"/>
      <c r="W119" s="492"/>
      <c r="X119" s="492"/>
      <c r="Y119" s="164">
        <f t="shared" ref="Y119:Y121" si="96">AU39</f>
        <v>0</v>
      </c>
      <c r="Z119" s="234">
        <v>0</v>
      </c>
      <c r="AA119" s="234">
        <v>0</v>
      </c>
      <c r="AB119" s="234">
        <v>0</v>
      </c>
      <c r="AC119" s="295">
        <f t="shared" ref="AC119:AC120" si="97">SUM(Z119:AB119)</f>
        <v>0</v>
      </c>
      <c r="AD119" s="296">
        <f t="shared" si="95"/>
        <v>0</v>
      </c>
      <c r="AE119" s="223"/>
      <c r="AG119" s="415">
        <v>2</v>
      </c>
      <c r="AH119" s="492"/>
      <c r="AI119" s="492"/>
      <c r="AJ119" s="492"/>
      <c r="AK119" s="492"/>
      <c r="AL119" s="492"/>
      <c r="AM119" s="492"/>
      <c r="AN119" s="492"/>
      <c r="AO119" s="492"/>
      <c r="AP119" s="305">
        <f t="shared" ref="AP119:AP121" si="98">AU39</f>
        <v>0</v>
      </c>
      <c r="AQ119" s="234">
        <v>0</v>
      </c>
      <c r="AR119" s="234">
        <v>0</v>
      </c>
      <c r="AS119" s="234">
        <v>0</v>
      </c>
      <c r="AT119" s="277">
        <f t="shared" ref="AT119:AT120" si="99">SUM(AQ119:AS119)</f>
        <v>0</v>
      </c>
      <c r="AU119" s="278">
        <f t="shared" ref="AU119:AU120" si="100">IF($S$153&lt;&gt;0, AC119+AP119-AT119, M119+AP119-AT119)</f>
        <v>0</v>
      </c>
    </row>
    <row r="120" spans="1:47" x14ac:dyDescent="0.35">
      <c r="A120" s="415">
        <v>3</v>
      </c>
      <c r="B120" s="492"/>
      <c r="C120" s="492"/>
      <c r="D120" s="492"/>
      <c r="E120" s="492"/>
      <c r="F120" s="492"/>
      <c r="G120" s="492"/>
      <c r="H120" s="492"/>
      <c r="I120" s="492"/>
      <c r="J120" s="234">
        <v>0</v>
      </c>
      <c r="K120" s="234">
        <v>0</v>
      </c>
      <c r="L120" s="234">
        <v>0</v>
      </c>
      <c r="M120" s="236">
        <f t="shared" ref="M120:M139" si="101">SUM(J120:L120)</f>
        <v>0</v>
      </c>
      <c r="N120" s="223"/>
      <c r="P120" s="415">
        <v>3</v>
      </c>
      <c r="Q120" s="492"/>
      <c r="R120" s="492"/>
      <c r="S120" s="492"/>
      <c r="T120" s="492"/>
      <c r="U120" s="492"/>
      <c r="V120" s="492"/>
      <c r="W120" s="492"/>
      <c r="X120" s="492"/>
      <c r="Y120" s="164">
        <f t="shared" si="96"/>
        <v>0</v>
      </c>
      <c r="Z120" s="234">
        <v>0</v>
      </c>
      <c r="AA120" s="234">
        <v>0</v>
      </c>
      <c r="AB120" s="234">
        <v>0</v>
      </c>
      <c r="AC120" s="295">
        <f t="shared" si="97"/>
        <v>0</v>
      </c>
      <c r="AD120" s="296">
        <f t="shared" si="95"/>
        <v>0</v>
      </c>
      <c r="AE120" s="223"/>
      <c r="AG120" s="415">
        <v>3</v>
      </c>
      <c r="AH120" s="492"/>
      <c r="AI120" s="492"/>
      <c r="AJ120" s="492"/>
      <c r="AK120" s="492"/>
      <c r="AL120" s="492"/>
      <c r="AM120" s="492"/>
      <c r="AN120" s="492"/>
      <c r="AO120" s="492"/>
      <c r="AP120" s="305">
        <f t="shared" si="98"/>
        <v>0</v>
      </c>
      <c r="AQ120" s="234">
        <v>0</v>
      </c>
      <c r="AR120" s="234">
        <v>0</v>
      </c>
      <c r="AS120" s="234">
        <v>0</v>
      </c>
      <c r="AT120" s="277">
        <f t="shared" si="99"/>
        <v>0</v>
      </c>
      <c r="AU120" s="278">
        <f t="shared" si="100"/>
        <v>0</v>
      </c>
    </row>
    <row r="121" spans="1:47" ht="16" thickBot="1" x14ac:dyDescent="0.4">
      <c r="A121" s="504" t="s">
        <v>25</v>
      </c>
      <c r="B121" s="505"/>
      <c r="C121" s="505"/>
      <c r="D121" s="505"/>
      <c r="E121" s="505"/>
      <c r="F121" s="505"/>
      <c r="G121" s="505"/>
      <c r="H121" s="505"/>
      <c r="I121" s="505"/>
      <c r="J121" s="250">
        <f>SUM(J118:J120)</f>
        <v>0</v>
      </c>
      <c r="K121" s="250">
        <f t="shared" ref="K121:L121" si="102">SUM(K118:K120)</f>
        <v>0</v>
      </c>
      <c r="L121" s="250">
        <f t="shared" si="102"/>
        <v>0</v>
      </c>
      <c r="M121" s="237">
        <f t="shared" si="101"/>
        <v>0</v>
      </c>
      <c r="N121" s="223"/>
      <c r="P121" s="504" t="s">
        <v>25</v>
      </c>
      <c r="Q121" s="505"/>
      <c r="R121" s="505"/>
      <c r="S121" s="505"/>
      <c r="T121" s="505"/>
      <c r="U121" s="505"/>
      <c r="V121" s="505"/>
      <c r="W121" s="505"/>
      <c r="X121" s="505"/>
      <c r="Y121" s="200">
        <f t="shared" si="96"/>
        <v>0</v>
      </c>
      <c r="Z121" s="293">
        <f>SUM(Z118:Z120)</f>
        <v>0</v>
      </c>
      <c r="AA121" s="293">
        <f t="shared" ref="AA121:AD121" si="103">SUM(AA118:AA120)</f>
        <v>0</v>
      </c>
      <c r="AB121" s="293">
        <f t="shared" si="103"/>
        <v>0</v>
      </c>
      <c r="AC121" s="293">
        <f t="shared" si="103"/>
        <v>0</v>
      </c>
      <c r="AD121" s="294">
        <f t="shared" si="103"/>
        <v>0</v>
      </c>
      <c r="AE121" s="223"/>
      <c r="AG121" s="504" t="s">
        <v>25</v>
      </c>
      <c r="AH121" s="505"/>
      <c r="AI121" s="505"/>
      <c r="AJ121" s="505"/>
      <c r="AK121" s="505"/>
      <c r="AL121" s="505"/>
      <c r="AM121" s="505"/>
      <c r="AN121" s="505"/>
      <c r="AO121" s="505"/>
      <c r="AP121" s="306">
        <f t="shared" si="98"/>
        <v>0</v>
      </c>
      <c r="AQ121" s="275">
        <f>SUM(AQ118:AQ120)</f>
        <v>0</v>
      </c>
      <c r="AR121" s="275">
        <f t="shared" ref="AR121:AT121" si="104">SUM(AR118:AR120)</f>
        <v>0</v>
      </c>
      <c r="AS121" s="275">
        <f t="shared" si="104"/>
        <v>0</v>
      </c>
      <c r="AT121" s="275">
        <f t="shared" si="104"/>
        <v>0</v>
      </c>
      <c r="AU121" s="276">
        <f>IF($S$153&lt;&gt;0, AC121+AP121-AT121, M121+AP121-AT121)</f>
        <v>0</v>
      </c>
    </row>
    <row r="122" spans="1:47" s="358" customFormat="1" ht="3.75" customHeight="1" thickBot="1" x14ac:dyDescent="0.4">
      <c r="A122" s="413"/>
      <c r="B122" s="413"/>
      <c r="C122" s="413"/>
      <c r="D122" s="413"/>
      <c r="E122" s="413"/>
      <c r="F122" s="413"/>
      <c r="G122" s="413"/>
      <c r="H122" s="413"/>
      <c r="I122" s="413"/>
      <c r="J122" s="246"/>
      <c r="K122" s="246"/>
      <c r="L122" s="246"/>
      <c r="M122" s="246"/>
      <c r="N122" s="223"/>
      <c r="P122" s="413"/>
      <c r="Q122" s="413"/>
      <c r="R122" s="413"/>
      <c r="S122" s="413"/>
      <c r="T122" s="413"/>
      <c r="U122" s="413"/>
      <c r="V122" s="413"/>
      <c r="W122" s="413"/>
      <c r="X122" s="413"/>
      <c r="Y122" s="304"/>
      <c r="Z122" s="246"/>
      <c r="AA122" s="246"/>
      <c r="AB122" s="246"/>
      <c r="AC122" s="246"/>
      <c r="AD122" s="246"/>
      <c r="AE122" s="223"/>
      <c r="AG122" s="413"/>
      <c r="AH122" s="413"/>
      <c r="AI122" s="413"/>
      <c r="AJ122" s="413"/>
      <c r="AK122" s="413"/>
      <c r="AL122" s="413"/>
      <c r="AM122" s="413"/>
      <c r="AN122" s="413"/>
      <c r="AO122" s="413"/>
      <c r="AP122" s="304"/>
      <c r="AQ122" s="246"/>
      <c r="AR122" s="246"/>
      <c r="AS122" s="246"/>
      <c r="AT122" s="246"/>
      <c r="AU122" s="246"/>
    </row>
    <row r="123" spans="1:47" s="242" customFormat="1" x14ac:dyDescent="0.35">
      <c r="A123" s="502" t="s">
        <v>33</v>
      </c>
      <c r="B123" s="503"/>
      <c r="C123" s="503"/>
      <c r="D123" s="503"/>
      <c r="E123" s="503"/>
      <c r="F123" s="503"/>
      <c r="G123" s="503"/>
      <c r="H123" s="503"/>
      <c r="I123" s="503"/>
      <c r="J123" s="425" t="s">
        <v>17</v>
      </c>
      <c r="K123" s="425" t="s">
        <v>15</v>
      </c>
      <c r="L123" s="425" t="s">
        <v>16</v>
      </c>
      <c r="M123" s="418" t="s">
        <v>18</v>
      </c>
      <c r="N123" s="413"/>
      <c r="P123" s="502" t="s">
        <v>33</v>
      </c>
      <c r="Q123" s="503"/>
      <c r="R123" s="503"/>
      <c r="S123" s="503"/>
      <c r="T123" s="503"/>
      <c r="U123" s="503"/>
      <c r="V123" s="503"/>
      <c r="W123" s="503"/>
      <c r="X123" s="503"/>
      <c r="Y123" s="414" t="s">
        <v>110</v>
      </c>
      <c r="Z123" s="425" t="s">
        <v>77</v>
      </c>
      <c r="AA123" s="425" t="s">
        <v>15</v>
      </c>
      <c r="AB123" s="425" t="s">
        <v>16</v>
      </c>
      <c r="AC123" s="414" t="s">
        <v>18</v>
      </c>
      <c r="AD123" s="268" t="s">
        <v>114</v>
      </c>
      <c r="AE123" s="413"/>
      <c r="AG123" s="502" t="s">
        <v>33</v>
      </c>
      <c r="AH123" s="503"/>
      <c r="AI123" s="503"/>
      <c r="AJ123" s="503"/>
      <c r="AK123" s="503"/>
      <c r="AL123" s="503"/>
      <c r="AM123" s="503"/>
      <c r="AN123" s="503"/>
      <c r="AO123" s="503"/>
      <c r="AP123" s="414" t="s">
        <v>110</v>
      </c>
      <c r="AQ123" s="425" t="s">
        <v>211</v>
      </c>
      <c r="AR123" s="425" t="s">
        <v>15</v>
      </c>
      <c r="AS123" s="425" t="s">
        <v>16</v>
      </c>
      <c r="AT123" s="414" t="s">
        <v>213</v>
      </c>
      <c r="AU123" s="268" t="s">
        <v>111</v>
      </c>
    </row>
    <row r="124" spans="1:47" x14ac:dyDescent="0.35">
      <c r="A124" s="415">
        <v>1</v>
      </c>
      <c r="B124" s="492"/>
      <c r="C124" s="492"/>
      <c r="D124" s="492"/>
      <c r="E124" s="492"/>
      <c r="F124" s="492"/>
      <c r="G124" s="492"/>
      <c r="H124" s="492"/>
      <c r="I124" s="492"/>
      <c r="J124" s="234">
        <v>0</v>
      </c>
      <c r="K124" s="234">
        <v>0</v>
      </c>
      <c r="L124" s="234">
        <v>0</v>
      </c>
      <c r="M124" s="236">
        <f t="shared" si="101"/>
        <v>0</v>
      </c>
      <c r="N124" s="223"/>
      <c r="P124" s="415">
        <v>1</v>
      </c>
      <c r="Q124" s="492"/>
      <c r="R124" s="492"/>
      <c r="S124" s="492"/>
      <c r="T124" s="492"/>
      <c r="U124" s="492"/>
      <c r="V124" s="492"/>
      <c r="W124" s="492"/>
      <c r="X124" s="492"/>
      <c r="Y124" s="164">
        <f>AU44</f>
        <v>0</v>
      </c>
      <c r="Z124" s="234">
        <v>0</v>
      </c>
      <c r="AA124" s="234">
        <v>0</v>
      </c>
      <c r="AB124" s="234">
        <v>0</v>
      </c>
      <c r="AC124" s="295">
        <f t="shared" ref="AC124:AC126" si="105">SUM(Z124:AB124)</f>
        <v>0</v>
      </c>
      <c r="AD124" s="296">
        <f t="shared" ref="AD124:AD126" si="106">M124-AC124</f>
        <v>0</v>
      </c>
      <c r="AE124" s="223"/>
      <c r="AG124" s="415">
        <v>1</v>
      </c>
      <c r="AH124" s="492"/>
      <c r="AI124" s="492"/>
      <c r="AJ124" s="492"/>
      <c r="AK124" s="492"/>
      <c r="AL124" s="492"/>
      <c r="AM124" s="492"/>
      <c r="AN124" s="492"/>
      <c r="AO124" s="492"/>
      <c r="AP124" s="305">
        <f t="shared" ref="AP124:AP127" si="107">AU44</f>
        <v>0</v>
      </c>
      <c r="AQ124" s="234">
        <v>0</v>
      </c>
      <c r="AR124" s="234">
        <v>0</v>
      </c>
      <c r="AS124" s="234">
        <v>0</v>
      </c>
      <c r="AT124" s="277">
        <f t="shared" ref="AT124:AT126" si="108">SUM(AQ124:AS124)</f>
        <v>0</v>
      </c>
      <c r="AU124" s="278">
        <f>IF($S$153&lt;&gt;0, AC124+AP124-AT124, M124+AP124-AT124)</f>
        <v>0</v>
      </c>
    </row>
    <row r="125" spans="1:47" x14ac:dyDescent="0.35">
      <c r="A125" s="415">
        <v>2</v>
      </c>
      <c r="B125" s="492"/>
      <c r="C125" s="492"/>
      <c r="D125" s="492"/>
      <c r="E125" s="492"/>
      <c r="F125" s="492"/>
      <c r="G125" s="492"/>
      <c r="H125" s="492"/>
      <c r="I125" s="492"/>
      <c r="J125" s="234">
        <v>0</v>
      </c>
      <c r="K125" s="234">
        <v>0</v>
      </c>
      <c r="L125" s="234">
        <v>0</v>
      </c>
      <c r="M125" s="236">
        <f t="shared" si="101"/>
        <v>0</v>
      </c>
      <c r="N125" s="223"/>
      <c r="P125" s="415">
        <v>2</v>
      </c>
      <c r="Q125" s="492"/>
      <c r="R125" s="492"/>
      <c r="S125" s="492"/>
      <c r="T125" s="492"/>
      <c r="U125" s="492"/>
      <c r="V125" s="492"/>
      <c r="W125" s="492"/>
      <c r="X125" s="492"/>
      <c r="Y125" s="164">
        <f t="shared" ref="Y125:Y127" si="109">AU45</f>
        <v>0</v>
      </c>
      <c r="Z125" s="234">
        <v>0</v>
      </c>
      <c r="AA125" s="234">
        <v>0</v>
      </c>
      <c r="AB125" s="234">
        <v>0</v>
      </c>
      <c r="AC125" s="295">
        <f t="shared" si="105"/>
        <v>0</v>
      </c>
      <c r="AD125" s="296">
        <f t="shared" si="106"/>
        <v>0</v>
      </c>
      <c r="AE125" s="223"/>
      <c r="AG125" s="415">
        <v>2</v>
      </c>
      <c r="AH125" s="492"/>
      <c r="AI125" s="492"/>
      <c r="AJ125" s="492"/>
      <c r="AK125" s="492"/>
      <c r="AL125" s="492"/>
      <c r="AM125" s="492"/>
      <c r="AN125" s="492"/>
      <c r="AO125" s="492"/>
      <c r="AP125" s="305">
        <f t="shared" si="107"/>
        <v>0</v>
      </c>
      <c r="AQ125" s="234">
        <v>0</v>
      </c>
      <c r="AR125" s="234">
        <v>0</v>
      </c>
      <c r="AS125" s="234">
        <v>0</v>
      </c>
      <c r="AT125" s="277">
        <f t="shared" si="108"/>
        <v>0</v>
      </c>
      <c r="AU125" s="278">
        <f t="shared" ref="AU125:AU127" si="110">IF($S$153&lt;&gt;0, AC125+AP125-AT125, M125+AP125-AT125)</f>
        <v>0</v>
      </c>
    </row>
    <row r="126" spans="1:47" x14ac:dyDescent="0.35">
      <c r="A126" s="415">
        <v>3</v>
      </c>
      <c r="B126" s="492"/>
      <c r="C126" s="492"/>
      <c r="D126" s="492"/>
      <c r="E126" s="492"/>
      <c r="F126" s="492"/>
      <c r="G126" s="492"/>
      <c r="H126" s="492"/>
      <c r="I126" s="492"/>
      <c r="J126" s="234">
        <v>0</v>
      </c>
      <c r="K126" s="234">
        <v>0</v>
      </c>
      <c r="L126" s="234">
        <v>0</v>
      </c>
      <c r="M126" s="236">
        <f>SUM(J126:L126)</f>
        <v>0</v>
      </c>
      <c r="N126" s="223"/>
      <c r="P126" s="415">
        <v>3</v>
      </c>
      <c r="Q126" s="492"/>
      <c r="R126" s="492"/>
      <c r="S126" s="492"/>
      <c r="T126" s="492"/>
      <c r="U126" s="492"/>
      <c r="V126" s="492"/>
      <c r="W126" s="492"/>
      <c r="X126" s="492"/>
      <c r="Y126" s="164">
        <f t="shared" si="109"/>
        <v>0</v>
      </c>
      <c r="Z126" s="234">
        <v>0</v>
      </c>
      <c r="AA126" s="234">
        <v>0</v>
      </c>
      <c r="AB126" s="234">
        <v>0</v>
      </c>
      <c r="AC126" s="295">
        <f t="shared" si="105"/>
        <v>0</v>
      </c>
      <c r="AD126" s="296">
        <f t="shared" si="106"/>
        <v>0</v>
      </c>
      <c r="AE126" s="223"/>
      <c r="AG126" s="415">
        <v>3</v>
      </c>
      <c r="AH126" s="492"/>
      <c r="AI126" s="492"/>
      <c r="AJ126" s="492"/>
      <c r="AK126" s="492"/>
      <c r="AL126" s="492"/>
      <c r="AM126" s="492"/>
      <c r="AN126" s="492"/>
      <c r="AO126" s="492"/>
      <c r="AP126" s="305">
        <f t="shared" si="107"/>
        <v>0</v>
      </c>
      <c r="AQ126" s="234">
        <v>0</v>
      </c>
      <c r="AR126" s="234">
        <v>0</v>
      </c>
      <c r="AS126" s="234">
        <v>0</v>
      </c>
      <c r="AT126" s="277">
        <f t="shared" si="108"/>
        <v>0</v>
      </c>
      <c r="AU126" s="278">
        <f t="shared" si="110"/>
        <v>0</v>
      </c>
    </row>
    <row r="127" spans="1:47" ht="16" thickBot="1" x14ac:dyDescent="0.4">
      <c r="A127" s="504" t="s">
        <v>26</v>
      </c>
      <c r="B127" s="505"/>
      <c r="C127" s="505"/>
      <c r="D127" s="505"/>
      <c r="E127" s="505"/>
      <c r="F127" s="505"/>
      <c r="G127" s="505"/>
      <c r="H127" s="505"/>
      <c r="I127" s="505"/>
      <c r="J127" s="250">
        <f>SUM(J124:J126)</f>
        <v>0</v>
      </c>
      <c r="K127" s="250">
        <f t="shared" ref="K127" si="111">SUM(K124:K126)</f>
        <v>0</v>
      </c>
      <c r="L127" s="250">
        <f>SUM(L124:L126)</f>
        <v>0</v>
      </c>
      <c r="M127" s="237">
        <f t="shared" si="101"/>
        <v>0</v>
      </c>
      <c r="N127" s="223"/>
      <c r="P127" s="504" t="s">
        <v>26</v>
      </c>
      <c r="Q127" s="505"/>
      <c r="R127" s="505"/>
      <c r="S127" s="505"/>
      <c r="T127" s="505"/>
      <c r="U127" s="505"/>
      <c r="V127" s="505"/>
      <c r="W127" s="505"/>
      <c r="X127" s="505"/>
      <c r="Y127" s="200">
        <f t="shared" si="109"/>
        <v>0</v>
      </c>
      <c r="Z127" s="293">
        <f>SUM(Z124:Z126)</f>
        <v>0</v>
      </c>
      <c r="AA127" s="293">
        <f t="shared" ref="AA127:AD127" si="112">SUM(AA124:AA126)</f>
        <v>0</v>
      </c>
      <c r="AB127" s="293">
        <f t="shared" si="112"/>
        <v>0</v>
      </c>
      <c r="AC127" s="293">
        <f t="shared" si="112"/>
        <v>0</v>
      </c>
      <c r="AD127" s="294">
        <f t="shared" si="112"/>
        <v>0</v>
      </c>
      <c r="AE127" s="223"/>
      <c r="AG127" s="504" t="s">
        <v>26</v>
      </c>
      <c r="AH127" s="505"/>
      <c r="AI127" s="505"/>
      <c r="AJ127" s="505"/>
      <c r="AK127" s="505"/>
      <c r="AL127" s="505"/>
      <c r="AM127" s="505"/>
      <c r="AN127" s="505"/>
      <c r="AO127" s="505"/>
      <c r="AP127" s="306">
        <f t="shared" si="107"/>
        <v>0</v>
      </c>
      <c r="AQ127" s="275">
        <f>SUM(AQ124:AQ126)</f>
        <v>0</v>
      </c>
      <c r="AR127" s="275">
        <f t="shared" ref="AR127:AT127" si="113">SUM(AR124:AR126)</f>
        <v>0</v>
      </c>
      <c r="AS127" s="275">
        <f t="shared" si="113"/>
        <v>0</v>
      </c>
      <c r="AT127" s="275">
        <f t="shared" si="113"/>
        <v>0</v>
      </c>
      <c r="AU127" s="276">
        <f t="shared" si="110"/>
        <v>0</v>
      </c>
    </row>
    <row r="128" spans="1:47" s="358" customFormat="1" ht="3.75" customHeight="1" thickBot="1" x14ac:dyDescent="0.4">
      <c r="A128" s="413"/>
      <c r="B128" s="413"/>
      <c r="C128" s="413"/>
      <c r="D128" s="413"/>
      <c r="E128" s="413"/>
      <c r="F128" s="413"/>
      <c r="G128" s="413"/>
      <c r="H128" s="413"/>
      <c r="I128" s="413"/>
      <c r="J128" s="246"/>
      <c r="K128" s="246"/>
      <c r="L128" s="246"/>
      <c r="M128" s="246"/>
      <c r="N128" s="223"/>
      <c r="P128" s="413"/>
      <c r="Q128" s="413"/>
      <c r="R128" s="413"/>
      <c r="S128" s="413"/>
      <c r="T128" s="413"/>
      <c r="U128" s="413"/>
      <c r="V128" s="413"/>
      <c r="W128" s="413"/>
      <c r="X128" s="413"/>
      <c r="Y128" s="246"/>
      <c r="Z128" s="246"/>
      <c r="AA128" s="246"/>
      <c r="AB128" s="246"/>
      <c r="AC128" s="246"/>
      <c r="AD128" s="246"/>
      <c r="AE128" s="223"/>
      <c r="AG128" s="413"/>
      <c r="AH128" s="413"/>
      <c r="AI128" s="413"/>
      <c r="AJ128" s="413"/>
      <c r="AK128" s="413"/>
      <c r="AL128" s="413"/>
      <c r="AM128" s="413"/>
      <c r="AN128" s="413"/>
      <c r="AO128" s="413"/>
      <c r="AP128" s="246"/>
      <c r="AQ128" s="246"/>
      <c r="AR128" s="246"/>
      <c r="AS128" s="246"/>
      <c r="AT128" s="246"/>
      <c r="AU128" s="246"/>
    </row>
    <row r="129" spans="1:134" s="242" customFormat="1" x14ac:dyDescent="0.35">
      <c r="A129" s="502" t="s">
        <v>27</v>
      </c>
      <c r="B129" s="503"/>
      <c r="C129" s="503"/>
      <c r="D129" s="503"/>
      <c r="E129" s="503"/>
      <c r="F129" s="503"/>
      <c r="G129" s="503"/>
      <c r="H129" s="503"/>
      <c r="I129" s="503"/>
      <c r="J129" s="425" t="s">
        <v>17</v>
      </c>
      <c r="K129" s="425" t="s">
        <v>15</v>
      </c>
      <c r="L129" s="425" t="s">
        <v>16</v>
      </c>
      <c r="M129" s="418" t="s">
        <v>18</v>
      </c>
      <c r="N129" s="413"/>
      <c r="P129" s="502" t="s">
        <v>27</v>
      </c>
      <c r="Q129" s="503"/>
      <c r="R129" s="503"/>
      <c r="S129" s="503"/>
      <c r="T129" s="503"/>
      <c r="U129" s="503"/>
      <c r="V129" s="503"/>
      <c r="W129" s="503"/>
      <c r="X129" s="503"/>
      <c r="Y129" s="414" t="s">
        <v>110</v>
      </c>
      <c r="Z129" s="425" t="s">
        <v>77</v>
      </c>
      <c r="AA129" s="425" t="s">
        <v>15</v>
      </c>
      <c r="AB129" s="425" t="s">
        <v>16</v>
      </c>
      <c r="AC129" s="414" t="s">
        <v>18</v>
      </c>
      <c r="AD129" s="268" t="s">
        <v>114</v>
      </c>
      <c r="AE129" s="413"/>
      <c r="AG129" s="502" t="s">
        <v>27</v>
      </c>
      <c r="AH129" s="503"/>
      <c r="AI129" s="503"/>
      <c r="AJ129" s="503"/>
      <c r="AK129" s="503"/>
      <c r="AL129" s="503"/>
      <c r="AM129" s="503"/>
      <c r="AN129" s="503"/>
      <c r="AO129" s="503"/>
      <c r="AP129" s="414" t="s">
        <v>110</v>
      </c>
      <c r="AQ129" s="425" t="s">
        <v>211</v>
      </c>
      <c r="AR129" s="425" t="s">
        <v>15</v>
      </c>
      <c r="AS129" s="425" t="s">
        <v>16</v>
      </c>
      <c r="AT129" s="414" t="s">
        <v>213</v>
      </c>
      <c r="AU129" s="268" t="s">
        <v>111</v>
      </c>
    </row>
    <row r="130" spans="1:134" x14ac:dyDescent="0.35">
      <c r="A130" s="415">
        <v>1</v>
      </c>
      <c r="B130" s="228" t="s">
        <v>28</v>
      </c>
      <c r="C130" s="492"/>
      <c r="D130" s="492"/>
      <c r="E130" s="492"/>
      <c r="F130" s="492"/>
      <c r="G130" s="492"/>
      <c r="H130" s="492"/>
      <c r="I130" s="492"/>
      <c r="J130" s="234">
        <v>0</v>
      </c>
      <c r="K130" s="234">
        <v>0</v>
      </c>
      <c r="L130" s="234">
        <v>0</v>
      </c>
      <c r="M130" s="236">
        <f t="shared" si="101"/>
        <v>0</v>
      </c>
      <c r="N130" s="223"/>
      <c r="P130" s="415">
        <v>1</v>
      </c>
      <c r="Q130" s="228" t="s">
        <v>28</v>
      </c>
      <c r="R130" s="492"/>
      <c r="S130" s="492"/>
      <c r="T130" s="492"/>
      <c r="U130" s="492"/>
      <c r="V130" s="492"/>
      <c r="W130" s="492"/>
      <c r="X130" s="492"/>
      <c r="Y130" s="164">
        <f t="shared" ref="Y130:Y141" si="114">AU50</f>
        <v>0</v>
      </c>
      <c r="Z130" s="234">
        <v>0</v>
      </c>
      <c r="AA130" s="234">
        <v>0</v>
      </c>
      <c r="AB130" s="234">
        <v>0</v>
      </c>
      <c r="AC130" s="295">
        <f t="shared" ref="AC130:AC139" si="115">SUM(Z130:AB130)</f>
        <v>0</v>
      </c>
      <c r="AD130" s="296">
        <f t="shared" ref="AD130:AD140" si="116">M130-AC130</f>
        <v>0</v>
      </c>
      <c r="AE130" s="223"/>
      <c r="AG130" s="415">
        <v>1</v>
      </c>
      <c r="AH130" s="228" t="s">
        <v>28</v>
      </c>
      <c r="AI130" s="492"/>
      <c r="AJ130" s="492"/>
      <c r="AK130" s="492"/>
      <c r="AL130" s="492"/>
      <c r="AM130" s="492"/>
      <c r="AN130" s="492"/>
      <c r="AO130" s="492"/>
      <c r="AP130" s="305">
        <f t="shared" ref="AP130:AP141" si="117">AU50</f>
        <v>0</v>
      </c>
      <c r="AQ130" s="234">
        <v>0</v>
      </c>
      <c r="AR130" s="234">
        <v>0</v>
      </c>
      <c r="AS130" s="234">
        <v>0</v>
      </c>
      <c r="AT130" s="277">
        <f t="shared" ref="AT130:AT139" si="118">SUM(AQ130:AS130)</f>
        <v>0</v>
      </c>
      <c r="AU130" s="278">
        <f t="shared" ref="AU130:AU140" si="119">IF($S$153&lt;&gt;0, AC130+AP130-AT130, M130+AP130-AT130)</f>
        <v>0</v>
      </c>
    </row>
    <row r="131" spans="1:134" x14ac:dyDescent="0.35">
      <c r="A131" s="415">
        <v>2</v>
      </c>
      <c r="B131" s="228" t="s">
        <v>31</v>
      </c>
      <c r="C131" s="492"/>
      <c r="D131" s="492"/>
      <c r="E131" s="492"/>
      <c r="F131" s="492"/>
      <c r="G131" s="492"/>
      <c r="H131" s="492"/>
      <c r="I131" s="492"/>
      <c r="J131" s="234">
        <v>0</v>
      </c>
      <c r="K131" s="234">
        <v>0</v>
      </c>
      <c r="L131" s="234">
        <v>0</v>
      </c>
      <c r="M131" s="236">
        <f t="shared" si="101"/>
        <v>0</v>
      </c>
      <c r="N131" s="223"/>
      <c r="P131" s="415">
        <v>2</v>
      </c>
      <c r="Q131" s="228" t="s">
        <v>31</v>
      </c>
      <c r="R131" s="492"/>
      <c r="S131" s="492"/>
      <c r="T131" s="492"/>
      <c r="U131" s="492"/>
      <c r="V131" s="492"/>
      <c r="W131" s="492"/>
      <c r="X131" s="492"/>
      <c r="Y131" s="164">
        <f t="shared" si="114"/>
        <v>0</v>
      </c>
      <c r="Z131" s="234">
        <v>0</v>
      </c>
      <c r="AA131" s="234">
        <v>0</v>
      </c>
      <c r="AB131" s="234">
        <v>0</v>
      </c>
      <c r="AC131" s="295">
        <f t="shared" si="115"/>
        <v>0</v>
      </c>
      <c r="AD131" s="296">
        <f t="shared" si="116"/>
        <v>0</v>
      </c>
      <c r="AE131" s="223"/>
      <c r="AG131" s="415">
        <v>2</v>
      </c>
      <c r="AH131" s="228" t="s">
        <v>31</v>
      </c>
      <c r="AI131" s="492"/>
      <c r="AJ131" s="492"/>
      <c r="AK131" s="492"/>
      <c r="AL131" s="492"/>
      <c r="AM131" s="492"/>
      <c r="AN131" s="492"/>
      <c r="AO131" s="492"/>
      <c r="AP131" s="305">
        <f t="shared" si="117"/>
        <v>0</v>
      </c>
      <c r="AQ131" s="234">
        <v>0</v>
      </c>
      <c r="AR131" s="234">
        <v>0</v>
      </c>
      <c r="AS131" s="234">
        <v>0</v>
      </c>
      <c r="AT131" s="277">
        <f t="shared" si="118"/>
        <v>0</v>
      </c>
      <c r="AU131" s="278">
        <f t="shared" si="119"/>
        <v>0</v>
      </c>
    </row>
    <row r="132" spans="1:134" x14ac:dyDescent="0.35">
      <c r="A132" s="415">
        <v>3</v>
      </c>
      <c r="B132" s="228" t="s">
        <v>32</v>
      </c>
      <c r="C132" s="492"/>
      <c r="D132" s="492"/>
      <c r="E132" s="492"/>
      <c r="F132" s="492"/>
      <c r="G132" s="492"/>
      <c r="H132" s="492"/>
      <c r="I132" s="492"/>
      <c r="J132" s="234">
        <v>0</v>
      </c>
      <c r="K132" s="234">
        <v>0</v>
      </c>
      <c r="L132" s="234">
        <v>0</v>
      </c>
      <c r="M132" s="236">
        <f t="shared" si="101"/>
        <v>0</v>
      </c>
      <c r="N132" s="223"/>
      <c r="P132" s="415">
        <v>3</v>
      </c>
      <c r="Q132" s="228" t="s">
        <v>32</v>
      </c>
      <c r="R132" s="492"/>
      <c r="S132" s="492"/>
      <c r="T132" s="492"/>
      <c r="U132" s="492"/>
      <c r="V132" s="492"/>
      <c r="W132" s="492"/>
      <c r="X132" s="492"/>
      <c r="Y132" s="164">
        <f t="shared" si="114"/>
        <v>0</v>
      </c>
      <c r="Z132" s="234">
        <v>0</v>
      </c>
      <c r="AA132" s="234">
        <v>0</v>
      </c>
      <c r="AB132" s="234">
        <v>0</v>
      </c>
      <c r="AC132" s="295">
        <f t="shared" si="115"/>
        <v>0</v>
      </c>
      <c r="AD132" s="296">
        <f t="shared" si="116"/>
        <v>0</v>
      </c>
      <c r="AE132" s="223"/>
      <c r="AG132" s="415">
        <v>3</v>
      </c>
      <c r="AH132" s="228" t="s">
        <v>32</v>
      </c>
      <c r="AI132" s="492"/>
      <c r="AJ132" s="492"/>
      <c r="AK132" s="492"/>
      <c r="AL132" s="492"/>
      <c r="AM132" s="492"/>
      <c r="AN132" s="492"/>
      <c r="AO132" s="492"/>
      <c r="AP132" s="305">
        <f t="shared" si="117"/>
        <v>0</v>
      </c>
      <c r="AQ132" s="234">
        <v>0</v>
      </c>
      <c r="AR132" s="234">
        <v>0</v>
      </c>
      <c r="AS132" s="234">
        <v>0</v>
      </c>
      <c r="AT132" s="277">
        <f t="shared" si="118"/>
        <v>0</v>
      </c>
      <c r="AU132" s="278">
        <f t="shared" si="119"/>
        <v>0</v>
      </c>
    </row>
    <row r="133" spans="1:134" s="358" customFormat="1" x14ac:dyDescent="0.35">
      <c r="A133" s="229">
        <v>4</v>
      </c>
      <c r="B133" s="228" t="s">
        <v>72</v>
      </c>
      <c r="C133" s="492"/>
      <c r="D133" s="492"/>
      <c r="E133" s="492"/>
      <c r="F133" s="492"/>
      <c r="G133" s="492"/>
      <c r="H133" s="492"/>
      <c r="I133" s="492"/>
      <c r="J133" s="234">
        <v>0</v>
      </c>
      <c r="K133" s="234">
        <v>0</v>
      </c>
      <c r="L133" s="234">
        <v>0</v>
      </c>
      <c r="M133" s="236">
        <f t="shared" si="101"/>
        <v>0</v>
      </c>
      <c r="N133" s="223"/>
      <c r="P133" s="229">
        <v>4</v>
      </c>
      <c r="Q133" s="228" t="s">
        <v>72</v>
      </c>
      <c r="R133" s="492"/>
      <c r="S133" s="492"/>
      <c r="T133" s="492"/>
      <c r="U133" s="492"/>
      <c r="V133" s="492"/>
      <c r="W133" s="492"/>
      <c r="X133" s="492"/>
      <c r="Y133" s="164">
        <f t="shared" si="114"/>
        <v>0</v>
      </c>
      <c r="Z133" s="234">
        <v>0</v>
      </c>
      <c r="AA133" s="234">
        <v>0</v>
      </c>
      <c r="AB133" s="234">
        <v>0</v>
      </c>
      <c r="AC133" s="295">
        <f t="shared" si="115"/>
        <v>0</v>
      </c>
      <c r="AD133" s="296">
        <f t="shared" si="116"/>
        <v>0</v>
      </c>
      <c r="AE133" s="223"/>
      <c r="AG133" s="229">
        <v>4</v>
      </c>
      <c r="AH133" s="228" t="s">
        <v>72</v>
      </c>
      <c r="AI133" s="492"/>
      <c r="AJ133" s="492"/>
      <c r="AK133" s="492"/>
      <c r="AL133" s="492"/>
      <c r="AM133" s="492"/>
      <c r="AN133" s="492"/>
      <c r="AO133" s="492"/>
      <c r="AP133" s="305">
        <f t="shared" si="117"/>
        <v>0</v>
      </c>
      <c r="AQ133" s="234">
        <v>0</v>
      </c>
      <c r="AR133" s="234">
        <v>0</v>
      </c>
      <c r="AS133" s="234">
        <v>0</v>
      </c>
      <c r="AT133" s="277">
        <f t="shared" si="118"/>
        <v>0</v>
      </c>
      <c r="AU133" s="278">
        <f t="shared" si="119"/>
        <v>0</v>
      </c>
    </row>
    <row r="134" spans="1:134" x14ac:dyDescent="0.35">
      <c r="A134" s="415">
        <v>5</v>
      </c>
      <c r="B134" s="228" t="s">
        <v>29</v>
      </c>
      <c r="C134" s="492"/>
      <c r="D134" s="492"/>
      <c r="E134" s="492"/>
      <c r="F134" s="492"/>
      <c r="G134" s="492"/>
      <c r="H134" s="492"/>
      <c r="I134" s="492"/>
      <c r="J134" s="234">
        <v>0</v>
      </c>
      <c r="K134" s="234">
        <v>0</v>
      </c>
      <c r="L134" s="234">
        <v>0</v>
      </c>
      <c r="M134" s="236">
        <f t="shared" si="101"/>
        <v>0</v>
      </c>
      <c r="N134" s="223"/>
      <c r="P134" s="415">
        <v>5</v>
      </c>
      <c r="Q134" s="228" t="s">
        <v>29</v>
      </c>
      <c r="R134" s="492"/>
      <c r="S134" s="492"/>
      <c r="T134" s="492"/>
      <c r="U134" s="492"/>
      <c r="V134" s="492"/>
      <c r="W134" s="492"/>
      <c r="X134" s="492"/>
      <c r="Y134" s="164">
        <f t="shared" si="114"/>
        <v>0</v>
      </c>
      <c r="Z134" s="234">
        <v>0</v>
      </c>
      <c r="AA134" s="234">
        <v>0</v>
      </c>
      <c r="AB134" s="234">
        <v>0</v>
      </c>
      <c r="AC134" s="295">
        <f t="shared" si="115"/>
        <v>0</v>
      </c>
      <c r="AD134" s="296">
        <f t="shared" si="116"/>
        <v>0</v>
      </c>
      <c r="AE134" s="223"/>
      <c r="AG134" s="415">
        <v>5</v>
      </c>
      <c r="AH134" s="228" t="s">
        <v>29</v>
      </c>
      <c r="AI134" s="492"/>
      <c r="AJ134" s="492"/>
      <c r="AK134" s="492"/>
      <c r="AL134" s="492"/>
      <c r="AM134" s="492"/>
      <c r="AN134" s="492"/>
      <c r="AO134" s="492"/>
      <c r="AP134" s="305">
        <f t="shared" si="117"/>
        <v>0</v>
      </c>
      <c r="AQ134" s="234">
        <v>0</v>
      </c>
      <c r="AR134" s="234">
        <v>0</v>
      </c>
      <c r="AS134" s="234">
        <v>0</v>
      </c>
      <c r="AT134" s="277">
        <f t="shared" si="118"/>
        <v>0</v>
      </c>
      <c r="AU134" s="278">
        <f t="shared" si="119"/>
        <v>0</v>
      </c>
    </row>
    <row r="135" spans="1:134" x14ac:dyDescent="0.35">
      <c r="A135" s="415">
        <v>6</v>
      </c>
      <c r="B135" s="228" t="s">
        <v>30</v>
      </c>
      <c r="C135" s="492"/>
      <c r="D135" s="492"/>
      <c r="E135" s="492"/>
      <c r="F135" s="492"/>
      <c r="G135" s="492"/>
      <c r="H135" s="492"/>
      <c r="I135" s="492"/>
      <c r="J135" s="234">
        <v>0</v>
      </c>
      <c r="K135" s="234">
        <v>0</v>
      </c>
      <c r="L135" s="234">
        <v>0</v>
      </c>
      <c r="M135" s="236">
        <f t="shared" si="101"/>
        <v>0</v>
      </c>
      <c r="N135" s="223"/>
      <c r="P135" s="415">
        <v>6</v>
      </c>
      <c r="Q135" s="228" t="s">
        <v>30</v>
      </c>
      <c r="R135" s="492"/>
      <c r="S135" s="492"/>
      <c r="T135" s="492"/>
      <c r="U135" s="492"/>
      <c r="V135" s="492"/>
      <c r="W135" s="492"/>
      <c r="X135" s="492"/>
      <c r="Y135" s="164">
        <f t="shared" si="114"/>
        <v>0</v>
      </c>
      <c r="Z135" s="234">
        <v>0</v>
      </c>
      <c r="AA135" s="234">
        <v>0</v>
      </c>
      <c r="AB135" s="234">
        <v>0</v>
      </c>
      <c r="AC135" s="295">
        <f t="shared" si="115"/>
        <v>0</v>
      </c>
      <c r="AD135" s="296">
        <f t="shared" si="116"/>
        <v>0</v>
      </c>
      <c r="AE135" s="223"/>
      <c r="AG135" s="415">
        <v>6</v>
      </c>
      <c r="AH135" s="228" t="s">
        <v>30</v>
      </c>
      <c r="AI135" s="492"/>
      <c r="AJ135" s="492"/>
      <c r="AK135" s="492"/>
      <c r="AL135" s="492"/>
      <c r="AM135" s="492"/>
      <c r="AN135" s="492"/>
      <c r="AO135" s="492"/>
      <c r="AP135" s="305">
        <f t="shared" si="117"/>
        <v>0</v>
      </c>
      <c r="AQ135" s="234">
        <v>0</v>
      </c>
      <c r="AR135" s="234">
        <v>0</v>
      </c>
      <c r="AS135" s="234">
        <v>0</v>
      </c>
      <c r="AT135" s="277">
        <f t="shared" si="118"/>
        <v>0</v>
      </c>
      <c r="AU135" s="278">
        <f t="shared" si="119"/>
        <v>0</v>
      </c>
    </row>
    <row r="136" spans="1:134" x14ac:dyDescent="0.35">
      <c r="A136" s="415">
        <v>7</v>
      </c>
      <c r="B136" s="228" t="s">
        <v>34</v>
      </c>
      <c r="C136" s="492"/>
      <c r="D136" s="492"/>
      <c r="E136" s="492"/>
      <c r="F136" s="492"/>
      <c r="G136" s="492"/>
      <c r="H136" s="492"/>
      <c r="I136" s="492"/>
      <c r="J136" s="234">
        <v>0</v>
      </c>
      <c r="K136" s="234">
        <v>0</v>
      </c>
      <c r="L136" s="234">
        <v>0</v>
      </c>
      <c r="M136" s="236">
        <f t="shared" si="101"/>
        <v>0</v>
      </c>
      <c r="N136" s="223"/>
      <c r="P136" s="415">
        <v>7</v>
      </c>
      <c r="Q136" s="228" t="s">
        <v>34</v>
      </c>
      <c r="R136" s="492"/>
      <c r="S136" s="492"/>
      <c r="T136" s="492"/>
      <c r="U136" s="492"/>
      <c r="V136" s="492"/>
      <c r="W136" s="492"/>
      <c r="X136" s="492"/>
      <c r="Y136" s="164">
        <f t="shared" si="114"/>
        <v>0</v>
      </c>
      <c r="Z136" s="234">
        <v>0</v>
      </c>
      <c r="AA136" s="234">
        <v>0</v>
      </c>
      <c r="AB136" s="234">
        <v>0</v>
      </c>
      <c r="AC136" s="295">
        <f t="shared" si="115"/>
        <v>0</v>
      </c>
      <c r="AD136" s="296">
        <f t="shared" si="116"/>
        <v>0</v>
      </c>
      <c r="AE136" s="223"/>
      <c r="AG136" s="415">
        <v>7</v>
      </c>
      <c r="AH136" s="228" t="s">
        <v>34</v>
      </c>
      <c r="AI136" s="492"/>
      <c r="AJ136" s="492"/>
      <c r="AK136" s="492"/>
      <c r="AL136" s="492"/>
      <c r="AM136" s="492"/>
      <c r="AN136" s="492"/>
      <c r="AO136" s="492"/>
      <c r="AP136" s="305">
        <f t="shared" si="117"/>
        <v>0</v>
      </c>
      <c r="AQ136" s="234">
        <v>0</v>
      </c>
      <c r="AR136" s="234">
        <v>0</v>
      </c>
      <c r="AS136" s="234">
        <v>0</v>
      </c>
      <c r="AT136" s="277">
        <f t="shared" si="118"/>
        <v>0</v>
      </c>
      <c r="AU136" s="278">
        <f t="shared" si="119"/>
        <v>0</v>
      </c>
    </row>
    <row r="137" spans="1:134" x14ac:dyDescent="0.35">
      <c r="A137" s="415">
        <v>8</v>
      </c>
      <c r="B137" s="228" t="s">
        <v>35</v>
      </c>
      <c r="C137" s="492"/>
      <c r="D137" s="492"/>
      <c r="E137" s="492"/>
      <c r="F137" s="492"/>
      <c r="G137" s="492"/>
      <c r="H137" s="492"/>
      <c r="I137" s="492"/>
      <c r="J137" s="234">
        <v>0</v>
      </c>
      <c r="K137" s="234">
        <v>0</v>
      </c>
      <c r="L137" s="234">
        <v>0</v>
      </c>
      <c r="M137" s="236">
        <f>SUM(J137:L137)</f>
        <v>0</v>
      </c>
      <c r="N137" s="223"/>
      <c r="P137" s="415">
        <v>8</v>
      </c>
      <c r="Q137" s="228" t="s">
        <v>35</v>
      </c>
      <c r="R137" s="492"/>
      <c r="S137" s="492"/>
      <c r="T137" s="492"/>
      <c r="U137" s="492"/>
      <c r="V137" s="492"/>
      <c r="W137" s="492"/>
      <c r="X137" s="492"/>
      <c r="Y137" s="164">
        <f t="shared" si="114"/>
        <v>0</v>
      </c>
      <c r="Z137" s="234">
        <v>0</v>
      </c>
      <c r="AA137" s="234">
        <v>0</v>
      </c>
      <c r="AB137" s="234">
        <v>0</v>
      </c>
      <c r="AC137" s="295">
        <f t="shared" si="115"/>
        <v>0</v>
      </c>
      <c r="AD137" s="296">
        <f t="shared" si="116"/>
        <v>0</v>
      </c>
      <c r="AE137" s="223"/>
      <c r="AG137" s="415">
        <v>8</v>
      </c>
      <c r="AH137" s="228" t="s">
        <v>35</v>
      </c>
      <c r="AI137" s="492"/>
      <c r="AJ137" s="492"/>
      <c r="AK137" s="492"/>
      <c r="AL137" s="492"/>
      <c r="AM137" s="492"/>
      <c r="AN137" s="492"/>
      <c r="AO137" s="492"/>
      <c r="AP137" s="305">
        <f t="shared" si="117"/>
        <v>0</v>
      </c>
      <c r="AQ137" s="234">
        <v>0</v>
      </c>
      <c r="AR137" s="234">
        <v>0</v>
      </c>
      <c r="AS137" s="234">
        <v>0</v>
      </c>
      <c r="AT137" s="277">
        <f t="shared" si="118"/>
        <v>0</v>
      </c>
      <c r="AU137" s="278">
        <f t="shared" si="119"/>
        <v>0</v>
      </c>
    </row>
    <row r="138" spans="1:134" x14ac:dyDescent="0.35">
      <c r="A138" s="415">
        <v>9</v>
      </c>
      <c r="B138" s="228" t="s">
        <v>50</v>
      </c>
      <c r="C138" s="492"/>
      <c r="D138" s="492"/>
      <c r="E138" s="492"/>
      <c r="F138" s="492"/>
      <c r="G138" s="492"/>
      <c r="H138" s="492"/>
      <c r="I138" s="492"/>
      <c r="J138" s="234">
        <v>0</v>
      </c>
      <c r="K138" s="234">
        <v>0</v>
      </c>
      <c r="L138" s="234">
        <v>0</v>
      </c>
      <c r="M138" s="236">
        <f t="shared" si="101"/>
        <v>0</v>
      </c>
      <c r="N138" s="223"/>
      <c r="P138" s="415">
        <v>9</v>
      </c>
      <c r="Q138" s="228" t="s">
        <v>50</v>
      </c>
      <c r="R138" s="492"/>
      <c r="S138" s="492"/>
      <c r="T138" s="492"/>
      <c r="U138" s="492"/>
      <c r="V138" s="492"/>
      <c r="W138" s="492"/>
      <c r="X138" s="492"/>
      <c r="Y138" s="164">
        <f t="shared" si="114"/>
        <v>0</v>
      </c>
      <c r="Z138" s="234">
        <v>0</v>
      </c>
      <c r="AA138" s="234">
        <v>0</v>
      </c>
      <c r="AB138" s="234">
        <v>0</v>
      </c>
      <c r="AC138" s="295">
        <f t="shared" si="115"/>
        <v>0</v>
      </c>
      <c r="AD138" s="296">
        <f t="shared" si="116"/>
        <v>0</v>
      </c>
      <c r="AE138" s="223"/>
      <c r="AG138" s="415">
        <v>9</v>
      </c>
      <c r="AH138" s="228" t="s">
        <v>50</v>
      </c>
      <c r="AI138" s="492"/>
      <c r="AJ138" s="492"/>
      <c r="AK138" s="492"/>
      <c r="AL138" s="492"/>
      <c r="AM138" s="492"/>
      <c r="AN138" s="492"/>
      <c r="AO138" s="492"/>
      <c r="AP138" s="305">
        <f t="shared" si="117"/>
        <v>0</v>
      </c>
      <c r="AQ138" s="234">
        <v>0</v>
      </c>
      <c r="AR138" s="234">
        <v>0</v>
      </c>
      <c r="AS138" s="234">
        <v>0</v>
      </c>
      <c r="AT138" s="277">
        <f t="shared" si="118"/>
        <v>0</v>
      </c>
      <c r="AU138" s="278">
        <f>IF($S$153&lt;&gt;0, AC138+AP138-AT138, M138+AP138-AT138)</f>
        <v>0</v>
      </c>
    </row>
    <row r="139" spans="1:134" x14ac:dyDescent="0.35">
      <c r="A139" s="229">
        <v>10</v>
      </c>
      <c r="B139" s="313" t="s">
        <v>205</v>
      </c>
      <c r="C139" s="623"/>
      <c r="D139" s="623"/>
      <c r="E139" s="623"/>
      <c r="F139" s="623"/>
      <c r="G139" s="623"/>
      <c r="H139" s="623"/>
      <c r="I139" s="623"/>
      <c r="J139" s="234">
        <v>0</v>
      </c>
      <c r="K139" s="234">
        <v>0</v>
      </c>
      <c r="L139" s="234">
        <v>0</v>
      </c>
      <c r="M139" s="236">
        <f t="shared" si="101"/>
        <v>0</v>
      </c>
      <c r="N139" s="223"/>
      <c r="P139" s="229">
        <v>10</v>
      </c>
      <c r="Q139" s="313" t="s">
        <v>205</v>
      </c>
      <c r="R139" s="623"/>
      <c r="S139" s="623"/>
      <c r="T139" s="623"/>
      <c r="U139" s="623"/>
      <c r="V139" s="623"/>
      <c r="W139" s="623"/>
      <c r="X139" s="623"/>
      <c r="Y139" s="164">
        <f t="shared" si="114"/>
        <v>0</v>
      </c>
      <c r="Z139" s="234">
        <v>0</v>
      </c>
      <c r="AA139" s="234">
        <v>0</v>
      </c>
      <c r="AB139" s="234">
        <v>0</v>
      </c>
      <c r="AC139" s="295">
        <f t="shared" si="115"/>
        <v>0</v>
      </c>
      <c r="AD139" s="296">
        <f t="shared" si="116"/>
        <v>0</v>
      </c>
      <c r="AE139" s="223"/>
      <c r="AG139" s="229">
        <v>10</v>
      </c>
      <c r="AH139" s="313" t="s">
        <v>205</v>
      </c>
      <c r="AI139" s="623"/>
      <c r="AJ139" s="623"/>
      <c r="AK139" s="623"/>
      <c r="AL139" s="623"/>
      <c r="AM139" s="623"/>
      <c r="AN139" s="623"/>
      <c r="AO139" s="623"/>
      <c r="AP139" s="305">
        <f t="shared" si="117"/>
        <v>0</v>
      </c>
      <c r="AQ139" s="234">
        <v>0</v>
      </c>
      <c r="AR139" s="234">
        <v>0</v>
      </c>
      <c r="AS139" s="234">
        <v>0</v>
      </c>
      <c r="AT139" s="277">
        <f t="shared" si="118"/>
        <v>0</v>
      </c>
      <c r="AU139" s="278">
        <f>IF($S$153&lt;&gt;0, AC139+AP139-AT139, M139+AP139-AT139)</f>
        <v>0</v>
      </c>
    </row>
    <row r="140" spans="1:134" x14ac:dyDescent="0.35">
      <c r="A140" s="229">
        <v>11</v>
      </c>
      <c r="B140" s="313" t="s">
        <v>205</v>
      </c>
      <c r="C140" s="623"/>
      <c r="D140" s="623"/>
      <c r="E140" s="623"/>
      <c r="F140" s="623"/>
      <c r="G140" s="623"/>
      <c r="H140" s="623"/>
      <c r="I140" s="623"/>
      <c r="J140" s="234">
        <v>0</v>
      </c>
      <c r="K140" s="234">
        <v>0</v>
      </c>
      <c r="L140" s="234">
        <v>0</v>
      </c>
      <c r="M140" s="236">
        <f>SUM(J140:L140)</f>
        <v>0</v>
      </c>
      <c r="N140" s="223"/>
      <c r="P140" s="229">
        <v>11</v>
      </c>
      <c r="Q140" s="313" t="s">
        <v>205</v>
      </c>
      <c r="R140" s="623"/>
      <c r="S140" s="623"/>
      <c r="T140" s="623"/>
      <c r="U140" s="623"/>
      <c r="V140" s="623"/>
      <c r="W140" s="623"/>
      <c r="X140" s="623"/>
      <c r="Y140" s="164">
        <f t="shared" si="114"/>
        <v>0</v>
      </c>
      <c r="Z140" s="234">
        <v>0</v>
      </c>
      <c r="AA140" s="234">
        <v>0</v>
      </c>
      <c r="AB140" s="234">
        <v>0</v>
      </c>
      <c r="AC140" s="295">
        <f>SUM(Z140:AB140)</f>
        <v>0</v>
      </c>
      <c r="AD140" s="296">
        <f t="shared" si="116"/>
        <v>0</v>
      </c>
      <c r="AE140" s="223"/>
      <c r="AG140" s="229">
        <v>11</v>
      </c>
      <c r="AH140" s="313" t="s">
        <v>205</v>
      </c>
      <c r="AI140" s="623"/>
      <c r="AJ140" s="623"/>
      <c r="AK140" s="623"/>
      <c r="AL140" s="623"/>
      <c r="AM140" s="623"/>
      <c r="AN140" s="623"/>
      <c r="AO140" s="623"/>
      <c r="AP140" s="305">
        <f t="shared" si="117"/>
        <v>0</v>
      </c>
      <c r="AQ140" s="234">
        <v>0</v>
      </c>
      <c r="AR140" s="234">
        <v>0</v>
      </c>
      <c r="AS140" s="234">
        <v>0</v>
      </c>
      <c r="AT140" s="277">
        <f>SUM(AQ140:AS140)</f>
        <v>0</v>
      </c>
      <c r="AU140" s="278">
        <f t="shared" si="119"/>
        <v>0</v>
      </c>
    </row>
    <row r="141" spans="1:134" ht="16" thickBot="1" x14ac:dyDescent="0.4">
      <c r="A141" s="578" t="s">
        <v>36</v>
      </c>
      <c r="B141" s="579"/>
      <c r="C141" s="579"/>
      <c r="D141" s="579"/>
      <c r="E141" s="579"/>
      <c r="F141" s="579"/>
      <c r="G141" s="579"/>
      <c r="H141" s="579"/>
      <c r="I141" s="579"/>
      <c r="J141" s="250">
        <f>SUM(J130:J140)</f>
        <v>0</v>
      </c>
      <c r="K141" s="250">
        <f t="shared" ref="K141:L141" si="120">SUM(K130:K140)</f>
        <v>0</v>
      </c>
      <c r="L141" s="250">
        <f t="shared" si="120"/>
        <v>0</v>
      </c>
      <c r="M141" s="237">
        <f>SUM(J141:L141)</f>
        <v>0</v>
      </c>
      <c r="N141" s="223"/>
      <c r="P141" s="578" t="s">
        <v>36</v>
      </c>
      <c r="Q141" s="579"/>
      <c r="R141" s="579"/>
      <c r="S141" s="579"/>
      <c r="T141" s="579"/>
      <c r="U141" s="579"/>
      <c r="V141" s="579"/>
      <c r="W141" s="579"/>
      <c r="X141" s="579"/>
      <c r="Y141" s="200">
        <f t="shared" si="114"/>
        <v>0</v>
      </c>
      <c r="Z141" s="293">
        <f>SUM(Z130:Z140)</f>
        <v>0</v>
      </c>
      <c r="AA141" s="293">
        <f t="shared" ref="AA141" si="121">SUM(AA130:AA140)</f>
        <v>0</v>
      </c>
      <c r="AB141" s="293">
        <f>SUM(AB130:AB140)</f>
        <v>0</v>
      </c>
      <c r="AC141" s="293">
        <f t="shared" ref="AC141:AD141" si="122">SUM(AC130:AC140)</f>
        <v>0</v>
      </c>
      <c r="AD141" s="294">
        <f t="shared" si="122"/>
        <v>0</v>
      </c>
      <c r="AE141" s="223"/>
      <c r="AG141" s="578" t="s">
        <v>36</v>
      </c>
      <c r="AH141" s="579"/>
      <c r="AI141" s="579"/>
      <c r="AJ141" s="579"/>
      <c r="AK141" s="579"/>
      <c r="AL141" s="579"/>
      <c r="AM141" s="579"/>
      <c r="AN141" s="579"/>
      <c r="AO141" s="579"/>
      <c r="AP141" s="306">
        <f t="shared" si="117"/>
        <v>0</v>
      </c>
      <c r="AQ141" s="275">
        <f>SUM(AQ130:AQ140)</f>
        <v>0</v>
      </c>
      <c r="AR141" s="275">
        <f t="shared" ref="AR141:AU141" si="123">SUM(AR130:AR140)</f>
        <v>0</v>
      </c>
      <c r="AS141" s="275">
        <f t="shared" si="123"/>
        <v>0</v>
      </c>
      <c r="AT141" s="275">
        <f t="shared" si="123"/>
        <v>0</v>
      </c>
      <c r="AU141" s="276">
        <f t="shared" si="123"/>
        <v>0</v>
      </c>
    </row>
    <row r="142" spans="1:134" s="358" customFormat="1" ht="3.75" customHeight="1" x14ac:dyDescent="0.35">
      <c r="B142" s="281"/>
      <c r="C142" s="284"/>
      <c r="D142" s="284"/>
      <c r="E142" s="284"/>
      <c r="F142" s="284"/>
      <c r="G142" s="284"/>
      <c r="H142" s="284"/>
      <c r="I142" s="284"/>
      <c r="J142" s="283"/>
      <c r="K142" s="283"/>
      <c r="L142" s="283"/>
      <c r="M142" s="246"/>
      <c r="N142" s="223"/>
      <c r="Q142" s="281"/>
      <c r="R142" s="284"/>
      <c r="S142" s="284"/>
      <c r="T142" s="284"/>
      <c r="U142" s="284"/>
      <c r="V142" s="284"/>
      <c r="W142" s="284"/>
      <c r="X142" s="284"/>
      <c r="Y142" s="304"/>
      <c r="Z142" s="283"/>
      <c r="AA142" s="283"/>
      <c r="AB142" s="283"/>
      <c r="AC142" s="246"/>
      <c r="AD142" s="246"/>
      <c r="AE142" s="223"/>
      <c r="AH142" s="281"/>
      <c r="AI142" s="284"/>
      <c r="AJ142" s="284"/>
      <c r="AK142" s="284"/>
      <c r="AL142" s="284"/>
      <c r="AM142" s="284"/>
      <c r="AN142" s="284"/>
      <c r="AO142" s="284"/>
      <c r="AP142" s="304"/>
      <c r="AQ142" s="283"/>
      <c r="AR142" s="283"/>
      <c r="AS142" s="283"/>
      <c r="AT142" s="246"/>
      <c r="AU142" s="246"/>
      <c r="AW142" s="357"/>
      <c r="AX142" s="357"/>
      <c r="AY142" s="357"/>
      <c r="AZ142" s="357"/>
      <c r="BA142" s="357"/>
      <c r="BB142" s="357"/>
      <c r="BC142" s="357"/>
      <c r="BD142" s="357"/>
      <c r="BE142" s="357"/>
      <c r="BF142" s="357"/>
      <c r="BG142" s="357"/>
      <c r="BH142" s="357"/>
      <c r="BI142" s="357"/>
      <c r="BJ142" s="357"/>
      <c r="BK142" s="357"/>
      <c r="BL142" s="357"/>
      <c r="BM142" s="357"/>
      <c r="BN142" s="357"/>
      <c r="BO142" s="357"/>
      <c r="BP142" s="357"/>
      <c r="BQ142" s="357"/>
      <c r="BR142" s="357"/>
      <c r="BS142" s="357"/>
      <c r="BT142" s="357"/>
      <c r="BU142" s="357"/>
      <c r="BV142" s="357"/>
      <c r="BW142" s="357"/>
      <c r="BX142" s="357"/>
      <c r="BY142" s="357"/>
      <c r="BZ142" s="357"/>
      <c r="CA142" s="357"/>
      <c r="CB142" s="357"/>
      <c r="CC142" s="357"/>
      <c r="CD142" s="357"/>
      <c r="CE142" s="357"/>
      <c r="CF142" s="357"/>
      <c r="CG142" s="357"/>
      <c r="CH142" s="357"/>
      <c r="CI142" s="357"/>
      <c r="CJ142" s="357"/>
      <c r="CK142" s="357"/>
      <c r="CL142" s="357"/>
      <c r="CM142" s="357"/>
      <c r="CN142" s="357"/>
      <c r="CO142" s="357"/>
      <c r="CP142" s="357"/>
      <c r="CQ142" s="357"/>
      <c r="CR142" s="357"/>
      <c r="CS142" s="357"/>
      <c r="CT142" s="357"/>
      <c r="CU142" s="357"/>
      <c r="CV142" s="357"/>
      <c r="CW142" s="357"/>
      <c r="CX142" s="357"/>
      <c r="CY142" s="357"/>
      <c r="CZ142" s="357"/>
      <c r="DA142" s="357"/>
      <c r="DB142" s="357"/>
      <c r="DC142" s="357"/>
      <c r="DD142" s="357"/>
      <c r="DE142" s="357"/>
      <c r="DF142" s="357"/>
      <c r="DG142" s="357"/>
      <c r="DH142" s="357"/>
      <c r="DI142" s="357"/>
      <c r="DJ142" s="357"/>
      <c r="DK142" s="357"/>
      <c r="DL142" s="357"/>
      <c r="DM142" s="357"/>
      <c r="DN142" s="357"/>
      <c r="DO142" s="357"/>
      <c r="DP142" s="357"/>
      <c r="DQ142" s="357"/>
      <c r="DR142" s="357"/>
      <c r="DS142" s="357"/>
      <c r="DT142" s="357"/>
      <c r="DU142" s="357"/>
      <c r="DV142" s="357"/>
      <c r="DW142" s="357"/>
      <c r="DX142" s="357"/>
      <c r="DY142" s="357"/>
      <c r="DZ142" s="357"/>
      <c r="EA142" s="357"/>
      <c r="EB142" s="357"/>
      <c r="EC142" s="357"/>
      <c r="ED142" s="357"/>
    </row>
    <row r="143" spans="1:134" ht="3.75" customHeight="1" thickBot="1" x14ac:dyDescent="0.4">
      <c r="A143" s="242"/>
      <c r="B143" s="242"/>
      <c r="C143" s="242"/>
      <c r="D143" s="242"/>
      <c r="E143" s="242"/>
      <c r="F143" s="242"/>
      <c r="G143" s="242"/>
      <c r="H143" s="242"/>
      <c r="I143" s="413"/>
      <c r="J143" s="246"/>
      <c r="K143" s="246"/>
      <c r="L143" s="246"/>
      <c r="M143" s="246"/>
      <c r="N143" s="223"/>
      <c r="P143" s="242"/>
      <c r="Q143" s="242"/>
      <c r="R143" s="242"/>
      <c r="S143" s="242"/>
      <c r="T143" s="242"/>
      <c r="U143" s="242"/>
      <c r="V143" s="242"/>
      <c r="W143" s="242"/>
      <c r="X143" s="413"/>
      <c r="Y143" s="246"/>
      <c r="Z143" s="246"/>
      <c r="AA143" s="246"/>
      <c r="AB143" s="246"/>
      <c r="AC143" s="246"/>
      <c r="AD143" s="246"/>
      <c r="AE143" s="223"/>
      <c r="AG143" s="242"/>
      <c r="AH143" s="242"/>
      <c r="AI143" s="242"/>
      <c r="AJ143" s="242"/>
      <c r="AK143" s="242"/>
      <c r="AL143" s="242"/>
      <c r="AM143" s="242"/>
      <c r="AN143" s="242"/>
      <c r="AO143" s="413"/>
      <c r="AP143" s="246"/>
      <c r="AQ143" s="246"/>
      <c r="AR143" s="246"/>
      <c r="AS143" s="246"/>
      <c r="AT143" s="246"/>
      <c r="AU143" s="246"/>
    </row>
    <row r="144" spans="1:134" x14ac:dyDescent="0.35">
      <c r="A144" s="544" t="s">
        <v>189</v>
      </c>
      <c r="B144" s="545"/>
      <c r="C144" s="545"/>
      <c r="D144" s="545"/>
      <c r="E144" s="545"/>
      <c r="F144" s="545"/>
      <c r="G144" s="545"/>
      <c r="H144" s="545"/>
      <c r="I144" s="545"/>
      <c r="J144" s="244">
        <f>SUM(J141, J127, J121, H114)</f>
        <v>0</v>
      </c>
      <c r="K144" s="244">
        <f>SUM( K141, K127, K121, K114)</f>
        <v>0</v>
      </c>
      <c r="L144" s="244">
        <f>SUM( L141, L127, L121, L114)</f>
        <v>0</v>
      </c>
      <c r="M144" s="245">
        <f>SUM(J144:L144)</f>
        <v>0</v>
      </c>
      <c r="N144" s="223"/>
      <c r="P144" s="544" t="s">
        <v>182</v>
      </c>
      <c r="Q144" s="545"/>
      <c r="R144" s="545"/>
      <c r="S144" s="545"/>
      <c r="T144" s="545"/>
      <c r="U144" s="545"/>
      <c r="V144" s="545"/>
      <c r="W144" s="545"/>
      <c r="X144" s="545"/>
      <c r="Y144" s="199">
        <f t="shared" ref="Y144:Y145" si="124">AU64</f>
        <v>0</v>
      </c>
      <c r="Z144" s="300">
        <f>SUM(Z141, Z127, Z121, X114)</f>
        <v>0</v>
      </c>
      <c r="AA144" s="300">
        <f>SUM(AA141, AA127, AA121, AA114)</f>
        <v>0</v>
      </c>
      <c r="AB144" s="300">
        <f>SUM(AB141, AB127, AB121, AB114, )</f>
        <v>0</v>
      </c>
      <c r="AC144" s="300">
        <f t="shared" ref="AC144" si="125">SUM(Z144:AB144)</f>
        <v>0</v>
      </c>
      <c r="AD144" s="301">
        <f>M144-AC144</f>
        <v>0</v>
      </c>
      <c r="AE144" s="246"/>
      <c r="AG144" s="544" t="s">
        <v>182</v>
      </c>
      <c r="AH144" s="545"/>
      <c r="AI144" s="545"/>
      <c r="AJ144" s="545"/>
      <c r="AK144" s="545"/>
      <c r="AL144" s="545"/>
      <c r="AM144" s="545"/>
      <c r="AN144" s="545"/>
      <c r="AO144" s="545"/>
      <c r="AP144" s="205">
        <f t="shared" ref="AP144:AP145" si="126">AU64</f>
        <v>0</v>
      </c>
      <c r="AQ144" s="286">
        <f>SUM( AQ141, AQ127, AQ121, AO114)</f>
        <v>0</v>
      </c>
      <c r="AR144" s="286">
        <f>SUM( AR141, AR127, AR121, AR114)</f>
        <v>0</v>
      </c>
      <c r="AS144" s="286">
        <f>SUM( AS141, AS127, AS121, AS114, )</f>
        <v>0</v>
      </c>
      <c r="AT144" s="286">
        <f t="shared" ref="AT144" si="127">SUM(AQ144:AS144)</f>
        <v>0</v>
      </c>
      <c r="AU144" s="287">
        <f>IF($S$153&lt;&gt;0, AC144+AP144-AT144, M144+AP144-AT144)</f>
        <v>0</v>
      </c>
      <c r="AV144" s="246"/>
    </row>
    <row r="145" spans="1:134" ht="16" thickBot="1" x14ac:dyDescent="0.4">
      <c r="A145" s="540" t="s">
        <v>183</v>
      </c>
      <c r="B145" s="541"/>
      <c r="C145" s="541"/>
      <c r="D145" s="541"/>
      <c r="E145" s="541"/>
      <c r="F145" s="541"/>
      <c r="G145" s="541"/>
      <c r="H145" s="541"/>
      <c r="I145" s="541"/>
      <c r="J145" s="593">
        <f>SUM(K141, L141, K127, L127, K121, L121, K114, L114)</f>
        <v>0</v>
      </c>
      <c r="K145" s="593"/>
      <c r="L145" s="593"/>
      <c r="M145" s="594"/>
      <c r="N145" s="223"/>
      <c r="P145" s="540" t="s">
        <v>183</v>
      </c>
      <c r="Q145" s="541"/>
      <c r="R145" s="541"/>
      <c r="S145" s="541"/>
      <c r="T145" s="541"/>
      <c r="U145" s="541"/>
      <c r="V145" s="541"/>
      <c r="W145" s="541"/>
      <c r="X145" s="541"/>
      <c r="Y145" s="200">
        <f t="shared" si="124"/>
        <v>0</v>
      </c>
      <c r="Z145" s="588">
        <f>SUM(AA141, AB141, AA127, AB127, AA121, AB121, AA114, AB114)</f>
        <v>0</v>
      </c>
      <c r="AA145" s="588"/>
      <c r="AB145" s="588"/>
      <c r="AC145" s="588"/>
      <c r="AD145" s="330">
        <f>M145-Z145</f>
        <v>0</v>
      </c>
      <c r="AE145" s="223"/>
      <c r="AG145" s="540" t="s">
        <v>183</v>
      </c>
      <c r="AH145" s="541"/>
      <c r="AI145" s="541"/>
      <c r="AJ145" s="541"/>
      <c r="AK145" s="541"/>
      <c r="AL145" s="541"/>
      <c r="AM145" s="541"/>
      <c r="AN145" s="541"/>
      <c r="AO145" s="541"/>
      <c r="AP145" s="306">
        <f t="shared" si="126"/>
        <v>0</v>
      </c>
      <c r="AQ145" s="539">
        <f>SUM(AR141, AS141, AR127, AS127, AR121, AS121, AR114, AS114)</f>
        <v>0</v>
      </c>
      <c r="AR145" s="539"/>
      <c r="AS145" s="539"/>
      <c r="AT145" s="539"/>
      <c r="AU145" s="276">
        <f>IF($S$153&lt;&gt;0, AC145+AP145-AQ145, M145+AP145-AQ145)</f>
        <v>0</v>
      </c>
    </row>
    <row r="146" spans="1:134" s="224" customFormat="1" ht="16" thickBot="1" x14ac:dyDescent="0.4">
      <c r="A146" s="358"/>
      <c r="B146" s="413"/>
      <c r="C146" s="413"/>
      <c r="D146" s="413"/>
      <c r="E146" s="413"/>
      <c r="F146" s="413"/>
      <c r="G146" s="413"/>
      <c r="H146" s="413"/>
      <c r="I146" s="413"/>
      <c r="J146" s="258"/>
      <c r="K146" s="258"/>
      <c r="L146" s="258"/>
      <c r="M146" s="358"/>
      <c r="N146" s="223"/>
      <c r="O146" s="357"/>
      <c r="P146" s="358"/>
      <c r="Q146" s="413"/>
      <c r="R146" s="413"/>
      <c r="S146" s="413"/>
      <c r="T146" s="413"/>
      <c r="U146" s="413"/>
      <c r="V146" s="413"/>
      <c r="W146" s="413"/>
      <c r="X146" s="413"/>
      <c r="Y146" s="258"/>
      <c r="Z146" s="258"/>
      <c r="AA146" s="258"/>
      <c r="AB146" s="358"/>
      <c r="AC146" s="358"/>
      <c r="AD146" s="358"/>
      <c r="AE146" s="223"/>
      <c r="AF146" s="357"/>
      <c r="AG146" s="358"/>
      <c r="AH146" s="413"/>
      <c r="AI146" s="413"/>
      <c r="AJ146" s="413"/>
      <c r="AK146" s="413"/>
      <c r="AL146" s="413"/>
      <c r="AM146" s="413"/>
      <c r="AN146" s="413"/>
      <c r="AO146" s="413"/>
      <c r="AP146" s="258"/>
      <c r="AQ146" s="258"/>
      <c r="AR146" s="258"/>
      <c r="AS146" s="358"/>
      <c r="AT146" s="358"/>
      <c r="AU146" s="358"/>
      <c r="AV146" s="357"/>
      <c r="AW146" s="357"/>
      <c r="AX146" s="357"/>
      <c r="AY146" s="357"/>
      <c r="AZ146" s="357"/>
      <c r="BA146" s="357"/>
      <c r="BB146" s="357"/>
      <c r="BC146" s="357"/>
      <c r="BD146" s="357"/>
      <c r="BE146" s="357"/>
      <c r="BF146" s="357"/>
      <c r="BG146" s="357"/>
      <c r="BH146" s="357"/>
      <c r="BI146" s="357"/>
      <c r="BJ146" s="357"/>
      <c r="BK146" s="357"/>
      <c r="BL146" s="357"/>
      <c r="BM146" s="357"/>
      <c r="BN146" s="357"/>
      <c r="BO146" s="357"/>
      <c r="BP146" s="357"/>
      <c r="BQ146" s="357"/>
      <c r="BR146" s="357"/>
      <c r="BS146" s="357"/>
      <c r="BT146" s="357"/>
      <c r="BU146" s="357"/>
      <c r="BV146" s="357"/>
      <c r="BW146" s="357"/>
      <c r="BX146" s="357"/>
      <c r="BY146" s="357"/>
      <c r="BZ146" s="357"/>
      <c r="CA146" s="357"/>
      <c r="CB146" s="357"/>
      <c r="CC146" s="357"/>
      <c r="CD146" s="357"/>
      <c r="CE146" s="357"/>
      <c r="CF146" s="357"/>
      <c r="CG146" s="357"/>
      <c r="CH146" s="357"/>
      <c r="CI146" s="357"/>
      <c r="CJ146" s="357"/>
      <c r="CK146" s="357"/>
      <c r="CL146" s="357"/>
      <c r="CM146" s="357"/>
      <c r="CN146" s="357"/>
      <c r="CO146" s="357"/>
      <c r="CP146" s="357"/>
      <c r="CQ146" s="357"/>
      <c r="CR146" s="357"/>
      <c r="CS146" s="357"/>
      <c r="CT146" s="357"/>
      <c r="CU146" s="357"/>
      <c r="CV146" s="357"/>
      <c r="CW146" s="357"/>
      <c r="CX146" s="357"/>
      <c r="CY146" s="357"/>
      <c r="CZ146" s="357"/>
      <c r="DA146" s="357"/>
      <c r="DB146" s="357"/>
      <c r="DC146" s="357"/>
      <c r="DD146" s="357"/>
      <c r="DE146" s="357"/>
      <c r="DF146" s="357"/>
      <c r="DG146" s="357"/>
      <c r="DH146" s="357"/>
      <c r="DI146" s="357"/>
      <c r="DJ146" s="357"/>
      <c r="DK146" s="357"/>
      <c r="DL146" s="357"/>
      <c r="DM146" s="357"/>
      <c r="DN146" s="357"/>
      <c r="DO146" s="357"/>
      <c r="DP146" s="357"/>
      <c r="DQ146" s="357"/>
      <c r="DR146" s="357"/>
      <c r="DS146" s="357"/>
      <c r="DT146" s="357"/>
      <c r="DU146" s="357"/>
      <c r="DV146" s="357"/>
      <c r="DW146" s="357"/>
      <c r="DX146" s="357"/>
      <c r="DY146" s="357"/>
      <c r="DZ146" s="357"/>
      <c r="EA146" s="357"/>
      <c r="EB146" s="357"/>
      <c r="EC146" s="357"/>
      <c r="ED146" s="357"/>
    </row>
    <row r="147" spans="1:134" s="242" customFormat="1" x14ac:dyDescent="0.35">
      <c r="A147" s="502" t="s">
        <v>100</v>
      </c>
      <c r="B147" s="503"/>
      <c r="C147" s="503"/>
      <c r="D147" s="503"/>
      <c r="E147" s="503"/>
      <c r="F147" s="503"/>
      <c r="G147" s="503"/>
      <c r="H147" s="503"/>
      <c r="I147" s="503"/>
      <c r="J147" s="425" t="s">
        <v>17</v>
      </c>
      <c r="K147" s="542" t="s">
        <v>4</v>
      </c>
      <c r="L147" s="542"/>
      <c r="M147" s="418" t="s">
        <v>49</v>
      </c>
      <c r="N147" s="261"/>
      <c r="P147" s="502" t="s">
        <v>100</v>
      </c>
      <c r="Q147" s="503"/>
      <c r="R147" s="503"/>
      <c r="S147" s="503"/>
      <c r="T147" s="503"/>
      <c r="U147" s="503"/>
      <c r="V147" s="503"/>
      <c r="W147" s="503"/>
      <c r="X147" s="503"/>
      <c r="Y147" s="414" t="s">
        <v>110</v>
      </c>
      <c r="Z147" s="425" t="s">
        <v>77</v>
      </c>
      <c r="AA147" s="542" t="s">
        <v>4</v>
      </c>
      <c r="AB147" s="542"/>
      <c r="AC147" s="414" t="s">
        <v>18</v>
      </c>
      <c r="AD147" s="268" t="s">
        <v>114</v>
      </c>
      <c r="AE147" s="261"/>
      <c r="AG147" s="502" t="s">
        <v>100</v>
      </c>
      <c r="AH147" s="503"/>
      <c r="AI147" s="503"/>
      <c r="AJ147" s="503"/>
      <c r="AK147" s="503"/>
      <c r="AL147" s="503"/>
      <c r="AM147" s="503"/>
      <c r="AN147" s="503"/>
      <c r="AO147" s="503"/>
      <c r="AP147" s="414" t="s">
        <v>110</v>
      </c>
      <c r="AQ147" s="425" t="s">
        <v>212</v>
      </c>
      <c r="AR147" s="542" t="s">
        <v>4</v>
      </c>
      <c r="AS147" s="542"/>
      <c r="AT147" s="414" t="s">
        <v>214</v>
      </c>
      <c r="AU147" s="268" t="s">
        <v>111</v>
      </c>
      <c r="AW147" s="357"/>
      <c r="AX147" s="357"/>
      <c r="AY147" s="357"/>
      <c r="AZ147" s="357"/>
      <c r="BA147" s="357"/>
      <c r="BB147" s="357"/>
      <c r="BC147" s="357"/>
      <c r="BD147" s="357"/>
      <c r="BE147" s="357"/>
      <c r="BF147" s="357"/>
      <c r="BG147" s="357"/>
      <c r="BH147" s="357"/>
      <c r="BI147" s="357"/>
      <c r="BJ147" s="357"/>
      <c r="BK147" s="357"/>
      <c r="BL147" s="357"/>
      <c r="BM147" s="357"/>
      <c r="BN147" s="357"/>
      <c r="BO147" s="357"/>
      <c r="BP147" s="357"/>
      <c r="BQ147" s="357"/>
      <c r="BR147" s="357"/>
      <c r="BS147" s="357"/>
      <c r="BT147" s="357"/>
      <c r="BU147" s="357"/>
      <c r="BV147" s="357"/>
      <c r="BW147" s="357"/>
      <c r="BX147" s="357"/>
      <c r="BY147" s="357"/>
      <c r="BZ147" s="357"/>
      <c r="CA147" s="357"/>
      <c r="CB147" s="357"/>
      <c r="CC147" s="357"/>
      <c r="CD147" s="357"/>
      <c r="CE147" s="357"/>
      <c r="CF147" s="357"/>
      <c r="CG147" s="357"/>
      <c r="CH147" s="357"/>
      <c r="CI147" s="357"/>
      <c r="CJ147" s="357"/>
      <c r="CK147" s="357"/>
      <c r="CL147" s="357"/>
      <c r="CM147" s="357"/>
      <c r="CN147" s="357"/>
      <c r="CO147" s="357"/>
      <c r="CP147" s="357"/>
      <c r="CQ147" s="357"/>
      <c r="CR147" s="357"/>
      <c r="CS147" s="357"/>
      <c r="CT147" s="357"/>
      <c r="CU147" s="357"/>
      <c r="CV147" s="357"/>
      <c r="CW147" s="357"/>
      <c r="CX147" s="357"/>
      <c r="CY147" s="357"/>
      <c r="CZ147" s="357"/>
      <c r="DA147" s="357"/>
      <c r="DB147" s="357"/>
      <c r="DC147" s="357"/>
      <c r="DD147" s="357"/>
      <c r="DE147" s="357"/>
      <c r="DF147" s="357"/>
      <c r="DG147" s="357"/>
      <c r="DH147" s="357"/>
      <c r="DI147" s="357"/>
      <c r="DJ147" s="357"/>
      <c r="DK147" s="357"/>
      <c r="DL147" s="357"/>
      <c r="DM147" s="357"/>
      <c r="DN147" s="357"/>
      <c r="DO147" s="357"/>
      <c r="DP147" s="357"/>
      <c r="DQ147" s="357"/>
      <c r="DR147" s="357"/>
      <c r="DS147" s="357"/>
      <c r="DT147" s="357"/>
      <c r="DU147" s="357"/>
      <c r="DV147" s="357"/>
      <c r="DW147" s="357"/>
      <c r="DX147" s="357"/>
      <c r="DY147" s="357"/>
      <c r="DZ147" s="357"/>
      <c r="EA147" s="357"/>
      <c r="EB147" s="357"/>
      <c r="EC147" s="357"/>
      <c r="ED147" s="357"/>
    </row>
    <row r="148" spans="1:134" ht="16" thickBot="1" x14ac:dyDescent="0.4">
      <c r="A148" s="540" t="s">
        <v>37</v>
      </c>
      <c r="B148" s="541"/>
      <c r="C148" s="541"/>
      <c r="D148" s="541"/>
      <c r="E148" s="541"/>
      <c r="F148" s="541"/>
      <c r="G148" s="541"/>
      <c r="H148" s="541"/>
      <c r="I148" s="541"/>
      <c r="J148" s="243">
        <f>(SUM(J141, J127, J121, H114))*'Cumulative Budget'!$G$36</f>
        <v>0</v>
      </c>
      <c r="K148" s="593">
        <f>(SUM(K141, L141, K127, L127, K121, L121, K114, L114))*'Cumulative Budget'!$G$36</f>
        <v>0</v>
      </c>
      <c r="L148" s="593"/>
      <c r="M148" s="237">
        <f t="shared" ref="M148" si="128">SUM(J148:L148)</f>
        <v>0</v>
      </c>
      <c r="N148" s="223"/>
      <c r="P148" s="540" t="s">
        <v>37</v>
      </c>
      <c r="Q148" s="541"/>
      <c r="R148" s="541"/>
      <c r="S148" s="541"/>
      <c r="T148" s="541"/>
      <c r="U148" s="541"/>
      <c r="V148" s="541"/>
      <c r="W148" s="541"/>
      <c r="X148" s="541"/>
      <c r="Y148" s="200">
        <f t="shared" ref="Y148:Y150" si="129">AU68</f>
        <v>0</v>
      </c>
      <c r="Z148" s="302">
        <f>(SUM(Z141, Z127, Z121, X114))*'Cumulative Budget'!$G$36</f>
        <v>0</v>
      </c>
      <c r="AA148" s="588">
        <f>(SUM(AA141, AB141, AA127, AB127, AA121, AB121, AA114, AB114))*'Cumulative Budget'!$G$36</f>
        <v>0</v>
      </c>
      <c r="AB148" s="588"/>
      <c r="AC148" s="293">
        <f t="shared" ref="AC148" si="130">SUM(Z148:AB148)</f>
        <v>0</v>
      </c>
      <c r="AD148" s="294">
        <f t="shared" ref="AD148" si="131">M148-AC148</f>
        <v>0</v>
      </c>
      <c r="AE148" s="223"/>
      <c r="AG148" s="540" t="s">
        <v>37</v>
      </c>
      <c r="AH148" s="541"/>
      <c r="AI148" s="541"/>
      <c r="AJ148" s="541"/>
      <c r="AK148" s="541"/>
      <c r="AL148" s="541"/>
      <c r="AM148" s="541"/>
      <c r="AN148" s="541"/>
      <c r="AO148" s="541"/>
      <c r="AP148" s="306">
        <f t="shared" ref="AP148:AP150" si="132">AU68</f>
        <v>0</v>
      </c>
      <c r="AQ148" s="443">
        <v>0</v>
      </c>
      <c r="AR148" s="563">
        <v>0</v>
      </c>
      <c r="AS148" s="563"/>
      <c r="AT148" s="275">
        <f>SUM(AQ148:AS148)</f>
        <v>0</v>
      </c>
      <c r="AU148" s="276">
        <f>IF($S$153&lt;&gt;0, AC148+AP148-AT148, M148+AP148-AT148)</f>
        <v>0</v>
      </c>
    </row>
    <row r="149" spans="1:134" s="358" customFormat="1" ht="16" thickBot="1" x14ac:dyDescent="0.4">
      <c r="A149" s="359" t="s">
        <v>99</v>
      </c>
      <c r="B149" s="359"/>
      <c r="J149" s="233"/>
      <c r="K149" s="233"/>
      <c r="L149" s="233"/>
      <c r="M149" s="233"/>
      <c r="N149" s="223"/>
      <c r="O149" s="357"/>
      <c r="P149" s="359" t="s">
        <v>99</v>
      </c>
      <c r="Q149" s="359"/>
      <c r="Z149" s="233"/>
      <c r="AA149" s="233"/>
      <c r="AB149" s="233"/>
      <c r="AC149" s="233"/>
      <c r="AD149" s="233"/>
      <c r="AE149" s="223"/>
      <c r="AG149" s="359" t="s">
        <v>99</v>
      </c>
      <c r="AH149" s="359"/>
      <c r="AQ149" s="233"/>
      <c r="AR149" s="233"/>
      <c r="AS149" s="233"/>
      <c r="AT149" s="233"/>
      <c r="AU149" s="233"/>
      <c r="AV149" s="357"/>
      <c r="AW149" s="357"/>
      <c r="AX149" s="357"/>
      <c r="AY149" s="357"/>
      <c r="AZ149" s="357"/>
      <c r="BA149" s="357"/>
      <c r="BB149" s="357"/>
      <c r="BC149" s="357"/>
      <c r="BD149" s="357"/>
      <c r="BE149" s="357"/>
      <c r="BF149" s="357"/>
      <c r="BG149" s="357"/>
      <c r="BH149" s="357"/>
      <c r="BI149" s="357"/>
      <c r="BJ149" s="357"/>
      <c r="BK149" s="357"/>
      <c r="BL149" s="357"/>
      <c r="BM149" s="357"/>
      <c r="BN149" s="357"/>
      <c r="BO149" s="357"/>
      <c r="BP149" s="357"/>
      <c r="BQ149" s="357"/>
      <c r="BR149" s="357"/>
      <c r="BS149" s="357"/>
      <c r="BT149" s="357"/>
      <c r="BU149" s="357"/>
      <c r="BV149" s="357"/>
      <c r="BW149" s="357"/>
      <c r="BX149" s="357"/>
      <c r="BY149" s="357"/>
      <c r="BZ149" s="357"/>
      <c r="CA149" s="357"/>
      <c r="CB149" s="357"/>
      <c r="CC149" s="357"/>
      <c r="CD149" s="357"/>
      <c r="CE149" s="357"/>
      <c r="CF149" s="357"/>
      <c r="CG149" s="357"/>
      <c r="CH149" s="357"/>
      <c r="CI149" s="357"/>
      <c r="CJ149" s="357"/>
      <c r="CK149" s="357"/>
      <c r="CL149" s="357"/>
      <c r="CM149" s="357"/>
      <c r="CN149" s="357"/>
      <c r="CO149" s="357"/>
      <c r="CP149" s="357"/>
      <c r="CQ149" s="357"/>
      <c r="CR149" s="357"/>
      <c r="CS149" s="357"/>
      <c r="CT149" s="357"/>
      <c r="CU149" s="357"/>
      <c r="CV149" s="357"/>
      <c r="CW149" s="357"/>
      <c r="CX149" s="357"/>
      <c r="CY149" s="357"/>
      <c r="CZ149" s="357"/>
      <c r="DA149" s="357"/>
      <c r="DB149" s="357"/>
      <c r="DC149" s="357"/>
      <c r="DD149" s="357"/>
      <c r="DE149" s="357"/>
      <c r="DF149" s="357"/>
      <c r="DG149" s="357"/>
      <c r="DH149" s="357"/>
      <c r="DI149" s="357"/>
      <c r="DJ149" s="357"/>
      <c r="DK149" s="357"/>
      <c r="DL149" s="357"/>
      <c r="DM149" s="357"/>
      <c r="DN149" s="357"/>
      <c r="DO149" s="357"/>
      <c r="DP149" s="357"/>
      <c r="DQ149" s="357"/>
      <c r="DR149" s="357"/>
      <c r="DS149" s="357"/>
      <c r="DT149" s="357"/>
      <c r="DU149" s="357"/>
      <c r="DV149" s="357"/>
      <c r="DW149" s="357"/>
      <c r="DX149" s="357"/>
      <c r="DY149" s="357"/>
      <c r="DZ149" s="357"/>
      <c r="EA149" s="357"/>
      <c r="EB149" s="357"/>
      <c r="EC149" s="357"/>
      <c r="ED149" s="357"/>
    </row>
    <row r="150" spans="1:134" s="331" customFormat="1" ht="16" thickBot="1" x14ac:dyDescent="0.4">
      <c r="A150" s="621" t="s">
        <v>101</v>
      </c>
      <c r="B150" s="622"/>
      <c r="C150" s="622"/>
      <c r="D150" s="622"/>
      <c r="E150" s="622"/>
      <c r="F150" s="622"/>
      <c r="G150" s="622"/>
      <c r="H150" s="622"/>
      <c r="I150" s="622"/>
      <c r="J150" s="239">
        <f xml:space="preserve"> SUM(J148, J141, J127, J121, H114)</f>
        <v>0</v>
      </c>
      <c r="K150" s="211">
        <f xml:space="preserve"> SUM(K148, K141, K127, K121, K114)</f>
        <v>0</v>
      </c>
      <c r="L150" s="239">
        <f xml:space="preserve"> SUM(L141, L127, L121, L114)</f>
        <v>0</v>
      </c>
      <c r="M150" s="240">
        <f>SUM(J150:L150)</f>
        <v>0</v>
      </c>
      <c r="N150" s="246"/>
      <c r="P150" s="589" t="s">
        <v>101</v>
      </c>
      <c r="Q150" s="590"/>
      <c r="R150" s="590"/>
      <c r="S150" s="590"/>
      <c r="T150" s="590"/>
      <c r="U150" s="590"/>
      <c r="V150" s="590"/>
      <c r="W150" s="590"/>
      <c r="X150" s="590"/>
      <c r="Y150" s="201">
        <f t="shared" si="129"/>
        <v>0</v>
      </c>
      <c r="Z150" s="303">
        <f xml:space="preserve"> SUM(Z148, Z141, Z127, Z121, X114)</f>
        <v>0</v>
      </c>
      <c r="AA150" s="212">
        <f xml:space="preserve"> SUM(AA148, AA141, AA127, AA121, AA114)</f>
        <v>0</v>
      </c>
      <c r="AB150" s="303">
        <f xml:space="preserve"> SUM(AB141, AB127, AB121, AB114)</f>
        <v>0</v>
      </c>
      <c r="AC150" s="297">
        <f>SUM(Z150:AB150)</f>
        <v>0</v>
      </c>
      <c r="AD150" s="298">
        <f t="shared" ref="AD150" si="133">M150-AC150</f>
        <v>0</v>
      </c>
      <c r="AE150" s="246"/>
      <c r="AG150" s="564" t="s">
        <v>101</v>
      </c>
      <c r="AH150" s="565"/>
      <c r="AI150" s="565"/>
      <c r="AJ150" s="565"/>
      <c r="AK150" s="565"/>
      <c r="AL150" s="565"/>
      <c r="AM150" s="565"/>
      <c r="AN150" s="565"/>
      <c r="AO150" s="565"/>
      <c r="AP150" s="206">
        <f t="shared" si="132"/>
        <v>0</v>
      </c>
      <c r="AQ150" s="288">
        <f xml:space="preserve"> SUM(AQ148, AQ141, AQ127, AQ121, AO114)</f>
        <v>0</v>
      </c>
      <c r="AR150" s="213">
        <f xml:space="preserve"> SUM(AR148, AR141, AR127, AR121, AR114)</f>
        <v>0</v>
      </c>
      <c r="AS150" s="288">
        <f xml:space="preserve"> SUM(AS141, AS127, AS121, AS114)</f>
        <v>0</v>
      </c>
      <c r="AT150" s="279">
        <f>SUM(AQ150:AS150)</f>
        <v>0</v>
      </c>
      <c r="AU150" s="280">
        <f>IF($S$153&lt;&gt;0, AC150+AP150-AT150, M150+AP150-AT150)</f>
        <v>0</v>
      </c>
    </row>
    <row r="151" spans="1:134" x14ac:dyDescent="0.35">
      <c r="F151" s="357"/>
      <c r="G151" s="357"/>
      <c r="N151" s="223"/>
    </row>
    <row r="152" spans="1:134" ht="16" thickBot="1" x14ac:dyDescent="0.4">
      <c r="F152" s="357"/>
      <c r="G152" s="357"/>
      <c r="P152" s="270"/>
      <c r="Q152" s="270"/>
      <c r="R152" s="270"/>
      <c r="S152" s="270"/>
      <c r="T152" s="270"/>
      <c r="U152" s="270"/>
      <c r="V152" s="270"/>
      <c r="AK152" s="270"/>
      <c r="AL152" s="270"/>
    </row>
    <row r="153" spans="1:134" x14ac:dyDescent="0.35">
      <c r="B153" s="576" t="s">
        <v>125</v>
      </c>
      <c r="C153" s="577"/>
      <c r="D153" s="264">
        <f>J150</f>
        <v>0</v>
      </c>
      <c r="F153" s="357"/>
      <c r="G153" s="357"/>
      <c r="O153" s="309"/>
      <c r="P153" s="583" t="s">
        <v>103</v>
      </c>
      <c r="Q153" s="584"/>
      <c r="R153" s="584"/>
      <c r="S153" s="202">
        <f>Z150</f>
        <v>0</v>
      </c>
      <c r="T153" s="584" t="s">
        <v>104</v>
      </c>
      <c r="U153" s="584"/>
      <c r="V153" s="160">
        <f>D153-S153</f>
        <v>0</v>
      </c>
      <c r="W153" s="430"/>
      <c r="X153" s="601"/>
      <c r="Y153" s="601"/>
      <c r="Z153" s="430"/>
      <c r="AA153" s="430"/>
      <c r="AF153" s="309"/>
      <c r="AG153" s="547" t="s">
        <v>191</v>
      </c>
      <c r="AH153" s="548"/>
      <c r="AI153" s="637">
        <f>AQ150</f>
        <v>0</v>
      </c>
      <c r="AJ153" s="637"/>
      <c r="AK153" s="554" t="s">
        <v>196</v>
      </c>
      <c r="AL153" s="554"/>
      <c r="AM153" s="287">
        <f>IF($S$73&lt;&gt;0, S153+'Year 1'!AM173-AI153, D153+'Year 1'!AM173-AI153)</f>
        <v>0</v>
      </c>
      <c r="AO153" s="315" t="s">
        <v>89</v>
      </c>
      <c r="AP153" s="556"/>
      <c r="AQ153" s="556"/>
      <c r="AR153" s="556" t="s">
        <v>90</v>
      </c>
      <c r="AS153" s="612"/>
    </row>
    <row r="154" spans="1:134" x14ac:dyDescent="0.35">
      <c r="B154" s="535" t="s">
        <v>184</v>
      </c>
      <c r="C154" s="536"/>
      <c r="D154" s="390">
        <f>K150</f>
        <v>0</v>
      </c>
      <c r="F154" s="357"/>
      <c r="G154" s="357"/>
      <c r="O154" s="309"/>
      <c r="P154" s="585" t="s">
        <v>172</v>
      </c>
      <c r="Q154" s="586"/>
      <c r="R154" s="586"/>
      <c r="S154" s="393">
        <f>AA150</f>
        <v>0</v>
      </c>
      <c r="T154" s="586" t="s">
        <v>105</v>
      </c>
      <c r="U154" s="586"/>
      <c r="V154" s="161">
        <f>D154-S154</f>
        <v>0</v>
      </c>
      <c r="W154" s="430"/>
      <c r="X154" s="604"/>
      <c r="Y154" s="604"/>
      <c r="Z154" s="604"/>
      <c r="AA154" s="604"/>
      <c r="AF154" s="309"/>
      <c r="AG154" s="549" t="s">
        <v>192</v>
      </c>
      <c r="AH154" s="550"/>
      <c r="AI154" s="639">
        <f>AR150</f>
        <v>0</v>
      </c>
      <c r="AJ154" s="606"/>
      <c r="AK154" s="550" t="s">
        <v>197</v>
      </c>
      <c r="AL154" s="550"/>
      <c r="AM154" s="278">
        <f>IF($S$73&lt;&gt;0, S154+'Year 1'!AM174-AI154, D154+'Year 1'!AM174-AI154)</f>
        <v>0</v>
      </c>
      <c r="AO154" s="314" t="s">
        <v>91</v>
      </c>
      <c r="AP154" s="532"/>
      <c r="AQ154" s="532"/>
      <c r="AR154" s="532"/>
      <c r="AS154" s="562"/>
    </row>
    <row r="155" spans="1:134" ht="16" thickBot="1" x14ac:dyDescent="0.4">
      <c r="B155" s="535" t="s">
        <v>133</v>
      </c>
      <c r="C155" s="536"/>
      <c r="D155" s="265">
        <f>L150</f>
        <v>0</v>
      </c>
      <c r="F155" s="357"/>
      <c r="G155" s="357"/>
      <c r="O155" s="309"/>
      <c r="P155" s="585" t="s">
        <v>113</v>
      </c>
      <c r="Q155" s="586"/>
      <c r="R155" s="586"/>
      <c r="S155" s="189">
        <f>AB150</f>
        <v>0</v>
      </c>
      <c r="T155" s="586" t="s">
        <v>106</v>
      </c>
      <c r="U155" s="586"/>
      <c r="V155" s="161">
        <f>D155-S155</f>
        <v>0</v>
      </c>
      <c r="W155" s="430"/>
      <c r="X155" s="601"/>
      <c r="Y155" s="601"/>
      <c r="Z155" s="430"/>
      <c r="AA155" s="430"/>
      <c r="AF155" s="309"/>
      <c r="AG155" s="549" t="s">
        <v>193</v>
      </c>
      <c r="AH155" s="550"/>
      <c r="AI155" s="606">
        <f>AS150</f>
        <v>0</v>
      </c>
      <c r="AJ155" s="606"/>
      <c r="AK155" s="550" t="s">
        <v>198</v>
      </c>
      <c r="AL155" s="550"/>
      <c r="AM155" s="278">
        <f>IF($S$73&lt;&gt;0, S155+'Year 1'!AM175-AI155, D155+'Year 1'!AM175-AI155)</f>
        <v>0</v>
      </c>
      <c r="AO155" s="318" t="s">
        <v>92</v>
      </c>
      <c r="AP155" s="557"/>
      <c r="AQ155" s="557"/>
      <c r="AR155" s="557" t="s">
        <v>90</v>
      </c>
      <c r="AS155" s="613"/>
    </row>
    <row r="156" spans="1:134" ht="16" thickBot="1" x14ac:dyDescent="0.4">
      <c r="B156" s="535" t="s">
        <v>126</v>
      </c>
      <c r="C156" s="536"/>
      <c r="D156" s="390">
        <f>K150+L150</f>
        <v>0</v>
      </c>
      <c r="F156" s="357"/>
      <c r="G156" s="357"/>
      <c r="O156" s="309"/>
      <c r="P156" s="585" t="s">
        <v>109</v>
      </c>
      <c r="Q156" s="586"/>
      <c r="R156" s="586"/>
      <c r="S156" s="393">
        <f>SUM(S154:S155)</f>
        <v>0</v>
      </c>
      <c r="T156" s="586" t="s">
        <v>107</v>
      </c>
      <c r="U156" s="586"/>
      <c r="V156" s="161">
        <f>D156-S156</f>
        <v>0</v>
      </c>
      <c r="W156" s="431"/>
      <c r="X156" s="431"/>
      <c r="Y156" s="431"/>
      <c r="Z156" s="431"/>
      <c r="AA156" s="431"/>
      <c r="AF156" s="309"/>
      <c r="AG156" s="549" t="s">
        <v>194</v>
      </c>
      <c r="AH156" s="550"/>
      <c r="AI156" s="639">
        <f>SUM(AI154:AI155)</f>
        <v>0</v>
      </c>
      <c r="AJ156" s="606"/>
      <c r="AK156" s="550" t="s">
        <v>200</v>
      </c>
      <c r="AL156" s="550"/>
      <c r="AM156" s="278">
        <f>IF($S$73&lt;&gt;0, S156+'Year 1'!AM176-AI156, D156+'Year 1'!AM176-AI156)</f>
        <v>0</v>
      </c>
      <c r="AO156" s="431"/>
      <c r="AP156" s="431"/>
      <c r="AQ156" s="431"/>
      <c r="AR156" s="431"/>
      <c r="AS156" s="431"/>
    </row>
    <row r="157" spans="1:134" ht="16" thickBot="1" x14ac:dyDescent="0.4">
      <c r="B157" s="535" t="s">
        <v>185</v>
      </c>
      <c r="C157" s="536"/>
      <c r="D157" s="265">
        <f>M150</f>
        <v>0</v>
      </c>
      <c r="F157" s="357"/>
      <c r="G157" s="357"/>
      <c r="O157" s="309"/>
      <c r="P157" s="585" t="s">
        <v>173</v>
      </c>
      <c r="Q157" s="586"/>
      <c r="R157" s="586"/>
      <c r="S157" s="189">
        <f>AC150</f>
        <v>0</v>
      </c>
      <c r="T157" s="580" t="s">
        <v>108</v>
      </c>
      <c r="U157" s="580"/>
      <c r="V157" s="196">
        <f>D157-S157</f>
        <v>0</v>
      </c>
      <c r="W157" s="602"/>
      <c r="X157" s="602"/>
      <c r="Y157" s="604"/>
      <c r="Z157" s="604"/>
      <c r="AA157" s="604"/>
      <c r="AB157" s="358"/>
      <c r="AC157" s="358"/>
      <c r="AD157" s="358"/>
      <c r="AF157" s="309"/>
      <c r="AG157" s="549" t="s">
        <v>201</v>
      </c>
      <c r="AH157" s="550"/>
      <c r="AI157" s="606">
        <f>AT150</f>
        <v>0</v>
      </c>
      <c r="AJ157" s="606"/>
      <c r="AK157" s="551" t="s">
        <v>202</v>
      </c>
      <c r="AL157" s="551"/>
      <c r="AM157" s="276">
        <f>IF($S$73&lt;&gt;0, S157+'Year 1'!AM177-AI157, D157+'Year 1'!AM177-AI157)</f>
        <v>0</v>
      </c>
      <c r="AO157" s="428" t="s">
        <v>93</v>
      </c>
      <c r="AP157" s="429"/>
      <c r="AQ157" s="630"/>
      <c r="AR157" s="630"/>
      <c r="AS157" s="631"/>
      <c r="AT157" s="358"/>
      <c r="AU157" s="358"/>
    </row>
    <row r="158" spans="1:134" x14ac:dyDescent="0.35">
      <c r="B158" s="535" t="s">
        <v>174</v>
      </c>
      <c r="C158" s="536"/>
      <c r="D158" s="324" t="e">
        <f>L150/K150</f>
        <v>#DIV/0!</v>
      </c>
      <c r="F158" s="357"/>
      <c r="G158" s="357"/>
      <c r="O158" s="309"/>
      <c r="P158" s="585" t="s">
        <v>174</v>
      </c>
      <c r="Q158" s="586"/>
      <c r="R158" s="586"/>
      <c r="S158" s="203" t="e">
        <f>S155/S154</f>
        <v>#DIV/0!</v>
      </c>
      <c r="T158" s="349"/>
      <c r="U158" s="188"/>
      <c r="V158" s="190"/>
      <c r="W158" s="358"/>
      <c r="X158" s="358"/>
      <c r="Y158" s="358"/>
      <c r="Z158" s="358"/>
      <c r="AA158" s="358"/>
      <c r="AF158" s="309"/>
      <c r="AG158" s="624" t="s">
        <v>208</v>
      </c>
      <c r="AH158" s="617"/>
      <c r="AI158" s="607" t="e">
        <f>AQ148/AQ150</f>
        <v>#DIV/0!</v>
      </c>
      <c r="AJ158" s="608"/>
      <c r="AO158" s="358"/>
      <c r="AP158" s="358"/>
      <c r="AQ158" s="358"/>
      <c r="AR158" s="358"/>
      <c r="AS158" s="358"/>
    </row>
    <row r="159" spans="1:134" ht="16" thickBot="1" x14ac:dyDescent="0.4">
      <c r="B159" s="537" t="s">
        <v>144</v>
      </c>
      <c r="C159" s="538"/>
      <c r="D159" s="266" t="e">
        <f>D162 &amp; D163 &amp; D164</f>
        <v>#DIV/0!</v>
      </c>
      <c r="F159" s="357"/>
      <c r="G159" s="357"/>
      <c r="O159" s="309"/>
      <c r="P159" s="638" t="s">
        <v>144</v>
      </c>
      <c r="Q159" s="580"/>
      <c r="R159" s="580"/>
      <c r="S159" s="204" t="e">
        <f>S162 &amp; S163 &amp; S164</f>
        <v>#DIV/0!</v>
      </c>
      <c r="T159" s="188"/>
      <c r="U159" s="188"/>
      <c r="V159" s="190"/>
      <c r="AF159" s="309"/>
      <c r="AG159" s="625" t="s">
        <v>209</v>
      </c>
      <c r="AH159" s="626"/>
      <c r="AI159" s="627" t="e">
        <f>AR148/(AR150+AS150)</f>
        <v>#DIV/0!</v>
      </c>
      <c r="AJ159" s="628"/>
    </row>
    <row r="160" spans="1:134" x14ac:dyDescent="0.35">
      <c r="F160" s="357"/>
      <c r="G160" s="357"/>
      <c r="S160" s="166"/>
      <c r="AG160" s="166"/>
      <c r="AH160" s="166"/>
      <c r="AI160" s="166"/>
      <c r="AJ160" s="166"/>
    </row>
    <row r="161" spans="1:47" x14ac:dyDescent="0.35">
      <c r="F161" s="357"/>
      <c r="G161" s="357"/>
    </row>
    <row r="162" spans="1:47" x14ac:dyDescent="0.35">
      <c r="D162" s="357" t="e">
        <f>D153/D153</f>
        <v>#DIV/0!</v>
      </c>
      <c r="F162" s="357"/>
      <c r="G162" s="357"/>
      <c r="S162" s="357" t="e">
        <f>S153/S153</f>
        <v>#DIV/0!</v>
      </c>
    </row>
    <row r="163" spans="1:47" x14ac:dyDescent="0.35">
      <c r="D163" s="357" t="s">
        <v>145</v>
      </c>
      <c r="F163" s="357"/>
      <c r="G163" s="357"/>
      <c r="S163" s="357" t="s">
        <v>145</v>
      </c>
    </row>
    <row r="164" spans="1:47" x14ac:dyDescent="0.35">
      <c r="D164" s="225" t="e">
        <f>D156/D153</f>
        <v>#DIV/0!</v>
      </c>
      <c r="F164" s="357"/>
      <c r="G164" s="357"/>
      <c r="S164" s="225" t="e">
        <f>S156/S153</f>
        <v>#DIV/0!</v>
      </c>
    </row>
    <row r="165" spans="1:47" x14ac:dyDescent="0.35">
      <c r="F165" s="357"/>
      <c r="G165" s="357"/>
    </row>
    <row r="166" spans="1:47" ht="16" thickBot="1" x14ac:dyDescent="0.4">
      <c r="F166" s="357"/>
      <c r="G166" s="357"/>
    </row>
    <row r="167" spans="1:47" s="242" customFormat="1" x14ac:dyDescent="0.35">
      <c r="A167" s="519" t="s">
        <v>97</v>
      </c>
      <c r="B167" s="520"/>
      <c r="C167" s="520"/>
      <c r="D167" s="520"/>
      <c r="E167" s="520"/>
      <c r="F167" s="520"/>
      <c r="G167" s="520"/>
      <c r="H167" s="520"/>
      <c r="I167" s="520"/>
      <c r="J167" s="520"/>
      <c r="K167" s="520"/>
      <c r="L167" s="520"/>
      <c r="M167" s="521"/>
      <c r="N167" s="413"/>
      <c r="P167" s="573" t="s">
        <v>258</v>
      </c>
      <c r="Q167" s="574"/>
      <c r="R167" s="574"/>
      <c r="S167" s="574"/>
      <c r="T167" s="574"/>
      <c r="U167" s="574"/>
      <c r="V167" s="574"/>
      <c r="W167" s="574"/>
      <c r="X167" s="574"/>
      <c r="Y167" s="574"/>
      <c r="Z167" s="574"/>
      <c r="AA167" s="574"/>
      <c r="AB167" s="574"/>
      <c r="AC167" s="574"/>
      <c r="AD167" s="575"/>
      <c r="AG167" s="614" t="s">
        <v>270</v>
      </c>
      <c r="AH167" s="615"/>
      <c r="AI167" s="615"/>
      <c r="AJ167" s="615"/>
      <c r="AK167" s="615"/>
      <c r="AL167" s="615"/>
      <c r="AM167" s="615"/>
      <c r="AN167" s="615"/>
      <c r="AO167" s="615"/>
      <c r="AP167" s="615"/>
      <c r="AQ167" s="615"/>
      <c r="AR167" s="615"/>
      <c r="AS167" s="615"/>
      <c r="AT167" s="615"/>
      <c r="AU167" s="616"/>
    </row>
    <row r="168" spans="1:47" s="242" customFormat="1" x14ac:dyDescent="0.35">
      <c r="A168" s="522" t="s">
        <v>6</v>
      </c>
      <c r="B168" s="496"/>
      <c r="C168" s="496"/>
      <c r="D168" s="496"/>
      <c r="E168" s="496"/>
      <c r="F168" s="496"/>
      <c r="G168" s="496"/>
      <c r="H168" s="496"/>
      <c r="I168" s="496"/>
      <c r="J168" s="496"/>
      <c r="K168" s="496"/>
      <c r="L168" s="496"/>
      <c r="M168" s="523"/>
      <c r="N168" s="413"/>
      <c r="P168" s="522" t="s">
        <v>128</v>
      </c>
      <c r="Q168" s="496"/>
      <c r="R168" s="496"/>
      <c r="S168" s="496"/>
      <c r="T168" s="496"/>
      <c r="U168" s="496"/>
      <c r="V168" s="496"/>
      <c r="W168" s="496"/>
      <c r="X168" s="496"/>
      <c r="Y168" s="496"/>
      <c r="Z168" s="496"/>
      <c r="AA168" s="496"/>
      <c r="AB168" s="496"/>
      <c r="AC168" s="496"/>
      <c r="AD168" s="523"/>
      <c r="AG168" s="522" t="s">
        <v>270</v>
      </c>
      <c r="AH168" s="496"/>
      <c r="AI168" s="496"/>
      <c r="AJ168" s="496"/>
      <c r="AK168" s="496"/>
      <c r="AL168" s="496"/>
      <c r="AM168" s="496"/>
      <c r="AN168" s="496"/>
      <c r="AO168" s="496"/>
      <c r="AP168" s="496"/>
      <c r="AQ168" s="496"/>
      <c r="AR168" s="496"/>
      <c r="AS168" s="496"/>
      <c r="AT168" s="496"/>
      <c r="AU168" s="523"/>
    </row>
    <row r="169" spans="1:47" s="165" customFormat="1" x14ac:dyDescent="0.35">
      <c r="A169" s="495" t="s">
        <v>228</v>
      </c>
      <c r="B169" s="491"/>
      <c r="C169" s="525"/>
      <c r="D169" s="525"/>
      <c r="E169" s="525"/>
      <c r="F169" s="525"/>
      <c r="G169" s="409" t="s">
        <v>229</v>
      </c>
      <c r="H169" s="525"/>
      <c r="I169" s="525"/>
      <c r="J169" s="525"/>
      <c r="K169" s="525"/>
      <c r="L169" s="525"/>
      <c r="M169" s="526"/>
      <c r="N169" s="432"/>
      <c r="P169" s="495" t="s">
        <v>228</v>
      </c>
      <c r="Q169" s="491"/>
      <c r="R169" s="525"/>
      <c r="S169" s="525"/>
      <c r="T169" s="525"/>
      <c r="U169" s="525"/>
      <c r="V169" s="525"/>
      <c r="W169" s="409" t="s">
        <v>229</v>
      </c>
      <c r="X169" s="525"/>
      <c r="Y169" s="525"/>
      <c r="Z169" s="525"/>
      <c r="AA169" s="525"/>
      <c r="AB169" s="525"/>
      <c r="AC169" s="525"/>
      <c r="AD169" s="526"/>
      <c r="AG169" s="495" t="s">
        <v>228</v>
      </c>
      <c r="AH169" s="491"/>
      <c r="AI169" s="525"/>
      <c r="AJ169" s="525"/>
      <c r="AK169" s="525"/>
      <c r="AL169" s="525"/>
      <c r="AM169" s="525"/>
      <c r="AN169" s="409" t="s">
        <v>229</v>
      </c>
      <c r="AO169" s="525"/>
      <c r="AP169" s="525"/>
      <c r="AQ169" s="525"/>
      <c r="AR169" s="525"/>
      <c r="AS169" s="525"/>
      <c r="AT169" s="525"/>
      <c r="AU169" s="526"/>
    </row>
    <row r="170" spans="1:47" x14ac:dyDescent="0.35">
      <c r="A170" s="522" t="s">
        <v>0</v>
      </c>
      <c r="B170" s="496"/>
      <c r="C170" s="512"/>
      <c r="D170" s="512"/>
      <c r="E170" s="512"/>
      <c r="F170" s="512"/>
      <c r="G170" s="512"/>
      <c r="H170" s="512"/>
      <c r="I170" s="512"/>
      <c r="J170" s="512"/>
      <c r="K170" s="512"/>
      <c r="L170" s="512"/>
      <c r="M170" s="527"/>
      <c r="P170" s="522" t="s">
        <v>0</v>
      </c>
      <c r="Q170" s="496"/>
      <c r="R170" s="617"/>
      <c r="S170" s="617"/>
      <c r="T170" s="617"/>
      <c r="U170" s="617"/>
      <c r="V170" s="617"/>
      <c r="W170" s="617"/>
      <c r="X170" s="617"/>
      <c r="Y170" s="617"/>
      <c r="Z170" s="617"/>
      <c r="AA170" s="617"/>
      <c r="AB170" s="617"/>
      <c r="AC170" s="617"/>
      <c r="AD170" s="618"/>
      <c r="AG170" s="522" t="s">
        <v>0</v>
      </c>
      <c r="AH170" s="496"/>
      <c r="AI170" s="617"/>
      <c r="AJ170" s="617"/>
      <c r="AK170" s="617"/>
      <c r="AL170" s="617"/>
      <c r="AM170" s="617"/>
      <c r="AN170" s="617"/>
      <c r="AO170" s="617"/>
      <c r="AP170" s="617"/>
      <c r="AQ170" s="617"/>
      <c r="AR170" s="617"/>
      <c r="AS170" s="617"/>
      <c r="AT170" s="617"/>
      <c r="AU170" s="618"/>
    </row>
    <row r="171" spans="1:47" x14ac:dyDescent="0.35">
      <c r="A171" s="522" t="s">
        <v>96</v>
      </c>
      <c r="B171" s="496"/>
      <c r="C171" s="512"/>
      <c r="D171" s="512"/>
      <c r="E171" s="512"/>
      <c r="F171" s="512"/>
      <c r="G171" s="512"/>
      <c r="H171" s="512"/>
      <c r="I171" s="512"/>
      <c r="J171" s="512"/>
      <c r="K171" s="512"/>
      <c r="L171" s="512"/>
      <c r="M171" s="527"/>
      <c r="P171" s="522" t="s">
        <v>96</v>
      </c>
      <c r="Q171" s="496"/>
      <c r="R171" s="617"/>
      <c r="S171" s="617"/>
      <c r="T171" s="617"/>
      <c r="U171" s="617"/>
      <c r="V171" s="617"/>
      <c r="W171" s="617"/>
      <c r="X171" s="617"/>
      <c r="Y171" s="617"/>
      <c r="Z171" s="617"/>
      <c r="AA171" s="617"/>
      <c r="AB171" s="617"/>
      <c r="AC171" s="617"/>
      <c r="AD171" s="618"/>
      <c r="AG171" s="522" t="s">
        <v>96</v>
      </c>
      <c r="AH171" s="496"/>
      <c r="AI171" s="617"/>
      <c r="AJ171" s="617"/>
      <c r="AK171" s="617"/>
      <c r="AL171" s="617"/>
      <c r="AM171" s="617"/>
      <c r="AN171" s="617"/>
      <c r="AO171" s="617"/>
      <c r="AP171" s="617"/>
      <c r="AQ171" s="617"/>
      <c r="AR171" s="617"/>
      <c r="AS171" s="617"/>
      <c r="AT171" s="617"/>
      <c r="AU171" s="618"/>
    </row>
    <row r="172" spans="1:47" ht="16" thickBot="1" x14ac:dyDescent="0.4">
      <c r="A172" s="540" t="s">
        <v>2</v>
      </c>
      <c r="B172" s="541"/>
      <c r="C172" s="528"/>
      <c r="D172" s="528"/>
      <c r="E172" s="528"/>
      <c r="F172" s="528"/>
      <c r="G172" s="528"/>
      <c r="H172" s="528"/>
      <c r="I172" s="528"/>
      <c r="J172" s="528"/>
      <c r="K172" s="528"/>
      <c r="L172" s="528"/>
      <c r="M172" s="529"/>
      <c r="P172" s="540" t="s">
        <v>2</v>
      </c>
      <c r="Q172" s="541"/>
      <c r="R172" s="494"/>
      <c r="S172" s="494"/>
      <c r="T172" s="494"/>
      <c r="U172" s="494"/>
      <c r="V172" s="494"/>
      <c r="W172" s="494"/>
      <c r="X172" s="494"/>
      <c r="Y172" s="494"/>
      <c r="Z172" s="494"/>
      <c r="AA172" s="494"/>
      <c r="AB172" s="494"/>
      <c r="AC172" s="494"/>
      <c r="AD172" s="619"/>
      <c r="AG172" s="540" t="s">
        <v>2</v>
      </c>
      <c r="AH172" s="541"/>
      <c r="AI172" s="494"/>
      <c r="AJ172" s="494"/>
      <c r="AK172" s="494"/>
      <c r="AL172" s="494"/>
      <c r="AM172" s="494"/>
      <c r="AN172" s="494"/>
      <c r="AO172" s="494"/>
      <c r="AP172" s="494"/>
      <c r="AQ172" s="494"/>
      <c r="AR172" s="494"/>
      <c r="AS172" s="494"/>
      <c r="AT172" s="494"/>
      <c r="AU172" s="619"/>
    </row>
    <row r="173" spans="1:47" ht="16" thickBot="1" x14ac:dyDescent="0.4">
      <c r="F173" s="357"/>
      <c r="G173" s="357"/>
    </row>
    <row r="174" spans="1:47" s="242" customFormat="1" x14ac:dyDescent="0.35">
      <c r="A174" s="502" t="s">
        <v>84</v>
      </c>
      <c r="B174" s="503"/>
      <c r="C174" s="503"/>
      <c r="D174" s="503"/>
      <c r="E174" s="503"/>
      <c r="F174" s="503"/>
      <c r="G174" s="503"/>
      <c r="H174" s="503"/>
      <c r="I174" s="503"/>
      <c r="J174" s="503"/>
      <c r="K174" s="503"/>
      <c r="L174" s="503"/>
      <c r="M174" s="518"/>
      <c r="N174" s="413"/>
      <c r="P174" s="502" t="s">
        <v>84</v>
      </c>
      <c r="Q174" s="503"/>
      <c r="R174" s="503"/>
      <c r="S174" s="503"/>
      <c r="T174" s="503"/>
      <c r="U174" s="503"/>
      <c r="V174" s="503"/>
      <c r="W174" s="503"/>
      <c r="X174" s="503"/>
      <c r="Y174" s="503"/>
      <c r="Z174" s="503"/>
      <c r="AA174" s="503"/>
      <c r="AB174" s="503"/>
      <c r="AC174" s="503"/>
      <c r="AD174" s="518"/>
      <c r="AE174" s="413"/>
      <c r="AG174" s="502" t="s">
        <v>84</v>
      </c>
      <c r="AH174" s="503"/>
      <c r="AI174" s="503"/>
      <c r="AJ174" s="503"/>
      <c r="AK174" s="503"/>
      <c r="AL174" s="503"/>
      <c r="AM174" s="503"/>
      <c r="AN174" s="503"/>
      <c r="AO174" s="503"/>
      <c r="AP174" s="503"/>
      <c r="AQ174" s="503"/>
      <c r="AR174" s="503"/>
      <c r="AS174" s="503"/>
      <c r="AT174" s="503"/>
      <c r="AU174" s="518"/>
    </row>
    <row r="175" spans="1:47" s="242" customFormat="1" x14ac:dyDescent="0.35">
      <c r="A175" s="419"/>
      <c r="B175" s="412" t="s">
        <v>85</v>
      </c>
      <c r="C175" s="496" t="s">
        <v>13</v>
      </c>
      <c r="D175" s="496"/>
      <c r="E175" s="424" t="s">
        <v>14</v>
      </c>
      <c r="F175" s="412" t="s">
        <v>171</v>
      </c>
      <c r="G175" s="412" t="s">
        <v>68</v>
      </c>
      <c r="H175" s="422" t="s">
        <v>151</v>
      </c>
      <c r="I175" s="412" t="s">
        <v>80</v>
      </c>
      <c r="J175" s="412" t="s">
        <v>81</v>
      </c>
      <c r="K175" s="422" t="s">
        <v>82</v>
      </c>
      <c r="L175" s="412" t="s">
        <v>150</v>
      </c>
      <c r="M175" s="259" t="s">
        <v>18</v>
      </c>
      <c r="N175" s="413"/>
      <c r="P175" s="419"/>
      <c r="Q175" s="412" t="s">
        <v>85</v>
      </c>
      <c r="R175" s="496" t="s">
        <v>13</v>
      </c>
      <c r="S175" s="496"/>
      <c r="T175" s="424" t="s">
        <v>14</v>
      </c>
      <c r="U175" s="260" t="s">
        <v>111</v>
      </c>
      <c r="V175" s="424" t="s">
        <v>171</v>
      </c>
      <c r="W175" s="424" t="s">
        <v>68</v>
      </c>
      <c r="X175" s="260" t="s">
        <v>151</v>
      </c>
      <c r="Y175" s="424" t="s">
        <v>80</v>
      </c>
      <c r="Z175" s="424" t="s">
        <v>81</v>
      </c>
      <c r="AA175" s="260" t="s">
        <v>82</v>
      </c>
      <c r="AB175" s="424" t="s">
        <v>150</v>
      </c>
      <c r="AC175" s="260" t="s">
        <v>18</v>
      </c>
      <c r="AD175" s="267" t="s">
        <v>114</v>
      </c>
      <c r="AE175" s="413"/>
      <c r="AG175" s="419"/>
      <c r="AH175" s="412" t="s">
        <v>85</v>
      </c>
      <c r="AI175" s="496" t="s">
        <v>13</v>
      </c>
      <c r="AJ175" s="496"/>
      <c r="AK175" s="424" t="s">
        <v>14</v>
      </c>
      <c r="AL175" s="260" t="s">
        <v>111</v>
      </c>
      <c r="AM175" s="424" t="s">
        <v>171</v>
      </c>
      <c r="AN175" s="424" t="s">
        <v>68</v>
      </c>
      <c r="AO175" s="260" t="s">
        <v>151</v>
      </c>
      <c r="AP175" s="424" t="s">
        <v>80</v>
      </c>
      <c r="AQ175" s="424" t="s">
        <v>81</v>
      </c>
      <c r="AR175" s="260" t="s">
        <v>82</v>
      </c>
      <c r="AS175" s="424" t="s">
        <v>150</v>
      </c>
      <c r="AT175" s="260" t="s">
        <v>213</v>
      </c>
      <c r="AU175" s="267" t="s">
        <v>260</v>
      </c>
    </row>
    <row r="176" spans="1:47" x14ac:dyDescent="0.35">
      <c r="A176" s="415">
        <v>1</v>
      </c>
      <c r="B176" s="420"/>
      <c r="C176" s="491"/>
      <c r="D176" s="491"/>
      <c r="E176" s="423"/>
      <c r="F176" s="234">
        <v>0</v>
      </c>
      <c r="G176" s="234">
        <v>0</v>
      </c>
      <c r="H176" s="235">
        <f>SUM(F176:G176)</f>
        <v>0</v>
      </c>
      <c r="I176" s="234">
        <v>0</v>
      </c>
      <c r="J176" s="234">
        <v>0</v>
      </c>
      <c r="K176" s="235">
        <f>SUM(I176:J176)</f>
        <v>0</v>
      </c>
      <c r="L176" s="234">
        <v>0</v>
      </c>
      <c r="M176" s="236">
        <f>SUM(H176, K176, L176)</f>
        <v>0</v>
      </c>
      <c r="N176" s="222"/>
      <c r="P176" s="415">
        <v>1</v>
      </c>
      <c r="Q176" s="420"/>
      <c r="R176" s="491"/>
      <c r="S176" s="491"/>
      <c r="T176" s="409"/>
      <c r="U176" s="162">
        <f>AU96</f>
        <v>0</v>
      </c>
      <c r="V176" s="234">
        <v>0</v>
      </c>
      <c r="W176" s="234">
        <v>0</v>
      </c>
      <c r="X176" s="295">
        <f>SUM(V176:W176)</f>
        <v>0</v>
      </c>
      <c r="Y176" s="234">
        <v>0</v>
      </c>
      <c r="Z176" s="234">
        <v>0</v>
      </c>
      <c r="AA176" s="295">
        <f>SUM(Y176:Z176)</f>
        <v>0</v>
      </c>
      <c r="AB176" s="234">
        <v>0</v>
      </c>
      <c r="AC176" s="295">
        <f>SUM(X176, AA176, AB176)</f>
        <v>0</v>
      </c>
      <c r="AD176" s="296">
        <f>M176-AC176</f>
        <v>0</v>
      </c>
      <c r="AE176" s="222"/>
      <c r="AG176" s="415">
        <v>1</v>
      </c>
      <c r="AH176" s="420"/>
      <c r="AI176" s="491"/>
      <c r="AJ176" s="491"/>
      <c r="AK176" s="409"/>
      <c r="AL176" s="307">
        <f>AU96</f>
        <v>0</v>
      </c>
      <c r="AM176" s="234">
        <v>0</v>
      </c>
      <c r="AN176" s="234">
        <v>0</v>
      </c>
      <c r="AO176" s="277">
        <f>SUM(AM176:AN176)</f>
        <v>0</v>
      </c>
      <c r="AP176" s="234">
        <v>0</v>
      </c>
      <c r="AQ176" s="234">
        <v>0</v>
      </c>
      <c r="AR176" s="277">
        <f>SUM(AP176:AQ176)</f>
        <v>0</v>
      </c>
      <c r="AS176" s="234">
        <v>0</v>
      </c>
      <c r="AT176" s="277">
        <f>SUM(AO176, AR176, AS176)</f>
        <v>0</v>
      </c>
      <c r="AU176" s="278">
        <f>IF($S$233&lt;&gt;0, AC176+AL176-AT176, M176+AL176-AT176)</f>
        <v>0</v>
      </c>
    </row>
    <row r="177" spans="1:48" x14ac:dyDescent="0.35">
      <c r="A177" s="415">
        <v>2</v>
      </c>
      <c r="B177" s="420"/>
      <c r="C177" s="491"/>
      <c r="D177" s="491"/>
      <c r="E177" s="423"/>
      <c r="F177" s="234">
        <v>0</v>
      </c>
      <c r="G177" s="234">
        <v>0</v>
      </c>
      <c r="H177" s="235">
        <f t="shared" ref="H177:H182" si="134">SUM(F177:G177)</f>
        <v>0</v>
      </c>
      <c r="I177" s="234">
        <v>0</v>
      </c>
      <c r="J177" s="234">
        <v>0</v>
      </c>
      <c r="K177" s="235">
        <f t="shared" ref="K177:K182" si="135">SUM(I177:J177)</f>
        <v>0</v>
      </c>
      <c r="L177" s="234">
        <v>0</v>
      </c>
      <c r="M177" s="236">
        <f t="shared" ref="M177:M182" si="136">SUM(H177, K177, L177)</f>
        <v>0</v>
      </c>
      <c r="N177" s="222"/>
      <c r="P177" s="415">
        <v>2</v>
      </c>
      <c r="Q177" s="420"/>
      <c r="R177" s="491"/>
      <c r="S177" s="491"/>
      <c r="T177" s="409"/>
      <c r="U177" s="162">
        <f t="shared" ref="U177:U183" si="137">AU97</f>
        <v>0</v>
      </c>
      <c r="V177" s="234">
        <v>0</v>
      </c>
      <c r="W177" s="234">
        <v>0</v>
      </c>
      <c r="X177" s="295">
        <f t="shared" ref="X177:X182" si="138">SUM(V177:W177)</f>
        <v>0</v>
      </c>
      <c r="Y177" s="234">
        <v>0</v>
      </c>
      <c r="Z177" s="234">
        <v>0</v>
      </c>
      <c r="AA177" s="295">
        <f t="shared" ref="AA177:AA182" si="139">SUM(Y177:Z177)</f>
        <v>0</v>
      </c>
      <c r="AB177" s="234">
        <v>0</v>
      </c>
      <c r="AC177" s="295">
        <f t="shared" ref="AC177:AC182" si="140">SUM(X177, AA177, AB177)</f>
        <v>0</v>
      </c>
      <c r="AD177" s="296">
        <f t="shared" ref="AD177:AD182" si="141">M177-AC177</f>
        <v>0</v>
      </c>
      <c r="AE177" s="222"/>
      <c r="AG177" s="415">
        <v>2</v>
      </c>
      <c r="AH177" s="420"/>
      <c r="AI177" s="491"/>
      <c r="AJ177" s="491"/>
      <c r="AK177" s="409"/>
      <c r="AL177" s="307">
        <f t="shared" ref="AL177:AL183" si="142">AU97</f>
        <v>0</v>
      </c>
      <c r="AM177" s="234">
        <v>0</v>
      </c>
      <c r="AN177" s="234">
        <v>0</v>
      </c>
      <c r="AO177" s="277">
        <f t="shared" ref="AO177:AO182" si="143">SUM(AM177:AN177)</f>
        <v>0</v>
      </c>
      <c r="AP177" s="234">
        <v>0</v>
      </c>
      <c r="AQ177" s="234">
        <v>0</v>
      </c>
      <c r="AR177" s="277">
        <f t="shared" ref="AR177:AR182" si="144">SUM(AP177:AQ177)</f>
        <v>0</v>
      </c>
      <c r="AS177" s="234">
        <v>0</v>
      </c>
      <c r="AT177" s="277">
        <f t="shared" ref="AT177:AT182" si="145">SUM(AO177, AR177, AS177)</f>
        <v>0</v>
      </c>
      <c r="AU177" s="278">
        <f>IF($S$233&lt;&gt;0, AC177+AL177-AT177, M177+AL177-AT177)</f>
        <v>0</v>
      </c>
    </row>
    <row r="178" spans="1:48" x14ac:dyDescent="0.35">
      <c r="A178" s="415">
        <v>3</v>
      </c>
      <c r="B178" s="420"/>
      <c r="C178" s="491"/>
      <c r="D178" s="491"/>
      <c r="E178" s="423"/>
      <c r="F178" s="234">
        <v>0</v>
      </c>
      <c r="G178" s="234">
        <v>0</v>
      </c>
      <c r="H178" s="235">
        <f t="shared" si="134"/>
        <v>0</v>
      </c>
      <c r="I178" s="234">
        <v>0</v>
      </c>
      <c r="J178" s="234">
        <v>0</v>
      </c>
      <c r="K178" s="235">
        <f t="shared" si="135"/>
        <v>0</v>
      </c>
      <c r="L178" s="234">
        <v>0</v>
      </c>
      <c r="M178" s="236">
        <f t="shared" si="136"/>
        <v>0</v>
      </c>
      <c r="N178" s="222"/>
      <c r="P178" s="415">
        <v>3</v>
      </c>
      <c r="Q178" s="420"/>
      <c r="R178" s="491"/>
      <c r="S178" s="491"/>
      <c r="T178" s="409"/>
      <c r="U178" s="162">
        <f t="shared" si="137"/>
        <v>0</v>
      </c>
      <c r="V178" s="234">
        <v>0</v>
      </c>
      <c r="W178" s="234">
        <v>0</v>
      </c>
      <c r="X178" s="295">
        <f t="shared" si="138"/>
        <v>0</v>
      </c>
      <c r="Y178" s="234">
        <v>0</v>
      </c>
      <c r="Z178" s="234">
        <v>0</v>
      </c>
      <c r="AA178" s="295">
        <f t="shared" si="139"/>
        <v>0</v>
      </c>
      <c r="AB178" s="234">
        <v>0</v>
      </c>
      <c r="AC178" s="295">
        <f t="shared" si="140"/>
        <v>0</v>
      </c>
      <c r="AD178" s="296">
        <f t="shared" si="141"/>
        <v>0</v>
      </c>
      <c r="AE178" s="222"/>
      <c r="AG178" s="415">
        <v>3</v>
      </c>
      <c r="AH178" s="420"/>
      <c r="AI178" s="491"/>
      <c r="AJ178" s="491"/>
      <c r="AK178" s="409"/>
      <c r="AL178" s="307">
        <f t="shared" si="142"/>
        <v>0</v>
      </c>
      <c r="AM178" s="234">
        <v>0</v>
      </c>
      <c r="AN178" s="234">
        <v>0</v>
      </c>
      <c r="AO178" s="277">
        <f t="shared" si="143"/>
        <v>0</v>
      </c>
      <c r="AP178" s="234">
        <v>0</v>
      </c>
      <c r="AQ178" s="234">
        <v>0</v>
      </c>
      <c r="AR178" s="277">
        <f t="shared" si="144"/>
        <v>0</v>
      </c>
      <c r="AS178" s="234">
        <v>0</v>
      </c>
      <c r="AT178" s="277">
        <f t="shared" si="145"/>
        <v>0</v>
      </c>
      <c r="AU178" s="278">
        <f t="shared" ref="AU178:AU183" si="146">IF($S$233&lt;&gt;0, AC178+AL178-AT178, M178+AL178-AT178)</f>
        <v>0</v>
      </c>
    </row>
    <row r="179" spans="1:48" x14ac:dyDescent="0.35">
      <c r="A179" s="415">
        <v>4</v>
      </c>
      <c r="B179" s="420"/>
      <c r="C179" s="491"/>
      <c r="D179" s="491"/>
      <c r="E179" s="423"/>
      <c r="F179" s="234">
        <v>0</v>
      </c>
      <c r="G179" s="234">
        <v>0</v>
      </c>
      <c r="H179" s="235">
        <f>SUM(F179:G179)</f>
        <v>0</v>
      </c>
      <c r="I179" s="234">
        <v>0</v>
      </c>
      <c r="J179" s="234">
        <v>0</v>
      </c>
      <c r="K179" s="235">
        <f>SUM(I179:J179)</f>
        <v>0</v>
      </c>
      <c r="L179" s="234">
        <v>0</v>
      </c>
      <c r="M179" s="236">
        <f>SUM(H179, K179, L179)</f>
        <v>0</v>
      </c>
      <c r="N179" s="222"/>
      <c r="P179" s="415">
        <v>4</v>
      </c>
      <c r="Q179" s="420"/>
      <c r="R179" s="491"/>
      <c r="S179" s="491"/>
      <c r="T179" s="409"/>
      <c r="U179" s="162">
        <f t="shared" si="137"/>
        <v>0</v>
      </c>
      <c r="V179" s="234">
        <v>0</v>
      </c>
      <c r="W179" s="234">
        <v>0</v>
      </c>
      <c r="X179" s="295">
        <f t="shared" si="138"/>
        <v>0</v>
      </c>
      <c r="Y179" s="234">
        <v>0</v>
      </c>
      <c r="Z179" s="234">
        <v>0</v>
      </c>
      <c r="AA179" s="295">
        <f t="shared" si="139"/>
        <v>0</v>
      </c>
      <c r="AB179" s="234">
        <v>0</v>
      </c>
      <c r="AC179" s="295">
        <f t="shared" si="140"/>
        <v>0</v>
      </c>
      <c r="AD179" s="296">
        <f t="shared" si="141"/>
        <v>0</v>
      </c>
      <c r="AE179" s="222"/>
      <c r="AG179" s="415">
        <v>4</v>
      </c>
      <c r="AH179" s="420"/>
      <c r="AI179" s="491"/>
      <c r="AJ179" s="491"/>
      <c r="AK179" s="409"/>
      <c r="AL179" s="307">
        <f t="shared" si="142"/>
        <v>0</v>
      </c>
      <c r="AM179" s="234">
        <v>0</v>
      </c>
      <c r="AN179" s="234">
        <v>0</v>
      </c>
      <c r="AO179" s="277">
        <f t="shared" si="143"/>
        <v>0</v>
      </c>
      <c r="AP179" s="234">
        <v>0</v>
      </c>
      <c r="AQ179" s="234">
        <v>0</v>
      </c>
      <c r="AR179" s="277">
        <f t="shared" si="144"/>
        <v>0</v>
      </c>
      <c r="AS179" s="234">
        <v>0</v>
      </c>
      <c r="AT179" s="277">
        <f t="shared" si="145"/>
        <v>0</v>
      </c>
      <c r="AU179" s="278">
        <f t="shared" si="146"/>
        <v>0</v>
      </c>
    </row>
    <row r="180" spans="1:48" x14ac:dyDescent="0.35">
      <c r="A180" s="415">
        <v>5</v>
      </c>
      <c r="B180" s="420"/>
      <c r="C180" s="491"/>
      <c r="D180" s="491"/>
      <c r="E180" s="423"/>
      <c r="F180" s="234">
        <v>0</v>
      </c>
      <c r="G180" s="234">
        <v>0</v>
      </c>
      <c r="H180" s="235">
        <f t="shared" si="134"/>
        <v>0</v>
      </c>
      <c r="I180" s="234">
        <v>0</v>
      </c>
      <c r="J180" s="234">
        <v>0</v>
      </c>
      <c r="K180" s="235">
        <f t="shared" si="135"/>
        <v>0</v>
      </c>
      <c r="L180" s="234">
        <v>0</v>
      </c>
      <c r="M180" s="236">
        <f t="shared" si="136"/>
        <v>0</v>
      </c>
      <c r="N180" s="222"/>
      <c r="P180" s="415">
        <v>5</v>
      </c>
      <c r="Q180" s="420"/>
      <c r="R180" s="491"/>
      <c r="S180" s="491"/>
      <c r="T180" s="409"/>
      <c r="U180" s="162">
        <f t="shared" si="137"/>
        <v>0</v>
      </c>
      <c r="V180" s="234">
        <v>0</v>
      </c>
      <c r="W180" s="234">
        <v>0</v>
      </c>
      <c r="X180" s="295">
        <f t="shared" si="138"/>
        <v>0</v>
      </c>
      <c r="Y180" s="234">
        <v>0</v>
      </c>
      <c r="Z180" s="234">
        <v>0</v>
      </c>
      <c r="AA180" s="295">
        <f t="shared" si="139"/>
        <v>0</v>
      </c>
      <c r="AB180" s="234">
        <v>0</v>
      </c>
      <c r="AC180" s="295">
        <f t="shared" si="140"/>
        <v>0</v>
      </c>
      <c r="AD180" s="296">
        <f t="shared" si="141"/>
        <v>0</v>
      </c>
      <c r="AE180" s="222"/>
      <c r="AG180" s="415">
        <v>5</v>
      </c>
      <c r="AH180" s="420"/>
      <c r="AI180" s="491"/>
      <c r="AJ180" s="491"/>
      <c r="AK180" s="409"/>
      <c r="AL180" s="307">
        <f t="shared" si="142"/>
        <v>0</v>
      </c>
      <c r="AM180" s="234">
        <v>0</v>
      </c>
      <c r="AN180" s="234">
        <v>0</v>
      </c>
      <c r="AO180" s="277">
        <f t="shared" si="143"/>
        <v>0</v>
      </c>
      <c r="AP180" s="234">
        <v>0</v>
      </c>
      <c r="AQ180" s="234">
        <v>0</v>
      </c>
      <c r="AR180" s="277">
        <f t="shared" si="144"/>
        <v>0</v>
      </c>
      <c r="AS180" s="234">
        <v>0</v>
      </c>
      <c r="AT180" s="277">
        <f t="shared" si="145"/>
        <v>0</v>
      </c>
      <c r="AU180" s="278">
        <f t="shared" si="146"/>
        <v>0</v>
      </c>
    </row>
    <row r="181" spans="1:48" x14ac:dyDescent="0.35">
      <c r="A181" s="415">
        <v>6</v>
      </c>
      <c r="B181" s="420"/>
      <c r="C181" s="491"/>
      <c r="D181" s="491"/>
      <c r="E181" s="423"/>
      <c r="F181" s="234">
        <v>0</v>
      </c>
      <c r="G181" s="234">
        <v>0</v>
      </c>
      <c r="H181" s="235">
        <f t="shared" si="134"/>
        <v>0</v>
      </c>
      <c r="I181" s="234">
        <v>0</v>
      </c>
      <c r="J181" s="234">
        <v>0</v>
      </c>
      <c r="K181" s="235">
        <f t="shared" si="135"/>
        <v>0</v>
      </c>
      <c r="L181" s="234">
        <v>0</v>
      </c>
      <c r="M181" s="236">
        <f t="shared" si="136"/>
        <v>0</v>
      </c>
      <c r="N181" s="222"/>
      <c r="P181" s="415">
        <v>6</v>
      </c>
      <c r="Q181" s="420"/>
      <c r="R181" s="491"/>
      <c r="S181" s="491"/>
      <c r="T181" s="409"/>
      <c r="U181" s="162">
        <f t="shared" si="137"/>
        <v>0</v>
      </c>
      <c r="V181" s="234">
        <v>0</v>
      </c>
      <c r="W181" s="234">
        <v>0</v>
      </c>
      <c r="X181" s="295">
        <f t="shared" si="138"/>
        <v>0</v>
      </c>
      <c r="Y181" s="234">
        <v>0</v>
      </c>
      <c r="Z181" s="234">
        <v>0</v>
      </c>
      <c r="AA181" s="295">
        <f t="shared" si="139"/>
        <v>0</v>
      </c>
      <c r="AB181" s="234">
        <v>0</v>
      </c>
      <c r="AC181" s="295">
        <f t="shared" si="140"/>
        <v>0</v>
      </c>
      <c r="AD181" s="296">
        <f t="shared" si="141"/>
        <v>0</v>
      </c>
      <c r="AE181" s="222"/>
      <c r="AG181" s="415">
        <v>6</v>
      </c>
      <c r="AH181" s="420"/>
      <c r="AI181" s="491"/>
      <c r="AJ181" s="491"/>
      <c r="AK181" s="409"/>
      <c r="AL181" s="307">
        <f t="shared" si="142"/>
        <v>0</v>
      </c>
      <c r="AM181" s="234">
        <v>0</v>
      </c>
      <c r="AN181" s="234">
        <v>0</v>
      </c>
      <c r="AO181" s="277">
        <f t="shared" si="143"/>
        <v>0</v>
      </c>
      <c r="AP181" s="234">
        <v>0</v>
      </c>
      <c r="AQ181" s="234">
        <v>0</v>
      </c>
      <c r="AR181" s="277">
        <f t="shared" si="144"/>
        <v>0</v>
      </c>
      <c r="AS181" s="234">
        <v>0</v>
      </c>
      <c r="AT181" s="277">
        <f t="shared" si="145"/>
        <v>0</v>
      </c>
      <c r="AU181" s="278">
        <f t="shared" si="146"/>
        <v>0</v>
      </c>
    </row>
    <row r="182" spans="1:48" x14ac:dyDescent="0.35">
      <c r="A182" s="620" t="s">
        <v>180</v>
      </c>
      <c r="B182" s="617"/>
      <c r="C182" s="532">
        <v>0</v>
      </c>
      <c r="D182" s="532"/>
      <c r="E182" s="423"/>
      <c r="F182" s="234">
        <v>0</v>
      </c>
      <c r="G182" s="234">
        <v>0</v>
      </c>
      <c r="H182" s="235">
        <f t="shared" si="134"/>
        <v>0</v>
      </c>
      <c r="I182" s="234">
        <v>0</v>
      </c>
      <c r="J182" s="234">
        <v>0</v>
      </c>
      <c r="K182" s="235">
        <f t="shared" si="135"/>
        <v>0</v>
      </c>
      <c r="L182" s="234">
        <v>0</v>
      </c>
      <c r="M182" s="236">
        <f t="shared" si="136"/>
        <v>0</v>
      </c>
      <c r="N182" s="222"/>
      <c r="P182" s="620" t="s">
        <v>180</v>
      </c>
      <c r="Q182" s="617"/>
      <c r="R182" s="532">
        <v>0</v>
      </c>
      <c r="S182" s="532"/>
      <c r="T182" s="409"/>
      <c r="U182" s="162">
        <f t="shared" si="137"/>
        <v>0</v>
      </c>
      <c r="V182" s="234">
        <v>0</v>
      </c>
      <c r="W182" s="234">
        <v>0</v>
      </c>
      <c r="X182" s="295">
        <f t="shared" si="138"/>
        <v>0</v>
      </c>
      <c r="Y182" s="234">
        <v>0</v>
      </c>
      <c r="Z182" s="234">
        <v>0</v>
      </c>
      <c r="AA182" s="295">
        <f t="shared" si="139"/>
        <v>0</v>
      </c>
      <c r="AB182" s="234">
        <v>0</v>
      </c>
      <c r="AC182" s="295">
        <f t="shared" si="140"/>
        <v>0</v>
      </c>
      <c r="AD182" s="296">
        <f t="shared" si="141"/>
        <v>0</v>
      </c>
      <c r="AE182" s="222"/>
      <c r="AG182" s="620" t="s">
        <v>180</v>
      </c>
      <c r="AH182" s="617"/>
      <c r="AI182" s="532">
        <v>0</v>
      </c>
      <c r="AJ182" s="532"/>
      <c r="AK182" s="409"/>
      <c r="AL182" s="307">
        <f t="shared" si="142"/>
        <v>0</v>
      </c>
      <c r="AM182" s="234">
        <v>0</v>
      </c>
      <c r="AN182" s="234">
        <v>0</v>
      </c>
      <c r="AO182" s="277">
        <f t="shared" si="143"/>
        <v>0</v>
      </c>
      <c r="AP182" s="234">
        <v>0</v>
      </c>
      <c r="AQ182" s="234">
        <v>0</v>
      </c>
      <c r="AR182" s="277">
        <f t="shared" si="144"/>
        <v>0</v>
      </c>
      <c r="AS182" s="234">
        <v>0</v>
      </c>
      <c r="AT182" s="277">
        <f t="shared" si="145"/>
        <v>0</v>
      </c>
      <c r="AU182" s="278">
        <f t="shared" si="146"/>
        <v>0</v>
      </c>
    </row>
    <row r="183" spans="1:48" ht="16" thickBot="1" x14ac:dyDescent="0.4">
      <c r="A183" s="493" t="s">
        <v>207</v>
      </c>
      <c r="B183" s="494"/>
      <c r="C183" s="497">
        <f>COUNTA(B176:B181)+C182</f>
        <v>0</v>
      </c>
      <c r="D183" s="497"/>
      <c r="E183" s="411"/>
      <c r="F183" s="250">
        <f>SUM(F176:F182)</f>
        <v>0</v>
      </c>
      <c r="G183" s="250">
        <f>SUM(G176:G182)</f>
        <v>0</v>
      </c>
      <c r="H183" s="250">
        <f t="shared" ref="H183:L183" si="147">SUM(H176:H182)</f>
        <v>0</v>
      </c>
      <c r="I183" s="250">
        <f t="shared" si="147"/>
        <v>0</v>
      </c>
      <c r="J183" s="250">
        <f>SUM(J176:J182)</f>
        <v>0</v>
      </c>
      <c r="K183" s="250">
        <f t="shared" si="147"/>
        <v>0</v>
      </c>
      <c r="L183" s="250">
        <f t="shared" si="147"/>
        <v>0</v>
      </c>
      <c r="M183" s="237">
        <f>SUM(M176:M182)</f>
        <v>0</v>
      </c>
      <c r="N183" s="222"/>
      <c r="P183" s="493" t="s">
        <v>207</v>
      </c>
      <c r="Q183" s="494"/>
      <c r="R183" s="498">
        <f>COUNTA(Q176:Q181)+R182</f>
        <v>0</v>
      </c>
      <c r="S183" s="498"/>
      <c r="T183" s="411"/>
      <c r="U183" s="339">
        <f t="shared" si="137"/>
        <v>0</v>
      </c>
      <c r="V183" s="293">
        <f>SUM(V176:V182)</f>
        <v>0</v>
      </c>
      <c r="W183" s="293">
        <f>SUM(W176:W182)</f>
        <v>0</v>
      </c>
      <c r="X183" s="293">
        <f t="shared" ref="X183:AB183" si="148">SUM(X176:X182)</f>
        <v>0</v>
      </c>
      <c r="Y183" s="293">
        <f t="shared" si="148"/>
        <v>0</v>
      </c>
      <c r="Z183" s="293">
        <f t="shared" si="148"/>
        <v>0</v>
      </c>
      <c r="AA183" s="293">
        <f t="shared" si="148"/>
        <v>0</v>
      </c>
      <c r="AB183" s="293">
        <f t="shared" si="148"/>
        <v>0</v>
      </c>
      <c r="AC183" s="293">
        <f>SUM(AC176:AC182)</f>
        <v>0</v>
      </c>
      <c r="AD183" s="294">
        <f>SUM(AD176:AD182)</f>
        <v>0</v>
      </c>
      <c r="AE183" s="222"/>
      <c r="AG183" s="493" t="s">
        <v>207</v>
      </c>
      <c r="AH183" s="494"/>
      <c r="AI183" s="543">
        <f>COUNTA(AH176:AH181)+AI182</f>
        <v>0</v>
      </c>
      <c r="AJ183" s="543"/>
      <c r="AK183" s="411"/>
      <c r="AL183" s="337">
        <f t="shared" si="142"/>
        <v>0</v>
      </c>
      <c r="AM183" s="275">
        <f>SUM(AM176:AM182)</f>
        <v>0</v>
      </c>
      <c r="AN183" s="275">
        <f>SUM(AN176:AN182)</f>
        <v>0</v>
      </c>
      <c r="AO183" s="275">
        <f t="shared" ref="AO183:AT183" si="149">SUM(AO176:AO182)</f>
        <v>0</v>
      </c>
      <c r="AP183" s="275">
        <f t="shared" si="149"/>
        <v>0</v>
      </c>
      <c r="AQ183" s="275">
        <f t="shared" si="149"/>
        <v>0</v>
      </c>
      <c r="AR183" s="275">
        <f t="shared" si="149"/>
        <v>0</v>
      </c>
      <c r="AS183" s="275">
        <f t="shared" si="149"/>
        <v>0</v>
      </c>
      <c r="AT183" s="275">
        <f t="shared" si="149"/>
        <v>0</v>
      </c>
      <c r="AU183" s="276">
        <f t="shared" si="146"/>
        <v>0</v>
      </c>
      <c r="AV183" s="358"/>
    </row>
    <row r="184" spans="1:48" ht="3.75" customHeight="1" thickBot="1" x14ac:dyDescent="0.4">
      <c r="F184" s="357"/>
      <c r="G184" s="357"/>
      <c r="Y184" s="163"/>
      <c r="Z184" s="163"/>
      <c r="AA184" s="163"/>
      <c r="AB184" s="163"/>
      <c r="AC184" s="163"/>
      <c r="AD184" s="163"/>
      <c r="AE184" s="358"/>
    </row>
    <row r="185" spans="1:48" s="242" customFormat="1" x14ac:dyDescent="0.35">
      <c r="A185" s="502" t="s">
        <v>186</v>
      </c>
      <c r="B185" s="503"/>
      <c r="C185" s="503"/>
      <c r="D185" s="503"/>
      <c r="E185" s="503"/>
      <c r="F185" s="503"/>
      <c r="G185" s="503"/>
      <c r="H185" s="503"/>
      <c r="I185" s="503"/>
      <c r="J185" s="503"/>
      <c r="K185" s="503"/>
      <c r="L185" s="503"/>
      <c r="M185" s="518"/>
      <c r="N185" s="413"/>
      <c r="P185" s="502" t="s">
        <v>186</v>
      </c>
      <c r="Q185" s="503"/>
      <c r="R185" s="503"/>
      <c r="S185" s="503"/>
      <c r="T185" s="503"/>
      <c r="U185" s="503"/>
      <c r="V185" s="503"/>
      <c r="W185" s="503"/>
      <c r="X185" s="503"/>
      <c r="Y185" s="503"/>
      <c r="Z185" s="503"/>
      <c r="AA185" s="503"/>
      <c r="AB185" s="503"/>
      <c r="AC185" s="503"/>
      <c r="AD185" s="418"/>
      <c r="AE185" s="413"/>
      <c r="AG185" s="502" t="s">
        <v>186</v>
      </c>
      <c r="AH185" s="503"/>
      <c r="AI185" s="503"/>
      <c r="AJ185" s="503"/>
      <c r="AK185" s="503"/>
      <c r="AL185" s="503"/>
      <c r="AM185" s="503"/>
      <c r="AN185" s="503"/>
      <c r="AO185" s="503"/>
      <c r="AP185" s="503"/>
      <c r="AQ185" s="503"/>
      <c r="AR185" s="503"/>
      <c r="AS185" s="503"/>
      <c r="AT185" s="503"/>
      <c r="AU185" s="418"/>
    </row>
    <row r="186" spans="1:48" s="242" customFormat="1" ht="31.5" customHeight="1" x14ac:dyDescent="0.35">
      <c r="A186" s="534" t="s">
        <v>188</v>
      </c>
      <c r="B186" s="533"/>
      <c r="C186" s="533" t="s">
        <v>13</v>
      </c>
      <c r="D186" s="533"/>
      <c r="E186" s="424" t="s">
        <v>14</v>
      </c>
      <c r="F186" s="412" t="s">
        <v>171</v>
      </c>
      <c r="G186" s="412" t="s">
        <v>68</v>
      </c>
      <c r="H186" s="422" t="s">
        <v>151</v>
      </c>
      <c r="I186" s="412" t="s">
        <v>80</v>
      </c>
      <c r="J186" s="412" t="s">
        <v>81</v>
      </c>
      <c r="K186" s="422" t="s">
        <v>82</v>
      </c>
      <c r="L186" s="412" t="s">
        <v>150</v>
      </c>
      <c r="M186" s="259" t="s">
        <v>18</v>
      </c>
      <c r="N186" s="413"/>
      <c r="P186" s="534" t="s">
        <v>188</v>
      </c>
      <c r="Q186" s="533"/>
      <c r="R186" s="533" t="s">
        <v>13</v>
      </c>
      <c r="S186" s="533"/>
      <c r="T186" s="424" t="s">
        <v>14</v>
      </c>
      <c r="U186" s="260" t="s">
        <v>111</v>
      </c>
      <c r="V186" s="424" t="s">
        <v>171</v>
      </c>
      <c r="W186" s="424" t="s">
        <v>68</v>
      </c>
      <c r="X186" s="260" t="s">
        <v>151</v>
      </c>
      <c r="Y186" s="424" t="s">
        <v>80</v>
      </c>
      <c r="Z186" s="424" t="s">
        <v>81</v>
      </c>
      <c r="AA186" s="260" t="s">
        <v>82</v>
      </c>
      <c r="AB186" s="424" t="s">
        <v>150</v>
      </c>
      <c r="AC186" s="260" t="s">
        <v>18</v>
      </c>
      <c r="AD186" s="267" t="s">
        <v>114</v>
      </c>
      <c r="AE186" s="413"/>
      <c r="AG186" s="534" t="s">
        <v>188</v>
      </c>
      <c r="AH186" s="533"/>
      <c r="AI186" s="533" t="s">
        <v>13</v>
      </c>
      <c r="AJ186" s="533"/>
      <c r="AK186" s="424" t="s">
        <v>14</v>
      </c>
      <c r="AL186" s="260" t="s">
        <v>111</v>
      </c>
      <c r="AM186" s="424" t="s">
        <v>171</v>
      </c>
      <c r="AN186" s="424" t="s">
        <v>68</v>
      </c>
      <c r="AO186" s="260" t="s">
        <v>151</v>
      </c>
      <c r="AP186" s="424" t="s">
        <v>80</v>
      </c>
      <c r="AQ186" s="424" t="s">
        <v>81</v>
      </c>
      <c r="AR186" s="260" t="s">
        <v>82</v>
      </c>
      <c r="AS186" s="424" t="s">
        <v>150</v>
      </c>
      <c r="AT186" s="260" t="s">
        <v>213</v>
      </c>
      <c r="AU186" s="267" t="s">
        <v>260</v>
      </c>
    </row>
    <row r="187" spans="1:48" x14ac:dyDescent="0.35">
      <c r="A187" s="495">
        <v>0</v>
      </c>
      <c r="B187" s="491"/>
      <c r="C187" s="496" t="s">
        <v>19</v>
      </c>
      <c r="D187" s="496"/>
      <c r="E187" s="409"/>
      <c r="F187" s="234">
        <v>0</v>
      </c>
      <c r="G187" s="234">
        <v>0</v>
      </c>
      <c r="H187" s="235">
        <f>SUM(F187:G187)</f>
        <v>0</v>
      </c>
      <c r="I187" s="234">
        <v>0</v>
      </c>
      <c r="J187" s="234">
        <v>0</v>
      </c>
      <c r="K187" s="235">
        <f>SUM(I187:J187)</f>
        <v>0</v>
      </c>
      <c r="L187" s="234">
        <v>0</v>
      </c>
      <c r="M187" s="236">
        <f>SUM(H187, K187, L187)</f>
        <v>0</v>
      </c>
      <c r="N187" s="223"/>
      <c r="P187" s="522">
        <v>0</v>
      </c>
      <c r="Q187" s="496"/>
      <c r="R187" s="496" t="s">
        <v>19</v>
      </c>
      <c r="S187" s="496"/>
      <c r="T187" s="409"/>
      <c r="U187" s="162">
        <f t="shared" ref="U187:U194" si="150">AU107</f>
        <v>0</v>
      </c>
      <c r="V187" s="234">
        <v>0</v>
      </c>
      <c r="W187" s="234">
        <v>0</v>
      </c>
      <c r="X187" s="295">
        <f>SUM(V187:W187)</f>
        <v>0</v>
      </c>
      <c r="Y187" s="234">
        <v>0</v>
      </c>
      <c r="Z187" s="234">
        <v>0</v>
      </c>
      <c r="AA187" s="295">
        <f>SUM(Y187:Z187)</f>
        <v>0</v>
      </c>
      <c r="AB187" s="234">
        <v>0</v>
      </c>
      <c r="AC187" s="295">
        <f>SUM(X187, AA187, AB187)</f>
        <v>0</v>
      </c>
      <c r="AD187" s="296">
        <f t="shared" ref="AD187:AD191" si="151">M187-AC187</f>
        <v>0</v>
      </c>
      <c r="AE187" s="223"/>
      <c r="AG187" s="522">
        <v>0</v>
      </c>
      <c r="AH187" s="496"/>
      <c r="AI187" s="496" t="s">
        <v>19</v>
      </c>
      <c r="AJ187" s="496"/>
      <c r="AK187" s="409"/>
      <c r="AL187" s="307">
        <f t="shared" ref="AL187:AL194" si="152">AU107</f>
        <v>0</v>
      </c>
      <c r="AM187" s="234">
        <v>0</v>
      </c>
      <c r="AN187" s="234">
        <v>0</v>
      </c>
      <c r="AO187" s="277">
        <f>SUM(AM187:AN187)</f>
        <v>0</v>
      </c>
      <c r="AP187" s="234">
        <v>0</v>
      </c>
      <c r="AQ187" s="234">
        <v>0</v>
      </c>
      <c r="AR187" s="277">
        <f>SUM(AP187:AQ187)</f>
        <v>0</v>
      </c>
      <c r="AS187" s="234">
        <v>0</v>
      </c>
      <c r="AT187" s="277">
        <f>SUM(AO187, AR187, AS187)</f>
        <v>0</v>
      </c>
      <c r="AU187" s="278">
        <f t="shared" ref="AU187:AU192" si="153">IF($S$233&lt;&gt;0, AC187+AL187-AT187, M187+AL187-AT187)</f>
        <v>0</v>
      </c>
    </row>
    <row r="188" spans="1:48" x14ac:dyDescent="0.35">
      <c r="A188" s="495">
        <v>0</v>
      </c>
      <c r="B188" s="491"/>
      <c r="C188" s="496" t="s">
        <v>20</v>
      </c>
      <c r="D188" s="496"/>
      <c r="E188" s="409"/>
      <c r="F188" s="234">
        <v>0</v>
      </c>
      <c r="G188" s="234">
        <v>0</v>
      </c>
      <c r="H188" s="235">
        <f t="shared" ref="H188:H191" si="154">SUM(F188:G188)</f>
        <v>0</v>
      </c>
      <c r="I188" s="234">
        <v>0</v>
      </c>
      <c r="J188" s="234">
        <v>0</v>
      </c>
      <c r="K188" s="235">
        <f t="shared" ref="K188:K191" si="155">SUM(I188:J188)</f>
        <v>0</v>
      </c>
      <c r="L188" s="234">
        <v>0</v>
      </c>
      <c r="M188" s="236">
        <f t="shared" ref="M188:M191" si="156">SUM(H188, K188, L188)</f>
        <v>0</v>
      </c>
      <c r="N188" s="223"/>
      <c r="P188" s="522">
        <v>0</v>
      </c>
      <c r="Q188" s="496"/>
      <c r="R188" s="496" t="s">
        <v>20</v>
      </c>
      <c r="S188" s="496"/>
      <c r="T188" s="409"/>
      <c r="U188" s="162">
        <f t="shared" si="150"/>
        <v>0</v>
      </c>
      <c r="V188" s="234">
        <v>0</v>
      </c>
      <c r="W188" s="234">
        <v>0</v>
      </c>
      <c r="X188" s="295">
        <f t="shared" ref="X188:X191" si="157">SUM(V188:W188)</f>
        <v>0</v>
      </c>
      <c r="Y188" s="234">
        <v>0</v>
      </c>
      <c r="Z188" s="234">
        <v>0</v>
      </c>
      <c r="AA188" s="295">
        <f t="shared" ref="AA188:AA191" si="158">SUM(Y188:Z188)</f>
        <v>0</v>
      </c>
      <c r="AB188" s="234">
        <v>0</v>
      </c>
      <c r="AC188" s="295">
        <f t="shared" ref="AC188:AC191" si="159">SUM(X188, AA188, AB188)</f>
        <v>0</v>
      </c>
      <c r="AD188" s="296">
        <f t="shared" si="151"/>
        <v>0</v>
      </c>
      <c r="AE188" s="223"/>
      <c r="AG188" s="522">
        <v>0</v>
      </c>
      <c r="AH188" s="496"/>
      <c r="AI188" s="496" t="s">
        <v>20</v>
      </c>
      <c r="AJ188" s="496"/>
      <c r="AK188" s="409"/>
      <c r="AL188" s="307">
        <f t="shared" si="152"/>
        <v>0</v>
      </c>
      <c r="AM188" s="234">
        <v>0</v>
      </c>
      <c r="AN188" s="234">
        <v>0</v>
      </c>
      <c r="AO188" s="277">
        <f t="shared" ref="AO188:AO191" si="160">SUM(AM188:AN188)</f>
        <v>0</v>
      </c>
      <c r="AP188" s="234">
        <v>0</v>
      </c>
      <c r="AQ188" s="234">
        <v>0</v>
      </c>
      <c r="AR188" s="277">
        <f t="shared" ref="AR188:AR191" si="161">SUM(AP188:AQ188)</f>
        <v>0</v>
      </c>
      <c r="AS188" s="234">
        <v>0</v>
      </c>
      <c r="AT188" s="277">
        <f t="shared" ref="AT188:AT191" si="162">SUM(AO188, AR188, AS188)</f>
        <v>0</v>
      </c>
      <c r="AU188" s="278">
        <f t="shared" si="153"/>
        <v>0</v>
      </c>
    </row>
    <row r="189" spans="1:48" x14ac:dyDescent="0.35">
      <c r="A189" s="495">
        <v>0</v>
      </c>
      <c r="B189" s="491"/>
      <c r="C189" s="496" t="s">
        <v>21</v>
      </c>
      <c r="D189" s="496"/>
      <c r="E189" s="409"/>
      <c r="F189" s="234">
        <v>0</v>
      </c>
      <c r="G189" s="234">
        <v>0</v>
      </c>
      <c r="H189" s="235">
        <f>SUM(F189:G189)</f>
        <v>0</v>
      </c>
      <c r="I189" s="234">
        <v>0</v>
      </c>
      <c r="J189" s="234">
        <v>0</v>
      </c>
      <c r="K189" s="235">
        <f t="shared" si="155"/>
        <v>0</v>
      </c>
      <c r="L189" s="234">
        <v>0</v>
      </c>
      <c r="M189" s="236">
        <f t="shared" si="156"/>
        <v>0</v>
      </c>
      <c r="N189" s="223"/>
      <c r="P189" s="522">
        <v>0</v>
      </c>
      <c r="Q189" s="496"/>
      <c r="R189" s="496" t="s">
        <v>21</v>
      </c>
      <c r="S189" s="496"/>
      <c r="T189" s="409"/>
      <c r="U189" s="162">
        <f t="shared" si="150"/>
        <v>0</v>
      </c>
      <c r="V189" s="234">
        <v>0</v>
      </c>
      <c r="W189" s="234">
        <v>0</v>
      </c>
      <c r="X189" s="295">
        <f t="shared" si="157"/>
        <v>0</v>
      </c>
      <c r="Y189" s="234">
        <v>0</v>
      </c>
      <c r="Z189" s="234">
        <v>0</v>
      </c>
      <c r="AA189" s="295">
        <f t="shared" si="158"/>
        <v>0</v>
      </c>
      <c r="AB189" s="234">
        <v>0</v>
      </c>
      <c r="AC189" s="295">
        <f t="shared" si="159"/>
        <v>0</v>
      </c>
      <c r="AD189" s="296">
        <f t="shared" si="151"/>
        <v>0</v>
      </c>
      <c r="AE189" s="223"/>
      <c r="AG189" s="522">
        <v>0</v>
      </c>
      <c r="AH189" s="496"/>
      <c r="AI189" s="496" t="s">
        <v>21</v>
      </c>
      <c r="AJ189" s="496"/>
      <c r="AK189" s="409"/>
      <c r="AL189" s="307">
        <f t="shared" si="152"/>
        <v>0</v>
      </c>
      <c r="AM189" s="234">
        <v>0</v>
      </c>
      <c r="AN189" s="234">
        <v>0</v>
      </c>
      <c r="AO189" s="277">
        <f t="shared" si="160"/>
        <v>0</v>
      </c>
      <c r="AP189" s="234">
        <v>0</v>
      </c>
      <c r="AQ189" s="234">
        <v>0</v>
      </c>
      <c r="AR189" s="277">
        <f t="shared" si="161"/>
        <v>0</v>
      </c>
      <c r="AS189" s="234">
        <v>0</v>
      </c>
      <c r="AT189" s="277">
        <f t="shared" si="162"/>
        <v>0</v>
      </c>
      <c r="AU189" s="278">
        <f t="shared" si="153"/>
        <v>0</v>
      </c>
    </row>
    <row r="190" spans="1:48" x14ac:dyDescent="0.35">
      <c r="A190" s="495">
        <v>0</v>
      </c>
      <c r="B190" s="491"/>
      <c r="C190" s="496" t="s">
        <v>22</v>
      </c>
      <c r="D190" s="496"/>
      <c r="E190" s="409"/>
      <c r="F190" s="234">
        <v>0</v>
      </c>
      <c r="G190" s="234">
        <v>0</v>
      </c>
      <c r="H190" s="235">
        <f t="shared" si="154"/>
        <v>0</v>
      </c>
      <c r="I190" s="234">
        <v>0</v>
      </c>
      <c r="J190" s="234">
        <v>0</v>
      </c>
      <c r="K190" s="235">
        <f t="shared" si="155"/>
        <v>0</v>
      </c>
      <c r="L190" s="234">
        <v>0</v>
      </c>
      <c r="M190" s="236">
        <f t="shared" si="156"/>
        <v>0</v>
      </c>
      <c r="N190" s="223"/>
      <c r="P190" s="522">
        <v>0</v>
      </c>
      <c r="Q190" s="496"/>
      <c r="R190" s="496" t="s">
        <v>22</v>
      </c>
      <c r="S190" s="496"/>
      <c r="T190" s="409"/>
      <c r="U190" s="162">
        <f t="shared" si="150"/>
        <v>0</v>
      </c>
      <c r="V190" s="234">
        <v>0</v>
      </c>
      <c r="W190" s="234">
        <v>0</v>
      </c>
      <c r="X190" s="295">
        <f t="shared" si="157"/>
        <v>0</v>
      </c>
      <c r="Y190" s="234">
        <v>0</v>
      </c>
      <c r="Z190" s="234">
        <v>0</v>
      </c>
      <c r="AA190" s="295">
        <f t="shared" si="158"/>
        <v>0</v>
      </c>
      <c r="AB190" s="234">
        <v>0</v>
      </c>
      <c r="AC190" s="295">
        <f t="shared" si="159"/>
        <v>0</v>
      </c>
      <c r="AD190" s="296">
        <f t="shared" si="151"/>
        <v>0</v>
      </c>
      <c r="AE190" s="223"/>
      <c r="AG190" s="522">
        <v>0</v>
      </c>
      <c r="AH190" s="496"/>
      <c r="AI190" s="496" t="s">
        <v>22</v>
      </c>
      <c r="AJ190" s="496"/>
      <c r="AK190" s="409"/>
      <c r="AL190" s="307">
        <f t="shared" si="152"/>
        <v>0</v>
      </c>
      <c r="AM190" s="234">
        <v>0</v>
      </c>
      <c r="AN190" s="234">
        <v>0</v>
      </c>
      <c r="AO190" s="277">
        <f t="shared" si="160"/>
        <v>0</v>
      </c>
      <c r="AP190" s="234">
        <v>0</v>
      </c>
      <c r="AQ190" s="234">
        <v>0</v>
      </c>
      <c r="AR190" s="277">
        <f t="shared" si="161"/>
        <v>0</v>
      </c>
      <c r="AS190" s="234">
        <v>0</v>
      </c>
      <c r="AT190" s="277">
        <f t="shared" si="162"/>
        <v>0</v>
      </c>
      <c r="AU190" s="278">
        <f>IF($S$233&lt;&gt;0, AC190+AL190-AT190, M190+AL190-AT190)</f>
        <v>0</v>
      </c>
    </row>
    <row r="191" spans="1:48" x14ac:dyDescent="0.35">
      <c r="A191" s="495">
        <v>0</v>
      </c>
      <c r="B191" s="491"/>
      <c r="C191" s="491" t="s">
        <v>23</v>
      </c>
      <c r="D191" s="491"/>
      <c r="E191" s="409"/>
      <c r="F191" s="234">
        <v>0</v>
      </c>
      <c r="G191" s="234">
        <v>0</v>
      </c>
      <c r="H191" s="235">
        <f t="shared" si="154"/>
        <v>0</v>
      </c>
      <c r="I191" s="234">
        <v>0</v>
      </c>
      <c r="J191" s="234">
        <v>0</v>
      </c>
      <c r="K191" s="235">
        <f t="shared" si="155"/>
        <v>0</v>
      </c>
      <c r="L191" s="234">
        <v>0</v>
      </c>
      <c r="M191" s="236">
        <f t="shared" si="156"/>
        <v>0</v>
      </c>
      <c r="N191" s="223"/>
      <c r="P191" s="522">
        <v>0</v>
      </c>
      <c r="Q191" s="496"/>
      <c r="R191" s="496" t="s">
        <v>23</v>
      </c>
      <c r="S191" s="496"/>
      <c r="T191" s="409"/>
      <c r="U191" s="162">
        <f t="shared" si="150"/>
        <v>0</v>
      </c>
      <c r="V191" s="234">
        <v>0</v>
      </c>
      <c r="W191" s="234">
        <v>0</v>
      </c>
      <c r="X191" s="295">
        <f t="shared" si="157"/>
        <v>0</v>
      </c>
      <c r="Y191" s="234">
        <v>0</v>
      </c>
      <c r="Z191" s="234">
        <v>0</v>
      </c>
      <c r="AA191" s="295">
        <f t="shared" si="158"/>
        <v>0</v>
      </c>
      <c r="AB191" s="234">
        <v>0</v>
      </c>
      <c r="AC191" s="295">
        <f t="shared" si="159"/>
        <v>0</v>
      </c>
      <c r="AD191" s="296">
        <f t="shared" si="151"/>
        <v>0</v>
      </c>
      <c r="AE191" s="223"/>
      <c r="AG191" s="522">
        <v>0</v>
      </c>
      <c r="AH191" s="496"/>
      <c r="AI191" s="496" t="s">
        <v>23</v>
      </c>
      <c r="AJ191" s="496"/>
      <c r="AK191" s="409"/>
      <c r="AL191" s="307">
        <f t="shared" si="152"/>
        <v>0</v>
      </c>
      <c r="AM191" s="234">
        <v>0</v>
      </c>
      <c r="AN191" s="234">
        <v>0</v>
      </c>
      <c r="AO191" s="277">
        <f t="shared" si="160"/>
        <v>0</v>
      </c>
      <c r="AP191" s="234">
        <v>0</v>
      </c>
      <c r="AQ191" s="234">
        <v>0</v>
      </c>
      <c r="AR191" s="277">
        <f t="shared" si="161"/>
        <v>0</v>
      </c>
      <c r="AS191" s="234">
        <v>0</v>
      </c>
      <c r="AT191" s="277">
        <f t="shared" si="162"/>
        <v>0</v>
      </c>
      <c r="AU191" s="278">
        <f t="shared" si="153"/>
        <v>0</v>
      </c>
    </row>
    <row r="192" spans="1:48" ht="16" thickBot="1" x14ac:dyDescent="0.4">
      <c r="A192" s="410" t="s">
        <v>181</v>
      </c>
      <c r="B192" s="411"/>
      <c r="C192" s="497">
        <f>SUM(A187:B191)</f>
        <v>0</v>
      </c>
      <c r="D192" s="497"/>
      <c r="E192" s="411"/>
      <c r="F192" s="250">
        <f>SUM(F187:F191)</f>
        <v>0</v>
      </c>
      <c r="G192" s="250">
        <f t="shared" ref="G192:L192" si="163">SUM(G187:G191)</f>
        <v>0</v>
      </c>
      <c r="H192" s="250">
        <f t="shared" si="163"/>
        <v>0</v>
      </c>
      <c r="I192" s="250">
        <f t="shared" si="163"/>
        <v>0</v>
      </c>
      <c r="J192" s="250">
        <f t="shared" si="163"/>
        <v>0</v>
      </c>
      <c r="K192" s="250">
        <f t="shared" si="163"/>
        <v>0</v>
      </c>
      <c r="L192" s="250">
        <f t="shared" si="163"/>
        <v>0</v>
      </c>
      <c r="M192" s="237">
        <f>SUM(M187:M191)</f>
        <v>0</v>
      </c>
      <c r="N192" s="223"/>
      <c r="P192" s="410" t="s">
        <v>181</v>
      </c>
      <c r="Q192" s="411"/>
      <c r="R192" s="498">
        <f>SUM(P187:Q191)</f>
        <v>0</v>
      </c>
      <c r="S192" s="498"/>
      <c r="T192" s="421"/>
      <c r="U192" s="339">
        <f t="shared" si="150"/>
        <v>0</v>
      </c>
      <c r="V192" s="293">
        <f>SUM(V187:V191)</f>
        <v>0</v>
      </c>
      <c r="W192" s="293">
        <f t="shared" ref="W192:AB192" si="164">SUM(W187:W191)</f>
        <v>0</v>
      </c>
      <c r="X192" s="293">
        <f t="shared" si="164"/>
        <v>0</v>
      </c>
      <c r="Y192" s="293">
        <f t="shared" si="164"/>
        <v>0</v>
      </c>
      <c r="Z192" s="293">
        <f t="shared" si="164"/>
        <v>0</v>
      </c>
      <c r="AA192" s="293">
        <f t="shared" si="164"/>
        <v>0</v>
      </c>
      <c r="AB192" s="293">
        <f t="shared" si="164"/>
        <v>0</v>
      </c>
      <c r="AC192" s="293">
        <f>SUM(AC187:AC191)</f>
        <v>0</v>
      </c>
      <c r="AD192" s="294">
        <f>SUM(AD187:AD191)</f>
        <v>0</v>
      </c>
      <c r="AE192" s="223"/>
      <c r="AG192" s="410" t="s">
        <v>181</v>
      </c>
      <c r="AH192" s="411"/>
      <c r="AI192" s="543">
        <f>SUM(AG187:AH191)</f>
        <v>0</v>
      </c>
      <c r="AJ192" s="543"/>
      <c r="AK192" s="421"/>
      <c r="AL192" s="337">
        <f t="shared" si="152"/>
        <v>0</v>
      </c>
      <c r="AM192" s="275">
        <f>SUM(AM187:AM191)</f>
        <v>0</v>
      </c>
      <c r="AN192" s="275">
        <f t="shared" ref="AN192:AT192" si="165">SUM(AN187:AN191)</f>
        <v>0</v>
      </c>
      <c r="AO192" s="275">
        <f t="shared" si="165"/>
        <v>0</v>
      </c>
      <c r="AP192" s="275">
        <f t="shared" si="165"/>
        <v>0</v>
      </c>
      <c r="AQ192" s="275">
        <f t="shared" si="165"/>
        <v>0</v>
      </c>
      <c r="AR192" s="275">
        <f t="shared" si="165"/>
        <v>0</v>
      </c>
      <c r="AS192" s="275">
        <f t="shared" si="165"/>
        <v>0</v>
      </c>
      <c r="AT192" s="275">
        <f t="shared" si="165"/>
        <v>0</v>
      </c>
      <c r="AU192" s="276">
        <f t="shared" si="153"/>
        <v>0</v>
      </c>
    </row>
    <row r="193" spans="1:47" s="358" customFormat="1" ht="3.75" customHeight="1" thickBot="1" x14ac:dyDescent="0.4">
      <c r="A193" s="499"/>
      <c r="B193" s="499"/>
      <c r="C193" s="499"/>
      <c r="D193" s="499"/>
      <c r="E193" s="499"/>
      <c r="F193" s="499"/>
      <c r="G193" s="499"/>
      <c r="H193" s="499"/>
      <c r="I193" s="499"/>
      <c r="J193" s="499"/>
      <c r="K193" s="499"/>
      <c r="L193" s="499"/>
      <c r="M193" s="499"/>
      <c r="N193" s="223"/>
      <c r="P193" s="499"/>
      <c r="Q193" s="499"/>
      <c r="R193" s="499"/>
      <c r="S193" s="499"/>
      <c r="T193" s="499"/>
      <c r="U193" s="499"/>
      <c r="V193" s="499"/>
      <c r="W193" s="499"/>
      <c r="X193" s="499"/>
      <c r="Y193" s="499"/>
      <c r="Z193" s="499"/>
      <c r="AA193" s="499"/>
      <c r="AB193" s="499"/>
      <c r="AC193" s="499"/>
      <c r="AD193" s="499"/>
      <c r="AE193" s="223"/>
      <c r="AG193" s="499"/>
      <c r="AH193" s="499"/>
      <c r="AI193" s="499"/>
      <c r="AJ193" s="499"/>
      <c r="AK193" s="499"/>
      <c r="AL193" s="499"/>
      <c r="AM193" s="499"/>
      <c r="AN193" s="499"/>
      <c r="AO193" s="499"/>
      <c r="AP193" s="499"/>
      <c r="AQ193" s="499"/>
      <c r="AR193" s="499"/>
      <c r="AS193" s="499"/>
      <c r="AT193" s="499"/>
      <c r="AU193" s="499"/>
    </row>
    <row r="194" spans="1:47" ht="16" thickBot="1" x14ac:dyDescent="0.4">
      <c r="A194" s="500" t="s">
        <v>187</v>
      </c>
      <c r="B194" s="501"/>
      <c r="C194" s="501"/>
      <c r="D194" s="501"/>
      <c r="E194" s="501"/>
      <c r="F194" s="241">
        <f>SUM(F192, F183)</f>
        <v>0</v>
      </c>
      <c r="G194" s="241">
        <f t="shared" ref="G194:L194" si="166">SUM(G192, G183)</f>
        <v>0</v>
      </c>
      <c r="H194" s="241">
        <f>SUM(H192, H183)</f>
        <v>0</v>
      </c>
      <c r="I194" s="241">
        <f t="shared" si="166"/>
        <v>0</v>
      </c>
      <c r="J194" s="241">
        <f t="shared" si="166"/>
        <v>0</v>
      </c>
      <c r="K194" s="241">
        <f>SUM(K192, K183)</f>
        <v>0</v>
      </c>
      <c r="L194" s="241">
        <f t="shared" si="166"/>
        <v>0</v>
      </c>
      <c r="M194" s="240">
        <f>SUM(M192, M183)</f>
        <v>0</v>
      </c>
      <c r="N194" s="223"/>
      <c r="P194" s="500" t="s">
        <v>187</v>
      </c>
      <c r="Q194" s="501"/>
      <c r="R194" s="501"/>
      <c r="S194" s="501"/>
      <c r="T194" s="501"/>
      <c r="U194" s="340">
        <f t="shared" si="150"/>
        <v>0</v>
      </c>
      <c r="V194" s="297">
        <f>SUM(V192, V183)</f>
        <v>0</v>
      </c>
      <c r="W194" s="297">
        <f t="shared" ref="W194" si="167">SUM(W192, W183)</f>
        <v>0</v>
      </c>
      <c r="X194" s="297">
        <f>SUM(X192, X183)</f>
        <v>0</v>
      </c>
      <c r="Y194" s="297">
        <f t="shared" ref="Y194:AB194" si="168">SUM(Y192, Y183)</f>
        <v>0</v>
      </c>
      <c r="Z194" s="297">
        <f t="shared" si="168"/>
        <v>0</v>
      </c>
      <c r="AA194" s="297">
        <f t="shared" si="168"/>
        <v>0</v>
      </c>
      <c r="AB194" s="297">
        <f t="shared" si="168"/>
        <v>0</v>
      </c>
      <c r="AC194" s="297">
        <f>SUM(AC192, AC183)</f>
        <v>0</v>
      </c>
      <c r="AD194" s="298">
        <f>SUM(AD192, AD183)</f>
        <v>0</v>
      </c>
      <c r="AE194" s="223"/>
      <c r="AG194" s="500" t="s">
        <v>187</v>
      </c>
      <c r="AH194" s="501"/>
      <c r="AI194" s="501"/>
      <c r="AJ194" s="501"/>
      <c r="AK194" s="501"/>
      <c r="AL194" s="338">
        <f t="shared" si="152"/>
        <v>0</v>
      </c>
      <c r="AM194" s="279">
        <f>SUM(AM192, AM183)</f>
        <v>0</v>
      </c>
      <c r="AN194" s="279">
        <f t="shared" ref="AN194" si="169">SUM(AN192, AN183)</f>
        <v>0</v>
      </c>
      <c r="AO194" s="279">
        <f>SUM(AO192, AO183)</f>
        <v>0</v>
      </c>
      <c r="AP194" s="279">
        <f t="shared" ref="AP194:AT194" si="170">SUM(AP192, AP183)</f>
        <v>0</v>
      </c>
      <c r="AQ194" s="279">
        <f t="shared" si="170"/>
        <v>0</v>
      </c>
      <c r="AR194" s="279">
        <f t="shared" si="170"/>
        <v>0</v>
      </c>
      <c r="AS194" s="279">
        <f t="shared" si="170"/>
        <v>0</v>
      </c>
      <c r="AT194" s="279">
        <f t="shared" si="170"/>
        <v>0</v>
      </c>
      <c r="AU194" s="280">
        <f>IF($S$233&lt;&gt;0, AC194+AL194-AT194, M194+AL194-AT194)</f>
        <v>0</v>
      </c>
    </row>
    <row r="195" spans="1:47" ht="16" thickBot="1" x14ac:dyDescent="0.4">
      <c r="F195" s="357"/>
      <c r="G195" s="357"/>
      <c r="AE195" s="358"/>
    </row>
    <row r="196" spans="1:47" s="242" customFormat="1" x14ac:dyDescent="0.35">
      <c r="A196" s="502" t="s">
        <v>98</v>
      </c>
      <c r="B196" s="503"/>
      <c r="C196" s="503"/>
      <c r="D196" s="503"/>
      <c r="E196" s="503"/>
      <c r="F196" s="503"/>
      <c r="G196" s="503"/>
      <c r="H196" s="503"/>
      <c r="I196" s="503"/>
      <c r="J196" s="503"/>
      <c r="K196" s="503"/>
      <c r="L196" s="503"/>
      <c r="M196" s="518"/>
      <c r="N196" s="413"/>
      <c r="P196" s="502" t="s">
        <v>98</v>
      </c>
      <c r="Q196" s="503"/>
      <c r="R196" s="503"/>
      <c r="S196" s="503"/>
      <c r="T196" s="503"/>
      <c r="U196" s="503"/>
      <c r="V196" s="503"/>
      <c r="W196" s="503"/>
      <c r="X196" s="503"/>
      <c r="Y196" s="503"/>
      <c r="Z196" s="503"/>
      <c r="AA196" s="503"/>
      <c r="AB196" s="503"/>
      <c r="AC196" s="503"/>
      <c r="AD196" s="418"/>
      <c r="AE196" s="413"/>
      <c r="AG196" s="502" t="s">
        <v>98</v>
      </c>
      <c r="AH196" s="503"/>
      <c r="AI196" s="503"/>
      <c r="AJ196" s="503"/>
      <c r="AK196" s="503"/>
      <c r="AL196" s="503"/>
      <c r="AM196" s="503"/>
      <c r="AN196" s="503"/>
      <c r="AO196" s="503"/>
      <c r="AP196" s="503"/>
      <c r="AQ196" s="503"/>
      <c r="AR196" s="503"/>
      <c r="AS196" s="503"/>
      <c r="AT196" s="503"/>
      <c r="AU196" s="418"/>
    </row>
    <row r="197" spans="1:47" s="242" customFormat="1" x14ac:dyDescent="0.35">
      <c r="A197" s="530" t="s">
        <v>24</v>
      </c>
      <c r="B197" s="531"/>
      <c r="C197" s="531"/>
      <c r="D197" s="531"/>
      <c r="E197" s="531"/>
      <c r="F197" s="531"/>
      <c r="G197" s="531"/>
      <c r="H197" s="531"/>
      <c r="I197" s="531"/>
      <c r="J197" s="424" t="s">
        <v>17</v>
      </c>
      <c r="K197" s="424" t="s">
        <v>15</v>
      </c>
      <c r="L197" s="424" t="s">
        <v>16</v>
      </c>
      <c r="M197" s="259" t="s">
        <v>18</v>
      </c>
      <c r="N197" s="413"/>
      <c r="P197" s="530" t="s">
        <v>24</v>
      </c>
      <c r="Q197" s="531"/>
      <c r="R197" s="531"/>
      <c r="S197" s="531"/>
      <c r="T197" s="531"/>
      <c r="U197" s="531"/>
      <c r="V197" s="531"/>
      <c r="W197" s="531"/>
      <c r="X197" s="531"/>
      <c r="Y197" s="422" t="s">
        <v>111</v>
      </c>
      <c r="Z197" s="328" t="s">
        <v>77</v>
      </c>
      <c r="AA197" s="424" t="s">
        <v>15</v>
      </c>
      <c r="AB197" s="424" t="s">
        <v>16</v>
      </c>
      <c r="AC197" s="422" t="s">
        <v>18</v>
      </c>
      <c r="AD197" s="267" t="s">
        <v>114</v>
      </c>
      <c r="AE197" s="413"/>
      <c r="AG197" s="530" t="s">
        <v>24</v>
      </c>
      <c r="AH197" s="531"/>
      <c r="AI197" s="531"/>
      <c r="AJ197" s="531"/>
      <c r="AK197" s="531"/>
      <c r="AL197" s="531"/>
      <c r="AM197" s="531"/>
      <c r="AN197" s="531"/>
      <c r="AO197" s="531"/>
      <c r="AP197" s="422" t="s">
        <v>111</v>
      </c>
      <c r="AQ197" s="328" t="s">
        <v>211</v>
      </c>
      <c r="AR197" s="424" t="s">
        <v>15</v>
      </c>
      <c r="AS197" s="424" t="s">
        <v>16</v>
      </c>
      <c r="AT197" s="422" t="s">
        <v>213</v>
      </c>
      <c r="AU197" s="267" t="s">
        <v>260</v>
      </c>
    </row>
    <row r="198" spans="1:47" x14ac:dyDescent="0.35">
      <c r="A198" s="415">
        <v>1</v>
      </c>
      <c r="B198" s="491"/>
      <c r="C198" s="491"/>
      <c r="D198" s="491"/>
      <c r="E198" s="491"/>
      <c r="F198" s="491"/>
      <c r="G198" s="491"/>
      <c r="H198" s="491"/>
      <c r="I198" s="491"/>
      <c r="J198" s="234">
        <v>0</v>
      </c>
      <c r="K198" s="234">
        <v>0</v>
      </c>
      <c r="L198" s="234">
        <v>0</v>
      </c>
      <c r="M198" s="236">
        <f>SUM(J198:L198)</f>
        <v>0</v>
      </c>
      <c r="N198" s="223"/>
      <c r="P198" s="415">
        <v>1</v>
      </c>
      <c r="Q198" s="491"/>
      <c r="R198" s="491"/>
      <c r="S198" s="491"/>
      <c r="T198" s="491"/>
      <c r="U198" s="491"/>
      <c r="V198" s="491"/>
      <c r="W198" s="491"/>
      <c r="X198" s="491"/>
      <c r="Y198" s="164">
        <f>AU118</f>
        <v>0</v>
      </c>
      <c r="Z198" s="234">
        <v>0</v>
      </c>
      <c r="AA198" s="234">
        <v>0</v>
      </c>
      <c r="AB198" s="234">
        <v>0</v>
      </c>
      <c r="AC198" s="295">
        <f>SUM(Z198:AB198)</f>
        <v>0</v>
      </c>
      <c r="AD198" s="296">
        <f t="shared" ref="AD198:AD200" si="171">M198-AC198</f>
        <v>0</v>
      </c>
      <c r="AE198" s="223"/>
      <c r="AG198" s="415">
        <v>1</v>
      </c>
      <c r="AH198" s="491"/>
      <c r="AI198" s="491"/>
      <c r="AJ198" s="491"/>
      <c r="AK198" s="491"/>
      <c r="AL198" s="491"/>
      <c r="AM198" s="491"/>
      <c r="AN198" s="491"/>
      <c r="AO198" s="491"/>
      <c r="AP198" s="305">
        <f>AU118</f>
        <v>0</v>
      </c>
      <c r="AQ198" s="234">
        <v>0</v>
      </c>
      <c r="AR198" s="234">
        <v>0</v>
      </c>
      <c r="AS198" s="234">
        <v>0</v>
      </c>
      <c r="AT198" s="277">
        <f>SUM(AQ198:AS198)</f>
        <v>0</v>
      </c>
      <c r="AU198" s="278">
        <f>IF($S$233&lt;&gt;0, AC198+AP198-AT198, M198+AP198-AT198)</f>
        <v>0</v>
      </c>
    </row>
    <row r="199" spans="1:47" x14ac:dyDescent="0.35">
      <c r="A199" s="415">
        <v>2</v>
      </c>
      <c r="B199" s="492"/>
      <c r="C199" s="492"/>
      <c r="D199" s="492"/>
      <c r="E199" s="492"/>
      <c r="F199" s="492"/>
      <c r="G199" s="492"/>
      <c r="H199" s="492"/>
      <c r="I199" s="492"/>
      <c r="J199" s="234">
        <v>0</v>
      </c>
      <c r="K199" s="234">
        <v>0</v>
      </c>
      <c r="L199" s="234">
        <v>0</v>
      </c>
      <c r="M199" s="236">
        <f>SUM(J199:L199)</f>
        <v>0</v>
      </c>
      <c r="N199" s="223"/>
      <c r="P199" s="415">
        <v>2</v>
      </c>
      <c r="Q199" s="492"/>
      <c r="R199" s="492"/>
      <c r="S199" s="492"/>
      <c r="T199" s="492"/>
      <c r="U199" s="492"/>
      <c r="V199" s="492"/>
      <c r="W199" s="492"/>
      <c r="X199" s="492"/>
      <c r="Y199" s="164">
        <f t="shared" ref="Y199:Y201" si="172">AU119</f>
        <v>0</v>
      </c>
      <c r="Z199" s="234">
        <v>0</v>
      </c>
      <c r="AA199" s="234">
        <v>0</v>
      </c>
      <c r="AB199" s="234">
        <v>0</v>
      </c>
      <c r="AC199" s="295">
        <f t="shared" ref="AC199:AC200" si="173">SUM(Z199:AB199)</f>
        <v>0</v>
      </c>
      <c r="AD199" s="296">
        <f t="shared" si="171"/>
        <v>0</v>
      </c>
      <c r="AE199" s="223"/>
      <c r="AG199" s="415">
        <v>2</v>
      </c>
      <c r="AH199" s="492"/>
      <c r="AI199" s="492"/>
      <c r="AJ199" s="492"/>
      <c r="AK199" s="492"/>
      <c r="AL199" s="492"/>
      <c r="AM199" s="492"/>
      <c r="AN199" s="492"/>
      <c r="AO199" s="492"/>
      <c r="AP199" s="305">
        <f t="shared" ref="AP199:AP201" si="174">AU119</f>
        <v>0</v>
      </c>
      <c r="AQ199" s="234">
        <v>0</v>
      </c>
      <c r="AR199" s="234">
        <v>0</v>
      </c>
      <c r="AS199" s="234">
        <v>0</v>
      </c>
      <c r="AT199" s="277">
        <f t="shared" ref="AT199:AT200" si="175">SUM(AQ199:AS199)</f>
        <v>0</v>
      </c>
      <c r="AU199" s="278">
        <f t="shared" ref="AU199:AU201" si="176">IF($S$233&lt;&gt;0, AC199+AP199-AT199, M199+AP199-AT199)</f>
        <v>0</v>
      </c>
    </row>
    <row r="200" spans="1:47" x14ac:dyDescent="0.35">
      <c r="A200" s="415">
        <v>3</v>
      </c>
      <c r="B200" s="492"/>
      <c r="C200" s="492"/>
      <c r="D200" s="492"/>
      <c r="E200" s="492"/>
      <c r="F200" s="492"/>
      <c r="G200" s="492"/>
      <c r="H200" s="492"/>
      <c r="I200" s="492"/>
      <c r="J200" s="234">
        <v>0</v>
      </c>
      <c r="K200" s="234">
        <v>0</v>
      </c>
      <c r="L200" s="234">
        <v>0</v>
      </c>
      <c r="M200" s="236">
        <f t="shared" ref="M200:M219" si="177">SUM(J200:L200)</f>
        <v>0</v>
      </c>
      <c r="N200" s="223"/>
      <c r="P200" s="415">
        <v>3</v>
      </c>
      <c r="Q200" s="492"/>
      <c r="R200" s="492"/>
      <c r="S200" s="492"/>
      <c r="T200" s="492"/>
      <c r="U200" s="492"/>
      <c r="V200" s="492"/>
      <c r="W200" s="492"/>
      <c r="X200" s="492"/>
      <c r="Y200" s="164">
        <f t="shared" si="172"/>
        <v>0</v>
      </c>
      <c r="Z200" s="234">
        <v>0</v>
      </c>
      <c r="AA200" s="234">
        <v>0</v>
      </c>
      <c r="AB200" s="234">
        <v>0</v>
      </c>
      <c r="AC200" s="295">
        <f t="shared" si="173"/>
        <v>0</v>
      </c>
      <c r="AD200" s="296">
        <f t="shared" si="171"/>
        <v>0</v>
      </c>
      <c r="AE200" s="223"/>
      <c r="AG200" s="415">
        <v>3</v>
      </c>
      <c r="AH200" s="492"/>
      <c r="AI200" s="492"/>
      <c r="AJ200" s="492"/>
      <c r="AK200" s="492"/>
      <c r="AL200" s="492"/>
      <c r="AM200" s="492"/>
      <c r="AN200" s="492"/>
      <c r="AO200" s="492"/>
      <c r="AP200" s="305">
        <f t="shared" si="174"/>
        <v>0</v>
      </c>
      <c r="AQ200" s="234">
        <v>0</v>
      </c>
      <c r="AR200" s="234">
        <v>0</v>
      </c>
      <c r="AS200" s="234">
        <v>0</v>
      </c>
      <c r="AT200" s="277">
        <f t="shared" si="175"/>
        <v>0</v>
      </c>
      <c r="AU200" s="278">
        <f t="shared" si="176"/>
        <v>0</v>
      </c>
    </row>
    <row r="201" spans="1:47" ht="16" thickBot="1" x14ac:dyDescent="0.4">
      <c r="A201" s="504" t="s">
        <v>25</v>
      </c>
      <c r="B201" s="505"/>
      <c r="C201" s="505"/>
      <c r="D201" s="505"/>
      <c r="E201" s="505"/>
      <c r="F201" s="505"/>
      <c r="G201" s="505"/>
      <c r="H201" s="505"/>
      <c r="I201" s="505"/>
      <c r="J201" s="250">
        <f>SUM(J198:J200)</f>
        <v>0</v>
      </c>
      <c r="K201" s="250">
        <f t="shared" ref="K201:L201" si="178">SUM(K198:K200)</f>
        <v>0</v>
      </c>
      <c r="L201" s="250">
        <f t="shared" si="178"/>
        <v>0</v>
      </c>
      <c r="M201" s="237">
        <f t="shared" si="177"/>
        <v>0</v>
      </c>
      <c r="N201" s="223"/>
      <c r="P201" s="504" t="s">
        <v>25</v>
      </c>
      <c r="Q201" s="505"/>
      <c r="R201" s="505"/>
      <c r="S201" s="505"/>
      <c r="T201" s="505"/>
      <c r="U201" s="505"/>
      <c r="V201" s="505"/>
      <c r="W201" s="505"/>
      <c r="X201" s="505"/>
      <c r="Y201" s="200">
        <f t="shared" si="172"/>
        <v>0</v>
      </c>
      <c r="Z201" s="293">
        <f>SUM(Z198:Z200)</f>
        <v>0</v>
      </c>
      <c r="AA201" s="293">
        <f t="shared" ref="AA201:AD201" si="179">SUM(AA198:AA200)</f>
        <v>0</v>
      </c>
      <c r="AB201" s="293">
        <f t="shared" si="179"/>
        <v>0</v>
      </c>
      <c r="AC201" s="293">
        <f t="shared" si="179"/>
        <v>0</v>
      </c>
      <c r="AD201" s="294">
        <f t="shared" si="179"/>
        <v>0</v>
      </c>
      <c r="AE201" s="223"/>
      <c r="AG201" s="504" t="s">
        <v>25</v>
      </c>
      <c r="AH201" s="505"/>
      <c r="AI201" s="505"/>
      <c r="AJ201" s="505"/>
      <c r="AK201" s="505"/>
      <c r="AL201" s="505"/>
      <c r="AM201" s="505"/>
      <c r="AN201" s="505"/>
      <c r="AO201" s="505"/>
      <c r="AP201" s="306">
        <f t="shared" si="174"/>
        <v>0</v>
      </c>
      <c r="AQ201" s="275">
        <f>SUM(AQ198:AQ200)</f>
        <v>0</v>
      </c>
      <c r="AR201" s="275">
        <f t="shared" ref="AR201:AT201" si="180">SUM(AR198:AR200)</f>
        <v>0</v>
      </c>
      <c r="AS201" s="275">
        <f t="shared" si="180"/>
        <v>0</v>
      </c>
      <c r="AT201" s="275">
        <f t="shared" si="180"/>
        <v>0</v>
      </c>
      <c r="AU201" s="276">
        <f t="shared" si="176"/>
        <v>0</v>
      </c>
    </row>
    <row r="202" spans="1:47" s="358" customFormat="1" ht="3.75" customHeight="1" thickBot="1" x14ac:dyDescent="0.4">
      <c r="A202" s="413"/>
      <c r="B202" s="413"/>
      <c r="C202" s="413"/>
      <c r="D202" s="413"/>
      <c r="E202" s="413"/>
      <c r="F202" s="413"/>
      <c r="G202" s="413"/>
      <c r="H202" s="413"/>
      <c r="I202" s="413"/>
      <c r="J202" s="246"/>
      <c r="K202" s="246"/>
      <c r="L202" s="246"/>
      <c r="M202" s="246"/>
      <c r="N202" s="223"/>
      <c r="P202" s="413"/>
      <c r="Q202" s="413"/>
      <c r="R202" s="413"/>
      <c r="S202" s="413"/>
      <c r="T202" s="413"/>
      <c r="U202" s="413"/>
      <c r="V202" s="413"/>
      <c r="W202" s="413"/>
      <c r="X202" s="413"/>
      <c r="Y202" s="304"/>
      <c r="Z202" s="246"/>
      <c r="AA202" s="246"/>
      <c r="AB202" s="246"/>
      <c r="AC202" s="246"/>
      <c r="AD202" s="246"/>
      <c r="AE202" s="223"/>
      <c r="AG202" s="413"/>
      <c r="AH202" s="413"/>
      <c r="AI202" s="413"/>
      <c r="AJ202" s="413"/>
      <c r="AK202" s="413"/>
      <c r="AL202" s="413"/>
      <c r="AM202" s="413"/>
      <c r="AN202" s="413"/>
      <c r="AO202" s="413"/>
      <c r="AP202" s="304"/>
      <c r="AQ202" s="246"/>
      <c r="AR202" s="246"/>
      <c r="AS202" s="246"/>
      <c r="AT202" s="246"/>
      <c r="AU202" s="246"/>
    </row>
    <row r="203" spans="1:47" s="242" customFormat="1" x14ac:dyDescent="0.35">
      <c r="A203" s="502" t="s">
        <v>33</v>
      </c>
      <c r="B203" s="503"/>
      <c r="C203" s="503"/>
      <c r="D203" s="503"/>
      <c r="E203" s="503"/>
      <c r="F203" s="503"/>
      <c r="G203" s="503"/>
      <c r="H203" s="503"/>
      <c r="I203" s="503"/>
      <c r="J203" s="425" t="s">
        <v>17</v>
      </c>
      <c r="K203" s="425" t="s">
        <v>15</v>
      </c>
      <c r="L203" s="425" t="s">
        <v>16</v>
      </c>
      <c r="M203" s="418" t="s">
        <v>18</v>
      </c>
      <c r="N203" s="413"/>
      <c r="P203" s="502" t="s">
        <v>33</v>
      </c>
      <c r="Q203" s="503"/>
      <c r="R203" s="503"/>
      <c r="S203" s="503"/>
      <c r="T203" s="503"/>
      <c r="U203" s="503"/>
      <c r="V203" s="503"/>
      <c r="W203" s="503"/>
      <c r="X203" s="503"/>
      <c r="Y203" s="414" t="s">
        <v>111</v>
      </c>
      <c r="Z203" s="425" t="s">
        <v>77</v>
      </c>
      <c r="AA203" s="425" t="s">
        <v>15</v>
      </c>
      <c r="AB203" s="425" t="s">
        <v>16</v>
      </c>
      <c r="AC203" s="414" t="s">
        <v>18</v>
      </c>
      <c r="AD203" s="268" t="s">
        <v>114</v>
      </c>
      <c r="AE203" s="413"/>
      <c r="AG203" s="502" t="s">
        <v>33</v>
      </c>
      <c r="AH203" s="503"/>
      <c r="AI203" s="503"/>
      <c r="AJ203" s="503"/>
      <c r="AK203" s="503"/>
      <c r="AL203" s="503"/>
      <c r="AM203" s="503"/>
      <c r="AN203" s="503"/>
      <c r="AO203" s="503"/>
      <c r="AP203" s="414" t="s">
        <v>111</v>
      </c>
      <c r="AQ203" s="425" t="s">
        <v>211</v>
      </c>
      <c r="AR203" s="425" t="s">
        <v>15</v>
      </c>
      <c r="AS203" s="425" t="s">
        <v>16</v>
      </c>
      <c r="AT203" s="414" t="s">
        <v>213</v>
      </c>
      <c r="AU203" s="268" t="s">
        <v>260</v>
      </c>
    </row>
    <row r="204" spans="1:47" x14ac:dyDescent="0.35">
      <c r="A204" s="415">
        <v>1</v>
      </c>
      <c r="B204" s="492"/>
      <c r="C204" s="492"/>
      <c r="D204" s="492"/>
      <c r="E204" s="492"/>
      <c r="F204" s="492"/>
      <c r="G204" s="492"/>
      <c r="H204" s="492"/>
      <c r="I204" s="492"/>
      <c r="J204" s="234">
        <v>0</v>
      </c>
      <c r="K204" s="234">
        <v>0</v>
      </c>
      <c r="L204" s="234">
        <v>0</v>
      </c>
      <c r="M204" s="236">
        <f t="shared" si="177"/>
        <v>0</v>
      </c>
      <c r="N204" s="223"/>
      <c r="P204" s="415">
        <v>1</v>
      </c>
      <c r="Q204" s="492"/>
      <c r="R204" s="492"/>
      <c r="S204" s="492"/>
      <c r="T204" s="492"/>
      <c r="U204" s="492"/>
      <c r="V204" s="492"/>
      <c r="W204" s="492"/>
      <c r="X204" s="492"/>
      <c r="Y204" s="164">
        <f t="shared" ref="Y204:Y207" si="181">AU124</f>
        <v>0</v>
      </c>
      <c r="Z204" s="234">
        <v>0</v>
      </c>
      <c r="AA204" s="234">
        <v>0</v>
      </c>
      <c r="AB204" s="234">
        <v>0</v>
      </c>
      <c r="AC204" s="295">
        <f t="shared" ref="AC204:AC206" si="182">SUM(Z204:AB204)</f>
        <v>0</v>
      </c>
      <c r="AD204" s="296">
        <f t="shared" ref="AD204:AD206" si="183">M204-AC204</f>
        <v>0</v>
      </c>
      <c r="AE204" s="223"/>
      <c r="AG204" s="415">
        <v>1</v>
      </c>
      <c r="AH204" s="492"/>
      <c r="AI204" s="492"/>
      <c r="AJ204" s="492"/>
      <c r="AK204" s="492"/>
      <c r="AL204" s="492"/>
      <c r="AM204" s="492"/>
      <c r="AN204" s="492"/>
      <c r="AO204" s="492"/>
      <c r="AP204" s="305">
        <f t="shared" ref="AP204:AP207" si="184">AU124</f>
        <v>0</v>
      </c>
      <c r="AQ204" s="234">
        <v>0</v>
      </c>
      <c r="AR204" s="234">
        <v>0</v>
      </c>
      <c r="AS204" s="234">
        <v>0</v>
      </c>
      <c r="AT204" s="277">
        <f t="shared" ref="AT204:AT206" si="185">SUM(AQ204:AS204)</f>
        <v>0</v>
      </c>
      <c r="AU204" s="278">
        <f>IF($S$233&lt;&gt;0, AC204+AP204-AT204, M204+AP204-AT204)</f>
        <v>0</v>
      </c>
    </row>
    <row r="205" spans="1:47" x14ac:dyDescent="0.35">
      <c r="A205" s="415">
        <v>2</v>
      </c>
      <c r="B205" s="492"/>
      <c r="C205" s="492"/>
      <c r="D205" s="492"/>
      <c r="E205" s="492"/>
      <c r="F205" s="492"/>
      <c r="G205" s="492"/>
      <c r="H205" s="492"/>
      <c r="I205" s="492"/>
      <c r="J205" s="234">
        <v>0</v>
      </c>
      <c r="K205" s="234">
        <v>0</v>
      </c>
      <c r="L205" s="234">
        <v>0</v>
      </c>
      <c r="M205" s="236">
        <f t="shared" si="177"/>
        <v>0</v>
      </c>
      <c r="N205" s="223"/>
      <c r="P205" s="415">
        <v>2</v>
      </c>
      <c r="Q205" s="492"/>
      <c r="R205" s="492"/>
      <c r="S205" s="492"/>
      <c r="T205" s="492"/>
      <c r="U205" s="492"/>
      <c r="V205" s="492"/>
      <c r="W205" s="492"/>
      <c r="X205" s="492"/>
      <c r="Y205" s="164">
        <f t="shared" si="181"/>
        <v>0</v>
      </c>
      <c r="Z205" s="234">
        <v>0</v>
      </c>
      <c r="AA205" s="234">
        <v>0</v>
      </c>
      <c r="AB205" s="234">
        <v>0</v>
      </c>
      <c r="AC205" s="295">
        <f t="shared" si="182"/>
        <v>0</v>
      </c>
      <c r="AD205" s="296">
        <f t="shared" si="183"/>
        <v>0</v>
      </c>
      <c r="AE205" s="223"/>
      <c r="AG205" s="415">
        <v>2</v>
      </c>
      <c r="AH205" s="492"/>
      <c r="AI205" s="492"/>
      <c r="AJ205" s="492"/>
      <c r="AK205" s="492"/>
      <c r="AL205" s="492"/>
      <c r="AM205" s="492"/>
      <c r="AN205" s="492"/>
      <c r="AO205" s="492"/>
      <c r="AP205" s="305">
        <f t="shared" si="184"/>
        <v>0</v>
      </c>
      <c r="AQ205" s="234">
        <v>0</v>
      </c>
      <c r="AR205" s="234">
        <v>0</v>
      </c>
      <c r="AS205" s="234">
        <v>0</v>
      </c>
      <c r="AT205" s="277">
        <f t="shared" si="185"/>
        <v>0</v>
      </c>
      <c r="AU205" s="278">
        <f t="shared" ref="AU205:AU207" si="186">IF($S$233&lt;&gt;0, AC205+AP205-AT205, M205+AP205-AT205)</f>
        <v>0</v>
      </c>
    </row>
    <row r="206" spans="1:47" x14ac:dyDescent="0.35">
      <c r="A206" s="415">
        <v>3</v>
      </c>
      <c r="B206" s="492"/>
      <c r="C206" s="492"/>
      <c r="D206" s="492"/>
      <c r="E206" s="492"/>
      <c r="F206" s="492"/>
      <c r="G206" s="492"/>
      <c r="H206" s="492"/>
      <c r="I206" s="492"/>
      <c r="J206" s="234">
        <v>0</v>
      </c>
      <c r="K206" s="234">
        <v>0</v>
      </c>
      <c r="L206" s="234">
        <v>0</v>
      </c>
      <c r="M206" s="236">
        <f>SUM(J206:L206)</f>
        <v>0</v>
      </c>
      <c r="N206" s="223"/>
      <c r="P206" s="415">
        <v>3</v>
      </c>
      <c r="Q206" s="492"/>
      <c r="R206" s="492"/>
      <c r="S206" s="492"/>
      <c r="T206" s="492"/>
      <c r="U206" s="492"/>
      <c r="V206" s="492"/>
      <c r="W206" s="492"/>
      <c r="X206" s="492"/>
      <c r="Y206" s="164">
        <f t="shared" si="181"/>
        <v>0</v>
      </c>
      <c r="Z206" s="234">
        <v>0</v>
      </c>
      <c r="AA206" s="234">
        <v>0</v>
      </c>
      <c r="AB206" s="234">
        <v>0</v>
      </c>
      <c r="AC206" s="295">
        <f t="shared" si="182"/>
        <v>0</v>
      </c>
      <c r="AD206" s="296">
        <f t="shared" si="183"/>
        <v>0</v>
      </c>
      <c r="AE206" s="223"/>
      <c r="AG206" s="415">
        <v>3</v>
      </c>
      <c r="AH206" s="492"/>
      <c r="AI206" s="492"/>
      <c r="AJ206" s="492"/>
      <c r="AK206" s="492"/>
      <c r="AL206" s="492"/>
      <c r="AM206" s="492"/>
      <c r="AN206" s="492"/>
      <c r="AO206" s="492"/>
      <c r="AP206" s="305">
        <f t="shared" si="184"/>
        <v>0</v>
      </c>
      <c r="AQ206" s="234">
        <v>0</v>
      </c>
      <c r="AR206" s="234">
        <v>0</v>
      </c>
      <c r="AS206" s="234">
        <v>0</v>
      </c>
      <c r="AT206" s="277">
        <f t="shared" si="185"/>
        <v>0</v>
      </c>
      <c r="AU206" s="278">
        <f>IF($S$233&lt;&gt;0, AC206+AP206-AT206, M206+AP206-AT206)</f>
        <v>0</v>
      </c>
    </row>
    <row r="207" spans="1:47" ht="16" thickBot="1" x14ac:dyDescent="0.4">
      <c r="A207" s="504" t="s">
        <v>26</v>
      </c>
      <c r="B207" s="505"/>
      <c r="C207" s="505"/>
      <c r="D207" s="505"/>
      <c r="E207" s="505"/>
      <c r="F207" s="505"/>
      <c r="G207" s="505"/>
      <c r="H207" s="505"/>
      <c r="I207" s="505"/>
      <c r="J207" s="250">
        <f>SUM(J204:J206)</f>
        <v>0</v>
      </c>
      <c r="K207" s="250">
        <f t="shared" ref="K207" si="187">SUM(K204:K206)</f>
        <v>0</v>
      </c>
      <c r="L207" s="250">
        <f>SUM(L204:L206)</f>
        <v>0</v>
      </c>
      <c r="M207" s="237">
        <f t="shared" si="177"/>
        <v>0</v>
      </c>
      <c r="N207" s="223"/>
      <c r="P207" s="504" t="s">
        <v>26</v>
      </c>
      <c r="Q207" s="505"/>
      <c r="R207" s="505"/>
      <c r="S207" s="505"/>
      <c r="T207" s="505"/>
      <c r="U207" s="505"/>
      <c r="V207" s="505"/>
      <c r="W207" s="505"/>
      <c r="X207" s="505"/>
      <c r="Y207" s="200">
        <f t="shared" si="181"/>
        <v>0</v>
      </c>
      <c r="Z207" s="293">
        <f>SUM(Z204:Z206)</f>
        <v>0</v>
      </c>
      <c r="AA207" s="293">
        <f t="shared" ref="AA207:AD207" si="188">SUM(AA204:AA206)</f>
        <v>0</v>
      </c>
      <c r="AB207" s="293">
        <f t="shared" si="188"/>
        <v>0</v>
      </c>
      <c r="AC207" s="293">
        <f t="shared" si="188"/>
        <v>0</v>
      </c>
      <c r="AD207" s="294">
        <f t="shared" si="188"/>
        <v>0</v>
      </c>
      <c r="AE207" s="223"/>
      <c r="AG207" s="504" t="s">
        <v>26</v>
      </c>
      <c r="AH207" s="505"/>
      <c r="AI207" s="505"/>
      <c r="AJ207" s="505"/>
      <c r="AK207" s="505"/>
      <c r="AL207" s="505"/>
      <c r="AM207" s="505"/>
      <c r="AN207" s="505"/>
      <c r="AO207" s="505"/>
      <c r="AP207" s="306">
        <f t="shared" si="184"/>
        <v>0</v>
      </c>
      <c r="AQ207" s="275">
        <f>SUM(AQ204:AQ206)</f>
        <v>0</v>
      </c>
      <c r="AR207" s="275">
        <f t="shared" ref="AR207:AT207" si="189">SUM(AR204:AR206)</f>
        <v>0</v>
      </c>
      <c r="AS207" s="275">
        <f t="shared" si="189"/>
        <v>0</v>
      </c>
      <c r="AT207" s="275">
        <f t="shared" si="189"/>
        <v>0</v>
      </c>
      <c r="AU207" s="276">
        <f t="shared" si="186"/>
        <v>0</v>
      </c>
    </row>
    <row r="208" spans="1:47" s="358" customFormat="1" ht="3.75" customHeight="1" thickBot="1" x14ac:dyDescent="0.4">
      <c r="A208" s="413"/>
      <c r="B208" s="413"/>
      <c r="C208" s="413"/>
      <c r="D208" s="413"/>
      <c r="E208" s="413"/>
      <c r="F208" s="413"/>
      <c r="G208" s="413"/>
      <c r="H208" s="413"/>
      <c r="I208" s="413"/>
      <c r="J208" s="246"/>
      <c r="K208" s="246"/>
      <c r="L208" s="246"/>
      <c r="M208" s="246"/>
      <c r="N208" s="223"/>
      <c r="P208" s="413"/>
      <c r="Q208" s="413"/>
      <c r="R208" s="413"/>
      <c r="S208" s="413"/>
      <c r="T208" s="413"/>
      <c r="U208" s="413"/>
      <c r="V208" s="413"/>
      <c r="W208" s="413"/>
      <c r="X208" s="413"/>
      <c r="Y208" s="246"/>
      <c r="Z208" s="246"/>
      <c r="AA208" s="246"/>
      <c r="AB208" s="246"/>
      <c r="AC208" s="246"/>
      <c r="AD208" s="246"/>
      <c r="AE208" s="223"/>
      <c r="AG208" s="413"/>
      <c r="AH208" s="413"/>
      <c r="AI208" s="413"/>
      <c r="AJ208" s="413"/>
      <c r="AK208" s="413"/>
      <c r="AL208" s="413"/>
      <c r="AM208" s="413"/>
      <c r="AN208" s="413"/>
      <c r="AO208" s="413"/>
      <c r="AP208" s="246"/>
      <c r="AQ208" s="246"/>
      <c r="AR208" s="246"/>
      <c r="AS208" s="246"/>
      <c r="AT208" s="246"/>
      <c r="AU208" s="246"/>
    </row>
    <row r="209" spans="1:134" s="242" customFormat="1" x14ac:dyDescent="0.35">
      <c r="A209" s="502" t="s">
        <v>27</v>
      </c>
      <c r="B209" s="503"/>
      <c r="C209" s="503"/>
      <c r="D209" s="503"/>
      <c r="E209" s="503"/>
      <c r="F209" s="503"/>
      <c r="G209" s="503"/>
      <c r="H209" s="503"/>
      <c r="I209" s="503"/>
      <c r="J209" s="425" t="s">
        <v>17</v>
      </c>
      <c r="K209" s="425" t="s">
        <v>15</v>
      </c>
      <c r="L209" s="425" t="s">
        <v>16</v>
      </c>
      <c r="M209" s="418" t="s">
        <v>18</v>
      </c>
      <c r="N209" s="413"/>
      <c r="P209" s="502" t="s">
        <v>27</v>
      </c>
      <c r="Q209" s="503"/>
      <c r="R209" s="503"/>
      <c r="S209" s="503"/>
      <c r="T209" s="503"/>
      <c r="U209" s="503"/>
      <c r="V209" s="503"/>
      <c r="W209" s="503"/>
      <c r="X209" s="503"/>
      <c r="Y209" s="414" t="s">
        <v>111</v>
      </c>
      <c r="Z209" s="425" t="s">
        <v>77</v>
      </c>
      <c r="AA209" s="425" t="s">
        <v>15</v>
      </c>
      <c r="AB209" s="425" t="s">
        <v>16</v>
      </c>
      <c r="AC209" s="414" t="s">
        <v>18</v>
      </c>
      <c r="AD209" s="268" t="s">
        <v>114</v>
      </c>
      <c r="AE209" s="413"/>
      <c r="AG209" s="502" t="s">
        <v>27</v>
      </c>
      <c r="AH209" s="503"/>
      <c r="AI209" s="503"/>
      <c r="AJ209" s="503"/>
      <c r="AK209" s="503"/>
      <c r="AL209" s="503"/>
      <c r="AM209" s="503"/>
      <c r="AN209" s="503"/>
      <c r="AO209" s="503"/>
      <c r="AP209" s="414" t="s">
        <v>111</v>
      </c>
      <c r="AQ209" s="425" t="s">
        <v>211</v>
      </c>
      <c r="AR209" s="425" t="s">
        <v>15</v>
      </c>
      <c r="AS209" s="425" t="s">
        <v>16</v>
      </c>
      <c r="AT209" s="414" t="s">
        <v>213</v>
      </c>
      <c r="AU209" s="268" t="s">
        <v>260</v>
      </c>
    </row>
    <row r="210" spans="1:134" x14ac:dyDescent="0.35">
      <c r="A210" s="415">
        <v>1</v>
      </c>
      <c r="B210" s="228" t="s">
        <v>28</v>
      </c>
      <c r="C210" s="492"/>
      <c r="D210" s="492"/>
      <c r="E210" s="492"/>
      <c r="F210" s="492"/>
      <c r="G210" s="492"/>
      <c r="H210" s="492"/>
      <c r="I210" s="492"/>
      <c r="J210" s="234">
        <v>0</v>
      </c>
      <c r="K210" s="234">
        <v>0</v>
      </c>
      <c r="L210" s="234">
        <v>0</v>
      </c>
      <c r="M210" s="236">
        <f t="shared" si="177"/>
        <v>0</v>
      </c>
      <c r="N210" s="223"/>
      <c r="P210" s="415">
        <v>1</v>
      </c>
      <c r="Q210" s="228" t="s">
        <v>28</v>
      </c>
      <c r="R210" s="492"/>
      <c r="S210" s="492"/>
      <c r="T210" s="492"/>
      <c r="U210" s="492"/>
      <c r="V210" s="492"/>
      <c r="W210" s="492"/>
      <c r="X210" s="492"/>
      <c r="Y210" s="164">
        <f t="shared" ref="Y210:Y221" si="190">AU130</f>
        <v>0</v>
      </c>
      <c r="Z210" s="234">
        <v>0</v>
      </c>
      <c r="AA210" s="234">
        <v>0</v>
      </c>
      <c r="AB210" s="234">
        <v>0</v>
      </c>
      <c r="AC210" s="295">
        <f t="shared" ref="AC210:AC219" si="191">SUM(Z210:AB210)</f>
        <v>0</v>
      </c>
      <c r="AD210" s="296">
        <f t="shared" ref="AD210:AD220" si="192">M210-AC210</f>
        <v>0</v>
      </c>
      <c r="AE210" s="223"/>
      <c r="AG210" s="415">
        <v>1</v>
      </c>
      <c r="AH210" s="228" t="s">
        <v>28</v>
      </c>
      <c r="AI210" s="492"/>
      <c r="AJ210" s="492"/>
      <c r="AK210" s="492"/>
      <c r="AL210" s="492"/>
      <c r="AM210" s="492"/>
      <c r="AN210" s="492"/>
      <c r="AO210" s="492"/>
      <c r="AP210" s="305">
        <f t="shared" ref="AP210:AP221" si="193">AU130</f>
        <v>0</v>
      </c>
      <c r="AQ210" s="234">
        <v>0</v>
      </c>
      <c r="AR210" s="234">
        <v>0</v>
      </c>
      <c r="AS210" s="234">
        <v>0</v>
      </c>
      <c r="AT210" s="277">
        <f t="shared" ref="AT210:AT219" si="194">SUM(AQ210:AS210)</f>
        <v>0</v>
      </c>
      <c r="AU210" s="278">
        <f>IF($S$233&lt;&gt;0, AC210+AP210-AT210, M210+AP210-AT210)</f>
        <v>0</v>
      </c>
    </row>
    <row r="211" spans="1:134" x14ac:dyDescent="0.35">
      <c r="A211" s="415">
        <v>2</v>
      </c>
      <c r="B211" s="228" t="s">
        <v>31</v>
      </c>
      <c r="C211" s="492"/>
      <c r="D211" s="492"/>
      <c r="E211" s="492"/>
      <c r="F211" s="492"/>
      <c r="G211" s="492"/>
      <c r="H211" s="492"/>
      <c r="I211" s="492"/>
      <c r="J211" s="234">
        <v>0</v>
      </c>
      <c r="K211" s="234">
        <v>0</v>
      </c>
      <c r="L211" s="234">
        <v>0</v>
      </c>
      <c r="M211" s="236">
        <f t="shared" si="177"/>
        <v>0</v>
      </c>
      <c r="N211" s="223"/>
      <c r="P211" s="415">
        <v>2</v>
      </c>
      <c r="Q211" s="228" t="s">
        <v>31</v>
      </c>
      <c r="R211" s="492"/>
      <c r="S211" s="492"/>
      <c r="T211" s="492"/>
      <c r="U211" s="492"/>
      <c r="V211" s="492"/>
      <c r="W211" s="492"/>
      <c r="X211" s="492"/>
      <c r="Y211" s="164">
        <f t="shared" si="190"/>
        <v>0</v>
      </c>
      <c r="Z211" s="234">
        <v>0</v>
      </c>
      <c r="AA211" s="234">
        <v>0</v>
      </c>
      <c r="AB211" s="234">
        <v>0</v>
      </c>
      <c r="AC211" s="295">
        <f t="shared" si="191"/>
        <v>0</v>
      </c>
      <c r="AD211" s="296">
        <f t="shared" si="192"/>
        <v>0</v>
      </c>
      <c r="AE211" s="223"/>
      <c r="AG211" s="415">
        <v>2</v>
      </c>
      <c r="AH211" s="228" t="s">
        <v>31</v>
      </c>
      <c r="AI211" s="492"/>
      <c r="AJ211" s="492"/>
      <c r="AK211" s="492"/>
      <c r="AL211" s="492"/>
      <c r="AM211" s="492"/>
      <c r="AN211" s="492"/>
      <c r="AO211" s="492"/>
      <c r="AP211" s="305">
        <f t="shared" si="193"/>
        <v>0</v>
      </c>
      <c r="AQ211" s="234">
        <v>0</v>
      </c>
      <c r="AR211" s="234">
        <v>0</v>
      </c>
      <c r="AS211" s="234">
        <v>0</v>
      </c>
      <c r="AT211" s="277">
        <f t="shared" si="194"/>
        <v>0</v>
      </c>
      <c r="AU211" s="278">
        <f t="shared" ref="AU211:AU221" si="195">IF($S$233&lt;&gt;0, AC211+AP211-AT211, M211+AP211-AT211)</f>
        <v>0</v>
      </c>
    </row>
    <row r="212" spans="1:134" x14ac:dyDescent="0.35">
      <c r="A212" s="415">
        <v>3</v>
      </c>
      <c r="B212" s="228" t="s">
        <v>32</v>
      </c>
      <c r="C212" s="492"/>
      <c r="D212" s="492"/>
      <c r="E212" s="492"/>
      <c r="F212" s="492"/>
      <c r="G212" s="492"/>
      <c r="H212" s="492"/>
      <c r="I212" s="492"/>
      <c r="J212" s="234">
        <v>0</v>
      </c>
      <c r="K212" s="234">
        <v>0</v>
      </c>
      <c r="L212" s="234">
        <v>0</v>
      </c>
      <c r="M212" s="236">
        <f t="shared" si="177"/>
        <v>0</v>
      </c>
      <c r="N212" s="223"/>
      <c r="P212" s="415">
        <v>3</v>
      </c>
      <c r="Q212" s="228" t="s">
        <v>32</v>
      </c>
      <c r="R212" s="492"/>
      <c r="S212" s="492"/>
      <c r="T212" s="492"/>
      <c r="U212" s="492"/>
      <c r="V212" s="492"/>
      <c r="W212" s="492"/>
      <c r="X212" s="492"/>
      <c r="Y212" s="164">
        <f t="shared" si="190"/>
        <v>0</v>
      </c>
      <c r="Z212" s="234">
        <v>0</v>
      </c>
      <c r="AA212" s="234">
        <v>0</v>
      </c>
      <c r="AB212" s="234">
        <v>0</v>
      </c>
      <c r="AC212" s="295">
        <f t="shared" si="191"/>
        <v>0</v>
      </c>
      <c r="AD212" s="296">
        <f t="shared" si="192"/>
        <v>0</v>
      </c>
      <c r="AE212" s="223"/>
      <c r="AG212" s="415">
        <v>3</v>
      </c>
      <c r="AH212" s="228" t="s">
        <v>32</v>
      </c>
      <c r="AI212" s="492"/>
      <c r="AJ212" s="492"/>
      <c r="AK212" s="492"/>
      <c r="AL212" s="492"/>
      <c r="AM212" s="492"/>
      <c r="AN212" s="492"/>
      <c r="AO212" s="492"/>
      <c r="AP212" s="305">
        <f t="shared" si="193"/>
        <v>0</v>
      </c>
      <c r="AQ212" s="234">
        <v>0</v>
      </c>
      <c r="AR212" s="234">
        <v>0</v>
      </c>
      <c r="AS212" s="234">
        <v>0</v>
      </c>
      <c r="AT212" s="277">
        <f t="shared" si="194"/>
        <v>0</v>
      </c>
      <c r="AU212" s="278">
        <f t="shared" si="195"/>
        <v>0</v>
      </c>
    </row>
    <row r="213" spans="1:134" s="358" customFormat="1" x14ac:dyDescent="0.35">
      <c r="A213" s="229">
        <v>4</v>
      </c>
      <c r="B213" s="228" t="s">
        <v>72</v>
      </c>
      <c r="C213" s="492"/>
      <c r="D213" s="492"/>
      <c r="E213" s="492"/>
      <c r="F213" s="492"/>
      <c r="G213" s="492"/>
      <c r="H213" s="492"/>
      <c r="I213" s="492"/>
      <c r="J213" s="234">
        <v>0</v>
      </c>
      <c r="K213" s="234">
        <v>0</v>
      </c>
      <c r="L213" s="234">
        <v>0</v>
      </c>
      <c r="M213" s="236">
        <f t="shared" si="177"/>
        <v>0</v>
      </c>
      <c r="N213" s="223"/>
      <c r="P213" s="229">
        <v>4</v>
      </c>
      <c r="Q213" s="228" t="s">
        <v>72</v>
      </c>
      <c r="R213" s="492"/>
      <c r="S213" s="492"/>
      <c r="T213" s="492"/>
      <c r="U213" s="492"/>
      <c r="V213" s="492"/>
      <c r="W213" s="492"/>
      <c r="X213" s="492"/>
      <c r="Y213" s="164">
        <f t="shared" si="190"/>
        <v>0</v>
      </c>
      <c r="Z213" s="234">
        <v>0</v>
      </c>
      <c r="AA213" s="234">
        <v>0</v>
      </c>
      <c r="AB213" s="234">
        <v>0</v>
      </c>
      <c r="AC213" s="295">
        <f t="shared" si="191"/>
        <v>0</v>
      </c>
      <c r="AD213" s="296">
        <f t="shared" si="192"/>
        <v>0</v>
      </c>
      <c r="AE213" s="223"/>
      <c r="AG213" s="229">
        <v>4</v>
      </c>
      <c r="AH213" s="228" t="s">
        <v>72</v>
      </c>
      <c r="AI213" s="492"/>
      <c r="AJ213" s="492"/>
      <c r="AK213" s="492"/>
      <c r="AL213" s="492"/>
      <c r="AM213" s="492"/>
      <c r="AN213" s="492"/>
      <c r="AO213" s="492"/>
      <c r="AP213" s="305">
        <f t="shared" si="193"/>
        <v>0</v>
      </c>
      <c r="AQ213" s="234">
        <v>0</v>
      </c>
      <c r="AR213" s="234">
        <v>0</v>
      </c>
      <c r="AS213" s="234">
        <v>0</v>
      </c>
      <c r="AT213" s="277">
        <f t="shared" si="194"/>
        <v>0</v>
      </c>
      <c r="AU213" s="278">
        <f t="shared" si="195"/>
        <v>0</v>
      </c>
    </row>
    <row r="214" spans="1:134" x14ac:dyDescent="0.35">
      <c r="A214" s="415">
        <v>5</v>
      </c>
      <c r="B214" s="228" t="s">
        <v>29</v>
      </c>
      <c r="C214" s="492"/>
      <c r="D214" s="492"/>
      <c r="E214" s="492"/>
      <c r="F214" s="492"/>
      <c r="G214" s="492"/>
      <c r="H214" s="492"/>
      <c r="I214" s="492"/>
      <c r="J214" s="234">
        <v>0</v>
      </c>
      <c r="K214" s="234">
        <v>0</v>
      </c>
      <c r="L214" s="234">
        <v>0</v>
      </c>
      <c r="M214" s="236">
        <f t="shared" si="177"/>
        <v>0</v>
      </c>
      <c r="N214" s="223"/>
      <c r="P214" s="415">
        <v>5</v>
      </c>
      <c r="Q214" s="228" t="s">
        <v>29</v>
      </c>
      <c r="R214" s="492"/>
      <c r="S214" s="492"/>
      <c r="T214" s="492"/>
      <c r="U214" s="492"/>
      <c r="V214" s="492"/>
      <c r="W214" s="492"/>
      <c r="X214" s="492"/>
      <c r="Y214" s="164">
        <f t="shared" si="190"/>
        <v>0</v>
      </c>
      <c r="Z214" s="234">
        <v>0</v>
      </c>
      <c r="AA214" s="234">
        <v>0</v>
      </c>
      <c r="AB214" s="234">
        <v>0</v>
      </c>
      <c r="AC214" s="295">
        <f t="shared" si="191"/>
        <v>0</v>
      </c>
      <c r="AD214" s="296">
        <f t="shared" si="192"/>
        <v>0</v>
      </c>
      <c r="AE214" s="223"/>
      <c r="AG214" s="415">
        <v>5</v>
      </c>
      <c r="AH214" s="228" t="s">
        <v>29</v>
      </c>
      <c r="AI214" s="492"/>
      <c r="AJ214" s="492"/>
      <c r="AK214" s="492"/>
      <c r="AL214" s="492"/>
      <c r="AM214" s="492"/>
      <c r="AN214" s="492"/>
      <c r="AO214" s="492"/>
      <c r="AP214" s="305">
        <f t="shared" si="193"/>
        <v>0</v>
      </c>
      <c r="AQ214" s="234">
        <v>0</v>
      </c>
      <c r="AR214" s="234">
        <v>0</v>
      </c>
      <c r="AS214" s="234">
        <v>0</v>
      </c>
      <c r="AT214" s="277">
        <f t="shared" si="194"/>
        <v>0</v>
      </c>
      <c r="AU214" s="278">
        <f t="shared" si="195"/>
        <v>0</v>
      </c>
    </row>
    <row r="215" spans="1:134" x14ac:dyDescent="0.35">
      <c r="A215" s="415">
        <v>6</v>
      </c>
      <c r="B215" s="228" t="s">
        <v>30</v>
      </c>
      <c r="C215" s="492"/>
      <c r="D215" s="492"/>
      <c r="E215" s="492"/>
      <c r="F215" s="492"/>
      <c r="G215" s="492"/>
      <c r="H215" s="492"/>
      <c r="I215" s="492"/>
      <c r="J215" s="234">
        <v>0</v>
      </c>
      <c r="K215" s="234">
        <v>0</v>
      </c>
      <c r="L215" s="234">
        <v>0</v>
      </c>
      <c r="M215" s="236">
        <f t="shared" si="177"/>
        <v>0</v>
      </c>
      <c r="N215" s="223"/>
      <c r="P215" s="415">
        <v>6</v>
      </c>
      <c r="Q215" s="228" t="s">
        <v>30</v>
      </c>
      <c r="R215" s="492"/>
      <c r="S215" s="492"/>
      <c r="T215" s="492"/>
      <c r="U215" s="492"/>
      <c r="V215" s="492"/>
      <c r="W215" s="492"/>
      <c r="X215" s="492"/>
      <c r="Y215" s="164">
        <f t="shared" si="190"/>
        <v>0</v>
      </c>
      <c r="Z215" s="234">
        <v>0</v>
      </c>
      <c r="AA215" s="234">
        <v>0</v>
      </c>
      <c r="AB215" s="234">
        <v>0</v>
      </c>
      <c r="AC215" s="295">
        <f t="shared" si="191"/>
        <v>0</v>
      </c>
      <c r="AD215" s="296">
        <f t="shared" si="192"/>
        <v>0</v>
      </c>
      <c r="AE215" s="223"/>
      <c r="AG215" s="415">
        <v>6</v>
      </c>
      <c r="AH215" s="228" t="s">
        <v>30</v>
      </c>
      <c r="AI215" s="492"/>
      <c r="AJ215" s="492"/>
      <c r="AK215" s="492"/>
      <c r="AL215" s="492"/>
      <c r="AM215" s="492"/>
      <c r="AN215" s="492"/>
      <c r="AO215" s="492"/>
      <c r="AP215" s="305">
        <f t="shared" si="193"/>
        <v>0</v>
      </c>
      <c r="AQ215" s="234">
        <v>0</v>
      </c>
      <c r="AR215" s="234">
        <v>0</v>
      </c>
      <c r="AS215" s="234">
        <v>0</v>
      </c>
      <c r="AT215" s="277">
        <f t="shared" si="194"/>
        <v>0</v>
      </c>
      <c r="AU215" s="278">
        <f t="shared" si="195"/>
        <v>0</v>
      </c>
    </row>
    <row r="216" spans="1:134" x14ac:dyDescent="0.35">
      <c r="A216" s="415">
        <v>7</v>
      </c>
      <c r="B216" s="228" t="s">
        <v>34</v>
      </c>
      <c r="C216" s="492"/>
      <c r="D216" s="492"/>
      <c r="E216" s="492"/>
      <c r="F216" s="492"/>
      <c r="G216" s="492"/>
      <c r="H216" s="492"/>
      <c r="I216" s="492"/>
      <c r="J216" s="234">
        <v>0</v>
      </c>
      <c r="K216" s="234">
        <v>0</v>
      </c>
      <c r="L216" s="234">
        <v>0</v>
      </c>
      <c r="M216" s="236">
        <f t="shared" si="177"/>
        <v>0</v>
      </c>
      <c r="N216" s="223"/>
      <c r="P216" s="415">
        <v>7</v>
      </c>
      <c r="Q216" s="228" t="s">
        <v>34</v>
      </c>
      <c r="R216" s="492"/>
      <c r="S216" s="492"/>
      <c r="T216" s="492"/>
      <c r="U216" s="492"/>
      <c r="V216" s="492"/>
      <c r="W216" s="492"/>
      <c r="X216" s="492"/>
      <c r="Y216" s="164">
        <f t="shared" si="190"/>
        <v>0</v>
      </c>
      <c r="Z216" s="234">
        <v>0</v>
      </c>
      <c r="AA216" s="234">
        <v>0</v>
      </c>
      <c r="AB216" s="234">
        <v>0</v>
      </c>
      <c r="AC216" s="295">
        <f t="shared" si="191"/>
        <v>0</v>
      </c>
      <c r="AD216" s="296">
        <f t="shared" si="192"/>
        <v>0</v>
      </c>
      <c r="AE216" s="223"/>
      <c r="AG216" s="415">
        <v>7</v>
      </c>
      <c r="AH216" s="228" t="s">
        <v>34</v>
      </c>
      <c r="AI216" s="492"/>
      <c r="AJ216" s="492"/>
      <c r="AK216" s="492"/>
      <c r="AL216" s="492"/>
      <c r="AM216" s="492"/>
      <c r="AN216" s="492"/>
      <c r="AO216" s="492"/>
      <c r="AP216" s="305">
        <f t="shared" si="193"/>
        <v>0</v>
      </c>
      <c r="AQ216" s="234">
        <v>0</v>
      </c>
      <c r="AR216" s="234">
        <v>0</v>
      </c>
      <c r="AS216" s="234">
        <v>0</v>
      </c>
      <c r="AT216" s="277">
        <f t="shared" si="194"/>
        <v>0</v>
      </c>
      <c r="AU216" s="278">
        <f t="shared" si="195"/>
        <v>0</v>
      </c>
    </row>
    <row r="217" spans="1:134" x14ac:dyDescent="0.35">
      <c r="A217" s="415">
        <v>8</v>
      </c>
      <c r="B217" s="228" t="s">
        <v>35</v>
      </c>
      <c r="C217" s="492"/>
      <c r="D217" s="492"/>
      <c r="E217" s="492"/>
      <c r="F217" s="492"/>
      <c r="G217" s="492"/>
      <c r="H217" s="492"/>
      <c r="I217" s="492"/>
      <c r="J217" s="234">
        <v>0</v>
      </c>
      <c r="K217" s="234">
        <v>0</v>
      </c>
      <c r="L217" s="234">
        <v>0</v>
      </c>
      <c r="M217" s="236">
        <f>SUM(J217:L217)</f>
        <v>0</v>
      </c>
      <c r="N217" s="223"/>
      <c r="P217" s="415">
        <v>8</v>
      </c>
      <c r="Q217" s="228" t="s">
        <v>35</v>
      </c>
      <c r="R217" s="492"/>
      <c r="S217" s="492"/>
      <c r="T217" s="492"/>
      <c r="U217" s="492"/>
      <c r="V217" s="492"/>
      <c r="W217" s="492"/>
      <c r="X217" s="492"/>
      <c r="Y217" s="164">
        <f t="shared" si="190"/>
        <v>0</v>
      </c>
      <c r="Z217" s="234">
        <v>0</v>
      </c>
      <c r="AA217" s="234">
        <v>0</v>
      </c>
      <c r="AB217" s="234">
        <v>0</v>
      </c>
      <c r="AC217" s="295">
        <f t="shared" si="191"/>
        <v>0</v>
      </c>
      <c r="AD217" s="296">
        <f t="shared" si="192"/>
        <v>0</v>
      </c>
      <c r="AE217" s="223"/>
      <c r="AG217" s="415">
        <v>8</v>
      </c>
      <c r="AH217" s="228" t="s">
        <v>35</v>
      </c>
      <c r="AI217" s="492"/>
      <c r="AJ217" s="492"/>
      <c r="AK217" s="492"/>
      <c r="AL217" s="492"/>
      <c r="AM217" s="492"/>
      <c r="AN217" s="492"/>
      <c r="AO217" s="492"/>
      <c r="AP217" s="305">
        <f t="shared" si="193"/>
        <v>0</v>
      </c>
      <c r="AQ217" s="234">
        <v>0</v>
      </c>
      <c r="AR217" s="234">
        <v>0</v>
      </c>
      <c r="AS217" s="234">
        <v>0</v>
      </c>
      <c r="AT217" s="277">
        <f t="shared" si="194"/>
        <v>0</v>
      </c>
      <c r="AU217" s="278">
        <f t="shared" si="195"/>
        <v>0</v>
      </c>
    </row>
    <row r="218" spans="1:134" x14ac:dyDescent="0.35">
      <c r="A218" s="415">
        <v>9</v>
      </c>
      <c r="B218" s="228" t="s">
        <v>50</v>
      </c>
      <c r="C218" s="492"/>
      <c r="D218" s="492"/>
      <c r="E218" s="492"/>
      <c r="F218" s="492"/>
      <c r="G218" s="492"/>
      <c r="H218" s="492"/>
      <c r="I218" s="492"/>
      <c r="J218" s="234">
        <v>0</v>
      </c>
      <c r="K218" s="234">
        <v>0</v>
      </c>
      <c r="L218" s="234">
        <v>0</v>
      </c>
      <c r="M218" s="236">
        <f t="shared" si="177"/>
        <v>0</v>
      </c>
      <c r="N218" s="223"/>
      <c r="P218" s="415">
        <v>9</v>
      </c>
      <c r="Q218" s="228" t="s">
        <v>50</v>
      </c>
      <c r="R218" s="492"/>
      <c r="S218" s="492"/>
      <c r="T218" s="492"/>
      <c r="U218" s="492"/>
      <c r="V218" s="492"/>
      <c r="W218" s="492"/>
      <c r="X218" s="492"/>
      <c r="Y218" s="164">
        <f t="shared" si="190"/>
        <v>0</v>
      </c>
      <c r="Z218" s="234">
        <v>0</v>
      </c>
      <c r="AA218" s="234">
        <v>0</v>
      </c>
      <c r="AB218" s="234">
        <v>0</v>
      </c>
      <c r="AC218" s="295">
        <f t="shared" si="191"/>
        <v>0</v>
      </c>
      <c r="AD218" s="296">
        <f t="shared" si="192"/>
        <v>0</v>
      </c>
      <c r="AE218" s="223"/>
      <c r="AG218" s="415">
        <v>9</v>
      </c>
      <c r="AH218" s="228" t="s">
        <v>50</v>
      </c>
      <c r="AI218" s="492"/>
      <c r="AJ218" s="492"/>
      <c r="AK218" s="492"/>
      <c r="AL218" s="492"/>
      <c r="AM218" s="492"/>
      <c r="AN218" s="492"/>
      <c r="AO218" s="492"/>
      <c r="AP218" s="305">
        <f t="shared" si="193"/>
        <v>0</v>
      </c>
      <c r="AQ218" s="234">
        <v>0</v>
      </c>
      <c r="AR218" s="234">
        <v>0</v>
      </c>
      <c r="AS218" s="234">
        <v>0</v>
      </c>
      <c r="AT218" s="277">
        <f t="shared" si="194"/>
        <v>0</v>
      </c>
      <c r="AU218" s="278">
        <f t="shared" si="195"/>
        <v>0</v>
      </c>
    </row>
    <row r="219" spans="1:134" x14ac:dyDescent="0.35">
      <c r="A219" s="229">
        <v>10</v>
      </c>
      <c r="B219" s="313" t="s">
        <v>205</v>
      </c>
      <c r="C219" s="623"/>
      <c r="D219" s="623"/>
      <c r="E219" s="623"/>
      <c r="F219" s="623"/>
      <c r="G219" s="623"/>
      <c r="H219" s="623"/>
      <c r="I219" s="623"/>
      <c r="J219" s="234">
        <v>0</v>
      </c>
      <c r="K219" s="234">
        <v>0</v>
      </c>
      <c r="L219" s="234">
        <v>0</v>
      </c>
      <c r="M219" s="236">
        <f t="shared" si="177"/>
        <v>0</v>
      </c>
      <c r="N219" s="223"/>
      <c r="P219" s="229">
        <v>10</v>
      </c>
      <c r="Q219" s="313" t="s">
        <v>205</v>
      </c>
      <c r="R219" s="623"/>
      <c r="S219" s="623"/>
      <c r="T219" s="623"/>
      <c r="U219" s="623"/>
      <c r="V219" s="623"/>
      <c r="W219" s="623"/>
      <c r="X219" s="623"/>
      <c r="Y219" s="164">
        <f t="shared" si="190"/>
        <v>0</v>
      </c>
      <c r="Z219" s="234">
        <v>0</v>
      </c>
      <c r="AA219" s="234">
        <v>0</v>
      </c>
      <c r="AB219" s="234">
        <v>0</v>
      </c>
      <c r="AC219" s="295">
        <f t="shared" si="191"/>
        <v>0</v>
      </c>
      <c r="AD219" s="296">
        <f t="shared" si="192"/>
        <v>0</v>
      </c>
      <c r="AE219" s="223"/>
      <c r="AG219" s="229">
        <v>10</v>
      </c>
      <c r="AH219" s="313" t="s">
        <v>205</v>
      </c>
      <c r="AI219" s="623"/>
      <c r="AJ219" s="623"/>
      <c r="AK219" s="623"/>
      <c r="AL219" s="623"/>
      <c r="AM219" s="623"/>
      <c r="AN219" s="623"/>
      <c r="AO219" s="623"/>
      <c r="AP219" s="305">
        <f t="shared" si="193"/>
        <v>0</v>
      </c>
      <c r="AQ219" s="234">
        <v>0</v>
      </c>
      <c r="AR219" s="234">
        <v>0</v>
      </c>
      <c r="AS219" s="234">
        <v>0</v>
      </c>
      <c r="AT219" s="277">
        <f t="shared" si="194"/>
        <v>0</v>
      </c>
      <c r="AU219" s="278">
        <f t="shared" si="195"/>
        <v>0</v>
      </c>
    </row>
    <row r="220" spans="1:134" x14ac:dyDescent="0.35">
      <c r="A220" s="229">
        <v>11</v>
      </c>
      <c r="B220" s="313" t="s">
        <v>205</v>
      </c>
      <c r="C220" s="623"/>
      <c r="D220" s="623"/>
      <c r="E220" s="623"/>
      <c r="F220" s="623"/>
      <c r="G220" s="623"/>
      <c r="H220" s="623"/>
      <c r="I220" s="623"/>
      <c r="J220" s="234">
        <v>0</v>
      </c>
      <c r="K220" s="234">
        <v>0</v>
      </c>
      <c r="L220" s="234">
        <v>0</v>
      </c>
      <c r="M220" s="236">
        <f>SUM(J220:L220)</f>
        <v>0</v>
      </c>
      <c r="N220" s="223"/>
      <c r="P220" s="229">
        <v>11</v>
      </c>
      <c r="Q220" s="313" t="s">
        <v>205</v>
      </c>
      <c r="R220" s="623"/>
      <c r="S220" s="623"/>
      <c r="T220" s="623"/>
      <c r="U220" s="623"/>
      <c r="V220" s="623"/>
      <c r="W220" s="623"/>
      <c r="X220" s="623"/>
      <c r="Y220" s="164">
        <f t="shared" si="190"/>
        <v>0</v>
      </c>
      <c r="Z220" s="234">
        <v>0</v>
      </c>
      <c r="AA220" s="234">
        <v>0</v>
      </c>
      <c r="AB220" s="234">
        <v>0</v>
      </c>
      <c r="AC220" s="295">
        <f>SUM(Z220:AB220)</f>
        <v>0</v>
      </c>
      <c r="AD220" s="296">
        <f t="shared" si="192"/>
        <v>0</v>
      </c>
      <c r="AE220" s="223"/>
      <c r="AG220" s="229">
        <v>11</v>
      </c>
      <c r="AH220" s="313" t="s">
        <v>205</v>
      </c>
      <c r="AI220" s="623"/>
      <c r="AJ220" s="623"/>
      <c r="AK220" s="623"/>
      <c r="AL220" s="623"/>
      <c r="AM220" s="623"/>
      <c r="AN220" s="623"/>
      <c r="AO220" s="623"/>
      <c r="AP220" s="305">
        <f t="shared" si="193"/>
        <v>0</v>
      </c>
      <c r="AQ220" s="234">
        <v>0</v>
      </c>
      <c r="AR220" s="234">
        <v>0</v>
      </c>
      <c r="AS220" s="234">
        <v>0</v>
      </c>
      <c r="AT220" s="277">
        <f>SUM(AQ220:AS220)</f>
        <v>0</v>
      </c>
      <c r="AU220" s="278">
        <f t="shared" si="195"/>
        <v>0</v>
      </c>
    </row>
    <row r="221" spans="1:134" ht="16" thickBot="1" x14ac:dyDescent="0.4">
      <c r="A221" s="578" t="s">
        <v>36</v>
      </c>
      <c r="B221" s="579"/>
      <c r="C221" s="579"/>
      <c r="D221" s="579"/>
      <c r="E221" s="579"/>
      <c r="F221" s="579"/>
      <c r="G221" s="579"/>
      <c r="H221" s="579"/>
      <c r="I221" s="579"/>
      <c r="J221" s="250">
        <f>SUM(J210:J220)</f>
        <v>0</v>
      </c>
      <c r="K221" s="250">
        <f t="shared" ref="K221:L221" si="196">SUM(K210:K220)</f>
        <v>0</v>
      </c>
      <c r="L221" s="250">
        <f t="shared" si="196"/>
        <v>0</v>
      </c>
      <c r="M221" s="237">
        <f>SUM(J221:L221)</f>
        <v>0</v>
      </c>
      <c r="N221" s="223"/>
      <c r="P221" s="578" t="s">
        <v>36</v>
      </c>
      <c r="Q221" s="579"/>
      <c r="R221" s="579"/>
      <c r="S221" s="579"/>
      <c r="T221" s="579"/>
      <c r="U221" s="579"/>
      <c r="V221" s="579"/>
      <c r="W221" s="579"/>
      <c r="X221" s="579"/>
      <c r="Y221" s="200">
        <f t="shared" si="190"/>
        <v>0</v>
      </c>
      <c r="Z221" s="293">
        <f>SUM(Z210:Z220)</f>
        <v>0</v>
      </c>
      <c r="AA221" s="293">
        <f t="shared" ref="AA221" si="197">SUM(AA210:AA220)</f>
        <v>0</v>
      </c>
      <c r="AB221" s="293">
        <f>SUM(AB210:AB220)</f>
        <v>0</v>
      </c>
      <c r="AC221" s="293">
        <f t="shared" ref="AC221:AD221" si="198">SUM(AC210:AC220)</f>
        <v>0</v>
      </c>
      <c r="AD221" s="294">
        <f t="shared" si="198"/>
        <v>0</v>
      </c>
      <c r="AE221" s="223"/>
      <c r="AG221" s="578" t="s">
        <v>36</v>
      </c>
      <c r="AH221" s="579"/>
      <c r="AI221" s="579"/>
      <c r="AJ221" s="579"/>
      <c r="AK221" s="579"/>
      <c r="AL221" s="579"/>
      <c r="AM221" s="579"/>
      <c r="AN221" s="579"/>
      <c r="AO221" s="579"/>
      <c r="AP221" s="306">
        <f t="shared" si="193"/>
        <v>0</v>
      </c>
      <c r="AQ221" s="275">
        <f>SUM(AQ210:AQ220)</f>
        <v>0</v>
      </c>
      <c r="AR221" s="275">
        <f t="shared" ref="AR221:AT221" si="199">SUM(AR210:AR220)</f>
        <v>0</v>
      </c>
      <c r="AS221" s="275">
        <f t="shared" si="199"/>
        <v>0</v>
      </c>
      <c r="AT221" s="275">
        <f t="shared" si="199"/>
        <v>0</v>
      </c>
      <c r="AU221" s="276">
        <f t="shared" si="195"/>
        <v>0</v>
      </c>
    </row>
    <row r="222" spans="1:134" s="358" customFormat="1" ht="3.75" customHeight="1" x14ac:dyDescent="0.35">
      <c r="B222" s="281"/>
      <c r="C222" s="284"/>
      <c r="D222" s="284"/>
      <c r="E222" s="284"/>
      <c r="F222" s="284"/>
      <c r="G222" s="284"/>
      <c r="H222" s="284"/>
      <c r="I222" s="284"/>
      <c r="J222" s="283"/>
      <c r="K222" s="283"/>
      <c r="L222" s="283"/>
      <c r="M222" s="246"/>
      <c r="N222" s="223"/>
      <c r="Q222" s="281"/>
      <c r="R222" s="284"/>
      <c r="S222" s="284"/>
      <c r="T222" s="284"/>
      <c r="U222" s="284"/>
      <c r="V222" s="284"/>
      <c r="W222" s="284"/>
      <c r="X222" s="284"/>
      <c r="Y222" s="304"/>
      <c r="Z222" s="283"/>
      <c r="AA222" s="283"/>
      <c r="AB222" s="283"/>
      <c r="AC222" s="246"/>
      <c r="AD222" s="246"/>
      <c r="AE222" s="223"/>
      <c r="AH222" s="281"/>
      <c r="AI222" s="284"/>
      <c r="AJ222" s="284"/>
      <c r="AK222" s="284"/>
      <c r="AL222" s="284"/>
      <c r="AM222" s="284"/>
      <c r="AN222" s="284"/>
      <c r="AO222" s="284"/>
      <c r="AP222" s="304"/>
      <c r="AQ222" s="283"/>
      <c r="AR222" s="283"/>
      <c r="AS222" s="283"/>
      <c r="AT222" s="246"/>
      <c r="AU222" s="246"/>
      <c r="AW222" s="357"/>
      <c r="AX222" s="357"/>
      <c r="AY222" s="357"/>
      <c r="AZ222" s="357"/>
      <c r="BA222" s="357"/>
      <c r="BB222" s="357"/>
      <c r="BC222" s="357"/>
      <c r="BD222" s="357"/>
      <c r="BE222" s="357"/>
      <c r="BF222" s="357"/>
      <c r="BG222" s="357"/>
      <c r="BH222" s="357"/>
      <c r="BI222" s="357"/>
      <c r="BJ222" s="357"/>
      <c r="BK222" s="357"/>
      <c r="BL222" s="357"/>
      <c r="BM222" s="357"/>
      <c r="BN222" s="357"/>
      <c r="BO222" s="357"/>
      <c r="BP222" s="357"/>
      <c r="BQ222" s="357"/>
      <c r="BR222" s="357"/>
      <c r="BS222" s="357"/>
      <c r="BT222" s="357"/>
      <c r="BU222" s="357"/>
      <c r="BV222" s="357"/>
      <c r="BW222" s="357"/>
      <c r="BX222" s="357"/>
      <c r="BY222" s="357"/>
      <c r="BZ222" s="357"/>
      <c r="CA222" s="357"/>
      <c r="CB222" s="357"/>
      <c r="CC222" s="357"/>
      <c r="CD222" s="357"/>
      <c r="CE222" s="357"/>
      <c r="CF222" s="357"/>
      <c r="CG222" s="357"/>
      <c r="CH222" s="357"/>
      <c r="CI222" s="357"/>
      <c r="CJ222" s="357"/>
      <c r="CK222" s="357"/>
      <c r="CL222" s="357"/>
      <c r="CM222" s="357"/>
      <c r="CN222" s="357"/>
      <c r="CO222" s="357"/>
      <c r="CP222" s="357"/>
      <c r="CQ222" s="357"/>
      <c r="CR222" s="357"/>
      <c r="CS222" s="357"/>
      <c r="CT222" s="357"/>
      <c r="CU222" s="357"/>
      <c r="CV222" s="357"/>
      <c r="CW222" s="357"/>
      <c r="CX222" s="357"/>
      <c r="CY222" s="357"/>
      <c r="CZ222" s="357"/>
      <c r="DA222" s="357"/>
      <c r="DB222" s="357"/>
      <c r="DC222" s="357"/>
      <c r="DD222" s="357"/>
      <c r="DE222" s="357"/>
      <c r="DF222" s="357"/>
      <c r="DG222" s="357"/>
      <c r="DH222" s="357"/>
      <c r="DI222" s="357"/>
      <c r="DJ222" s="357"/>
      <c r="DK222" s="357"/>
      <c r="DL222" s="357"/>
      <c r="DM222" s="357"/>
      <c r="DN222" s="357"/>
      <c r="DO222" s="357"/>
      <c r="DP222" s="357"/>
      <c r="DQ222" s="357"/>
      <c r="DR222" s="357"/>
      <c r="DS222" s="357"/>
      <c r="DT222" s="357"/>
      <c r="DU222" s="357"/>
      <c r="DV222" s="357"/>
      <c r="DW222" s="357"/>
      <c r="DX222" s="357"/>
      <c r="DY222" s="357"/>
      <c r="DZ222" s="357"/>
      <c r="EA222" s="357"/>
      <c r="EB222" s="357"/>
      <c r="EC222" s="357"/>
      <c r="ED222" s="357"/>
    </row>
    <row r="223" spans="1:134" ht="3.75" customHeight="1" thickBot="1" x14ac:dyDescent="0.4">
      <c r="A223" s="242"/>
      <c r="B223" s="242"/>
      <c r="C223" s="242"/>
      <c r="D223" s="242"/>
      <c r="E223" s="242"/>
      <c r="F223" s="242"/>
      <c r="G223" s="242"/>
      <c r="H223" s="242"/>
      <c r="I223" s="413"/>
      <c r="J223" s="246"/>
      <c r="K223" s="246"/>
      <c r="L223" s="246"/>
      <c r="M223" s="246"/>
      <c r="N223" s="223"/>
      <c r="P223" s="242"/>
      <c r="Q223" s="242"/>
      <c r="R223" s="242"/>
      <c r="S223" s="242"/>
      <c r="T223" s="242"/>
      <c r="U223" s="242"/>
      <c r="V223" s="242"/>
      <c r="W223" s="242"/>
      <c r="X223" s="413"/>
      <c r="Y223" s="246"/>
      <c r="Z223" s="246"/>
      <c r="AA223" s="246"/>
      <c r="AB223" s="246"/>
      <c r="AC223" s="246"/>
      <c r="AD223" s="246"/>
      <c r="AE223" s="223"/>
      <c r="AG223" s="242"/>
      <c r="AH223" s="242"/>
      <c r="AI223" s="242"/>
      <c r="AJ223" s="242"/>
      <c r="AK223" s="242"/>
      <c r="AL223" s="242"/>
      <c r="AM223" s="242"/>
      <c r="AN223" s="242"/>
      <c r="AO223" s="413"/>
      <c r="AP223" s="246"/>
      <c r="AQ223" s="246"/>
      <c r="AR223" s="246"/>
      <c r="AS223" s="246"/>
      <c r="AT223" s="246"/>
      <c r="AU223" s="246"/>
    </row>
    <row r="224" spans="1:134" x14ac:dyDescent="0.35">
      <c r="A224" s="544" t="s">
        <v>189</v>
      </c>
      <c r="B224" s="545"/>
      <c r="C224" s="545"/>
      <c r="D224" s="545"/>
      <c r="E224" s="545"/>
      <c r="F224" s="545"/>
      <c r="G224" s="545"/>
      <c r="H224" s="545"/>
      <c r="I224" s="545"/>
      <c r="J224" s="244">
        <f>SUM(J221, J207, J201, H194)</f>
        <v>0</v>
      </c>
      <c r="K224" s="244">
        <f>SUM( K221, K207, K201, K194)</f>
        <v>0</v>
      </c>
      <c r="L224" s="244">
        <f>SUM( L221, L207, L201, L194)</f>
        <v>0</v>
      </c>
      <c r="M224" s="245">
        <f>SUM(J224:L224)</f>
        <v>0</v>
      </c>
      <c r="N224" s="223"/>
      <c r="P224" s="544" t="s">
        <v>182</v>
      </c>
      <c r="Q224" s="545"/>
      <c r="R224" s="545"/>
      <c r="S224" s="545"/>
      <c r="T224" s="545"/>
      <c r="U224" s="545"/>
      <c r="V224" s="545"/>
      <c r="W224" s="545"/>
      <c r="X224" s="545"/>
      <c r="Y224" s="199">
        <f t="shared" ref="Y224:Y225" si="200">AU144</f>
        <v>0</v>
      </c>
      <c r="Z224" s="300">
        <f>SUM(Z221, Z207, Z201, X194)</f>
        <v>0</v>
      </c>
      <c r="AA224" s="300">
        <f>SUM(AA221, AA207, AA201, AA194)</f>
        <v>0</v>
      </c>
      <c r="AB224" s="300">
        <f>SUM(AB221, AB207, AB201, AB194, )</f>
        <v>0</v>
      </c>
      <c r="AC224" s="300">
        <f t="shared" ref="AC224" si="201">SUM(Z224:AB224)</f>
        <v>0</v>
      </c>
      <c r="AD224" s="301">
        <f>M224-AC224</f>
        <v>0</v>
      </c>
      <c r="AE224" s="246"/>
      <c r="AG224" s="544" t="s">
        <v>182</v>
      </c>
      <c r="AH224" s="545"/>
      <c r="AI224" s="545"/>
      <c r="AJ224" s="545"/>
      <c r="AK224" s="545"/>
      <c r="AL224" s="545"/>
      <c r="AM224" s="545"/>
      <c r="AN224" s="545"/>
      <c r="AO224" s="545"/>
      <c r="AP224" s="205">
        <f t="shared" ref="AP224:AP225" si="202">AU144</f>
        <v>0</v>
      </c>
      <c r="AQ224" s="286">
        <f>SUM( AQ221, AQ207, AQ201, AO194)</f>
        <v>0</v>
      </c>
      <c r="AR224" s="286">
        <f>SUM( AR221, AR207, AR201, AR194)</f>
        <v>0</v>
      </c>
      <c r="AS224" s="286">
        <f>SUM( AS221, AS207, AS201, AS194, )</f>
        <v>0</v>
      </c>
      <c r="AT224" s="286">
        <f t="shared" ref="AT224" si="203">SUM(AQ224:AS224)</f>
        <v>0</v>
      </c>
      <c r="AU224" s="287">
        <f>IF($S$233&lt;&gt;0, AC224+AP224-AT224, M224+AP224-AT224)</f>
        <v>0</v>
      </c>
      <c r="AV224" s="246"/>
    </row>
    <row r="225" spans="1:134" ht="16" thickBot="1" x14ac:dyDescent="0.4">
      <c r="A225" s="540" t="s">
        <v>183</v>
      </c>
      <c r="B225" s="541"/>
      <c r="C225" s="541"/>
      <c r="D225" s="541"/>
      <c r="E225" s="541"/>
      <c r="F225" s="541"/>
      <c r="G225" s="541"/>
      <c r="H225" s="541"/>
      <c r="I225" s="541"/>
      <c r="J225" s="593">
        <f>SUM(K221, L221, K207, L207, K201, L201, K194, L194)</f>
        <v>0</v>
      </c>
      <c r="K225" s="593"/>
      <c r="L225" s="593"/>
      <c r="M225" s="594"/>
      <c r="N225" s="223"/>
      <c r="P225" s="540" t="s">
        <v>183</v>
      </c>
      <c r="Q225" s="541"/>
      <c r="R225" s="541"/>
      <c r="S225" s="541"/>
      <c r="T225" s="541"/>
      <c r="U225" s="541"/>
      <c r="V225" s="541"/>
      <c r="W225" s="541"/>
      <c r="X225" s="541"/>
      <c r="Y225" s="200">
        <f t="shared" si="200"/>
        <v>0</v>
      </c>
      <c r="Z225" s="588">
        <f>SUM(AA221, AB221, AA207, AB207, AA201, AB201, AA194, AB194)</f>
        <v>0</v>
      </c>
      <c r="AA225" s="588"/>
      <c r="AB225" s="588"/>
      <c r="AC225" s="588"/>
      <c r="AD225" s="330">
        <f>M225-Z225</f>
        <v>0</v>
      </c>
      <c r="AE225" s="223"/>
      <c r="AG225" s="540" t="s">
        <v>183</v>
      </c>
      <c r="AH225" s="541"/>
      <c r="AI225" s="541"/>
      <c r="AJ225" s="541"/>
      <c r="AK225" s="541"/>
      <c r="AL225" s="541"/>
      <c r="AM225" s="541"/>
      <c r="AN225" s="541"/>
      <c r="AO225" s="541"/>
      <c r="AP225" s="306">
        <f t="shared" si="202"/>
        <v>0</v>
      </c>
      <c r="AQ225" s="539">
        <f>SUM( AR221, AS221, AR207, AS207, AR201, AS201, AR194, AS194)</f>
        <v>0</v>
      </c>
      <c r="AR225" s="539"/>
      <c r="AS225" s="539"/>
      <c r="AT225" s="539"/>
      <c r="AU225" s="276">
        <f>IF($S$233&lt;&gt;0, AC225+AP225-AT225, M225+AP225-AT225)</f>
        <v>0</v>
      </c>
    </row>
    <row r="226" spans="1:134" s="224" customFormat="1" ht="16" thickBot="1" x14ac:dyDescent="0.4">
      <c r="A226" s="358"/>
      <c r="B226" s="413"/>
      <c r="C226" s="413"/>
      <c r="D226" s="413"/>
      <c r="E226" s="413"/>
      <c r="F226" s="413"/>
      <c r="G226" s="413"/>
      <c r="H226" s="413"/>
      <c r="I226" s="413"/>
      <c r="J226" s="258"/>
      <c r="K226" s="258"/>
      <c r="L226" s="258"/>
      <c r="M226" s="358"/>
      <c r="N226" s="223"/>
      <c r="O226" s="357"/>
      <c r="P226" s="358"/>
      <c r="Q226" s="413"/>
      <c r="R226" s="413"/>
      <c r="S226" s="413"/>
      <c r="T226" s="413"/>
      <c r="U226" s="413"/>
      <c r="V226" s="413"/>
      <c r="W226" s="413"/>
      <c r="X226" s="413"/>
      <c r="Y226" s="258"/>
      <c r="Z226" s="258"/>
      <c r="AA226" s="258"/>
      <c r="AB226" s="358"/>
      <c r="AC226" s="358"/>
      <c r="AD226" s="358"/>
      <c r="AE226" s="223"/>
      <c r="AF226" s="357"/>
      <c r="AG226" s="358"/>
      <c r="AH226" s="413"/>
      <c r="AI226" s="413"/>
      <c r="AJ226" s="413"/>
      <c r="AK226" s="413"/>
      <c r="AL226" s="413"/>
      <c r="AM226" s="413"/>
      <c r="AN226" s="413"/>
      <c r="AO226" s="413"/>
      <c r="AP226" s="258"/>
      <c r="AQ226" s="258"/>
      <c r="AR226" s="258"/>
      <c r="AS226" s="358"/>
      <c r="AT226" s="358"/>
      <c r="AU226" s="358"/>
      <c r="AV226" s="357"/>
      <c r="AW226" s="357"/>
      <c r="AX226" s="357"/>
      <c r="AY226" s="357"/>
      <c r="AZ226" s="357"/>
      <c r="BA226" s="357"/>
      <c r="BB226" s="357"/>
      <c r="BC226" s="357"/>
      <c r="BD226" s="357"/>
      <c r="BE226" s="357"/>
      <c r="BF226" s="357"/>
      <c r="BG226" s="357"/>
      <c r="BH226" s="357"/>
      <c r="BI226" s="357"/>
      <c r="BJ226" s="357"/>
      <c r="BK226" s="357"/>
      <c r="BL226" s="357"/>
      <c r="BM226" s="357"/>
      <c r="BN226" s="357"/>
      <c r="BO226" s="357"/>
      <c r="BP226" s="357"/>
      <c r="BQ226" s="357"/>
      <c r="BR226" s="357"/>
      <c r="BS226" s="357"/>
      <c r="BT226" s="357"/>
      <c r="BU226" s="357"/>
      <c r="BV226" s="357"/>
      <c r="BW226" s="357"/>
      <c r="BX226" s="357"/>
      <c r="BY226" s="357"/>
      <c r="BZ226" s="357"/>
      <c r="CA226" s="357"/>
      <c r="CB226" s="357"/>
      <c r="CC226" s="357"/>
      <c r="CD226" s="357"/>
      <c r="CE226" s="357"/>
      <c r="CF226" s="357"/>
      <c r="CG226" s="357"/>
      <c r="CH226" s="357"/>
      <c r="CI226" s="357"/>
      <c r="CJ226" s="357"/>
      <c r="CK226" s="357"/>
      <c r="CL226" s="357"/>
      <c r="CM226" s="357"/>
      <c r="CN226" s="357"/>
      <c r="CO226" s="357"/>
      <c r="CP226" s="357"/>
      <c r="CQ226" s="357"/>
      <c r="CR226" s="357"/>
      <c r="CS226" s="357"/>
      <c r="CT226" s="357"/>
      <c r="CU226" s="357"/>
      <c r="CV226" s="357"/>
      <c r="CW226" s="357"/>
      <c r="CX226" s="357"/>
      <c r="CY226" s="357"/>
      <c r="CZ226" s="357"/>
      <c r="DA226" s="357"/>
      <c r="DB226" s="357"/>
      <c r="DC226" s="357"/>
      <c r="DD226" s="357"/>
      <c r="DE226" s="357"/>
      <c r="DF226" s="357"/>
      <c r="DG226" s="357"/>
      <c r="DH226" s="357"/>
      <c r="DI226" s="357"/>
      <c r="DJ226" s="357"/>
      <c r="DK226" s="357"/>
      <c r="DL226" s="357"/>
      <c r="DM226" s="357"/>
      <c r="DN226" s="357"/>
      <c r="DO226" s="357"/>
      <c r="DP226" s="357"/>
      <c r="DQ226" s="357"/>
      <c r="DR226" s="357"/>
      <c r="DS226" s="357"/>
      <c r="DT226" s="357"/>
      <c r="DU226" s="357"/>
      <c r="DV226" s="357"/>
      <c r="DW226" s="357"/>
      <c r="DX226" s="357"/>
      <c r="DY226" s="357"/>
      <c r="DZ226" s="357"/>
      <c r="EA226" s="357"/>
      <c r="EB226" s="357"/>
      <c r="EC226" s="357"/>
      <c r="ED226" s="357"/>
    </row>
    <row r="227" spans="1:134" s="242" customFormat="1" x14ac:dyDescent="0.35">
      <c r="A227" s="502" t="s">
        <v>100</v>
      </c>
      <c r="B227" s="503"/>
      <c r="C227" s="503"/>
      <c r="D227" s="503"/>
      <c r="E227" s="503"/>
      <c r="F227" s="503"/>
      <c r="G227" s="503"/>
      <c r="H227" s="503"/>
      <c r="I227" s="503"/>
      <c r="J227" s="425" t="s">
        <v>17</v>
      </c>
      <c r="K227" s="542" t="s">
        <v>4</v>
      </c>
      <c r="L227" s="542"/>
      <c r="M227" s="418" t="s">
        <v>49</v>
      </c>
      <c r="N227" s="261"/>
      <c r="P227" s="502" t="s">
        <v>100</v>
      </c>
      <c r="Q227" s="503"/>
      <c r="R227" s="503"/>
      <c r="S227" s="503"/>
      <c r="T227" s="503"/>
      <c r="U227" s="503"/>
      <c r="V227" s="503"/>
      <c r="W227" s="503"/>
      <c r="X227" s="503"/>
      <c r="Y227" s="414" t="s">
        <v>111</v>
      </c>
      <c r="Z227" s="425" t="s">
        <v>77</v>
      </c>
      <c r="AA227" s="542" t="s">
        <v>4</v>
      </c>
      <c r="AB227" s="542"/>
      <c r="AC227" s="414" t="s">
        <v>18</v>
      </c>
      <c r="AD227" s="268" t="s">
        <v>114</v>
      </c>
      <c r="AE227" s="261"/>
      <c r="AG227" s="502" t="s">
        <v>100</v>
      </c>
      <c r="AH227" s="503"/>
      <c r="AI227" s="503"/>
      <c r="AJ227" s="503"/>
      <c r="AK227" s="503"/>
      <c r="AL227" s="503"/>
      <c r="AM227" s="503"/>
      <c r="AN227" s="503"/>
      <c r="AO227" s="503"/>
      <c r="AP227" s="414" t="s">
        <v>111</v>
      </c>
      <c r="AQ227" s="425" t="s">
        <v>212</v>
      </c>
      <c r="AR227" s="542" t="s">
        <v>4</v>
      </c>
      <c r="AS227" s="542"/>
      <c r="AT227" s="414" t="s">
        <v>214</v>
      </c>
      <c r="AU227" s="268" t="s">
        <v>260</v>
      </c>
      <c r="AW227" s="357"/>
      <c r="AX227" s="357"/>
      <c r="AY227" s="357"/>
      <c r="AZ227" s="357"/>
      <c r="BA227" s="357"/>
      <c r="BB227" s="357"/>
      <c r="BC227" s="357"/>
      <c r="BD227" s="357"/>
      <c r="BE227" s="357"/>
      <c r="BF227" s="357"/>
      <c r="BG227" s="357"/>
      <c r="BH227" s="357"/>
      <c r="BI227" s="357"/>
      <c r="BJ227" s="357"/>
      <c r="BK227" s="357"/>
      <c r="BL227" s="357"/>
      <c r="BM227" s="357"/>
      <c r="BN227" s="357"/>
      <c r="BO227" s="357"/>
      <c r="BP227" s="357"/>
      <c r="BQ227" s="357"/>
      <c r="BR227" s="357"/>
      <c r="BS227" s="357"/>
      <c r="BT227" s="357"/>
      <c r="BU227" s="357"/>
      <c r="BV227" s="357"/>
      <c r="BW227" s="357"/>
      <c r="BX227" s="357"/>
      <c r="BY227" s="357"/>
      <c r="BZ227" s="357"/>
      <c r="CA227" s="357"/>
      <c r="CB227" s="357"/>
      <c r="CC227" s="357"/>
      <c r="CD227" s="357"/>
      <c r="CE227" s="357"/>
      <c r="CF227" s="357"/>
      <c r="CG227" s="357"/>
      <c r="CH227" s="357"/>
      <c r="CI227" s="357"/>
      <c r="CJ227" s="357"/>
      <c r="CK227" s="357"/>
      <c r="CL227" s="357"/>
      <c r="CM227" s="357"/>
      <c r="CN227" s="357"/>
      <c r="CO227" s="357"/>
      <c r="CP227" s="357"/>
      <c r="CQ227" s="357"/>
      <c r="CR227" s="357"/>
      <c r="CS227" s="357"/>
      <c r="CT227" s="357"/>
      <c r="CU227" s="357"/>
      <c r="CV227" s="357"/>
      <c r="CW227" s="357"/>
      <c r="CX227" s="357"/>
      <c r="CY227" s="357"/>
      <c r="CZ227" s="357"/>
      <c r="DA227" s="357"/>
      <c r="DB227" s="357"/>
      <c r="DC227" s="357"/>
      <c r="DD227" s="357"/>
      <c r="DE227" s="357"/>
      <c r="DF227" s="357"/>
      <c r="DG227" s="357"/>
      <c r="DH227" s="357"/>
      <c r="DI227" s="357"/>
      <c r="DJ227" s="357"/>
      <c r="DK227" s="357"/>
      <c r="DL227" s="357"/>
      <c r="DM227" s="357"/>
      <c r="DN227" s="357"/>
      <c r="DO227" s="357"/>
      <c r="DP227" s="357"/>
      <c r="DQ227" s="357"/>
      <c r="DR227" s="357"/>
      <c r="DS227" s="357"/>
      <c r="DT227" s="357"/>
      <c r="DU227" s="357"/>
      <c r="DV227" s="357"/>
      <c r="DW227" s="357"/>
      <c r="DX227" s="357"/>
      <c r="DY227" s="357"/>
      <c r="DZ227" s="357"/>
      <c r="EA227" s="357"/>
      <c r="EB227" s="357"/>
      <c r="EC227" s="357"/>
      <c r="ED227" s="357"/>
    </row>
    <row r="228" spans="1:134" ht="16" thickBot="1" x14ac:dyDescent="0.4">
      <c r="A228" s="540" t="s">
        <v>37</v>
      </c>
      <c r="B228" s="541"/>
      <c r="C228" s="541"/>
      <c r="D228" s="541"/>
      <c r="E228" s="541"/>
      <c r="F228" s="541"/>
      <c r="G228" s="541"/>
      <c r="H228" s="541"/>
      <c r="I228" s="541"/>
      <c r="J228" s="243">
        <f>(SUM(J221, J207, J201, H194))*'Cumulative Budget'!$G$36</f>
        <v>0</v>
      </c>
      <c r="K228" s="593">
        <f>(SUM(K221, L221, K207, L207, K201, L201, K194, L194))*'Cumulative Budget'!$G$36</f>
        <v>0</v>
      </c>
      <c r="L228" s="593"/>
      <c r="M228" s="237">
        <f t="shared" ref="M228" si="204">SUM(J228:L228)</f>
        <v>0</v>
      </c>
      <c r="N228" s="223"/>
      <c r="P228" s="540" t="s">
        <v>37</v>
      </c>
      <c r="Q228" s="541"/>
      <c r="R228" s="541"/>
      <c r="S228" s="541"/>
      <c r="T228" s="541"/>
      <c r="U228" s="541"/>
      <c r="V228" s="541"/>
      <c r="W228" s="541"/>
      <c r="X228" s="541"/>
      <c r="Y228" s="200">
        <f t="shared" ref="Y228:Y230" si="205">AU148</f>
        <v>0</v>
      </c>
      <c r="Z228" s="302">
        <f>(SUM(Z221, Z207, Z201, X194))*'Cumulative Budget'!$G$36</f>
        <v>0</v>
      </c>
      <c r="AA228" s="588">
        <f>(SUM(AA221, AB221, AA207, AB207, AA201, AB201, AA194, AB194))*'Cumulative Budget'!$G$36</f>
        <v>0</v>
      </c>
      <c r="AB228" s="588"/>
      <c r="AC228" s="293">
        <f t="shared" ref="AC228" si="206">SUM(Z228:AB228)</f>
        <v>0</v>
      </c>
      <c r="AD228" s="294">
        <f t="shared" ref="AD228" si="207">M228-AC228</f>
        <v>0</v>
      </c>
      <c r="AE228" s="223"/>
      <c r="AG228" s="540" t="s">
        <v>37</v>
      </c>
      <c r="AH228" s="541"/>
      <c r="AI228" s="541"/>
      <c r="AJ228" s="541"/>
      <c r="AK228" s="541"/>
      <c r="AL228" s="541"/>
      <c r="AM228" s="541"/>
      <c r="AN228" s="541"/>
      <c r="AO228" s="541"/>
      <c r="AP228" s="306">
        <f t="shared" ref="AP228:AP230" si="208">AU148</f>
        <v>0</v>
      </c>
      <c r="AQ228" s="443">
        <v>0</v>
      </c>
      <c r="AR228" s="563">
        <v>0</v>
      </c>
      <c r="AS228" s="563"/>
      <c r="AT228" s="275">
        <f>SUM(AQ228:AS228)</f>
        <v>0</v>
      </c>
      <c r="AU228" s="276">
        <f>IF($S$233&lt;&gt;0, AC228+AP228-AT228, M228+AP228-AT228)</f>
        <v>0</v>
      </c>
    </row>
    <row r="229" spans="1:134" s="358" customFormat="1" ht="16" thickBot="1" x14ac:dyDescent="0.4">
      <c r="A229" s="359" t="s">
        <v>99</v>
      </c>
      <c r="B229" s="359"/>
      <c r="J229" s="233"/>
      <c r="K229" s="233"/>
      <c r="L229" s="233"/>
      <c r="M229" s="233"/>
      <c r="N229" s="223"/>
      <c r="O229" s="357"/>
      <c r="P229" s="359" t="s">
        <v>99</v>
      </c>
      <c r="Q229" s="359"/>
      <c r="Z229" s="233"/>
      <c r="AA229" s="233"/>
      <c r="AB229" s="233"/>
      <c r="AC229" s="233"/>
      <c r="AD229" s="233"/>
      <c r="AE229" s="223"/>
      <c r="AG229" s="359" t="s">
        <v>99</v>
      </c>
      <c r="AH229" s="359"/>
      <c r="AQ229" s="233"/>
      <c r="AR229" s="233"/>
      <c r="AS229" s="233"/>
      <c r="AT229" s="233"/>
      <c r="AU229" s="233"/>
      <c r="AV229" s="357"/>
      <c r="AW229" s="357"/>
      <c r="AX229" s="357"/>
      <c r="AY229" s="357"/>
      <c r="AZ229" s="357"/>
      <c r="BA229" s="357"/>
      <c r="BB229" s="357"/>
      <c r="BC229" s="357"/>
      <c r="BD229" s="357"/>
      <c r="BE229" s="357"/>
      <c r="BF229" s="357"/>
      <c r="BG229" s="357"/>
      <c r="BH229" s="357"/>
      <c r="BI229" s="357"/>
      <c r="BJ229" s="357"/>
      <c r="BK229" s="357"/>
      <c r="BL229" s="357"/>
      <c r="BM229" s="357"/>
      <c r="BN229" s="357"/>
      <c r="BO229" s="357"/>
      <c r="BP229" s="357"/>
      <c r="BQ229" s="357"/>
      <c r="BR229" s="357"/>
      <c r="BS229" s="357"/>
      <c r="BT229" s="357"/>
      <c r="BU229" s="357"/>
      <c r="BV229" s="357"/>
      <c r="BW229" s="357"/>
      <c r="BX229" s="357"/>
      <c r="BY229" s="357"/>
      <c r="BZ229" s="357"/>
      <c r="CA229" s="357"/>
      <c r="CB229" s="357"/>
      <c r="CC229" s="357"/>
      <c r="CD229" s="357"/>
      <c r="CE229" s="357"/>
      <c r="CF229" s="357"/>
      <c r="CG229" s="357"/>
      <c r="CH229" s="357"/>
      <c r="CI229" s="357"/>
      <c r="CJ229" s="357"/>
      <c r="CK229" s="357"/>
      <c r="CL229" s="357"/>
      <c r="CM229" s="357"/>
      <c r="CN229" s="357"/>
      <c r="CO229" s="357"/>
      <c r="CP229" s="357"/>
      <c r="CQ229" s="357"/>
      <c r="CR229" s="357"/>
      <c r="CS229" s="357"/>
      <c r="CT229" s="357"/>
      <c r="CU229" s="357"/>
      <c r="CV229" s="357"/>
      <c r="CW229" s="357"/>
      <c r="CX229" s="357"/>
      <c r="CY229" s="357"/>
      <c r="CZ229" s="357"/>
      <c r="DA229" s="357"/>
      <c r="DB229" s="357"/>
      <c r="DC229" s="357"/>
      <c r="DD229" s="357"/>
      <c r="DE229" s="357"/>
      <c r="DF229" s="357"/>
      <c r="DG229" s="357"/>
      <c r="DH229" s="357"/>
      <c r="DI229" s="357"/>
      <c r="DJ229" s="357"/>
      <c r="DK229" s="357"/>
      <c r="DL229" s="357"/>
      <c r="DM229" s="357"/>
      <c r="DN229" s="357"/>
      <c r="DO229" s="357"/>
      <c r="DP229" s="357"/>
      <c r="DQ229" s="357"/>
      <c r="DR229" s="357"/>
      <c r="DS229" s="357"/>
      <c r="DT229" s="357"/>
      <c r="DU229" s="357"/>
      <c r="DV229" s="357"/>
      <c r="DW229" s="357"/>
      <c r="DX229" s="357"/>
      <c r="DY229" s="357"/>
      <c r="DZ229" s="357"/>
      <c r="EA229" s="357"/>
      <c r="EB229" s="357"/>
      <c r="EC229" s="357"/>
      <c r="ED229" s="357"/>
    </row>
    <row r="230" spans="1:134" s="331" customFormat="1" ht="16" thickBot="1" x14ac:dyDescent="0.4">
      <c r="A230" s="621" t="s">
        <v>101</v>
      </c>
      <c r="B230" s="622"/>
      <c r="C230" s="622"/>
      <c r="D230" s="622"/>
      <c r="E230" s="622"/>
      <c r="F230" s="622"/>
      <c r="G230" s="622"/>
      <c r="H230" s="622"/>
      <c r="I230" s="622"/>
      <c r="J230" s="239">
        <f xml:space="preserve"> SUM(J228, J221, J207, J201, H194)</f>
        <v>0</v>
      </c>
      <c r="K230" s="211">
        <f xml:space="preserve"> SUM(K228, K221, K207, K201, K194)</f>
        <v>0</v>
      </c>
      <c r="L230" s="239">
        <f xml:space="preserve"> SUM(L221, L207, L201, L194)</f>
        <v>0</v>
      </c>
      <c r="M230" s="240">
        <f>SUM(J230:L230)</f>
        <v>0</v>
      </c>
      <c r="N230" s="246"/>
      <c r="P230" s="589" t="s">
        <v>101</v>
      </c>
      <c r="Q230" s="590"/>
      <c r="R230" s="590"/>
      <c r="S230" s="590"/>
      <c r="T230" s="590"/>
      <c r="U230" s="590"/>
      <c r="V230" s="590"/>
      <c r="W230" s="590"/>
      <c r="X230" s="590"/>
      <c r="Y230" s="201">
        <f t="shared" si="205"/>
        <v>0</v>
      </c>
      <c r="Z230" s="303">
        <f xml:space="preserve"> SUM(Z228, Z221, Z207, Z201, X194)</f>
        <v>0</v>
      </c>
      <c r="AA230" s="212">
        <f xml:space="preserve"> SUM(AA228, AA221, AA207, AA201, AA194)</f>
        <v>0</v>
      </c>
      <c r="AB230" s="303">
        <f xml:space="preserve"> SUM(AB221, AB207, AB201, AB194)</f>
        <v>0</v>
      </c>
      <c r="AC230" s="297">
        <f>SUM(Z230:AB230)</f>
        <v>0</v>
      </c>
      <c r="AD230" s="298">
        <f t="shared" ref="AD230" si="209">M230-AC230</f>
        <v>0</v>
      </c>
      <c r="AE230" s="246"/>
      <c r="AG230" s="564" t="s">
        <v>101</v>
      </c>
      <c r="AH230" s="565"/>
      <c r="AI230" s="565"/>
      <c r="AJ230" s="565"/>
      <c r="AK230" s="565"/>
      <c r="AL230" s="565"/>
      <c r="AM230" s="565"/>
      <c r="AN230" s="565"/>
      <c r="AO230" s="565"/>
      <c r="AP230" s="206">
        <f t="shared" si="208"/>
        <v>0</v>
      </c>
      <c r="AQ230" s="288">
        <f xml:space="preserve"> SUM(AQ228, AQ221, AQ207, AQ201, AO194)</f>
        <v>0</v>
      </c>
      <c r="AR230" s="213">
        <f xml:space="preserve"> SUM(AR228, AR221, AR207, AR201, AR194)</f>
        <v>0</v>
      </c>
      <c r="AS230" s="288">
        <f xml:space="preserve"> SUM(AS221, AS207, AS201, AS194)</f>
        <v>0</v>
      </c>
      <c r="AT230" s="279">
        <f>SUM(AQ230:AS230)</f>
        <v>0</v>
      </c>
      <c r="AU230" s="280">
        <f>IF($S$233&lt;&gt;0, AC230+AP230-AT230, M230+AP230-AT230)</f>
        <v>0</v>
      </c>
    </row>
    <row r="231" spans="1:134" x14ac:dyDescent="0.35">
      <c r="F231" s="357"/>
      <c r="G231" s="357"/>
      <c r="N231" s="223"/>
    </row>
    <row r="232" spans="1:134" ht="16" thickBot="1" x14ac:dyDescent="0.4">
      <c r="F232" s="357"/>
      <c r="G232" s="357"/>
      <c r="AG232" s="270"/>
      <c r="AH232" s="270"/>
    </row>
    <row r="233" spans="1:134" x14ac:dyDescent="0.35">
      <c r="B233" s="576" t="s">
        <v>230</v>
      </c>
      <c r="C233" s="577"/>
      <c r="D233" s="264">
        <f>J230</f>
        <v>0</v>
      </c>
      <c r="F233" s="357"/>
      <c r="G233" s="357"/>
      <c r="O233" s="309"/>
      <c r="P233" s="645" t="s">
        <v>230</v>
      </c>
      <c r="Q233" s="646"/>
      <c r="R233" s="646"/>
      <c r="S233" s="351">
        <f>Z230</f>
        <v>0</v>
      </c>
      <c r="T233" s="646" t="s">
        <v>104</v>
      </c>
      <c r="U233" s="646"/>
      <c r="V233" s="160">
        <f>D233-S233</f>
        <v>0</v>
      </c>
      <c r="W233" s="430"/>
      <c r="X233" s="601"/>
      <c r="Y233" s="601"/>
      <c r="Z233" s="430"/>
      <c r="AA233" s="430"/>
      <c r="AF233" s="309"/>
      <c r="AG233" s="609" t="s">
        <v>191</v>
      </c>
      <c r="AH233" s="554"/>
      <c r="AI233" s="637">
        <f>AQ230</f>
        <v>0</v>
      </c>
      <c r="AJ233" s="637"/>
      <c r="AK233" s="548" t="s">
        <v>196</v>
      </c>
      <c r="AL233" s="548"/>
      <c r="AM233" s="287">
        <f>IF($S$73&lt;&gt;0, S233+'Year 1'!AM265-AI233, D233+'Year 1'!AM265-AI233)</f>
        <v>0</v>
      </c>
      <c r="AO233" s="315" t="s">
        <v>89</v>
      </c>
      <c r="AP233" s="556"/>
      <c r="AQ233" s="556"/>
      <c r="AR233" s="556" t="s">
        <v>90</v>
      </c>
      <c r="AS233" s="612"/>
    </row>
    <row r="234" spans="1:134" x14ac:dyDescent="0.35">
      <c r="B234" s="535" t="s">
        <v>231</v>
      </c>
      <c r="C234" s="536"/>
      <c r="D234" s="390">
        <f>K230</f>
        <v>0</v>
      </c>
      <c r="F234" s="357"/>
      <c r="G234" s="357"/>
      <c r="O234" s="309"/>
      <c r="P234" s="585" t="s">
        <v>231</v>
      </c>
      <c r="Q234" s="586"/>
      <c r="R234" s="586"/>
      <c r="S234" s="393">
        <f>AA230</f>
        <v>0</v>
      </c>
      <c r="T234" s="585" t="s">
        <v>105</v>
      </c>
      <c r="U234" s="586"/>
      <c r="V234" s="161">
        <f>D234-S234</f>
        <v>0</v>
      </c>
      <c r="W234" s="430"/>
      <c r="X234" s="604"/>
      <c r="Y234" s="604"/>
      <c r="Z234" s="604"/>
      <c r="AA234" s="604"/>
      <c r="AF234" s="309"/>
      <c r="AG234" s="549" t="s">
        <v>192</v>
      </c>
      <c r="AH234" s="550"/>
      <c r="AI234" s="639">
        <f>AR230</f>
        <v>0</v>
      </c>
      <c r="AJ234" s="606"/>
      <c r="AK234" s="550" t="s">
        <v>197</v>
      </c>
      <c r="AL234" s="550"/>
      <c r="AM234" s="278">
        <f>IF($S$73&lt;&gt;0, S234+'Year 1'!AM266-AI234, D234+'Year 1'!AM266-AI234)</f>
        <v>0</v>
      </c>
      <c r="AO234" s="314" t="s">
        <v>91</v>
      </c>
      <c r="AP234" s="532"/>
      <c r="AQ234" s="532"/>
      <c r="AR234" s="532"/>
      <c r="AS234" s="562"/>
    </row>
    <row r="235" spans="1:134" ht="16" thickBot="1" x14ac:dyDescent="0.4">
      <c r="B235" s="535" t="s">
        <v>135</v>
      </c>
      <c r="C235" s="536"/>
      <c r="D235" s="265">
        <f>L230</f>
        <v>0</v>
      </c>
      <c r="F235" s="357"/>
      <c r="G235" s="357"/>
      <c r="O235" s="309"/>
      <c r="P235" s="585" t="s">
        <v>135</v>
      </c>
      <c r="Q235" s="586"/>
      <c r="R235" s="586"/>
      <c r="S235" s="189">
        <f>AB230</f>
        <v>0</v>
      </c>
      <c r="T235" s="585" t="s">
        <v>106</v>
      </c>
      <c r="U235" s="586"/>
      <c r="V235" s="161">
        <f>D235-S235</f>
        <v>0</v>
      </c>
      <c r="W235" s="430"/>
      <c r="X235" s="601"/>
      <c r="Y235" s="601"/>
      <c r="Z235" s="430"/>
      <c r="AA235" s="430"/>
      <c r="AF235" s="309"/>
      <c r="AG235" s="549" t="s">
        <v>193</v>
      </c>
      <c r="AH235" s="550"/>
      <c r="AI235" s="606">
        <f>AS230</f>
        <v>0</v>
      </c>
      <c r="AJ235" s="606"/>
      <c r="AK235" s="550" t="s">
        <v>198</v>
      </c>
      <c r="AL235" s="550"/>
      <c r="AM235" s="278">
        <f>IF($S$73&lt;&gt;0, S235+'Year 1'!AM267-AI235, D235+'Year 1'!AM267-AI235)</f>
        <v>0</v>
      </c>
      <c r="AO235" s="318" t="s">
        <v>92</v>
      </c>
      <c r="AP235" s="557"/>
      <c r="AQ235" s="557"/>
      <c r="AR235" s="557" t="s">
        <v>90</v>
      </c>
      <c r="AS235" s="613"/>
    </row>
    <row r="236" spans="1:134" ht="16" thickBot="1" x14ac:dyDescent="0.4">
      <c r="B236" s="535" t="s">
        <v>232</v>
      </c>
      <c r="C236" s="536"/>
      <c r="D236" s="390">
        <f>K230+L230</f>
        <v>0</v>
      </c>
      <c r="F236" s="357"/>
      <c r="G236" s="357"/>
      <c r="O236" s="309"/>
      <c r="P236" s="585" t="s">
        <v>232</v>
      </c>
      <c r="Q236" s="586"/>
      <c r="R236" s="586"/>
      <c r="S236" s="393">
        <f>SUM(S234:S235)</f>
        <v>0</v>
      </c>
      <c r="T236" s="585" t="s">
        <v>107</v>
      </c>
      <c r="U236" s="586"/>
      <c r="V236" s="161">
        <f>D236-S236</f>
        <v>0</v>
      </c>
      <c r="W236" s="431"/>
      <c r="X236" s="431"/>
      <c r="Y236" s="431"/>
      <c r="Z236" s="431"/>
      <c r="AA236" s="431"/>
      <c r="AF236" s="309"/>
      <c r="AG236" s="549" t="s">
        <v>194</v>
      </c>
      <c r="AH236" s="550"/>
      <c r="AI236" s="639">
        <f>SUM(AI234:AI235)</f>
        <v>0</v>
      </c>
      <c r="AJ236" s="606"/>
      <c r="AK236" s="550" t="s">
        <v>200</v>
      </c>
      <c r="AL236" s="550"/>
      <c r="AM236" s="278">
        <f>IF($S$73&lt;&gt;0, S236+'Year 1'!AM268-AI236, D236+'Year 1'!AM268-AI236)</f>
        <v>0</v>
      </c>
      <c r="AO236" s="431"/>
      <c r="AP236" s="431"/>
      <c r="AQ236" s="431"/>
      <c r="AR236" s="431"/>
      <c r="AS236" s="431"/>
    </row>
    <row r="237" spans="1:134" ht="16" thickBot="1" x14ac:dyDescent="0.4">
      <c r="B237" s="535" t="s">
        <v>233</v>
      </c>
      <c r="C237" s="536"/>
      <c r="D237" s="265">
        <f>M230</f>
        <v>0</v>
      </c>
      <c r="F237" s="357"/>
      <c r="G237" s="357"/>
      <c r="O237" s="309"/>
      <c r="P237" s="585" t="s">
        <v>233</v>
      </c>
      <c r="Q237" s="586"/>
      <c r="R237" s="586"/>
      <c r="S237" s="189">
        <f>AC230</f>
        <v>0</v>
      </c>
      <c r="T237" s="580" t="s">
        <v>108</v>
      </c>
      <c r="U237" s="580"/>
      <c r="V237" s="196">
        <f>D237-S237</f>
        <v>0</v>
      </c>
      <c r="W237" s="602"/>
      <c r="X237" s="602"/>
      <c r="Y237" s="604"/>
      <c r="Z237" s="604"/>
      <c r="AA237" s="604"/>
      <c r="AB237" s="358"/>
      <c r="AC237" s="358"/>
      <c r="AD237" s="358"/>
      <c r="AF237" s="309"/>
      <c r="AG237" s="549" t="s">
        <v>271</v>
      </c>
      <c r="AH237" s="550"/>
      <c r="AI237" s="606">
        <f>AT230</f>
        <v>0</v>
      </c>
      <c r="AJ237" s="606"/>
      <c r="AK237" s="611" t="s">
        <v>272</v>
      </c>
      <c r="AL237" s="611"/>
      <c r="AM237" s="312">
        <f>IF($S$73&lt;&gt;0, S237+'Year 1'!AM269-AI237, D237+'Year 1'!AM269-AI237)</f>
        <v>0</v>
      </c>
      <c r="AO237" s="428" t="s">
        <v>93</v>
      </c>
      <c r="AP237" s="429"/>
      <c r="AQ237" s="630"/>
      <c r="AR237" s="630"/>
      <c r="AS237" s="631"/>
      <c r="AT237" s="358"/>
      <c r="AU237" s="358"/>
    </row>
    <row r="238" spans="1:134" x14ac:dyDescent="0.35">
      <c r="B238" s="535" t="s">
        <v>174</v>
      </c>
      <c r="C238" s="536"/>
      <c r="D238" s="324" t="e">
        <f>L230/K230</f>
        <v>#DIV/0!</v>
      </c>
      <c r="F238" s="357"/>
      <c r="G238" s="357"/>
      <c r="O238" s="309"/>
      <c r="P238" s="585" t="s">
        <v>174</v>
      </c>
      <c r="Q238" s="586"/>
      <c r="R238" s="586"/>
      <c r="S238" s="203" t="e">
        <f>S235/S234</f>
        <v>#DIV/0!</v>
      </c>
      <c r="T238" s="188"/>
      <c r="U238" s="188"/>
      <c r="V238" s="190"/>
      <c r="W238" s="358"/>
      <c r="X238" s="358"/>
      <c r="Y238" s="358"/>
      <c r="Z238" s="358"/>
      <c r="AA238" s="358"/>
      <c r="AF238" s="309"/>
      <c r="AG238" s="624" t="s">
        <v>208</v>
      </c>
      <c r="AH238" s="617"/>
      <c r="AI238" s="607" t="e">
        <f>AQ228/AQ230</f>
        <v>#DIV/0!</v>
      </c>
      <c r="AJ238" s="608"/>
      <c r="AK238" s="167"/>
      <c r="AL238" s="166"/>
      <c r="AM238" s="166"/>
      <c r="AO238" s="358"/>
      <c r="AP238" s="358"/>
      <c r="AQ238" s="358"/>
      <c r="AR238" s="358"/>
      <c r="AS238" s="358"/>
    </row>
    <row r="239" spans="1:134" ht="16" thickBot="1" x14ac:dyDescent="0.4">
      <c r="B239" s="537" t="s">
        <v>144</v>
      </c>
      <c r="C239" s="538"/>
      <c r="D239" s="266" t="e">
        <f>D242 &amp; D243 &amp; D244</f>
        <v>#DIV/0!</v>
      </c>
      <c r="F239" s="357"/>
      <c r="G239" s="357"/>
      <c r="O239" s="309"/>
      <c r="P239" s="638" t="s">
        <v>144</v>
      </c>
      <c r="Q239" s="580"/>
      <c r="R239" s="580"/>
      <c r="S239" s="204" t="e">
        <f>S242 &amp; S243 &amp; S244</f>
        <v>#DIV/0!</v>
      </c>
      <c r="T239" s="188"/>
      <c r="U239" s="188"/>
      <c r="V239" s="190"/>
      <c r="AF239" s="309"/>
      <c r="AG239" s="537" t="s">
        <v>209</v>
      </c>
      <c r="AH239" s="538"/>
      <c r="AI239" s="647" t="e">
        <f>AR228/(AR230+AS230)</f>
        <v>#DIV/0!</v>
      </c>
      <c r="AJ239" s="648"/>
    </row>
    <row r="240" spans="1:134" x14ac:dyDescent="0.35">
      <c r="F240" s="357"/>
      <c r="G240" s="357"/>
      <c r="S240" s="166"/>
    </row>
    <row r="241" spans="1:47" x14ac:dyDescent="0.35">
      <c r="F241" s="357"/>
      <c r="G241" s="357"/>
    </row>
    <row r="242" spans="1:47" x14ac:dyDescent="0.35">
      <c r="D242" s="357" t="e">
        <f>D233/D233</f>
        <v>#DIV/0!</v>
      </c>
      <c r="F242" s="357"/>
      <c r="G242" s="357"/>
      <c r="S242" s="357" t="e">
        <f>S233/S233</f>
        <v>#DIV/0!</v>
      </c>
    </row>
    <row r="243" spans="1:47" x14ac:dyDescent="0.35">
      <c r="D243" s="357" t="s">
        <v>145</v>
      </c>
      <c r="F243" s="357"/>
      <c r="G243" s="357"/>
      <c r="S243" s="357" t="s">
        <v>145</v>
      </c>
    </row>
    <row r="244" spans="1:47" x14ac:dyDescent="0.35">
      <c r="D244" s="225" t="e">
        <f>D236/D233</f>
        <v>#DIV/0!</v>
      </c>
      <c r="F244" s="357"/>
      <c r="G244" s="357"/>
      <c r="S244" s="225" t="e">
        <f>S236/S233</f>
        <v>#DIV/0!</v>
      </c>
    </row>
    <row r="245" spans="1:47" x14ac:dyDescent="0.35">
      <c r="F245" s="357"/>
      <c r="G245" s="357"/>
    </row>
    <row r="246" spans="1:47" ht="16" thickBot="1" x14ac:dyDescent="0.4">
      <c r="F246" s="357"/>
      <c r="G246" s="357"/>
    </row>
    <row r="247" spans="1:47" s="242" customFormat="1" x14ac:dyDescent="0.35">
      <c r="A247" s="519" t="s">
        <v>97</v>
      </c>
      <c r="B247" s="520"/>
      <c r="C247" s="520"/>
      <c r="D247" s="520"/>
      <c r="E247" s="520"/>
      <c r="F247" s="520"/>
      <c r="G247" s="520"/>
      <c r="H247" s="520"/>
      <c r="I247" s="520"/>
      <c r="J247" s="520"/>
      <c r="K247" s="520"/>
      <c r="L247" s="520"/>
      <c r="M247" s="521"/>
      <c r="N247" s="413"/>
      <c r="P247" s="573" t="s">
        <v>259</v>
      </c>
      <c r="Q247" s="574"/>
      <c r="R247" s="574"/>
      <c r="S247" s="574"/>
      <c r="T247" s="574"/>
      <c r="U247" s="574"/>
      <c r="V247" s="574"/>
      <c r="W247" s="574"/>
      <c r="X247" s="574"/>
      <c r="Y247" s="574"/>
      <c r="Z247" s="574"/>
      <c r="AA247" s="574"/>
      <c r="AB247" s="574"/>
      <c r="AC247" s="574"/>
      <c r="AD247" s="575"/>
      <c r="AG247" s="614" t="s">
        <v>274</v>
      </c>
      <c r="AH247" s="615"/>
      <c r="AI247" s="615"/>
      <c r="AJ247" s="615"/>
      <c r="AK247" s="615"/>
      <c r="AL247" s="615"/>
      <c r="AM247" s="615"/>
      <c r="AN247" s="615"/>
      <c r="AO247" s="615"/>
      <c r="AP247" s="615"/>
      <c r="AQ247" s="615"/>
      <c r="AR247" s="615"/>
      <c r="AS247" s="615"/>
      <c r="AT247" s="615"/>
      <c r="AU247" s="616"/>
    </row>
    <row r="248" spans="1:47" s="242" customFormat="1" x14ac:dyDescent="0.35">
      <c r="A248" s="522" t="s">
        <v>7</v>
      </c>
      <c r="B248" s="496"/>
      <c r="C248" s="496"/>
      <c r="D248" s="496"/>
      <c r="E248" s="496"/>
      <c r="F248" s="496"/>
      <c r="G248" s="496"/>
      <c r="H248" s="496"/>
      <c r="I248" s="496"/>
      <c r="J248" s="496"/>
      <c r="K248" s="496"/>
      <c r="L248" s="496"/>
      <c r="M248" s="523"/>
      <c r="N248" s="413"/>
      <c r="P248" s="522" t="s">
        <v>259</v>
      </c>
      <c r="Q248" s="496"/>
      <c r="R248" s="496"/>
      <c r="S248" s="496"/>
      <c r="T248" s="496"/>
      <c r="U248" s="496"/>
      <c r="V248" s="496"/>
      <c r="W248" s="496"/>
      <c r="X248" s="496"/>
      <c r="Y248" s="496"/>
      <c r="Z248" s="496"/>
      <c r="AA248" s="496"/>
      <c r="AB248" s="496"/>
      <c r="AC248" s="496"/>
      <c r="AD248" s="523"/>
      <c r="AG248" s="522" t="s">
        <v>273</v>
      </c>
      <c r="AH248" s="496"/>
      <c r="AI248" s="496"/>
      <c r="AJ248" s="496"/>
      <c r="AK248" s="496"/>
      <c r="AL248" s="496"/>
      <c r="AM248" s="496"/>
      <c r="AN248" s="496"/>
      <c r="AO248" s="496"/>
      <c r="AP248" s="496"/>
      <c r="AQ248" s="496"/>
      <c r="AR248" s="496"/>
      <c r="AS248" s="496"/>
      <c r="AT248" s="496"/>
      <c r="AU248" s="523"/>
    </row>
    <row r="249" spans="1:47" s="165" customFormat="1" x14ac:dyDescent="0.35">
      <c r="A249" s="495" t="s">
        <v>234</v>
      </c>
      <c r="B249" s="491"/>
      <c r="C249" s="525"/>
      <c r="D249" s="525"/>
      <c r="E249" s="525"/>
      <c r="F249" s="525"/>
      <c r="G249" s="409" t="s">
        <v>235</v>
      </c>
      <c r="H249" s="525"/>
      <c r="I249" s="525"/>
      <c r="J249" s="525"/>
      <c r="K249" s="525"/>
      <c r="L249" s="525"/>
      <c r="M249" s="526"/>
      <c r="N249" s="432"/>
      <c r="P249" s="495" t="s">
        <v>234</v>
      </c>
      <c r="Q249" s="491"/>
      <c r="R249" s="525"/>
      <c r="S249" s="525"/>
      <c r="T249" s="525"/>
      <c r="U249" s="525"/>
      <c r="V249" s="525"/>
      <c r="W249" s="409" t="s">
        <v>235</v>
      </c>
      <c r="X249" s="525"/>
      <c r="Y249" s="525"/>
      <c r="Z249" s="525"/>
      <c r="AA249" s="525"/>
      <c r="AB249" s="525"/>
      <c r="AC249" s="525"/>
      <c r="AD249" s="526"/>
      <c r="AG249" s="495" t="s">
        <v>234</v>
      </c>
      <c r="AH249" s="491"/>
      <c r="AI249" s="525"/>
      <c r="AJ249" s="525"/>
      <c r="AK249" s="525"/>
      <c r="AL249" s="525"/>
      <c r="AM249" s="525"/>
      <c r="AN249" s="409" t="s">
        <v>235</v>
      </c>
      <c r="AO249" s="525"/>
      <c r="AP249" s="525"/>
      <c r="AQ249" s="525"/>
      <c r="AR249" s="525"/>
      <c r="AS249" s="525"/>
      <c r="AT249" s="525"/>
      <c r="AU249" s="526"/>
    </row>
    <row r="250" spans="1:47" x14ac:dyDescent="0.35">
      <c r="A250" s="522" t="s">
        <v>0</v>
      </c>
      <c r="B250" s="496"/>
      <c r="C250" s="512"/>
      <c r="D250" s="512"/>
      <c r="E250" s="512"/>
      <c r="F250" s="512"/>
      <c r="G250" s="512"/>
      <c r="H250" s="512"/>
      <c r="I250" s="512"/>
      <c r="J250" s="512"/>
      <c r="K250" s="512"/>
      <c r="L250" s="512"/>
      <c r="M250" s="527"/>
      <c r="P250" s="522" t="s">
        <v>0</v>
      </c>
      <c r="Q250" s="496"/>
      <c r="R250" s="617"/>
      <c r="S250" s="617"/>
      <c r="T250" s="617"/>
      <c r="U250" s="617"/>
      <c r="V250" s="617"/>
      <c r="W250" s="617"/>
      <c r="X250" s="617"/>
      <c r="Y250" s="617"/>
      <c r="Z250" s="617"/>
      <c r="AA250" s="617"/>
      <c r="AB250" s="617"/>
      <c r="AC250" s="617"/>
      <c r="AD250" s="618"/>
      <c r="AG250" s="522" t="s">
        <v>0</v>
      </c>
      <c r="AH250" s="496"/>
      <c r="AI250" s="617"/>
      <c r="AJ250" s="617"/>
      <c r="AK250" s="617"/>
      <c r="AL250" s="617"/>
      <c r="AM250" s="617"/>
      <c r="AN250" s="617"/>
      <c r="AO250" s="617"/>
      <c r="AP250" s="617"/>
      <c r="AQ250" s="617"/>
      <c r="AR250" s="617"/>
      <c r="AS250" s="617"/>
      <c r="AT250" s="617"/>
      <c r="AU250" s="618"/>
    </row>
    <row r="251" spans="1:47" x14ac:dyDescent="0.35">
      <c r="A251" s="522" t="s">
        <v>96</v>
      </c>
      <c r="B251" s="496"/>
      <c r="C251" s="512"/>
      <c r="D251" s="512"/>
      <c r="E251" s="512"/>
      <c r="F251" s="512"/>
      <c r="G251" s="512"/>
      <c r="H251" s="512"/>
      <c r="I251" s="512"/>
      <c r="J251" s="512"/>
      <c r="K251" s="512"/>
      <c r="L251" s="512"/>
      <c r="M251" s="527"/>
      <c r="P251" s="522" t="s">
        <v>96</v>
      </c>
      <c r="Q251" s="496"/>
      <c r="R251" s="617"/>
      <c r="S251" s="617"/>
      <c r="T251" s="617"/>
      <c r="U251" s="617"/>
      <c r="V251" s="617"/>
      <c r="W251" s="617"/>
      <c r="X251" s="617"/>
      <c r="Y251" s="617"/>
      <c r="Z251" s="617"/>
      <c r="AA251" s="617"/>
      <c r="AB251" s="617"/>
      <c r="AC251" s="617"/>
      <c r="AD251" s="618"/>
      <c r="AG251" s="522" t="s">
        <v>96</v>
      </c>
      <c r="AH251" s="496"/>
      <c r="AI251" s="617"/>
      <c r="AJ251" s="617"/>
      <c r="AK251" s="617"/>
      <c r="AL251" s="617"/>
      <c r="AM251" s="617"/>
      <c r="AN251" s="617"/>
      <c r="AO251" s="617"/>
      <c r="AP251" s="617"/>
      <c r="AQ251" s="617"/>
      <c r="AR251" s="617"/>
      <c r="AS251" s="617"/>
      <c r="AT251" s="617"/>
      <c r="AU251" s="618"/>
    </row>
    <row r="252" spans="1:47" ht="16" thickBot="1" x14ac:dyDescent="0.4">
      <c r="A252" s="540" t="s">
        <v>2</v>
      </c>
      <c r="B252" s="541"/>
      <c r="C252" s="528"/>
      <c r="D252" s="528"/>
      <c r="E252" s="528"/>
      <c r="F252" s="528"/>
      <c r="G252" s="528"/>
      <c r="H252" s="528"/>
      <c r="I252" s="528"/>
      <c r="J252" s="528"/>
      <c r="K252" s="528"/>
      <c r="L252" s="528"/>
      <c r="M252" s="529"/>
      <c r="P252" s="540" t="s">
        <v>2</v>
      </c>
      <c r="Q252" s="541"/>
      <c r="R252" s="494"/>
      <c r="S252" s="494"/>
      <c r="T252" s="494"/>
      <c r="U252" s="494"/>
      <c r="V252" s="494"/>
      <c r="W252" s="494"/>
      <c r="X252" s="494"/>
      <c r="Y252" s="494"/>
      <c r="Z252" s="494"/>
      <c r="AA252" s="494"/>
      <c r="AB252" s="494"/>
      <c r="AC252" s="494"/>
      <c r="AD252" s="619"/>
      <c r="AG252" s="540" t="s">
        <v>2</v>
      </c>
      <c r="AH252" s="541"/>
      <c r="AI252" s="494"/>
      <c r="AJ252" s="494"/>
      <c r="AK252" s="494"/>
      <c r="AL252" s="494"/>
      <c r="AM252" s="494"/>
      <c r="AN252" s="494"/>
      <c r="AO252" s="494"/>
      <c r="AP252" s="494"/>
      <c r="AQ252" s="494"/>
      <c r="AR252" s="494"/>
      <c r="AS252" s="494"/>
      <c r="AT252" s="494"/>
      <c r="AU252" s="619"/>
    </row>
    <row r="253" spans="1:47" ht="16" thickBot="1" x14ac:dyDescent="0.4">
      <c r="F253" s="357"/>
      <c r="G253" s="357"/>
    </row>
    <row r="254" spans="1:47" s="242" customFormat="1" x14ac:dyDescent="0.35">
      <c r="A254" s="502" t="s">
        <v>84</v>
      </c>
      <c r="B254" s="503"/>
      <c r="C254" s="503"/>
      <c r="D254" s="503"/>
      <c r="E254" s="503"/>
      <c r="F254" s="503"/>
      <c r="G254" s="503"/>
      <c r="H254" s="503"/>
      <c r="I254" s="503"/>
      <c r="J254" s="503"/>
      <c r="K254" s="503"/>
      <c r="L254" s="503"/>
      <c r="M254" s="518"/>
      <c r="N254" s="413"/>
      <c r="P254" s="502" t="s">
        <v>84</v>
      </c>
      <c r="Q254" s="503"/>
      <c r="R254" s="503"/>
      <c r="S254" s="503"/>
      <c r="T254" s="503"/>
      <c r="U254" s="503"/>
      <c r="V254" s="503"/>
      <c r="W254" s="503"/>
      <c r="X254" s="503"/>
      <c r="Y254" s="503"/>
      <c r="Z254" s="503"/>
      <c r="AA254" s="503"/>
      <c r="AB254" s="503"/>
      <c r="AC254" s="503"/>
      <c r="AD254" s="518"/>
      <c r="AE254" s="413"/>
      <c r="AG254" s="502" t="s">
        <v>84</v>
      </c>
      <c r="AH254" s="503"/>
      <c r="AI254" s="503"/>
      <c r="AJ254" s="503"/>
      <c r="AK254" s="503"/>
      <c r="AL254" s="503"/>
      <c r="AM254" s="503"/>
      <c r="AN254" s="503"/>
      <c r="AO254" s="503"/>
      <c r="AP254" s="503"/>
      <c r="AQ254" s="503"/>
      <c r="AR254" s="503"/>
      <c r="AS254" s="503"/>
      <c r="AT254" s="503"/>
      <c r="AU254" s="518"/>
    </row>
    <row r="255" spans="1:47" s="242" customFormat="1" x14ac:dyDescent="0.35">
      <c r="A255" s="419"/>
      <c r="B255" s="412" t="s">
        <v>85</v>
      </c>
      <c r="C255" s="496" t="s">
        <v>13</v>
      </c>
      <c r="D255" s="496"/>
      <c r="E255" s="424" t="s">
        <v>14</v>
      </c>
      <c r="F255" s="412" t="s">
        <v>171</v>
      </c>
      <c r="G255" s="412" t="s">
        <v>68</v>
      </c>
      <c r="H255" s="422" t="s">
        <v>151</v>
      </c>
      <c r="I255" s="412" t="s">
        <v>80</v>
      </c>
      <c r="J255" s="412" t="s">
        <v>81</v>
      </c>
      <c r="K255" s="422" t="s">
        <v>82</v>
      </c>
      <c r="L255" s="412" t="s">
        <v>150</v>
      </c>
      <c r="M255" s="259" t="s">
        <v>18</v>
      </c>
      <c r="N255" s="413"/>
      <c r="P255" s="419"/>
      <c r="Q255" s="412" t="s">
        <v>85</v>
      </c>
      <c r="R255" s="496" t="s">
        <v>13</v>
      </c>
      <c r="S255" s="496"/>
      <c r="T255" s="424" t="s">
        <v>14</v>
      </c>
      <c r="U255" s="260" t="s">
        <v>260</v>
      </c>
      <c r="V255" s="424" t="s">
        <v>171</v>
      </c>
      <c r="W255" s="424" t="s">
        <v>68</v>
      </c>
      <c r="X255" s="260" t="s">
        <v>151</v>
      </c>
      <c r="Y255" s="424" t="s">
        <v>80</v>
      </c>
      <c r="Z255" s="424" t="s">
        <v>81</v>
      </c>
      <c r="AA255" s="260" t="s">
        <v>82</v>
      </c>
      <c r="AB255" s="424" t="s">
        <v>150</v>
      </c>
      <c r="AC255" s="260" t="s">
        <v>18</v>
      </c>
      <c r="AD255" s="267" t="s">
        <v>114</v>
      </c>
      <c r="AE255" s="413"/>
      <c r="AG255" s="419"/>
      <c r="AH255" s="412" t="s">
        <v>85</v>
      </c>
      <c r="AI255" s="496" t="s">
        <v>13</v>
      </c>
      <c r="AJ255" s="496"/>
      <c r="AK255" s="424" t="s">
        <v>14</v>
      </c>
      <c r="AL255" s="260" t="s">
        <v>260</v>
      </c>
      <c r="AM255" s="424" t="s">
        <v>171</v>
      </c>
      <c r="AN255" s="424" t="s">
        <v>68</v>
      </c>
      <c r="AO255" s="260" t="s">
        <v>151</v>
      </c>
      <c r="AP255" s="424" t="s">
        <v>80</v>
      </c>
      <c r="AQ255" s="424" t="s">
        <v>81</v>
      </c>
      <c r="AR255" s="260" t="s">
        <v>82</v>
      </c>
      <c r="AS255" s="424" t="s">
        <v>150</v>
      </c>
      <c r="AT255" s="260" t="s">
        <v>213</v>
      </c>
      <c r="AU255" s="267" t="s">
        <v>263</v>
      </c>
    </row>
    <row r="256" spans="1:47" x14ac:dyDescent="0.35">
      <c r="A256" s="415">
        <v>1</v>
      </c>
      <c r="B256" s="420"/>
      <c r="C256" s="491"/>
      <c r="D256" s="491"/>
      <c r="E256" s="423"/>
      <c r="F256" s="234">
        <v>0</v>
      </c>
      <c r="G256" s="234">
        <v>0</v>
      </c>
      <c r="H256" s="235">
        <f>SUM(F256:G256)</f>
        <v>0</v>
      </c>
      <c r="I256" s="234">
        <v>0</v>
      </c>
      <c r="J256" s="234">
        <v>0</v>
      </c>
      <c r="K256" s="235">
        <f>SUM(I256:J256)</f>
        <v>0</v>
      </c>
      <c r="L256" s="234">
        <v>0</v>
      </c>
      <c r="M256" s="236">
        <f>SUM(H256, K256, L256)</f>
        <v>0</v>
      </c>
      <c r="N256" s="222"/>
      <c r="P256" s="415">
        <v>1</v>
      </c>
      <c r="Q256" s="420"/>
      <c r="R256" s="491"/>
      <c r="S256" s="491"/>
      <c r="T256" s="409"/>
      <c r="U256" s="162">
        <f>AU176</f>
        <v>0</v>
      </c>
      <c r="V256" s="234">
        <v>0</v>
      </c>
      <c r="W256" s="234">
        <v>0</v>
      </c>
      <c r="X256" s="295">
        <f>SUM(V256:W256)</f>
        <v>0</v>
      </c>
      <c r="Y256" s="234">
        <v>0</v>
      </c>
      <c r="Z256" s="234">
        <v>0</v>
      </c>
      <c r="AA256" s="295">
        <f>SUM(Y256:Z256)</f>
        <v>0</v>
      </c>
      <c r="AB256" s="234">
        <v>0</v>
      </c>
      <c r="AC256" s="295">
        <f>SUM(X256, AA256, AB256)</f>
        <v>0</v>
      </c>
      <c r="AD256" s="296">
        <f>M256-AC256</f>
        <v>0</v>
      </c>
      <c r="AE256" s="222"/>
      <c r="AG256" s="415">
        <v>1</v>
      </c>
      <c r="AH256" s="420"/>
      <c r="AI256" s="491"/>
      <c r="AJ256" s="491"/>
      <c r="AK256" s="409"/>
      <c r="AL256" s="307">
        <f>AU176</f>
        <v>0</v>
      </c>
      <c r="AM256" s="234">
        <v>0</v>
      </c>
      <c r="AN256" s="234">
        <v>0</v>
      </c>
      <c r="AO256" s="277">
        <f>SUM(AM256:AN256)</f>
        <v>0</v>
      </c>
      <c r="AP256" s="234">
        <v>0</v>
      </c>
      <c r="AQ256" s="234">
        <v>0</v>
      </c>
      <c r="AR256" s="277">
        <f>SUM(AP256:AQ256)</f>
        <v>0</v>
      </c>
      <c r="AS256" s="234">
        <v>0</v>
      </c>
      <c r="AT256" s="277">
        <f>SUM(AO256, AR256, AS256)</f>
        <v>0</v>
      </c>
      <c r="AU256" s="278">
        <f>IF($S$313&lt;&gt;0, AC256+AL256-AT256, M256+AL256-AT256)</f>
        <v>0</v>
      </c>
    </row>
    <row r="257" spans="1:48" x14ac:dyDescent="0.35">
      <c r="A257" s="415">
        <v>2</v>
      </c>
      <c r="B257" s="420"/>
      <c r="C257" s="491"/>
      <c r="D257" s="491"/>
      <c r="E257" s="423"/>
      <c r="F257" s="234">
        <v>0</v>
      </c>
      <c r="G257" s="234">
        <v>0</v>
      </c>
      <c r="H257" s="235">
        <f t="shared" ref="H257:H262" si="210">SUM(F257:G257)</f>
        <v>0</v>
      </c>
      <c r="I257" s="234">
        <v>0</v>
      </c>
      <c r="J257" s="234">
        <v>0</v>
      </c>
      <c r="K257" s="235">
        <f t="shared" ref="K257:K262" si="211">SUM(I257:J257)</f>
        <v>0</v>
      </c>
      <c r="L257" s="234">
        <v>0</v>
      </c>
      <c r="M257" s="236">
        <f t="shared" ref="M257:M262" si="212">SUM(H257, K257, L257)</f>
        <v>0</v>
      </c>
      <c r="N257" s="222"/>
      <c r="P257" s="415">
        <v>2</v>
      </c>
      <c r="Q257" s="420"/>
      <c r="R257" s="491"/>
      <c r="S257" s="491"/>
      <c r="T257" s="409"/>
      <c r="U257" s="162">
        <f t="shared" ref="U257:U263" si="213">AU177</f>
        <v>0</v>
      </c>
      <c r="V257" s="234">
        <v>0</v>
      </c>
      <c r="W257" s="234">
        <v>0</v>
      </c>
      <c r="X257" s="295">
        <f t="shared" ref="X257:X262" si="214">SUM(V257:W257)</f>
        <v>0</v>
      </c>
      <c r="Y257" s="234">
        <v>0</v>
      </c>
      <c r="Z257" s="234">
        <v>0</v>
      </c>
      <c r="AA257" s="295">
        <f t="shared" ref="AA257:AA262" si="215">SUM(Y257:Z257)</f>
        <v>0</v>
      </c>
      <c r="AB257" s="234">
        <v>0</v>
      </c>
      <c r="AC257" s="295">
        <f t="shared" ref="AC257:AC262" si="216">SUM(X257, AA257, AB257)</f>
        <v>0</v>
      </c>
      <c r="AD257" s="296">
        <f t="shared" ref="AD257:AD262" si="217">M257-AC257</f>
        <v>0</v>
      </c>
      <c r="AE257" s="222"/>
      <c r="AG257" s="415">
        <v>2</v>
      </c>
      <c r="AH257" s="420"/>
      <c r="AI257" s="491"/>
      <c r="AJ257" s="491"/>
      <c r="AK257" s="409"/>
      <c r="AL257" s="307">
        <f t="shared" ref="AL257:AL263" si="218">AU177</f>
        <v>0</v>
      </c>
      <c r="AM257" s="234">
        <v>0</v>
      </c>
      <c r="AN257" s="234">
        <v>0</v>
      </c>
      <c r="AO257" s="277">
        <f t="shared" ref="AO257:AO262" si="219">SUM(AM257:AN257)</f>
        <v>0</v>
      </c>
      <c r="AP257" s="234">
        <v>0</v>
      </c>
      <c r="AQ257" s="234">
        <v>0</v>
      </c>
      <c r="AR257" s="277">
        <f t="shared" ref="AR257:AR262" si="220">SUM(AP257:AQ257)</f>
        <v>0</v>
      </c>
      <c r="AS257" s="234">
        <v>0</v>
      </c>
      <c r="AT257" s="277">
        <f t="shared" ref="AT257:AT262" si="221">SUM(AO257, AR257, AS257)</f>
        <v>0</v>
      </c>
      <c r="AU257" s="278">
        <f t="shared" ref="AU257:AU263" si="222">IF($S$313&lt;&gt;0, AC257+AL257-AT257, M257+AL257-AT257)</f>
        <v>0</v>
      </c>
    </row>
    <row r="258" spans="1:48" x14ac:dyDescent="0.35">
      <c r="A258" s="415">
        <v>3</v>
      </c>
      <c r="B258" s="420"/>
      <c r="C258" s="491"/>
      <c r="D258" s="491"/>
      <c r="E258" s="423"/>
      <c r="F258" s="234">
        <v>0</v>
      </c>
      <c r="G258" s="234">
        <v>0</v>
      </c>
      <c r="H258" s="235">
        <f t="shared" si="210"/>
        <v>0</v>
      </c>
      <c r="I258" s="234">
        <v>0</v>
      </c>
      <c r="J258" s="234">
        <v>0</v>
      </c>
      <c r="K258" s="235">
        <f t="shared" si="211"/>
        <v>0</v>
      </c>
      <c r="L258" s="234">
        <v>0</v>
      </c>
      <c r="M258" s="236">
        <f t="shared" si="212"/>
        <v>0</v>
      </c>
      <c r="N258" s="222"/>
      <c r="P258" s="415">
        <v>3</v>
      </c>
      <c r="Q258" s="420"/>
      <c r="R258" s="491"/>
      <c r="S258" s="491"/>
      <c r="T258" s="409"/>
      <c r="U258" s="162">
        <f t="shared" si="213"/>
        <v>0</v>
      </c>
      <c r="V258" s="234">
        <v>0</v>
      </c>
      <c r="W258" s="234">
        <v>0</v>
      </c>
      <c r="X258" s="295">
        <f t="shared" si="214"/>
        <v>0</v>
      </c>
      <c r="Y258" s="234">
        <v>0</v>
      </c>
      <c r="Z258" s="234">
        <v>0</v>
      </c>
      <c r="AA258" s="295">
        <f t="shared" si="215"/>
        <v>0</v>
      </c>
      <c r="AB258" s="234">
        <v>0</v>
      </c>
      <c r="AC258" s="295">
        <f t="shared" si="216"/>
        <v>0</v>
      </c>
      <c r="AD258" s="296">
        <f t="shared" si="217"/>
        <v>0</v>
      </c>
      <c r="AE258" s="222"/>
      <c r="AG258" s="415">
        <v>3</v>
      </c>
      <c r="AH258" s="420"/>
      <c r="AI258" s="491"/>
      <c r="AJ258" s="491"/>
      <c r="AK258" s="409"/>
      <c r="AL258" s="307">
        <f t="shared" si="218"/>
        <v>0</v>
      </c>
      <c r="AM258" s="234">
        <v>0</v>
      </c>
      <c r="AN258" s="234">
        <v>0</v>
      </c>
      <c r="AO258" s="277">
        <f t="shared" si="219"/>
        <v>0</v>
      </c>
      <c r="AP258" s="234">
        <v>0</v>
      </c>
      <c r="AQ258" s="234">
        <v>0</v>
      </c>
      <c r="AR258" s="277">
        <f t="shared" si="220"/>
        <v>0</v>
      </c>
      <c r="AS258" s="234">
        <v>0</v>
      </c>
      <c r="AT258" s="277">
        <f t="shared" si="221"/>
        <v>0</v>
      </c>
      <c r="AU258" s="278">
        <f>IF($S$313&lt;&gt;0, AC258+AL258-AT258, M258+AL258-AT258)</f>
        <v>0</v>
      </c>
    </row>
    <row r="259" spans="1:48" x14ac:dyDescent="0.35">
      <c r="A259" s="415">
        <v>4</v>
      </c>
      <c r="B259" s="420"/>
      <c r="C259" s="491"/>
      <c r="D259" s="491"/>
      <c r="E259" s="423"/>
      <c r="F259" s="234">
        <v>0</v>
      </c>
      <c r="G259" s="234">
        <v>0</v>
      </c>
      <c r="H259" s="235">
        <f>SUM(F259:G259)</f>
        <v>0</v>
      </c>
      <c r="I259" s="234">
        <v>0</v>
      </c>
      <c r="J259" s="234">
        <v>0</v>
      </c>
      <c r="K259" s="235">
        <f>SUM(I259:J259)</f>
        <v>0</v>
      </c>
      <c r="L259" s="234">
        <v>0</v>
      </c>
      <c r="M259" s="236">
        <f>SUM(H259, K259, L259)</f>
        <v>0</v>
      </c>
      <c r="N259" s="222"/>
      <c r="P259" s="415">
        <v>4</v>
      </c>
      <c r="Q259" s="420"/>
      <c r="R259" s="491"/>
      <c r="S259" s="491"/>
      <c r="T259" s="409"/>
      <c r="U259" s="162">
        <f t="shared" si="213"/>
        <v>0</v>
      </c>
      <c r="V259" s="234">
        <v>0</v>
      </c>
      <c r="W259" s="234">
        <v>0</v>
      </c>
      <c r="X259" s="295">
        <f t="shared" si="214"/>
        <v>0</v>
      </c>
      <c r="Y259" s="234">
        <v>0</v>
      </c>
      <c r="Z259" s="234">
        <v>0</v>
      </c>
      <c r="AA259" s="295">
        <f t="shared" si="215"/>
        <v>0</v>
      </c>
      <c r="AB259" s="234">
        <v>0</v>
      </c>
      <c r="AC259" s="295">
        <f t="shared" si="216"/>
        <v>0</v>
      </c>
      <c r="AD259" s="296">
        <f t="shared" si="217"/>
        <v>0</v>
      </c>
      <c r="AE259" s="222"/>
      <c r="AG259" s="415">
        <v>4</v>
      </c>
      <c r="AH259" s="420"/>
      <c r="AI259" s="491"/>
      <c r="AJ259" s="491"/>
      <c r="AK259" s="409"/>
      <c r="AL259" s="307">
        <f t="shared" si="218"/>
        <v>0</v>
      </c>
      <c r="AM259" s="234">
        <v>0</v>
      </c>
      <c r="AN259" s="234">
        <v>0</v>
      </c>
      <c r="AO259" s="277">
        <f t="shared" si="219"/>
        <v>0</v>
      </c>
      <c r="AP259" s="234">
        <v>0</v>
      </c>
      <c r="AQ259" s="234">
        <v>0</v>
      </c>
      <c r="AR259" s="277">
        <f t="shared" si="220"/>
        <v>0</v>
      </c>
      <c r="AS259" s="234">
        <v>0</v>
      </c>
      <c r="AT259" s="277">
        <f t="shared" si="221"/>
        <v>0</v>
      </c>
      <c r="AU259" s="278">
        <f t="shared" si="222"/>
        <v>0</v>
      </c>
    </row>
    <row r="260" spans="1:48" x14ac:dyDescent="0.35">
      <c r="A260" s="415">
        <v>5</v>
      </c>
      <c r="B260" s="420"/>
      <c r="C260" s="491"/>
      <c r="D260" s="491"/>
      <c r="E260" s="423"/>
      <c r="F260" s="234">
        <v>0</v>
      </c>
      <c r="G260" s="234">
        <v>0</v>
      </c>
      <c r="H260" s="235">
        <f t="shared" si="210"/>
        <v>0</v>
      </c>
      <c r="I260" s="234">
        <v>0</v>
      </c>
      <c r="J260" s="234">
        <v>0</v>
      </c>
      <c r="K260" s="235">
        <f t="shared" si="211"/>
        <v>0</v>
      </c>
      <c r="L260" s="234">
        <v>0</v>
      </c>
      <c r="M260" s="236">
        <f t="shared" si="212"/>
        <v>0</v>
      </c>
      <c r="N260" s="222"/>
      <c r="P260" s="415">
        <v>5</v>
      </c>
      <c r="Q260" s="420"/>
      <c r="R260" s="491"/>
      <c r="S260" s="491"/>
      <c r="T260" s="409"/>
      <c r="U260" s="162">
        <f t="shared" si="213"/>
        <v>0</v>
      </c>
      <c r="V260" s="234">
        <v>0</v>
      </c>
      <c r="W260" s="234">
        <v>0</v>
      </c>
      <c r="X260" s="295">
        <f t="shared" si="214"/>
        <v>0</v>
      </c>
      <c r="Y260" s="234">
        <v>0</v>
      </c>
      <c r="Z260" s="234">
        <v>0</v>
      </c>
      <c r="AA260" s="295">
        <f t="shared" si="215"/>
        <v>0</v>
      </c>
      <c r="AB260" s="234">
        <v>0</v>
      </c>
      <c r="AC260" s="295">
        <f t="shared" si="216"/>
        <v>0</v>
      </c>
      <c r="AD260" s="296">
        <f t="shared" si="217"/>
        <v>0</v>
      </c>
      <c r="AE260" s="222"/>
      <c r="AG260" s="415">
        <v>5</v>
      </c>
      <c r="AH260" s="420"/>
      <c r="AI260" s="491"/>
      <c r="AJ260" s="491"/>
      <c r="AK260" s="409"/>
      <c r="AL260" s="307">
        <f t="shared" si="218"/>
        <v>0</v>
      </c>
      <c r="AM260" s="234">
        <v>0</v>
      </c>
      <c r="AN260" s="234">
        <v>0</v>
      </c>
      <c r="AO260" s="277">
        <f t="shared" si="219"/>
        <v>0</v>
      </c>
      <c r="AP260" s="234">
        <v>0</v>
      </c>
      <c r="AQ260" s="234">
        <v>0</v>
      </c>
      <c r="AR260" s="277">
        <f t="shared" si="220"/>
        <v>0</v>
      </c>
      <c r="AS260" s="234">
        <v>0</v>
      </c>
      <c r="AT260" s="277">
        <f t="shared" si="221"/>
        <v>0</v>
      </c>
      <c r="AU260" s="278">
        <f t="shared" si="222"/>
        <v>0</v>
      </c>
    </row>
    <row r="261" spans="1:48" x14ac:dyDescent="0.35">
      <c r="A261" s="415">
        <v>6</v>
      </c>
      <c r="B261" s="420"/>
      <c r="C261" s="491"/>
      <c r="D261" s="491"/>
      <c r="E261" s="423"/>
      <c r="F261" s="234">
        <v>0</v>
      </c>
      <c r="G261" s="234">
        <v>0</v>
      </c>
      <c r="H261" s="235">
        <f t="shared" si="210"/>
        <v>0</v>
      </c>
      <c r="I261" s="234">
        <v>0</v>
      </c>
      <c r="J261" s="234">
        <v>0</v>
      </c>
      <c r="K261" s="235">
        <f t="shared" si="211"/>
        <v>0</v>
      </c>
      <c r="L261" s="234">
        <v>0</v>
      </c>
      <c r="M261" s="236">
        <f t="shared" si="212"/>
        <v>0</v>
      </c>
      <c r="N261" s="222"/>
      <c r="P261" s="415">
        <v>6</v>
      </c>
      <c r="Q261" s="420"/>
      <c r="R261" s="491"/>
      <c r="S261" s="491"/>
      <c r="T261" s="409"/>
      <c r="U261" s="162">
        <f t="shared" si="213"/>
        <v>0</v>
      </c>
      <c r="V261" s="234">
        <v>0</v>
      </c>
      <c r="W261" s="234">
        <v>0</v>
      </c>
      <c r="X261" s="295">
        <f t="shared" si="214"/>
        <v>0</v>
      </c>
      <c r="Y261" s="234">
        <v>0</v>
      </c>
      <c r="Z261" s="234">
        <v>0</v>
      </c>
      <c r="AA261" s="295">
        <f t="shared" si="215"/>
        <v>0</v>
      </c>
      <c r="AB261" s="234">
        <v>0</v>
      </c>
      <c r="AC261" s="295">
        <f t="shared" si="216"/>
        <v>0</v>
      </c>
      <c r="AD261" s="296">
        <f t="shared" si="217"/>
        <v>0</v>
      </c>
      <c r="AE261" s="222"/>
      <c r="AG261" s="415">
        <v>6</v>
      </c>
      <c r="AH261" s="420"/>
      <c r="AI261" s="491"/>
      <c r="AJ261" s="491"/>
      <c r="AK261" s="409"/>
      <c r="AL261" s="307">
        <f t="shared" si="218"/>
        <v>0</v>
      </c>
      <c r="AM261" s="234">
        <v>0</v>
      </c>
      <c r="AN261" s="234">
        <v>0</v>
      </c>
      <c r="AO261" s="277">
        <f t="shared" si="219"/>
        <v>0</v>
      </c>
      <c r="AP261" s="234">
        <v>0</v>
      </c>
      <c r="AQ261" s="234">
        <v>0</v>
      </c>
      <c r="AR261" s="277">
        <f t="shared" si="220"/>
        <v>0</v>
      </c>
      <c r="AS261" s="234">
        <v>0</v>
      </c>
      <c r="AT261" s="277">
        <f t="shared" si="221"/>
        <v>0</v>
      </c>
      <c r="AU261" s="278">
        <f t="shared" si="222"/>
        <v>0</v>
      </c>
    </row>
    <row r="262" spans="1:48" x14ac:dyDescent="0.35">
      <c r="A262" s="620" t="s">
        <v>180</v>
      </c>
      <c r="B262" s="617"/>
      <c r="C262" s="532">
        <v>0</v>
      </c>
      <c r="D262" s="532"/>
      <c r="E262" s="423"/>
      <c r="F262" s="234">
        <v>0</v>
      </c>
      <c r="G262" s="234">
        <v>0</v>
      </c>
      <c r="H262" s="235">
        <f t="shared" si="210"/>
        <v>0</v>
      </c>
      <c r="I262" s="234">
        <v>0</v>
      </c>
      <c r="J262" s="234">
        <v>0</v>
      </c>
      <c r="K262" s="235">
        <f t="shared" si="211"/>
        <v>0</v>
      </c>
      <c r="L262" s="234">
        <v>0</v>
      </c>
      <c r="M262" s="236">
        <f t="shared" si="212"/>
        <v>0</v>
      </c>
      <c r="N262" s="222"/>
      <c r="P262" s="620" t="s">
        <v>180</v>
      </c>
      <c r="Q262" s="617"/>
      <c r="R262" s="532">
        <v>0</v>
      </c>
      <c r="S262" s="532"/>
      <c r="T262" s="409"/>
      <c r="U262" s="162">
        <f t="shared" si="213"/>
        <v>0</v>
      </c>
      <c r="V262" s="234">
        <v>0</v>
      </c>
      <c r="W262" s="234">
        <v>0</v>
      </c>
      <c r="X262" s="295">
        <f t="shared" si="214"/>
        <v>0</v>
      </c>
      <c r="Y262" s="234">
        <v>0</v>
      </c>
      <c r="Z262" s="234">
        <v>0</v>
      </c>
      <c r="AA262" s="295">
        <f t="shared" si="215"/>
        <v>0</v>
      </c>
      <c r="AB262" s="234">
        <v>0</v>
      </c>
      <c r="AC262" s="295">
        <f t="shared" si="216"/>
        <v>0</v>
      </c>
      <c r="AD262" s="296">
        <f t="shared" si="217"/>
        <v>0</v>
      </c>
      <c r="AE262" s="222"/>
      <c r="AG262" s="620" t="s">
        <v>180</v>
      </c>
      <c r="AH262" s="617"/>
      <c r="AI262" s="532">
        <v>0</v>
      </c>
      <c r="AJ262" s="532"/>
      <c r="AK262" s="409"/>
      <c r="AL262" s="307">
        <f t="shared" si="218"/>
        <v>0</v>
      </c>
      <c r="AM262" s="234">
        <v>0</v>
      </c>
      <c r="AN262" s="234">
        <v>0</v>
      </c>
      <c r="AO262" s="277">
        <f t="shared" si="219"/>
        <v>0</v>
      </c>
      <c r="AP262" s="234">
        <v>0</v>
      </c>
      <c r="AQ262" s="234">
        <v>0</v>
      </c>
      <c r="AR262" s="277">
        <f t="shared" si="220"/>
        <v>0</v>
      </c>
      <c r="AS262" s="234">
        <v>0</v>
      </c>
      <c r="AT262" s="277">
        <f t="shared" si="221"/>
        <v>0</v>
      </c>
      <c r="AU262" s="278">
        <f t="shared" si="222"/>
        <v>0</v>
      </c>
    </row>
    <row r="263" spans="1:48" ht="16" thickBot="1" x14ac:dyDescent="0.4">
      <c r="A263" s="493" t="s">
        <v>207</v>
      </c>
      <c r="B263" s="494"/>
      <c r="C263" s="497">
        <f>COUNTA(B256:B261)+C262</f>
        <v>0</v>
      </c>
      <c r="D263" s="497"/>
      <c r="E263" s="411"/>
      <c r="F263" s="250">
        <f>SUM(F256:F262)</f>
        <v>0</v>
      </c>
      <c r="G263" s="250">
        <f>SUM(G256:G262)</f>
        <v>0</v>
      </c>
      <c r="H263" s="250">
        <f t="shared" ref="H263:L263" si="223">SUM(H256:H262)</f>
        <v>0</v>
      </c>
      <c r="I263" s="250">
        <f t="shared" si="223"/>
        <v>0</v>
      </c>
      <c r="J263" s="250">
        <f>SUM(J256:J262)</f>
        <v>0</v>
      </c>
      <c r="K263" s="250">
        <f t="shared" si="223"/>
        <v>0</v>
      </c>
      <c r="L263" s="250">
        <f t="shared" si="223"/>
        <v>0</v>
      </c>
      <c r="M263" s="237">
        <f>SUM(M256:M262)</f>
        <v>0</v>
      </c>
      <c r="N263" s="222"/>
      <c r="P263" s="493" t="s">
        <v>207</v>
      </c>
      <c r="Q263" s="494"/>
      <c r="R263" s="498">
        <f>COUNTA(Q256:Q261)+R262</f>
        <v>0</v>
      </c>
      <c r="S263" s="498"/>
      <c r="T263" s="411"/>
      <c r="U263" s="339">
        <f t="shared" si="213"/>
        <v>0</v>
      </c>
      <c r="V263" s="293">
        <f>SUM(V256:V262)</f>
        <v>0</v>
      </c>
      <c r="W263" s="293">
        <f>SUM(W256:W262)</f>
        <v>0</v>
      </c>
      <c r="X263" s="293">
        <f t="shared" ref="X263:AB263" si="224">SUM(X256:X262)</f>
        <v>0</v>
      </c>
      <c r="Y263" s="293">
        <f t="shared" si="224"/>
        <v>0</v>
      </c>
      <c r="Z263" s="293">
        <f t="shared" si="224"/>
        <v>0</v>
      </c>
      <c r="AA263" s="293">
        <f t="shared" si="224"/>
        <v>0</v>
      </c>
      <c r="AB263" s="293">
        <f t="shared" si="224"/>
        <v>0</v>
      </c>
      <c r="AC263" s="293">
        <f>SUM(AC256:AC262)</f>
        <v>0</v>
      </c>
      <c r="AD263" s="294">
        <f>SUM(AD256:AD262)</f>
        <v>0</v>
      </c>
      <c r="AE263" s="222"/>
      <c r="AG263" s="493" t="s">
        <v>207</v>
      </c>
      <c r="AH263" s="494"/>
      <c r="AI263" s="543">
        <f>COUNTA(AH256:AH261)+AI262</f>
        <v>0</v>
      </c>
      <c r="AJ263" s="543"/>
      <c r="AK263" s="411"/>
      <c r="AL263" s="337">
        <f t="shared" si="218"/>
        <v>0</v>
      </c>
      <c r="AM263" s="275">
        <f>SUM(AM256:AM262)</f>
        <v>0</v>
      </c>
      <c r="AN263" s="275">
        <f>SUM(AN256:AN262)</f>
        <v>0</v>
      </c>
      <c r="AO263" s="275">
        <f t="shared" ref="AO263:AT263" si="225">SUM(AO256:AO262)</f>
        <v>0</v>
      </c>
      <c r="AP263" s="275">
        <f t="shared" si="225"/>
        <v>0</v>
      </c>
      <c r="AQ263" s="275">
        <f t="shared" si="225"/>
        <v>0</v>
      </c>
      <c r="AR263" s="275">
        <f t="shared" si="225"/>
        <v>0</v>
      </c>
      <c r="AS263" s="275">
        <f t="shared" si="225"/>
        <v>0</v>
      </c>
      <c r="AT263" s="275">
        <f t="shared" si="225"/>
        <v>0</v>
      </c>
      <c r="AU263" s="276">
        <f t="shared" si="222"/>
        <v>0</v>
      </c>
      <c r="AV263" s="358"/>
    </row>
    <row r="264" spans="1:48" ht="3.75" customHeight="1" thickBot="1" x14ac:dyDescent="0.4">
      <c r="F264" s="357"/>
      <c r="G264" s="357"/>
      <c r="Y264" s="163"/>
      <c r="Z264" s="163"/>
      <c r="AA264" s="163"/>
      <c r="AB264" s="163"/>
      <c r="AC264" s="163"/>
      <c r="AD264" s="163"/>
      <c r="AE264" s="358"/>
    </row>
    <row r="265" spans="1:48" s="242" customFormat="1" x14ac:dyDescent="0.35">
      <c r="A265" s="502" t="s">
        <v>186</v>
      </c>
      <c r="B265" s="503"/>
      <c r="C265" s="503"/>
      <c r="D265" s="503"/>
      <c r="E265" s="503"/>
      <c r="F265" s="503"/>
      <c r="G265" s="503"/>
      <c r="H265" s="503"/>
      <c r="I265" s="503"/>
      <c r="J265" s="503"/>
      <c r="K265" s="503"/>
      <c r="L265" s="503"/>
      <c r="M265" s="518"/>
      <c r="N265" s="413"/>
      <c r="P265" s="502" t="s">
        <v>186</v>
      </c>
      <c r="Q265" s="503"/>
      <c r="R265" s="503"/>
      <c r="S265" s="503"/>
      <c r="T265" s="503"/>
      <c r="U265" s="503"/>
      <c r="V265" s="503"/>
      <c r="W265" s="503"/>
      <c r="X265" s="503"/>
      <c r="Y265" s="503"/>
      <c r="Z265" s="503"/>
      <c r="AA265" s="503"/>
      <c r="AB265" s="503"/>
      <c r="AC265" s="503"/>
      <c r="AD265" s="418"/>
      <c r="AE265" s="413"/>
      <c r="AG265" s="502" t="s">
        <v>186</v>
      </c>
      <c r="AH265" s="503"/>
      <c r="AI265" s="503"/>
      <c r="AJ265" s="503"/>
      <c r="AK265" s="503"/>
      <c r="AL265" s="503"/>
      <c r="AM265" s="503"/>
      <c r="AN265" s="503"/>
      <c r="AO265" s="503"/>
      <c r="AP265" s="503"/>
      <c r="AQ265" s="503"/>
      <c r="AR265" s="503"/>
      <c r="AS265" s="503"/>
      <c r="AT265" s="503"/>
      <c r="AU265" s="418"/>
    </row>
    <row r="266" spans="1:48" s="242" customFormat="1" ht="31.5" customHeight="1" x14ac:dyDescent="0.35">
      <c r="A266" s="534" t="s">
        <v>188</v>
      </c>
      <c r="B266" s="533"/>
      <c r="C266" s="533" t="s">
        <v>13</v>
      </c>
      <c r="D266" s="533"/>
      <c r="E266" s="424" t="s">
        <v>14</v>
      </c>
      <c r="F266" s="412" t="s">
        <v>171</v>
      </c>
      <c r="G266" s="412" t="s">
        <v>68</v>
      </c>
      <c r="H266" s="422" t="s">
        <v>151</v>
      </c>
      <c r="I266" s="412" t="s">
        <v>80</v>
      </c>
      <c r="J266" s="412" t="s">
        <v>81</v>
      </c>
      <c r="K266" s="422" t="s">
        <v>82</v>
      </c>
      <c r="L266" s="412" t="s">
        <v>150</v>
      </c>
      <c r="M266" s="259" t="s">
        <v>18</v>
      </c>
      <c r="N266" s="413"/>
      <c r="P266" s="534" t="s">
        <v>188</v>
      </c>
      <c r="Q266" s="533"/>
      <c r="R266" s="533" t="s">
        <v>13</v>
      </c>
      <c r="S266" s="533"/>
      <c r="T266" s="424" t="s">
        <v>14</v>
      </c>
      <c r="U266" s="260" t="s">
        <v>260</v>
      </c>
      <c r="V266" s="424" t="s">
        <v>171</v>
      </c>
      <c r="W266" s="424" t="s">
        <v>68</v>
      </c>
      <c r="X266" s="260" t="s">
        <v>151</v>
      </c>
      <c r="Y266" s="424" t="s">
        <v>80</v>
      </c>
      <c r="Z266" s="424" t="s">
        <v>81</v>
      </c>
      <c r="AA266" s="260" t="s">
        <v>82</v>
      </c>
      <c r="AB266" s="424" t="s">
        <v>150</v>
      </c>
      <c r="AC266" s="260" t="s">
        <v>18</v>
      </c>
      <c r="AD266" s="267" t="s">
        <v>114</v>
      </c>
      <c r="AE266" s="413"/>
      <c r="AG266" s="534" t="s">
        <v>188</v>
      </c>
      <c r="AH266" s="533"/>
      <c r="AI266" s="533" t="s">
        <v>13</v>
      </c>
      <c r="AJ266" s="533"/>
      <c r="AK266" s="424" t="s">
        <v>14</v>
      </c>
      <c r="AL266" s="260" t="s">
        <v>260</v>
      </c>
      <c r="AM266" s="424" t="s">
        <v>171</v>
      </c>
      <c r="AN266" s="424" t="s">
        <v>68</v>
      </c>
      <c r="AO266" s="260" t="s">
        <v>151</v>
      </c>
      <c r="AP266" s="424" t="s">
        <v>80</v>
      </c>
      <c r="AQ266" s="424" t="s">
        <v>81</v>
      </c>
      <c r="AR266" s="260" t="s">
        <v>82</v>
      </c>
      <c r="AS266" s="424" t="s">
        <v>150</v>
      </c>
      <c r="AT266" s="260" t="s">
        <v>213</v>
      </c>
      <c r="AU266" s="267" t="s">
        <v>263</v>
      </c>
    </row>
    <row r="267" spans="1:48" x14ac:dyDescent="0.35">
      <c r="A267" s="495">
        <v>0</v>
      </c>
      <c r="B267" s="491"/>
      <c r="C267" s="496" t="s">
        <v>19</v>
      </c>
      <c r="D267" s="496"/>
      <c r="E267" s="409"/>
      <c r="F267" s="234">
        <v>0</v>
      </c>
      <c r="G267" s="234">
        <v>0</v>
      </c>
      <c r="H267" s="235">
        <f>SUM(F267:G267)</f>
        <v>0</v>
      </c>
      <c r="I267" s="234">
        <v>0</v>
      </c>
      <c r="J267" s="234">
        <v>0</v>
      </c>
      <c r="K267" s="235">
        <f>SUM(I267:J267)</f>
        <v>0</v>
      </c>
      <c r="L267" s="234">
        <v>0</v>
      </c>
      <c r="M267" s="236">
        <f>SUM(H267, K267, L267)</f>
        <v>0</v>
      </c>
      <c r="N267" s="223"/>
      <c r="P267" s="522">
        <v>0</v>
      </c>
      <c r="Q267" s="496"/>
      <c r="R267" s="496" t="s">
        <v>19</v>
      </c>
      <c r="S267" s="496"/>
      <c r="T267" s="409"/>
      <c r="U267" s="162">
        <f t="shared" ref="U267:U274" si="226">AU187</f>
        <v>0</v>
      </c>
      <c r="V267" s="234">
        <v>0</v>
      </c>
      <c r="W267" s="234">
        <v>0</v>
      </c>
      <c r="X267" s="295">
        <f>SUM(V267:W267)</f>
        <v>0</v>
      </c>
      <c r="Y267" s="234">
        <v>0</v>
      </c>
      <c r="Z267" s="234">
        <v>0</v>
      </c>
      <c r="AA267" s="295">
        <f>SUM(Y267:Z267)</f>
        <v>0</v>
      </c>
      <c r="AB267" s="234">
        <v>0</v>
      </c>
      <c r="AC267" s="295">
        <f>SUM(X267, AA267, AB267)</f>
        <v>0</v>
      </c>
      <c r="AD267" s="296">
        <f t="shared" ref="AD267:AD271" si="227">M267-AC267</f>
        <v>0</v>
      </c>
      <c r="AE267" s="223"/>
      <c r="AG267" s="522">
        <v>0</v>
      </c>
      <c r="AH267" s="496"/>
      <c r="AI267" s="496" t="s">
        <v>19</v>
      </c>
      <c r="AJ267" s="496"/>
      <c r="AK267" s="409"/>
      <c r="AL267" s="307">
        <f t="shared" ref="AL267:AL274" si="228">AU187</f>
        <v>0</v>
      </c>
      <c r="AM267" s="234">
        <v>0</v>
      </c>
      <c r="AN267" s="234">
        <v>0</v>
      </c>
      <c r="AO267" s="277">
        <f>SUM(AM267:AN267)</f>
        <v>0</v>
      </c>
      <c r="AP267" s="234">
        <v>0</v>
      </c>
      <c r="AQ267" s="234">
        <v>0</v>
      </c>
      <c r="AR267" s="277">
        <f>SUM(AP267:AQ267)</f>
        <v>0</v>
      </c>
      <c r="AS267" s="234">
        <v>0</v>
      </c>
      <c r="AT267" s="277">
        <f>SUM(AO267, AR267, AS267)</f>
        <v>0</v>
      </c>
      <c r="AU267" s="278">
        <f t="shared" ref="AU267:AU274" si="229">IF($S$313&lt;&gt;0, AC267+AL267-AT267, M267+AL267-AT267)</f>
        <v>0</v>
      </c>
    </row>
    <row r="268" spans="1:48" x14ac:dyDescent="0.35">
      <c r="A268" s="495">
        <v>0</v>
      </c>
      <c r="B268" s="491"/>
      <c r="C268" s="496" t="s">
        <v>20</v>
      </c>
      <c r="D268" s="496"/>
      <c r="E268" s="409"/>
      <c r="F268" s="234">
        <v>0</v>
      </c>
      <c r="G268" s="234">
        <v>0</v>
      </c>
      <c r="H268" s="235">
        <f t="shared" ref="H268:H271" si="230">SUM(F268:G268)</f>
        <v>0</v>
      </c>
      <c r="I268" s="234">
        <v>0</v>
      </c>
      <c r="J268" s="234">
        <v>0</v>
      </c>
      <c r="K268" s="235">
        <f t="shared" ref="K268:K271" si="231">SUM(I268:J268)</f>
        <v>0</v>
      </c>
      <c r="L268" s="234">
        <v>0</v>
      </c>
      <c r="M268" s="236">
        <f t="shared" ref="M268:M271" si="232">SUM(H268, K268, L268)</f>
        <v>0</v>
      </c>
      <c r="N268" s="223"/>
      <c r="P268" s="522">
        <v>0</v>
      </c>
      <c r="Q268" s="496"/>
      <c r="R268" s="496" t="s">
        <v>20</v>
      </c>
      <c r="S268" s="496"/>
      <c r="T268" s="409"/>
      <c r="U268" s="162">
        <f t="shared" si="226"/>
        <v>0</v>
      </c>
      <c r="V268" s="234">
        <v>0</v>
      </c>
      <c r="W268" s="234">
        <v>0</v>
      </c>
      <c r="X268" s="295">
        <f t="shared" ref="X268:X271" si="233">SUM(V268:W268)</f>
        <v>0</v>
      </c>
      <c r="Y268" s="234">
        <v>0</v>
      </c>
      <c r="Z268" s="234">
        <v>0</v>
      </c>
      <c r="AA268" s="295">
        <f t="shared" ref="AA268:AA271" si="234">SUM(Y268:Z268)</f>
        <v>0</v>
      </c>
      <c r="AB268" s="234">
        <v>0</v>
      </c>
      <c r="AC268" s="295">
        <f t="shared" ref="AC268:AC271" si="235">SUM(X268, AA268, AB268)</f>
        <v>0</v>
      </c>
      <c r="AD268" s="296">
        <f t="shared" si="227"/>
        <v>0</v>
      </c>
      <c r="AE268" s="223"/>
      <c r="AG268" s="522">
        <v>0</v>
      </c>
      <c r="AH268" s="496"/>
      <c r="AI268" s="496" t="s">
        <v>20</v>
      </c>
      <c r="AJ268" s="496"/>
      <c r="AK268" s="409"/>
      <c r="AL268" s="307">
        <f t="shared" si="228"/>
        <v>0</v>
      </c>
      <c r="AM268" s="234">
        <v>0</v>
      </c>
      <c r="AN268" s="234">
        <v>0</v>
      </c>
      <c r="AO268" s="277">
        <f t="shared" ref="AO268:AO271" si="236">SUM(AM268:AN268)</f>
        <v>0</v>
      </c>
      <c r="AP268" s="234">
        <v>0</v>
      </c>
      <c r="AQ268" s="234">
        <v>0</v>
      </c>
      <c r="AR268" s="277">
        <f t="shared" ref="AR268:AR271" si="237">SUM(AP268:AQ268)</f>
        <v>0</v>
      </c>
      <c r="AS268" s="234">
        <v>0</v>
      </c>
      <c r="AT268" s="277">
        <f t="shared" ref="AT268:AT271" si="238">SUM(AO268, AR268, AS268)</f>
        <v>0</v>
      </c>
      <c r="AU268" s="278">
        <f>IF($S$313&lt;&gt;0, AC268+AL268-AT268, M268+AL268-AT268)</f>
        <v>0</v>
      </c>
    </row>
    <row r="269" spans="1:48" x14ac:dyDescent="0.35">
      <c r="A269" s="495">
        <v>0</v>
      </c>
      <c r="B269" s="491"/>
      <c r="C269" s="496" t="s">
        <v>21</v>
      </c>
      <c r="D269" s="496"/>
      <c r="E269" s="409"/>
      <c r="F269" s="234">
        <v>0</v>
      </c>
      <c r="G269" s="234">
        <v>0</v>
      </c>
      <c r="H269" s="235">
        <f>SUM(F269:G269)</f>
        <v>0</v>
      </c>
      <c r="I269" s="234">
        <v>0</v>
      </c>
      <c r="J269" s="234">
        <v>0</v>
      </c>
      <c r="K269" s="235">
        <f t="shared" si="231"/>
        <v>0</v>
      </c>
      <c r="L269" s="234">
        <v>0</v>
      </c>
      <c r="M269" s="236">
        <f t="shared" si="232"/>
        <v>0</v>
      </c>
      <c r="N269" s="223"/>
      <c r="P269" s="522">
        <v>0</v>
      </c>
      <c r="Q269" s="496"/>
      <c r="R269" s="496" t="s">
        <v>21</v>
      </c>
      <c r="S269" s="496"/>
      <c r="T269" s="409"/>
      <c r="U269" s="162">
        <f t="shared" si="226"/>
        <v>0</v>
      </c>
      <c r="V269" s="234">
        <v>0</v>
      </c>
      <c r="W269" s="234">
        <v>0</v>
      </c>
      <c r="X269" s="295">
        <f t="shared" si="233"/>
        <v>0</v>
      </c>
      <c r="Y269" s="234">
        <v>0</v>
      </c>
      <c r="Z269" s="234">
        <v>0</v>
      </c>
      <c r="AA269" s="295">
        <f t="shared" si="234"/>
        <v>0</v>
      </c>
      <c r="AB269" s="234">
        <v>0</v>
      </c>
      <c r="AC269" s="295">
        <f t="shared" si="235"/>
        <v>0</v>
      </c>
      <c r="AD269" s="296">
        <f t="shared" si="227"/>
        <v>0</v>
      </c>
      <c r="AE269" s="223"/>
      <c r="AG269" s="522">
        <v>0</v>
      </c>
      <c r="AH269" s="496"/>
      <c r="AI269" s="496" t="s">
        <v>21</v>
      </c>
      <c r="AJ269" s="496"/>
      <c r="AK269" s="409"/>
      <c r="AL269" s="307">
        <f t="shared" si="228"/>
        <v>0</v>
      </c>
      <c r="AM269" s="234">
        <v>0</v>
      </c>
      <c r="AN269" s="234">
        <v>0</v>
      </c>
      <c r="AO269" s="277">
        <f t="shared" si="236"/>
        <v>0</v>
      </c>
      <c r="AP269" s="234">
        <v>0</v>
      </c>
      <c r="AQ269" s="234">
        <v>0</v>
      </c>
      <c r="AR269" s="277">
        <f t="shared" si="237"/>
        <v>0</v>
      </c>
      <c r="AS269" s="234">
        <v>0</v>
      </c>
      <c r="AT269" s="277">
        <f t="shared" si="238"/>
        <v>0</v>
      </c>
      <c r="AU269" s="278">
        <f t="shared" si="229"/>
        <v>0</v>
      </c>
    </row>
    <row r="270" spans="1:48" x14ac:dyDescent="0.35">
      <c r="A270" s="495">
        <v>0</v>
      </c>
      <c r="B270" s="491"/>
      <c r="C270" s="496" t="s">
        <v>22</v>
      </c>
      <c r="D270" s="496"/>
      <c r="E270" s="409"/>
      <c r="F270" s="234">
        <v>0</v>
      </c>
      <c r="G270" s="234">
        <v>0</v>
      </c>
      <c r="H270" s="235">
        <f t="shared" si="230"/>
        <v>0</v>
      </c>
      <c r="I270" s="234">
        <v>0</v>
      </c>
      <c r="J270" s="234">
        <v>0</v>
      </c>
      <c r="K270" s="235">
        <f t="shared" si="231"/>
        <v>0</v>
      </c>
      <c r="L270" s="234">
        <v>0</v>
      </c>
      <c r="M270" s="236">
        <f t="shared" si="232"/>
        <v>0</v>
      </c>
      <c r="N270" s="223"/>
      <c r="P270" s="522">
        <v>0</v>
      </c>
      <c r="Q270" s="496"/>
      <c r="R270" s="496" t="s">
        <v>22</v>
      </c>
      <c r="S270" s="496"/>
      <c r="T270" s="409"/>
      <c r="U270" s="162">
        <f t="shared" si="226"/>
        <v>0</v>
      </c>
      <c r="V270" s="234">
        <v>0</v>
      </c>
      <c r="W270" s="234">
        <v>0</v>
      </c>
      <c r="X270" s="295">
        <f t="shared" si="233"/>
        <v>0</v>
      </c>
      <c r="Y270" s="234">
        <v>0</v>
      </c>
      <c r="Z270" s="234">
        <v>0</v>
      </c>
      <c r="AA270" s="295">
        <f t="shared" si="234"/>
        <v>0</v>
      </c>
      <c r="AB270" s="234">
        <v>0</v>
      </c>
      <c r="AC270" s="295">
        <f t="shared" si="235"/>
        <v>0</v>
      </c>
      <c r="AD270" s="296">
        <f t="shared" si="227"/>
        <v>0</v>
      </c>
      <c r="AE270" s="223"/>
      <c r="AG270" s="522">
        <v>0</v>
      </c>
      <c r="AH270" s="496"/>
      <c r="AI270" s="496" t="s">
        <v>22</v>
      </c>
      <c r="AJ270" s="496"/>
      <c r="AK270" s="409"/>
      <c r="AL270" s="307">
        <f t="shared" si="228"/>
        <v>0</v>
      </c>
      <c r="AM270" s="234">
        <v>0</v>
      </c>
      <c r="AN270" s="234">
        <v>0</v>
      </c>
      <c r="AO270" s="277">
        <f t="shared" si="236"/>
        <v>0</v>
      </c>
      <c r="AP270" s="234">
        <v>0</v>
      </c>
      <c r="AQ270" s="234">
        <v>0</v>
      </c>
      <c r="AR270" s="277">
        <f t="shared" si="237"/>
        <v>0</v>
      </c>
      <c r="AS270" s="234">
        <v>0</v>
      </c>
      <c r="AT270" s="277">
        <f t="shared" si="238"/>
        <v>0</v>
      </c>
      <c r="AU270" s="278">
        <f t="shared" si="229"/>
        <v>0</v>
      </c>
    </row>
    <row r="271" spans="1:48" x14ac:dyDescent="0.35">
      <c r="A271" s="495">
        <v>0</v>
      </c>
      <c r="B271" s="491"/>
      <c r="C271" s="491" t="s">
        <v>23</v>
      </c>
      <c r="D271" s="491"/>
      <c r="E271" s="409"/>
      <c r="F271" s="234">
        <v>0</v>
      </c>
      <c r="G271" s="234">
        <v>0</v>
      </c>
      <c r="H271" s="235">
        <f t="shared" si="230"/>
        <v>0</v>
      </c>
      <c r="I271" s="234">
        <v>0</v>
      </c>
      <c r="J271" s="234">
        <v>0</v>
      </c>
      <c r="K271" s="235">
        <f t="shared" si="231"/>
        <v>0</v>
      </c>
      <c r="L271" s="234">
        <v>0</v>
      </c>
      <c r="M271" s="236">
        <f t="shared" si="232"/>
        <v>0</v>
      </c>
      <c r="N271" s="223"/>
      <c r="P271" s="522">
        <v>0</v>
      </c>
      <c r="Q271" s="496"/>
      <c r="R271" s="496" t="s">
        <v>23</v>
      </c>
      <c r="S271" s="496"/>
      <c r="T271" s="409"/>
      <c r="U271" s="162">
        <f t="shared" si="226"/>
        <v>0</v>
      </c>
      <c r="V271" s="234">
        <v>0</v>
      </c>
      <c r="W271" s="234">
        <v>0</v>
      </c>
      <c r="X271" s="295">
        <f t="shared" si="233"/>
        <v>0</v>
      </c>
      <c r="Y271" s="234">
        <v>0</v>
      </c>
      <c r="Z271" s="234">
        <v>0</v>
      </c>
      <c r="AA271" s="295">
        <f t="shared" si="234"/>
        <v>0</v>
      </c>
      <c r="AB271" s="234">
        <v>0</v>
      </c>
      <c r="AC271" s="295">
        <f t="shared" si="235"/>
        <v>0</v>
      </c>
      <c r="AD271" s="296">
        <f t="shared" si="227"/>
        <v>0</v>
      </c>
      <c r="AE271" s="223"/>
      <c r="AG271" s="522">
        <v>0</v>
      </c>
      <c r="AH271" s="496"/>
      <c r="AI271" s="496" t="s">
        <v>23</v>
      </c>
      <c r="AJ271" s="496"/>
      <c r="AK271" s="409"/>
      <c r="AL271" s="307">
        <f t="shared" si="228"/>
        <v>0</v>
      </c>
      <c r="AM271" s="234">
        <v>0</v>
      </c>
      <c r="AN271" s="234">
        <v>0</v>
      </c>
      <c r="AO271" s="277">
        <f t="shared" si="236"/>
        <v>0</v>
      </c>
      <c r="AP271" s="234">
        <v>0</v>
      </c>
      <c r="AQ271" s="234">
        <v>0</v>
      </c>
      <c r="AR271" s="277">
        <f t="shared" si="237"/>
        <v>0</v>
      </c>
      <c r="AS271" s="234">
        <v>0</v>
      </c>
      <c r="AT271" s="277">
        <f t="shared" si="238"/>
        <v>0</v>
      </c>
      <c r="AU271" s="278">
        <f t="shared" si="229"/>
        <v>0</v>
      </c>
    </row>
    <row r="272" spans="1:48" ht="16" thickBot="1" x14ac:dyDescent="0.4">
      <c r="A272" s="410" t="s">
        <v>181</v>
      </c>
      <c r="B272" s="411"/>
      <c r="C272" s="497">
        <f>SUM(A267:B271)</f>
        <v>0</v>
      </c>
      <c r="D272" s="497"/>
      <c r="E272" s="411"/>
      <c r="F272" s="250">
        <f>SUM(F267:F271)</f>
        <v>0</v>
      </c>
      <c r="G272" s="250">
        <f t="shared" ref="G272:L272" si="239">SUM(G267:G271)</f>
        <v>0</v>
      </c>
      <c r="H272" s="250">
        <f t="shared" si="239"/>
        <v>0</v>
      </c>
      <c r="I272" s="250">
        <f t="shared" si="239"/>
        <v>0</v>
      </c>
      <c r="J272" s="250">
        <f t="shared" si="239"/>
        <v>0</v>
      </c>
      <c r="K272" s="250">
        <f t="shared" si="239"/>
        <v>0</v>
      </c>
      <c r="L272" s="250">
        <f t="shared" si="239"/>
        <v>0</v>
      </c>
      <c r="M272" s="237">
        <f>SUM(M267:M271)</f>
        <v>0</v>
      </c>
      <c r="N272" s="223"/>
      <c r="P272" s="410" t="s">
        <v>181</v>
      </c>
      <c r="Q272" s="411"/>
      <c r="R272" s="498">
        <f>SUM(P267:Q271)</f>
        <v>0</v>
      </c>
      <c r="S272" s="498"/>
      <c r="T272" s="421"/>
      <c r="U272" s="339">
        <f t="shared" si="226"/>
        <v>0</v>
      </c>
      <c r="V272" s="293">
        <f>SUM(V267:V271)</f>
        <v>0</v>
      </c>
      <c r="W272" s="293">
        <f t="shared" ref="W272:AB272" si="240">SUM(W267:W271)</f>
        <v>0</v>
      </c>
      <c r="X272" s="293">
        <f t="shared" si="240"/>
        <v>0</v>
      </c>
      <c r="Y272" s="293">
        <f t="shared" si="240"/>
        <v>0</v>
      </c>
      <c r="Z272" s="293">
        <f t="shared" si="240"/>
        <v>0</v>
      </c>
      <c r="AA272" s="293">
        <f t="shared" si="240"/>
        <v>0</v>
      </c>
      <c r="AB272" s="293">
        <f t="shared" si="240"/>
        <v>0</v>
      </c>
      <c r="AC272" s="293">
        <f>SUM(AC267:AC271)</f>
        <v>0</v>
      </c>
      <c r="AD272" s="294">
        <f>SUM(AD267:AD271)</f>
        <v>0</v>
      </c>
      <c r="AE272" s="223"/>
      <c r="AG272" s="410" t="s">
        <v>181</v>
      </c>
      <c r="AH272" s="411"/>
      <c r="AI272" s="543">
        <f>SUM(AG267:AH271)</f>
        <v>0</v>
      </c>
      <c r="AJ272" s="543"/>
      <c r="AK272" s="421"/>
      <c r="AL272" s="337">
        <f t="shared" si="228"/>
        <v>0</v>
      </c>
      <c r="AM272" s="275">
        <f>SUM(AM267:AM271)</f>
        <v>0</v>
      </c>
      <c r="AN272" s="275">
        <f t="shared" ref="AN272:AT272" si="241">SUM(AN267:AN271)</f>
        <v>0</v>
      </c>
      <c r="AO272" s="275">
        <f t="shared" si="241"/>
        <v>0</v>
      </c>
      <c r="AP272" s="275">
        <f t="shared" si="241"/>
        <v>0</v>
      </c>
      <c r="AQ272" s="275">
        <f t="shared" si="241"/>
        <v>0</v>
      </c>
      <c r="AR272" s="275">
        <f t="shared" si="241"/>
        <v>0</v>
      </c>
      <c r="AS272" s="275">
        <f t="shared" si="241"/>
        <v>0</v>
      </c>
      <c r="AT272" s="275">
        <f t="shared" si="241"/>
        <v>0</v>
      </c>
      <c r="AU272" s="276">
        <f t="shared" si="229"/>
        <v>0</v>
      </c>
    </row>
    <row r="273" spans="1:47" s="358" customFormat="1" ht="3.75" customHeight="1" thickBot="1" x14ac:dyDescent="0.4">
      <c r="A273" s="499"/>
      <c r="B273" s="499"/>
      <c r="C273" s="499"/>
      <c r="D273" s="499"/>
      <c r="E273" s="499"/>
      <c r="F273" s="499"/>
      <c r="G273" s="499"/>
      <c r="H273" s="499"/>
      <c r="I273" s="499"/>
      <c r="J273" s="499"/>
      <c r="K273" s="499"/>
      <c r="L273" s="499"/>
      <c r="M273" s="499"/>
      <c r="N273" s="223"/>
      <c r="P273" s="499"/>
      <c r="Q273" s="499"/>
      <c r="R273" s="499"/>
      <c r="S273" s="499"/>
      <c r="T273" s="499"/>
      <c r="U273" s="499"/>
      <c r="V273" s="499"/>
      <c r="W273" s="499"/>
      <c r="X273" s="499"/>
      <c r="Y273" s="499"/>
      <c r="Z273" s="499"/>
      <c r="AA273" s="499"/>
      <c r="AB273" s="499"/>
      <c r="AC273" s="499"/>
      <c r="AD273" s="499"/>
      <c r="AE273" s="223"/>
      <c r="AG273" s="634"/>
      <c r="AH273" s="635"/>
      <c r="AI273" s="635"/>
      <c r="AJ273" s="635"/>
      <c r="AK273" s="635"/>
      <c r="AL273" s="635"/>
      <c r="AM273" s="635"/>
      <c r="AN273" s="635"/>
      <c r="AO273" s="635"/>
      <c r="AP273" s="635"/>
      <c r="AQ273" s="635"/>
      <c r="AR273" s="635"/>
      <c r="AS273" s="635"/>
      <c r="AT273" s="635"/>
      <c r="AU273" s="636"/>
    </row>
    <row r="274" spans="1:47" ht="16" thickBot="1" x14ac:dyDescent="0.4">
      <c r="A274" s="500" t="s">
        <v>187</v>
      </c>
      <c r="B274" s="501"/>
      <c r="C274" s="501"/>
      <c r="D274" s="501"/>
      <c r="E274" s="501"/>
      <c r="F274" s="241">
        <f>SUM(F272, F263)</f>
        <v>0</v>
      </c>
      <c r="G274" s="241">
        <f t="shared" ref="G274:L274" si="242">SUM(G272, G263)</f>
        <v>0</v>
      </c>
      <c r="H274" s="241">
        <f>SUM(H272, H263)</f>
        <v>0</v>
      </c>
      <c r="I274" s="241">
        <f t="shared" si="242"/>
        <v>0</v>
      </c>
      <c r="J274" s="241">
        <f t="shared" si="242"/>
        <v>0</v>
      </c>
      <c r="K274" s="241">
        <f>SUM(K272, K263)</f>
        <v>0</v>
      </c>
      <c r="L274" s="241">
        <f t="shared" si="242"/>
        <v>0</v>
      </c>
      <c r="M274" s="240">
        <f>SUM(M272, M263)</f>
        <v>0</v>
      </c>
      <c r="N274" s="223"/>
      <c r="P274" s="500" t="s">
        <v>187</v>
      </c>
      <c r="Q274" s="501"/>
      <c r="R274" s="501"/>
      <c r="S274" s="501"/>
      <c r="T274" s="501"/>
      <c r="U274" s="340">
        <f t="shared" si="226"/>
        <v>0</v>
      </c>
      <c r="V274" s="297">
        <f>SUM(V272, V263)</f>
        <v>0</v>
      </c>
      <c r="W274" s="297">
        <f t="shared" ref="W274" si="243">SUM(W272, W263)</f>
        <v>0</v>
      </c>
      <c r="X274" s="297">
        <f>SUM(X272, X263)</f>
        <v>0</v>
      </c>
      <c r="Y274" s="297">
        <f t="shared" ref="Y274:AB274" si="244">SUM(Y272, Y263)</f>
        <v>0</v>
      </c>
      <c r="Z274" s="297">
        <f t="shared" si="244"/>
        <v>0</v>
      </c>
      <c r="AA274" s="297">
        <f t="shared" si="244"/>
        <v>0</v>
      </c>
      <c r="AB274" s="297">
        <f t="shared" si="244"/>
        <v>0</v>
      </c>
      <c r="AC274" s="297">
        <f>SUM(AC272, AC263)</f>
        <v>0</v>
      </c>
      <c r="AD274" s="298">
        <f>SUM(AD272, AD263)</f>
        <v>0</v>
      </c>
      <c r="AE274" s="223"/>
      <c r="AG274" s="493" t="s">
        <v>187</v>
      </c>
      <c r="AH274" s="494"/>
      <c r="AI274" s="494"/>
      <c r="AJ274" s="494"/>
      <c r="AK274" s="494"/>
      <c r="AL274" s="337">
        <f t="shared" si="228"/>
        <v>0</v>
      </c>
      <c r="AM274" s="275">
        <f>SUM(AM272, AM263)</f>
        <v>0</v>
      </c>
      <c r="AN274" s="275">
        <f t="shared" ref="AN274" si="245">SUM(AN272, AN263)</f>
        <v>0</v>
      </c>
      <c r="AO274" s="275">
        <f>SUM(AO272, AO263)</f>
        <v>0</v>
      </c>
      <c r="AP274" s="275">
        <f t="shared" ref="AP274:AT274" si="246">SUM(AP272, AP263)</f>
        <v>0</v>
      </c>
      <c r="AQ274" s="275">
        <f t="shared" si="246"/>
        <v>0</v>
      </c>
      <c r="AR274" s="275">
        <f t="shared" si="246"/>
        <v>0</v>
      </c>
      <c r="AS274" s="275">
        <f t="shared" si="246"/>
        <v>0</v>
      </c>
      <c r="AT274" s="275">
        <f t="shared" si="246"/>
        <v>0</v>
      </c>
      <c r="AU274" s="276">
        <f t="shared" si="229"/>
        <v>0</v>
      </c>
    </row>
    <row r="275" spans="1:47" ht="16" thickBot="1" x14ac:dyDescent="0.4">
      <c r="F275" s="357"/>
      <c r="G275" s="357"/>
      <c r="AE275" s="358"/>
    </row>
    <row r="276" spans="1:47" s="242" customFormat="1" x14ac:dyDescent="0.35">
      <c r="A276" s="502" t="s">
        <v>98</v>
      </c>
      <c r="B276" s="503"/>
      <c r="C276" s="503"/>
      <c r="D276" s="503"/>
      <c r="E276" s="503"/>
      <c r="F276" s="503"/>
      <c r="G276" s="503"/>
      <c r="H276" s="503"/>
      <c r="I276" s="503"/>
      <c r="J276" s="503"/>
      <c r="K276" s="503"/>
      <c r="L276" s="503"/>
      <c r="M276" s="518"/>
      <c r="N276" s="413"/>
      <c r="P276" s="502" t="s">
        <v>98</v>
      </c>
      <c r="Q276" s="503"/>
      <c r="R276" s="503"/>
      <c r="S276" s="503"/>
      <c r="T276" s="503"/>
      <c r="U276" s="503"/>
      <c r="V276" s="503"/>
      <c r="W276" s="503"/>
      <c r="X276" s="503"/>
      <c r="Y276" s="503"/>
      <c r="Z276" s="503"/>
      <c r="AA276" s="503"/>
      <c r="AB276" s="503"/>
      <c r="AC276" s="503"/>
      <c r="AD276" s="418"/>
      <c r="AE276" s="413"/>
      <c r="AG276" s="502" t="s">
        <v>98</v>
      </c>
      <c r="AH276" s="503"/>
      <c r="AI276" s="503"/>
      <c r="AJ276" s="503"/>
      <c r="AK276" s="503"/>
      <c r="AL276" s="503"/>
      <c r="AM276" s="503"/>
      <c r="AN276" s="503"/>
      <c r="AO276" s="503"/>
      <c r="AP276" s="503"/>
      <c r="AQ276" s="503"/>
      <c r="AR276" s="503"/>
      <c r="AS276" s="503"/>
      <c r="AT276" s="503"/>
      <c r="AU276" s="418"/>
    </row>
    <row r="277" spans="1:47" s="242" customFormat="1" x14ac:dyDescent="0.35">
      <c r="A277" s="530" t="s">
        <v>24</v>
      </c>
      <c r="B277" s="531"/>
      <c r="C277" s="531"/>
      <c r="D277" s="531"/>
      <c r="E277" s="531"/>
      <c r="F277" s="531"/>
      <c r="G277" s="531"/>
      <c r="H277" s="531"/>
      <c r="I277" s="531"/>
      <c r="J277" s="424" t="s">
        <v>17</v>
      </c>
      <c r="K277" s="424" t="s">
        <v>15</v>
      </c>
      <c r="L277" s="424" t="s">
        <v>16</v>
      </c>
      <c r="M277" s="259" t="s">
        <v>18</v>
      </c>
      <c r="N277" s="413"/>
      <c r="P277" s="530" t="s">
        <v>24</v>
      </c>
      <c r="Q277" s="531"/>
      <c r="R277" s="531"/>
      <c r="S277" s="531"/>
      <c r="T277" s="531"/>
      <c r="U277" s="531"/>
      <c r="V277" s="531"/>
      <c r="W277" s="531"/>
      <c r="X277" s="531"/>
      <c r="Y277" s="422" t="s">
        <v>260</v>
      </c>
      <c r="Z277" s="328" t="s">
        <v>77</v>
      </c>
      <c r="AA277" s="424" t="s">
        <v>15</v>
      </c>
      <c r="AB277" s="424" t="s">
        <v>16</v>
      </c>
      <c r="AC277" s="422" t="s">
        <v>18</v>
      </c>
      <c r="AD277" s="267" t="s">
        <v>114</v>
      </c>
      <c r="AE277" s="413"/>
      <c r="AG277" s="530" t="s">
        <v>24</v>
      </c>
      <c r="AH277" s="531"/>
      <c r="AI277" s="531"/>
      <c r="AJ277" s="531"/>
      <c r="AK277" s="531"/>
      <c r="AL277" s="531"/>
      <c r="AM277" s="531"/>
      <c r="AN277" s="531"/>
      <c r="AO277" s="531"/>
      <c r="AP277" s="422" t="s">
        <v>260</v>
      </c>
      <c r="AQ277" s="328" t="s">
        <v>211</v>
      </c>
      <c r="AR277" s="424" t="s">
        <v>15</v>
      </c>
      <c r="AS277" s="424" t="s">
        <v>16</v>
      </c>
      <c r="AT277" s="422" t="s">
        <v>213</v>
      </c>
      <c r="AU277" s="267" t="s">
        <v>263</v>
      </c>
    </row>
    <row r="278" spans="1:47" x14ac:dyDescent="0.35">
      <c r="A278" s="415">
        <v>1</v>
      </c>
      <c r="B278" s="491"/>
      <c r="C278" s="491"/>
      <c r="D278" s="491"/>
      <c r="E278" s="491"/>
      <c r="F278" s="491"/>
      <c r="G278" s="491"/>
      <c r="H278" s="491"/>
      <c r="I278" s="491"/>
      <c r="J278" s="234">
        <v>0</v>
      </c>
      <c r="K278" s="234">
        <v>0</v>
      </c>
      <c r="L278" s="234">
        <v>0</v>
      </c>
      <c r="M278" s="236">
        <f>SUM(J278:L278)</f>
        <v>0</v>
      </c>
      <c r="N278" s="223"/>
      <c r="P278" s="415">
        <v>1</v>
      </c>
      <c r="Q278" s="491"/>
      <c r="R278" s="491"/>
      <c r="S278" s="491"/>
      <c r="T278" s="491"/>
      <c r="U278" s="491"/>
      <c r="V278" s="491"/>
      <c r="W278" s="491"/>
      <c r="X278" s="491"/>
      <c r="Y278" s="164">
        <f>AU198</f>
        <v>0</v>
      </c>
      <c r="Z278" s="234">
        <v>0</v>
      </c>
      <c r="AA278" s="234">
        <v>0</v>
      </c>
      <c r="AB278" s="234">
        <v>0</v>
      </c>
      <c r="AC278" s="295">
        <f>SUM(Z278:AB278)</f>
        <v>0</v>
      </c>
      <c r="AD278" s="296">
        <f t="shared" ref="AD278:AD280" si="247">M278-AC278</f>
        <v>0</v>
      </c>
      <c r="AE278" s="223"/>
      <c r="AG278" s="415">
        <v>1</v>
      </c>
      <c r="AH278" s="491"/>
      <c r="AI278" s="491"/>
      <c r="AJ278" s="491"/>
      <c r="AK278" s="491"/>
      <c r="AL278" s="491"/>
      <c r="AM278" s="491"/>
      <c r="AN278" s="491"/>
      <c r="AO278" s="491"/>
      <c r="AP278" s="305">
        <f>AU198</f>
        <v>0</v>
      </c>
      <c r="AQ278" s="234">
        <v>0</v>
      </c>
      <c r="AR278" s="234">
        <v>0</v>
      </c>
      <c r="AS278" s="234">
        <v>0</v>
      </c>
      <c r="AT278" s="277">
        <f>SUM(AQ278:AS278)</f>
        <v>0</v>
      </c>
      <c r="AU278" s="278">
        <f>IF($S$313&lt;&gt;0, AC278+AP278-AT278, M278+AP278-AT278)</f>
        <v>0</v>
      </c>
    </row>
    <row r="279" spans="1:47" x14ac:dyDescent="0.35">
      <c r="A279" s="415">
        <v>2</v>
      </c>
      <c r="B279" s="492"/>
      <c r="C279" s="492"/>
      <c r="D279" s="492"/>
      <c r="E279" s="492"/>
      <c r="F279" s="492"/>
      <c r="G279" s="492"/>
      <c r="H279" s="492"/>
      <c r="I279" s="492"/>
      <c r="J279" s="234">
        <v>0</v>
      </c>
      <c r="K279" s="234">
        <v>0</v>
      </c>
      <c r="L279" s="234">
        <v>0</v>
      </c>
      <c r="M279" s="236">
        <f>SUM(J279:L279)</f>
        <v>0</v>
      </c>
      <c r="N279" s="223"/>
      <c r="P279" s="415">
        <v>2</v>
      </c>
      <c r="Q279" s="492"/>
      <c r="R279" s="492"/>
      <c r="S279" s="492"/>
      <c r="T279" s="492"/>
      <c r="U279" s="492"/>
      <c r="V279" s="492"/>
      <c r="W279" s="492"/>
      <c r="X279" s="492"/>
      <c r="Y279" s="164">
        <f t="shared" ref="Y279:Y281" si="248">AU199</f>
        <v>0</v>
      </c>
      <c r="Z279" s="234">
        <v>0</v>
      </c>
      <c r="AA279" s="234">
        <v>0</v>
      </c>
      <c r="AB279" s="234">
        <v>0</v>
      </c>
      <c r="AC279" s="295">
        <f t="shared" ref="AC279:AC280" si="249">SUM(Z279:AB279)</f>
        <v>0</v>
      </c>
      <c r="AD279" s="296">
        <f t="shared" si="247"/>
        <v>0</v>
      </c>
      <c r="AE279" s="223"/>
      <c r="AG279" s="415">
        <v>2</v>
      </c>
      <c r="AH279" s="492"/>
      <c r="AI279" s="492"/>
      <c r="AJ279" s="492"/>
      <c r="AK279" s="492"/>
      <c r="AL279" s="492"/>
      <c r="AM279" s="492"/>
      <c r="AN279" s="492"/>
      <c r="AO279" s="492"/>
      <c r="AP279" s="305">
        <f t="shared" ref="AP279:AP281" si="250">AU199</f>
        <v>0</v>
      </c>
      <c r="AQ279" s="234">
        <v>0</v>
      </c>
      <c r="AR279" s="234">
        <v>0</v>
      </c>
      <c r="AS279" s="234">
        <v>0</v>
      </c>
      <c r="AT279" s="277">
        <f t="shared" ref="AT279:AT280" si="251">SUM(AQ279:AS279)</f>
        <v>0</v>
      </c>
      <c r="AU279" s="278">
        <f t="shared" ref="AU279:AU281" si="252">IF($S$313&lt;&gt;0, AC279+AP279-AT279, M279+AP279-AT279)</f>
        <v>0</v>
      </c>
    </row>
    <row r="280" spans="1:47" x14ac:dyDescent="0.35">
      <c r="A280" s="415">
        <v>3</v>
      </c>
      <c r="B280" s="492"/>
      <c r="C280" s="492"/>
      <c r="D280" s="492"/>
      <c r="E280" s="492"/>
      <c r="F280" s="492"/>
      <c r="G280" s="492"/>
      <c r="H280" s="492"/>
      <c r="I280" s="492"/>
      <c r="J280" s="234">
        <v>0</v>
      </c>
      <c r="K280" s="234">
        <v>0</v>
      </c>
      <c r="L280" s="234">
        <v>0</v>
      </c>
      <c r="M280" s="236">
        <f t="shared" ref="M280:M299" si="253">SUM(J280:L280)</f>
        <v>0</v>
      </c>
      <c r="N280" s="223"/>
      <c r="P280" s="415">
        <v>3</v>
      </c>
      <c r="Q280" s="492"/>
      <c r="R280" s="492"/>
      <c r="S280" s="492"/>
      <c r="T280" s="492"/>
      <c r="U280" s="492"/>
      <c r="V280" s="492"/>
      <c r="W280" s="492"/>
      <c r="X280" s="492"/>
      <c r="Y280" s="164">
        <f t="shared" si="248"/>
        <v>0</v>
      </c>
      <c r="Z280" s="234">
        <v>0</v>
      </c>
      <c r="AA280" s="234">
        <v>0</v>
      </c>
      <c r="AB280" s="234">
        <v>0</v>
      </c>
      <c r="AC280" s="295">
        <f t="shared" si="249"/>
        <v>0</v>
      </c>
      <c r="AD280" s="296">
        <f t="shared" si="247"/>
        <v>0</v>
      </c>
      <c r="AE280" s="223"/>
      <c r="AG280" s="415">
        <v>3</v>
      </c>
      <c r="AH280" s="492"/>
      <c r="AI280" s="492"/>
      <c r="AJ280" s="492"/>
      <c r="AK280" s="492"/>
      <c r="AL280" s="492"/>
      <c r="AM280" s="492"/>
      <c r="AN280" s="492"/>
      <c r="AO280" s="492"/>
      <c r="AP280" s="305">
        <f t="shared" si="250"/>
        <v>0</v>
      </c>
      <c r="AQ280" s="234">
        <v>0</v>
      </c>
      <c r="AR280" s="234">
        <v>0</v>
      </c>
      <c r="AS280" s="234">
        <v>0</v>
      </c>
      <c r="AT280" s="277">
        <f t="shared" si="251"/>
        <v>0</v>
      </c>
      <c r="AU280" s="278">
        <f t="shared" si="252"/>
        <v>0</v>
      </c>
    </row>
    <row r="281" spans="1:47" ht="16" thickBot="1" x14ac:dyDescent="0.4">
      <c r="A281" s="504" t="s">
        <v>25</v>
      </c>
      <c r="B281" s="505"/>
      <c r="C281" s="505"/>
      <c r="D281" s="505"/>
      <c r="E281" s="505"/>
      <c r="F281" s="505"/>
      <c r="G281" s="505"/>
      <c r="H281" s="505"/>
      <c r="I281" s="505"/>
      <c r="J281" s="250">
        <f>SUM(J278:J280)</f>
        <v>0</v>
      </c>
      <c r="K281" s="250">
        <f t="shared" ref="K281:L281" si="254">SUM(K278:K280)</f>
        <v>0</v>
      </c>
      <c r="L281" s="250">
        <f t="shared" si="254"/>
        <v>0</v>
      </c>
      <c r="M281" s="237">
        <f t="shared" si="253"/>
        <v>0</v>
      </c>
      <c r="N281" s="223"/>
      <c r="P281" s="504" t="s">
        <v>25</v>
      </c>
      <c r="Q281" s="505"/>
      <c r="R281" s="505"/>
      <c r="S281" s="505"/>
      <c r="T281" s="505"/>
      <c r="U281" s="505"/>
      <c r="V281" s="505"/>
      <c r="W281" s="505"/>
      <c r="X281" s="505"/>
      <c r="Y281" s="200">
        <f t="shared" si="248"/>
        <v>0</v>
      </c>
      <c r="Z281" s="293">
        <f>SUM(Z278:Z280)</f>
        <v>0</v>
      </c>
      <c r="AA281" s="293">
        <f t="shared" ref="AA281:AD281" si="255">SUM(AA278:AA280)</f>
        <v>0</v>
      </c>
      <c r="AB281" s="293">
        <f t="shared" si="255"/>
        <v>0</v>
      </c>
      <c r="AC281" s="293">
        <f t="shared" si="255"/>
        <v>0</v>
      </c>
      <c r="AD281" s="294">
        <f t="shared" si="255"/>
        <v>0</v>
      </c>
      <c r="AE281" s="223"/>
      <c r="AG281" s="504" t="s">
        <v>25</v>
      </c>
      <c r="AH281" s="505"/>
      <c r="AI281" s="505"/>
      <c r="AJ281" s="505"/>
      <c r="AK281" s="505"/>
      <c r="AL281" s="505"/>
      <c r="AM281" s="505"/>
      <c r="AN281" s="505"/>
      <c r="AO281" s="505"/>
      <c r="AP281" s="306">
        <f t="shared" si="250"/>
        <v>0</v>
      </c>
      <c r="AQ281" s="275">
        <f>SUM(AQ278:AQ280)</f>
        <v>0</v>
      </c>
      <c r="AR281" s="275">
        <f t="shared" ref="AR281:AT281" si="256">SUM(AR278:AR280)</f>
        <v>0</v>
      </c>
      <c r="AS281" s="275">
        <f t="shared" si="256"/>
        <v>0</v>
      </c>
      <c r="AT281" s="275">
        <f t="shared" si="256"/>
        <v>0</v>
      </c>
      <c r="AU281" s="276">
        <f t="shared" si="252"/>
        <v>0</v>
      </c>
    </row>
    <row r="282" spans="1:47" s="358" customFormat="1" ht="3.75" customHeight="1" thickBot="1" x14ac:dyDescent="0.4">
      <c r="A282" s="413"/>
      <c r="B282" s="413"/>
      <c r="C282" s="413"/>
      <c r="D282" s="413"/>
      <c r="E282" s="413"/>
      <c r="F282" s="413"/>
      <c r="G282" s="413"/>
      <c r="H282" s="413"/>
      <c r="I282" s="413"/>
      <c r="J282" s="246"/>
      <c r="K282" s="246"/>
      <c r="L282" s="246"/>
      <c r="M282" s="246"/>
      <c r="N282" s="223"/>
      <c r="P282" s="413"/>
      <c r="Q282" s="413"/>
      <c r="R282" s="413"/>
      <c r="S282" s="413"/>
      <c r="T282" s="413"/>
      <c r="U282" s="413"/>
      <c r="V282" s="413"/>
      <c r="W282" s="413"/>
      <c r="X282" s="413"/>
      <c r="Y282" s="304"/>
      <c r="Z282" s="246"/>
      <c r="AA282" s="246"/>
      <c r="AB282" s="246"/>
      <c r="AC282" s="246"/>
      <c r="AD282" s="246"/>
      <c r="AE282" s="223"/>
      <c r="AG282" s="413"/>
      <c r="AH282" s="413"/>
      <c r="AI282" s="413"/>
      <c r="AJ282" s="413"/>
      <c r="AK282" s="413"/>
      <c r="AL282" s="413"/>
      <c r="AM282" s="413"/>
      <c r="AN282" s="413"/>
      <c r="AO282" s="413"/>
      <c r="AP282" s="304"/>
      <c r="AQ282" s="246"/>
      <c r="AR282" s="246"/>
      <c r="AS282" s="246"/>
      <c r="AT282" s="246"/>
      <c r="AU282" s="246"/>
    </row>
    <row r="283" spans="1:47" s="242" customFormat="1" x14ac:dyDescent="0.35">
      <c r="A283" s="502" t="s">
        <v>33</v>
      </c>
      <c r="B283" s="503"/>
      <c r="C283" s="503"/>
      <c r="D283" s="503"/>
      <c r="E283" s="503"/>
      <c r="F283" s="503"/>
      <c r="G283" s="503"/>
      <c r="H283" s="503"/>
      <c r="I283" s="503"/>
      <c r="J283" s="425" t="s">
        <v>17</v>
      </c>
      <c r="K283" s="425" t="s">
        <v>15</v>
      </c>
      <c r="L283" s="425" t="s">
        <v>16</v>
      </c>
      <c r="M283" s="418" t="s">
        <v>18</v>
      </c>
      <c r="N283" s="413"/>
      <c r="P283" s="502" t="s">
        <v>33</v>
      </c>
      <c r="Q283" s="503"/>
      <c r="R283" s="503"/>
      <c r="S283" s="503"/>
      <c r="T283" s="503"/>
      <c r="U283" s="503"/>
      <c r="V283" s="503"/>
      <c r="W283" s="503"/>
      <c r="X283" s="503"/>
      <c r="Y283" s="414" t="s">
        <v>260</v>
      </c>
      <c r="Z283" s="425" t="s">
        <v>77</v>
      </c>
      <c r="AA283" s="425" t="s">
        <v>15</v>
      </c>
      <c r="AB283" s="425" t="s">
        <v>16</v>
      </c>
      <c r="AC283" s="414" t="s">
        <v>18</v>
      </c>
      <c r="AD283" s="268" t="s">
        <v>114</v>
      </c>
      <c r="AE283" s="413"/>
      <c r="AG283" s="502" t="s">
        <v>33</v>
      </c>
      <c r="AH283" s="503"/>
      <c r="AI283" s="503"/>
      <c r="AJ283" s="503"/>
      <c r="AK283" s="503"/>
      <c r="AL283" s="503"/>
      <c r="AM283" s="503"/>
      <c r="AN283" s="503"/>
      <c r="AO283" s="503"/>
      <c r="AP283" s="414" t="s">
        <v>260</v>
      </c>
      <c r="AQ283" s="425" t="s">
        <v>211</v>
      </c>
      <c r="AR283" s="425" t="s">
        <v>15</v>
      </c>
      <c r="AS283" s="425" t="s">
        <v>16</v>
      </c>
      <c r="AT283" s="414" t="s">
        <v>213</v>
      </c>
      <c r="AU283" s="268" t="s">
        <v>263</v>
      </c>
    </row>
    <row r="284" spans="1:47" x14ac:dyDescent="0.35">
      <c r="A284" s="415">
        <v>1</v>
      </c>
      <c r="B284" s="492"/>
      <c r="C284" s="492"/>
      <c r="D284" s="492"/>
      <c r="E284" s="492"/>
      <c r="F284" s="492"/>
      <c r="G284" s="492"/>
      <c r="H284" s="492"/>
      <c r="I284" s="492"/>
      <c r="J284" s="234">
        <v>0</v>
      </c>
      <c r="K284" s="234">
        <v>0</v>
      </c>
      <c r="L284" s="234">
        <v>0</v>
      </c>
      <c r="M284" s="236">
        <f t="shared" si="253"/>
        <v>0</v>
      </c>
      <c r="N284" s="223"/>
      <c r="P284" s="415">
        <v>1</v>
      </c>
      <c r="Q284" s="492"/>
      <c r="R284" s="492"/>
      <c r="S284" s="492"/>
      <c r="T284" s="492"/>
      <c r="U284" s="492"/>
      <c r="V284" s="492"/>
      <c r="W284" s="492"/>
      <c r="X284" s="492"/>
      <c r="Y284" s="164">
        <f t="shared" ref="Y284:Y287" si="257">AU204</f>
        <v>0</v>
      </c>
      <c r="Z284" s="234">
        <v>0</v>
      </c>
      <c r="AA284" s="234">
        <v>0</v>
      </c>
      <c r="AB284" s="234">
        <v>0</v>
      </c>
      <c r="AC284" s="295">
        <f t="shared" ref="AC284:AC286" si="258">SUM(Z284:AB284)</f>
        <v>0</v>
      </c>
      <c r="AD284" s="296">
        <f t="shared" ref="AD284:AD286" si="259">M284-AC284</f>
        <v>0</v>
      </c>
      <c r="AE284" s="223"/>
      <c r="AG284" s="415">
        <v>1</v>
      </c>
      <c r="AH284" s="492"/>
      <c r="AI284" s="492"/>
      <c r="AJ284" s="492"/>
      <c r="AK284" s="492"/>
      <c r="AL284" s="492"/>
      <c r="AM284" s="492"/>
      <c r="AN284" s="492"/>
      <c r="AO284" s="492"/>
      <c r="AP284" s="305">
        <f t="shared" ref="AP284:AP287" si="260">AU204</f>
        <v>0</v>
      </c>
      <c r="AQ284" s="234">
        <v>0</v>
      </c>
      <c r="AR284" s="234">
        <v>0</v>
      </c>
      <c r="AS284" s="234">
        <v>0</v>
      </c>
      <c r="AT284" s="277">
        <f t="shared" ref="AT284:AT286" si="261">SUM(AQ284:AS284)</f>
        <v>0</v>
      </c>
      <c r="AU284" s="278">
        <f t="shared" ref="AU284:AU287" si="262">IF($S$313&lt;&gt;0, AC284+AP284-AT284, M284+AP284-AT284)</f>
        <v>0</v>
      </c>
    </row>
    <row r="285" spans="1:47" x14ac:dyDescent="0.35">
      <c r="A285" s="415">
        <v>2</v>
      </c>
      <c r="B285" s="492"/>
      <c r="C285" s="492"/>
      <c r="D285" s="492"/>
      <c r="E285" s="492"/>
      <c r="F285" s="492"/>
      <c r="G285" s="492"/>
      <c r="H285" s="492"/>
      <c r="I285" s="492"/>
      <c r="J285" s="234">
        <v>0</v>
      </c>
      <c r="K285" s="234">
        <v>0</v>
      </c>
      <c r="L285" s="234">
        <v>0</v>
      </c>
      <c r="M285" s="236">
        <f t="shared" si="253"/>
        <v>0</v>
      </c>
      <c r="N285" s="223"/>
      <c r="P285" s="415">
        <v>2</v>
      </c>
      <c r="Q285" s="492"/>
      <c r="R285" s="492"/>
      <c r="S285" s="492"/>
      <c r="T285" s="492"/>
      <c r="U285" s="492"/>
      <c r="V285" s="492"/>
      <c r="W285" s="492"/>
      <c r="X285" s="492"/>
      <c r="Y285" s="164">
        <f t="shared" si="257"/>
        <v>0</v>
      </c>
      <c r="Z285" s="234">
        <v>0</v>
      </c>
      <c r="AA285" s="234">
        <v>0</v>
      </c>
      <c r="AB285" s="234">
        <v>0</v>
      </c>
      <c r="AC285" s="295">
        <f t="shared" si="258"/>
        <v>0</v>
      </c>
      <c r="AD285" s="296">
        <f t="shared" si="259"/>
        <v>0</v>
      </c>
      <c r="AE285" s="223"/>
      <c r="AG285" s="415">
        <v>2</v>
      </c>
      <c r="AH285" s="492"/>
      <c r="AI285" s="492"/>
      <c r="AJ285" s="492"/>
      <c r="AK285" s="492"/>
      <c r="AL285" s="492"/>
      <c r="AM285" s="492"/>
      <c r="AN285" s="492"/>
      <c r="AO285" s="492"/>
      <c r="AP285" s="305">
        <f t="shared" si="260"/>
        <v>0</v>
      </c>
      <c r="AQ285" s="234">
        <v>0</v>
      </c>
      <c r="AR285" s="234">
        <v>0</v>
      </c>
      <c r="AS285" s="234">
        <v>0</v>
      </c>
      <c r="AT285" s="277">
        <f t="shared" si="261"/>
        <v>0</v>
      </c>
      <c r="AU285" s="278">
        <f t="shared" si="262"/>
        <v>0</v>
      </c>
    </row>
    <row r="286" spans="1:47" x14ac:dyDescent="0.35">
      <c r="A286" s="415">
        <v>3</v>
      </c>
      <c r="B286" s="492"/>
      <c r="C286" s="492"/>
      <c r="D286" s="492"/>
      <c r="E286" s="492"/>
      <c r="F286" s="492"/>
      <c r="G286" s="492"/>
      <c r="H286" s="492"/>
      <c r="I286" s="492"/>
      <c r="J286" s="234">
        <v>0</v>
      </c>
      <c r="K286" s="234">
        <v>0</v>
      </c>
      <c r="L286" s="234">
        <v>0</v>
      </c>
      <c r="M286" s="236">
        <f>SUM(J286:L286)</f>
        <v>0</v>
      </c>
      <c r="N286" s="223"/>
      <c r="P286" s="415">
        <v>3</v>
      </c>
      <c r="Q286" s="492"/>
      <c r="R286" s="492"/>
      <c r="S286" s="492"/>
      <c r="T286" s="492"/>
      <c r="U286" s="492"/>
      <c r="V286" s="492"/>
      <c r="W286" s="492"/>
      <c r="X286" s="492"/>
      <c r="Y286" s="164">
        <f t="shared" si="257"/>
        <v>0</v>
      </c>
      <c r="Z286" s="234">
        <v>0</v>
      </c>
      <c r="AA286" s="234">
        <v>0</v>
      </c>
      <c r="AB286" s="234">
        <v>0</v>
      </c>
      <c r="AC286" s="295">
        <f t="shared" si="258"/>
        <v>0</v>
      </c>
      <c r="AD286" s="296">
        <f t="shared" si="259"/>
        <v>0</v>
      </c>
      <c r="AE286" s="223"/>
      <c r="AG286" s="415">
        <v>3</v>
      </c>
      <c r="AH286" s="492"/>
      <c r="AI286" s="492"/>
      <c r="AJ286" s="492"/>
      <c r="AK286" s="492"/>
      <c r="AL286" s="492"/>
      <c r="AM286" s="492"/>
      <c r="AN286" s="492"/>
      <c r="AO286" s="492"/>
      <c r="AP286" s="305">
        <f t="shared" si="260"/>
        <v>0</v>
      </c>
      <c r="AQ286" s="234">
        <v>0</v>
      </c>
      <c r="AR286" s="234">
        <v>0</v>
      </c>
      <c r="AS286" s="234">
        <v>0</v>
      </c>
      <c r="AT286" s="277">
        <f t="shared" si="261"/>
        <v>0</v>
      </c>
      <c r="AU286" s="278">
        <f t="shared" si="262"/>
        <v>0</v>
      </c>
    </row>
    <row r="287" spans="1:47" ht="16" thickBot="1" x14ac:dyDescent="0.4">
      <c r="A287" s="504" t="s">
        <v>26</v>
      </c>
      <c r="B287" s="505"/>
      <c r="C287" s="505"/>
      <c r="D287" s="505"/>
      <c r="E287" s="505"/>
      <c r="F287" s="505"/>
      <c r="G287" s="505"/>
      <c r="H287" s="505"/>
      <c r="I287" s="505"/>
      <c r="J287" s="250">
        <f>SUM(J284:J286)</f>
        <v>0</v>
      </c>
      <c r="K287" s="250">
        <f t="shared" ref="K287" si="263">SUM(K284:K286)</f>
        <v>0</v>
      </c>
      <c r="L287" s="250">
        <f>SUM(L284:L286)</f>
        <v>0</v>
      </c>
      <c r="M287" s="237">
        <f t="shared" si="253"/>
        <v>0</v>
      </c>
      <c r="N287" s="223"/>
      <c r="P287" s="530" t="s">
        <v>26</v>
      </c>
      <c r="Q287" s="531"/>
      <c r="R287" s="531"/>
      <c r="S287" s="531"/>
      <c r="T287" s="531"/>
      <c r="U287" s="531"/>
      <c r="V287" s="531"/>
      <c r="W287" s="531"/>
      <c r="X287" s="531"/>
      <c r="Y287" s="164">
        <f t="shared" si="257"/>
        <v>0</v>
      </c>
      <c r="Z287" s="295">
        <f>SUM(Z284:Z286)</f>
        <v>0</v>
      </c>
      <c r="AA287" s="295">
        <f t="shared" ref="AA287:AD287" si="264">SUM(AA284:AA286)</f>
        <v>0</v>
      </c>
      <c r="AB287" s="295">
        <f t="shared" si="264"/>
        <v>0</v>
      </c>
      <c r="AC287" s="295">
        <f t="shared" si="264"/>
        <v>0</v>
      </c>
      <c r="AD287" s="296">
        <f t="shared" si="264"/>
        <v>0</v>
      </c>
      <c r="AE287" s="223"/>
      <c r="AG287" s="504" t="s">
        <v>26</v>
      </c>
      <c r="AH287" s="505"/>
      <c r="AI287" s="505"/>
      <c r="AJ287" s="505"/>
      <c r="AK287" s="505"/>
      <c r="AL287" s="505"/>
      <c r="AM287" s="505"/>
      <c r="AN287" s="505"/>
      <c r="AO287" s="505"/>
      <c r="AP287" s="306">
        <f t="shared" si="260"/>
        <v>0</v>
      </c>
      <c r="AQ287" s="275">
        <f>SUM(AQ284:AQ286)</f>
        <v>0</v>
      </c>
      <c r="AR287" s="275">
        <f t="shared" ref="AR287:AT287" si="265">SUM(AR284:AR286)</f>
        <v>0</v>
      </c>
      <c r="AS287" s="275">
        <f t="shared" si="265"/>
        <v>0</v>
      </c>
      <c r="AT287" s="275">
        <f t="shared" si="265"/>
        <v>0</v>
      </c>
      <c r="AU287" s="276">
        <f t="shared" si="262"/>
        <v>0</v>
      </c>
    </row>
    <row r="288" spans="1:47" s="358" customFormat="1" ht="3.75" customHeight="1" thickBot="1" x14ac:dyDescent="0.4">
      <c r="A288" s="413"/>
      <c r="B288" s="413"/>
      <c r="C288" s="413"/>
      <c r="D288" s="413"/>
      <c r="E288" s="413"/>
      <c r="F288" s="413"/>
      <c r="G288" s="413"/>
      <c r="H288" s="413"/>
      <c r="I288" s="413"/>
      <c r="J288" s="246"/>
      <c r="K288" s="246"/>
      <c r="L288" s="246"/>
      <c r="M288" s="246"/>
      <c r="N288" s="223"/>
      <c r="P288" s="341"/>
      <c r="Q288" s="342"/>
      <c r="R288" s="342"/>
      <c r="S288" s="342"/>
      <c r="T288" s="342"/>
      <c r="U288" s="342"/>
      <c r="V288" s="342"/>
      <c r="W288" s="342"/>
      <c r="X288" s="342"/>
      <c r="Y288" s="249"/>
      <c r="Z288" s="249"/>
      <c r="AA288" s="249"/>
      <c r="AB288" s="249"/>
      <c r="AC288" s="249"/>
      <c r="AD288" s="343"/>
      <c r="AE288" s="223"/>
      <c r="AG288" s="413"/>
      <c r="AH288" s="413"/>
      <c r="AI288" s="413"/>
      <c r="AJ288" s="413"/>
      <c r="AK288" s="413"/>
      <c r="AL288" s="413"/>
      <c r="AM288" s="413"/>
      <c r="AN288" s="413"/>
      <c r="AO288" s="413"/>
      <c r="AP288" s="246"/>
      <c r="AQ288" s="246"/>
      <c r="AR288" s="246"/>
      <c r="AS288" s="246"/>
      <c r="AT288" s="246"/>
      <c r="AU288" s="246"/>
    </row>
    <row r="289" spans="1:134" s="242" customFormat="1" x14ac:dyDescent="0.35">
      <c r="A289" s="502" t="s">
        <v>27</v>
      </c>
      <c r="B289" s="503"/>
      <c r="C289" s="503"/>
      <c r="D289" s="503"/>
      <c r="E289" s="503"/>
      <c r="F289" s="503"/>
      <c r="G289" s="503"/>
      <c r="H289" s="503"/>
      <c r="I289" s="503"/>
      <c r="J289" s="425" t="s">
        <v>17</v>
      </c>
      <c r="K289" s="425" t="s">
        <v>15</v>
      </c>
      <c r="L289" s="425" t="s">
        <v>16</v>
      </c>
      <c r="M289" s="418" t="s">
        <v>18</v>
      </c>
      <c r="N289" s="413"/>
      <c r="P289" s="502" t="s">
        <v>27</v>
      </c>
      <c r="Q289" s="503"/>
      <c r="R289" s="503"/>
      <c r="S289" s="503"/>
      <c r="T289" s="503"/>
      <c r="U289" s="503"/>
      <c r="V289" s="503"/>
      <c r="W289" s="503"/>
      <c r="X289" s="503"/>
      <c r="Y289" s="414" t="s">
        <v>260</v>
      </c>
      <c r="Z289" s="425" t="s">
        <v>77</v>
      </c>
      <c r="AA289" s="425" t="s">
        <v>15</v>
      </c>
      <c r="AB289" s="425" t="s">
        <v>16</v>
      </c>
      <c r="AC289" s="414" t="s">
        <v>18</v>
      </c>
      <c r="AD289" s="268" t="s">
        <v>114</v>
      </c>
      <c r="AE289" s="413"/>
      <c r="AG289" s="502" t="s">
        <v>27</v>
      </c>
      <c r="AH289" s="503"/>
      <c r="AI289" s="503"/>
      <c r="AJ289" s="503"/>
      <c r="AK289" s="503"/>
      <c r="AL289" s="503"/>
      <c r="AM289" s="503"/>
      <c r="AN289" s="503"/>
      <c r="AO289" s="503"/>
      <c r="AP289" s="414" t="s">
        <v>260</v>
      </c>
      <c r="AQ289" s="425" t="s">
        <v>211</v>
      </c>
      <c r="AR289" s="425" t="s">
        <v>15</v>
      </c>
      <c r="AS289" s="425" t="s">
        <v>16</v>
      </c>
      <c r="AT289" s="414" t="s">
        <v>213</v>
      </c>
      <c r="AU289" s="268" t="s">
        <v>263</v>
      </c>
    </row>
    <row r="290" spans="1:134" x14ac:dyDescent="0.35">
      <c r="A290" s="415">
        <v>1</v>
      </c>
      <c r="B290" s="228" t="s">
        <v>28</v>
      </c>
      <c r="C290" s="492"/>
      <c r="D290" s="492"/>
      <c r="E290" s="492"/>
      <c r="F290" s="492"/>
      <c r="G290" s="492"/>
      <c r="H290" s="492"/>
      <c r="I290" s="492"/>
      <c r="J290" s="234">
        <v>0</v>
      </c>
      <c r="K290" s="234">
        <v>0</v>
      </c>
      <c r="L290" s="234">
        <v>0</v>
      </c>
      <c r="M290" s="236">
        <f t="shared" si="253"/>
        <v>0</v>
      </c>
      <c r="N290" s="223"/>
      <c r="P290" s="415">
        <v>1</v>
      </c>
      <c r="Q290" s="228" t="s">
        <v>28</v>
      </c>
      <c r="R290" s="492"/>
      <c r="S290" s="492"/>
      <c r="T290" s="492"/>
      <c r="U290" s="492"/>
      <c r="V290" s="492"/>
      <c r="W290" s="492"/>
      <c r="X290" s="492"/>
      <c r="Y290" s="164">
        <f t="shared" ref="Y290:Y301" si="266">AU210</f>
        <v>0</v>
      </c>
      <c r="Z290" s="234">
        <v>0</v>
      </c>
      <c r="AA290" s="234">
        <v>0</v>
      </c>
      <c r="AB290" s="234">
        <v>0</v>
      </c>
      <c r="AC290" s="295">
        <f t="shared" ref="AC290:AC299" si="267">SUM(Z290:AB290)</f>
        <v>0</v>
      </c>
      <c r="AD290" s="296">
        <f t="shared" ref="AD290:AD300" si="268">M290-AC290</f>
        <v>0</v>
      </c>
      <c r="AE290" s="223"/>
      <c r="AG290" s="415">
        <v>1</v>
      </c>
      <c r="AH290" s="228" t="s">
        <v>28</v>
      </c>
      <c r="AI290" s="492"/>
      <c r="AJ290" s="492"/>
      <c r="AK290" s="492"/>
      <c r="AL290" s="492"/>
      <c r="AM290" s="492"/>
      <c r="AN290" s="492"/>
      <c r="AO290" s="492"/>
      <c r="AP290" s="305">
        <f t="shared" ref="AP290:AP301" si="269">AU210</f>
        <v>0</v>
      </c>
      <c r="AQ290" s="234">
        <v>0</v>
      </c>
      <c r="AR290" s="234">
        <v>0</v>
      </c>
      <c r="AS290" s="234">
        <v>0</v>
      </c>
      <c r="AT290" s="277">
        <f t="shared" ref="AT290:AT299" si="270">SUM(AQ290:AS290)</f>
        <v>0</v>
      </c>
      <c r="AU290" s="278">
        <f t="shared" ref="AU290:AU301" si="271">IF($S$313&lt;&gt;0, AC290+AP290-AT290, M290+AP290-AT290)</f>
        <v>0</v>
      </c>
    </row>
    <row r="291" spans="1:134" x14ac:dyDescent="0.35">
      <c r="A291" s="415">
        <v>2</v>
      </c>
      <c r="B291" s="228" t="s">
        <v>31</v>
      </c>
      <c r="C291" s="492"/>
      <c r="D291" s="492"/>
      <c r="E291" s="492"/>
      <c r="F291" s="492"/>
      <c r="G291" s="492"/>
      <c r="H291" s="492"/>
      <c r="I291" s="492"/>
      <c r="J291" s="234">
        <v>0</v>
      </c>
      <c r="K291" s="234">
        <v>0</v>
      </c>
      <c r="L291" s="234">
        <v>0</v>
      </c>
      <c r="M291" s="236">
        <f t="shared" si="253"/>
        <v>0</v>
      </c>
      <c r="N291" s="223"/>
      <c r="P291" s="415">
        <v>2</v>
      </c>
      <c r="Q291" s="228" t="s">
        <v>31</v>
      </c>
      <c r="R291" s="492"/>
      <c r="S291" s="492"/>
      <c r="T291" s="492"/>
      <c r="U291" s="492"/>
      <c r="V291" s="492"/>
      <c r="W291" s="492"/>
      <c r="X291" s="492"/>
      <c r="Y291" s="164">
        <f t="shared" si="266"/>
        <v>0</v>
      </c>
      <c r="Z291" s="234">
        <v>0</v>
      </c>
      <c r="AA291" s="234">
        <v>0</v>
      </c>
      <c r="AB291" s="234">
        <v>0</v>
      </c>
      <c r="AC291" s="295">
        <f t="shared" si="267"/>
        <v>0</v>
      </c>
      <c r="AD291" s="296">
        <f t="shared" si="268"/>
        <v>0</v>
      </c>
      <c r="AE291" s="223"/>
      <c r="AG291" s="415">
        <v>2</v>
      </c>
      <c r="AH291" s="228" t="s">
        <v>31</v>
      </c>
      <c r="AI291" s="492"/>
      <c r="AJ291" s="492"/>
      <c r="AK291" s="492"/>
      <c r="AL291" s="492"/>
      <c r="AM291" s="492"/>
      <c r="AN291" s="492"/>
      <c r="AO291" s="492"/>
      <c r="AP291" s="305">
        <f t="shared" si="269"/>
        <v>0</v>
      </c>
      <c r="AQ291" s="234">
        <v>0</v>
      </c>
      <c r="AR291" s="234">
        <v>0</v>
      </c>
      <c r="AS291" s="234">
        <v>0</v>
      </c>
      <c r="AT291" s="277">
        <f t="shared" si="270"/>
        <v>0</v>
      </c>
      <c r="AU291" s="278">
        <f t="shared" si="271"/>
        <v>0</v>
      </c>
    </row>
    <row r="292" spans="1:134" x14ac:dyDescent="0.35">
      <c r="A292" s="415">
        <v>3</v>
      </c>
      <c r="B292" s="228" t="s">
        <v>32</v>
      </c>
      <c r="C292" s="492"/>
      <c r="D292" s="492"/>
      <c r="E292" s="492"/>
      <c r="F292" s="492"/>
      <c r="G292" s="492"/>
      <c r="H292" s="492"/>
      <c r="I292" s="492"/>
      <c r="J292" s="234">
        <v>0</v>
      </c>
      <c r="K292" s="234">
        <v>0</v>
      </c>
      <c r="L292" s="234">
        <v>0</v>
      </c>
      <c r="M292" s="236">
        <f t="shared" si="253"/>
        <v>0</v>
      </c>
      <c r="N292" s="223"/>
      <c r="P292" s="415">
        <v>3</v>
      </c>
      <c r="Q292" s="228" t="s">
        <v>32</v>
      </c>
      <c r="R292" s="492"/>
      <c r="S292" s="492"/>
      <c r="T292" s="492"/>
      <c r="U292" s="492"/>
      <c r="V292" s="492"/>
      <c r="W292" s="492"/>
      <c r="X292" s="492"/>
      <c r="Y292" s="164">
        <f t="shared" si="266"/>
        <v>0</v>
      </c>
      <c r="Z292" s="234">
        <v>0</v>
      </c>
      <c r="AA292" s="234">
        <v>0</v>
      </c>
      <c r="AB292" s="234">
        <v>0</v>
      </c>
      <c r="AC292" s="295">
        <f t="shared" si="267"/>
        <v>0</v>
      </c>
      <c r="AD292" s="296">
        <f t="shared" si="268"/>
        <v>0</v>
      </c>
      <c r="AE292" s="223"/>
      <c r="AG292" s="415">
        <v>3</v>
      </c>
      <c r="AH292" s="228" t="s">
        <v>32</v>
      </c>
      <c r="AI292" s="492"/>
      <c r="AJ292" s="492"/>
      <c r="AK292" s="492"/>
      <c r="AL292" s="492"/>
      <c r="AM292" s="492"/>
      <c r="AN292" s="492"/>
      <c r="AO292" s="492"/>
      <c r="AP292" s="305">
        <f t="shared" si="269"/>
        <v>0</v>
      </c>
      <c r="AQ292" s="234">
        <v>0</v>
      </c>
      <c r="AR292" s="234">
        <v>0</v>
      </c>
      <c r="AS292" s="234">
        <v>0</v>
      </c>
      <c r="AT292" s="277">
        <f t="shared" si="270"/>
        <v>0</v>
      </c>
      <c r="AU292" s="278">
        <f t="shared" si="271"/>
        <v>0</v>
      </c>
    </row>
    <row r="293" spans="1:134" s="358" customFormat="1" x14ac:dyDescent="0.35">
      <c r="A293" s="229">
        <v>4</v>
      </c>
      <c r="B293" s="228" t="s">
        <v>72</v>
      </c>
      <c r="C293" s="492"/>
      <c r="D293" s="492"/>
      <c r="E293" s="492"/>
      <c r="F293" s="492"/>
      <c r="G293" s="492"/>
      <c r="H293" s="492"/>
      <c r="I293" s="492"/>
      <c r="J293" s="234">
        <v>0</v>
      </c>
      <c r="K293" s="234">
        <v>0</v>
      </c>
      <c r="L293" s="234">
        <v>0</v>
      </c>
      <c r="M293" s="236">
        <f t="shared" si="253"/>
        <v>0</v>
      </c>
      <c r="N293" s="223"/>
      <c r="P293" s="229">
        <v>4</v>
      </c>
      <c r="Q293" s="228" t="s">
        <v>72</v>
      </c>
      <c r="R293" s="492"/>
      <c r="S293" s="492"/>
      <c r="T293" s="492"/>
      <c r="U293" s="492"/>
      <c r="V293" s="492"/>
      <c r="W293" s="492"/>
      <c r="X293" s="492"/>
      <c r="Y293" s="164">
        <f t="shared" si="266"/>
        <v>0</v>
      </c>
      <c r="Z293" s="234">
        <v>0</v>
      </c>
      <c r="AA293" s="234">
        <v>0</v>
      </c>
      <c r="AB293" s="234">
        <v>0</v>
      </c>
      <c r="AC293" s="295">
        <f t="shared" si="267"/>
        <v>0</v>
      </c>
      <c r="AD293" s="296">
        <f t="shared" si="268"/>
        <v>0</v>
      </c>
      <c r="AE293" s="223"/>
      <c r="AG293" s="229">
        <v>4</v>
      </c>
      <c r="AH293" s="228" t="s">
        <v>72</v>
      </c>
      <c r="AI293" s="492"/>
      <c r="AJ293" s="492"/>
      <c r="AK293" s="492"/>
      <c r="AL293" s="492"/>
      <c r="AM293" s="492"/>
      <c r="AN293" s="492"/>
      <c r="AO293" s="492"/>
      <c r="AP293" s="305">
        <f t="shared" si="269"/>
        <v>0</v>
      </c>
      <c r="AQ293" s="234">
        <v>0</v>
      </c>
      <c r="AR293" s="234">
        <v>0</v>
      </c>
      <c r="AS293" s="234">
        <v>0</v>
      </c>
      <c r="AT293" s="277">
        <f t="shared" si="270"/>
        <v>0</v>
      </c>
      <c r="AU293" s="278">
        <f>IF($S$313&lt;&gt;0, AC293+AP293-AT293, M293+AP293-AT293)</f>
        <v>0</v>
      </c>
    </row>
    <row r="294" spans="1:134" x14ac:dyDescent="0.35">
      <c r="A294" s="415">
        <v>5</v>
      </c>
      <c r="B294" s="228" t="s">
        <v>29</v>
      </c>
      <c r="C294" s="492"/>
      <c r="D294" s="492"/>
      <c r="E294" s="492"/>
      <c r="F294" s="492"/>
      <c r="G294" s="492"/>
      <c r="H294" s="492"/>
      <c r="I294" s="492"/>
      <c r="J294" s="234">
        <v>0</v>
      </c>
      <c r="K294" s="234">
        <v>0</v>
      </c>
      <c r="L294" s="234">
        <v>0</v>
      </c>
      <c r="M294" s="236">
        <f t="shared" si="253"/>
        <v>0</v>
      </c>
      <c r="N294" s="223"/>
      <c r="P294" s="415">
        <v>5</v>
      </c>
      <c r="Q294" s="228" t="s">
        <v>29</v>
      </c>
      <c r="R294" s="492"/>
      <c r="S294" s="492"/>
      <c r="T294" s="492"/>
      <c r="U294" s="492"/>
      <c r="V294" s="492"/>
      <c r="W294" s="492"/>
      <c r="X294" s="492"/>
      <c r="Y294" s="164">
        <f t="shared" si="266"/>
        <v>0</v>
      </c>
      <c r="Z294" s="234">
        <v>0</v>
      </c>
      <c r="AA294" s="234">
        <v>0</v>
      </c>
      <c r="AB294" s="234">
        <v>0</v>
      </c>
      <c r="AC294" s="295">
        <f t="shared" si="267"/>
        <v>0</v>
      </c>
      <c r="AD294" s="296">
        <f t="shared" si="268"/>
        <v>0</v>
      </c>
      <c r="AE294" s="223"/>
      <c r="AG294" s="415">
        <v>5</v>
      </c>
      <c r="AH294" s="228" t="s">
        <v>29</v>
      </c>
      <c r="AI294" s="492"/>
      <c r="AJ294" s="492"/>
      <c r="AK294" s="492"/>
      <c r="AL294" s="492"/>
      <c r="AM294" s="492"/>
      <c r="AN294" s="492"/>
      <c r="AO294" s="492"/>
      <c r="AP294" s="305">
        <f t="shared" si="269"/>
        <v>0</v>
      </c>
      <c r="AQ294" s="234">
        <v>0</v>
      </c>
      <c r="AR294" s="234">
        <v>0</v>
      </c>
      <c r="AS294" s="234">
        <v>0</v>
      </c>
      <c r="AT294" s="277">
        <f t="shared" si="270"/>
        <v>0</v>
      </c>
      <c r="AU294" s="278">
        <f t="shared" si="271"/>
        <v>0</v>
      </c>
    </row>
    <row r="295" spans="1:134" x14ac:dyDescent="0.35">
      <c r="A295" s="415">
        <v>6</v>
      </c>
      <c r="B295" s="228" t="s">
        <v>30</v>
      </c>
      <c r="C295" s="492"/>
      <c r="D295" s="492"/>
      <c r="E295" s="492"/>
      <c r="F295" s="492"/>
      <c r="G295" s="492"/>
      <c r="H295" s="492"/>
      <c r="I295" s="492"/>
      <c r="J295" s="234">
        <v>0</v>
      </c>
      <c r="K295" s="234">
        <v>0</v>
      </c>
      <c r="L295" s="234">
        <v>0</v>
      </c>
      <c r="M295" s="236">
        <f t="shared" si="253"/>
        <v>0</v>
      </c>
      <c r="N295" s="223"/>
      <c r="P295" s="415">
        <v>6</v>
      </c>
      <c r="Q295" s="228" t="s">
        <v>30</v>
      </c>
      <c r="R295" s="492"/>
      <c r="S295" s="492"/>
      <c r="T295" s="492"/>
      <c r="U295" s="492"/>
      <c r="V295" s="492"/>
      <c r="W295" s="492"/>
      <c r="X295" s="492"/>
      <c r="Y295" s="164">
        <f t="shared" si="266"/>
        <v>0</v>
      </c>
      <c r="Z295" s="234">
        <v>0</v>
      </c>
      <c r="AA295" s="234">
        <v>0</v>
      </c>
      <c r="AB295" s="234">
        <v>0</v>
      </c>
      <c r="AC295" s="295">
        <f t="shared" si="267"/>
        <v>0</v>
      </c>
      <c r="AD295" s="296">
        <f t="shared" si="268"/>
        <v>0</v>
      </c>
      <c r="AE295" s="223"/>
      <c r="AG295" s="415">
        <v>6</v>
      </c>
      <c r="AH295" s="228" t="s">
        <v>30</v>
      </c>
      <c r="AI295" s="492"/>
      <c r="AJ295" s="492"/>
      <c r="AK295" s="492"/>
      <c r="AL295" s="492"/>
      <c r="AM295" s="492"/>
      <c r="AN295" s="492"/>
      <c r="AO295" s="492"/>
      <c r="AP295" s="305">
        <f t="shared" si="269"/>
        <v>0</v>
      </c>
      <c r="AQ295" s="234">
        <v>0</v>
      </c>
      <c r="AR295" s="234">
        <v>0</v>
      </c>
      <c r="AS295" s="234">
        <v>0</v>
      </c>
      <c r="AT295" s="277">
        <f t="shared" si="270"/>
        <v>0</v>
      </c>
      <c r="AU295" s="278">
        <f t="shared" si="271"/>
        <v>0</v>
      </c>
    </row>
    <row r="296" spans="1:134" x14ac:dyDescent="0.35">
      <c r="A296" s="415">
        <v>7</v>
      </c>
      <c r="B296" s="228" t="s">
        <v>34</v>
      </c>
      <c r="C296" s="492"/>
      <c r="D296" s="492"/>
      <c r="E296" s="492"/>
      <c r="F296" s="492"/>
      <c r="G296" s="492"/>
      <c r="H296" s="492"/>
      <c r="I296" s="492"/>
      <c r="J296" s="234">
        <v>0</v>
      </c>
      <c r="K296" s="234">
        <v>0</v>
      </c>
      <c r="L296" s="234">
        <v>0</v>
      </c>
      <c r="M296" s="236">
        <f t="shared" si="253"/>
        <v>0</v>
      </c>
      <c r="N296" s="223"/>
      <c r="P296" s="415">
        <v>7</v>
      </c>
      <c r="Q296" s="228" t="s">
        <v>34</v>
      </c>
      <c r="R296" s="492"/>
      <c r="S296" s="492"/>
      <c r="T296" s="492"/>
      <c r="U296" s="492"/>
      <c r="V296" s="492"/>
      <c r="W296" s="492"/>
      <c r="X296" s="492"/>
      <c r="Y296" s="164">
        <f t="shared" si="266"/>
        <v>0</v>
      </c>
      <c r="Z296" s="234">
        <v>0</v>
      </c>
      <c r="AA296" s="234">
        <v>0</v>
      </c>
      <c r="AB296" s="234">
        <v>0</v>
      </c>
      <c r="AC296" s="295">
        <f t="shared" si="267"/>
        <v>0</v>
      </c>
      <c r="AD296" s="296">
        <f t="shared" si="268"/>
        <v>0</v>
      </c>
      <c r="AE296" s="223"/>
      <c r="AG296" s="415">
        <v>7</v>
      </c>
      <c r="AH296" s="228" t="s">
        <v>34</v>
      </c>
      <c r="AI296" s="492"/>
      <c r="AJ296" s="492"/>
      <c r="AK296" s="492"/>
      <c r="AL296" s="492"/>
      <c r="AM296" s="492"/>
      <c r="AN296" s="492"/>
      <c r="AO296" s="492"/>
      <c r="AP296" s="305">
        <f t="shared" si="269"/>
        <v>0</v>
      </c>
      <c r="AQ296" s="234">
        <v>0</v>
      </c>
      <c r="AR296" s="234">
        <v>0</v>
      </c>
      <c r="AS296" s="234">
        <v>0</v>
      </c>
      <c r="AT296" s="277">
        <f t="shared" si="270"/>
        <v>0</v>
      </c>
      <c r="AU296" s="278">
        <f t="shared" si="271"/>
        <v>0</v>
      </c>
    </row>
    <row r="297" spans="1:134" x14ac:dyDescent="0.35">
      <c r="A297" s="415">
        <v>8</v>
      </c>
      <c r="B297" s="228" t="s">
        <v>35</v>
      </c>
      <c r="C297" s="492"/>
      <c r="D297" s="492"/>
      <c r="E297" s="492"/>
      <c r="F297" s="492"/>
      <c r="G297" s="492"/>
      <c r="H297" s="492"/>
      <c r="I297" s="492"/>
      <c r="J297" s="234">
        <v>0</v>
      </c>
      <c r="K297" s="234">
        <v>0</v>
      </c>
      <c r="L297" s="234">
        <v>0</v>
      </c>
      <c r="M297" s="236">
        <f>SUM(J297:L297)</f>
        <v>0</v>
      </c>
      <c r="N297" s="223"/>
      <c r="P297" s="415">
        <v>8</v>
      </c>
      <c r="Q297" s="228" t="s">
        <v>35</v>
      </c>
      <c r="R297" s="492"/>
      <c r="S297" s="492"/>
      <c r="T297" s="492"/>
      <c r="U297" s="492"/>
      <c r="V297" s="492"/>
      <c r="W297" s="492"/>
      <c r="X297" s="492"/>
      <c r="Y297" s="164">
        <f t="shared" si="266"/>
        <v>0</v>
      </c>
      <c r="Z297" s="234">
        <v>0</v>
      </c>
      <c r="AA297" s="234">
        <v>0</v>
      </c>
      <c r="AB297" s="234">
        <v>0</v>
      </c>
      <c r="AC297" s="295">
        <f t="shared" si="267"/>
        <v>0</v>
      </c>
      <c r="AD297" s="296">
        <f t="shared" si="268"/>
        <v>0</v>
      </c>
      <c r="AE297" s="223"/>
      <c r="AG297" s="415">
        <v>8</v>
      </c>
      <c r="AH297" s="228" t="s">
        <v>35</v>
      </c>
      <c r="AI297" s="492"/>
      <c r="AJ297" s="492"/>
      <c r="AK297" s="492"/>
      <c r="AL297" s="492"/>
      <c r="AM297" s="492"/>
      <c r="AN297" s="492"/>
      <c r="AO297" s="492"/>
      <c r="AP297" s="305">
        <f t="shared" si="269"/>
        <v>0</v>
      </c>
      <c r="AQ297" s="234">
        <v>0</v>
      </c>
      <c r="AR297" s="234">
        <v>0</v>
      </c>
      <c r="AS297" s="234">
        <v>0</v>
      </c>
      <c r="AT297" s="277">
        <f t="shared" si="270"/>
        <v>0</v>
      </c>
      <c r="AU297" s="278">
        <f t="shared" si="271"/>
        <v>0</v>
      </c>
    </row>
    <row r="298" spans="1:134" x14ac:dyDescent="0.35">
      <c r="A298" s="415">
        <v>9</v>
      </c>
      <c r="B298" s="228" t="s">
        <v>50</v>
      </c>
      <c r="C298" s="492"/>
      <c r="D298" s="492"/>
      <c r="E298" s="492"/>
      <c r="F298" s="492"/>
      <c r="G298" s="492"/>
      <c r="H298" s="492"/>
      <c r="I298" s="492"/>
      <c r="J298" s="234">
        <v>0</v>
      </c>
      <c r="K298" s="234">
        <v>0</v>
      </c>
      <c r="L298" s="234">
        <v>0</v>
      </c>
      <c r="M298" s="236">
        <f t="shared" si="253"/>
        <v>0</v>
      </c>
      <c r="N298" s="223"/>
      <c r="P298" s="415">
        <v>9</v>
      </c>
      <c r="Q298" s="228" t="s">
        <v>50</v>
      </c>
      <c r="R298" s="492"/>
      <c r="S298" s="492"/>
      <c r="T298" s="492"/>
      <c r="U298" s="492"/>
      <c r="V298" s="492"/>
      <c r="W298" s="492"/>
      <c r="X298" s="492"/>
      <c r="Y298" s="164">
        <f t="shared" si="266"/>
        <v>0</v>
      </c>
      <c r="Z298" s="234">
        <v>0</v>
      </c>
      <c r="AA298" s="234">
        <v>0</v>
      </c>
      <c r="AB298" s="234">
        <v>0</v>
      </c>
      <c r="AC298" s="295">
        <f t="shared" si="267"/>
        <v>0</v>
      </c>
      <c r="AD298" s="296">
        <f t="shared" si="268"/>
        <v>0</v>
      </c>
      <c r="AE298" s="223"/>
      <c r="AG298" s="415">
        <v>9</v>
      </c>
      <c r="AH298" s="228" t="s">
        <v>50</v>
      </c>
      <c r="AI298" s="492"/>
      <c r="AJ298" s="492"/>
      <c r="AK298" s="492"/>
      <c r="AL298" s="492"/>
      <c r="AM298" s="492"/>
      <c r="AN298" s="492"/>
      <c r="AO298" s="492"/>
      <c r="AP298" s="305">
        <f t="shared" si="269"/>
        <v>0</v>
      </c>
      <c r="AQ298" s="234">
        <v>0</v>
      </c>
      <c r="AR298" s="234">
        <v>0</v>
      </c>
      <c r="AS298" s="234">
        <v>0</v>
      </c>
      <c r="AT298" s="277">
        <f t="shared" si="270"/>
        <v>0</v>
      </c>
      <c r="AU298" s="278">
        <f t="shared" si="271"/>
        <v>0</v>
      </c>
    </row>
    <row r="299" spans="1:134" x14ac:dyDescent="0.35">
      <c r="A299" s="229">
        <v>10</v>
      </c>
      <c r="B299" s="313" t="s">
        <v>205</v>
      </c>
      <c r="C299" s="623"/>
      <c r="D299" s="623"/>
      <c r="E299" s="623"/>
      <c r="F299" s="623"/>
      <c r="G299" s="623"/>
      <c r="H299" s="623"/>
      <c r="I299" s="623"/>
      <c r="J299" s="234">
        <v>0</v>
      </c>
      <c r="K299" s="234">
        <v>0</v>
      </c>
      <c r="L299" s="234">
        <v>0</v>
      </c>
      <c r="M299" s="236">
        <f t="shared" si="253"/>
        <v>0</v>
      </c>
      <c r="N299" s="223"/>
      <c r="P299" s="229">
        <v>10</v>
      </c>
      <c r="Q299" s="313" t="s">
        <v>205</v>
      </c>
      <c r="R299" s="623"/>
      <c r="S299" s="623"/>
      <c r="T299" s="623"/>
      <c r="U299" s="623"/>
      <c r="V299" s="623"/>
      <c r="W299" s="623"/>
      <c r="X299" s="623"/>
      <c r="Y299" s="164">
        <f t="shared" si="266"/>
        <v>0</v>
      </c>
      <c r="Z299" s="234">
        <v>0</v>
      </c>
      <c r="AA299" s="234">
        <v>0</v>
      </c>
      <c r="AB299" s="234">
        <v>0</v>
      </c>
      <c r="AC299" s="295">
        <f t="shared" si="267"/>
        <v>0</v>
      </c>
      <c r="AD299" s="296">
        <f t="shared" si="268"/>
        <v>0</v>
      </c>
      <c r="AE299" s="223"/>
      <c r="AG299" s="229">
        <v>10</v>
      </c>
      <c r="AH299" s="313" t="s">
        <v>205</v>
      </c>
      <c r="AI299" s="623"/>
      <c r="AJ299" s="623"/>
      <c r="AK299" s="623"/>
      <c r="AL299" s="623"/>
      <c r="AM299" s="623"/>
      <c r="AN299" s="623"/>
      <c r="AO299" s="623"/>
      <c r="AP299" s="305">
        <f t="shared" si="269"/>
        <v>0</v>
      </c>
      <c r="AQ299" s="234">
        <v>0</v>
      </c>
      <c r="AR299" s="234">
        <v>0</v>
      </c>
      <c r="AS299" s="234">
        <v>0</v>
      </c>
      <c r="AT299" s="277">
        <f t="shared" si="270"/>
        <v>0</v>
      </c>
      <c r="AU299" s="278">
        <f t="shared" si="271"/>
        <v>0</v>
      </c>
    </row>
    <row r="300" spans="1:134" x14ac:dyDescent="0.35">
      <c r="A300" s="229">
        <v>11</v>
      </c>
      <c r="B300" s="313" t="s">
        <v>205</v>
      </c>
      <c r="C300" s="623"/>
      <c r="D300" s="623"/>
      <c r="E300" s="623"/>
      <c r="F300" s="623"/>
      <c r="G300" s="623"/>
      <c r="H300" s="623"/>
      <c r="I300" s="623"/>
      <c r="J300" s="234">
        <v>0</v>
      </c>
      <c r="K300" s="234">
        <v>0</v>
      </c>
      <c r="L300" s="234">
        <v>0</v>
      </c>
      <c r="M300" s="236">
        <f>SUM(J300:L300)</f>
        <v>0</v>
      </c>
      <c r="N300" s="223"/>
      <c r="P300" s="229">
        <v>11</v>
      </c>
      <c r="Q300" s="313" t="s">
        <v>205</v>
      </c>
      <c r="R300" s="623"/>
      <c r="S300" s="623"/>
      <c r="T300" s="623"/>
      <c r="U300" s="623"/>
      <c r="V300" s="623"/>
      <c r="W300" s="623"/>
      <c r="X300" s="623"/>
      <c r="Y300" s="164">
        <f t="shared" si="266"/>
        <v>0</v>
      </c>
      <c r="Z300" s="234">
        <v>0</v>
      </c>
      <c r="AA300" s="234">
        <v>0</v>
      </c>
      <c r="AB300" s="234">
        <v>0</v>
      </c>
      <c r="AC300" s="295">
        <f>SUM(Z300:AB300)</f>
        <v>0</v>
      </c>
      <c r="AD300" s="296">
        <f t="shared" si="268"/>
        <v>0</v>
      </c>
      <c r="AE300" s="223"/>
      <c r="AG300" s="229">
        <v>11</v>
      </c>
      <c r="AH300" s="313" t="s">
        <v>205</v>
      </c>
      <c r="AI300" s="623"/>
      <c r="AJ300" s="623"/>
      <c r="AK300" s="623"/>
      <c r="AL300" s="623"/>
      <c r="AM300" s="623"/>
      <c r="AN300" s="623"/>
      <c r="AO300" s="623"/>
      <c r="AP300" s="305">
        <f t="shared" si="269"/>
        <v>0</v>
      </c>
      <c r="AQ300" s="234">
        <v>0</v>
      </c>
      <c r="AR300" s="234">
        <v>0</v>
      </c>
      <c r="AS300" s="234">
        <v>0</v>
      </c>
      <c r="AT300" s="277">
        <f>SUM(AQ300:AS300)</f>
        <v>0</v>
      </c>
      <c r="AU300" s="278">
        <f>IF($S$313&lt;&gt;0, AC300+AP300-AT300, M300+AP300-AT300)</f>
        <v>0</v>
      </c>
    </row>
    <row r="301" spans="1:134" ht="16" thickBot="1" x14ac:dyDescent="0.4">
      <c r="A301" s="578" t="s">
        <v>36</v>
      </c>
      <c r="B301" s="579"/>
      <c r="C301" s="579"/>
      <c r="D301" s="579"/>
      <c r="E301" s="579"/>
      <c r="F301" s="579"/>
      <c r="G301" s="579"/>
      <c r="H301" s="579"/>
      <c r="I301" s="579"/>
      <c r="J301" s="250">
        <f>SUM(J290:J300)</f>
        <v>0</v>
      </c>
      <c r="K301" s="250">
        <f t="shared" ref="K301:L301" si="272">SUM(K290:K300)</f>
        <v>0</v>
      </c>
      <c r="L301" s="250">
        <f t="shared" si="272"/>
        <v>0</v>
      </c>
      <c r="M301" s="237">
        <f>SUM(J301:L301)</f>
        <v>0</v>
      </c>
      <c r="N301" s="223"/>
      <c r="P301" s="578" t="s">
        <v>36</v>
      </c>
      <c r="Q301" s="579"/>
      <c r="R301" s="579"/>
      <c r="S301" s="579"/>
      <c r="T301" s="579"/>
      <c r="U301" s="579"/>
      <c r="V301" s="579"/>
      <c r="W301" s="579"/>
      <c r="X301" s="579"/>
      <c r="Y301" s="200">
        <f t="shared" si="266"/>
        <v>0</v>
      </c>
      <c r="Z301" s="293">
        <f>SUM(Z290:Z300)</f>
        <v>0</v>
      </c>
      <c r="AA301" s="293">
        <f t="shared" ref="AA301" si="273">SUM(AA290:AA300)</f>
        <v>0</v>
      </c>
      <c r="AB301" s="293">
        <f>SUM(AB290:AB300)</f>
        <v>0</v>
      </c>
      <c r="AC301" s="293">
        <f t="shared" ref="AC301:AD301" si="274">SUM(AC290:AC300)</f>
        <v>0</v>
      </c>
      <c r="AD301" s="294">
        <f t="shared" si="274"/>
        <v>0</v>
      </c>
      <c r="AE301" s="223"/>
      <c r="AG301" s="578" t="s">
        <v>36</v>
      </c>
      <c r="AH301" s="579"/>
      <c r="AI301" s="579"/>
      <c r="AJ301" s="579"/>
      <c r="AK301" s="579"/>
      <c r="AL301" s="579"/>
      <c r="AM301" s="579"/>
      <c r="AN301" s="579"/>
      <c r="AO301" s="579"/>
      <c r="AP301" s="306">
        <f t="shared" si="269"/>
        <v>0</v>
      </c>
      <c r="AQ301" s="275">
        <f>SUM(AQ290:AQ300)</f>
        <v>0</v>
      </c>
      <c r="AR301" s="275">
        <f t="shared" ref="AR301:AT301" si="275">SUM(AR290:AR300)</f>
        <v>0</v>
      </c>
      <c r="AS301" s="275">
        <f t="shared" si="275"/>
        <v>0</v>
      </c>
      <c r="AT301" s="275">
        <f t="shared" si="275"/>
        <v>0</v>
      </c>
      <c r="AU301" s="276">
        <f t="shared" si="271"/>
        <v>0</v>
      </c>
    </row>
    <row r="302" spans="1:134" s="358" customFormat="1" ht="3.75" customHeight="1" x14ac:dyDescent="0.35">
      <c r="B302" s="281"/>
      <c r="C302" s="284"/>
      <c r="D302" s="284"/>
      <c r="E302" s="284"/>
      <c r="F302" s="284"/>
      <c r="G302" s="284"/>
      <c r="H302" s="284"/>
      <c r="I302" s="284"/>
      <c r="J302" s="283"/>
      <c r="K302" s="283"/>
      <c r="L302" s="283"/>
      <c r="M302" s="246"/>
      <c r="N302" s="223"/>
      <c r="Q302" s="281"/>
      <c r="R302" s="284"/>
      <c r="S302" s="284"/>
      <c r="T302" s="284"/>
      <c r="U302" s="284"/>
      <c r="V302" s="284"/>
      <c r="W302" s="284"/>
      <c r="X302" s="284"/>
      <c r="Y302" s="304"/>
      <c r="Z302" s="283"/>
      <c r="AA302" s="283"/>
      <c r="AB302" s="283"/>
      <c r="AC302" s="246"/>
      <c r="AD302" s="246"/>
      <c r="AE302" s="223"/>
      <c r="AH302" s="281"/>
      <c r="AI302" s="284"/>
      <c r="AJ302" s="284"/>
      <c r="AK302" s="284"/>
      <c r="AL302" s="284"/>
      <c r="AM302" s="284"/>
      <c r="AN302" s="284"/>
      <c r="AO302" s="284"/>
      <c r="AP302" s="304"/>
      <c r="AQ302" s="283"/>
      <c r="AR302" s="283"/>
      <c r="AS302" s="283"/>
      <c r="AT302" s="246"/>
      <c r="AU302" s="246"/>
      <c r="AW302" s="357"/>
      <c r="AX302" s="357"/>
      <c r="AY302" s="357"/>
      <c r="AZ302" s="357"/>
      <c r="BA302" s="357"/>
      <c r="BB302" s="357"/>
      <c r="BC302" s="357"/>
      <c r="BD302" s="357"/>
      <c r="BE302" s="357"/>
      <c r="BF302" s="357"/>
      <c r="BG302" s="357"/>
      <c r="BH302" s="357"/>
      <c r="BI302" s="357"/>
      <c r="BJ302" s="357"/>
      <c r="BK302" s="357"/>
      <c r="BL302" s="357"/>
      <c r="BM302" s="357"/>
      <c r="BN302" s="357"/>
      <c r="BO302" s="357"/>
      <c r="BP302" s="357"/>
      <c r="BQ302" s="357"/>
      <c r="BR302" s="357"/>
      <c r="BS302" s="357"/>
      <c r="BT302" s="357"/>
      <c r="BU302" s="357"/>
      <c r="BV302" s="357"/>
      <c r="BW302" s="357"/>
      <c r="BX302" s="357"/>
      <c r="BY302" s="357"/>
      <c r="BZ302" s="357"/>
      <c r="CA302" s="357"/>
      <c r="CB302" s="357"/>
      <c r="CC302" s="357"/>
      <c r="CD302" s="357"/>
      <c r="CE302" s="357"/>
      <c r="CF302" s="357"/>
      <c r="CG302" s="357"/>
      <c r="CH302" s="357"/>
      <c r="CI302" s="357"/>
      <c r="CJ302" s="357"/>
      <c r="CK302" s="357"/>
      <c r="CL302" s="357"/>
      <c r="CM302" s="357"/>
      <c r="CN302" s="357"/>
      <c r="CO302" s="357"/>
      <c r="CP302" s="357"/>
      <c r="CQ302" s="357"/>
      <c r="CR302" s="357"/>
      <c r="CS302" s="357"/>
      <c r="CT302" s="357"/>
      <c r="CU302" s="357"/>
      <c r="CV302" s="357"/>
      <c r="CW302" s="357"/>
      <c r="CX302" s="357"/>
      <c r="CY302" s="357"/>
      <c r="CZ302" s="357"/>
      <c r="DA302" s="357"/>
      <c r="DB302" s="357"/>
      <c r="DC302" s="357"/>
      <c r="DD302" s="357"/>
      <c r="DE302" s="357"/>
      <c r="DF302" s="357"/>
      <c r="DG302" s="357"/>
      <c r="DH302" s="357"/>
      <c r="DI302" s="357"/>
      <c r="DJ302" s="357"/>
      <c r="DK302" s="357"/>
      <c r="DL302" s="357"/>
      <c r="DM302" s="357"/>
      <c r="DN302" s="357"/>
      <c r="DO302" s="357"/>
      <c r="DP302" s="357"/>
      <c r="DQ302" s="357"/>
      <c r="DR302" s="357"/>
      <c r="DS302" s="357"/>
      <c r="DT302" s="357"/>
      <c r="DU302" s="357"/>
      <c r="DV302" s="357"/>
      <c r="DW302" s="357"/>
      <c r="DX302" s="357"/>
      <c r="DY302" s="357"/>
      <c r="DZ302" s="357"/>
      <c r="EA302" s="357"/>
      <c r="EB302" s="357"/>
      <c r="EC302" s="357"/>
      <c r="ED302" s="357"/>
    </row>
    <row r="303" spans="1:134" ht="3.75" customHeight="1" thickBot="1" x14ac:dyDescent="0.4">
      <c r="A303" s="242"/>
      <c r="B303" s="242"/>
      <c r="C303" s="242"/>
      <c r="D303" s="242"/>
      <c r="E303" s="242"/>
      <c r="F303" s="242"/>
      <c r="G303" s="242"/>
      <c r="H303" s="242"/>
      <c r="I303" s="413"/>
      <c r="J303" s="246"/>
      <c r="K303" s="246"/>
      <c r="L303" s="246"/>
      <c r="M303" s="246"/>
      <c r="N303" s="223"/>
      <c r="P303" s="242"/>
      <c r="Q303" s="242"/>
      <c r="R303" s="242"/>
      <c r="S303" s="242"/>
      <c r="T303" s="242"/>
      <c r="U303" s="242"/>
      <c r="V303" s="242"/>
      <c r="W303" s="242"/>
      <c r="X303" s="413"/>
      <c r="Y303" s="246"/>
      <c r="Z303" s="246"/>
      <c r="AA303" s="246"/>
      <c r="AB303" s="246"/>
      <c r="AC303" s="246"/>
      <c r="AD303" s="246"/>
      <c r="AE303" s="223"/>
      <c r="AG303" s="242"/>
      <c r="AH303" s="242"/>
      <c r="AI303" s="242"/>
      <c r="AJ303" s="242"/>
      <c r="AK303" s="242"/>
      <c r="AL303" s="242"/>
      <c r="AM303" s="242"/>
      <c r="AN303" s="242"/>
      <c r="AO303" s="413"/>
      <c r="AP303" s="246"/>
      <c r="AQ303" s="246"/>
      <c r="AR303" s="246"/>
      <c r="AS303" s="246"/>
      <c r="AT303" s="246"/>
      <c r="AU303" s="246"/>
    </row>
    <row r="304" spans="1:134" x14ac:dyDescent="0.35">
      <c r="A304" s="544" t="s">
        <v>189</v>
      </c>
      <c r="B304" s="545"/>
      <c r="C304" s="545"/>
      <c r="D304" s="545"/>
      <c r="E304" s="545"/>
      <c r="F304" s="545"/>
      <c r="G304" s="545"/>
      <c r="H304" s="545"/>
      <c r="I304" s="545"/>
      <c r="J304" s="244">
        <f>SUM(J301, J287, J281, H274)</f>
        <v>0</v>
      </c>
      <c r="K304" s="244">
        <f>SUM( K301, K287, K281, K274)</f>
        <v>0</v>
      </c>
      <c r="L304" s="244">
        <f>SUM( L301, L287, L281, L274)</f>
        <v>0</v>
      </c>
      <c r="M304" s="245">
        <f>SUM(J304:L304)</f>
        <v>0</v>
      </c>
      <c r="N304" s="223"/>
      <c r="P304" s="544" t="s">
        <v>182</v>
      </c>
      <c r="Q304" s="545"/>
      <c r="R304" s="545"/>
      <c r="S304" s="545"/>
      <c r="T304" s="545"/>
      <c r="U304" s="545"/>
      <c r="V304" s="545"/>
      <c r="W304" s="545"/>
      <c r="X304" s="545"/>
      <c r="Y304" s="199">
        <f t="shared" ref="Y304:Y305" si="276">AU224</f>
        <v>0</v>
      </c>
      <c r="Z304" s="300">
        <f>SUM(Z301, Z287, Z281, X274)</f>
        <v>0</v>
      </c>
      <c r="AA304" s="300">
        <f>SUM(AA301, AA287, AA281, AA274)</f>
        <v>0</v>
      </c>
      <c r="AB304" s="300">
        <f>SUM(AB301, AB287, AB281, AB274, )</f>
        <v>0</v>
      </c>
      <c r="AC304" s="300">
        <f t="shared" ref="AC304" si="277">SUM(Z304:AB304)</f>
        <v>0</v>
      </c>
      <c r="AD304" s="301">
        <f>M304-AC304</f>
        <v>0</v>
      </c>
      <c r="AE304" s="246"/>
      <c r="AG304" s="544" t="s">
        <v>182</v>
      </c>
      <c r="AH304" s="545"/>
      <c r="AI304" s="545"/>
      <c r="AJ304" s="545"/>
      <c r="AK304" s="545"/>
      <c r="AL304" s="545"/>
      <c r="AM304" s="545"/>
      <c r="AN304" s="545"/>
      <c r="AO304" s="545"/>
      <c r="AP304" s="205">
        <f t="shared" ref="AP304:AP305" si="278">AU224</f>
        <v>0</v>
      </c>
      <c r="AQ304" s="286">
        <f>SUM( AQ301, AQ287, AQ281, AO274)</f>
        <v>0</v>
      </c>
      <c r="AR304" s="286">
        <f>SUM( AR301, AR287, AR281, AR274)</f>
        <v>0</v>
      </c>
      <c r="AS304" s="286">
        <f>SUM( AS301, AS287, AS281, AS274, )</f>
        <v>0</v>
      </c>
      <c r="AT304" s="286">
        <f t="shared" ref="AT304" si="279">SUM(AQ304:AS304)</f>
        <v>0</v>
      </c>
      <c r="AU304" s="287">
        <f>IF($S$313&lt;&gt;0, AC304+AP304-AT304, M304+AP304-AT304)</f>
        <v>0</v>
      </c>
      <c r="AV304" s="246"/>
    </row>
    <row r="305" spans="1:134" ht="16" thickBot="1" x14ac:dyDescent="0.4">
      <c r="A305" s="540" t="s">
        <v>183</v>
      </c>
      <c r="B305" s="541"/>
      <c r="C305" s="541"/>
      <c r="D305" s="541"/>
      <c r="E305" s="541"/>
      <c r="F305" s="541"/>
      <c r="G305" s="541"/>
      <c r="H305" s="541"/>
      <c r="I305" s="541"/>
      <c r="J305" s="593">
        <f>SUM(K301, L301, K287, L287, K281, L281, K274, L274)</f>
        <v>0</v>
      </c>
      <c r="K305" s="593"/>
      <c r="L305" s="593"/>
      <c r="M305" s="594"/>
      <c r="N305" s="223"/>
      <c r="P305" s="540" t="s">
        <v>183</v>
      </c>
      <c r="Q305" s="541"/>
      <c r="R305" s="541"/>
      <c r="S305" s="541"/>
      <c r="T305" s="541"/>
      <c r="U305" s="541"/>
      <c r="V305" s="541"/>
      <c r="W305" s="541"/>
      <c r="X305" s="541"/>
      <c r="Y305" s="200">
        <f t="shared" si="276"/>
        <v>0</v>
      </c>
      <c r="Z305" s="588">
        <f>SUM(AA301, AB301, AA287, AB287, AA281, AB281, AA274, AB274)</f>
        <v>0</v>
      </c>
      <c r="AA305" s="588"/>
      <c r="AB305" s="588"/>
      <c r="AC305" s="588"/>
      <c r="AD305" s="330">
        <f>M305-Z305</f>
        <v>0</v>
      </c>
      <c r="AE305" s="223"/>
      <c r="AG305" s="540" t="s">
        <v>183</v>
      </c>
      <c r="AH305" s="541"/>
      <c r="AI305" s="541"/>
      <c r="AJ305" s="541"/>
      <c r="AK305" s="541"/>
      <c r="AL305" s="541"/>
      <c r="AM305" s="541"/>
      <c r="AN305" s="541"/>
      <c r="AO305" s="541"/>
      <c r="AP305" s="306">
        <f t="shared" si="278"/>
        <v>0</v>
      </c>
      <c r="AQ305" s="539">
        <f>SUM(AR301, AS301, AR287, AS287, AR281, AS281, AR274, AS274)</f>
        <v>0</v>
      </c>
      <c r="AR305" s="539"/>
      <c r="AS305" s="539"/>
      <c r="AT305" s="539"/>
      <c r="AU305" s="276">
        <f>IF($S$313&lt;&gt;0, AC305+AP305-AQ305, M305+AP305-AQ305)</f>
        <v>0</v>
      </c>
    </row>
    <row r="306" spans="1:134" s="224" customFormat="1" ht="16" thickBot="1" x14ac:dyDescent="0.4">
      <c r="A306" s="358"/>
      <c r="B306" s="413"/>
      <c r="C306" s="413"/>
      <c r="D306" s="413"/>
      <c r="E306" s="413"/>
      <c r="F306" s="413"/>
      <c r="G306" s="413"/>
      <c r="H306" s="413"/>
      <c r="I306" s="413"/>
      <c r="J306" s="258"/>
      <c r="K306" s="258"/>
      <c r="L306" s="258"/>
      <c r="M306" s="358"/>
      <c r="N306" s="223"/>
      <c r="O306" s="357"/>
      <c r="P306" s="358"/>
      <c r="Q306" s="413"/>
      <c r="R306" s="413"/>
      <c r="S306" s="413"/>
      <c r="T306" s="413"/>
      <c r="U306" s="413"/>
      <c r="V306" s="413"/>
      <c r="W306" s="413"/>
      <c r="X306" s="413"/>
      <c r="Y306" s="258"/>
      <c r="Z306" s="258"/>
      <c r="AA306" s="258"/>
      <c r="AB306" s="358"/>
      <c r="AC306" s="358"/>
      <c r="AD306" s="358"/>
      <c r="AE306" s="223"/>
      <c r="AF306" s="357"/>
      <c r="AG306" s="358"/>
      <c r="AH306" s="413"/>
      <c r="AI306" s="413"/>
      <c r="AJ306" s="413"/>
      <c r="AK306" s="413"/>
      <c r="AL306" s="413"/>
      <c r="AM306" s="413"/>
      <c r="AN306" s="413"/>
      <c r="AO306" s="413"/>
      <c r="AP306" s="258"/>
      <c r="AQ306" s="258"/>
      <c r="AR306" s="258"/>
      <c r="AS306" s="358"/>
      <c r="AT306" s="358"/>
      <c r="AU306" s="358"/>
      <c r="AV306" s="357"/>
      <c r="AW306" s="357"/>
      <c r="AX306" s="357"/>
      <c r="AY306" s="357"/>
      <c r="AZ306" s="357"/>
      <c r="BA306" s="357"/>
      <c r="BB306" s="357"/>
      <c r="BC306" s="357"/>
      <c r="BD306" s="357"/>
      <c r="BE306" s="357"/>
      <c r="BF306" s="357"/>
      <c r="BG306" s="357"/>
      <c r="BH306" s="357"/>
      <c r="BI306" s="357"/>
      <c r="BJ306" s="357"/>
      <c r="BK306" s="357"/>
      <c r="BL306" s="357"/>
      <c r="BM306" s="357"/>
      <c r="BN306" s="357"/>
      <c r="BO306" s="357"/>
      <c r="BP306" s="357"/>
      <c r="BQ306" s="357"/>
      <c r="BR306" s="357"/>
      <c r="BS306" s="357"/>
      <c r="BT306" s="357"/>
      <c r="BU306" s="357"/>
      <c r="BV306" s="357"/>
      <c r="BW306" s="357"/>
      <c r="BX306" s="357"/>
      <c r="BY306" s="357"/>
      <c r="BZ306" s="357"/>
      <c r="CA306" s="357"/>
      <c r="CB306" s="357"/>
      <c r="CC306" s="357"/>
      <c r="CD306" s="357"/>
      <c r="CE306" s="357"/>
      <c r="CF306" s="357"/>
      <c r="CG306" s="357"/>
      <c r="CH306" s="357"/>
      <c r="CI306" s="357"/>
      <c r="CJ306" s="357"/>
      <c r="CK306" s="357"/>
      <c r="CL306" s="357"/>
      <c r="CM306" s="357"/>
      <c r="CN306" s="357"/>
      <c r="CO306" s="357"/>
      <c r="CP306" s="357"/>
      <c r="CQ306" s="357"/>
      <c r="CR306" s="357"/>
      <c r="CS306" s="357"/>
      <c r="CT306" s="357"/>
      <c r="CU306" s="357"/>
      <c r="CV306" s="357"/>
      <c r="CW306" s="357"/>
      <c r="CX306" s="357"/>
      <c r="CY306" s="357"/>
      <c r="CZ306" s="357"/>
      <c r="DA306" s="357"/>
      <c r="DB306" s="357"/>
      <c r="DC306" s="357"/>
      <c r="DD306" s="357"/>
      <c r="DE306" s="357"/>
      <c r="DF306" s="357"/>
      <c r="DG306" s="357"/>
      <c r="DH306" s="357"/>
      <c r="DI306" s="357"/>
      <c r="DJ306" s="357"/>
      <c r="DK306" s="357"/>
      <c r="DL306" s="357"/>
      <c r="DM306" s="357"/>
      <c r="DN306" s="357"/>
      <c r="DO306" s="357"/>
      <c r="DP306" s="357"/>
      <c r="DQ306" s="357"/>
      <c r="DR306" s="357"/>
      <c r="DS306" s="357"/>
      <c r="DT306" s="357"/>
      <c r="DU306" s="357"/>
      <c r="DV306" s="357"/>
      <c r="DW306" s="357"/>
      <c r="DX306" s="357"/>
      <c r="DY306" s="357"/>
      <c r="DZ306" s="357"/>
      <c r="EA306" s="357"/>
      <c r="EB306" s="357"/>
      <c r="EC306" s="357"/>
      <c r="ED306" s="357"/>
    </row>
    <row r="307" spans="1:134" s="242" customFormat="1" x14ac:dyDescent="0.35">
      <c r="A307" s="502" t="s">
        <v>100</v>
      </c>
      <c r="B307" s="503"/>
      <c r="C307" s="503"/>
      <c r="D307" s="503"/>
      <c r="E307" s="503"/>
      <c r="F307" s="503"/>
      <c r="G307" s="503"/>
      <c r="H307" s="503"/>
      <c r="I307" s="503"/>
      <c r="J307" s="425" t="s">
        <v>17</v>
      </c>
      <c r="K307" s="542" t="s">
        <v>4</v>
      </c>
      <c r="L307" s="542"/>
      <c r="M307" s="418" t="s">
        <v>49</v>
      </c>
      <c r="N307" s="261"/>
      <c r="P307" s="502" t="s">
        <v>100</v>
      </c>
      <c r="Q307" s="503"/>
      <c r="R307" s="503"/>
      <c r="S307" s="503"/>
      <c r="T307" s="503"/>
      <c r="U307" s="503"/>
      <c r="V307" s="503"/>
      <c r="W307" s="503"/>
      <c r="X307" s="503"/>
      <c r="Y307" s="414" t="s">
        <v>260</v>
      </c>
      <c r="Z307" s="425" t="s">
        <v>77</v>
      </c>
      <c r="AA307" s="542" t="s">
        <v>4</v>
      </c>
      <c r="AB307" s="542"/>
      <c r="AC307" s="414" t="s">
        <v>18</v>
      </c>
      <c r="AD307" s="268" t="s">
        <v>114</v>
      </c>
      <c r="AE307" s="261"/>
      <c r="AG307" s="502" t="s">
        <v>100</v>
      </c>
      <c r="AH307" s="503"/>
      <c r="AI307" s="503"/>
      <c r="AJ307" s="503"/>
      <c r="AK307" s="503"/>
      <c r="AL307" s="503"/>
      <c r="AM307" s="503"/>
      <c r="AN307" s="503"/>
      <c r="AO307" s="503"/>
      <c r="AP307" s="414" t="s">
        <v>260</v>
      </c>
      <c r="AQ307" s="425" t="s">
        <v>212</v>
      </c>
      <c r="AR307" s="542" t="s">
        <v>4</v>
      </c>
      <c r="AS307" s="542"/>
      <c r="AT307" s="414" t="s">
        <v>214</v>
      </c>
      <c r="AU307" s="268" t="s">
        <v>263</v>
      </c>
      <c r="AW307" s="357"/>
      <c r="AX307" s="357"/>
      <c r="AY307" s="357"/>
      <c r="AZ307" s="357"/>
      <c r="BA307" s="357"/>
      <c r="BB307" s="357"/>
      <c r="BC307" s="357"/>
      <c r="BD307" s="357"/>
      <c r="BE307" s="357"/>
      <c r="BF307" s="357"/>
      <c r="BG307" s="357"/>
      <c r="BH307" s="357"/>
      <c r="BI307" s="357"/>
      <c r="BJ307" s="357"/>
      <c r="BK307" s="357"/>
      <c r="BL307" s="357"/>
      <c r="BM307" s="357"/>
      <c r="BN307" s="357"/>
      <c r="BO307" s="357"/>
      <c r="BP307" s="357"/>
      <c r="BQ307" s="357"/>
      <c r="BR307" s="357"/>
      <c r="BS307" s="357"/>
      <c r="BT307" s="357"/>
      <c r="BU307" s="357"/>
      <c r="BV307" s="357"/>
      <c r="BW307" s="357"/>
      <c r="BX307" s="357"/>
      <c r="BY307" s="357"/>
      <c r="BZ307" s="357"/>
      <c r="CA307" s="357"/>
      <c r="CB307" s="357"/>
      <c r="CC307" s="357"/>
      <c r="CD307" s="357"/>
      <c r="CE307" s="357"/>
      <c r="CF307" s="357"/>
      <c r="CG307" s="357"/>
      <c r="CH307" s="357"/>
      <c r="CI307" s="357"/>
      <c r="CJ307" s="357"/>
      <c r="CK307" s="357"/>
      <c r="CL307" s="357"/>
      <c r="CM307" s="357"/>
      <c r="CN307" s="357"/>
      <c r="CO307" s="357"/>
      <c r="CP307" s="357"/>
      <c r="CQ307" s="357"/>
      <c r="CR307" s="357"/>
      <c r="CS307" s="357"/>
      <c r="CT307" s="357"/>
      <c r="CU307" s="357"/>
      <c r="CV307" s="357"/>
      <c r="CW307" s="357"/>
      <c r="CX307" s="357"/>
      <c r="CY307" s="357"/>
      <c r="CZ307" s="357"/>
      <c r="DA307" s="357"/>
      <c r="DB307" s="357"/>
      <c r="DC307" s="357"/>
      <c r="DD307" s="357"/>
      <c r="DE307" s="357"/>
      <c r="DF307" s="357"/>
      <c r="DG307" s="357"/>
      <c r="DH307" s="357"/>
      <c r="DI307" s="357"/>
      <c r="DJ307" s="357"/>
      <c r="DK307" s="357"/>
      <c r="DL307" s="357"/>
      <c r="DM307" s="357"/>
      <c r="DN307" s="357"/>
      <c r="DO307" s="357"/>
      <c r="DP307" s="357"/>
      <c r="DQ307" s="357"/>
      <c r="DR307" s="357"/>
      <c r="DS307" s="357"/>
      <c r="DT307" s="357"/>
      <c r="DU307" s="357"/>
      <c r="DV307" s="357"/>
      <c r="DW307" s="357"/>
      <c r="DX307" s="357"/>
      <c r="DY307" s="357"/>
      <c r="DZ307" s="357"/>
      <c r="EA307" s="357"/>
      <c r="EB307" s="357"/>
      <c r="EC307" s="357"/>
      <c r="ED307" s="357"/>
    </row>
    <row r="308" spans="1:134" ht="16" thickBot="1" x14ac:dyDescent="0.4">
      <c r="A308" s="540" t="s">
        <v>37</v>
      </c>
      <c r="B308" s="541"/>
      <c r="C308" s="541"/>
      <c r="D308" s="541"/>
      <c r="E308" s="541"/>
      <c r="F308" s="541"/>
      <c r="G308" s="541"/>
      <c r="H308" s="541"/>
      <c r="I308" s="541"/>
      <c r="J308" s="243">
        <f>(SUM(J301, J287, J281, H274))*'Cumulative Budget'!$G$36</f>
        <v>0</v>
      </c>
      <c r="K308" s="593">
        <f>(SUM(K301, L301, K287, L287, K281, L281, K274, L274))*'Cumulative Budget'!$G$36</f>
        <v>0</v>
      </c>
      <c r="L308" s="593"/>
      <c r="M308" s="237">
        <f t="shared" ref="M308" si="280">SUM(J308:L308)</f>
        <v>0</v>
      </c>
      <c r="N308" s="223"/>
      <c r="P308" s="540" t="s">
        <v>37</v>
      </c>
      <c r="Q308" s="541"/>
      <c r="R308" s="541"/>
      <c r="S308" s="541"/>
      <c r="T308" s="541"/>
      <c r="U308" s="541"/>
      <c r="V308" s="541"/>
      <c r="W308" s="541"/>
      <c r="X308" s="541"/>
      <c r="Y308" s="200">
        <f t="shared" ref="Y308" si="281">AU228</f>
        <v>0</v>
      </c>
      <c r="Z308" s="302">
        <f>(SUM(Z301, Z287, Z281, X274))*'Cumulative Budget'!$G$36</f>
        <v>0</v>
      </c>
      <c r="AA308" s="588">
        <f>(SUM(AA301, AB301, AA287, AB287, AA281, AB281, AA274, AB274))*'Cumulative Budget'!$G$36</f>
        <v>0</v>
      </c>
      <c r="AB308" s="588"/>
      <c r="AC308" s="293">
        <f t="shared" ref="AC308" si="282">SUM(Z308:AB308)</f>
        <v>0</v>
      </c>
      <c r="AD308" s="294">
        <f t="shared" ref="AD308" si="283">M308-AC308</f>
        <v>0</v>
      </c>
      <c r="AE308" s="223"/>
      <c r="AG308" s="540" t="s">
        <v>37</v>
      </c>
      <c r="AH308" s="541"/>
      <c r="AI308" s="541"/>
      <c r="AJ308" s="541"/>
      <c r="AK308" s="541"/>
      <c r="AL308" s="541"/>
      <c r="AM308" s="541"/>
      <c r="AN308" s="541"/>
      <c r="AO308" s="541"/>
      <c r="AP308" s="306">
        <f t="shared" ref="AP308:AP310" si="284">AU228</f>
        <v>0</v>
      </c>
      <c r="AQ308" s="443">
        <v>0</v>
      </c>
      <c r="AR308" s="563">
        <v>0</v>
      </c>
      <c r="AS308" s="563"/>
      <c r="AT308" s="275">
        <f>SUM(AQ308:AS308)</f>
        <v>0</v>
      </c>
      <c r="AU308" s="276">
        <f>IF($S$313&lt;&gt;0, AC308+AP308-AT308, M308+AP308-AT308)</f>
        <v>0</v>
      </c>
    </row>
    <row r="309" spans="1:134" s="358" customFormat="1" ht="16" thickBot="1" x14ac:dyDescent="0.4">
      <c r="A309" s="359" t="s">
        <v>99</v>
      </c>
      <c r="B309" s="359"/>
      <c r="J309" s="233"/>
      <c r="K309" s="233"/>
      <c r="L309" s="233"/>
      <c r="M309" s="233"/>
      <c r="N309" s="223"/>
      <c r="O309" s="357"/>
      <c r="P309" s="359" t="s">
        <v>99</v>
      </c>
      <c r="Q309" s="359"/>
      <c r="Z309" s="233"/>
      <c r="AA309" s="233"/>
      <c r="AB309" s="233"/>
      <c r="AC309" s="233"/>
      <c r="AD309" s="233"/>
      <c r="AE309" s="223"/>
      <c r="AG309" s="359" t="s">
        <v>99</v>
      </c>
      <c r="AH309" s="359"/>
      <c r="AQ309" s="233"/>
      <c r="AR309" s="233"/>
      <c r="AS309" s="233"/>
      <c r="AT309" s="233"/>
      <c r="AU309" s="233"/>
      <c r="AV309" s="357"/>
      <c r="AW309" s="357"/>
      <c r="AX309" s="357"/>
      <c r="AY309" s="357"/>
      <c r="AZ309" s="357"/>
      <c r="BA309" s="357"/>
      <c r="BB309" s="357"/>
      <c r="BC309" s="357"/>
      <c r="BD309" s="357"/>
      <c r="BE309" s="357"/>
      <c r="BF309" s="357"/>
      <c r="BG309" s="357"/>
      <c r="BH309" s="357"/>
      <c r="BI309" s="357"/>
      <c r="BJ309" s="357"/>
      <c r="BK309" s="357"/>
      <c r="BL309" s="357"/>
      <c r="BM309" s="357"/>
      <c r="BN309" s="357"/>
      <c r="BO309" s="357"/>
      <c r="BP309" s="357"/>
      <c r="BQ309" s="357"/>
      <c r="BR309" s="357"/>
      <c r="BS309" s="357"/>
      <c r="BT309" s="357"/>
      <c r="BU309" s="357"/>
      <c r="BV309" s="357"/>
      <c r="BW309" s="357"/>
      <c r="BX309" s="357"/>
      <c r="BY309" s="357"/>
      <c r="BZ309" s="357"/>
      <c r="CA309" s="357"/>
      <c r="CB309" s="357"/>
      <c r="CC309" s="357"/>
      <c r="CD309" s="357"/>
      <c r="CE309" s="357"/>
      <c r="CF309" s="357"/>
      <c r="CG309" s="357"/>
      <c r="CH309" s="357"/>
      <c r="CI309" s="357"/>
      <c r="CJ309" s="357"/>
      <c r="CK309" s="357"/>
      <c r="CL309" s="357"/>
      <c r="CM309" s="357"/>
      <c r="CN309" s="357"/>
      <c r="CO309" s="357"/>
      <c r="CP309" s="357"/>
      <c r="CQ309" s="357"/>
      <c r="CR309" s="357"/>
      <c r="CS309" s="357"/>
      <c r="CT309" s="357"/>
      <c r="CU309" s="357"/>
      <c r="CV309" s="357"/>
      <c r="CW309" s="357"/>
      <c r="CX309" s="357"/>
      <c r="CY309" s="357"/>
      <c r="CZ309" s="357"/>
      <c r="DA309" s="357"/>
      <c r="DB309" s="357"/>
      <c r="DC309" s="357"/>
      <c r="DD309" s="357"/>
      <c r="DE309" s="357"/>
      <c r="DF309" s="357"/>
      <c r="DG309" s="357"/>
      <c r="DH309" s="357"/>
      <c r="DI309" s="357"/>
      <c r="DJ309" s="357"/>
      <c r="DK309" s="357"/>
      <c r="DL309" s="357"/>
      <c r="DM309" s="357"/>
      <c r="DN309" s="357"/>
      <c r="DO309" s="357"/>
      <c r="DP309" s="357"/>
      <c r="DQ309" s="357"/>
      <c r="DR309" s="357"/>
      <c r="DS309" s="357"/>
      <c r="DT309" s="357"/>
      <c r="DU309" s="357"/>
      <c r="DV309" s="357"/>
      <c r="DW309" s="357"/>
      <c r="DX309" s="357"/>
      <c r="DY309" s="357"/>
      <c r="DZ309" s="357"/>
      <c r="EA309" s="357"/>
      <c r="EB309" s="357"/>
      <c r="EC309" s="357"/>
      <c r="ED309" s="357"/>
    </row>
    <row r="310" spans="1:134" s="331" customFormat="1" ht="16" thickBot="1" x14ac:dyDescent="0.4">
      <c r="A310" s="621" t="s">
        <v>101</v>
      </c>
      <c r="B310" s="622"/>
      <c r="C310" s="622"/>
      <c r="D310" s="622"/>
      <c r="E310" s="622"/>
      <c r="F310" s="622"/>
      <c r="G310" s="622"/>
      <c r="H310" s="622"/>
      <c r="I310" s="622"/>
      <c r="J310" s="239">
        <f xml:space="preserve"> SUM(J308, J301, J287, J281, H274)</f>
        <v>0</v>
      </c>
      <c r="K310" s="211">
        <f xml:space="preserve"> SUM(K308, K301, K287, K281, K274)</f>
        <v>0</v>
      </c>
      <c r="L310" s="239">
        <f xml:space="preserve"> SUM(L301, L287, L281, L274)</f>
        <v>0</v>
      </c>
      <c r="M310" s="240">
        <f>SUM(J310:L310)</f>
        <v>0</v>
      </c>
      <c r="N310" s="246"/>
      <c r="P310" s="589" t="s">
        <v>101</v>
      </c>
      <c r="Q310" s="590"/>
      <c r="R310" s="590"/>
      <c r="S310" s="590"/>
      <c r="T310" s="590"/>
      <c r="U310" s="590"/>
      <c r="V310" s="590"/>
      <c r="W310" s="590"/>
      <c r="X310" s="590"/>
      <c r="Y310" s="201">
        <f t="shared" ref="Y310" si="285">AU230</f>
        <v>0</v>
      </c>
      <c r="Z310" s="303">
        <f xml:space="preserve"> SUM(Z308, Z301, Z287, Z281, X274)</f>
        <v>0</v>
      </c>
      <c r="AA310" s="212">
        <f xml:space="preserve"> SUM(AA308, AA301, AA287, AA281, AA274)</f>
        <v>0</v>
      </c>
      <c r="AB310" s="303">
        <f xml:space="preserve"> SUM(AB301, AB287, AB281, AB274)</f>
        <v>0</v>
      </c>
      <c r="AC310" s="297">
        <f>SUM(Z310:AB310)</f>
        <v>0</v>
      </c>
      <c r="AD310" s="298">
        <f t="shared" ref="AD310" si="286">M310-AC310</f>
        <v>0</v>
      </c>
      <c r="AE310" s="246"/>
      <c r="AG310" s="564" t="s">
        <v>101</v>
      </c>
      <c r="AH310" s="565"/>
      <c r="AI310" s="565"/>
      <c r="AJ310" s="565"/>
      <c r="AK310" s="565"/>
      <c r="AL310" s="565"/>
      <c r="AM310" s="565"/>
      <c r="AN310" s="565"/>
      <c r="AO310" s="565"/>
      <c r="AP310" s="206">
        <f t="shared" si="284"/>
        <v>0</v>
      </c>
      <c r="AQ310" s="288">
        <f xml:space="preserve"> SUM(AQ308, AQ301, AQ287, AQ281, AO274)</f>
        <v>0</v>
      </c>
      <c r="AR310" s="213">
        <f xml:space="preserve"> SUM(AR308, AR301, AR287, AR281, AR274)</f>
        <v>0</v>
      </c>
      <c r="AS310" s="288">
        <f xml:space="preserve"> SUM(AS301, AS287, AS281, AS274)</f>
        <v>0</v>
      </c>
      <c r="AT310" s="279">
        <f>SUM(AQ310:AS310)</f>
        <v>0</v>
      </c>
      <c r="AU310" s="280">
        <f>IF($S$313&lt;&gt;0, AC310+AP310-AT310, M310+AP310-AT310)</f>
        <v>0</v>
      </c>
    </row>
    <row r="311" spans="1:134" x14ac:dyDescent="0.35">
      <c r="F311" s="357"/>
      <c r="G311" s="357"/>
      <c r="N311" s="223"/>
    </row>
    <row r="312" spans="1:134" ht="16" thickBot="1" x14ac:dyDescent="0.4">
      <c r="F312" s="357"/>
      <c r="G312" s="357"/>
      <c r="S312" s="270"/>
      <c r="AM312" s="270"/>
    </row>
    <row r="313" spans="1:134" x14ac:dyDescent="0.35">
      <c r="B313" s="576" t="s">
        <v>236</v>
      </c>
      <c r="C313" s="577"/>
      <c r="D313" s="264">
        <f>J310</f>
        <v>0</v>
      </c>
      <c r="F313" s="357"/>
      <c r="G313" s="357"/>
      <c r="O313" s="309"/>
      <c r="P313" s="645" t="s">
        <v>236</v>
      </c>
      <c r="Q313" s="646"/>
      <c r="R313" s="646"/>
      <c r="S313" s="202">
        <f>Z310</f>
        <v>0</v>
      </c>
      <c r="T313" s="646" t="s">
        <v>104</v>
      </c>
      <c r="U313" s="646"/>
      <c r="V313" s="160">
        <f>D313-S313</f>
        <v>0</v>
      </c>
      <c r="W313" s="430"/>
      <c r="X313" s="601"/>
      <c r="Y313" s="601"/>
      <c r="Z313" s="430"/>
      <c r="AA313" s="430"/>
      <c r="AG313" s="642" t="s">
        <v>191</v>
      </c>
      <c r="AH313" s="548"/>
      <c r="AI313" s="637">
        <f>AQ310</f>
        <v>0</v>
      </c>
      <c r="AJ313" s="637"/>
      <c r="AK313" s="548" t="s">
        <v>196</v>
      </c>
      <c r="AL313" s="548"/>
      <c r="AM313" s="287">
        <f>IF($S$73&lt;&gt;0, S313+'Year 1'!AM357-AI313, D313+'Year 1'!AM357-AI313)</f>
        <v>0</v>
      </c>
      <c r="AO313" s="315" t="s">
        <v>89</v>
      </c>
      <c r="AP313" s="556"/>
      <c r="AQ313" s="556"/>
      <c r="AR313" s="556" t="s">
        <v>90</v>
      </c>
      <c r="AS313" s="612"/>
    </row>
    <row r="314" spans="1:134" x14ac:dyDescent="0.35">
      <c r="B314" s="535" t="s">
        <v>237</v>
      </c>
      <c r="C314" s="536"/>
      <c r="D314" s="390">
        <f>K310</f>
        <v>0</v>
      </c>
      <c r="F314" s="357"/>
      <c r="G314" s="357"/>
      <c r="O314" s="309"/>
      <c r="P314" s="585" t="s">
        <v>237</v>
      </c>
      <c r="Q314" s="586"/>
      <c r="R314" s="586"/>
      <c r="S314" s="189">
        <f>AA310</f>
        <v>0</v>
      </c>
      <c r="T314" s="585" t="s">
        <v>105</v>
      </c>
      <c r="U314" s="586"/>
      <c r="V314" s="161">
        <f>D314-S314</f>
        <v>0</v>
      </c>
      <c r="W314" s="430"/>
      <c r="X314" s="604"/>
      <c r="Y314" s="604"/>
      <c r="Z314" s="604"/>
      <c r="AA314" s="604"/>
      <c r="AG314" s="555" t="s">
        <v>192</v>
      </c>
      <c r="AH314" s="550"/>
      <c r="AI314" s="606">
        <f>AR310</f>
        <v>0</v>
      </c>
      <c r="AJ314" s="606"/>
      <c r="AK314" s="550" t="s">
        <v>197</v>
      </c>
      <c r="AL314" s="550"/>
      <c r="AM314" s="278">
        <f>IF($S$73&lt;&gt;0, S314+'Year 1'!AM358-AI314, D314+'Year 1'!AM358-AI314)</f>
        <v>0</v>
      </c>
      <c r="AO314" s="314" t="s">
        <v>91</v>
      </c>
      <c r="AP314" s="532"/>
      <c r="AQ314" s="532"/>
      <c r="AR314" s="532"/>
      <c r="AS314" s="562"/>
    </row>
    <row r="315" spans="1:134" ht="16" thickBot="1" x14ac:dyDescent="0.4">
      <c r="B315" s="535" t="s">
        <v>137</v>
      </c>
      <c r="C315" s="536"/>
      <c r="D315" s="265">
        <f>L310</f>
        <v>0</v>
      </c>
      <c r="F315" s="357"/>
      <c r="G315" s="357"/>
      <c r="O315" s="309"/>
      <c r="P315" s="585" t="s">
        <v>137</v>
      </c>
      <c r="Q315" s="586"/>
      <c r="R315" s="586"/>
      <c r="S315" s="189">
        <f>AB310</f>
        <v>0</v>
      </c>
      <c r="T315" s="585" t="s">
        <v>106</v>
      </c>
      <c r="U315" s="586"/>
      <c r="V315" s="161">
        <f>D315-S315</f>
        <v>0</v>
      </c>
      <c r="W315" s="430"/>
      <c r="X315" s="601"/>
      <c r="Y315" s="601"/>
      <c r="Z315" s="430"/>
      <c r="AA315" s="430"/>
      <c r="AG315" s="555" t="s">
        <v>193</v>
      </c>
      <c r="AH315" s="550"/>
      <c r="AI315" s="606">
        <f>AS310</f>
        <v>0</v>
      </c>
      <c r="AJ315" s="606"/>
      <c r="AK315" s="550" t="s">
        <v>198</v>
      </c>
      <c r="AL315" s="550"/>
      <c r="AM315" s="278">
        <f>IF($S$73&lt;&gt;0, S315+'Year 1'!AM359-AI315, D315+'Year 1'!AM359-AI315)</f>
        <v>0</v>
      </c>
      <c r="AO315" s="318" t="s">
        <v>92</v>
      </c>
      <c r="AP315" s="557"/>
      <c r="AQ315" s="557"/>
      <c r="AR315" s="557" t="s">
        <v>90</v>
      </c>
      <c r="AS315" s="613"/>
    </row>
    <row r="316" spans="1:134" ht="16" thickBot="1" x14ac:dyDescent="0.4">
      <c r="B316" s="535" t="s">
        <v>238</v>
      </c>
      <c r="C316" s="536"/>
      <c r="D316" s="390">
        <f>K310+L310</f>
        <v>0</v>
      </c>
      <c r="F316" s="357"/>
      <c r="G316" s="357"/>
      <c r="O316" s="309"/>
      <c r="P316" s="585" t="s">
        <v>238</v>
      </c>
      <c r="Q316" s="586"/>
      <c r="R316" s="586"/>
      <c r="S316" s="189">
        <f>SUM(S314:S315)</f>
        <v>0</v>
      </c>
      <c r="T316" s="585" t="s">
        <v>107</v>
      </c>
      <c r="U316" s="586"/>
      <c r="V316" s="161">
        <f>D316-S316</f>
        <v>0</v>
      </c>
      <c r="W316" s="431"/>
      <c r="X316" s="431"/>
      <c r="Y316" s="431"/>
      <c r="Z316" s="431"/>
      <c r="AA316" s="431"/>
      <c r="AF316" s="309"/>
      <c r="AG316" s="549" t="s">
        <v>194</v>
      </c>
      <c r="AH316" s="550"/>
      <c r="AI316" s="606">
        <f>SUM(AI314:AI315)</f>
        <v>0</v>
      </c>
      <c r="AJ316" s="606"/>
      <c r="AK316" s="550" t="s">
        <v>200</v>
      </c>
      <c r="AL316" s="550"/>
      <c r="AM316" s="278">
        <f>IF($S$73&lt;&gt;0, S316+'Year 1'!AM360-AI316, D316+'Year 1'!AM360-AI316)</f>
        <v>0</v>
      </c>
      <c r="AO316" s="431"/>
      <c r="AP316" s="431"/>
      <c r="AQ316" s="431"/>
      <c r="AR316" s="431"/>
      <c r="AS316" s="431"/>
    </row>
    <row r="317" spans="1:134" ht="16" thickBot="1" x14ac:dyDescent="0.4">
      <c r="B317" s="535" t="s">
        <v>239</v>
      </c>
      <c r="C317" s="536"/>
      <c r="D317" s="265">
        <f>M310</f>
        <v>0</v>
      </c>
      <c r="F317" s="357"/>
      <c r="G317" s="357"/>
      <c r="O317" s="309"/>
      <c r="P317" s="585" t="s">
        <v>239</v>
      </c>
      <c r="Q317" s="586"/>
      <c r="R317" s="586"/>
      <c r="S317" s="189">
        <f>AC310</f>
        <v>0</v>
      </c>
      <c r="T317" s="580" t="s">
        <v>108</v>
      </c>
      <c r="U317" s="580"/>
      <c r="V317" s="352">
        <f>D317-S317</f>
        <v>0</v>
      </c>
      <c r="W317" s="602"/>
      <c r="X317" s="602"/>
      <c r="Y317" s="604"/>
      <c r="Z317" s="604"/>
      <c r="AA317" s="604"/>
      <c r="AB317" s="358"/>
      <c r="AC317" s="358"/>
      <c r="AD317" s="358"/>
      <c r="AF317" s="309"/>
      <c r="AG317" s="549" t="s">
        <v>275</v>
      </c>
      <c r="AH317" s="550"/>
      <c r="AI317" s="606">
        <f>AT310</f>
        <v>0</v>
      </c>
      <c r="AJ317" s="606"/>
      <c r="AK317" s="551" t="s">
        <v>276</v>
      </c>
      <c r="AL317" s="551"/>
      <c r="AM317" s="276">
        <f>IF($S$73&lt;&gt;0, S317+'Year 1'!AM361-AI317, D317+'Year 1'!AM361-AI317)</f>
        <v>0</v>
      </c>
      <c r="AO317" s="428" t="s">
        <v>93</v>
      </c>
      <c r="AP317" s="429"/>
      <c r="AQ317" s="630"/>
      <c r="AR317" s="630"/>
      <c r="AS317" s="631"/>
      <c r="AT317" s="358"/>
      <c r="AU317" s="358"/>
    </row>
    <row r="318" spans="1:134" x14ac:dyDescent="0.35">
      <c r="B318" s="535" t="s">
        <v>174</v>
      </c>
      <c r="C318" s="536"/>
      <c r="D318" s="324" t="e">
        <f>L310/K310</f>
        <v>#DIV/0!</v>
      </c>
      <c r="F318" s="357"/>
      <c r="G318" s="357"/>
      <c r="O318" s="309"/>
      <c r="P318" s="585" t="s">
        <v>174</v>
      </c>
      <c r="Q318" s="586"/>
      <c r="R318" s="586"/>
      <c r="S318" s="203" t="e">
        <f>S315/S314</f>
        <v>#DIV/0!</v>
      </c>
      <c r="T318" s="349"/>
      <c r="U318" s="188"/>
      <c r="V318" s="350"/>
      <c r="W318" s="358"/>
      <c r="X318" s="358"/>
      <c r="Y318" s="358"/>
      <c r="Z318" s="358"/>
      <c r="AA318" s="358"/>
      <c r="AF318" s="309"/>
      <c r="AG318" s="624" t="s">
        <v>208</v>
      </c>
      <c r="AH318" s="617"/>
      <c r="AI318" s="607" t="e">
        <f>AQ308/AQ310</f>
        <v>#DIV/0!</v>
      </c>
      <c r="AJ318" s="608"/>
      <c r="AO318" s="358"/>
      <c r="AP318" s="358"/>
      <c r="AQ318" s="358"/>
      <c r="AR318" s="358"/>
      <c r="AS318" s="358"/>
    </row>
    <row r="319" spans="1:134" ht="16" thickBot="1" x14ac:dyDescent="0.4">
      <c r="B319" s="537" t="s">
        <v>144</v>
      </c>
      <c r="C319" s="538"/>
      <c r="D319" s="266" t="e">
        <f>D322 &amp; D323 &amp; D324</f>
        <v>#DIV/0!</v>
      </c>
      <c r="F319" s="357"/>
      <c r="G319" s="357"/>
      <c r="O319" s="309"/>
      <c r="P319" s="638" t="s">
        <v>144</v>
      </c>
      <c r="Q319" s="580"/>
      <c r="R319" s="580"/>
      <c r="S319" s="353" t="e">
        <f>S322 &amp; S323 &amp; S324</f>
        <v>#DIV/0!</v>
      </c>
      <c r="T319" s="188"/>
      <c r="U319" s="188"/>
      <c r="V319" s="190"/>
      <c r="AF319" s="309"/>
      <c r="AG319" s="537" t="s">
        <v>209</v>
      </c>
      <c r="AH319" s="538"/>
      <c r="AI319" s="647" t="e">
        <f>AR308/(AR310+AS310)</f>
        <v>#DIV/0!</v>
      </c>
      <c r="AJ319" s="648"/>
    </row>
    <row r="320" spans="1:134" x14ac:dyDescent="0.35">
      <c r="F320" s="357"/>
      <c r="G320" s="357"/>
    </row>
    <row r="321" spans="1:47" x14ac:dyDescent="0.35">
      <c r="F321" s="357"/>
      <c r="G321" s="357"/>
    </row>
    <row r="322" spans="1:47" x14ac:dyDescent="0.35">
      <c r="D322" s="357" t="e">
        <f>D313/D313</f>
        <v>#DIV/0!</v>
      </c>
      <c r="F322" s="357"/>
      <c r="G322" s="357"/>
      <c r="S322" s="357" t="e">
        <f>S313/S313</f>
        <v>#DIV/0!</v>
      </c>
    </row>
    <row r="323" spans="1:47" x14ac:dyDescent="0.35">
      <c r="D323" s="357" t="s">
        <v>145</v>
      </c>
      <c r="F323" s="357"/>
      <c r="G323" s="357"/>
      <c r="S323" s="357" t="s">
        <v>145</v>
      </c>
    </row>
    <row r="324" spans="1:47" x14ac:dyDescent="0.35">
      <c r="D324" s="225" t="e">
        <f>D316/D313</f>
        <v>#DIV/0!</v>
      </c>
      <c r="F324" s="357"/>
      <c r="G324" s="357"/>
      <c r="S324" s="225" t="e">
        <f>S316/S313</f>
        <v>#DIV/0!</v>
      </c>
    </row>
    <row r="325" spans="1:47" x14ac:dyDescent="0.35">
      <c r="F325" s="357"/>
      <c r="G325" s="357"/>
    </row>
    <row r="326" spans="1:47" ht="16" thickBot="1" x14ac:dyDescent="0.4">
      <c r="F326" s="357"/>
      <c r="G326" s="357"/>
    </row>
    <row r="327" spans="1:47" s="242" customFormat="1" x14ac:dyDescent="0.35">
      <c r="A327" s="519" t="s">
        <v>97</v>
      </c>
      <c r="B327" s="520"/>
      <c r="C327" s="520"/>
      <c r="D327" s="520"/>
      <c r="E327" s="520"/>
      <c r="F327" s="520"/>
      <c r="G327" s="520"/>
      <c r="H327" s="520"/>
      <c r="I327" s="520"/>
      <c r="J327" s="520"/>
      <c r="K327" s="520"/>
      <c r="L327" s="520"/>
      <c r="M327" s="521"/>
      <c r="N327" s="413"/>
      <c r="P327" s="573" t="s">
        <v>261</v>
      </c>
      <c r="Q327" s="574"/>
      <c r="R327" s="574"/>
      <c r="S327" s="574"/>
      <c r="T327" s="574"/>
      <c r="U327" s="574"/>
      <c r="V327" s="574"/>
      <c r="W327" s="574"/>
      <c r="X327" s="574"/>
      <c r="Y327" s="574"/>
      <c r="Z327" s="574"/>
      <c r="AA327" s="574"/>
      <c r="AB327" s="574"/>
      <c r="AC327" s="574"/>
      <c r="AD327" s="575"/>
      <c r="AG327" s="614" t="s">
        <v>277</v>
      </c>
      <c r="AH327" s="615"/>
      <c r="AI327" s="615"/>
      <c r="AJ327" s="615"/>
      <c r="AK327" s="615"/>
      <c r="AL327" s="615"/>
      <c r="AM327" s="615"/>
      <c r="AN327" s="615"/>
      <c r="AO327" s="615"/>
      <c r="AP327" s="615"/>
      <c r="AQ327" s="615"/>
      <c r="AR327" s="615"/>
      <c r="AS327" s="615"/>
      <c r="AT327" s="615"/>
      <c r="AU327" s="616"/>
    </row>
    <row r="328" spans="1:47" s="242" customFormat="1" x14ac:dyDescent="0.35">
      <c r="A328" s="522" t="s">
        <v>8</v>
      </c>
      <c r="B328" s="496"/>
      <c r="C328" s="496"/>
      <c r="D328" s="496"/>
      <c r="E328" s="496"/>
      <c r="F328" s="496"/>
      <c r="G328" s="496"/>
      <c r="H328" s="496"/>
      <c r="I328" s="496"/>
      <c r="J328" s="496"/>
      <c r="K328" s="496"/>
      <c r="L328" s="496"/>
      <c r="M328" s="523"/>
      <c r="N328" s="413"/>
      <c r="P328" s="522" t="s">
        <v>262</v>
      </c>
      <c r="Q328" s="496"/>
      <c r="R328" s="496"/>
      <c r="S328" s="496"/>
      <c r="T328" s="496"/>
      <c r="U328" s="496"/>
      <c r="V328" s="496"/>
      <c r="W328" s="496"/>
      <c r="X328" s="496"/>
      <c r="Y328" s="496"/>
      <c r="Z328" s="496"/>
      <c r="AA328" s="496"/>
      <c r="AB328" s="496"/>
      <c r="AC328" s="496"/>
      <c r="AD328" s="523"/>
      <c r="AG328" s="522" t="s">
        <v>45</v>
      </c>
      <c r="AH328" s="496"/>
      <c r="AI328" s="496"/>
      <c r="AJ328" s="496"/>
      <c r="AK328" s="496"/>
      <c r="AL328" s="496"/>
      <c r="AM328" s="496"/>
      <c r="AN328" s="496"/>
      <c r="AO328" s="496"/>
      <c r="AP328" s="496"/>
      <c r="AQ328" s="496"/>
      <c r="AR328" s="496"/>
      <c r="AS328" s="496"/>
      <c r="AT328" s="496"/>
      <c r="AU328" s="523"/>
    </row>
    <row r="329" spans="1:47" s="165" customFormat="1" x14ac:dyDescent="0.35">
      <c r="A329" s="495" t="s">
        <v>240</v>
      </c>
      <c r="B329" s="491"/>
      <c r="C329" s="525"/>
      <c r="D329" s="525"/>
      <c r="E329" s="525"/>
      <c r="F329" s="525"/>
      <c r="G329" s="409" t="s">
        <v>241</v>
      </c>
      <c r="H329" s="525"/>
      <c r="I329" s="525"/>
      <c r="J329" s="525"/>
      <c r="K329" s="525"/>
      <c r="L329" s="525"/>
      <c r="M329" s="526"/>
      <c r="N329" s="432"/>
      <c r="P329" s="495" t="s">
        <v>240</v>
      </c>
      <c r="Q329" s="491"/>
      <c r="R329" s="525"/>
      <c r="S329" s="525"/>
      <c r="T329" s="525"/>
      <c r="U329" s="525"/>
      <c r="V329" s="525"/>
      <c r="W329" s="409" t="s">
        <v>241</v>
      </c>
      <c r="X329" s="525"/>
      <c r="Y329" s="525"/>
      <c r="Z329" s="525"/>
      <c r="AA329" s="525"/>
      <c r="AB329" s="525"/>
      <c r="AC329" s="525"/>
      <c r="AD329" s="526"/>
      <c r="AG329" s="495" t="s">
        <v>240</v>
      </c>
      <c r="AH329" s="491"/>
      <c r="AI329" s="525"/>
      <c r="AJ329" s="525"/>
      <c r="AK329" s="525"/>
      <c r="AL329" s="525"/>
      <c r="AM329" s="525"/>
      <c r="AN329" s="409" t="s">
        <v>241</v>
      </c>
      <c r="AO329" s="525"/>
      <c r="AP329" s="525"/>
      <c r="AQ329" s="525"/>
      <c r="AR329" s="525"/>
      <c r="AS329" s="525"/>
      <c r="AT329" s="525"/>
      <c r="AU329" s="526"/>
    </row>
    <row r="330" spans="1:47" x14ac:dyDescent="0.35">
      <c r="A330" s="522" t="s">
        <v>0</v>
      </c>
      <c r="B330" s="496"/>
      <c r="C330" s="512"/>
      <c r="D330" s="512"/>
      <c r="E330" s="512"/>
      <c r="F330" s="512"/>
      <c r="G330" s="512"/>
      <c r="H330" s="512"/>
      <c r="I330" s="512"/>
      <c r="J330" s="512"/>
      <c r="K330" s="512"/>
      <c r="L330" s="512"/>
      <c r="M330" s="527"/>
      <c r="P330" s="522" t="s">
        <v>0</v>
      </c>
      <c r="Q330" s="496"/>
      <c r="R330" s="617"/>
      <c r="S330" s="617"/>
      <c r="T330" s="617"/>
      <c r="U330" s="617"/>
      <c r="V330" s="617"/>
      <c r="W330" s="617"/>
      <c r="X330" s="617"/>
      <c r="Y330" s="617"/>
      <c r="Z330" s="617"/>
      <c r="AA330" s="617"/>
      <c r="AB330" s="617"/>
      <c r="AC330" s="617"/>
      <c r="AD330" s="618"/>
      <c r="AG330" s="522" t="s">
        <v>0</v>
      </c>
      <c r="AH330" s="496"/>
      <c r="AI330" s="617"/>
      <c r="AJ330" s="617"/>
      <c r="AK330" s="617"/>
      <c r="AL330" s="617"/>
      <c r="AM330" s="617"/>
      <c r="AN330" s="617"/>
      <c r="AO330" s="617"/>
      <c r="AP330" s="617"/>
      <c r="AQ330" s="617"/>
      <c r="AR330" s="617"/>
      <c r="AS330" s="617"/>
      <c r="AT330" s="617"/>
      <c r="AU330" s="618"/>
    </row>
    <row r="331" spans="1:47" x14ac:dyDescent="0.35">
      <c r="A331" s="522" t="s">
        <v>96</v>
      </c>
      <c r="B331" s="496"/>
      <c r="C331" s="512"/>
      <c r="D331" s="512"/>
      <c r="E331" s="512"/>
      <c r="F331" s="512"/>
      <c r="G331" s="512"/>
      <c r="H331" s="512"/>
      <c r="I331" s="512"/>
      <c r="J331" s="512"/>
      <c r="K331" s="512"/>
      <c r="L331" s="512"/>
      <c r="M331" s="527"/>
      <c r="P331" s="522" t="s">
        <v>96</v>
      </c>
      <c r="Q331" s="496"/>
      <c r="R331" s="617"/>
      <c r="S331" s="617"/>
      <c r="T331" s="617"/>
      <c r="U331" s="617"/>
      <c r="V331" s="617"/>
      <c r="W331" s="617"/>
      <c r="X331" s="617"/>
      <c r="Y331" s="617"/>
      <c r="Z331" s="617"/>
      <c r="AA331" s="617"/>
      <c r="AB331" s="617"/>
      <c r="AC331" s="617"/>
      <c r="AD331" s="618"/>
      <c r="AG331" s="522" t="s">
        <v>96</v>
      </c>
      <c r="AH331" s="496"/>
      <c r="AI331" s="617"/>
      <c r="AJ331" s="617"/>
      <c r="AK331" s="617"/>
      <c r="AL331" s="617"/>
      <c r="AM331" s="617"/>
      <c r="AN331" s="617"/>
      <c r="AO331" s="617"/>
      <c r="AP331" s="617"/>
      <c r="AQ331" s="617"/>
      <c r="AR331" s="617"/>
      <c r="AS331" s="617"/>
      <c r="AT331" s="617"/>
      <c r="AU331" s="618"/>
    </row>
    <row r="332" spans="1:47" ht="16" thickBot="1" x14ac:dyDescent="0.4">
      <c r="A332" s="540" t="s">
        <v>2</v>
      </c>
      <c r="B332" s="541"/>
      <c r="C332" s="528"/>
      <c r="D332" s="528"/>
      <c r="E332" s="528"/>
      <c r="F332" s="528"/>
      <c r="G332" s="528"/>
      <c r="H332" s="528"/>
      <c r="I332" s="528"/>
      <c r="J332" s="528"/>
      <c r="K332" s="528"/>
      <c r="L332" s="528"/>
      <c r="M332" s="529"/>
      <c r="P332" s="540" t="s">
        <v>2</v>
      </c>
      <c r="Q332" s="541"/>
      <c r="R332" s="494"/>
      <c r="S332" s="494"/>
      <c r="T332" s="494"/>
      <c r="U332" s="494"/>
      <c r="V332" s="494"/>
      <c r="W332" s="494"/>
      <c r="X332" s="494"/>
      <c r="Y332" s="494"/>
      <c r="Z332" s="494"/>
      <c r="AA332" s="494"/>
      <c r="AB332" s="494"/>
      <c r="AC332" s="494"/>
      <c r="AD332" s="619"/>
      <c r="AG332" s="540" t="s">
        <v>2</v>
      </c>
      <c r="AH332" s="541"/>
      <c r="AI332" s="494"/>
      <c r="AJ332" s="494"/>
      <c r="AK332" s="494"/>
      <c r="AL332" s="494"/>
      <c r="AM332" s="494"/>
      <c r="AN332" s="494"/>
      <c r="AO332" s="494"/>
      <c r="AP332" s="494"/>
      <c r="AQ332" s="494"/>
      <c r="AR332" s="494"/>
      <c r="AS332" s="494"/>
      <c r="AT332" s="494"/>
      <c r="AU332" s="619"/>
    </row>
    <row r="333" spans="1:47" ht="16" thickBot="1" x14ac:dyDescent="0.4">
      <c r="F333" s="357"/>
      <c r="G333" s="357"/>
    </row>
    <row r="334" spans="1:47" s="242" customFormat="1" x14ac:dyDescent="0.35">
      <c r="A334" s="502" t="s">
        <v>84</v>
      </c>
      <c r="B334" s="503"/>
      <c r="C334" s="503"/>
      <c r="D334" s="503"/>
      <c r="E334" s="503"/>
      <c r="F334" s="503"/>
      <c r="G334" s="503"/>
      <c r="H334" s="503"/>
      <c r="I334" s="503"/>
      <c r="J334" s="503"/>
      <c r="K334" s="503"/>
      <c r="L334" s="503"/>
      <c r="M334" s="518"/>
      <c r="N334" s="413"/>
      <c r="P334" s="502" t="s">
        <v>84</v>
      </c>
      <c r="Q334" s="503"/>
      <c r="R334" s="503"/>
      <c r="S334" s="503"/>
      <c r="T334" s="503"/>
      <c r="U334" s="503"/>
      <c r="V334" s="503"/>
      <c r="W334" s="503"/>
      <c r="X334" s="503"/>
      <c r="Y334" s="503"/>
      <c r="Z334" s="503"/>
      <c r="AA334" s="503"/>
      <c r="AB334" s="503"/>
      <c r="AC334" s="503"/>
      <c r="AD334" s="518"/>
      <c r="AE334" s="413"/>
      <c r="AG334" s="502" t="s">
        <v>84</v>
      </c>
      <c r="AH334" s="503"/>
      <c r="AI334" s="503"/>
      <c r="AJ334" s="503"/>
      <c r="AK334" s="503"/>
      <c r="AL334" s="503"/>
      <c r="AM334" s="503"/>
      <c r="AN334" s="503"/>
      <c r="AO334" s="503"/>
      <c r="AP334" s="503"/>
      <c r="AQ334" s="503"/>
      <c r="AR334" s="503"/>
      <c r="AS334" s="503"/>
      <c r="AT334" s="503"/>
      <c r="AU334" s="518"/>
    </row>
    <row r="335" spans="1:47" s="242" customFormat="1" x14ac:dyDescent="0.35">
      <c r="A335" s="419"/>
      <c r="B335" s="412" t="s">
        <v>85</v>
      </c>
      <c r="C335" s="496" t="s">
        <v>13</v>
      </c>
      <c r="D335" s="496"/>
      <c r="E335" s="424" t="s">
        <v>14</v>
      </c>
      <c r="F335" s="412" t="s">
        <v>171</v>
      </c>
      <c r="G335" s="412" t="s">
        <v>68</v>
      </c>
      <c r="H335" s="422" t="s">
        <v>151</v>
      </c>
      <c r="I335" s="412" t="s">
        <v>80</v>
      </c>
      <c r="J335" s="412" t="s">
        <v>81</v>
      </c>
      <c r="K335" s="422" t="s">
        <v>82</v>
      </c>
      <c r="L335" s="412" t="s">
        <v>150</v>
      </c>
      <c r="M335" s="259" t="s">
        <v>18</v>
      </c>
      <c r="N335" s="413"/>
      <c r="P335" s="419"/>
      <c r="Q335" s="412" t="s">
        <v>85</v>
      </c>
      <c r="R335" s="496" t="s">
        <v>13</v>
      </c>
      <c r="S335" s="496"/>
      <c r="T335" s="424" t="s">
        <v>14</v>
      </c>
      <c r="U335" s="260" t="s">
        <v>263</v>
      </c>
      <c r="V335" s="424" t="s">
        <v>171</v>
      </c>
      <c r="W335" s="424" t="s">
        <v>68</v>
      </c>
      <c r="X335" s="260" t="s">
        <v>151</v>
      </c>
      <c r="Y335" s="424" t="s">
        <v>80</v>
      </c>
      <c r="Z335" s="424" t="s">
        <v>81</v>
      </c>
      <c r="AA335" s="260" t="s">
        <v>82</v>
      </c>
      <c r="AB335" s="424" t="s">
        <v>150</v>
      </c>
      <c r="AC335" s="260" t="s">
        <v>18</v>
      </c>
      <c r="AD335" s="267" t="s">
        <v>114</v>
      </c>
      <c r="AE335" s="413"/>
      <c r="AG335" s="419"/>
      <c r="AH335" s="412" t="s">
        <v>85</v>
      </c>
      <c r="AI335" s="496" t="s">
        <v>13</v>
      </c>
      <c r="AJ335" s="496"/>
      <c r="AK335" s="424" t="s">
        <v>14</v>
      </c>
      <c r="AL335" s="260" t="s">
        <v>263</v>
      </c>
      <c r="AM335" s="424" t="s">
        <v>171</v>
      </c>
      <c r="AN335" s="424" t="s">
        <v>68</v>
      </c>
      <c r="AO335" s="260" t="s">
        <v>151</v>
      </c>
      <c r="AP335" s="424" t="s">
        <v>80</v>
      </c>
      <c r="AQ335" s="424" t="s">
        <v>81</v>
      </c>
      <c r="AR335" s="260" t="s">
        <v>82</v>
      </c>
      <c r="AS335" s="424" t="s">
        <v>150</v>
      </c>
      <c r="AT335" s="260" t="s">
        <v>213</v>
      </c>
      <c r="AU335" s="267" t="s">
        <v>266</v>
      </c>
    </row>
    <row r="336" spans="1:47" x14ac:dyDescent="0.35">
      <c r="A336" s="415">
        <v>1</v>
      </c>
      <c r="B336" s="420"/>
      <c r="C336" s="491"/>
      <c r="D336" s="491"/>
      <c r="E336" s="423"/>
      <c r="F336" s="234">
        <v>0</v>
      </c>
      <c r="G336" s="234">
        <v>0</v>
      </c>
      <c r="H336" s="235">
        <f>SUM(F336:G336)</f>
        <v>0</v>
      </c>
      <c r="I336" s="234">
        <v>0</v>
      </c>
      <c r="J336" s="234">
        <v>0</v>
      </c>
      <c r="K336" s="235">
        <f>SUM(I336:J336)</f>
        <v>0</v>
      </c>
      <c r="L336" s="234">
        <v>0</v>
      </c>
      <c r="M336" s="236">
        <f>SUM(H336, K336, L336)</f>
        <v>0</v>
      </c>
      <c r="N336" s="222"/>
      <c r="P336" s="415">
        <v>1</v>
      </c>
      <c r="Q336" s="420"/>
      <c r="R336" s="491"/>
      <c r="S336" s="491"/>
      <c r="T336" s="409"/>
      <c r="U336" s="162">
        <f>AU256</f>
        <v>0</v>
      </c>
      <c r="V336" s="234">
        <v>0</v>
      </c>
      <c r="W336" s="234">
        <v>0</v>
      </c>
      <c r="X336" s="295">
        <f>SUM(V336:W336)</f>
        <v>0</v>
      </c>
      <c r="Y336" s="234">
        <v>0</v>
      </c>
      <c r="Z336" s="234">
        <v>0</v>
      </c>
      <c r="AA336" s="295">
        <f>SUM(Y336:Z336)</f>
        <v>0</v>
      </c>
      <c r="AB336" s="234">
        <v>0</v>
      </c>
      <c r="AC336" s="295">
        <f>SUM(X336, AA336, AB336)</f>
        <v>0</v>
      </c>
      <c r="AD336" s="296">
        <f>M336-AC336</f>
        <v>0</v>
      </c>
      <c r="AE336" s="222"/>
      <c r="AG336" s="415">
        <v>1</v>
      </c>
      <c r="AH336" s="420"/>
      <c r="AI336" s="491"/>
      <c r="AJ336" s="491"/>
      <c r="AK336" s="409"/>
      <c r="AL336" s="307">
        <f>AU256</f>
        <v>0</v>
      </c>
      <c r="AM336" s="234">
        <v>0</v>
      </c>
      <c r="AN336" s="234">
        <v>0</v>
      </c>
      <c r="AO336" s="277">
        <f>SUM(AM336:AN336)</f>
        <v>0</v>
      </c>
      <c r="AP336" s="234">
        <v>0</v>
      </c>
      <c r="AQ336" s="234">
        <v>0</v>
      </c>
      <c r="AR336" s="277">
        <f>SUM(AP336:AQ336)</f>
        <v>0</v>
      </c>
      <c r="AS336" s="234">
        <v>0</v>
      </c>
      <c r="AT336" s="277">
        <f>SUM(AO336, AR336, AS336)</f>
        <v>0</v>
      </c>
      <c r="AU336" s="278">
        <f>IF($S$393&lt;&gt;0, AC336+AL336-AT336, M336+AL336-AT336)</f>
        <v>0</v>
      </c>
    </row>
    <row r="337" spans="1:48" x14ac:dyDescent="0.35">
      <c r="A337" s="415">
        <v>2</v>
      </c>
      <c r="B337" s="420"/>
      <c r="C337" s="491"/>
      <c r="D337" s="491"/>
      <c r="E337" s="423"/>
      <c r="F337" s="234">
        <v>0</v>
      </c>
      <c r="G337" s="234">
        <v>0</v>
      </c>
      <c r="H337" s="235">
        <f t="shared" ref="H337:H342" si="287">SUM(F337:G337)</f>
        <v>0</v>
      </c>
      <c r="I337" s="234">
        <v>0</v>
      </c>
      <c r="J337" s="234">
        <v>0</v>
      </c>
      <c r="K337" s="235">
        <f t="shared" ref="K337:K342" si="288">SUM(I337:J337)</f>
        <v>0</v>
      </c>
      <c r="L337" s="234">
        <v>0</v>
      </c>
      <c r="M337" s="236">
        <f t="shared" ref="M337:M342" si="289">SUM(H337, K337, L337)</f>
        <v>0</v>
      </c>
      <c r="N337" s="222"/>
      <c r="P337" s="415">
        <v>2</v>
      </c>
      <c r="Q337" s="420"/>
      <c r="R337" s="491"/>
      <c r="S337" s="491"/>
      <c r="T337" s="409"/>
      <c r="U337" s="162">
        <f t="shared" ref="U337:U343" si="290">AU257</f>
        <v>0</v>
      </c>
      <c r="V337" s="234">
        <v>0</v>
      </c>
      <c r="W337" s="234">
        <v>0</v>
      </c>
      <c r="X337" s="295">
        <f t="shared" ref="X337:X342" si="291">SUM(V337:W337)</f>
        <v>0</v>
      </c>
      <c r="Y337" s="234">
        <v>0</v>
      </c>
      <c r="Z337" s="234">
        <v>0</v>
      </c>
      <c r="AA337" s="295">
        <f t="shared" ref="AA337:AA342" si="292">SUM(Y337:Z337)</f>
        <v>0</v>
      </c>
      <c r="AB337" s="234">
        <v>0</v>
      </c>
      <c r="AC337" s="295">
        <f t="shared" ref="AC337:AC342" si="293">SUM(X337, AA337, AB337)</f>
        <v>0</v>
      </c>
      <c r="AD337" s="296">
        <f t="shared" ref="AD337:AD342" si="294">M337-AC337</f>
        <v>0</v>
      </c>
      <c r="AE337" s="222"/>
      <c r="AG337" s="415">
        <v>2</v>
      </c>
      <c r="AH337" s="420"/>
      <c r="AI337" s="491"/>
      <c r="AJ337" s="491"/>
      <c r="AK337" s="409"/>
      <c r="AL337" s="307">
        <f t="shared" ref="AL337:AL343" si="295">AU257</f>
        <v>0</v>
      </c>
      <c r="AM337" s="234">
        <v>0</v>
      </c>
      <c r="AN337" s="234">
        <v>0</v>
      </c>
      <c r="AO337" s="277">
        <f t="shared" ref="AO337:AO342" si="296">SUM(AM337:AN337)</f>
        <v>0</v>
      </c>
      <c r="AP337" s="234">
        <v>0</v>
      </c>
      <c r="AQ337" s="234">
        <v>0</v>
      </c>
      <c r="AR337" s="277">
        <f t="shared" ref="AR337:AR342" si="297">SUM(AP337:AQ337)</f>
        <v>0</v>
      </c>
      <c r="AS337" s="234">
        <v>0</v>
      </c>
      <c r="AT337" s="277">
        <f t="shared" ref="AT337:AT342" si="298">SUM(AO337, AR337, AS337)</f>
        <v>0</v>
      </c>
      <c r="AU337" s="278">
        <f t="shared" ref="AU337:AU343" si="299">IF($S$393&lt;&gt;0, AC337+AL337-AT337, M337+AL337-AT337)</f>
        <v>0</v>
      </c>
    </row>
    <row r="338" spans="1:48" x14ac:dyDescent="0.35">
      <c r="A338" s="415">
        <v>3</v>
      </c>
      <c r="B338" s="420"/>
      <c r="C338" s="491"/>
      <c r="D338" s="491"/>
      <c r="E338" s="423"/>
      <c r="F338" s="234">
        <v>0</v>
      </c>
      <c r="G338" s="234">
        <v>0</v>
      </c>
      <c r="H338" s="235">
        <f t="shared" si="287"/>
        <v>0</v>
      </c>
      <c r="I338" s="234">
        <v>0</v>
      </c>
      <c r="J338" s="234">
        <v>0</v>
      </c>
      <c r="K338" s="235">
        <f t="shared" si="288"/>
        <v>0</v>
      </c>
      <c r="L338" s="234">
        <v>0</v>
      </c>
      <c r="M338" s="236">
        <f t="shared" si="289"/>
        <v>0</v>
      </c>
      <c r="N338" s="222"/>
      <c r="P338" s="415">
        <v>3</v>
      </c>
      <c r="Q338" s="420"/>
      <c r="R338" s="491"/>
      <c r="S338" s="491"/>
      <c r="T338" s="409"/>
      <c r="U338" s="162">
        <f t="shared" si="290"/>
        <v>0</v>
      </c>
      <c r="V338" s="234">
        <v>0</v>
      </c>
      <c r="W338" s="234">
        <v>0</v>
      </c>
      <c r="X338" s="295">
        <f t="shared" si="291"/>
        <v>0</v>
      </c>
      <c r="Y338" s="234">
        <v>0</v>
      </c>
      <c r="Z338" s="234">
        <v>0</v>
      </c>
      <c r="AA338" s="295">
        <f t="shared" si="292"/>
        <v>0</v>
      </c>
      <c r="AB338" s="234">
        <v>0</v>
      </c>
      <c r="AC338" s="295">
        <f t="shared" si="293"/>
        <v>0</v>
      </c>
      <c r="AD338" s="296">
        <f t="shared" si="294"/>
        <v>0</v>
      </c>
      <c r="AE338" s="222"/>
      <c r="AG338" s="415">
        <v>3</v>
      </c>
      <c r="AH338" s="420"/>
      <c r="AI338" s="491"/>
      <c r="AJ338" s="491"/>
      <c r="AK338" s="409"/>
      <c r="AL338" s="307">
        <f t="shared" si="295"/>
        <v>0</v>
      </c>
      <c r="AM338" s="234">
        <v>0</v>
      </c>
      <c r="AN338" s="234">
        <v>0</v>
      </c>
      <c r="AO338" s="277">
        <f t="shared" si="296"/>
        <v>0</v>
      </c>
      <c r="AP338" s="234">
        <v>0</v>
      </c>
      <c r="AQ338" s="234">
        <v>0</v>
      </c>
      <c r="AR338" s="277">
        <f t="shared" si="297"/>
        <v>0</v>
      </c>
      <c r="AS338" s="234">
        <v>0</v>
      </c>
      <c r="AT338" s="277">
        <f t="shared" si="298"/>
        <v>0</v>
      </c>
      <c r="AU338" s="278">
        <f t="shared" si="299"/>
        <v>0</v>
      </c>
    </row>
    <row r="339" spans="1:48" x14ac:dyDescent="0.35">
      <c r="A339" s="415">
        <v>4</v>
      </c>
      <c r="B339" s="420"/>
      <c r="C339" s="491"/>
      <c r="D339" s="491"/>
      <c r="E339" s="423"/>
      <c r="F339" s="234">
        <v>0</v>
      </c>
      <c r="G339" s="234">
        <v>0</v>
      </c>
      <c r="H339" s="235">
        <f>SUM(F339:G339)</f>
        <v>0</v>
      </c>
      <c r="I339" s="234">
        <v>0</v>
      </c>
      <c r="J339" s="234">
        <v>0</v>
      </c>
      <c r="K339" s="235">
        <f>SUM(I339:J339)</f>
        <v>0</v>
      </c>
      <c r="L339" s="234">
        <v>0</v>
      </c>
      <c r="M339" s="236">
        <f>SUM(H339, K339, L339)</f>
        <v>0</v>
      </c>
      <c r="N339" s="222"/>
      <c r="P339" s="415">
        <v>4</v>
      </c>
      <c r="Q339" s="420"/>
      <c r="R339" s="491"/>
      <c r="S339" s="491"/>
      <c r="T339" s="409"/>
      <c r="U339" s="162">
        <f t="shared" si="290"/>
        <v>0</v>
      </c>
      <c r="V339" s="234">
        <v>0</v>
      </c>
      <c r="W339" s="234">
        <v>0</v>
      </c>
      <c r="X339" s="295">
        <f t="shared" si="291"/>
        <v>0</v>
      </c>
      <c r="Y339" s="234">
        <v>0</v>
      </c>
      <c r="Z339" s="234">
        <v>0</v>
      </c>
      <c r="AA339" s="295">
        <f t="shared" si="292"/>
        <v>0</v>
      </c>
      <c r="AB339" s="234">
        <v>0</v>
      </c>
      <c r="AC339" s="295">
        <f t="shared" si="293"/>
        <v>0</v>
      </c>
      <c r="AD339" s="296">
        <f t="shared" si="294"/>
        <v>0</v>
      </c>
      <c r="AE339" s="222"/>
      <c r="AG339" s="415">
        <v>4</v>
      </c>
      <c r="AH339" s="420"/>
      <c r="AI339" s="491"/>
      <c r="AJ339" s="491"/>
      <c r="AK339" s="409"/>
      <c r="AL339" s="307">
        <f t="shared" si="295"/>
        <v>0</v>
      </c>
      <c r="AM339" s="234">
        <v>0</v>
      </c>
      <c r="AN339" s="234">
        <v>0</v>
      </c>
      <c r="AO339" s="277">
        <f t="shared" si="296"/>
        <v>0</v>
      </c>
      <c r="AP339" s="234">
        <v>0</v>
      </c>
      <c r="AQ339" s="234">
        <v>0</v>
      </c>
      <c r="AR339" s="277">
        <f t="shared" si="297"/>
        <v>0</v>
      </c>
      <c r="AS339" s="234">
        <v>0</v>
      </c>
      <c r="AT339" s="277">
        <f t="shared" si="298"/>
        <v>0</v>
      </c>
      <c r="AU339" s="278">
        <f t="shared" si="299"/>
        <v>0</v>
      </c>
    </row>
    <row r="340" spans="1:48" x14ac:dyDescent="0.35">
      <c r="A340" s="415">
        <v>5</v>
      </c>
      <c r="B340" s="420"/>
      <c r="C340" s="491"/>
      <c r="D340" s="491"/>
      <c r="E340" s="423"/>
      <c r="F340" s="234">
        <v>0</v>
      </c>
      <c r="G340" s="234">
        <v>0</v>
      </c>
      <c r="H340" s="235">
        <f t="shared" si="287"/>
        <v>0</v>
      </c>
      <c r="I340" s="234">
        <v>0</v>
      </c>
      <c r="J340" s="234">
        <v>0</v>
      </c>
      <c r="K340" s="235">
        <f t="shared" si="288"/>
        <v>0</v>
      </c>
      <c r="L340" s="234">
        <v>0</v>
      </c>
      <c r="M340" s="236">
        <f t="shared" si="289"/>
        <v>0</v>
      </c>
      <c r="N340" s="222"/>
      <c r="P340" s="415">
        <v>5</v>
      </c>
      <c r="Q340" s="420"/>
      <c r="R340" s="491"/>
      <c r="S340" s="491"/>
      <c r="T340" s="409"/>
      <c r="U340" s="162">
        <f t="shared" si="290"/>
        <v>0</v>
      </c>
      <c r="V340" s="234">
        <v>0</v>
      </c>
      <c r="W340" s="234">
        <v>0</v>
      </c>
      <c r="X340" s="295">
        <f t="shared" si="291"/>
        <v>0</v>
      </c>
      <c r="Y340" s="234">
        <v>0</v>
      </c>
      <c r="Z340" s="234">
        <v>0</v>
      </c>
      <c r="AA340" s="295">
        <f t="shared" si="292"/>
        <v>0</v>
      </c>
      <c r="AB340" s="234">
        <v>0</v>
      </c>
      <c r="AC340" s="295">
        <f t="shared" si="293"/>
        <v>0</v>
      </c>
      <c r="AD340" s="296">
        <f t="shared" si="294"/>
        <v>0</v>
      </c>
      <c r="AE340" s="222"/>
      <c r="AG340" s="415">
        <v>5</v>
      </c>
      <c r="AH340" s="420"/>
      <c r="AI340" s="491"/>
      <c r="AJ340" s="491"/>
      <c r="AK340" s="409"/>
      <c r="AL340" s="307">
        <f t="shared" si="295"/>
        <v>0</v>
      </c>
      <c r="AM340" s="234">
        <v>0</v>
      </c>
      <c r="AN340" s="234">
        <v>0</v>
      </c>
      <c r="AO340" s="277">
        <f t="shared" si="296"/>
        <v>0</v>
      </c>
      <c r="AP340" s="234">
        <v>0</v>
      </c>
      <c r="AQ340" s="234">
        <v>0</v>
      </c>
      <c r="AR340" s="277">
        <f t="shared" si="297"/>
        <v>0</v>
      </c>
      <c r="AS340" s="234">
        <v>0</v>
      </c>
      <c r="AT340" s="277">
        <f t="shared" si="298"/>
        <v>0</v>
      </c>
      <c r="AU340" s="278">
        <f t="shared" si="299"/>
        <v>0</v>
      </c>
    </row>
    <row r="341" spans="1:48" x14ac:dyDescent="0.35">
      <c r="A341" s="415">
        <v>6</v>
      </c>
      <c r="B341" s="420"/>
      <c r="C341" s="491"/>
      <c r="D341" s="491"/>
      <c r="E341" s="423"/>
      <c r="F341" s="234">
        <v>0</v>
      </c>
      <c r="G341" s="234">
        <v>0</v>
      </c>
      <c r="H341" s="235">
        <f t="shared" si="287"/>
        <v>0</v>
      </c>
      <c r="I341" s="234">
        <v>0</v>
      </c>
      <c r="J341" s="234">
        <v>0</v>
      </c>
      <c r="K341" s="235">
        <f t="shared" si="288"/>
        <v>0</v>
      </c>
      <c r="L341" s="234">
        <v>0</v>
      </c>
      <c r="M341" s="236">
        <f t="shared" si="289"/>
        <v>0</v>
      </c>
      <c r="N341" s="222"/>
      <c r="P341" s="415">
        <v>6</v>
      </c>
      <c r="Q341" s="420"/>
      <c r="R341" s="491"/>
      <c r="S341" s="491"/>
      <c r="T341" s="409"/>
      <c r="U341" s="162">
        <f t="shared" si="290"/>
        <v>0</v>
      </c>
      <c r="V341" s="234">
        <v>0</v>
      </c>
      <c r="W341" s="234">
        <v>0</v>
      </c>
      <c r="X341" s="295">
        <f t="shared" si="291"/>
        <v>0</v>
      </c>
      <c r="Y341" s="234">
        <v>0</v>
      </c>
      <c r="Z341" s="234">
        <v>0</v>
      </c>
      <c r="AA341" s="295">
        <f t="shared" si="292"/>
        <v>0</v>
      </c>
      <c r="AB341" s="234">
        <v>0</v>
      </c>
      <c r="AC341" s="295">
        <f t="shared" si="293"/>
        <v>0</v>
      </c>
      <c r="AD341" s="296">
        <f t="shared" si="294"/>
        <v>0</v>
      </c>
      <c r="AE341" s="222"/>
      <c r="AG341" s="415">
        <v>6</v>
      </c>
      <c r="AH341" s="420"/>
      <c r="AI341" s="491"/>
      <c r="AJ341" s="491"/>
      <c r="AK341" s="409"/>
      <c r="AL341" s="307">
        <f t="shared" si="295"/>
        <v>0</v>
      </c>
      <c r="AM341" s="234">
        <v>0</v>
      </c>
      <c r="AN341" s="234">
        <v>0</v>
      </c>
      <c r="AO341" s="277">
        <f t="shared" si="296"/>
        <v>0</v>
      </c>
      <c r="AP341" s="234">
        <v>0</v>
      </c>
      <c r="AQ341" s="234">
        <v>0</v>
      </c>
      <c r="AR341" s="277">
        <f t="shared" si="297"/>
        <v>0</v>
      </c>
      <c r="AS341" s="234">
        <v>0</v>
      </c>
      <c r="AT341" s="277">
        <f t="shared" si="298"/>
        <v>0</v>
      </c>
      <c r="AU341" s="278">
        <f t="shared" si="299"/>
        <v>0</v>
      </c>
    </row>
    <row r="342" spans="1:48" x14ac:dyDescent="0.35">
      <c r="A342" s="620" t="s">
        <v>180</v>
      </c>
      <c r="B342" s="617"/>
      <c r="C342" s="532">
        <v>0</v>
      </c>
      <c r="D342" s="532"/>
      <c r="E342" s="423"/>
      <c r="F342" s="234">
        <v>0</v>
      </c>
      <c r="G342" s="234">
        <v>0</v>
      </c>
      <c r="H342" s="235">
        <f t="shared" si="287"/>
        <v>0</v>
      </c>
      <c r="I342" s="234">
        <v>0</v>
      </c>
      <c r="J342" s="234">
        <v>0</v>
      </c>
      <c r="K342" s="235">
        <f t="shared" si="288"/>
        <v>0</v>
      </c>
      <c r="L342" s="234">
        <v>0</v>
      </c>
      <c r="M342" s="236">
        <f t="shared" si="289"/>
        <v>0</v>
      </c>
      <c r="N342" s="222"/>
      <c r="P342" s="620" t="s">
        <v>180</v>
      </c>
      <c r="Q342" s="617"/>
      <c r="R342" s="532">
        <v>0</v>
      </c>
      <c r="S342" s="532"/>
      <c r="T342" s="409"/>
      <c r="U342" s="162">
        <f t="shared" si="290"/>
        <v>0</v>
      </c>
      <c r="V342" s="234">
        <v>0</v>
      </c>
      <c r="W342" s="234">
        <v>0</v>
      </c>
      <c r="X342" s="295">
        <f t="shared" si="291"/>
        <v>0</v>
      </c>
      <c r="Y342" s="234">
        <v>0</v>
      </c>
      <c r="Z342" s="234">
        <v>0</v>
      </c>
      <c r="AA342" s="295">
        <f t="shared" si="292"/>
        <v>0</v>
      </c>
      <c r="AB342" s="234">
        <v>0</v>
      </c>
      <c r="AC342" s="295">
        <f t="shared" si="293"/>
        <v>0</v>
      </c>
      <c r="AD342" s="296">
        <f t="shared" si="294"/>
        <v>0</v>
      </c>
      <c r="AE342" s="222"/>
      <c r="AG342" s="620" t="s">
        <v>180</v>
      </c>
      <c r="AH342" s="617"/>
      <c r="AI342" s="532">
        <v>0</v>
      </c>
      <c r="AJ342" s="532"/>
      <c r="AK342" s="409"/>
      <c r="AL342" s="307">
        <f t="shared" si="295"/>
        <v>0</v>
      </c>
      <c r="AM342" s="234">
        <v>0</v>
      </c>
      <c r="AN342" s="234">
        <v>0</v>
      </c>
      <c r="AO342" s="277">
        <f t="shared" si="296"/>
        <v>0</v>
      </c>
      <c r="AP342" s="234">
        <v>0</v>
      </c>
      <c r="AQ342" s="234">
        <v>0</v>
      </c>
      <c r="AR342" s="277">
        <f t="shared" si="297"/>
        <v>0</v>
      </c>
      <c r="AS342" s="234">
        <v>0</v>
      </c>
      <c r="AT342" s="277">
        <f t="shared" si="298"/>
        <v>0</v>
      </c>
      <c r="AU342" s="278">
        <f t="shared" si="299"/>
        <v>0</v>
      </c>
    </row>
    <row r="343" spans="1:48" ht="16" thickBot="1" x14ac:dyDescent="0.4">
      <c r="A343" s="493" t="s">
        <v>207</v>
      </c>
      <c r="B343" s="494"/>
      <c r="C343" s="497">
        <f>COUNTA(B336:B341)+C342</f>
        <v>0</v>
      </c>
      <c r="D343" s="497"/>
      <c r="E343" s="411"/>
      <c r="F343" s="250">
        <f>SUM(F336:F342)</f>
        <v>0</v>
      </c>
      <c r="G343" s="250">
        <f>SUM(G336:G342)</f>
        <v>0</v>
      </c>
      <c r="H343" s="250">
        <f t="shared" ref="H343:L343" si="300">SUM(H336:H342)</f>
        <v>0</v>
      </c>
      <c r="I343" s="250">
        <f t="shared" si="300"/>
        <v>0</v>
      </c>
      <c r="J343" s="250">
        <f>SUM(J336:J342)</f>
        <v>0</v>
      </c>
      <c r="K343" s="250">
        <f t="shared" si="300"/>
        <v>0</v>
      </c>
      <c r="L343" s="250">
        <f t="shared" si="300"/>
        <v>0</v>
      </c>
      <c r="M343" s="237">
        <f>SUM(M336:M342)</f>
        <v>0</v>
      </c>
      <c r="N343" s="222"/>
      <c r="P343" s="620" t="s">
        <v>207</v>
      </c>
      <c r="Q343" s="617"/>
      <c r="R343" s="587">
        <f>COUNTA(Q336:Q341)+R342</f>
        <v>0</v>
      </c>
      <c r="S343" s="587"/>
      <c r="T343" s="416"/>
      <c r="U343" s="162">
        <f t="shared" si="290"/>
        <v>0</v>
      </c>
      <c r="V343" s="295">
        <f>SUM(V336:V342)</f>
        <v>0</v>
      </c>
      <c r="W343" s="295">
        <f>SUM(W336:W342)</f>
        <v>0</v>
      </c>
      <c r="X343" s="295">
        <f t="shared" ref="X343:AB343" si="301">SUM(X336:X342)</f>
        <v>0</v>
      </c>
      <c r="Y343" s="295">
        <f t="shared" si="301"/>
        <v>0</v>
      </c>
      <c r="Z343" s="295">
        <f t="shared" si="301"/>
        <v>0</v>
      </c>
      <c r="AA343" s="295">
        <f t="shared" si="301"/>
        <v>0</v>
      </c>
      <c r="AB343" s="295">
        <f t="shared" si="301"/>
        <v>0</v>
      </c>
      <c r="AC343" s="295">
        <f>SUM(AC336:AC342)</f>
        <v>0</v>
      </c>
      <c r="AD343" s="296">
        <f>SUM(AD336:AD342)</f>
        <v>0</v>
      </c>
      <c r="AE343" s="222"/>
      <c r="AG343" s="493" t="s">
        <v>207</v>
      </c>
      <c r="AH343" s="494"/>
      <c r="AI343" s="543">
        <f>COUNTA(AH336:AH341)+AI342</f>
        <v>0</v>
      </c>
      <c r="AJ343" s="543"/>
      <c r="AK343" s="411"/>
      <c r="AL343" s="337">
        <f t="shared" si="295"/>
        <v>0</v>
      </c>
      <c r="AM343" s="275">
        <f>SUM(AM336:AM342)</f>
        <v>0</v>
      </c>
      <c r="AN343" s="275">
        <f>SUM(AN336:AN342)</f>
        <v>0</v>
      </c>
      <c r="AO343" s="275">
        <f t="shared" ref="AO343:AT343" si="302">SUM(AO336:AO342)</f>
        <v>0</v>
      </c>
      <c r="AP343" s="275">
        <f t="shared" si="302"/>
        <v>0</v>
      </c>
      <c r="AQ343" s="275">
        <f t="shared" si="302"/>
        <v>0</v>
      </c>
      <c r="AR343" s="275">
        <f t="shared" si="302"/>
        <v>0</v>
      </c>
      <c r="AS343" s="275">
        <f t="shared" si="302"/>
        <v>0</v>
      </c>
      <c r="AT343" s="275">
        <f t="shared" si="302"/>
        <v>0</v>
      </c>
      <c r="AU343" s="276">
        <f t="shared" si="299"/>
        <v>0</v>
      </c>
      <c r="AV343" s="358"/>
    </row>
    <row r="344" spans="1:48" ht="3.75" customHeight="1" thickBot="1" x14ac:dyDescent="0.4">
      <c r="F344" s="357"/>
      <c r="G344" s="357"/>
      <c r="P344" s="410"/>
      <c r="Q344" s="411"/>
      <c r="R344" s="411"/>
      <c r="S344" s="411"/>
      <c r="T344" s="411"/>
      <c r="U344" s="411"/>
      <c r="V344" s="411"/>
      <c r="W344" s="411"/>
      <c r="X344" s="411"/>
      <c r="Y344" s="347"/>
      <c r="Z344" s="347"/>
      <c r="AA344" s="347"/>
      <c r="AB344" s="347"/>
      <c r="AC344" s="347"/>
      <c r="AD344" s="348"/>
      <c r="AE344" s="358"/>
    </row>
    <row r="345" spans="1:48" s="242" customFormat="1" x14ac:dyDescent="0.35">
      <c r="A345" s="502" t="s">
        <v>186</v>
      </c>
      <c r="B345" s="503"/>
      <c r="C345" s="503"/>
      <c r="D345" s="503"/>
      <c r="E345" s="503"/>
      <c r="F345" s="503"/>
      <c r="G345" s="503"/>
      <c r="H345" s="503"/>
      <c r="I345" s="503"/>
      <c r="J345" s="503"/>
      <c r="K345" s="503"/>
      <c r="L345" s="503"/>
      <c r="M345" s="518"/>
      <c r="N345" s="413"/>
      <c r="P345" s="502" t="s">
        <v>186</v>
      </c>
      <c r="Q345" s="503"/>
      <c r="R345" s="503"/>
      <c r="S345" s="503"/>
      <c r="T345" s="503"/>
      <c r="U345" s="503"/>
      <c r="V345" s="503"/>
      <c r="W345" s="503"/>
      <c r="X345" s="503"/>
      <c r="Y345" s="503"/>
      <c r="Z345" s="503"/>
      <c r="AA345" s="503"/>
      <c r="AB345" s="503"/>
      <c r="AC345" s="503"/>
      <c r="AD345" s="418"/>
      <c r="AE345" s="413"/>
      <c r="AG345" s="502" t="s">
        <v>186</v>
      </c>
      <c r="AH345" s="503"/>
      <c r="AI345" s="503"/>
      <c r="AJ345" s="503"/>
      <c r="AK345" s="503"/>
      <c r="AL345" s="503"/>
      <c r="AM345" s="503"/>
      <c r="AN345" s="503"/>
      <c r="AO345" s="503"/>
      <c r="AP345" s="503"/>
      <c r="AQ345" s="503"/>
      <c r="AR345" s="503"/>
      <c r="AS345" s="503"/>
      <c r="AT345" s="503"/>
      <c r="AU345" s="418"/>
    </row>
    <row r="346" spans="1:48" s="242" customFormat="1" ht="31.5" customHeight="1" x14ac:dyDescent="0.35">
      <c r="A346" s="534" t="s">
        <v>188</v>
      </c>
      <c r="B346" s="533"/>
      <c r="C346" s="533" t="s">
        <v>13</v>
      </c>
      <c r="D346" s="533"/>
      <c r="E346" s="424" t="s">
        <v>14</v>
      </c>
      <c r="F346" s="412" t="s">
        <v>171</v>
      </c>
      <c r="G346" s="412" t="s">
        <v>68</v>
      </c>
      <c r="H346" s="422" t="s">
        <v>151</v>
      </c>
      <c r="I346" s="412" t="s">
        <v>80</v>
      </c>
      <c r="J346" s="412" t="s">
        <v>81</v>
      </c>
      <c r="K346" s="422" t="s">
        <v>82</v>
      </c>
      <c r="L346" s="412" t="s">
        <v>150</v>
      </c>
      <c r="M346" s="259" t="s">
        <v>18</v>
      </c>
      <c r="N346" s="413"/>
      <c r="P346" s="534" t="s">
        <v>188</v>
      </c>
      <c r="Q346" s="533"/>
      <c r="R346" s="533" t="s">
        <v>13</v>
      </c>
      <c r="S346" s="533"/>
      <c r="T346" s="424" t="s">
        <v>14</v>
      </c>
      <c r="U346" s="260" t="s">
        <v>263</v>
      </c>
      <c r="V346" s="424" t="s">
        <v>171</v>
      </c>
      <c r="W346" s="424" t="s">
        <v>68</v>
      </c>
      <c r="X346" s="260" t="s">
        <v>151</v>
      </c>
      <c r="Y346" s="424" t="s">
        <v>80</v>
      </c>
      <c r="Z346" s="424" t="s">
        <v>81</v>
      </c>
      <c r="AA346" s="260" t="s">
        <v>82</v>
      </c>
      <c r="AB346" s="424" t="s">
        <v>150</v>
      </c>
      <c r="AC346" s="260" t="s">
        <v>18</v>
      </c>
      <c r="AD346" s="267" t="s">
        <v>114</v>
      </c>
      <c r="AE346" s="413"/>
      <c r="AG346" s="534" t="s">
        <v>188</v>
      </c>
      <c r="AH346" s="533"/>
      <c r="AI346" s="533" t="s">
        <v>13</v>
      </c>
      <c r="AJ346" s="533"/>
      <c r="AK346" s="424" t="s">
        <v>14</v>
      </c>
      <c r="AL346" s="260" t="s">
        <v>263</v>
      </c>
      <c r="AM346" s="424" t="s">
        <v>171</v>
      </c>
      <c r="AN346" s="424" t="s">
        <v>68</v>
      </c>
      <c r="AO346" s="260" t="s">
        <v>151</v>
      </c>
      <c r="AP346" s="424" t="s">
        <v>80</v>
      </c>
      <c r="AQ346" s="424" t="s">
        <v>81</v>
      </c>
      <c r="AR346" s="260" t="s">
        <v>82</v>
      </c>
      <c r="AS346" s="424" t="s">
        <v>150</v>
      </c>
      <c r="AT346" s="260" t="s">
        <v>213</v>
      </c>
      <c r="AU346" s="267" t="s">
        <v>266</v>
      </c>
    </row>
    <row r="347" spans="1:48" x14ac:dyDescent="0.35">
      <c r="A347" s="495">
        <v>0</v>
      </c>
      <c r="B347" s="491"/>
      <c r="C347" s="496" t="s">
        <v>19</v>
      </c>
      <c r="D347" s="496"/>
      <c r="E347" s="409"/>
      <c r="F347" s="234">
        <v>0</v>
      </c>
      <c r="G347" s="234">
        <v>0</v>
      </c>
      <c r="H347" s="235">
        <f>SUM(F347:G347)</f>
        <v>0</v>
      </c>
      <c r="I347" s="234">
        <v>0</v>
      </c>
      <c r="J347" s="234">
        <v>0</v>
      </c>
      <c r="K347" s="235">
        <f>SUM(I347:J347)</f>
        <v>0</v>
      </c>
      <c r="L347" s="234">
        <v>0</v>
      </c>
      <c r="M347" s="236">
        <f>SUM(H347, K347, L347)</f>
        <v>0</v>
      </c>
      <c r="N347" s="223"/>
      <c r="P347" s="522">
        <v>0</v>
      </c>
      <c r="Q347" s="496"/>
      <c r="R347" s="496" t="s">
        <v>19</v>
      </c>
      <c r="S347" s="496"/>
      <c r="T347" s="409"/>
      <c r="U347" s="162">
        <f t="shared" ref="U347:U354" si="303">AU267</f>
        <v>0</v>
      </c>
      <c r="V347" s="234">
        <v>0</v>
      </c>
      <c r="W347" s="234">
        <v>0</v>
      </c>
      <c r="X347" s="295">
        <f>SUM(V347:W347)</f>
        <v>0</v>
      </c>
      <c r="Y347" s="234">
        <v>0</v>
      </c>
      <c r="Z347" s="234">
        <v>0</v>
      </c>
      <c r="AA347" s="295">
        <f>SUM(Y347:Z347)</f>
        <v>0</v>
      </c>
      <c r="AB347" s="234">
        <v>0</v>
      </c>
      <c r="AC347" s="295">
        <f>SUM(X347, AA347, AB347)</f>
        <v>0</v>
      </c>
      <c r="AD347" s="296">
        <f t="shared" ref="AD347:AD351" si="304">M347-AC347</f>
        <v>0</v>
      </c>
      <c r="AE347" s="223"/>
      <c r="AG347" s="522">
        <v>0</v>
      </c>
      <c r="AH347" s="496"/>
      <c r="AI347" s="496" t="s">
        <v>19</v>
      </c>
      <c r="AJ347" s="496"/>
      <c r="AK347" s="409"/>
      <c r="AL347" s="307">
        <f t="shared" ref="AL347:AL354" si="305">AU267</f>
        <v>0</v>
      </c>
      <c r="AM347" s="234">
        <v>0</v>
      </c>
      <c r="AN347" s="234">
        <v>0</v>
      </c>
      <c r="AO347" s="277">
        <f>SUM(AM347:AN347)</f>
        <v>0</v>
      </c>
      <c r="AP347" s="234">
        <v>0</v>
      </c>
      <c r="AQ347" s="234">
        <v>0</v>
      </c>
      <c r="AR347" s="277">
        <f>SUM(AP347:AQ347)</f>
        <v>0</v>
      </c>
      <c r="AS347" s="234">
        <v>0</v>
      </c>
      <c r="AT347" s="277">
        <f>SUM(AO347, AR347, AS347)</f>
        <v>0</v>
      </c>
      <c r="AU347" s="278">
        <f t="shared" ref="AU347:AU352" si="306">IF($S$393&lt;&gt;0, AC347+AL347-AT347, M347+AL347-AT347)</f>
        <v>0</v>
      </c>
    </row>
    <row r="348" spans="1:48" x14ac:dyDescent="0.35">
      <c r="A348" s="495">
        <v>0</v>
      </c>
      <c r="B348" s="491"/>
      <c r="C348" s="496" t="s">
        <v>20</v>
      </c>
      <c r="D348" s="496"/>
      <c r="E348" s="409"/>
      <c r="F348" s="234">
        <v>0</v>
      </c>
      <c r="G348" s="234">
        <v>0</v>
      </c>
      <c r="H348" s="235">
        <f t="shared" ref="H348:H351" si="307">SUM(F348:G348)</f>
        <v>0</v>
      </c>
      <c r="I348" s="234">
        <v>0</v>
      </c>
      <c r="J348" s="234">
        <v>0</v>
      </c>
      <c r="K348" s="235">
        <f t="shared" ref="K348:K351" si="308">SUM(I348:J348)</f>
        <v>0</v>
      </c>
      <c r="L348" s="234">
        <v>0</v>
      </c>
      <c r="M348" s="236">
        <f t="shared" ref="M348:M351" si="309">SUM(H348, K348, L348)</f>
        <v>0</v>
      </c>
      <c r="N348" s="223"/>
      <c r="P348" s="522">
        <v>0</v>
      </c>
      <c r="Q348" s="496"/>
      <c r="R348" s="496" t="s">
        <v>20</v>
      </c>
      <c r="S348" s="496"/>
      <c r="T348" s="409"/>
      <c r="U348" s="162">
        <f t="shared" si="303"/>
        <v>0</v>
      </c>
      <c r="V348" s="234">
        <v>0</v>
      </c>
      <c r="W348" s="234">
        <v>0</v>
      </c>
      <c r="X348" s="295">
        <f t="shared" ref="X348:X351" si="310">SUM(V348:W348)</f>
        <v>0</v>
      </c>
      <c r="Y348" s="234">
        <v>0</v>
      </c>
      <c r="Z348" s="234">
        <v>0</v>
      </c>
      <c r="AA348" s="295">
        <f t="shared" ref="AA348:AA351" si="311">SUM(Y348:Z348)</f>
        <v>0</v>
      </c>
      <c r="AB348" s="234">
        <v>0</v>
      </c>
      <c r="AC348" s="295">
        <f t="shared" ref="AC348:AC351" si="312">SUM(X348, AA348, AB348)</f>
        <v>0</v>
      </c>
      <c r="AD348" s="296">
        <f t="shared" si="304"/>
        <v>0</v>
      </c>
      <c r="AE348" s="223"/>
      <c r="AG348" s="522">
        <v>0</v>
      </c>
      <c r="AH348" s="496"/>
      <c r="AI348" s="496" t="s">
        <v>20</v>
      </c>
      <c r="AJ348" s="496"/>
      <c r="AK348" s="409"/>
      <c r="AL348" s="307">
        <f t="shared" si="305"/>
        <v>0</v>
      </c>
      <c r="AM348" s="234">
        <v>0</v>
      </c>
      <c r="AN348" s="234">
        <v>0</v>
      </c>
      <c r="AO348" s="277">
        <f t="shared" ref="AO348:AO351" si="313">SUM(AM348:AN348)</f>
        <v>0</v>
      </c>
      <c r="AP348" s="234">
        <v>0</v>
      </c>
      <c r="AQ348" s="234">
        <v>0</v>
      </c>
      <c r="AR348" s="277">
        <f t="shared" ref="AR348:AR351" si="314">SUM(AP348:AQ348)</f>
        <v>0</v>
      </c>
      <c r="AS348" s="234">
        <v>0</v>
      </c>
      <c r="AT348" s="277">
        <f t="shared" ref="AT348:AT351" si="315">SUM(AO348, AR348, AS348)</f>
        <v>0</v>
      </c>
      <c r="AU348" s="278">
        <f>IF($S$393&lt;&gt;0, AC348+AL348-AT348, M348+AL348-AT348)</f>
        <v>0</v>
      </c>
    </row>
    <row r="349" spans="1:48" x14ac:dyDescent="0.35">
      <c r="A349" s="495">
        <v>0</v>
      </c>
      <c r="B349" s="491"/>
      <c r="C349" s="496" t="s">
        <v>21</v>
      </c>
      <c r="D349" s="496"/>
      <c r="E349" s="409"/>
      <c r="F349" s="234">
        <v>0</v>
      </c>
      <c r="G349" s="234">
        <v>0</v>
      </c>
      <c r="H349" s="235">
        <f>SUM(F349:G349)</f>
        <v>0</v>
      </c>
      <c r="I349" s="234">
        <v>0</v>
      </c>
      <c r="J349" s="234">
        <v>0</v>
      </c>
      <c r="K349" s="235">
        <f t="shared" si="308"/>
        <v>0</v>
      </c>
      <c r="L349" s="234">
        <v>0</v>
      </c>
      <c r="M349" s="236">
        <f t="shared" si="309"/>
        <v>0</v>
      </c>
      <c r="N349" s="223"/>
      <c r="P349" s="522">
        <v>0</v>
      </c>
      <c r="Q349" s="496"/>
      <c r="R349" s="496" t="s">
        <v>21</v>
      </c>
      <c r="S349" s="496"/>
      <c r="T349" s="409"/>
      <c r="U349" s="162">
        <f t="shared" si="303"/>
        <v>0</v>
      </c>
      <c r="V349" s="234">
        <v>0</v>
      </c>
      <c r="W349" s="234">
        <v>0</v>
      </c>
      <c r="X349" s="295">
        <f t="shared" si="310"/>
        <v>0</v>
      </c>
      <c r="Y349" s="234">
        <v>0</v>
      </c>
      <c r="Z349" s="234">
        <v>0</v>
      </c>
      <c r="AA349" s="295">
        <f t="shared" si="311"/>
        <v>0</v>
      </c>
      <c r="AB349" s="234">
        <v>0</v>
      </c>
      <c r="AC349" s="295">
        <f t="shared" si="312"/>
        <v>0</v>
      </c>
      <c r="AD349" s="296">
        <f t="shared" si="304"/>
        <v>0</v>
      </c>
      <c r="AE349" s="223"/>
      <c r="AG349" s="522">
        <v>0</v>
      </c>
      <c r="AH349" s="496"/>
      <c r="AI349" s="496" t="s">
        <v>21</v>
      </c>
      <c r="AJ349" s="496"/>
      <c r="AK349" s="409"/>
      <c r="AL349" s="307">
        <f t="shared" si="305"/>
        <v>0</v>
      </c>
      <c r="AM349" s="234">
        <v>0</v>
      </c>
      <c r="AN349" s="234">
        <v>0</v>
      </c>
      <c r="AO349" s="277">
        <f t="shared" si="313"/>
        <v>0</v>
      </c>
      <c r="AP349" s="234">
        <v>0</v>
      </c>
      <c r="AQ349" s="234">
        <v>0</v>
      </c>
      <c r="AR349" s="277">
        <f t="shared" si="314"/>
        <v>0</v>
      </c>
      <c r="AS349" s="234">
        <v>0</v>
      </c>
      <c r="AT349" s="277">
        <f t="shared" si="315"/>
        <v>0</v>
      </c>
      <c r="AU349" s="278">
        <f t="shared" si="306"/>
        <v>0</v>
      </c>
    </row>
    <row r="350" spans="1:48" x14ac:dyDescent="0.35">
      <c r="A350" s="495">
        <v>0</v>
      </c>
      <c r="B350" s="491"/>
      <c r="C350" s="496" t="s">
        <v>22</v>
      </c>
      <c r="D350" s="496"/>
      <c r="E350" s="409"/>
      <c r="F350" s="234">
        <v>0</v>
      </c>
      <c r="G350" s="234">
        <v>0</v>
      </c>
      <c r="H350" s="235">
        <f t="shared" si="307"/>
        <v>0</v>
      </c>
      <c r="I350" s="234">
        <v>0</v>
      </c>
      <c r="J350" s="234">
        <v>0</v>
      </c>
      <c r="K350" s="235">
        <f t="shared" si="308"/>
        <v>0</v>
      </c>
      <c r="L350" s="234">
        <v>0</v>
      </c>
      <c r="M350" s="236">
        <f t="shared" si="309"/>
        <v>0</v>
      </c>
      <c r="N350" s="223"/>
      <c r="P350" s="522">
        <v>0</v>
      </c>
      <c r="Q350" s="496"/>
      <c r="R350" s="496" t="s">
        <v>22</v>
      </c>
      <c r="S350" s="496"/>
      <c r="T350" s="409"/>
      <c r="U350" s="162">
        <f t="shared" si="303"/>
        <v>0</v>
      </c>
      <c r="V350" s="234">
        <v>0</v>
      </c>
      <c r="W350" s="234">
        <v>0</v>
      </c>
      <c r="X350" s="295">
        <f t="shared" si="310"/>
        <v>0</v>
      </c>
      <c r="Y350" s="234">
        <v>0</v>
      </c>
      <c r="Z350" s="234">
        <v>0</v>
      </c>
      <c r="AA350" s="295">
        <f t="shared" si="311"/>
        <v>0</v>
      </c>
      <c r="AB350" s="234">
        <v>0</v>
      </c>
      <c r="AC350" s="295">
        <f t="shared" si="312"/>
        <v>0</v>
      </c>
      <c r="AD350" s="296">
        <f t="shared" si="304"/>
        <v>0</v>
      </c>
      <c r="AE350" s="223"/>
      <c r="AG350" s="522">
        <v>0</v>
      </c>
      <c r="AH350" s="496"/>
      <c r="AI350" s="496" t="s">
        <v>22</v>
      </c>
      <c r="AJ350" s="496"/>
      <c r="AK350" s="409"/>
      <c r="AL350" s="307">
        <f t="shared" si="305"/>
        <v>0</v>
      </c>
      <c r="AM350" s="234">
        <v>0</v>
      </c>
      <c r="AN350" s="234">
        <v>0</v>
      </c>
      <c r="AO350" s="277">
        <f t="shared" si="313"/>
        <v>0</v>
      </c>
      <c r="AP350" s="234">
        <v>0</v>
      </c>
      <c r="AQ350" s="234">
        <v>0</v>
      </c>
      <c r="AR350" s="277">
        <f t="shared" si="314"/>
        <v>0</v>
      </c>
      <c r="AS350" s="234">
        <v>0</v>
      </c>
      <c r="AT350" s="277">
        <f t="shared" si="315"/>
        <v>0</v>
      </c>
      <c r="AU350" s="278">
        <f t="shared" si="306"/>
        <v>0</v>
      </c>
    </row>
    <row r="351" spans="1:48" x14ac:dyDescent="0.35">
      <c r="A351" s="495">
        <v>0</v>
      </c>
      <c r="B351" s="491"/>
      <c r="C351" s="491" t="s">
        <v>23</v>
      </c>
      <c r="D351" s="491"/>
      <c r="E351" s="409"/>
      <c r="F351" s="234">
        <v>0</v>
      </c>
      <c r="G351" s="234">
        <v>0</v>
      </c>
      <c r="H351" s="235">
        <f t="shared" si="307"/>
        <v>0</v>
      </c>
      <c r="I351" s="234">
        <v>0</v>
      </c>
      <c r="J351" s="234">
        <v>0</v>
      </c>
      <c r="K351" s="235">
        <f t="shared" si="308"/>
        <v>0</v>
      </c>
      <c r="L351" s="234">
        <v>0</v>
      </c>
      <c r="M351" s="236">
        <f t="shared" si="309"/>
        <v>0</v>
      </c>
      <c r="N351" s="223"/>
      <c r="P351" s="522">
        <v>0</v>
      </c>
      <c r="Q351" s="496"/>
      <c r="R351" s="496" t="s">
        <v>23</v>
      </c>
      <c r="S351" s="496"/>
      <c r="T351" s="409"/>
      <c r="U351" s="162">
        <f t="shared" si="303"/>
        <v>0</v>
      </c>
      <c r="V351" s="234">
        <v>0</v>
      </c>
      <c r="W351" s="234">
        <v>0</v>
      </c>
      <c r="X351" s="295">
        <f t="shared" si="310"/>
        <v>0</v>
      </c>
      <c r="Y351" s="234">
        <v>0</v>
      </c>
      <c r="Z351" s="234">
        <v>0</v>
      </c>
      <c r="AA351" s="295">
        <f t="shared" si="311"/>
        <v>0</v>
      </c>
      <c r="AB351" s="234">
        <v>0</v>
      </c>
      <c r="AC351" s="295">
        <f t="shared" si="312"/>
        <v>0</v>
      </c>
      <c r="AD351" s="296">
        <f t="shared" si="304"/>
        <v>0</v>
      </c>
      <c r="AE351" s="223"/>
      <c r="AG351" s="522">
        <v>0</v>
      </c>
      <c r="AH351" s="496"/>
      <c r="AI351" s="496" t="s">
        <v>23</v>
      </c>
      <c r="AJ351" s="496"/>
      <c r="AK351" s="409"/>
      <c r="AL351" s="307">
        <f t="shared" si="305"/>
        <v>0</v>
      </c>
      <c r="AM351" s="234">
        <v>0</v>
      </c>
      <c r="AN351" s="234">
        <v>0</v>
      </c>
      <c r="AO351" s="277">
        <f t="shared" si="313"/>
        <v>0</v>
      </c>
      <c r="AP351" s="234">
        <v>0</v>
      </c>
      <c r="AQ351" s="234">
        <v>0</v>
      </c>
      <c r="AR351" s="277">
        <f t="shared" si="314"/>
        <v>0</v>
      </c>
      <c r="AS351" s="234">
        <v>0</v>
      </c>
      <c r="AT351" s="277">
        <f t="shared" si="315"/>
        <v>0</v>
      </c>
      <c r="AU351" s="278">
        <f t="shared" si="306"/>
        <v>0</v>
      </c>
    </row>
    <row r="352" spans="1:48" ht="16" thickBot="1" x14ac:dyDescent="0.4">
      <c r="A352" s="410" t="s">
        <v>181</v>
      </c>
      <c r="B352" s="411"/>
      <c r="C352" s="497">
        <f>SUM(A347:B351)</f>
        <v>0</v>
      </c>
      <c r="D352" s="497"/>
      <c r="E352" s="411"/>
      <c r="F352" s="250">
        <f>SUM(F347:F351)</f>
        <v>0</v>
      </c>
      <c r="G352" s="250">
        <f t="shared" ref="G352:L352" si="316">SUM(G347:G351)</f>
        <v>0</v>
      </c>
      <c r="H352" s="250">
        <f t="shared" si="316"/>
        <v>0</v>
      </c>
      <c r="I352" s="250">
        <f t="shared" si="316"/>
        <v>0</v>
      </c>
      <c r="J352" s="250">
        <f t="shared" si="316"/>
        <v>0</v>
      </c>
      <c r="K352" s="250">
        <f t="shared" si="316"/>
        <v>0</v>
      </c>
      <c r="L352" s="250">
        <f t="shared" si="316"/>
        <v>0</v>
      </c>
      <c r="M352" s="237">
        <f>SUM(M347:M351)</f>
        <v>0</v>
      </c>
      <c r="N352" s="223"/>
      <c r="P352" s="410" t="s">
        <v>181</v>
      </c>
      <c r="Q352" s="411"/>
      <c r="R352" s="498">
        <f>SUM(P347:Q351)</f>
        <v>0</v>
      </c>
      <c r="S352" s="498"/>
      <c r="T352" s="421"/>
      <c r="U352" s="339">
        <f t="shared" si="303"/>
        <v>0</v>
      </c>
      <c r="V352" s="293">
        <f>SUM(V347:V351)</f>
        <v>0</v>
      </c>
      <c r="W352" s="293">
        <f t="shared" ref="W352:AB352" si="317">SUM(W347:W351)</f>
        <v>0</v>
      </c>
      <c r="X352" s="293">
        <f t="shared" si="317"/>
        <v>0</v>
      </c>
      <c r="Y352" s="293">
        <f t="shared" si="317"/>
        <v>0</v>
      </c>
      <c r="Z352" s="293">
        <f t="shared" si="317"/>
        <v>0</v>
      </c>
      <c r="AA352" s="293">
        <f t="shared" si="317"/>
        <v>0</v>
      </c>
      <c r="AB352" s="293">
        <f t="shared" si="317"/>
        <v>0</v>
      </c>
      <c r="AC352" s="293">
        <f>SUM(AC347:AC351)</f>
        <v>0</v>
      </c>
      <c r="AD352" s="294">
        <f>SUM(AD347:AD351)</f>
        <v>0</v>
      </c>
      <c r="AE352" s="223"/>
      <c r="AG352" s="410" t="s">
        <v>181</v>
      </c>
      <c r="AH352" s="411"/>
      <c r="AI352" s="543">
        <f>SUM(AG347:AH351)</f>
        <v>0</v>
      </c>
      <c r="AJ352" s="543"/>
      <c r="AK352" s="421"/>
      <c r="AL352" s="337">
        <f t="shared" si="305"/>
        <v>0</v>
      </c>
      <c r="AM352" s="275">
        <f>SUM(AM347:AM351)</f>
        <v>0</v>
      </c>
      <c r="AN352" s="275">
        <f t="shared" ref="AN352:AT352" si="318">SUM(AN347:AN351)</f>
        <v>0</v>
      </c>
      <c r="AO352" s="275">
        <f t="shared" si="318"/>
        <v>0</v>
      </c>
      <c r="AP352" s="275">
        <f t="shared" si="318"/>
        <v>0</v>
      </c>
      <c r="AQ352" s="275">
        <f t="shared" si="318"/>
        <v>0</v>
      </c>
      <c r="AR352" s="275">
        <f t="shared" si="318"/>
        <v>0</v>
      </c>
      <c r="AS352" s="275">
        <f t="shared" si="318"/>
        <v>0</v>
      </c>
      <c r="AT352" s="275">
        <f t="shared" si="318"/>
        <v>0</v>
      </c>
      <c r="AU352" s="276">
        <f t="shared" si="306"/>
        <v>0</v>
      </c>
    </row>
    <row r="353" spans="1:47" s="358" customFormat="1" ht="3.75" customHeight="1" thickBot="1" x14ac:dyDescent="0.4">
      <c r="A353" s="499"/>
      <c r="B353" s="499"/>
      <c r="C353" s="499"/>
      <c r="D353" s="499"/>
      <c r="E353" s="499"/>
      <c r="F353" s="499"/>
      <c r="G353" s="499"/>
      <c r="H353" s="499"/>
      <c r="I353" s="499"/>
      <c r="J353" s="499"/>
      <c r="K353" s="499"/>
      <c r="L353" s="499"/>
      <c r="M353" s="499"/>
      <c r="N353" s="223"/>
      <c r="P353" s="499"/>
      <c r="Q353" s="499"/>
      <c r="R353" s="499"/>
      <c r="S353" s="499"/>
      <c r="T353" s="499"/>
      <c r="U353" s="499"/>
      <c r="V353" s="499"/>
      <c r="W353" s="499"/>
      <c r="X353" s="499"/>
      <c r="Y353" s="499"/>
      <c r="Z353" s="499"/>
      <c r="AA353" s="499"/>
      <c r="AB353" s="499"/>
      <c r="AC353" s="499"/>
      <c r="AD353" s="499"/>
      <c r="AE353" s="223"/>
      <c r="AG353" s="649"/>
      <c r="AH353" s="650"/>
      <c r="AI353" s="650"/>
      <c r="AJ353" s="650"/>
      <c r="AK353" s="650"/>
      <c r="AL353" s="650"/>
      <c r="AM353" s="650"/>
      <c r="AN353" s="650"/>
      <c r="AO353" s="650"/>
      <c r="AP353" s="650"/>
      <c r="AQ353" s="650"/>
      <c r="AR353" s="650"/>
      <c r="AS353" s="650"/>
      <c r="AT353" s="650"/>
      <c r="AU353" s="651"/>
    </row>
    <row r="354" spans="1:47" ht="16" thickBot="1" x14ac:dyDescent="0.4">
      <c r="A354" s="500" t="s">
        <v>187</v>
      </c>
      <c r="B354" s="501"/>
      <c r="C354" s="501"/>
      <c r="D354" s="501"/>
      <c r="E354" s="501"/>
      <c r="F354" s="241">
        <f>SUM(F352, F343)</f>
        <v>0</v>
      </c>
      <c r="G354" s="241">
        <f t="shared" ref="G354:L354" si="319">SUM(G352, G343)</f>
        <v>0</v>
      </c>
      <c r="H354" s="241">
        <f>SUM(H352, H343)</f>
        <v>0</v>
      </c>
      <c r="I354" s="241">
        <f t="shared" si="319"/>
        <v>0</v>
      </c>
      <c r="J354" s="241">
        <f t="shared" si="319"/>
        <v>0</v>
      </c>
      <c r="K354" s="241">
        <f>SUM(K352, K343)</f>
        <v>0</v>
      </c>
      <c r="L354" s="241">
        <f t="shared" si="319"/>
        <v>0</v>
      </c>
      <c r="M354" s="240">
        <f>SUM(M352, M343)</f>
        <v>0</v>
      </c>
      <c r="N354" s="223"/>
      <c r="P354" s="500" t="s">
        <v>187</v>
      </c>
      <c r="Q354" s="501"/>
      <c r="R354" s="501"/>
      <c r="S354" s="501"/>
      <c r="T354" s="501"/>
      <c r="U354" s="340">
        <f t="shared" si="303"/>
        <v>0</v>
      </c>
      <c r="V354" s="297">
        <f>SUM(V352, V343)</f>
        <v>0</v>
      </c>
      <c r="W354" s="297">
        <f t="shared" ref="W354" si="320">SUM(W352, W343)</f>
        <v>0</v>
      </c>
      <c r="X354" s="297">
        <f>SUM(X352, X343)</f>
        <v>0</v>
      </c>
      <c r="Y354" s="297">
        <f t="shared" ref="Y354:AB354" si="321">SUM(Y352, Y343)</f>
        <v>0</v>
      </c>
      <c r="Z354" s="297">
        <f t="shared" si="321"/>
        <v>0</v>
      </c>
      <c r="AA354" s="297">
        <f t="shared" si="321"/>
        <v>0</v>
      </c>
      <c r="AB354" s="297">
        <f t="shared" si="321"/>
        <v>0</v>
      </c>
      <c r="AC354" s="297">
        <f>SUM(AC352, AC343)</f>
        <v>0</v>
      </c>
      <c r="AD354" s="298">
        <f>SUM(AD352, AD343)</f>
        <v>0</v>
      </c>
      <c r="AE354" s="223"/>
      <c r="AG354" s="500" t="s">
        <v>187</v>
      </c>
      <c r="AH354" s="501"/>
      <c r="AI354" s="501"/>
      <c r="AJ354" s="501"/>
      <c r="AK354" s="501"/>
      <c r="AL354" s="338">
        <f t="shared" si="305"/>
        <v>0</v>
      </c>
      <c r="AM354" s="279">
        <f>SUM(AM352, AM343)</f>
        <v>0</v>
      </c>
      <c r="AN354" s="279">
        <f t="shared" ref="AN354" si="322">SUM(AN352, AN343)</f>
        <v>0</v>
      </c>
      <c r="AO354" s="279">
        <f>SUM(AO352, AO343)</f>
        <v>0</v>
      </c>
      <c r="AP354" s="279">
        <f t="shared" ref="AP354:AT354" si="323">SUM(AP352, AP343)</f>
        <v>0</v>
      </c>
      <c r="AQ354" s="279">
        <f t="shared" si="323"/>
        <v>0</v>
      </c>
      <c r="AR354" s="279">
        <f t="shared" si="323"/>
        <v>0</v>
      </c>
      <c r="AS354" s="279">
        <f t="shared" si="323"/>
        <v>0</v>
      </c>
      <c r="AT354" s="279">
        <f t="shared" si="323"/>
        <v>0</v>
      </c>
      <c r="AU354" s="280">
        <f>IF($S$393&lt;&gt;0, AC354+AL354-AT354, M354+AL354-AT354)</f>
        <v>0</v>
      </c>
    </row>
    <row r="355" spans="1:47" ht="16" thickBot="1" x14ac:dyDescent="0.4">
      <c r="F355" s="357"/>
      <c r="G355" s="357"/>
      <c r="AE355" s="358"/>
    </row>
    <row r="356" spans="1:47" s="242" customFormat="1" x14ac:dyDescent="0.35">
      <c r="A356" s="502" t="s">
        <v>98</v>
      </c>
      <c r="B356" s="503"/>
      <c r="C356" s="503"/>
      <c r="D356" s="503"/>
      <c r="E356" s="503"/>
      <c r="F356" s="503"/>
      <c r="G356" s="503"/>
      <c r="H356" s="503"/>
      <c r="I356" s="503"/>
      <c r="J356" s="503"/>
      <c r="K356" s="503"/>
      <c r="L356" s="503"/>
      <c r="M356" s="518"/>
      <c r="N356" s="413"/>
      <c r="P356" s="502" t="s">
        <v>98</v>
      </c>
      <c r="Q356" s="503"/>
      <c r="R356" s="503"/>
      <c r="S356" s="503"/>
      <c r="T356" s="503"/>
      <c r="U356" s="503"/>
      <c r="V356" s="503"/>
      <c r="W356" s="503"/>
      <c r="X356" s="503"/>
      <c r="Y356" s="503"/>
      <c r="Z356" s="503"/>
      <c r="AA356" s="503"/>
      <c r="AB356" s="503"/>
      <c r="AC356" s="503"/>
      <c r="AD356" s="418"/>
      <c r="AE356" s="413"/>
      <c r="AG356" s="502" t="s">
        <v>98</v>
      </c>
      <c r="AH356" s="503"/>
      <c r="AI356" s="503"/>
      <c r="AJ356" s="503"/>
      <c r="AK356" s="503"/>
      <c r="AL356" s="503"/>
      <c r="AM356" s="503"/>
      <c r="AN356" s="503"/>
      <c r="AO356" s="503"/>
      <c r="AP356" s="503"/>
      <c r="AQ356" s="503"/>
      <c r="AR356" s="503"/>
      <c r="AS356" s="503"/>
      <c r="AT356" s="503"/>
      <c r="AU356" s="418"/>
    </row>
    <row r="357" spans="1:47" s="242" customFormat="1" x14ac:dyDescent="0.35">
      <c r="A357" s="530" t="s">
        <v>24</v>
      </c>
      <c r="B357" s="531"/>
      <c r="C357" s="531"/>
      <c r="D357" s="531"/>
      <c r="E357" s="531"/>
      <c r="F357" s="531"/>
      <c r="G357" s="531"/>
      <c r="H357" s="531"/>
      <c r="I357" s="531"/>
      <c r="J357" s="424" t="s">
        <v>17</v>
      </c>
      <c r="K357" s="424" t="s">
        <v>15</v>
      </c>
      <c r="L357" s="424" t="s">
        <v>16</v>
      </c>
      <c r="M357" s="259" t="s">
        <v>18</v>
      </c>
      <c r="N357" s="413"/>
      <c r="P357" s="530" t="s">
        <v>24</v>
      </c>
      <c r="Q357" s="531"/>
      <c r="R357" s="531"/>
      <c r="S357" s="531"/>
      <c r="T357" s="531"/>
      <c r="U357" s="531"/>
      <c r="V357" s="531"/>
      <c r="W357" s="531"/>
      <c r="X357" s="531"/>
      <c r="Y357" s="422" t="s">
        <v>263</v>
      </c>
      <c r="Z357" s="328" t="s">
        <v>77</v>
      </c>
      <c r="AA357" s="424" t="s">
        <v>15</v>
      </c>
      <c r="AB357" s="424" t="s">
        <v>16</v>
      </c>
      <c r="AC357" s="422" t="s">
        <v>18</v>
      </c>
      <c r="AD357" s="267" t="s">
        <v>114</v>
      </c>
      <c r="AE357" s="413"/>
      <c r="AG357" s="530" t="s">
        <v>24</v>
      </c>
      <c r="AH357" s="531"/>
      <c r="AI357" s="531"/>
      <c r="AJ357" s="531"/>
      <c r="AK357" s="531"/>
      <c r="AL357" s="531"/>
      <c r="AM357" s="531"/>
      <c r="AN357" s="531"/>
      <c r="AO357" s="531"/>
      <c r="AP357" s="422" t="s">
        <v>263</v>
      </c>
      <c r="AQ357" s="328" t="s">
        <v>211</v>
      </c>
      <c r="AR357" s="424" t="s">
        <v>15</v>
      </c>
      <c r="AS357" s="424" t="s">
        <v>16</v>
      </c>
      <c r="AT357" s="422" t="s">
        <v>213</v>
      </c>
      <c r="AU357" s="267" t="s">
        <v>266</v>
      </c>
    </row>
    <row r="358" spans="1:47" x14ac:dyDescent="0.35">
      <c r="A358" s="415">
        <v>1</v>
      </c>
      <c r="B358" s="491"/>
      <c r="C358" s="491"/>
      <c r="D358" s="491"/>
      <c r="E358" s="491"/>
      <c r="F358" s="491"/>
      <c r="G358" s="491"/>
      <c r="H358" s="491"/>
      <c r="I358" s="491"/>
      <c r="J358" s="234">
        <v>0</v>
      </c>
      <c r="K358" s="234">
        <v>0</v>
      </c>
      <c r="L358" s="234">
        <v>0</v>
      </c>
      <c r="M358" s="236">
        <f>SUM(J358:L358)</f>
        <v>0</v>
      </c>
      <c r="N358" s="223"/>
      <c r="P358" s="415">
        <v>1</v>
      </c>
      <c r="Q358" s="491"/>
      <c r="R358" s="491"/>
      <c r="S358" s="491"/>
      <c r="T358" s="491"/>
      <c r="U358" s="491"/>
      <c r="V358" s="491"/>
      <c r="W358" s="491"/>
      <c r="X358" s="491"/>
      <c r="Y358" s="164">
        <f>AU278</f>
        <v>0</v>
      </c>
      <c r="Z358" s="234">
        <v>0</v>
      </c>
      <c r="AA358" s="234">
        <v>0</v>
      </c>
      <c r="AB358" s="234">
        <v>0</v>
      </c>
      <c r="AC358" s="295">
        <f>SUM(Z358:AB358)</f>
        <v>0</v>
      </c>
      <c r="AD358" s="296">
        <f t="shared" ref="AD358:AD360" si="324">M358-AC358</f>
        <v>0</v>
      </c>
      <c r="AE358" s="223"/>
      <c r="AG358" s="415">
        <v>1</v>
      </c>
      <c r="AH358" s="491"/>
      <c r="AI358" s="491"/>
      <c r="AJ358" s="491"/>
      <c r="AK358" s="491"/>
      <c r="AL358" s="491"/>
      <c r="AM358" s="491"/>
      <c r="AN358" s="491"/>
      <c r="AO358" s="491"/>
      <c r="AP358" s="305">
        <f>AU278</f>
        <v>0</v>
      </c>
      <c r="AQ358" s="234">
        <v>0</v>
      </c>
      <c r="AR358" s="234">
        <v>0</v>
      </c>
      <c r="AS358" s="234">
        <v>0</v>
      </c>
      <c r="AT358" s="277">
        <f>SUM(AQ358:AS358)</f>
        <v>0</v>
      </c>
      <c r="AU358" s="278">
        <f>IF($S$393&lt;&gt;0, AC358+AP358-AT358, M358+AP358-AT358)</f>
        <v>0</v>
      </c>
    </row>
    <row r="359" spans="1:47" x14ac:dyDescent="0.35">
      <c r="A359" s="415">
        <v>2</v>
      </c>
      <c r="B359" s="492"/>
      <c r="C359" s="492"/>
      <c r="D359" s="492"/>
      <c r="E359" s="492"/>
      <c r="F359" s="492"/>
      <c r="G359" s="492"/>
      <c r="H359" s="492"/>
      <c r="I359" s="492"/>
      <c r="J359" s="234">
        <v>0</v>
      </c>
      <c r="K359" s="234">
        <v>0</v>
      </c>
      <c r="L359" s="234">
        <v>0</v>
      </c>
      <c r="M359" s="236">
        <f>SUM(J359:L359)</f>
        <v>0</v>
      </c>
      <c r="N359" s="223"/>
      <c r="P359" s="415">
        <v>2</v>
      </c>
      <c r="Q359" s="492"/>
      <c r="R359" s="492"/>
      <c r="S359" s="492"/>
      <c r="T359" s="492"/>
      <c r="U359" s="492"/>
      <c r="V359" s="492"/>
      <c r="W359" s="492"/>
      <c r="X359" s="492"/>
      <c r="Y359" s="164">
        <f t="shared" ref="Y359:Y361" si="325">AU279</f>
        <v>0</v>
      </c>
      <c r="Z359" s="234">
        <v>0</v>
      </c>
      <c r="AA359" s="234">
        <v>0</v>
      </c>
      <c r="AB359" s="234">
        <v>0</v>
      </c>
      <c r="AC359" s="295">
        <f t="shared" ref="AC359:AC360" si="326">SUM(Z359:AB359)</f>
        <v>0</v>
      </c>
      <c r="AD359" s="296">
        <f t="shared" si="324"/>
        <v>0</v>
      </c>
      <c r="AE359" s="223"/>
      <c r="AG359" s="415">
        <v>2</v>
      </c>
      <c r="AH359" s="492"/>
      <c r="AI359" s="492"/>
      <c r="AJ359" s="492"/>
      <c r="AK359" s="492"/>
      <c r="AL359" s="492"/>
      <c r="AM359" s="492"/>
      <c r="AN359" s="492"/>
      <c r="AO359" s="492"/>
      <c r="AP359" s="305">
        <f t="shared" ref="AP359:AP361" si="327">AU279</f>
        <v>0</v>
      </c>
      <c r="AQ359" s="234">
        <v>0</v>
      </c>
      <c r="AR359" s="234">
        <v>0</v>
      </c>
      <c r="AS359" s="234">
        <v>0</v>
      </c>
      <c r="AT359" s="277">
        <f t="shared" ref="AT359:AT360" si="328">SUM(AQ359:AS359)</f>
        <v>0</v>
      </c>
      <c r="AU359" s="278">
        <f t="shared" ref="AU359:AU361" si="329">IF($S$393&lt;&gt;0, AC359+AP359-AT359, M359+AP359-AT359)</f>
        <v>0</v>
      </c>
    </row>
    <row r="360" spans="1:47" x14ac:dyDescent="0.35">
      <c r="A360" s="415">
        <v>3</v>
      </c>
      <c r="B360" s="492"/>
      <c r="C360" s="492"/>
      <c r="D360" s="492"/>
      <c r="E360" s="492"/>
      <c r="F360" s="492"/>
      <c r="G360" s="492"/>
      <c r="H360" s="492"/>
      <c r="I360" s="492"/>
      <c r="J360" s="234">
        <v>0</v>
      </c>
      <c r="K360" s="234">
        <v>0</v>
      </c>
      <c r="L360" s="234">
        <v>0</v>
      </c>
      <c r="M360" s="236">
        <f t="shared" ref="M360:M379" si="330">SUM(J360:L360)</f>
        <v>0</v>
      </c>
      <c r="N360" s="223"/>
      <c r="P360" s="415">
        <v>3</v>
      </c>
      <c r="Q360" s="492"/>
      <c r="R360" s="492"/>
      <c r="S360" s="492"/>
      <c r="T360" s="492"/>
      <c r="U360" s="492"/>
      <c r="V360" s="492"/>
      <c r="W360" s="492"/>
      <c r="X360" s="492"/>
      <c r="Y360" s="164">
        <f t="shared" si="325"/>
        <v>0</v>
      </c>
      <c r="Z360" s="234">
        <v>0</v>
      </c>
      <c r="AA360" s="234">
        <v>0</v>
      </c>
      <c r="AB360" s="234">
        <v>0</v>
      </c>
      <c r="AC360" s="295">
        <f t="shared" si="326"/>
        <v>0</v>
      </c>
      <c r="AD360" s="296">
        <f t="shared" si="324"/>
        <v>0</v>
      </c>
      <c r="AE360" s="223"/>
      <c r="AG360" s="415">
        <v>3</v>
      </c>
      <c r="AH360" s="492"/>
      <c r="AI360" s="492"/>
      <c r="AJ360" s="492"/>
      <c r="AK360" s="492"/>
      <c r="AL360" s="492"/>
      <c r="AM360" s="492"/>
      <c r="AN360" s="492"/>
      <c r="AO360" s="492"/>
      <c r="AP360" s="305">
        <f t="shared" si="327"/>
        <v>0</v>
      </c>
      <c r="AQ360" s="234">
        <v>0</v>
      </c>
      <c r="AR360" s="234">
        <v>0</v>
      </c>
      <c r="AS360" s="234">
        <v>0</v>
      </c>
      <c r="AT360" s="277">
        <f t="shared" si="328"/>
        <v>0</v>
      </c>
      <c r="AU360" s="278">
        <f t="shared" si="329"/>
        <v>0</v>
      </c>
    </row>
    <row r="361" spans="1:47" ht="16" thickBot="1" x14ac:dyDescent="0.4">
      <c r="A361" s="504" t="s">
        <v>25</v>
      </c>
      <c r="B361" s="505"/>
      <c r="C361" s="505"/>
      <c r="D361" s="505"/>
      <c r="E361" s="505"/>
      <c r="F361" s="505"/>
      <c r="G361" s="505"/>
      <c r="H361" s="505"/>
      <c r="I361" s="505"/>
      <c r="J361" s="250">
        <f>SUM(J358:J360)</f>
        <v>0</v>
      </c>
      <c r="K361" s="250">
        <f t="shared" ref="K361:L361" si="331">SUM(K358:K360)</f>
        <v>0</v>
      </c>
      <c r="L361" s="250">
        <f t="shared" si="331"/>
        <v>0</v>
      </c>
      <c r="M361" s="237">
        <f t="shared" si="330"/>
        <v>0</v>
      </c>
      <c r="N361" s="223"/>
      <c r="P361" s="504" t="s">
        <v>25</v>
      </c>
      <c r="Q361" s="505"/>
      <c r="R361" s="505"/>
      <c r="S361" s="505"/>
      <c r="T361" s="505"/>
      <c r="U361" s="505"/>
      <c r="V361" s="505"/>
      <c r="W361" s="505"/>
      <c r="X361" s="505"/>
      <c r="Y361" s="200">
        <f t="shared" si="325"/>
        <v>0</v>
      </c>
      <c r="Z361" s="293">
        <f>SUM(Z358:Z360)</f>
        <v>0</v>
      </c>
      <c r="AA361" s="293">
        <f t="shared" ref="AA361:AD361" si="332">SUM(AA358:AA360)</f>
        <v>0</v>
      </c>
      <c r="AB361" s="293">
        <f t="shared" si="332"/>
        <v>0</v>
      </c>
      <c r="AC361" s="293">
        <f t="shared" si="332"/>
        <v>0</v>
      </c>
      <c r="AD361" s="294">
        <f t="shared" si="332"/>
        <v>0</v>
      </c>
      <c r="AE361" s="223"/>
      <c r="AG361" s="504" t="s">
        <v>25</v>
      </c>
      <c r="AH361" s="505"/>
      <c r="AI361" s="505"/>
      <c r="AJ361" s="505"/>
      <c r="AK361" s="505"/>
      <c r="AL361" s="505"/>
      <c r="AM361" s="505"/>
      <c r="AN361" s="505"/>
      <c r="AO361" s="505"/>
      <c r="AP361" s="306">
        <f t="shared" si="327"/>
        <v>0</v>
      </c>
      <c r="AQ361" s="275">
        <f>SUM(AQ358:AQ360)</f>
        <v>0</v>
      </c>
      <c r="AR361" s="275">
        <f t="shared" ref="AR361:AT361" si="333">SUM(AR358:AR360)</f>
        <v>0</v>
      </c>
      <c r="AS361" s="275">
        <f t="shared" si="333"/>
        <v>0</v>
      </c>
      <c r="AT361" s="275">
        <f t="shared" si="333"/>
        <v>0</v>
      </c>
      <c r="AU361" s="276">
        <f t="shared" si="329"/>
        <v>0</v>
      </c>
    </row>
    <row r="362" spans="1:47" s="358" customFormat="1" ht="3.75" customHeight="1" thickBot="1" x14ac:dyDescent="0.4">
      <c r="A362" s="413"/>
      <c r="B362" s="413"/>
      <c r="C362" s="413"/>
      <c r="D362" s="413"/>
      <c r="E362" s="413"/>
      <c r="F362" s="413"/>
      <c r="G362" s="413"/>
      <c r="H362" s="413"/>
      <c r="I362" s="413"/>
      <c r="J362" s="246"/>
      <c r="K362" s="246"/>
      <c r="L362" s="246"/>
      <c r="M362" s="246"/>
      <c r="N362" s="223"/>
      <c r="P362" s="413"/>
      <c r="Q362" s="413"/>
      <c r="R362" s="413"/>
      <c r="S362" s="413"/>
      <c r="T362" s="413"/>
      <c r="U362" s="413"/>
      <c r="V362" s="413"/>
      <c r="W362" s="413"/>
      <c r="X362" s="413"/>
      <c r="Y362" s="304"/>
      <c r="Z362" s="246"/>
      <c r="AA362" s="246"/>
      <c r="AB362" s="246"/>
      <c r="AC362" s="246"/>
      <c r="AD362" s="246"/>
      <c r="AE362" s="223"/>
      <c r="AG362" s="413"/>
      <c r="AH362" s="413"/>
      <c r="AI362" s="413"/>
      <c r="AJ362" s="413"/>
      <c r="AK362" s="413"/>
      <c r="AL362" s="413"/>
      <c r="AM362" s="413"/>
      <c r="AN362" s="413"/>
      <c r="AO362" s="413"/>
      <c r="AP362" s="304"/>
      <c r="AQ362" s="246"/>
      <c r="AR362" s="246"/>
      <c r="AS362" s="246"/>
      <c r="AT362" s="246"/>
      <c r="AU362" s="246"/>
    </row>
    <row r="363" spans="1:47" s="242" customFormat="1" x14ac:dyDescent="0.35">
      <c r="A363" s="502" t="s">
        <v>33</v>
      </c>
      <c r="B363" s="503"/>
      <c r="C363" s="503"/>
      <c r="D363" s="503"/>
      <c r="E363" s="503"/>
      <c r="F363" s="503"/>
      <c r="G363" s="503"/>
      <c r="H363" s="503"/>
      <c r="I363" s="503"/>
      <c r="J363" s="425" t="s">
        <v>17</v>
      </c>
      <c r="K363" s="425" t="s">
        <v>15</v>
      </c>
      <c r="L363" s="425" t="s">
        <v>16</v>
      </c>
      <c r="M363" s="418" t="s">
        <v>18</v>
      </c>
      <c r="N363" s="413"/>
      <c r="P363" s="502" t="s">
        <v>33</v>
      </c>
      <c r="Q363" s="503"/>
      <c r="R363" s="503"/>
      <c r="S363" s="503"/>
      <c r="T363" s="503"/>
      <c r="U363" s="503"/>
      <c r="V363" s="503"/>
      <c r="W363" s="503"/>
      <c r="X363" s="503"/>
      <c r="Y363" s="414" t="s">
        <v>263</v>
      </c>
      <c r="Z363" s="425" t="s">
        <v>77</v>
      </c>
      <c r="AA363" s="425" t="s">
        <v>15</v>
      </c>
      <c r="AB363" s="425" t="s">
        <v>16</v>
      </c>
      <c r="AC363" s="414" t="s">
        <v>18</v>
      </c>
      <c r="AD363" s="268" t="s">
        <v>114</v>
      </c>
      <c r="AE363" s="413"/>
      <c r="AG363" s="502" t="s">
        <v>33</v>
      </c>
      <c r="AH363" s="503"/>
      <c r="AI363" s="503"/>
      <c r="AJ363" s="503"/>
      <c r="AK363" s="503"/>
      <c r="AL363" s="503"/>
      <c r="AM363" s="503"/>
      <c r="AN363" s="503"/>
      <c r="AO363" s="503"/>
      <c r="AP363" s="414" t="s">
        <v>263</v>
      </c>
      <c r="AQ363" s="425" t="s">
        <v>211</v>
      </c>
      <c r="AR363" s="425" t="s">
        <v>15</v>
      </c>
      <c r="AS363" s="425" t="s">
        <v>16</v>
      </c>
      <c r="AT363" s="414" t="s">
        <v>213</v>
      </c>
      <c r="AU363" s="268" t="s">
        <v>266</v>
      </c>
    </row>
    <row r="364" spans="1:47" x14ac:dyDescent="0.35">
      <c r="A364" s="415">
        <v>1</v>
      </c>
      <c r="B364" s="492"/>
      <c r="C364" s="492"/>
      <c r="D364" s="492"/>
      <c r="E364" s="492"/>
      <c r="F364" s="492"/>
      <c r="G364" s="492"/>
      <c r="H364" s="492"/>
      <c r="I364" s="492"/>
      <c r="J364" s="234">
        <v>0</v>
      </c>
      <c r="K364" s="234">
        <v>0</v>
      </c>
      <c r="L364" s="234">
        <v>0</v>
      </c>
      <c r="M364" s="236">
        <f t="shared" si="330"/>
        <v>0</v>
      </c>
      <c r="N364" s="223"/>
      <c r="P364" s="415">
        <v>1</v>
      </c>
      <c r="Q364" s="492"/>
      <c r="R364" s="492"/>
      <c r="S364" s="492"/>
      <c r="T364" s="492"/>
      <c r="U364" s="492"/>
      <c r="V364" s="492"/>
      <c r="W364" s="492"/>
      <c r="X364" s="492"/>
      <c r="Y364" s="164">
        <f t="shared" ref="Y364:Y367" si="334">AU284</f>
        <v>0</v>
      </c>
      <c r="Z364" s="234">
        <v>0</v>
      </c>
      <c r="AA364" s="234">
        <v>0</v>
      </c>
      <c r="AB364" s="234">
        <v>0</v>
      </c>
      <c r="AC364" s="295">
        <f t="shared" ref="AC364:AC366" si="335">SUM(Z364:AB364)</f>
        <v>0</v>
      </c>
      <c r="AD364" s="296">
        <f t="shared" ref="AD364:AD366" si="336">M364-AC364</f>
        <v>0</v>
      </c>
      <c r="AE364" s="223"/>
      <c r="AG364" s="415">
        <v>1</v>
      </c>
      <c r="AH364" s="492"/>
      <c r="AI364" s="492"/>
      <c r="AJ364" s="492"/>
      <c r="AK364" s="492"/>
      <c r="AL364" s="492"/>
      <c r="AM364" s="492"/>
      <c r="AN364" s="492"/>
      <c r="AO364" s="492"/>
      <c r="AP364" s="305">
        <f t="shared" ref="AP364:AP367" si="337">AU284</f>
        <v>0</v>
      </c>
      <c r="AQ364" s="234">
        <v>0</v>
      </c>
      <c r="AR364" s="234">
        <v>0</v>
      </c>
      <c r="AS364" s="234">
        <v>0</v>
      </c>
      <c r="AT364" s="277">
        <f t="shared" ref="AT364:AT366" si="338">SUM(AQ364:AS364)</f>
        <v>0</v>
      </c>
      <c r="AU364" s="278">
        <f>IF($S$393&lt;&gt;0, AC364+AP364-AT364, M364+AP364-AT364)</f>
        <v>0</v>
      </c>
    </row>
    <row r="365" spans="1:47" x14ac:dyDescent="0.35">
      <c r="A365" s="415">
        <v>2</v>
      </c>
      <c r="B365" s="492"/>
      <c r="C365" s="492"/>
      <c r="D365" s="492"/>
      <c r="E365" s="492"/>
      <c r="F365" s="492"/>
      <c r="G365" s="492"/>
      <c r="H365" s="492"/>
      <c r="I365" s="492"/>
      <c r="J365" s="234">
        <v>0</v>
      </c>
      <c r="K365" s="234">
        <v>0</v>
      </c>
      <c r="L365" s="234">
        <v>0</v>
      </c>
      <c r="M365" s="236">
        <f t="shared" si="330"/>
        <v>0</v>
      </c>
      <c r="N365" s="223"/>
      <c r="P365" s="415">
        <v>2</v>
      </c>
      <c r="Q365" s="492"/>
      <c r="R365" s="492"/>
      <c r="S365" s="492"/>
      <c r="T365" s="492"/>
      <c r="U365" s="492"/>
      <c r="V365" s="492"/>
      <c r="W365" s="492"/>
      <c r="X365" s="492"/>
      <c r="Y365" s="164">
        <f t="shared" si="334"/>
        <v>0</v>
      </c>
      <c r="Z365" s="234">
        <v>0</v>
      </c>
      <c r="AA365" s="234">
        <v>0</v>
      </c>
      <c r="AB365" s="234">
        <v>0</v>
      </c>
      <c r="AC365" s="295">
        <f t="shared" si="335"/>
        <v>0</v>
      </c>
      <c r="AD365" s="296">
        <f t="shared" si="336"/>
        <v>0</v>
      </c>
      <c r="AE365" s="223"/>
      <c r="AG365" s="415">
        <v>2</v>
      </c>
      <c r="AH365" s="492"/>
      <c r="AI365" s="492"/>
      <c r="AJ365" s="492"/>
      <c r="AK365" s="492"/>
      <c r="AL365" s="492"/>
      <c r="AM365" s="492"/>
      <c r="AN365" s="492"/>
      <c r="AO365" s="492"/>
      <c r="AP365" s="305">
        <f t="shared" si="337"/>
        <v>0</v>
      </c>
      <c r="AQ365" s="234">
        <v>0</v>
      </c>
      <c r="AR365" s="234">
        <v>0</v>
      </c>
      <c r="AS365" s="234">
        <v>0</v>
      </c>
      <c r="AT365" s="277">
        <f t="shared" si="338"/>
        <v>0</v>
      </c>
      <c r="AU365" s="278">
        <f t="shared" ref="AU365:AU367" si="339">IF($S$393&lt;&gt;0, AC365+AP365-AT365, M365+AP365-AT365)</f>
        <v>0</v>
      </c>
    </row>
    <row r="366" spans="1:47" x14ac:dyDescent="0.35">
      <c r="A366" s="415">
        <v>3</v>
      </c>
      <c r="B366" s="492"/>
      <c r="C366" s="492"/>
      <c r="D366" s="492"/>
      <c r="E366" s="492"/>
      <c r="F366" s="492"/>
      <c r="G366" s="492"/>
      <c r="H366" s="492"/>
      <c r="I366" s="492"/>
      <c r="J366" s="234">
        <v>0</v>
      </c>
      <c r="K366" s="234">
        <v>0</v>
      </c>
      <c r="L366" s="234">
        <v>0</v>
      </c>
      <c r="M366" s="236">
        <f>SUM(J366:L366)</f>
        <v>0</v>
      </c>
      <c r="N366" s="223"/>
      <c r="P366" s="415">
        <v>3</v>
      </c>
      <c r="Q366" s="492"/>
      <c r="R366" s="492"/>
      <c r="S366" s="492"/>
      <c r="T366" s="492"/>
      <c r="U366" s="492"/>
      <c r="V366" s="492"/>
      <c r="W366" s="492"/>
      <c r="X366" s="492"/>
      <c r="Y366" s="164">
        <f t="shared" si="334"/>
        <v>0</v>
      </c>
      <c r="Z366" s="234">
        <v>0</v>
      </c>
      <c r="AA366" s="234">
        <v>0</v>
      </c>
      <c r="AB366" s="234">
        <v>0</v>
      </c>
      <c r="AC366" s="295">
        <f t="shared" si="335"/>
        <v>0</v>
      </c>
      <c r="AD366" s="296">
        <f t="shared" si="336"/>
        <v>0</v>
      </c>
      <c r="AE366" s="223"/>
      <c r="AG366" s="415">
        <v>3</v>
      </c>
      <c r="AH366" s="492"/>
      <c r="AI366" s="492"/>
      <c r="AJ366" s="492"/>
      <c r="AK366" s="492"/>
      <c r="AL366" s="492"/>
      <c r="AM366" s="492"/>
      <c r="AN366" s="492"/>
      <c r="AO366" s="492"/>
      <c r="AP366" s="305">
        <f t="shared" si="337"/>
        <v>0</v>
      </c>
      <c r="AQ366" s="234">
        <v>0</v>
      </c>
      <c r="AR366" s="234">
        <v>0</v>
      </c>
      <c r="AS366" s="234">
        <v>0</v>
      </c>
      <c r="AT366" s="277">
        <f t="shared" si="338"/>
        <v>0</v>
      </c>
      <c r="AU366" s="278">
        <f t="shared" si="339"/>
        <v>0</v>
      </c>
    </row>
    <row r="367" spans="1:47" ht="16" thickBot="1" x14ac:dyDescent="0.4">
      <c r="A367" s="504" t="s">
        <v>26</v>
      </c>
      <c r="B367" s="505"/>
      <c r="C367" s="505"/>
      <c r="D367" s="505"/>
      <c r="E367" s="505"/>
      <c r="F367" s="505"/>
      <c r="G367" s="505"/>
      <c r="H367" s="505"/>
      <c r="I367" s="505"/>
      <c r="J367" s="250">
        <f>SUM(J364:J366)</f>
        <v>0</v>
      </c>
      <c r="K367" s="250">
        <f t="shared" ref="K367" si="340">SUM(K364:K366)</f>
        <v>0</v>
      </c>
      <c r="L367" s="250">
        <f>SUM(L364:L366)</f>
        <v>0</v>
      </c>
      <c r="M367" s="237">
        <f t="shared" si="330"/>
        <v>0</v>
      </c>
      <c r="N367" s="223"/>
      <c r="P367" s="530" t="s">
        <v>26</v>
      </c>
      <c r="Q367" s="531"/>
      <c r="R367" s="531"/>
      <c r="S367" s="531"/>
      <c r="T367" s="531"/>
      <c r="U367" s="531"/>
      <c r="V367" s="531"/>
      <c r="W367" s="531"/>
      <c r="X367" s="531"/>
      <c r="Y367" s="164">
        <f t="shared" si="334"/>
        <v>0</v>
      </c>
      <c r="Z367" s="295">
        <f>SUM(Z364:Z366)</f>
        <v>0</v>
      </c>
      <c r="AA367" s="295">
        <f t="shared" ref="AA367:AD367" si="341">SUM(AA364:AA366)</f>
        <v>0</v>
      </c>
      <c r="AB367" s="295">
        <f t="shared" si="341"/>
        <v>0</v>
      </c>
      <c r="AC367" s="295">
        <f t="shared" si="341"/>
        <v>0</v>
      </c>
      <c r="AD367" s="296">
        <f t="shared" si="341"/>
        <v>0</v>
      </c>
      <c r="AE367" s="223"/>
      <c r="AG367" s="504" t="s">
        <v>26</v>
      </c>
      <c r="AH367" s="505"/>
      <c r="AI367" s="505"/>
      <c r="AJ367" s="505"/>
      <c r="AK367" s="505"/>
      <c r="AL367" s="505"/>
      <c r="AM367" s="505"/>
      <c r="AN367" s="505"/>
      <c r="AO367" s="505"/>
      <c r="AP367" s="306">
        <f t="shared" si="337"/>
        <v>0</v>
      </c>
      <c r="AQ367" s="275">
        <f>SUM(AQ364:AQ366)</f>
        <v>0</v>
      </c>
      <c r="AR367" s="275">
        <f t="shared" ref="AR367:AT367" si="342">SUM(AR364:AR366)</f>
        <v>0</v>
      </c>
      <c r="AS367" s="275">
        <f t="shared" si="342"/>
        <v>0</v>
      </c>
      <c r="AT367" s="275">
        <f t="shared" si="342"/>
        <v>0</v>
      </c>
      <c r="AU367" s="276">
        <f t="shared" si="339"/>
        <v>0</v>
      </c>
    </row>
    <row r="368" spans="1:47" s="358" customFormat="1" ht="3.75" customHeight="1" thickBot="1" x14ac:dyDescent="0.4">
      <c r="A368" s="413"/>
      <c r="B368" s="413"/>
      <c r="C368" s="413"/>
      <c r="D368" s="413"/>
      <c r="E368" s="413"/>
      <c r="F368" s="413"/>
      <c r="G368" s="413"/>
      <c r="H368" s="413"/>
      <c r="I368" s="413"/>
      <c r="J368" s="246"/>
      <c r="K368" s="246"/>
      <c r="L368" s="246"/>
      <c r="M368" s="246"/>
      <c r="N368" s="223"/>
      <c r="P368" s="341"/>
      <c r="Q368" s="342"/>
      <c r="R368" s="342"/>
      <c r="S368" s="342"/>
      <c r="T368" s="342"/>
      <c r="U368" s="342"/>
      <c r="V368" s="342"/>
      <c r="W368" s="342"/>
      <c r="X368" s="342"/>
      <c r="Y368" s="249"/>
      <c r="Z368" s="249"/>
      <c r="AA368" s="249"/>
      <c r="AB368" s="249"/>
      <c r="AC368" s="249"/>
      <c r="AD368" s="343"/>
      <c r="AE368" s="223"/>
      <c r="AG368" s="413"/>
      <c r="AH368" s="413"/>
      <c r="AI368" s="413"/>
      <c r="AJ368" s="413"/>
      <c r="AK368" s="413"/>
      <c r="AL368" s="413"/>
      <c r="AM368" s="413"/>
      <c r="AN368" s="413"/>
      <c r="AO368" s="413"/>
      <c r="AP368" s="246"/>
      <c r="AQ368" s="246"/>
      <c r="AR368" s="246"/>
      <c r="AS368" s="246"/>
      <c r="AT368" s="246"/>
      <c r="AU368" s="246"/>
    </row>
    <row r="369" spans="1:134" s="242" customFormat="1" x14ac:dyDescent="0.35">
      <c r="A369" s="502" t="s">
        <v>27</v>
      </c>
      <c r="B369" s="503"/>
      <c r="C369" s="503"/>
      <c r="D369" s="503"/>
      <c r="E369" s="503"/>
      <c r="F369" s="503"/>
      <c r="G369" s="503"/>
      <c r="H369" s="503"/>
      <c r="I369" s="503"/>
      <c r="J369" s="425" t="s">
        <v>17</v>
      </c>
      <c r="K369" s="425" t="s">
        <v>15</v>
      </c>
      <c r="L369" s="425" t="s">
        <v>16</v>
      </c>
      <c r="M369" s="418" t="s">
        <v>18</v>
      </c>
      <c r="N369" s="413"/>
      <c r="P369" s="502" t="s">
        <v>27</v>
      </c>
      <c r="Q369" s="503"/>
      <c r="R369" s="503"/>
      <c r="S369" s="503"/>
      <c r="T369" s="503"/>
      <c r="U369" s="503"/>
      <c r="V369" s="503"/>
      <c r="W369" s="503"/>
      <c r="X369" s="503"/>
      <c r="Y369" s="414" t="s">
        <v>263</v>
      </c>
      <c r="Z369" s="425" t="s">
        <v>77</v>
      </c>
      <c r="AA369" s="425" t="s">
        <v>15</v>
      </c>
      <c r="AB369" s="425" t="s">
        <v>16</v>
      </c>
      <c r="AC369" s="414" t="s">
        <v>18</v>
      </c>
      <c r="AD369" s="268" t="s">
        <v>114</v>
      </c>
      <c r="AE369" s="413"/>
      <c r="AG369" s="502" t="s">
        <v>27</v>
      </c>
      <c r="AH369" s="503"/>
      <c r="AI369" s="503"/>
      <c r="AJ369" s="503"/>
      <c r="AK369" s="503"/>
      <c r="AL369" s="503"/>
      <c r="AM369" s="503"/>
      <c r="AN369" s="503"/>
      <c r="AO369" s="503"/>
      <c r="AP369" s="414" t="s">
        <v>263</v>
      </c>
      <c r="AQ369" s="425" t="s">
        <v>211</v>
      </c>
      <c r="AR369" s="425" t="s">
        <v>15</v>
      </c>
      <c r="AS369" s="425" t="s">
        <v>16</v>
      </c>
      <c r="AT369" s="414" t="s">
        <v>213</v>
      </c>
      <c r="AU369" s="268" t="s">
        <v>266</v>
      </c>
    </row>
    <row r="370" spans="1:134" x14ac:dyDescent="0.35">
      <c r="A370" s="415">
        <v>1</v>
      </c>
      <c r="B370" s="228" t="s">
        <v>28</v>
      </c>
      <c r="C370" s="492"/>
      <c r="D370" s="492"/>
      <c r="E370" s="492"/>
      <c r="F370" s="492"/>
      <c r="G370" s="492"/>
      <c r="H370" s="492"/>
      <c r="I370" s="492"/>
      <c r="J370" s="234">
        <v>0</v>
      </c>
      <c r="K370" s="234">
        <v>0</v>
      </c>
      <c r="L370" s="234">
        <v>0</v>
      </c>
      <c r="M370" s="236">
        <f t="shared" si="330"/>
        <v>0</v>
      </c>
      <c r="N370" s="223"/>
      <c r="P370" s="415">
        <v>1</v>
      </c>
      <c r="Q370" s="228" t="s">
        <v>28</v>
      </c>
      <c r="R370" s="492"/>
      <c r="S370" s="492"/>
      <c r="T370" s="492"/>
      <c r="U370" s="492"/>
      <c r="V370" s="492"/>
      <c r="W370" s="492"/>
      <c r="X370" s="492"/>
      <c r="Y370" s="164">
        <f t="shared" ref="Y370:Y381" si="343">AU290</f>
        <v>0</v>
      </c>
      <c r="Z370" s="234">
        <v>0</v>
      </c>
      <c r="AA370" s="234">
        <v>0</v>
      </c>
      <c r="AB370" s="234">
        <v>0</v>
      </c>
      <c r="AC370" s="295">
        <f t="shared" ref="AC370:AC379" si="344">SUM(Z370:AB370)</f>
        <v>0</v>
      </c>
      <c r="AD370" s="296">
        <f t="shared" ref="AD370:AD380" si="345">M370-AC370</f>
        <v>0</v>
      </c>
      <c r="AE370" s="223"/>
      <c r="AG370" s="415">
        <v>1</v>
      </c>
      <c r="AH370" s="228" t="s">
        <v>28</v>
      </c>
      <c r="AI370" s="492"/>
      <c r="AJ370" s="492"/>
      <c r="AK370" s="492"/>
      <c r="AL370" s="492"/>
      <c r="AM370" s="492"/>
      <c r="AN370" s="492"/>
      <c r="AO370" s="492"/>
      <c r="AP370" s="305">
        <f t="shared" ref="AP370:AP381" si="346">AU290</f>
        <v>0</v>
      </c>
      <c r="AQ370" s="234">
        <v>0</v>
      </c>
      <c r="AR370" s="234">
        <v>0</v>
      </c>
      <c r="AS370" s="234">
        <v>0</v>
      </c>
      <c r="AT370" s="277">
        <f t="shared" ref="AT370:AT379" si="347">SUM(AQ370:AS370)</f>
        <v>0</v>
      </c>
      <c r="AU370" s="278">
        <f>IF($S$393&lt;&gt;0, AC370+AP370-AT370, M370+AP370-AT370)</f>
        <v>0</v>
      </c>
    </row>
    <row r="371" spans="1:134" x14ac:dyDescent="0.35">
      <c r="A371" s="415">
        <v>2</v>
      </c>
      <c r="B371" s="228" t="s">
        <v>31</v>
      </c>
      <c r="C371" s="492"/>
      <c r="D371" s="492"/>
      <c r="E371" s="492"/>
      <c r="F371" s="492"/>
      <c r="G371" s="492"/>
      <c r="H371" s="492"/>
      <c r="I371" s="492"/>
      <c r="J371" s="234">
        <v>0</v>
      </c>
      <c r="K371" s="234">
        <v>0</v>
      </c>
      <c r="L371" s="234">
        <v>0</v>
      </c>
      <c r="M371" s="236">
        <f t="shared" si="330"/>
        <v>0</v>
      </c>
      <c r="N371" s="223"/>
      <c r="P371" s="415">
        <v>2</v>
      </c>
      <c r="Q371" s="228" t="s">
        <v>31</v>
      </c>
      <c r="R371" s="492"/>
      <c r="S371" s="492"/>
      <c r="T371" s="492"/>
      <c r="U371" s="492"/>
      <c r="V371" s="492"/>
      <c r="W371" s="492"/>
      <c r="X371" s="492"/>
      <c r="Y371" s="164">
        <f t="shared" si="343"/>
        <v>0</v>
      </c>
      <c r="Z371" s="234">
        <v>0</v>
      </c>
      <c r="AA371" s="234">
        <v>0</v>
      </c>
      <c r="AB371" s="234">
        <v>0</v>
      </c>
      <c r="AC371" s="295">
        <f t="shared" si="344"/>
        <v>0</v>
      </c>
      <c r="AD371" s="296">
        <f t="shared" si="345"/>
        <v>0</v>
      </c>
      <c r="AE371" s="223"/>
      <c r="AG371" s="415">
        <v>2</v>
      </c>
      <c r="AH371" s="228" t="s">
        <v>31</v>
      </c>
      <c r="AI371" s="492"/>
      <c r="AJ371" s="492"/>
      <c r="AK371" s="492"/>
      <c r="AL371" s="492"/>
      <c r="AM371" s="492"/>
      <c r="AN371" s="492"/>
      <c r="AO371" s="492"/>
      <c r="AP371" s="305">
        <f t="shared" si="346"/>
        <v>0</v>
      </c>
      <c r="AQ371" s="234">
        <v>0</v>
      </c>
      <c r="AR371" s="234">
        <v>0</v>
      </c>
      <c r="AS371" s="234">
        <v>0</v>
      </c>
      <c r="AT371" s="277">
        <f t="shared" si="347"/>
        <v>0</v>
      </c>
      <c r="AU371" s="278">
        <f t="shared" ref="AU371:AU380" si="348">IF($S$393&lt;&gt;0, AC371+AP371-AT371, M371+AP371-AT371)</f>
        <v>0</v>
      </c>
    </row>
    <row r="372" spans="1:134" x14ac:dyDescent="0.35">
      <c r="A372" s="415">
        <v>3</v>
      </c>
      <c r="B372" s="228" t="s">
        <v>32</v>
      </c>
      <c r="C372" s="492"/>
      <c r="D372" s="492"/>
      <c r="E372" s="492"/>
      <c r="F372" s="492"/>
      <c r="G372" s="492"/>
      <c r="H372" s="492"/>
      <c r="I372" s="492"/>
      <c r="J372" s="234">
        <v>0</v>
      </c>
      <c r="K372" s="234">
        <v>0</v>
      </c>
      <c r="L372" s="234">
        <v>0</v>
      </c>
      <c r="M372" s="236">
        <f t="shared" si="330"/>
        <v>0</v>
      </c>
      <c r="N372" s="223"/>
      <c r="P372" s="415">
        <v>3</v>
      </c>
      <c r="Q372" s="228" t="s">
        <v>32</v>
      </c>
      <c r="R372" s="492"/>
      <c r="S372" s="492"/>
      <c r="T372" s="492"/>
      <c r="U372" s="492"/>
      <c r="V372" s="492"/>
      <c r="W372" s="492"/>
      <c r="X372" s="492"/>
      <c r="Y372" s="164">
        <f t="shared" si="343"/>
        <v>0</v>
      </c>
      <c r="Z372" s="234">
        <v>0</v>
      </c>
      <c r="AA372" s="234">
        <v>0</v>
      </c>
      <c r="AB372" s="234">
        <v>0</v>
      </c>
      <c r="AC372" s="295">
        <f t="shared" si="344"/>
        <v>0</v>
      </c>
      <c r="AD372" s="296">
        <f t="shared" si="345"/>
        <v>0</v>
      </c>
      <c r="AE372" s="223"/>
      <c r="AG372" s="415">
        <v>3</v>
      </c>
      <c r="AH372" s="228" t="s">
        <v>32</v>
      </c>
      <c r="AI372" s="492"/>
      <c r="AJ372" s="492"/>
      <c r="AK372" s="492"/>
      <c r="AL372" s="492"/>
      <c r="AM372" s="492"/>
      <c r="AN372" s="492"/>
      <c r="AO372" s="492"/>
      <c r="AP372" s="305">
        <f t="shared" si="346"/>
        <v>0</v>
      </c>
      <c r="AQ372" s="234">
        <v>0</v>
      </c>
      <c r="AR372" s="234">
        <v>0</v>
      </c>
      <c r="AS372" s="234">
        <v>0</v>
      </c>
      <c r="AT372" s="277">
        <f t="shared" si="347"/>
        <v>0</v>
      </c>
      <c r="AU372" s="278">
        <f t="shared" si="348"/>
        <v>0</v>
      </c>
    </row>
    <row r="373" spans="1:134" s="358" customFormat="1" x14ac:dyDescent="0.35">
      <c r="A373" s="229">
        <v>4</v>
      </c>
      <c r="B373" s="228" t="s">
        <v>72</v>
      </c>
      <c r="C373" s="492"/>
      <c r="D373" s="492"/>
      <c r="E373" s="492"/>
      <c r="F373" s="492"/>
      <c r="G373" s="492"/>
      <c r="H373" s="492"/>
      <c r="I373" s="492"/>
      <c r="J373" s="234">
        <v>0</v>
      </c>
      <c r="K373" s="234">
        <v>0</v>
      </c>
      <c r="L373" s="234">
        <v>0</v>
      </c>
      <c r="M373" s="236">
        <f t="shared" si="330"/>
        <v>0</v>
      </c>
      <c r="N373" s="223"/>
      <c r="P373" s="229">
        <v>4</v>
      </c>
      <c r="Q373" s="228" t="s">
        <v>72</v>
      </c>
      <c r="R373" s="492"/>
      <c r="S373" s="492"/>
      <c r="T373" s="492"/>
      <c r="U373" s="492"/>
      <c r="V373" s="492"/>
      <c r="W373" s="492"/>
      <c r="X373" s="492"/>
      <c r="Y373" s="164">
        <f t="shared" si="343"/>
        <v>0</v>
      </c>
      <c r="Z373" s="234">
        <v>0</v>
      </c>
      <c r="AA373" s="234">
        <v>0</v>
      </c>
      <c r="AB373" s="234">
        <v>0</v>
      </c>
      <c r="AC373" s="295">
        <f t="shared" si="344"/>
        <v>0</v>
      </c>
      <c r="AD373" s="296">
        <f t="shared" si="345"/>
        <v>0</v>
      </c>
      <c r="AE373" s="223"/>
      <c r="AG373" s="229">
        <v>4</v>
      </c>
      <c r="AH373" s="228" t="s">
        <v>72</v>
      </c>
      <c r="AI373" s="492"/>
      <c r="AJ373" s="492"/>
      <c r="AK373" s="492"/>
      <c r="AL373" s="492"/>
      <c r="AM373" s="492"/>
      <c r="AN373" s="492"/>
      <c r="AO373" s="492"/>
      <c r="AP373" s="305">
        <f t="shared" si="346"/>
        <v>0</v>
      </c>
      <c r="AQ373" s="234">
        <v>0</v>
      </c>
      <c r="AR373" s="234">
        <v>0</v>
      </c>
      <c r="AS373" s="234">
        <v>0</v>
      </c>
      <c r="AT373" s="277">
        <f t="shared" si="347"/>
        <v>0</v>
      </c>
      <c r="AU373" s="278">
        <f t="shared" si="348"/>
        <v>0</v>
      </c>
    </row>
    <row r="374" spans="1:134" x14ac:dyDescent="0.35">
      <c r="A374" s="415">
        <v>5</v>
      </c>
      <c r="B374" s="228" t="s">
        <v>29</v>
      </c>
      <c r="C374" s="492"/>
      <c r="D374" s="492"/>
      <c r="E374" s="492"/>
      <c r="F374" s="492"/>
      <c r="G374" s="492"/>
      <c r="H374" s="492"/>
      <c r="I374" s="492"/>
      <c r="J374" s="234">
        <v>0</v>
      </c>
      <c r="K374" s="234">
        <v>0</v>
      </c>
      <c r="L374" s="234">
        <v>0</v>
      </c>
      <c r="M374" s="236">
        <f t="shared" si="330"/>
        <v>0</v>
      </c>
      <c r="N374" s="223"/>
      <c r="P374" s="415">
        <v>5</v>
      </c>
      <c r="Q374" s="228" t="s">
        <v>29</v>
      </c>
      <c r="R374" s="492"/>
      <c r="S374" s="492"/>
      <c r="T374" s="492"/>
      <c r="U374" s="492"/>
      <c r="V374" s="492"/>
      <c r="W374" s="492"/>
      <c r="X374" s="492"/>
      <c r="Y374" s="164">
        <f t="shared" si="343"/>
        <v>0</v>
      </c>
      <c r="Z374" s="234">
        <v>0</v>
      </c>
      <c r="AA374" s="234">
        <v>0</v>
      </c>
      <c r="AB374" s="234">
        <v>0</v>
      </c>
      <c r="AC374" s="295">
        <f t="shared" si="344"/>
        <v>0</v>
      </c>
      <c r="AD374" s="296">
        <f t="shared" si="345"/>
        <v>0</v>
      </c>
      <c r="AE374" s="223"/>
      <c r="AG374" s="415">
        <v>5</v>
      </c>
      <c r="AH374" s="228" t="s">
        <v>29</v>
      </c>
      <c r="AI374" s="492"/>
      <c r="AJ374" s="492"/>
      <c r="AK374" s="492"/>
      <c r="AL374" s="492"/>
      <c r="AM374" s="492"/>
      <c r="AN374" s="492"/>
      <c r="AO374" s="492"/>
      <c r="AP374" s="305">
        <f t="shared" si="346"/>
        <v>0</v>
      </c>
      <c r="AQ374" s="234">
        <v>0</v>
      </c>
      <c r="AR374" s="234">
        <v>0</v>
      </c>
      <c r="AS374" s="234">
        <v>0</v>
      </c>
      <c r="AT374" s="277">
        <f t="shared" si="347"/>
        <v>0</v>
      </c>
      <c r="AU374" s="278">
        <f t="shared" si="348"/>
        <v>0</v>
      </c>
    </row>
    <row r="375" spans="1:134" x14ac:dyDescent="0.35">
      <c r="A375" s="415">
        <v>6</v>
      </c>
      <c r="B375" s="228" t="s">
        <v>30</v>
      </c>
      <c r="C375" s="492"/>
      <c r="D375" s="492"/>
      <c r="E375" s="492"/>
      <c r="F375" s="492"/>
      <c r="G375" s="492"/>
      <c r="H375" s="492"/>
      <c r="I375" s="492"/>
      <c r="J375" s="234">
        <v>0</v>
      </c>
      <c r="K375" s="234">
        <v>0</v>
      </c>
      <c r="L375" s="234">
        <v>0</v>
      </c>
      <c r="M375" s="236">
        <f t="shared" si="330"/>
        <v>0</v>
      </c>
      <c r="N375" s="223"/>
      <c r="P375" s="415">
        <v>6</v>
      </c>
      <c r="Q375" s="228" t="s">
        <v>30</v>
      </c>
      <c r="R375" s="492"/>
      <c r="S375" s="492"/>
      <c r="T375" s="492"/>
      <c r="U375" s="492"/>
      <c r="V375" s="492"/>
      <c r="W375" s="492"/>
      <c r="X375" s="492"/>
      <c r="Y375" s="164">
        <f t="shared" si="343"/>
        <v>0</v>
      </c>
      <c r="Z375" s="234">
        <v>0</v>
      </c>
      <c r="AA375" s="234">
        <v>0</v>
      </c>
      <c r="AB375" s="234">
        <v>0</v>
      </c>
      <c r="AC375" s="295">
        <f t="shared" si="344"/>
        <v>0</v>
      </c>
      <c r="AD375" s="296">
        <f t="shared" si="345"/>
        <v>0</v>
      </c>
      <c r="AE375" s="223"/>
      <c r="AG375" s="415">
        <v>6</v>
      </c>
      <c r="AH375" s="228" t="s">
        <v>30</v>
      </c>
      <c r="AI375" s="492"/>
      <c r="AJ375" s="492"/>
      <c r="AK375" s="492"/>
      <c r="AL375" s="492"/>
      <c r="AM375" s="492"/>
      <c r="AN375" s="492"/>
      <c r="AO375" s="492"/>
      <c r="AP375" s="305">
        <f t="shared" si="346"/>
        <v>0</v>
      </c>
      <c r="AQ375" s="234">
        <v>0</v>
      </c>
      <c r="AR375" s="234">
        <v>0</v>
      </c>
      <c r="AS375" s="234">
        <v>0</v>
      </c>
      <c r="AT375" s="277">
        <f t="shared" si="347"/>
        <v>0</v>
      </c>
      <c r="AU375" s="278">
        <f t="shared" si="348"/>
        <v>0</v>
      </c>
    </row>
    <row r="376" spans="1:134" x14ac:dyDescent="0.35">
      <c r="A376" s="415">
        <v>7</v>
      </c>
      <c r="B376" s="228" t="s">
        <v>34</v>
      </c>
      <c r="C376" s="492"/>
      <c r="D376" s="492"/>
      <c r="E376" s="492"/>
      <c r="F376" s="492"/>
      <c r="G376" s="492"/>
      <c r="H376" s="492"/>
      <c r="I376" s="492"/>
      <c r="J376" s="234">
        <v>0</v>
      </c>
      <c r="K376" s="234">
        <v>0</v>
      </c>
      <c r="L376" s="234">
        <v>0</v>
      </c>
      <c r="M376" s="236">
        <f t="shared" si="330"/>
        <v>0</v>
      </c>
      <c r="N376" s="223"/>
      <c r="P376" s="415">
        <v>7</v>
      </c>
      <c r="Q376" s="228" t="s">
        <v>34</v>
      </c>
      <c r="R376" s="492"/>
      <c r="S376" s="492"/>
      <c r="T376" s="492"/>
      <c r="U376" s="492"/>
      <c r="V376" s="492"/>
      <c r="W376" s="492"/>
      <c r="X376" s="492"/>
      <c r="Y376" s="164">
        <f t="shared" si="343"/>
        <v>0</v>
      </c>
      <c r="Z376" s="234">
        <v>0</v>
      </c>
      <c r="AA376" s="234">
        <v>0</v>
      </c>
      <c r="AB376" s="234">
        <v>0</v>
      </c>
      <c r="AC376" s="295">
        <f t="shared" si="344"/>
        <v>0</v>
      </c>
      <c r="AD376" s="296">
        <f t="shared" si="345"/>
        <v>0</v>
      </c>
      <c r="AE376" s="223"/>
      <c r="AG376" s="415">
        <v>7</v>
      </c>
      <c r="AH376" s="228" t="s">
        <v>34</v>
      </c>
      <c r="AI376" s="492"/>
      <c r="AJ376" s="492"/>
      <c r="AK376" s="492"/>
      <c r="AL376" s="492"/>
      <c r="AM376" s="492"/>
      <c r="AN376" s="492"/>
      <c r="AO376" s="492"/>
      <c r="AP376" s="305">
        <f t="shared" si="346"/>
        <v>0</v>
      </c>
      <c r="AQ376" s="234">
        <v>0</v>
      </c>
      <c r="AR376" s="234">
        <v>0</v>
      </c>
      <c r="AS376" s="234">
        <v>0</v>
      </c>
      <c r="AT376" s="277">
        <f t="shared" si="347"/>
        <v>0</v>
      </c>
      <c r="AU376" s="278">
        <f t="shared" si="348"/>
        <v>0</v>
      </c>
    </row>
    <row r="377" spans="1:134" x14ac:dyDescent="0.35">
      <c r="A377" s="415">
        <v>8</v>
      </c>
      <c r="B377" s="228" t="s">
        <v>35</v>
      </c>
      <c r="C377" s="492"/>
      <c r="D377" s="492"/>
      <c r="E377" s="492"/>
      <c r="F377" s="492"/>
      <c r="G377" s="492"/>
      <c r="H377" s="492"/>
      <c r="I377" s="492"/>
      <c r="J377" s="234">
        <v>0</v>
      </c>
      <c r="K377" s="234">
        <v>0</v>
      </c>
      <c r="L377" s="234">
        <v>0</v>
      </c>
      <c r="M377" s="236">
        <f>SUM(J377:L377)</f>
        <v>0</v>
      </c>
      <c r="N377" s="223"/>
      <c r="P377" s="415">
        <v>8</v>
      </c>
      <c r="Q377" s="228" t="s">
        <v>35</v>
      </c>
      <c r="R377" s="492"/>
      <c r="S377" s="492"/>
      <c r="T377" s="492"/>
      <c r="U377" s="492"/>
      <c r="V377" s="492"/>
      <c r="W377" s="492"/>
      <c r="X377" s="492"/>
      <c r="Y377" s="164">
        <f t="shared" si="343"/>
        <v>0</v>
      </c>
      <c r="Z377" s="234">
        <v>0</v>
      </c>
      <c r="AA377" s="234">
        <v>0</v>
      </c>
      <c r="AB377" s="234">
        <v>0</v>
      </c>
      <c r="AC377" s="295">
        <f t="shared" si="344"/>
        <v>0</v>
      </c>
      <c r="AD377" s="296">
        <f t="shared" si="345"/>
        <v>0</v>
      </c>
      <c r="AE377" s="223"/>
      <c r="AG377" s="415">
        <v>8</v>
      </c>
      <c r="AH377" s="228" t="s">
        <v>35</v>
      </c>
      <c r="AI377" s="492"/>
      <c r="AJ377" s="492"/>
      <c r="AK377" s="492"/>
      <c r="AL377" s="492"/>
      <c r="AM377" s="492"/>
      <c r="AN377" s="492"/>
      <c r="AO377" s="492"/>
      <c r="AP377" s="305">
        <f t="shared" si="346"/>
        <v>0</v>
      </c>
      <c r="AQ377" s="234">
        <v>0</v>
      </c>
      <c r="AR377" s="234">
        <v>0</v>
      </c>
      <c r="AS377" s="234">
        <v>0</v>
      </c>
      <c r="AT377" s="277">
        <f t="shared" si="347"/>
        <v>0</v>
      </c>
      <c r="AU377" s="278">
        <f t="shared" si="348"/>
        <v>0</v>
      </c>
    </row>
    <row r="378" spans="1:134" x14ac:dyDescent="0.35">
      <c r="A378" s="415">
        <v>9</v>
      </c>
      <c r="B378" s="228" t="s">
        <v>50</v>
      </c>
      <c r="C378" s="492"/>
      <c r="D378" s="492"/>
      <c r="E378" s="492"/>
      <c r="F378" s="492"/>
      <c r="G378" s="492"/>
      <c r="H378" s="492"/>
      <c r="I378" s="492"/>
      <c r="J378" s="234">
        <v>0</v>
      </c>
      <c r="K378" s="234">
        <v>0</v>
      </c>
      <c r="L378" s="234">
        <v>0</v>
      </c>
      <c r="M378" s="236">
        <f t="shared" si="330"/>
        <v>0</v>
      </c>
      <c r="N378" s="223"/>
      <c r="P378" s="415">
        <v>9</v>
      </c>
      <c r="Q378" s="228" t="s">
        <v>50</v>
      </c>
      <c r="R378" s="492"/>
      <c r="S378" s="492"/>
      <c r="T378" s="492"/>
      <c r="U378" s="492"/>
      <c r="V378" s="492"/>
      <c r="W378" s="492"/>
      <c r="X378" s="492"/>
      <c r="Y378" s="164">
        <f t="shared" si="343"/>
        <v>0</v>
      </c>
      <c r="Z378" s="234">
        <v>0</v>
      </c>
      <c r="AA378" s="234">
        <v>0</v>
      </c>
      <c r="AB378" s="234">
        <v>0</v>
      </c>
      <c r="AC378" s="295">
        <f t="shared" si="344"/>
        <v>0</v>
      </c>
      <c r="AD378" s="296">
        <f t="shared" si="345"/>
        <v>0</v>
      </c>
      <c r="AE378" s="223"/>
      <c r="AG378" s="415">
        <v>9</v>
      </c>
      <c r="AH378" s="228" t="s">
        <v>50</v>
      </c>
      <c r="AI378" s="492"/>
      <c r="AJ378" s="492"/>
      <c r="AK378" s="492"/>
      <c r="AL378" s="492"/>
      <c r="AM378" s="492"/>
      <c r="AN378" s="492"/>
      <c r="AO378" s="492"/>
      <c r="AP378" s="305">
        <f t="shared" si="346"/>
        <v>0</v>
      </c>
      <c r="AQ378" s="234">
        <v>0</v>
      </c>
      <c r="AR378" s="234">
        <v>0</v>
      </c>
      <c r="AS378" s="234">
        <v>0</v>
      </c>
      <c r="AT378" s="277">
        <f t="shared" si="347"/>
        <v>0</v>
      </c>
      <c r="AU378" s="278">
        <f t="shared" si="348"/>
        <v>0</v>
      </c>
    </row>
    <row r="379" spans="1:134" x14ac:dyDescent="0.35">
      <c r="A379" s="229">
        <v>10</v>
      </c>
      <c r="B379" s="313" t="s">
        <v>205</v>
      </c>
      <c r="C379" s="623"/>
      <c r="D379" s="623"/>
      <c r="E379" s="623"/>
      <c r="F379" s="623"/>
      <c r="G379" s="623"/>
      <c r="H379" s="623"/>
      <c r="I379" s="623"/>
      <c r="J379" s="234">
        <v>0</v>
      </c>
      <c r="K379" s="234">
        <v>0</v>
      </c>
      <c r="L379" s="234">
        <v>0</v>
      </c>
      <c r="M379" s="236">
        <f t="shared" si="330"/>
        <v>0</v>
      </c>
      <c r="N379" s="223"/>
      <c r="P379" s="229">
        <v>10</v>
      </c>
      <c r="Q379" s="313" t="s">
        <v>205</v>
      </c>
      <c r="R379" s="623"/>
      <c r="S379" s="623"/>
      <c r="T379" s="623"/>
      <c r="U379" s="623"/>
      <c r="V379" s="623"/>
      <c r="W379" s="623"/>
      <c r="X379" s="623"/>
      <c r="Y379" s="164">
        <f t="shared" si="343"/>
        <v>0</v>
      </c>
      <c r="Z379" s="234">
        <v>0</v>
      </c>
      <c r="AA379" s="234">
        <v>0</v>
      </c>
      <c r="AB379" s="234">
        <v>0</v>
      </c>
      <c r="AC379" s="295">
        <f t="shared" si="344"/>
        <v>0</v>
      </c>
      <c r="AD379" s="296">
        <f t="shared" si="345"/>
        <v>0</v>
      </c>
      <c r="AE379" s="223"/>
      <c r="AG379" s="229">
        <v>10</v>
      </c>
      <c r="AH379" s="313" t="s">
        <v>205</v>
      </c>
      <c r="AI379" s="623"/>
      <c r="AJ379" s="623"/>
      <c r="AK379" s="623"/>
      <c r="AL379" s="623"/>
      <c r="AM379" s="623"/>
      <c r="AN379" s="623"/>
      <c r="AO379" s="623"/>
      <c r="AP379" s="305">
        <f t="shared" si="346"/>
        <v>0</v>
      </c>
      <c r="AQ379" s="234">
        <v>0</v>
      </c>
      <c r="AR379" s="234">
        <v>0</v>
      </c>
      <c r="AS379" s="234">
        <v>0</v>
      </c>
      <c r="AT379" s="277">
        <f t="shared" si="347"/>
        <v>0</v>
      </c>
      <c r="AU379" s="278">
        <f t="shared" si="348"/>
        <v>0</v>
      </c>
    </row>
    <row r="380" spans="1:134" x14ac:dyDescent="0.35">
      <c r="A380" s="229">
        <v>11</v>
      </c>
      <c r="B380" s="313" t="s">
        <v>205</v>
      </c>
      <c r="C380" s="623"/>
      <c r="D380" s="623"/>
      <c r="E380" s="623"/>
      <c r="F380" s="623"/>
      <c r="G380" s="623"/>
      <c r="H380" s="623"/>
      <c r="I380" s="623"/>
      <c r="J380" s="234">
        <v>0</v>
      </c>
      <c r="K380" s="234">
        <v>0</v>
      </c>
      <c r="L380" s="234">
        <v>0</v>
      </c>
      <c r="M380" s="236">
        <f>SUM(J380:L380)</f>
        <v>0</v>
      </c>
      <c r="N380" s="223"/>
      <c r="P380" s="229">
        <v>11</v>
      </c>
      <c r="Q380" s="313" t="s">
        <v>205</v>
      </c>
      <c r="R380" s="623"/>
      <c r="S380" s="623"/>
      <c r="T380" s="623"/>
      <c r="U380" s="623"/>
      <c r="V380" s="623"/>
      <c r="W380" s="623"/>
      <c r="X380" s="623"/>
      <c r="Y380" s="164">
        <f t="shared" si="343"/>
        <v>0</v>
      </c>
      <c r="Z380" s="234">
        <v>0</v>
      </c>
      <c r="AA380" s="234">
        <v>0</v>
      </c>
      <c r="AB380" s="234">
        <v>0</v>
      </c>
      <c r="AC380" s="295">
        <f>SUM(Z380:AB380)</f>
        <v>0</v>
      </c>
      <c r="AD380" s="296">
        <f t="shared" si="345"/>
        <v>0</v>
      </c>
      <c r="AE380" s="223"/>
      <c r="AG380" s="229">
        <v>11</v>
      </c>
      <c r="AH380" s="313" t="s">
        <v>205</v>
      </c>
      <c r="AI380" s="623"/>
      <c r="AJ380" s="623"/>
      <c r="AK380" s="623"/>
      <c r="AL380" s="623"/>
      <c r="AM380" s="623"/>
      <c r="AN380" s="623"/>
      <c r="AO380" s="623"/>
      <c r="AP380" s="305">
        <f t="shared" si="346"/>
        <v>0</v>
      </c>
      <c r="AQ380" s="234">
        <v>0</v>
      </c>
      <c r="AR380" s="234">
        <v>0</v>
      </c>
      <c r="AS380" s="234">
        <v>0</v>
      </c>
      <c r="AT380" s="277">
        <f>SUM(AQ380:AS380)</f>
        <v>0</v>
      </c>
      <c r="AU380" s="278">
        <f t="shared" si="348"/>
        <v>0</v>
      </c>
    </row>
    <row r="381" spans="1:134" ht="16" thickBot="1" x14ac:dyDescent="0.4">
      <c r="A381" s="578" t="s">
        <v>36</v>
      </c>
      <c r="B381" s="579"/>
      <c r="C381" s="579"/>
      <c r="D381" s="579"/>
      <c r="E381" s="579"/>
      <c r="F381" s="579"/>
      <c r="G381" s="579"/>
      <c r="H381" s="579"/>
      <c r="I381" s="579"/>
      <c r="J381" s="250">
        <f>SUM(J370:J380)</f>
        <v>0</v>
      </c>
      <c r="K381" s="250">
        <f t="shared" ref="K381:L381" si="349">SUM(K370:K380)</f>
        <v>0</v>
      </c>
      <c r="L381" s="250">
        <f t="shared" si="349"/>
        <v>0</v>
      </c>
      <c r="M381" s="237">
        <f>SUM(J381:L381)</f>
        <v>0</v>
      </c>
      <c r="N381" s="223"/>
      <c r="P381" s="578" t="s">
        <v>36</v>
      </c>
      <c r="Q381" s="579"/>
      <c r="R381" s="579"/>
      <c r="S381" s="579"/>
      <c r="T381" s="579"/>
      <c r="U381" s="579"/>
      <c r="V381" s="579"/>
      <c r="W381" s="579"/>
      <c r="X381" s="579"/>
      <c r="Y381" s="200">
        <f t="shared" si="343"/>
        <v>0</v>
      </c>
      <c r="Z381" s="293">
        <f>SUM(Z370:Z380)</f>
        <v>0</v>
      </c>
      <c r="AA381" s="293">
        <f t="shared" ref="AA381" si="350">SUM(AA370:AA380)</f>
        <v>0</v>
      </c>
      <c r="AB381" s="293">
        <f>SUM(AB370:AB380)</f>
        <v>0</v>
      </c>
      <c r="AC381" s="293">
        <f t="shared" ref="AC381:AD381" si="351">SUM(AC370:AC380)</f>
        <v>0</v>
      </c>
      <c r="AD381" s="294">
        <f t="shared" si="351"/>
        <v>0</v>
      </c>
      <c r="AE381" s="223"/>
      <c r="AG381" s="578" t="s">
        <v>36</v>
      </c>
      <c r="AH381" s="579"/>
      <c r="AI381" s="579"/>
      <c r="AJ381" s="579"/>
      <c r="AK381" s="579"/>
      <c r="AL381" s="579"/>
      <c r="AM381" s="579"/>
      <c r="AN381" s="579"/>
      <c r="AO381" s="579"/>
      <c r="AP381" s="306">
        <f t="shared" si="346"/>
        <v>0</v>
      </c>
      <c r="AQ381" s="275">
        <f>SUM(AQ370:AQ380)</f>
        <v>0</v>
      </c>
      <c r="AR381" s="275">
        <f t="shared" ref="AR381:AU381" si="352">SUM(AR370:AR380)</f>
        <v>0</v>
      </c>
      <c r="AS381" s="275">
        <f t="shared" si="352"/>
        <v>0</v>
      </c>
      <c r="AT381" s="275">
        <f t="shared" si="352"/>
        <v>0</v>
      </c>
      <c r="AU381" s="276">
        <f t="shared" si="352"/>
        <v>0</v>
      </c>
    </row>
    <row r="382" spans="1:134" s="358" customFormat="1" ht="3.75" customHeight="1" x14ac:dyDescent="0.35">
      <c r="B382" s="281"/>
      <c r="C382" s="284"/>
      <c r="D382" s="284"/>
      <c r="E382" s="284"/>
      <c r="F382" s="284"/>
      <c r="G382" s="284"/>
      <c r="H382" s="284"/>
      <c r="I382" s="284"/>
      <c r="J382" s="283"/>
      <c r="K382" s="283"/>
      <c r="L382" s="283"/>
      <c r="M382" s="246"/>
      <c r="N382" s="223"/>
      <c r="Q382" s="281"/>
      <c r="R382" s="284"/>
      <c r="S382" s="284"/>
      <c r="T382" s="284"/>
      <c r="U382" s="284"/>
      <c r="V382" s="284"/>
      <c r="W382" s="284"/>
      <c r="X382" s="284"/>
      <c r="Y382" s="304"/>
      <c r="Z382" s="283"/>
      <c r="AA382" s="283"/>
      <c r="AB382" s="283"/>
      <c r="AC382" s="246"/>
      <c r="AD382" s="246"/>
      <c r="AE382" s="223"/>
      <c r="AH382" s="281"/>
      <c r="AI382" s="284"/>
      <c r="AJ382" s="284"/>
      <c r="AK382" s="284"/>
      <c r="AL382" s="284"/>
      <c r="AM382" s="284"/>
      <c r="AN382" s="284"/>
      <c r="AO382" s="284"/>
      <c r="AP382" s="304"/>
      <c r="AQ382" s="283"/>
      <c r="AR382" s="283"/>
      <c r="AS382" s="283"/>
      <c r="AT382" s="246"/>
      <c r="AU382" s="246"/>
      <c r="AW382" s="357"/>
      <c r="AX382" s="357"/>
      <c r="AY382" s="357"/>
      <c r="AZ382" s="357"/>
      <c r="BA382" s="357"/>
      <c r="BB382" s="357"/>
      <c r="BC382" s="357"/>
      <c r="BD382" s="357"/>
      <c r="BE382" s="357"/>
      <c r="BF382" s="357"/>
      <c r="BG382" s="357"/>
      <c r="BH382" s="357"/>
      <c r="BI382" s="357"/>
      <c r="BJ382" s="357"/>
      <c r="BK382" s="357"/>
      <c r="BL382" s="357"/>
      <c r="BM382" s="357"/>
      <c r="BN382" s="357"/>
      <c r="BO382" s="357"/>
      <c r="BP382" s="357"/>
      <c r="BQ382" s="357"/>
      <c r="BR382" s="357"/>
      <c r="BS382" s="357"/>
      <c r="BT382" s="357"/>
      <c r="BU382" s="357"/>
      <c r="BV382" s="357"/>
      <c r="BW382" s="357"/>
      <c r="BX382" s="357"/>
      <c r="BY382" s="357"/>
      <c r="BZ382" s="357"/>
      <c r="CA382" s="357"/>
      <c r="CB382" s="357"/>
      <c r="CC382" s="357"/>
      <c r="CD382" s="357"/>
      <c r="CE382" s="357"/>
      <c r="CF382" s="357"/>
      <c r="CG382" s="357"/>
      <c r="CH382" s="357"/>
      <c r="CI382" s="357"/>
      <c r="CJ382" s="357"/>
      <c r="CK382" s="357"/>
      <c r="CL382" s="357"/>
      <c r="CM382" s="357"/>
      <c r="CN382" s="357"/>
      <c r="CO382" s="357"/>
      <c r="CP382" s="357"/>
      <c r="CQ382" s="357"/>
      <c r="CR382" s="357"/>
      <c r="CS382" s="357"/>
      <c r="CT382" s="357"/>
      <c r="CU382" s="357"/>
      <c r="CV382" s="357"/>
      <c r="CW382" s="357"/>
      <c r="CX382" s="357"/>
      <c r="CY382" s="357"/>
      <c r="CZ382" s="357"/>
      <c r="DA382" s="357"/>
      <c r="DB382" s="357"/>
      <c r="DC382" s="357"/>
      <c r="DD382" s="357"/>
      <c r="DE382" s="357"/>
      <c r="DF382" s="357"/>
      <c r="DG382" s="357"/>
      <c r="DH382" s="357"/>
      <c r="DI382" s="357"/>
      <c r="DJ382" s="357"/>
      <c r="DK382" s="357"/>
      <c r="DL382" s="357"/>
      <c r="DM382" s="357"/>
      <c r="DN382" s="357"/>
      <c r="DO382" s="357"/>
      <c r="DP382" s="357"/>
      <c r="DQ382" s="357"/>
      <c r="DR382" s="357"/>
      <c r="DS382" s="357"/>
      <c r="DT382" s="357"/>
      <c r="DU382" s="357"/>
      <c r="DV382" s="357"/>
      <c r="DW382" s="357"/>
      <c r="DX382" s="357"/>
      <c r="DY382" s="357"/>
      <c r="DZ382" s="357"/>
      <c r="EA382" s="357"/>
      <c r="EB382" s="357"/>
      <c r="EC382" s="357"/>
      <c r="ED382" s="357"/>
    </row>
    <row r="383" spans="1:134" ht="3.75" customHeight="1" thickBot="1" x14ac:dyDescent="0.4">
      <c r="A383" s="242"/>
      <c r="B383" s="242"/>
      <c r="C383" s="242"/>
      <c r="D383" s="242"/>
      <c r="E383" s="242"/>
      <c r="F383" s="242"/>
      <c r="G383" s="242"/>
      <c r="H383" s="242"/>
      <c r="I383" s="413"/>
      <c r="J383" s="246"/>
      <c r="K383" s="246"/>
      <c r="L383" s="246"/>
      <c r="M383" s="246"/>
      <c r="N383" s="223"/>
      <c r="P383" s="242"/>
      <c r="Q383" s="242"/>
      <c r="R383" s="242"/>
      <c r="S383" s="242"/>
      <c r="T383" s="242"/>
      <c r="U383" s="242"/>
      <c r="V383" s="242"/>
      <c r="W383" s="242"/>
      <c r="X383" s="413"/>
      <c r="Y383" s="246"/>
      <c r="Z383" s="246"/>
      <c r="AA383" s="246"/>
      <c r="AB383" s="246"/>
      <c r="AC383" s="246"/>
      <c r="AD383" s="246"/>
      <c r="AE383" s="223"/>
      <c r="AG383" s="242"/>
      <c r="AH383" s="242"/>
      <c r="AI383" s="242"/>
      <c r="AJ383" s="242"/>
      <c r="AK383" s="242"/>
      <c r="AL383" s="242"/>
      <c r="AM383" s="242"/>
      <c r="AN383" s="242"/>
      <c r="AO383" s="413"/>
      <c r="AP383" s="246"/>
      <c r="AQ383" s="246"/>
      <c r="AR383" s="246"/>
      <c r="AS383" s="246"/>
      <c r="AT383" s="246"/>
      <c r="AU383" s="246"/>
    </row>
    <row r="384" spans="1:134" x14ac:dyDescent="0.35">
      <c r="A384" s="544" t="s">
        <v>189</v>
      </c>
      <c r="B384" s="545"/>
      <c r="C384" s="545"/>
      <c r="D384" s="545"/>
      <c r="E384" s="545"/>
      <c r="F384" s="545"/>
      <c r="G384" s="545"/>
      <c r="H384" s="545"/>
      <c r="I384" s="545"/>
      <c r="J384" s="244">
        <f>SUM(J381, J367, J361, H354)</f>
        <v>0</v>
      </c>
      <c r="K384" s="244">
        <f>SUM(K381, K367, K361, K354)</f>
        <v>0</v>
      </c>
      <c r="L384" s="244">
        <f>SUM(L381, L367, L361, L354)</f>
        <v>0</v>
      </c>
      <c r="M384" s="245">
        <f>SUM(J384:L384)</f>
        <v>0</v>
      </c>
      <c r="N384" s="223"/>
      <c r="P384" s="544" t="s">
        <v>182</v>
      </c>
      <c r="Q384" s="545"/>
      <c r="R384" s="545"/>
      <c r="S384" s="545"/>
      <c r="T384" s="545"/>
      <c r="U384" s="545"/>
      <c r="V384" s="545"/>
      <c r="W384" s="545"/>
      <c r="X384" s="545"/>
      <c r="Y384" s="199">
        <f t="shared" ref="Y384:Y385" si="353">AU304</f>
        <v>0</v>
      </c>
      <c r="Z384" s="300">
        <f>SUM(Z381, Z367, Z361, X354)</f>
        <v>0</v>
      </c>
      <c r="AA384" s="300">
        <f>SUM(AA381, AA367, AA361, AA354)</f>
        <v>0</v>
      </c>
      <c r="AB384" s="300">
        <f>SUM(AB381, AB367, AB361, AB354, )</f>
        <v>0</v>
      </c>
      <c r="AC384" s="300">
        <f t="shared" ref="AC384" si="354">SUM(Z384:AB384)</f>
        <v>0</v>
      </c>
      <c r="AD384" s="301">
        <f>M384-AC384</f>
        <v>0</v>
      </c>
      <c r="AE384" s="246"/>
      <c r="AG384" s="544" t="s">
        <v>182</v>
      </c>
      <c r="AH384" s="545"/>
      <c r="AI384" s="545"/>
      <c r="AJ384" s="545"/>
      <c r="AK384" s="545"/>
      <c r="AL384" s="545"/>
      <c r="AM384" s="545"/>
      <c r="AN384" s="545"/>
      <c r="AO384" s="545"/>
      <c r="AP384" s="205">
        <f t="shared" ref="AP384:AP385" si="355">AU304</f>
        <v>0</v>
      </c>
      <c r="AQ384" s="286">
        <f>SUM( AQ381, AQ367, AQ361, AO354)</f>
        <v>0</v>
      </c>
      <c r="AR384" s="286">
        <f>SUM( AR381, AR367, AR361, AR354)</f>
        <v>0</v>
      </c>
      <c r="AS384" s="286">
        <f>SUM(AS381, AS367, AS361, AS354, )</f>
        <v>0</v>
      </c>
      <c r="AT384" s="286">
        <f t="shared" ref="AT384" si="356">SUM(AQ384:AS384)</f>
        <v>0</v>
      </c>
      <c r="AU384" s="287">
        <f>IF($S$393&lt;&gt;0, AC384+AP384-AT384, M384+AP384-AT384)</f>
        <v>0</v>
      </c>
      <c r="AV384" s="246"/>
    </row>
    <row r="385" spans="1:134" ht="16" thickBot="1" x14ac:dyDescent="0.4">
      <c r="A385" s="540" t="s">
        <v>183</v>
      </c>
      <c r="B385" s="541"/>
      <c r="C385" s="541"/>
      <c r="D385" s="541"/>
      <c r="E385" s="541"/>
      <c r="F385" s="541"/>
      <c r="G385" s="541"/>
      <c r="H385" s="541"/>
      <c r="I385" s="541"/>
      <c r="J385" s="593">
        <f>SUM(K381, L381, K367, L367, K361, L361, K354, L354)</f>
        <v>0</v>
      </c>
      <c r="K385" s="593"/>
      <c r="L385" s="593"/>
      <c r="M385" s="594"/>
      <c r="N385" s="223"/>
      <c r="P385" s="540" t="s">
        <v>183</v>
      </c>
      <c r="Q385" s="541"/>
      <c r="R385" s="541"/>
      <c r="S385" s="541"/>
      <c r="T385" s="541"/>
      <c r="U385" s="541"/>
      <c r="V385" s="541"/>
      <c r="W385" s="541"/>
      <c r="X385" s="541"/>
      <c r="Y385" s="200">
        <f t="shared" si="353"/>
        <v>0</v>
      </c>
      <c r="Z385" s="588">
        <f>SUM(AA381, AB381, AA367, AB367, AA361, AB361, AA354, AB354)</f>
        <v>0</v>
      </c>
      <c r="AA385" s="588"/>
      <c r="AB385" s="588"/>
      <c r="AC385" s="588"/>
      <c r="AD385" s="330">
        <f>M385-Z385</f>
        <v>0</v>
      </c>
      <c r="AE385" s="223"/>
      <c r="AG385" s="540" t="s">
        <v>183</v>
      </c>
      <c r="AH385" s="541"/>
      <c r="AI385" s="541"/>
      <c r="AJ385" s="541"/>
      <c r="AK385" s="541"/>
      <c r="AL385" s="541"/>
      <c r="AM385" s="541"/>
      <c r="AN385" s="541"/>
      <c r="AO385" s="541"/>
      <c r="AP385" s="306">
        <f t="shared" si="355"/>
        <v>0</v>
      </c>
      <c r="AQ385" s="539">
        <f>SUM(AR381, AS381, AR367, AS367, AR361, AS361, AR354, AS354)</f>
        <v>0</v>
      </c>
      <c r="AR385" s="539"/>
      <c r="AS385" s="539"/>
      <c r="AT385" s="539"/>
      <c r="AU385" s="276">
        <f>IF($S$393&lt;&gt;0, AC385+AP385-AQ385, M385+AP385-AQ385)</f>
        <v>0</v>
      </c>
    </row>
    <row r="386" spans="1:134" s="224" customFormat="1" ht="16" thickBot="1" x14ac:dyDescent="0.4">
      <c r="A386" s="358"/>
      <c r="B386" s="413"/>
      <c r="C386" s="413"/>
      <c r="D386" s="413"/>
      <c r="E386" s="413"/>
      <c r="F386" s="413"/>
      <c r="G386" s="413"/>
      <c r="H386" s="413"/>
      <c r="I386" s="413"/>
      <c r="J386" s="258"/>
      <c r="K386" s="258"/>
      <c r="L386" s="258"/>
      <c r="M386" s="358"/>
      <c r="N386" s="223"/>
      <c r="O386" s="357"/>
      <c r="P386" s="358"/>
      <c r="Q386" s="413"/>
      <c r="R386" s="413"/>
      <c r="S386" s="413"/>
      <c r="T386" s="413"/>
      <c r="U386" s="413"/>
      <c r="V386" s="413"/>
      <c r="W386" s="413"/>
      <c r="X386" s="413"/>
      <c r="Y386" s="258"/>
      <c r="Z386" s="258"/>
      <c r="AA386" s="258"/>
      <c r="AB386" s="358"/>
      <c r="AC386" s="358"/>
      <c r="AD386" s="358"/>
      <c r="AE386" s="223"/>
      <c r="AF386" s="357"/>
      <c r="AG386" s="358"/>
      <c r="AH386" s="413"/>
      <c r="AI386" s="413"/>
      <c r="AJ386" s="413"/>
      <c r="AK386" s="413"/>
      <c r="AL386" s="413"/>
      <c r="AM386" s="413"/>
      <c r="AN386" s="413"/>
      <c r="AO386" s="413"/>
      <c r="AP386" s="258"/>
      <c r="AQ386" s="258"/>
      <c r="AR386" s="258"/>
      <c r="AS386" s="358"/>
      <c r="AT386" s="358"/>
      <c r="AU386" s="358"/>
      <c r="AV386" s="357"/>
      <c r="AW386" s="357"/>
      <c r="AX386" s="357"/>
      <c r="AY386" s="357"/>
      <c r="AZ386" s="357"/>
      <c r="BA386" s="357"/>
      <c r="BB386" s="357"/>
      <c r="BC386" s="357"/>
      <c r="BD386" s="357"/>
      <c r="BE386" s="357"/>
      <c r="BF386" s="357"/>
      <c r="BG386" s="357"/>
      <c r="BH386" s="357"/>
      <c r="BI386" s="357"/>
      <c r="BJ386" s="357"/>
      <c r="BK386" s="357"/>
      <c r="BL386" s="357"/>
      <c r="BM386" s="357"/>
      <c r="BN386" s="357"/>
      <c r="BO386" s="357"/>
      <c r="BP386" s="357"/>
      <c r="BQ386" s="357"/>
      <c r="BR386" s="357"/>
      <c r="BS386" s="357"/>
      <c r="BT386" s="357"/>
      <c r="BU386" s="357"/>
      <c r="BV386" s="357"/>
      <c r="BW386" s="357"/>
      <c r="BX386" s="357"/>
      <c r="BY386" s="357"/>
      <c r="BZ386" s="357"/>
      <c r="CA386" s="357"/>
      <c r="CB386" s="357"/>
      <c r="CC386" s="357"/>
      <c r="CD386" s="357"/>
      <c r="CE386" s="357"/>
      <c r="CF386" s="357"/>
      <c r="CG386" s="357"/>
      <c r="CH386" s="357"/>
      <c r="CI386" s="357"/>
      <c r="CJ386" s="357"/>
      <c r="CK386" s="357"/>
      <c r="CL386" s="357"/>
      <c r="CM386" s="357"/>
      <c r="CN386" s="357"/>
      <c r="CO386" s="357"/>
      <c r="CP386" s="357"/>
      <c r="CQ386" s="357"/>
      <c r="CR386" s="357"/>
      <c r="CS386" s="357"/>
      <c r="CT386" s="357"/>
      <c r="CU386" s="357"/>
      <c r="CV386" s="357"/>
      <c r="CW386" s="357"/>
      <c r="CX386" s="357"/>
      <c r="CY386" s="357"/>
      <c r="CZ386" s="357"/>
      <c r="DA386" s="357"/>
      <c r="DB386" s="357"/>
      <c r="DC386" s="357"/>
      <c r="DD386" s="357"/>
      <c r="DE386" s="357"/>
      <c r="DF386" s="357"/>
      <c r="DG386" s="357"/>
      <c r="DH386" s="357"/>
      <c r="DI386" s="357"/>
      <c r="DJ386" s="357"/>
      <c r="DK386" s="357"/>
      <c r="DL386" s="357"/>
      <c r="DM386" s="357"/>
      <c r="DN386" s="357"/>
      <c r="DO386" s="357"/>
      <c r="DP386" s="357"/>
      <c r="DQ386" s="357"/>
      <c r="DR386" s="357"/>
      <c r="DS386" s="357"/>
      <c r="DT386" s="357"/>
      <c r="DU386" s="357"/>
      <c r="DV386" s="357"/>
      <c r="DW386" s="357"/>
      <c r="DX386" s="357"/>
      <c r="DY386" s="357"/>
      <c r="DZ386" s="357"/>
      <c r="EA386" s="357"/>
      <c r="EB386" s="357"/>
      <c r="EC386" s="357"/>
      <c r="ED386" s="357"/>
    </row>
    <row r="387" spans="1:134" s="242" customFormat="1" x14ac:dyDescent="0.35">
      <c r="A387" s="502" t="s">
        <v>100</v>
      </c>
      <c r="B387" s="503"/>
      <c r="C387" s="503"/>
      <c r="D387" s="503"/>
      <c r="E387" s="503"/>
      <c r="F387" s="503"/>
      <c r="G387" s="503"/>
      <c r="H387" s="503"/>
      <c r="I387" s="503"/>
      <c r="J387" s="425" t="s">
        <v>17</v>
      </c>
      <c r="K387" s="542" t="s">
        <v>4</v>
      </c>
      <c r="L387" s="542"/>
      <c r="M387" s="418" t="s">
        <v>49</v>
      </c>
      <c r="N387" s="261"/>
      <c r="P387" s="502" t="s">
        <v>100</v>
      </c>
      <c r="Q387" s="503"/>
      <c r="R387" s="503"/>
      <c r="S387" s="503"/>
      <c r="T387" s="503"/>
      <c r="U387" s="503"/>
      <c r="V387" s="503"/>
      <c r="W387" s="503"/>
      <c r="X387" s="503"/>
      <c r="Y387" s="414" t="s">
        <v>263</v>
      </c>
      <c r="Z387" s="425" t="s">
        <v>77</v>
      </c>
      <c r="AA387" s="542" t="s">
        <v>4</v>
      </c>
      <c r="AB387" s="542"/>
      <c r="AC387" s="414" t="s">
        <v>18</v>
      </c>
      <c r="AD387" s="268" t="s">
        <v>114</v>
      </c>
      <c r="AE387" s="261"/>
      <c r="AG387" s="502" t="s">
        <v>100</v>
      </c>
      <c r="AH387" s="503"/>
      <c r="AI387" s="503"/>
      <c r="AJ387" s="503"/>
      <c r="AK387" s="503"/>
      <c r="AL387" s="503"/>
      <c r="AM387" s="503"/>
      <c r="AN387" s="503"/>
      <c r="AO387" s="503"/>
      <c r="AP387" s="414" t="s">
        <v>263</v>
      </c>
      <c r="AQ387" s="425" t="s">
        <v>212</v>
      </c>
      <c r="AR387" s="542" t="s">
        <v>4</v>
      </c>
      <c r="AS387" s="542"/>
      <c r="AT387" s="414" t="s">
        <v>214</v>
      </c>
      <c r="AU387" s="268" t="s">
        <v>266</v>
      </c>
      <c r="AW387" s="357"/>
      <c r="AX387" s="357"/>
      <c r="AY387" s="357"/>
      <c r="AZ387" s="357"/>
      <c r="BA387" s="357"/>
      <c r="BB387" s="357"/>
      <c r="BC387" s="357"/>
      <c r="BD387" s="357"/>
      <c r="BE387" s="357"/>
      <c r="BF387" s="357"/>
      <c r="BG387" s="357"/>
      <c r="BH387" s="357"/>
      <c r="BI387" s="357"/>
      <c r="BJ387" s="357"/>
      <c r="BK387" s="357"/>
      <c r="BL387" s="357"/>
      <c r="BM387" s="357"/>
      <c r="BN387" s="357"/>
      <c r="BO387" s="357"/>
      <c r="BP387" s="357"/>
      <c r="BQ387" s="357"/>
      <c r="BR387" s="357"/>
      <c r="BS387" s="357"/>
      <c r="BT387" s="357"/>
      <c r="BU387" s="357"/>
      <c r="BV387" s="357"/>
      <c r="BW387" s="357"/>
      <c r="BX387" s="357"/>
      <c r="BY387" s="357"/>
      <c r="BZ387" s="357"/>
      <c r="CA387" s="357"/>
      <c r="CB387" s="357"/>
      <c r="CC387" s="357"/>
      <c r="CD387" s="357"/>
      <c r="CE387" s="357"/>
      <c r="CF387" s="357"/>
      <c r="CG387" s="357"/>
      <c r="CH387" s="357"/>
      <c r="CI387" s="357"/>
      <c r="CJ387" s="357"/>
      <c r="CK387" s="357"/>
      <c r="CL387" s="357"/>
      <c r="CM387" s="357"/>
      <c r="CN387" s="357"/>
      <c r="CO387" s="357"/>
      <c r="CP387" s="357"/>
      <c r="CQ387" s="357"/>
      <c r="CR387" s="357"/>
      <c r="CS387" s="357"/>
      <c r="CT387" s="357"/>
      <c r="CU387" s="357"/>
      <c r="CV387" s="357"/>
      <c r="CW387" s="357"/>
      <c r="CX387" s="357"/>
      <c r="CY387" s="357"/>
      <c r="CZ387" s="357"/>
      <c r="DA387" s="357"/>
      <c r="DB387" s="357"/>
      <c r="DC387" s="357"/>
      <c r="DD387" s="357"/>
      <c r="DE387" s="357"/>
      <c r="DF387" s="357"/>
      <c r="DG387" s="357"/>
      <c r="DH387" s="357"/>
      <c r="DI387" s="357"/>
      <c r="DJ387" s="357"/>
      <c r="DK387" s="357"/>
      <c r="DL387" s="357"/>
      <c r="DM387" s="357"/>
      <c r="DN387" s="357"/>
      <c r="DO387" s="357"/>
      <c r="DP387" s="357"/>
      <c r="DQ387" s="357"/>
      <c r="DR387" s="357"/>
      <c r="DS387" s="357"/>
      <c r="DT387" s="357"/>
      <c r="DU387" s="357"/>
      <c r="DV387" s="357"/>
      <c r="DW387" s="357"/>
      <c r="DX387" s="357"/>
      <c r="DY387" s="357"/>
      <c r="DZ387" s="357"/>
      <c r="EA387" s="357"/>
      <c r="EB387" s="357"/>
      <c r="EC387" s="357"/>
      <c r="ED387" s="357"/>
    </row>
    <row r="388" spans="1:134" ht="16" thickBot="1" x14ac:dyDescent="0.4">
      <c r="A388" s="540" t="s">
        <v>37</v>
      </c>
      <c r="B388" s="541"/>
      <c r="C388" s="541"/>
      <c r="D388" s="541"/>
      <c r="E388" s="541"/>
      <c r="F388" s="541"/>
      <c r="G388" s="541"/>
      <c r="H388" s="541"/>
      <c r="I388" s="541"/>
      <c r="J388" s="243">
        <f>(SUM(J381, J367, J361, H354))*'Cumulative Budget'!$G$36</f>
        <v>0</v>
      </c>
      <c r="K388" s="593">
        <f>(SUM(K381, L381, K367, L367, K361, L361, K354, L354))*'Cumulative Budget'!$G$36</f>
        <v>0</v>
      </c>
      <c r="L388" s="593"/>
      <c r="M388" s="237">
        <f t="shared" ref="M388" si="357">SUM(J388:L388)</f>
        <v>0</v>
      </c>
      <c r="N388" s="223"/>
      <c r="P388" s="540" t="s">
        <v>37</v>
      </c>
      <c r="Q388" s="541"/>
      <c r="R388" s="541"/>
      <c r="S388" s="541"/>
      <c r="T388" s="541"/>
      <c r="U388" s="541"/>
      <c r="V388" s="541"/>
      <c r="W388" s="541"/>
      <c r="X388" s="541"/>
      <c r="Y388" s="200">
        <f t="shared" ref="Y388" si="358">AU308</f>
        <v>0</v>
      </c>
      <c r="Z388" s="302">
        <f>(SUM(Z381, Z367, Z361, X354))*'Cumulative Budget'!$G$36</f>
        <v>0</v>
      </c>
      <c r="AA388" s="588">
        <f>(SUM(AA381, AB381, AA367, AB367, AA361, AB361, AA354, AB354))*'Cumulative Budget'!$G$36</f>
        <v>0</v>
      </c>
      <c r="AB388" s="588"/>
      <c r="AC388" s="293">
        <f t="shared" ref="AC388" si="359">SUM(Z388:AB388)</f>
        <v>0</v>
      </c>
      <c r="AD388" s="294">
        <f t="shared" ref="AD388" si="360">M388-AC388</f>
        <v>0</v>
      </c>
      <c r="AE388" s="223"/>
      <c r="AG388" s="540" t="s">
        <v>37</v>
      </c>
      <c r="AH388" s="541"/>
      <c r="AI388" s="541"/>
      <c r="AJ388" s="541"/>
      <c r="AK388" s="541"/>
      <c r="AL388" s="541"/>
      <c r="AM388" s="541"/>
      <c r="AN388" s="541"/>
      <c r="AO388" s="541"/>
      <c r="AP388" s="306">
        <f t="shared" ref="AP388:AP390" si="361">AU308</f>
        <v>0</v>
      </c>
      <c r="AQ388" s="443">
        <v>0</v>
      </c>
      <c r="AR388" s="563">
        <v>0</v>
      </c>
      <c r="AS388" s="563"/>
      <c r="AT388" s="275">
        <f>SUM(AQ388:AS388)</f>
        <v>0</v>
      </c>
      <c r="AU388" s="276">
        <f>IF($S$393&lt;&gt;0, AC388+AP388-AT388, M388+AP388-AT388)</f>
        <v>0</v>
      </c>
    </row>
    <row r="389" spans="1:134" s="358" customFormat="1" ht="16" thickBot="1" x14ac:dyDescent="0.4">
      <c r="A389" s="359" t="s">
        <v>99</v>
      </c>
      <c r="B389" s="359"/>
      <c r="J389" s="233"/>
      <c r="K389" s="233"/>
      <c r="L389" s="233"/>
      <c r="M389" s="233"/>
      <c r="N389" s="223"/>
      <c r="O389" s="357"/>
      <c r="P389" s="359" t="s">
        <v>99</v>
      </c>
      <c r="Q389" s="359"/>
      <c r="Z389" s="233"/>
      <c r="AA389" s="233"/>
      <c r="AB389" s="233"/>
      <c r="AC389" s="233"/>
      <c r="AD389" s="233"/>
      <c r="AE389" s="223"/>
      <c r="AG389" s="359" t="s">
        <v>99</v>
      </c>
      <c r="AH389" s="359"/>
      <c r="AQ389" s="233"/>
      <c r="AR389" s="233"/>
      <c r="AS389" s="233"/>
      <c r="AT389" s="233"/>
      <c r="AU389" s="233"/>
      <c r="AV389" s="357"/>
      <c r="AW389" s="357"/>
      <c r="AX389" s="357"/>
      <c r="AY389" s="357"/>
      <c r="AZ389" s="357"/>
      <c r="BA389" s="357"/>
      <c r="BB389" s="357"/>
      <c r="BC389" s="357"/>
      <c r="BD389" s="357"/>
      <c r="BE389" s="357"/>
      <c r="BF389" s="357"/>
      <c r="BG389" s="357"/>
      <c r="BH389" s="357"/>
      <c r="BI389" s="357"/>
      <c r="BJ389" s="357"/>
      <c r="BK389" s="357"/>
      <c r="BL389" s="357"/>
      <c r="BM389" s="357"/>
      <c r="BN389" s="357"/>
      <c r="BO389" s="357"/>
      <c r="BP389" s="357"/>
      <c r="BQ389" s="357"/>
      <c r="BR389" s="357"/>
      <c r="BS389" s="357"/>
      <c r="BT389" s="357"/>
      <c r="BU389" s="357"/>
      <c r="BV389" s="357"/>
      <c r="BW389" s="357"/>
      <c r="BX389" s="357"/>
      <c r="BY389" s="357"/>
      <c r="BZ389" s="357"/>
      <c r="CA389" s="357"/>
      <c r="CB389" s="357"/>
      <c r="CC389" s="357"/>
      <c r="CD389" s="357"/>
      <c r="CE389" s="357"/>
      <c r="CF389" s="357"/>
      <c r="CG389" s="357"/>
      <c r="CH389" s="357"/>
      <c r="CI389" s="357"/>
      <c r="CJ389" s="357"/>
      <c r="CK389" s="357"/>
      <c r="CL389" s="357"/>
      <c r="CM389" s="357"/>
      <c r="CN389" s="357"/>
      <c r="CO389" s="357"/>
      <c r="CP389" s="357"/>
      <c r="CQ389" s="357"/>
      <c r="CR389" s="357"/>
      <c r="CS389" s="357"/>
      <c r="CT389" s="357"/>
      <c r="CU389" s="357"/>
      <c r="CV389" s="357"/>
      <c r="CW389" s="357"/>
      <c r="CX389" s="357"/>
      <c r="CY389" s="357"/>
      <c r="CZ389" s="357"/>
      <c r="DA389" s="357"/>
      <c r="DB389" s="357"/>
      <c r="DC389" s="357"/>
      <c r="DD389" s="357"/>
      <c r="DE389" s="357"/>
      <c r="DF389" s="357"/>
      <c r="DG389" s="357"/>
      <c r="DH389" s="357"/>
      <c r="DI389" s="357"/>
      <c r="DJ389" s="357"/>
      <c r="DK389" s="357"/>
      <c r="DL389" s="357"/>
      <c r="DM389" s="357"/>
      <c r="DN389" s="357"/>
      <c r="DO389" s="357"/>
      <c r="DP389" s="357"/>
      <c r="DQ389" s="357"/>
      <c r="DR389" s="357"/>
      <c r="DS389" s="357"/>
      <c r="DT389" s="357"/>
      <c r="DU389" s="357"/>
      <c r="DV389" s="357"/>
      <c r="DW389" s="357"/>
      <c r="DX389" s="357"/>
      <c r="DY389" s="357"/>
      <c r="DZ389" s="357"/>
      <c r="EA389" s="357"/>
      <c r="EB389" s="357"/>
      <c r="EC389" s="357"/>
      <c r="ED389" s="357"/>
    </row>
    <row r="390" spans="1:134" s="331" customFormat="1" ht="16" thickBot="1" x14ac:dyDescent="0.4">
      <c r="A390" s="621" t="s">
        <v>101</v>
      </c>
      <c r="B390" s="622"/>
      <c r="C390" s="622"/>
      <c r="D390" s="622"/>
      <c r="E390" s="622"/>
      <c r="F390" s="622"/>
      <c r="G390" s="622"/>
      <c r="H390" s="622"/>
      <c r="I390" s="622"/>
      <c r="J390" s="239">
        <f xml:space="preserve"> SUM(J388, J381, J367, J361, H354)</f>
        <v>0</v>
      </c>
      <c r="K390" s="211">
        <f xml:space="preserve"> SUM(K388, K381, K367, K361, K354)</f>
        <v>0</v>
      </c>
      <c r="L390" s="239">
        <f xml:space="preserve"> SUM(L381, L367, L361, L354)</f>
        <v>0</v>
      </c>
      <c r="M390" s="240">
        <f>SUM(J390:L390)</f>
        <v>0</v>
      </c>
      <c r="N390" s="246"/>
      <c r="P390" s="589" t="s">
        <v>101</v>
      </c>
      <c r="Q390" s="590"/>
      <c r="R390" s="590"/>
      <c r="S390" s="590"/>
      <c r="T390" s="590"/>
      <c r="U390" s="590"/>
      <c r="V390" s="590"/>
      <c r="W390" s="590"/>
      <c r="X390" s="590"/>
      <c r="Y390" s="201">
        <f t="shared" ref="Y390" si="362">AU310</f>
        <v>0</v>
      </c>
      <c r="Z390" s="303">
        <f xml:space="preserve"> SUM(Z388, Z381, Z367, Z361, X354)</f>
        <v>0</v>
      </c>
      <c r="AA390" s="212">
        <f xml:space="preserve"> SUM(AA388, AA381, AA367, AA361, AA354)</f>
        <v>0</v>
      </c>
      <c r="AB390" s="303">
        <f xml:space="preserve"> SUM(AB381, AB367, AB361, AB354)</f>
        <v>0</v>
      </c>
      <c r="AC390" s="297">
        <f>SUM(Z390:AB390)</f>
        <v>0</v>
      </c>
      <c r="AD390" s="298">
        <f t="shared" ref="AD390" si="363">M390-AC390</f>
        <v>0</v>
      </c>
      <c r="AE390" s="246"/>
      <c r="AG390" s="564" t="s">
        <v>101</v>
      </c>
      <c r="AH390" s="565"/>
      <c r="AI390" s="565"/>
      <c r="AJ390" s="565"/>
      <c r="AK390" s="565"/>
      <c r="AL390" s="565"/>
      <c r="AM390" s="565"/>
      <c r="AN390" s="565"/>
      <c r="AO390" s="565"/>
      <c r="AP390" s="206">
        <f t="shared" si="361"/>
        <v>0</v>
      </c>
      <c r="AQ390" s="288">
        <f xml:space="preserve"> SUM(AQ388, AQ381, AQ367, AQ361, AO354)</f>
        <v>0</v>
      </c>
      <c r="AR390" s="213">
        <f xml:space="preserve"> SUM(AR388, AR381, AR367, AR361, AR354)</f>
        <v>0</v>
      </c>
      <c r="AS390" s="288">
        <f xml:space="preserve"> SUM(AS381, AS367, AS361, AS354)</f>
        <v>0</v>
      </c>
      <c r="AT390" s="279">
        <f>SUM(AQ390:AS390)</f>
        <v>0</v>
      </c>
      <c r="AU390" s="280">
        <f>IF($S$393&lt;&gt;0, AC390+AP390-AT390, M390+AP390-AT390)</f>
        <v>0</v>
      </c>
    </row>
    <row r="391" spans="1:134" x14ac:dyDescent="0.35">
      <c r="F391" s="357"/>
      <c r="G391" s="357"/>
      <c r="N391" s="223"/>
    </row>
    <row r="392" spans="1:134" ht="16" thickBot="1" x14ac:dyDescent="0.4">
      <c r="F392" s="357"/>
      <c r="G392" s="357"/>
      <c r="P392" s="270"/>
      <c r="Q392" s="270"/>
      <c r="R392" s="270"/>
      <c r="S392" s="270"/>
      <c r="T392" s="270"/>
      <c r="U392" s="270"/>
      <c r="V392" s="270"/>
      <c r="AG392" s="270"/>
      <c r="AH392" s="270"/>
      <c r="AI392" s="270"/>
      <c r="AJ392" s="270"/>
      <c r="AK392" s="270"/>
      <c r="AL392" s="270"/>
      <c r="AM392" s="270"/>
    </row>
    <row r="393" spans="1:134" x14ac:dyDescent="0.35">
      <c r="B393" s="576" t="s">
        <v>242</v>
      </c>
      <c r="C393" s="577"/>
      <c r="D393" s="264">
        <f>J390</f>
        <v>0</v>
      </c>
      <c r="F393" s="357"/>
      <c r="G393" s="357"/>
      <c r="O393" s="309"/>
      <c r="P393" s="583" t="s">
        <v>242</v>
      </c>
      <c r="Q393" s="584"/>
      <c r="R393" s="584"/>
      <c r="S393" s="202">
        <f>Z390</f>
        <v>0</v>
      </c>
      <c r="T393" s="584" t="s">
        <v>104</v>
      </c>
      <c r="U393" s="584"/>
      <c r="V393" s="160">
        <f>D393-S393</f>
        <v>0</v>
      </c>
      <c r="W393" s="430"/>
      <c r="X393" s="601"/>
      <c r="Y393" s="601"/>
      <c r="Z393" s="430"/>
      <c r="AA393" s="430"/>
      <c r="AF393" s="309"/>
      <c r="AG393" s="609" t="s">
        <v>191</v>
      </c>
      <c r="AH393" s="554"/>
      <c r="AI393" s="605">
        <f>AQ390</f>
        <v>0</v>
      </c>
      <c r="AJ393" s="605"/>
      <c r="AK393" s="554" t="s">
        <v>196</v>
      </c>
      <c r="AL393" s="554"/>
      <c r="AM393" s="287">
        <f>IF($S$73&lt;&gt;0, S393+'Year 1'!AM449-AI393, D393+'Year 1'!AM449-AI393)</f>
        <v>0</v>
      </c>
      <c r="AO393" s="315" t="s">
        <v>89</v>
      </c>
      <c r="AP393" s="556"/>
      <c r="AQ393" s="556"/>
      <c r="AR393" s="556" t="s">
        <v>90</v>
      </c>
      <c r="AS393" s="612"/>
    </row>
    <row r="394" spans="1:134" x14ac:dyDescent="0.35">
      <c r="B394" s="535" t="s">
        <v>243</v>
      </c>
      <c r="C394" s="536"/>
      <c r="D394" s="390">
        <f>K390</f>
        <v>0</v>
      </c>
      <c r="F394" s="357"/>
      <c r="G394" s="357"/>
      <c r="O394" s="309"/>
      <c r="P394" s="585" t="s">
        <v>243</v>
      </c>
      <c r="Q394" s="586"/>
      <c r="R394" s="586"/>
      <c r="S394" s="189">
        <f>AA390</f>
        <v>0</v>
      </c>
      <c r="T394" s="586" t="s">
        <v>105</v>
      </c>
      <c r="U394" s="586"/>
      <c r="V394" s="161">
        <f>D394-S394</f>
        <v>0</v>
      </c>
      <c r="W394" s="430"/>
      <c r="X394" s="604"/>
      <c r="Y394" s="604"/>
      <c r="Z394" s="604"/>
      <c r="AA394" s="604"/>
      <c r="AF394" s="309"/>
      <c r="AG394" s="549" t="s">
        <v>192</v>
      </c>
      <c r="AH394" s="550"/>
      <c r="AI394" s="606">
        <f>AR390</f>
        <v>0</v>
      </c>
      <c r="AJ394" s="606"/>
      <c r="AK394" s="550" t="s">
        <v>197</v>
      </c>
      <c r="AL394" s="550"/>
      <c r="AM394" s="278">
        <f>IF($S$73&lt;&gt;0, S394+'Year 1'!AM450-AI394, D394+'Year 1'!AM450-AI394)</f>
        <v>0</v>
      </c>
      <c r="AO394" s="314" t="s">
        <v>91</v>
      </c>
      <c r="AP394" s="532"/>
      <c r="AQ394" s="532"/>
      <c r="AR394" s="532"/>
      <c r="AS394" s="562"/>
    </row>
    <row r="395" spans="1:134" ht="16" thickBot="1" x14ac:dyDescent="0.4">
      <c r="B395" s="535" t="s">
        <v>139</v>
      </c>
      <c r="C395" s="536"/>
      <c r="D395" s="265">
        <f>L390</f>
        <v>0</v>
      </c>
      <c r="F395" s="357"/>
      <c r="G395" s="357"/>
      <c r="O395" s="309"/>
      <c r="P395" s="585" t="s">
        <v>139</v>
      </c>
      <c r="Q395" s="586"/>
      <c r="R395" s="586"/>
      <c r="S395" s="189">
        <f>AB390</f>
        <v>0</v>
      </c>
      <c r="T395" s="586" t="s">
        <v>106</v>
      </c>
      <c r="U395" s="586"/>
      <c r="V395" s="161">
        <f>D395-S395</f>
        <v>0</v>
      </c>
      <c r="W395" s="430"/>
      <c r="X395" s="601"/>
      <c r="Y395" s="601"/>
      <c r="Z395" s="430"/>
      <c r="AA395" s="430"/>
      <c r="AF395" s="309"/>
      <c r="AG395" s="549" t="s">
        <v>193</v>
      </c>
      <c r="AH395" s="550"/>
      <c r="AI395" s="606">
        <f>AS390</f>
        <v>0</v>
      </c>
      <c r="AJ395" s="606"/>
      <c r="AK395" s="550" t="s">
        <v>198</v>
      </c>
      <c r="AL395" s="550"/>
      <c r="AM395" s="278">
        <f>IF($S$73&lt;&gt;0, S395+'Year 1'!AM451-AI395, D395+'Year 1'!AM451-AI395)</f>
        <v>0</v>
      </c>
      <c r="AO395" s="318" t="s">
        <v>92</v>
      </c>
      <c r="AP395" s="557"/>
      <c r="AQ395" s="557"/>
      <c r="AR395" s="557" t="s">
        <v>90</v>
      </c>
      <c r="AS395" s="613"/>
    </row>
    <row r="396" spans="1:134" ht="16" thickBot="1" x14ac:dyDescent="0.4">
      <c r="B396" s="535" t="s">
        <v>244</v>
      </c>
      <c r="C396" s="536"/>
      <c r="D396" s="390">
        <f>K390+L390</f>
        <v>0</v>
      </c>
      <c r="F396" s="357"/>
      <c r="G396" s="357"/>
      <c r="O396" s="309"/>
      <c r="P396" s="585" t="s">
        <v>244</v>
      </c>
      <c r="Q396" s="586"/>
      <c r="R396" s="586"/>
      <c r="S396" s="189">
        <f>SUM(S394:S395)</f>
        <v>0</v>
      </c>
      <c r="T396" s="586" t="s">
        <v>107</v>
      </c>
      <c r="U396" s="586"/>
      <c r="V396" s="161">
        <f>D396-S396</f>
        <v>0</v>
      </c>
      <c r="W396" s="431"/>
      <c r="X396" s="431"/>
      <c r="Y396" s="431"/>
      <c r="Z396" s="431"/>
      <c r="AA396" s="431"/>
      <c r="AF396" s="309"/>
      <c r="AG396" s="549" t="s">
        <v>194</v>
      </c>
      <c r="AH396" s="550"/>
      <c r="AI396" s="606">
        <f>SUM(AI394:AI395)</f>
        <v>0</v>
      </c>
      <c r="AJ396" s="606"/>
      <c r="AK396" s="550" t="s">
        <v>200</v>
      </c>
      <c r="AL396" s="550"/>
      <c r="AM396" s="278">
        <f>IF($S$73&lt;&gt;0, S396+'Year 1'!AM452-AI396, D396+'Year 1'!AM452-AI396)</f>
        <v>0</v>
      </c>
      <c r="AO396" s="431"/>
      <c r="AP396" s="431"/>
      <c r="AQ396" s="431"/>
      <c r="AR396" s="431"/>
      <c r="AS396" s="431"/>
    </row>
    <row r="397" spans="1:134" ht="16" thickBot="1" x14ac:dyDescent="0.4">
      <c r="B397" s="535" t="s">
        <v>245</v>
      </c>
      <c r="C397" s="536"/>
      <c r="D397" s="265">
        <f>M390</f>
        <v>0</v>
      </c>
      <c r="F397" s="357"/>
      <c r="G397" s="357"/>
      <c r="O397" s="309"/>
      <c r="P397" s="585" t="s">
        <v>245</v>
      </c>
      <c r="Q397" s="586"/>
      <c r="R397" s="586"/>
      <c r="S397" s="189">
        <f>AC390</f>
        <v>0</v>
      </c>
      <c r="T397" s="580" t="s">
        <v>108</v>
      </c>
      <c r="U397" s="580"/>
      <c r="V397" s="352">
        <f>D397-S397</f>
        <v>0</v>
      </c>
      <c r="W397" s="602"/>
      <c r="X397" s="602"/>
      <c r="Y397" s="604"/>
      <c r="Z397" s="604"/>
      <c r="AA397" s="604"/>
      <c r="AB397" s="358"/>
      <c r="AC397" s="358"/>
      <c r="AD397" s="358"/>
      <c r="AF397" s="309"/>
      <c r="AG397" s="549" t="s">
        <v>278</v>
      </c>
      <c r="AH397" s="550"/>
      <c r="AI397" s="606">
        <f>AT390</f>
        <v>0</v>
      </c>
      <c r="AJ397" s="606"/>
      <c r="AK397" s="551" t="s">
        <v>279</v>
      </c>
      <c r="AL397" s="551"/>
      <c r="AM397" s="276">
        <f>IF($S$73&lt;&gt;0, S397+'Year 1'!AM453-AI397, D397+'Year 1'!AM453-AI397)</f>
        <v>0</v>
      </c>
      <c r="AO397" s="428" t="s">
        <v>93</v>
      </c>
      <c r="AP397" s="429"/>
      <c r="AQ397" s="630"/>
      <c r="AR397" s="630"/>
      <c r="AS397" s="631"/>
      <c r="AT397" s="358"/>
      <c r="AU397" s="358"/>
    </row>
    <row r="398" spans="1:134" x14ac:dyDescent="0.35">
      <c r="B398" s="535" t="s">
        <v>174</v>
      </c>
      <c r="C398" s="536"/>
      <c r="D398" s="324" t="e">
        <f>L390/K390</f>
        <v>#DIV/0!</v>
      </c>
      <c r="F398" s="357"/>
      <c r="G398" s="357"/>
      <c r="O398" s="309"/>
      <c r="P398" s="585" t="s">
        <v>174</v>
      </c>
      <c r="Q398" s="586"/>
      <c r="R398" s="586"/>
      <c r="S398" s="203" t="e">
        <f>S395/S394</f>
        <v>#DIV/0!</v>
      </c>
      <c r="T398" s="188"/>
      <c r="U398" s="188"/>
      <c r="V398" s="350"/>
      <c r="W398" s="358"/>
      <c r="X398" s="358"/>
      <c r="Y398" s="358"/>
      <c r="Z398" s="358"/>
      <c r="AA398" s="358"/>
      <c r="AF398" s="309"/>
      <c r="AG398" s="624" t="s">
        <v>208</v>
      </c>
      <c r="AH398" s="617"/>
      <c r="AI398" s="607" t="e">
        <f>AQ388/AQ390</f>
        <v>#DIV/0!</v>
      </c>
      <c r="AJ398" s="608"/>
      <c r="AO398" s="358"/>
      <c r="AP398" s="358"/>
      <c r="AQ398" s="358"/>
      <c r="AR398" s="358"/>
      <c r="AS398" s="358"/>
    </row>
    <row r="399" spans="1:134" ht="16" thickBot="1" x14ac:dyDescent="0.4">
      <c r="B399" s="537" t="s">
        <v>144</v>
      </c>
      <c r="C399" s="538"/>
      <c r="D399" s="266" t="e">
        <f>D402 &amp; D403 &amp; D404</f>
        <v>#DIV/0!</v>
      </c>
      <c r="F399" s="357"/>
      <c r="G399" s="357"/>
      <c r="O399" s="309"/>
      <c r="P399" s="638" t="s">
        <v>144</v>
      </c>
      <c r="Q399" s="580"/>
      <c r="R399" s="580"/>
      <c r="S399" s="204" t="e">
        <f>S402 &amp; S403 &amp; S404</f>
        <v>#DIV/0!</v>
      </c>
      <c r="T399" s="188"/>
      <c r="U399" s="188"/>
      <c r="V399" s="190"/>
      <c r="AF399" s="309"/>
      <c r="AG399" s="625" t="s">
        <v>209</v>
      </c>
      <c r="AH399" s="626"/>
      <c r="AI399" s="627" t="e">
        <f>AR388/(AR390+AS390)</f>
        <v>#DIV/0!</v>
      </c>
      <c r="AJ399" s="628"/>
    </row>
    <row r="400" spans="1:134" x14ac:dyDescent="0.35">
      <c r="F400" s="357"/>
      <c r="G400" s="357"/>
      <c r="S400" s="166"/>
      <c r="AG400" s="166"/>
      <c r="AH400" s="166"/>
      <c r="AI400" s="166"/>
      <c r="AJ400" s="166"/>
    </row>
    <row r="401" spans="1:47" x14ac:dyDescent="0.35">
      <c r="F401" s="357"/>
      <c r="G401" s="357"/>
    </row>
    <row r="402" spans="1:47" x14ac:dyDescent="0.35">
      <c r="D402" s="357" t="e">
        <f>D393/D393</f>
        <v>#DIV/0!</v>
      </c>
      <c r="F402" s="357"/>
      <c r="G402" s="357"/>
      <c r="S402" s="357" t="e">
        <f>S393/S393</f>
        <v>#DIV/0!</v>
      </c>
    </row>
    <row r="403" spans="1:47" x14ac:dyDescent="0.35">
      <c r="D403" s="357" t="s">
        <v>145</v>
      </c>
      <c r="F403" s="357"/>
      <c r="G403" s="357"/>
      <c r="S403" s="357" t="s">
        <v>145</v>
      </c>
    </row>
    <row r="404" spans="1:47" x14ac:dyDescent="0.35">
      <c r="D404" s="225" t="e">
        <f>D396/D393</f>
        <v>#DIV/0!</v>
      </c>
      <c r="F404" s="357"/>
      <c r="G404" s="357"/>
      <c r="S404" s="225" t="e">
        <f>S396/S393</f>
        <v>#DIV/0!</v>
      </c>
    </row>
    <row r="405" spans="1:47" x14ac:dyDescent="0.35">
      <c r="F405" s="357"/>
      <c r="G405" s="357"/>
      <c r="AD405" s="357">
        <v>15</v>
      </c>
    </row>
    <row r="406" spans="1:47" ht="16" thickBot="1" x14ac:dyDescent="0.4">
      <c r="F406" s="357"/>
      <c r="G406" s="357"/>
    </row>
    <row r="407" spans="1:47" s="242" customFormat="1" x14ac:dyDescent="0.35">
      <c r="A407" s="519" t="s">
        <v>97</v>
      </c>
      <c r="B407" s="520"/>
      <c r="C407" s="520"/>
      <c r="D407" s="520"/>
      <c r="E407" s="520"/>
      <c r="F407" s="520"/>
      <c r="G407" s="520"/>
      <c r="H407" s="520"/>
      <c r="I407" s="520"/>
      <c r="J407" s="520"/>
      <c r="K407" s="520"/>
      <c r="L407" s="520"/>
      <c r="M407" s="521"/>
      <c r="N407" s="413"/>
      <c r="P407" s="573" t="s">
        <v>264</v>
      </c>
      <c r="Q407" s="574"/>
      <c r="R407" s="574"/>
      <c r="S407" s="574"/>
      <c r="T407" s="574"/>
      <c r="U407" s="574"/>
      <c r="V407" s="574"/>
      <c r="W407" s="574"/>
      <c r="X407" s="574"/>
      <c r="Y407" s="574"/>
      <c r="Z407" s="574"/>
      <c r="AA407" s="574"/>
      <c r="AB407" s="574"/>
      <c r="AC407" s="574"/>
      <c r="AD407" s="575"/>
      <c r="AG407" s="614" t="s">
        <v>280</v>
      </c>
      <c r="AH407" s="615"/>
      <c r="AI407" s="615"/>
      <c r="AJ407" s="615"/>
      <c r="AK407" s="615"/>
      <c r="AL407" s="615"/>
      <c r="AM407" s="615"/>
      <c r="AN407" s="615"/>
      <c r="AO407" s="615"/>
      <c r="AP407" s="615"/>
      <c r="AQ407" s="615"/>
      <c r="AR407" s="615"/>
      <c r="AS407" s="615"/>
      <c r="AT407" s="615"/>
      <c r="AU407" s="616"/>
    </row>
    <row r="408" spans="1:47" s="242" customFormat="1" x14ac:dyDescent="0.35">
      <c r="A408" s="522" t="s">
        <v>215</v>
      </c>
      <c r="B408" s="496"/>
      <c r="C408" s="496"/>
      <c r="D408" s="496"/>
      <c r="E408" s="496"/>
      <c r="F408" s="496"/>
      <c r="G408" s="496"/>
      <c r="H408" s="496"/>
      <c r="I408" s="496"/>
      <c r="J408" s="496"/>
      <c r="K408" s="496"/>
      <c r="L408" s="496"/>
      <c r="M408" s="523"/>
      <c r="N408" s="413"/>
      <c r="P408" s="522" t="s">
        <v>265</v>
      </c>
      <c r="Q408" s="496"/>
      <c r="R408" s="496"/>
      <c r="S408" s="496"/>
      <c r="T408" s="496"/>
      <c r="U408" s="496"/>
      <c r="V408" s="496"/>
      <c r="W408" s="496"/>
      <c r="X408" s="496"/>
      <c r="Y408" s="496"/>
      <c r="Z408" s="496"/>
      <c r="AA408" s="496"/>
      <c r="AB408" s="496"/>
      <c r="AC408" s="496"/>
      <c r="AD408" s="523"/>
      <c r="AG408" s="522" t="s">
        <v>280</v>
      </c>
      <c r="AH408" s="496"/>
      <c r="AI408" s="496"/>
      <c r="AJ408" s="496"/>
      <c r="AK408" s="496"/>
      <c r="AL408" s="496"/>
      <c r="AM408" s="496"/>
      <c r="AN408" s="496"/>
      <c r="AO408" s="496"/>
      <c r="AP408" s="496"/>
      <c r="AQ408" s="496"/>
      <c r="AR408" s="496"/>
      <c r="AS408" s="496"/>
      <c r="AT408" s="496"/>
      <c r="AU408" s="523"/>
    </row>
    <row r="409" spans="1:47" s="165" customFormat="1" x14ac:dyDescent="0.35">
      <c r="A409" s="495" t="s">
        <v>246</v>
      </c>
      <c r="B409" s="491"/>
      <c r="C409" s="525"/>
      <c r="D409" s="525"/>
      <c r="E409" s="525"/>
      <c r="F409" s="525"/>
      <c r="G409" s="409" t="s">
        <v>247</v>
      </c>
      <c r="H409" s="525"/>
      <c r="I409" s="525"/>
      <c r="J409" s="525"/>
      <c r="K409" s="525"/>
      <c r="L409" s="525"/>
      <c r="M409" s="526"/>
      <c r="N409" s="432"/>
      <c r="P409" s="495" t="s">
        <v>246</v>
      </c>
      <c r="Q409" s="491"/>
      <c r="R409" s="525"/>
      <c r="S409" s="525"/>
      <c r="T409" s="525"/>
      <c r="U409" s="525"/>
      <c r="V409" s="525"/>
      <c r="W409" s="409" t="s">
        <v>247</v>
      </c>
      <c r="X409" s="525"/>
      <c r="Y409" s="525"/>
      <c r="Z409" s="525"/>
      <c r="AA409" s="525"/>
      <c r="AB409" s="525"/>
      <c r="AC409" s="525"/>
      <c r="AD409" s="526"/>
      <c r="AG409" s="495" t="s">
        <v>246</v>
      </c>
      <c r="AH409" s="491"/>
      <c r="AI409" s="525"/>
      <c r="AJ409" s="525"/>
      <c r="AK409" s="525"/>
      <c r="AL409" s="525"/>
      <c r="AM409" s="525"/>
      <c r="AN409" s="409" t="s">
        <v>247</v>
      </c>
      <c r="AO409" s="525"/>
      <c r="AP409" s="525"/>
      <c r="AQ409" s="525"/>
      <c r="AR409" s="525"/>
      <c r="AS409" s="525"/>
      <c r="AT409" s="525"/>
      <c r="AU409" s="526"/>
    </row>
    <row r="410" spans="1:47" x14ac:dyDescent="0.35">
      <c r="A410" s="522" t="s">
        <v>0</v>
      </c>
      <c r="B410" s="496"/>
      <c r="C410" s="512"/>
      <c r="D410" s="512"/>
      <c r="E410" s="512"/>
      <c r="F410" s="512"/>
      <c r="G410" s="512"/>
      <c r="H410" s="512"/>
      <c r="I410" s="512"/>
      <c r="J410" s="512"/>
      <c r="K410" s="512"/>
      <c r="L410" s="512"/>
      <c r="M410" s="527"/>
      <c r="P410" s="522" t="s">
        <v>0</v>
      </c>
      <c r="Q410" s="496"/>
      <c r="R410" s="617"/>
      <c r="S410" s="617"/>
      <c r="T410" s="617"/>
      <c r="U410" s="617"/>
      <c r="V410" s="617"/>
      <c r="W410" s="617"/>
      <c r="X410" s="617"/>
      <c r="Y410" s="617"/>
      <c r="Z410" s="617"/>
      <c r="AA410" s="617"/>
      <c r="AB410" s="617"/>
      <c r="AC410" s="617"/>
      <c r="AD410" s="618"/>
      <c r="AG410" s="522" t="s">
        <v>0</v>
      </c>
      <c r="AH410" s="496"/>
      <c r="AI410" s="617"/>
      <c r="AJ410" s="617"/>
      <c r="AK410" s="617"/>
      <c r="AL410" s="617"/>
      <c r="AM410" s="617"/>
      <c r="AN410" s="617"/>
      <c r="AO410" s="617"/>
      <c r="AP410" s="617"/>
      <c r="AQ410" s="617"/>
      <c r="AR410" s="617"/>
      <c r="AS410" s="617"/>
      <c r="AT410" s="617"/>
      <c r="AU410" s="618"/>
    </row>
    <row r="411" spans="1:47" x14ac:dyDescent="0.35">
      <c r="A411" s="522" t="s">
        <v>96</v>
      </c>
      <c r="B411" s="496"/>
      <c r="C411" s="512"/>
      <c r="D411" s="512"/>
      <c r="E411" s="512"/>
      <c r="F411" s="512"/>
      <c r="G411" s="512"/>
      <c r="H411" s="512"/>
      <c r="I411" s="512"/>
      <c r="J411" s="512"/>
      <c r="K411" s="512"/>
      <c r="L411" s="512"/>
      <c r="M411" s="527"/>
      <c r="P411" s="522" t="s">
        <v>96</v>
      </c>
      <c r="Q411" s="496"/>
      <c r="R411" s="617"/>
      <c r="S411" s="617"/>
      <c r="T411" s="617"/>
      <c r="U411" s="617"/>
      <c r="V411" s="617"/>
      <c r="W411" s="617"/>
      <c r="X411" s="617"/>
      <c r="Y411" s="617"/>
      <c r="Z411" s="617"/>
      <c r="AA411" s="617"/>
      <c r="AB411" s="617"/>
      <c r="AC411" s="617"/>
      <c r="AD411" s="618"/>
      <c r="AG411" s="522" t="s">
        <v>96</v>
      </c>
      <c r="AH411" s="496"/>
      <c r="AI411" s="617"/>
      <c r="AJ411" s="617"/>
      <c r="AK411" s="617"/>
      <c r="AL411" s="617"/>
      <c r="AM411" s="617"/>
      <c r="AN411" s="617"/>
      <c r="AO411" s="617"/>
      <c r="AP411" s="617"/>
      <c r="AQ411" s="617"/>
      <c r="AR411" s="617"/>
      <c r="AS411" s="617"/>
      <c r="AT411" s="617"/>
      <c r="AU411" s="618"/>
    </row>
    <row r="412" spans="1:47" ht="16" thickBot="1" x14ac:dyDescent="0.4">
      <c r="A412" s="540" t="s">
        <v>2</v>
      </c>
      <c r="B412" s="541"/>
      <c r="C412" s="528"/>
      <c r="D412" s="528"/>
      <c r="E412" s="528"/>
      <c r="F412" s="528"/>
      <c r="G412" s="528"/>
      <c r="H412" s="528"/>
      <c r="I412" s="528"/>
      <c r="J412" s="528"/>
      <c r="K412" s="528"/>
      <c r="L412" s="528"/>
      <c r="M412" s="529"/>
      <c r="P412" s="540" t="s">
        <v>2</v>
      </c>
      <c r="Q412" s="541"/>
      <c r="R412" s="494"/>
      <c r="S412" s="494"/>
      <c r="T412" s="494"/>
      <c r="U412" s="494"/>
      <c r="V412" s="494"/>
      <c r="W412" s="494"/>
      <c r="X412" s="494"/>
      <c r="Y412" s="494"/>
      <c r="Z412" s="494"/>
      <c r="AA412" s="494"/>
      <c r="AB412" s="494"/>
      <c r="AC412" s="494"/>
      <c r="AD412" s="619"/>
      <c r="AG412" s="540" t="s">
        <v>2</v>
      </c>
      <c r="AH412" s="541"/>
      <c r="AI412" s="494"/>
      <c r="AJ412" s="494"/>
      <c r="AK412" s="494"/>
      <c r="AL412" s="494"/>
      <c r="AM412" s="494"/>
      <c r="AN412" s="494"/>
      <c r="AO412" s="494"/>
      <c r="AP412" s="494"/>
      <c r="AQ412" s="494"/>
      <c r="AR412" s="494"/>
      <c r="AS412" s="494"/>
      <c r="AT412" s="494"/>
      <c r="AU412" s="619"/>
    </row>
    <row r="413" spans="1:47" ht="16" thickBot="1" x14ac:dyDescent="0.4">
      <c r="F413" s="357"/>
      <c r="G413" s="357"/>
    </row>
    <row r="414" spans="1:47" s="242" customFormat="1" x14ac:dyDescent="0.35">
      <c r="A414" s="502" t="s">
        <v>84</v>
      </c>
      <c r="B414" s="503"/>
      <c r="C414" s="503"/>
      <c r="D414" s="503"/>
      <c r="E414" s="503"/>
      <c r="F414" s="503"/>
      <c r="G414" s="503"/>
      <c r="H414" s="503"/>
      <c r="I414" s="503"/>
      <c r="J414" s="503"/>
      <c r="K414" s="503"/>
      <c r="L414" s="503"/>
      <c r="M414" s="518"/>
      <c r="N414" s="413"/>
      <c r="P414" s="502" t="s">
        <v>84</v>
      </c>
      <c r="Q414" s="503"/>
      <c r="R414" s="503"/>
      <c r="S414" s="503"/>
      <c r="T414" s="503"/>
      <c r="U414" s="503"/>
      <c r="V414" s="503"/>
      <c r="W414" s="503"/>
      <c r="X414" s="503"/>
      <c r="Y414" s="503"/>
      <c r="Z414" s="503"/>
      <c r="AA414" s="503"/>
      <c r="AB414" s="503"/>
      <c r="AC414" s="503"/>
      <c r="AD414" s="518"/>
      <c r="AE414" s="413"/>
      <c r="AG414" s="502" t="s">
        <v>84</v>
      </c>
      <c r="AH414" s="503"/>
      <c r="AI414" s="503"/>
      <c r="AJ414" s="503"/>
      <c r="AK414" s="503"/>
      <c r="AL414" s="503"/>
      <c r="AM414" s="503"/>
      <c r="AN414" s="503"/>
      <c r="AO414" s="503"/>
      <c r="AP414" s="503"/>
      <c r="AQ414" s="503"/>
      <c r="AR414" s="503"/>
      <c r="AS414" s="503"/>
      <c r="AT414" s="503"/>
      <c r="AU414" s="518"/>
    </row>
    <row r="415" spans="1:47" s="242" customFormat="1" x14ac:dyDescent="0.35">
      <c r="A415" s="419"/>
      <c r="B415" s="412" t="s">
        <v>85</v>
      </c>
      <c r="C415" s="496" t="s">
        <v>13</v>
      </c>
      <c r="D415" s="496"/>
      <c r="E415" s="424" t="s">
        <v>14</v>
      </c>
      <c r="F415" s="412" t="s">
        <v>171</v>
      </c>
      <c r="G415" s="412" t="s">
        <v>68</v>
      </c>
      <c r="H415" s="422" t="s">
        <v>151</v>
      </c>
      <c r="I415" s="412" t="s">
        <v>80</v>
      </c>
      <c r="J415" s="412" t="s">
        <v>81</v>
      </c>
      <c r="K415" s="422" t="s">
        <v>82</v>
      </c>
      <c r="L415" s="412" t="s">
        <v>150</v>
      </c>
      <c r="M415" s="259" t="s">
        <v>18</v>
      </c>
      <c r="N415" s="413"/>
      <c r="P415" s="419"/>
      <c r="Q415" s="412" t="s">
        <v>85</v>
      </c>
      <c r="R415" s="496" t="s">
        <v>13</v>
      </c>
      <c r="S415" s="496"/>
      <c r="T415" s="424" t="s">
        <v>14</v>
      </c>
      <c r="U415" s="260" t="s">
        <v>266</v>
      </c>
      <c r="V415" s="424" t="s">
        <v>171</v>
      </c>
      <c r="W415" s="424" t="s">
        <v>68</v>
      </c>
      <c r="X415" s="260" t="s">
        <v>151</v>
      </c>
      <c r="Y415" s="424" t="s">
        <v>80</v>
      </c>
      <c r="Z415" s="424" t="s">
        <v>81</v>
      </c>
      <c r="AA415" s="260" t="s">
        <v>82</v>
      </c>
      <c r="AB415" s="424" t="s">
        <v>150</v>
      </c>
      <c r="AC415" s="260" t="s">
        <v>18</v>
      </c>
      <c r="AD415" s="267" t="s">
        <v>114</v>
      </c>
      <c r="AE415" s="413"/>
      <c r="AG415" s="419"/>
      <c r="AH415" s="412" t="s">
        <v>85</v>
      </c>
      <c r="AI415" s="496" t="s">
        <v>13</v>
      </c>
      <c r="AJ415" s="496"/>
      <c r="AK415" s="424" t="s">
        <v>14</v>
      </c>
      <c r="AL415" s="260" t="s">
        <v>266</v>
      </c>
      <c r="AM415" s="424" t="s">
        <v>171</v>
      </c>
      <c r="AN415" s="424" t="s">
        <v>68</v>
      </c>
      <c r="AO415" s="260" t="s">
        <v>151</v>
      </c>
      <c r="AP415" s="424" t="s">
        <v>80</v>
      </c>
      <c r="AQ415" s="424" t="s">
        <v>81</v>
      </c>
      <c r="AR415" s="260" t="s">
        <v>82</v>
      </c>
      <c r="AS415" s="424" t="s">
        <v>150</v>
      </c>
      <c r="AT415" s="260" t="s">
        <v>213</v>
      </c>
      <c r="AU415" s="267" t="s">
        <v>269</v>
      </c>
    </row>
    <row r="416" spans="1:47" x14ac:dyDescent="0.35">
      <c r="A416" s="415">
        <v>1</v>
      </c>
      <c r="B416" s="420"/>
      <c r="C416" s="491"/>
      <c r="D416" s="491"/>
      <c r="E416" s="423"/>
      <c r="F416" s="234">
        <v>0</v>
      </c>
      <c r="G416" s="234">
        <v>0</v>
      </c>
      <c r="H416" s="235">
        <f>SUM(F416:G416)</f>
        <v>0</v>
      </c>
      <c r="I416" s="234">
        <v>0</v>
      </c>
      <c r="J416" s="234">
        <v>0</v>
      </c>
      <c r="K416" s="235">
        <f>SUM(I416:J416)</f>
        <v>0</v>
      </c>
      <c r="L416" s="234">
        <v>0</v>
      </c>
      <c r="M416" s="236">
        <f>SUM(H416, K416, L416)</f>
        <v>0</v>
      </c>
      <c r="N416" s="222"/>
      <c r="P416" s="415">
        <v>1</v>
      </c>
      <c r="Q416" s="420"/>
      <c r="R416" s="491"/>
      <c r="S416" s="491"/>
      <c r="T416" s="409"/>
      <c r="U416" s="162">
        <f>AU336</f>
        <v>0</v>
      </c>
      <c r="V416" s="234">
        <v>0</v>
      </c>
      <c r="W416" s="234">
        <v>0</v>
      </c>
      <c r="X416" s="295">
        <f>SUM(V416:W416)</f>
        <v>0</v>
      </c>
      <c r="Y416" s="234">
        <v>0</v>
      </c>
      <c r="Z416" s="234">
        <v>0</v>
      </c>
      <c r="AA416" s="295">
        <f>SUM(Y416:Z416)</f>
        <v>0</v>
      </c>
      <c r="AB416" s="234">
        <v>0</v>
      </c>
      <c r="AC416" s="295">
        <f>SUM(X416, AA416, AB416)</f>
        <v>0</v>
      </c>
      <c r="AD416" s="296">
        <f>M416-AC416</f>
        <v>0</v>
      </c>
      <c r="AE416" s="222"/>
      <c r="AG416" s="415">
        <v>1</v>
      </c>
      <c r="AH416" s="420"/>
      <c r="AI416" s="491"/>
      <c r="AJ416" s="491"/>
      <c r="AK416" s="409"/>
      <c r="AL416" s="307">
        <f>AU336</f>
        <v>0</v>
      </c>
      <c r="AM416" s="234">
        <v>0</v>
      </c>
      <c r="AN416" s="234">
        <v>0</v>
      </c>
      <c r="AO416" s="277">
        <f>SUM(AM416:AN416)</f>
        <v>0</v>
      </c>
      <c r="AP416" s="234">
        <v>0</v>
      </c>
      <c r="AQ416" s="234">
        <v>0</v>
      </c>
      <c r="AR416" s="277">
        <f>SUM(AP416:AQ416)</f>
        <v>0</v>
      </c>
      <c r="AS416" s="234">
        <v>0</v>
      </c>
      <c r="AT416" s="277">
        <f>SUM(AO416, AR416, AS416)</f>
        <v>0</v>
      </c>
      <c r="AU416" s="278">
        <f>IF($S$473&lt;&gt;0, AC416+AL416-AT416, M416+AL416-AT416)</f>
        <v>0</v>
      </c>
    </row>
    <row r="417" spans="1:48" x14ac:dyDescent="0.35">
      <c r="A417" s="415">
        <v>2</v>
      </c>
      <c r="B417" s="420"/>
      <c r="C417" s="491"/>
      <c r="D417" s="491"/>
      <c r="E417" s="423"/>
      <c r="F417" s="234">
        <v>0</v>
      </c>
      <c r="G417" s="234">
        <v>0</v>
      </c>
      <c r="H417" s="235">
        <f t="shared" ref="H417:H422" si="364">SUM(F417:G417)</f>
        <v>0</v>
      </c>
      <c r="I417" s="234">
        <v>0</v>
      </c>
      <c r="J417" s="234">
        <v>0</v>
      </c>
      <c r="K417" s="235">
        <f t="shared" ref="K417:K422" si="365">SUM(I417:J417)</f>
        <v>0</v>
      </c>
      <c r="L417" s="234">
        <v>0</v>
      </c>
      <c r="M417" s="236">
        <f t="shared" ref="M417:M422" si="366">SUM(H417, K417, L417)</f>
        <v>0</v>
      </c>
      <c r="N417" s="222"/>
      <c r="P417" s="415">
        <v>2</v>
      </c>
      <c r="Q417" s="420"/>
      <c r="R417" s="491"/>
      <c r="S417" s="491"/>
      <c r="T417" s="409"/>
      <c r="U417" s="162">
        <f t="shared" ref="U417:U423" si="367">AU337</f>
        <v>0</v>
      </c>
      <c r="V417" s="234">
        <v>0</v>
      </c>
      <c r="W417" s="234">
        <v>0</v>
      </c>
      <c r="X417" s="295">
        <f t="shared" ref="X417:X422" si="368">SUM(V417:W417)</f>
        <v>0</v>
      </c>
      <c r="Y417" s="234">
        <v>0</v>
      </c>
      <c r="Z417" s="234">
        <v>0</v>
      </c>
      <c r="AA417" s="295">
        <f t="shared" ref="AA417:AA422" si="369">SUM(Y417:Z417)</f>
        <v>0</v>
      </c>
      <c r="AB417" s="234">
        <v>0</v>
      </c>
      <c r="AC417" s="295">
        <f t="shared" ref="AC417:AC422" si="370">SUM(X417, AA417, AB417)</f>
        <v>0</v>
      </c>
      <c r="AD417" s="296">
        <f t="shared" ref="AD417:AD422" si="371">M417-AC417</f>
        <v>0</v>
      </c>
      <c r="AE417" s="222"/>
      <c r="AG417" s="415">
        <v>2</v>
      </c>
      <c r="AH417" s="420"/>
      <c r="AI417" s="491"/>
      <c r="AJ417" s="491"/>
      <c r="AK417" s="409"/>
      <c r="AL417" s="307">
        <f t="shared" ref="AL417:AL423" si="372">AU337</f>
        <v>0</v>
      </c>
      <c r="AM417" s="234">
        <v>0</v>
      </c>
      <c r="AN417" s="234">
        <v>0</v>
      </c>
      <c r="AO417" s="277">
        <f t="shared" ref="AO417:AO422" si="373">SUM(AM417:AN417)</f>
        <v>0</v>
      </c>
      <c r="AP417" s="234">
        <v>0</v>
      </c>
      <c r="AQ417" s="234">
        <v>0</v>
      </c>
      <c r="AR417" s="277">
        <f t="shared" ref="AR417:AR422" si="374">SUM(AP417:AQ417)</f>
        <v>0</v>
      </c>
      <c r="AS417" s="234">
        <v>0</v>
      </c>
      <c r="AT417" s="277">
        <f t="shared" ref="AT417:AT422" si="375">SUM(AO417, AR417, AS417)</f>
        <v>0</v>
      </c>
      <c r="AU417" s="278">
        <f t="shared" ref="AU417:AU423" si="376">IF($S$473&lt;&gt;0, AC417+AL417-AT417, M417+AL417-AT417)</f>
        <v>0</v>
      </c>
    </row>
    <row r="418" spans="1:48" x14ac:dyDescent="0.35">
      <c r="A418" s="415">
        <v>3</v>
      </c>
      <c r="B418" s="420"/>
      <c r="C418" s="491"/>
      <c r="D418" s="491"/>
      <c r="E418" s="423"/>
      <c r="F418" s="234">
        <v>0</v>
      </c>
      <c r="G418" s="234">
        <v>0</v>
      </c>
      <c r="H418" s="235">
        <f t="shared" si="364"/>
        <v>0</v>
      </c>
      <c r="I418" s="234">
        <v>0</v>
      </c>
      <c r="J418" s="234">
        <v>0</v>
      </c>
      <c r="K418" s="235">
        <f t="shared" si="365"/>
        <v>0</v>
      </c>
      <c r="L418" s="234">
        <v>0</v>
      </c>
      <c r="M418" s="236">
        <f t="shared" si="366"/>
        <v>0</v>
      </c>
      <c r="N418" s="222"/>
      <c r="P418" s="415">
        <v>3</v>
      </c>
      <c r="Q418" s="420"/>
      <c r="R418" s="491"/>
      <c r="S418" s="491"/>
      <c r="T418" s="409"/>
      <c r="U418" s="162">
        <f t="shared" si="367"/>
        <v>0</v>
      </c>
      <c r="V418" s="234">
        <v>0</v>
      </c>
      <c r="W418" s="234">
        <v>0</v>
      </c>
      <c r="X418" s="295">
        <f t="shared" si="368"/>
        <v>0</v>
      </c>
      <c r="Y418" s="234">
        <v>0</v>
      </c>
      <c r="Z418" s="234">
        <v>0</v>
      </c>
      <c r="AA418" s="295">
        <f t="shared" si="369"/>
        <v>0</v>
      </c>
      <c r="AB418" s="234">
        <v>0</v>
      </c>
      <c r="AC418" s="295">
        <f t="shared" si="370"/>
        <v>0</v>
      </c>
      <c r="AD418" s="296">
        <f t="shared" si="371"/>
        <v>0</v>
      </c>
      <c r="AE418" s="222"/>
      <c r="AG418" s="415">
        <v>3</v>
      </c>
      <c r="AH418" s="420"/>
      <c r="AI418" s="491"/>
      <c r="AJ418" s="491"/>
      <c r="AK418" s="409"/>
      <c r="AL418" s="307">
        <f t="shared" si="372"/>
        <v>0</v>
      </c>
      <c r="AM418" s="234">
        <v>0</v>
      </c>
      <c r="AN418" s="234">
        <v>0</v>
      </c>
      <c r="AO418" s="277">
        <f t="shared" si="373"/>
        <v>0</v>
      </c>
      <c r="AP418" s="234">
        <v>0</v>
      </c>
      <c r="AQ418" s="234">
        <v>0</v>
      </c>
      <c r="AR418" s="277">
        <f t="shared" si="374"/>
        <v>0</v>
      </c>
      <c r="AS418" s="234">
        <v>0</v>
      </c>
      <c r="AT418" s="277">
        <f t="shared" si="375"/>
        <v>0</v>
      </c>
      <c r="AU418" s="278">
        <f t="shared" si="376"/>
        <v>0</v>
      </c>
    </row>
    <row r="419" spans="1:48" x14ac:dyDescent="0.35">
      <c r="A419" s="415">
        <v>4</v>
      </c>
      <c r="B419" s="420"/>
      <c r="C419" s="491"/>
      <c r="D419" s="491"/>
      <c r="E419" s="423"/>
      <c r="F419" s="234">
        <v>0</v>
      </c>
      <c r="G419" s="234">
        <v>0</v>
      </c>
      <c r="H419" s="235">
        <f>SUM(F419:G419)</f>
        <v>0</v>
      </c>
      <c r="I419" s="234">
        <v>0</v>
      </c>
      <c r="J419" s="234">
        <v>0</v>
      </c>
      <c r="K419" s="235">
        <f>SUM(I419:J419)</f>
        <v>0</v>
      </c>
      <c r="L419" s="234">
        <v>0</v>
      </c>
      <c r="M419" s="236">
        <f>SUM(H419, K419, L419)</f>
        <v>0</v>
      </c>
      <c r="N419" s="222"/>
      <c r="P419" s="415">
        <v>4</v>
      </c>
      <c r="Q419" s="420"/>
      <c r="R419" s="491"/>
      <c r="S419" s="491"/>
      <c r="T419" s="409"/>
      <c r="U419" s="162">
        <f t="shared" si="367"/>
        <v>0</v>
      </c>
      <c r="V419" s="234">
        <v>0</v>
      </c>
      <c r="W419" s="234">
        <v>0</v>
      </c>
      <c r="X419" s="295">
        <f t="shared" si="368"/>
        <v>0</v>
      </c>
      <c r="Y419" s="234">
        <v>0</v>
      </c>
      <c r="Z419" s="234">
        <v>0</v>
      </c>
      <c r="AA419" s="295">
        <f t="shared" si="369"/>
        <v>0</v>
      </c>
      <c r="AB419" s="234">
        <v>0</v>
      </c>
      <c r="AC419" s="295">
        <f t="shared" si="370"/>
        <v>0</v>
      </c>
      <c r="AD419" s="296">
        <f t="shared" si="371"/>
        <v>0</v>
      </c>
      <c r="AE419" s="222"/>
      <c r="AG419" s="415">
        <v>4</v>
      </c>
      <c r="AH419" s="420"/>
      <c r="AI419" s="491"/>
      <c r="AJ419" s="491"/>
      <c r="AK419" s="409"/>
      <c r="AL419" s="307">
        <f t="shared" si="372"/>
        <v>0</v>
      </c>
      <c r="AM419" s="234">
        <v>0</v>
      </c>
      <c r="AN419" s="234">
        <v>0</v>
      </c>
      <c r="AO419" s="277">
        <f t="shared" si="373"/>
        <v>0</v>
      </c>
      <c r="AP419" s="234">
        <v>0</v>
      </c>
      <c r="AQ419" s="234">
        <v>0</v>
      </c>
      <c r="AR419" s="277">
        <f t="shared" si="374"/>
        <v>0</v>
      </c>
      <c r="AS419" s="234">
        <v>0</v>
      </c>
      <c r="AT419" s="277">
        <f t="shared" si="375"/>
        <v>0</v>
      </c>
      <c r="AU419" s="278">
        <f t="shared" si="376"/>
        <v>0</v>
      </c>
    </row>
    <row r="420" spans="1:48" x14ac:dyDescent="0.35">
      <c r="A420" s="415">
        <v>5</v>
      </c>
      <c r="B420" s="420"/>
      <c r="C420" s="491"/>
      <c r="D420" s="491"/>
      <c r="E420" s="423"/>
      <c r="F420" s="234">
        <v>0</v>
      </c>
      <c r="G420" s="234">
        <v>0</v>
      </c>
      <c r="H420" s="235">
        <f t="shared" si="364"/>
        <v>0</v>
      </c>
      <c r="I420" s="234">
        <v>0</v>
      </c>
      <c r="J420" s="234">
        <v>0</v>
      </c>
      <c r="K420" s="235">
        <f t="shared" si="365"/>
        <v>0</v>
      </c>
      <c r="L420" s="234">
        <v>0</v>
      </c>
      <c r="M420" s="236">
        <f t="shared" si="366"/>
        <v>0</v>
      </c>
      <c r="N420" s="222"/>
      <c r="P420" s="415">
        <v>5</v>
      </c>
      <c r="Q420" s="420"/>
      <c r="R420" s="491"/>
      <c r="S420" s="491"/>
      <c r="T420" s="409"/>
      <c r="U420" s="162">
        <f t="shared" si="367"/>
        <v>0</v>
      </c>
      <c r="V420" s="234">
        <v>0</v>
      </c>
      <c r="W420" s="234">
        <v>0</v>
      </c>
      <c r="X420" s="295">
        <f t="shared" si="368"/>
        <v>0</v>
      </c>
      <c r="Y420" s="234">
        <v>0</v>
      </c>
      <c r="Z420" s="234">
        <v>0</v>
      </c>
      <c r="AA420" s="295">
        <f t="shared" si="369"/>
        <v>0</v>
      </c>
      <c r="AB420" s="234">
        <v>0</v>
      </c>
      <c r="AC420" s="295">
        <f t="shared" si="370"/>
        <v>0</v>
      </c>
      <c r="AD420" s="296">
        <f t="shared" si="371"/>
        <v>0</v>
      </c>
      <c r="AE420" s="222"/>
      <c r="AG420" s="415">
        <v>5</v>
      </c>
      <c r="AH420" s="420"/>
      <c r="AI420" s="491"/>
      <c r="AJ420" s="491"/>
      <c r="AK420" s="409"/>
      <c r="AL420" s="307">
        <f t="shared" si="372"/>
        <v>0</v>
      </c>
      <c r="AM420" s="234">
        <v>0</v>
      </c>
      <c r="AN420" s="234">
        <v>0</v>
      </c>
      <c r="AO420" s="277">
        <f t="shared" si="373"/>
        <v>0</v>
      </c>
      <c r="AP420" s="234">
        <v>0</v>
      </c>
      <c r="AQ420" s="234">
        <v>0</v>
      </c>
      <c r="AR420" s="277">
        <f t="shared" si="374"/>
        <v>0</v>
      </c>
      <c r="AS420" s="234">
        <v>0</v>
      </c>
      <c r="AT420" s="277">
        <f t="shared" si="375"/>
        <v>0</v>
      </c>
      <c r="AU420" s="278">
        <f t="shared" si="376"/>
        <v>0</v>
      </c>
    </row>
    <row r="421" spans="1:48" x14ac:dyDescent="0.35">
      <c r="A421" s="415">
        <v>6</v>
      </c>
      <c r="B421" s="420"/>
      <c r="C421" s="491"/>
      <c r="D421" s="491"/>
      <c r="E421" s="423"/>
      <c r="F421" s="234">
        <v>0</v>
      </c>
      <c r="G421" s="234">
        <v>0</v>
      </c>
      <c r="H421" s="235">
        <f t="shared" si="364"/>
        <v>0</v>
      </c>
      <c r="I421" s="234">
        <v>0</v>
      </c>
      <c r="J421" s="234">
        <v>0</v>
      </c>
      <c r="K421" s="235">
        <f t="shared" si="365"/>
        <v>0</v>
      </c>
      <c r="L421" s="234">
        <v>0</v>
      </c>
      <c r="M421" s="236">
        <f t="shared" si="366"/>
        <v>0</v>
      </c>
      <c r="N421" s="222"/>
      <c r="P421" s="415">
        <v>6</v>
      </c>
      <c r="Q421" s="420"/>
      <c r="R421" s="491"/>
      <c r="S421" s="491"/>
      <c r="T421" s="409"/>
      <c r="U421" s="162">
        <f t="shared" si="367"/>
        <v>0</v>
      </c>
      <c r="V421" s="234">
        <v>0</v>
      </c>
      <c r="W421" s="234">
        <v>0</v>
      </c>
      <c r="X421" s="295">
        <f t="shared" si="368"/>
        <v>0</v>
      </c>
      <c r="Y421" s="234">
        <v>0</v>
      </c>
      <c r="Z421" s="234">
        <v>0</v>
      </c>
      <c r="AA421" s="295">
        <f t="shared" si="369"/>
        <v>0</v>
      </c>
      <c r="AB421" s="234">
        <v>0</v>
      </c>
      <c r="AC421" s="295">
        <f t="shared" si="370"/>
        <v>0</v>
      </c>
      <c r="AD421" s="296">
        <f t="shared" si="371"/>
        <v>0</v>
      </c>
      <c r="AE421" s="222"/>
      <c r="AG421" s="415">
        <v>6</v>
      </c>
      <c r="AH421" s="420"/>
      <c r="AI421" s="491"/>
      <c r="AJ421" s="491"/>
      <c r="AK421" s="409"/>
      <c r="AL421" s="307">
        <f t="shared" si="372"/>
        <v>0</v>
      </c>
      <c r="AM421" s="234">
        <v>0</v>
      </c>
      <c r="AN421" s="234">
        <v>0</v>
      </c>
      <c r="AO421" s="277">
        <f t="shared" si="373"/>
        <v>0</v>
      </c>
      <c r="AP421" s="234">
        <v>0</v>
      </c>
      <c r="AQ421" s="234">
        <v>0</v>
      </c>
      <c r="AR421" s="277">
        <f t="shared" si="374"/>
        <v>0</v>
      </c>
      <c r="AS421" s="234">
        <v>0</v>
      </c>
      <c r="AT421" s="277">
        <f t="shared" si="375"/>
        <v>0</v>
      </c>
      <c r="AU421" s="278">
        <f t="shared" si="376"/>
        <v>0</v>
      </c>
    </row>
    <row r="422" spans="1:48" x14ac:dyDescent="0.35">
      <c r="A422" s="620" t="s">
        <v>180</v>
      </c>
      <c r="B422" s="617"/>
      <c r="C422" s="532">
        <v>0</v>
      </c>
      <c r="D422" s="532"/>
      <c r="E422" s="423"/>
      <c r="F422" s="234">
        <v>0</v>
      </c>
      <c r="G422" s="234">
        <v>0</v>
      </c>
      <c r="H422" s="235">
        <f t="shared" si="364"/>
        <v>0</v>
      </c>
      <c r="I422" s="234">
        <v>0</v>
      </c>
      <c r="J422" s="234">
        <v>0</v>
      </c>
      <c r="K422" s="235">
        <f t="shared" si="365"/>
        <v>0</v>
      </c>
      <c r="L422" s="234">
        <v>0</v>
      </c>
      <c r="M422" s="236">
        <f t="shared" si="366"/>
        <v>0</v>
      </c>
      <c r="N422" s="222"/>
      <c r="P422" s="620" t="s">
        <v>180</v>
      </c>
      <c r="Q422" s="617"/>
      <c r="R422" s="532">
        <v>0</v>
      </c>
      <c r="S422" s="532"/>
      <c r="T422" s="409"/>
      <c r="U422" s="162">
        <f t="shared" si="367"/>
        <v>0</v>
      </c>
      <c r="V422" s="234">
        <v>0</v>
      </c>
      <c r="W422" s="234">
        <v>0</v>
      </c>
      <c r="X422" s="295">
        <f t="shared" si="368"/>
        <v>0</v>
      </c>
      <c r="Y422" s="234">
        <v>0</v>
      </c>
      <c r="Z422" s="234">
        <v>0</v>
      </c>
      <c r="AA422" s="295">
        <f t="shared" si="369"/>
        <v>0</v>
      </c>
      <c r="AB422" s="234">
        <v>0</v>
      </c>
      <c r="AC422" s="295">
        <f t="shared" si="370"/>
        <v>0</v>
      </c>
      <c r="AD422" s="296">
        <f t="shared" si="371"/>
        <v>0</v>
      </c>
      <c r="AE422" s="222"/>
      <c r="AG422" s="620" t="s">
        <v>180</v>
      </c>
      <c r="AH422" s="617"/>
      <c r="AI422" s="532">
        <v>0</v>
      </c>
      <c r="AJ422" s="532"/>
      <c r="AK422" s="409"/>
      <c r="AL422" s="307">
        <f t="shared" si="372"/>
        <v>0</v>
      </c>
      <c r="AM422" s="234">
        <v>0</v>
      </c>
      <c r="AN422" s="234">
        <v>0</v>
      </c>
      <c r="AO422" s="277">
        <f t="shared" si="373"/>
        <v>0</v>
      </c>
      <c r="AP422" s="234">
        <v>0</v>
      </c>
      <c r="AQ422" s="234">
        <v>0</v>
      </c>
      <c r="AR422" s="277">
        <f t="shared" si="374"/>
        <v>0</v>
      </c>
      <c r="AS422" s="234">
        <v>0</v>
      </c>
      <c r="AT422" s="277">
        <f t="shared" si="375"/>
        <v>0</v>
      </c>
      <c r="AU422" s="278">
        <f t="shared" si="376"/>
        <v>0</v>
      </c>
    </row>
    <row r="423" spans="1:48" ht="16" thickBot="1" x14ac:dyDescent="0.4">
      <c r="A423" s="493" t="s">
        <v>207</v>
      </c>
      <c r="B423" s="494"/>
      <c r="C423" s="497">
        <f>COUNTA(B416:B421)+C422</f>
        <v>0</v>
      </c>
      <c r="D423" s="497"/>
      <c r="E423" s="411"/>
      <c r="F423" s="250">
        <f>SUM(F416:F422)</f>
        <v>0</v>
      </c>
      <c r="G423" s="250">
        <f>SUM(G416:G422)</f>
        <v>0</v>
      </c>
      <c r="H423" s="250">
        <f t="shared" ref="H423:L423" si="377">SUM(H416:H422)</f>
        <v>0</v>
      </c>
      <c r="I423" s="250">
        <f t="shared" si="377"/>
        <v>0</v>
      </c>
      <c r="J423" s="250">
        <f>SUM(J416:J422)</f>
        <v>0</v>
      </c>
      <c r="K423" s="250">
        <f t="shared" si="377"/>
        <v>0</v>
      </c>
      <c r="L423" s="250">
        <f t="shared" si="377"/>
        <v>0</v>
      </c>
      <c r="M423" s="237">
        <f>SUM(M416:M422)</f>
        <v>0</v>
      </c>
      <c r="N423" s="222"/>
      <c r="P423" s="493" t="s">
        <v>207</v>
      </c>
      <c r="Q423" s="494"/>
      <c r="R423" s="498">
        <f>COUNTA(Q416:Q421)+R422</f>
        <v>0</v>
      </c>
      <c r="S423" s="498"/>
      <c r="T423" s="411"/>
      <c r="U423" s="339">
        <f t="shared" si="367"/>
        <v>0</v>
      </c>
      <c r="V423" s="293">
        <f>SUM(V416:V422)</f>
        <v>0</v>
      </c>
      <c r="W423" s="293">
        <f>SUM(W416:W422)</f>
        <v>0</v>
      </c>
      <c r="X423" s="293">
        <f t="shared" ref="X423:AB423" si="378">SUM(X416:X422)</f>
        <v>0</v>
      </c>
      <c r="Y423" s="293">
        <f t="shared" si="378"/>
        <v>0</v>
      </c>
      <c r="Z423" s="293">
        <f t="shared" si="378"/>
        <v>0</v>
      </c>
      <c r="AA423" s="293">
        <f t="shared" si="378"/>
        <v>0</v>
      </c>
      <c r="AB423" s="293">
        <f t="shared" si="378"/>
        <v>0</v>
      </c>
      <c r="AC423" s="293">
        <f>SUM(AC416:AC422)</f>
        <v>0</v>
      </c>
      <c r="AD423" s="294">
        <f>SUM(AD416:AD422)</f>
        <v>0</v>
      </c>
      <c r="AE423" s="222"/>
      <c r="AG423" s="493" t="s">
        <v>207</v>
      </c>
      <c r="AH423" s="494"/>
      <c r="AI423" s="543">
        <f>COUNTA(AH416:AH421)+AI422</f>
        <v>0</v>
      </c>
      <c r="AJ423" s="543"/>
      <c r="AK423" s="411"/>
      <c r="AL423" s="337">
        <f t="shared" si="372"/>
        <v>0</v>
      </c>
      <c r="AM423" s="275">
        <f>SUM(AM416:AM422)</f>
        <v>0</v>
      </c>
      <c r="AN423" s="275">
        <f>SUM(AN416:AN422)</f>
        <v>0</v>
      </c>
      <c r="AO423" s="275">
        <f t="shared" ref="AO423:AT423" si="379">SUM(AO416:AO422)</f>
        <v>0</v>
      </c>
      <c r="AP423" s="275">
        <f t="shared" si="379"/>
        <v>0</v>
      </c>
      <c r="AQ423" s="275">
        <f t="shared" si="379"/>
        <v>0</v>
      </c>
      <c r="AR423" s="275">
        <f t="shared" si="379"/>
        <v>0</v>
      </c>
      <c r="AS423" s="275">
        <f t="shared" si="379"/>
        <v>0</v>
      </c>
      <c r="AT423" s="275">
        <f t="shared" si="379"/>
        <v>0</v>
      </c>
      <c r="AU423" s="276">
        <f t="shared" si="376"/>
        <v>0</v>
      </c>
      <c r="AV423" s="358"/>
    </row>
    <row r="424" spans="1:48" ht="3.75" customHeight="1" thickBot="1" x14ac:dyDescent="0.4">
      <c r="F424" s="357"/>
      <c r="G424" s="357"/>
      <c r="Y424" s="163"/>
      <c r="Z424" s="163"/>
      <c r="AA424" s="163"/>
      <c r="AB424" s="163"/>
      <c r="AC424" s="163"/>
      <c r="AD424" s="163"/>
      <c r="AE424" s="358"/>
    </row>
    <row r="425" spans="1:48" s="242" customFormat="1" x14ac:dyDescent="0.35">
      <c r="A425" s="502" t="s">
        <v>186</v>
      </c>
      <c r="B425" s="503"/>
      <c r="C425" s="503"/>
      <c r="D425" s="503"/>
      <c r="E425" s="503"/>
      <c r="F425" s="503"/>
      <c r="G425" s="503"/>
      <c r="H425" s="503"/>
      <c r="I425" s="503"/>
      <c r="J425" s="503"/>
      <c r="K425" s="503"/>
      <c r="L425" s="503"/>
      <c r="M425" s="518"/>
      <c r="N425" s="413"/>
      <c r="P425" s="502" t="s">
        <v>186</v>
      </c>
      <c r="Q425" s="503"/>
      <c r="R425" s="503"/>
      <c r="S425" s="503"/>
      <c r="T425" s="503"/>
      <c r="U425" s="503"/>
      <c r="V425" s="503"/>
      <c r="W425" s="503"/>
      <c r="X425" s="503"/>
      <c r="Y425" s="503"/>
      <c r="Z425" s="503"/>
      <c r="AA425" s="503"/>
      <c r="AB425" s="503"/>
      <c r="AC425" s="503"/>
      <c r="AD425" s="418"/>
      <c r="AE425" s="413"/>
      <c r="AG425" s="502" t="s">
        <v>186</v>
      </c>
      <c r="AH425" s="503"/>
      <c r="AI425" s="503"/>
      <c r="AJ425" s="503"/>
      <c r="AK425" s="503"/>
      <c r="AL425" s="503"/>
      <c r="AM425" s="503"/>
      <c r="AN425" s="503"/>
      <c r="AO425" s="503"/>
      <c r="AP425" s="503"/>
      <c r="AQ425" s="503"/>
      <c r="AR425" s="503"/>
      <c r="AS425" s="503"/>
      <c r="AT425" s="503"/>
      <c r="AU425" s="418"/>
    </row>
    <row r="426" spans="1:48" s="242" customFormat="1" ht="31.5" customHeight="1" x14ac:dyDescent="0.35">
      <c r="A426" s="534" t="s">
        <v>188</v>
      </c>
      <c r="B426" s="533"/>
      <c r="C426" s="533" t="s">
        <v>13</v>
      </c>
      <c r="D426" s="533"/>
      <c r="E426" s="424" t="s">
        <v>14</v>
      </c>
      <c r="F426" s="412" t="s">
        <v>171</v>
      </c>
      <c r="G426" s="412" t="s">
        <v>68</v>
      </c>
      <c r="H426" s="422" t="s">
        <v>151</v>
      </c>
      <c r="I426" s="412" t="s">
        <v>80</v>
      </c>
      <c r="J426" s="412" t="s">
        <v>81</v>
      </c>
      <c r="K426" s="422" t="s">
        <v>82</v>
      </c>
      <c r="L426" s="412" t="s">
        <v>150</v>
      </c>
      <c r="M426" s="259" t="s">
        <v>18</v>
      </c>
      <c r="N426" s="413"/>
      <c r="P426" s="534" t="s">
        <v>188</v>
      </c>
      <c r="Q426" s="533"/>
      <c r="R426" s="533" t="s">
        <v>13</v>
      </c>
      <c r="S426" s="533"/>
      <c r="T426" s="424" t="s">
        <v>14</v>
      </c>
      <c r="U426" s="260" t="s">
        <v>266</v>
      </c>
      <c r="V426" s="424" t="s">
        <v>171</v>
      </c>
      <c r="W426" s="424" t="s">
        <v>68</v>
      </c>
      <c r="X426" s="260" t="s">
        <v>151</v>
      </c>
      <c r="Y426" s="424" t="s">
        <v>80</v>
      </c>
      <c r="Z426" s="424" t="s">
        <v>81</v>
      </c>
      <c r="AA426" s="260" t="s">
        <v>82</v>
      </c>
      <c r="AB426" s="424" t="s">
        <v>150</v>
      </c>
      <c r="AC426" s="260" t="s">
        <v>18</v>
      </c>
      <c r="AD426" s="267" t="s">
        <v>114</v>
      </c>
      <c r="AE426" s="413"/>
      <c r="AG426" s="534" t="s">
        <v>188</v>
      </c>
      <c r="AH426" s="533"/>
      <c r="AI426" s="533" t="s">
        <v>13</v>
      </c>
      <c r="AJ426" s="533"/>
      <c r="AK426" s="424" t="s">
        <v>14</v>
      </c>
      <c r="AL426" s="260" t="s">
        <v>266</v>
      </c>
      <c r="AM426" s="424" t="s">
        <v>171</v>
      </c>
      <c r="AN426" s="424" t="s">
        <v>68</v>
      </c>
      <c r="AO426" s="260" t="s">
        <v>151</v>
      </c>
      <c r="AP426" s="424" t="s">
        <v>80</v>
      </c>
      <c r="AQ426" s="424" t="s">
        <v>81</v>
      </c>
      <c r="AR426" s="260" t="s">
        <v>82</v>
      </c>
      <c r="AS426" s="424" t="s">
        <v>150</v>
      </c>
      <c r="AT426" s="260" t="s">
        <v>213</v>
      </c>
      <c r="AU426" s="267" t="s">
        <v>269</v>
      </c>
    </row>
    <row r="427" spans="1:48" x14ac:dyDescent="0.35">
      <c r="A427" s="495">
        <v>0</v>
      </c>
      <c r="B427" s="491"/>
      <c r="C427" s="496" t="s">
        <v>19</v>
      </c>
      <c r="D427" s="496"/>
      <c r="E427" s="409"/>
      <c r="F427" s="234">
        <v>0</v>
      </c>
      <c r="G427" s="234">
        <v>0</v>
      </c>
      <c r="H427" s="235">
        <f>SUM(F427:G427)</f>
        <v>0</v>
      </c>
      <c r="I427" s="234">
        <v>0</v>
      </c>
      <c r="J427" s="234">
        <v>0</v>
      </c>
      <c r="K427" s="235">
        <f>SUM(I427:J427)</f>
        <v>0</v>
      </c>
      <c r="L427" s="234">
        <v>0</v>
      </c>
      <c r="M427" s="236">
        <f>SUM(H427, K427, L427)</f>
        <v>0</v>
      </c>
      <c r="N427" s="223"/>
      <c r="P427" s="522">
        <v>0</v>
      </c>
      <c r="Q427" s="496"/>
      <c r="R427" s="496" t="s">
        <v>19</v>
      </c>
      <c r="S427" s="496"/>
      <c r="T427" s="409"/>
      <c r="U427" s="162">
        <f t="shared" ref="U427:U434" si="380">AU347</f>
        <v>0</v>
      </c>
      <c r="V427" s="234">
        <v>0</v>
      </c>
      <c r="W427" s="234">
        <v>0</v>
      </c>
      <c r="X427" s="295">
        <f>SUM(V427:W427)</f>
        <v>0</v>
      </c>
      <c r="Y427" s="234">
        <v>0</v>
      </c>
      <c r="Z427" s="234">
        <v>0</v>
      </c>
      <c r="AA427" s="295">
        <f>SUM(Y427:Z427)</f>
        <v>0</v>
      </c>
      <c r="AB427" s="234">
        <v>0</v>
      </c>
      <c r="AC427" s="295">
        <f>SUM(X427, AA427, AB427)</f>
        <v>0</v>
      </c>
      <c r="AD427" s="296">
        <f t="shared" ref="AD427:AD431" si="381">M427-AC427</f>
        <v>0</v>
      </c>
      <c r="AE427" s="223"/>
      <c r="AG427" s="522">
        <v>0</v>
      </c>
      <c r="AH427" s="496"/>
      <c r="AI427" s="496" t="s">
        <v>19</v>
      </c>
      <c r="AJ427" s="496"/>
      <c r="AK427" s="409"/>
      <c r="AL427" s="307">
        <f t="shared" ref="AL427:AL434" si="382">AU347</f>
        <v>0</v>
      </c>
      <c r="AM427" s="234">
        <v>0</v>
      </c>
      <c r="AN427" s="234">
        <v>0</v>
      </c>
      <c r="AO427" s="277">
        <f>SUM(AM427:AN427)</f>
        <v>0</v>
      </c>
      <c r="AP427" s="234">
        <v>0</v>
      </c>
      <c r="AQ427" s="234">
        <v>0</v>
      </c>
      <c r="AR427" s="277">
        <f>SUM(AP427:AQ427)</f>
        <v>0</v>
      </c>
      <c r="AS427" s="234">
        <v>0</v>
      </c>
      <c r="AT427" s="277">
        <f>SUM(AO427, AR427, AS427)</f>
        <v>0</v>
      </c>
      <c r="AU427" s="278">
        <f t="shared" ref="AU427:AU432" si="383">IF($S$473&lt;&gt;0, AC427+AL427-AT427, M427+AL427-AT427)</f>
        <v>0</v>
      </c>
    </row>
    <row r="428" spans="1:48" x14ac:dyDescent="0.35">
      <c r="A428" s="495">
        <v>0</v>
      </c>
      <c r="B428" s="491"/>
      <c r="C428" s="496" t="s">
        <v>20</v>
      </c>
      <c r="D428" s="496"/>
      <c r="E428" s="409"/>
      <c r="F428" s="234">
        <v>0</v>
      </c>
      <c r="G428" s="234">
        <v>0</v>
      </c>
      <c r="H428" s="235">
        <f t="shared" ref="H428:H431" si="384">SUM(F428:G428)</f>
        <v>0</v>
      </c>
      <c r="I428" s="234">
        <v>0</v>
      </c>
      <c r="J428" s="234">
        <v>0</v>
      </c>
      <c r="K428" s="235">
        <f t="shared" ref="K428:K431" si="385">SUM(I428:J428)</f>
        <v>0</v>
      </c>
      <c r="L428" s="234">
        <v>0</v>
      </c>
      <c r="M428" s="236">
        <f t="shared" ref="M428:M431" si="386">SUM(H428, K428, L428)</f>
        <v>0</v>
      </c>
      <c r="N428" s="223"/>
      <c r="P428" s="522">
        <v>0</v>
      </c>
      <c r="Q428" s="496"/>
      <c r="R428" s="496" t="s">
        <v>20</v>
      </c>
      <c r="S428" s="496"/>
      <c r="T428" s="409"/>
      <c r="U428" s="162">
        <f t="shared" si="380"/>
        <v>0</v>
      </c>
      <c r="V428" s="234">
        <v>0</v>
      </c>
      <c r="W428" s="234">
        <v>0</v>
      </c>
      <c r="X428" s="295">
        <f t="shared" ref="X428:X431" si="387">SUM(V428:W428)</f>
        <v>0</v>
      </c>
      <c r="Y428" s="234">
        <v>0</v>
      </c>
      <c r="Z428" s="234">
        <v>0</v>
      </c>
      <c r="AA428" s="295">
        <f t="shared" ref="AA428:AA431" si="388">SUM(Y428:Z428)</f>
        <v>0</v>
      </c>
      <c r="AB428" s="234">
        <v>0</v>
      </c>
      <c r="AC428" s="295">
        <f t="shared" ref="AC428:AC431" si="389">SUM(X428, AA428, AB428)</f>
        <v>0</v>
      </c>
      <c r="AD428" s="296">
        <f t="shared" si="381"/>
        <v>0</v>
      </c>
      <c r="AE428" s="223"/>
      <c r="AG428" s="522">
        <v>0</v>
      </c>
      <c r="AH428" s="496"/>
      <c r="AI428" s="496" t="s">
        <v>20</v>
      </c>
      <c r="AJ428" s="496"/>
      <c r="AK428" s="409"/>
      <c r="AL428" s="307">
        <f t="shared" si="382"/>
        <v>0</v>
      </c>
      <c r="AM428" s="234">
        <v>0</v>
      </c>
      <c r="AN428" s="234">
        <v>0</v>
      </c>
      <c r="AO428" s="277">
        <f t="shared" ref="AO428:AO431" si="390">SUM(AM428:AN428)</f>
        <v>0</v>
      </c>
      <c r="AP428" s="234">
        <v>0</v>
      </c>
      <c r="AQ428" s="234">
        <v>0</v>
      </c>
      <c r="AR428" s="277">
        <f t="shared" ref="AR428:AR431" si="391">SUM(AP428:AQ428)</f>
        <v>0</v>
      </c>
      <c r="AS428" s="234">
        <v>0</v>
      </c>
      <c r="AT428" s="277">
        <f t="shared" ref="AT428:AT431" si="392">SUM(AO428, AR428, AS428)</f>
        <v>0</v>
      </c>
      <c r="AU428" s="278">
        <f t="shared" si="383"/>
        <v>0</v>
      </c>
    </row>
    <row r="429" spans="1:48" x14ac:dyDescent="0.35">
      <c r="A429" s="495">
        <v>0</v>
      </c>
      <c r="B429" s="491"/>
      <c r="C429" s="496" t="s">
        <v>21</v>
      </c>
      <c r="D429" s="496"/>
      <c r="E429" s="409"/>
      <c r="F429" s="234">
        <v>0</v>
      </c>
      <c r="G429" s="234">
        <v>0</v>
      </c>
      <c r="H429" s="235">
        <f>SUM(F429:G429)</f>
        <v>0</v>
      </c>
      <c r="I429" s="234">
        <v>0</v>
      </c>
      <c r="J429" s="234">
        <v>0</v>
      </c>
      <c r="K429" s="235">
        <f t="shared" si="385"/>
        <v>0</v>
      </c>
      <c r="L429" s="234">
        <v>0</v>
      </c>
      <c r="M429" s="236">
        <f t="shared" si="386"/>
        <v>0</v>
      </c>
      <c r="N429" s="223"/>
      <c r="P429" s="522">
        <v>0</v>
      </c>
      <c r="Q429" s="496"/>
      <c r="R429" s="496" t="s">
        <v>21</v>
      </c>
      <c r="S429" s="496"/>
      <c r="T429" s="409"/>
      <c r="U429" s="162">
        <f t="shared" si="380"/>
        <v>0</v>
      </c>
      <c r="V429" s="234">
        <v>0</v>
      </c>
      <c r="W429" s="234">
        <v>0</v>
      </c>
      <c r="X429" s="295">
        <f t="shared" si="387"/>
        <v>0</v>
      </c>
      <c r="Y429" s="234">
        <v>0</v>
      </c>
      <c r="Z429" s="234">
        <v>0</v>
      </c>
      <c r="AA429" s="295">
        <f t="shared" si="388"/>
        <v>0</v>
      </c>
      <c r="AB429" s="234">
        <v>0</v>
      </c>
      <c r="AC429" s="295">
        <f t="shared" si="389"/>
        <v>0</v>
      </c>
      <c r="AD429" s="296">
        <f t="shared" si="381"/>
        <v>0</v>
      </c>
      <c r="AE429" s="223"/>
      <c r="AG429" s="522">
        <v>0</v>
      </c>
      <c r="AH429" s="496"/>
      <c r="AI429" s="496" t="s">
        <v>21</v>
      </c>
      <c r="AJ429" s="496"/>
      <c r="AK429" s="409"/>
      <c r="AL429" s="307">
        <f t="shared" si="382"/>
        <v>0</v>
      </c>
      <c r="AM429" s="234">
        <v>0</v>
      </c>
      <c r="AN429" s="234">
        <v>0</v>
      </c>
      <c r="AO429" s="277">
        <f t="shared" si="390"/>
        <v>0</v>
      </c>
      <c r="AP429" s="234">
        <v>0</v>
      </c>
      <c r="AQ429" s="234">
        <v>0</v>
      </c>
      <c r="AR429" s="277">
        <f t="shared" si="391"/>
        <v>0</v>
      </c>
      <c r="AS429" s="234">
        <v>0</v>
      </c>
      <c r="AT429" s="277">
        <f t="shared" si="392"/>
        <v>0</v>
      </c>
      <c r="AU429" s="278">
        <f>IF($S$473&lt;&gt;0, AC429+AL429-AT429, M429+AL429-AT429)</f>
        <v>0</v>
      </c>
    </row>
    <row r="430" spans="1:48" x14ac:dyDescent="0.35">
      <c r="A430" s="495">
        <v>0</v>
      </c>
      <c r="B430" s="491"/>
      <c r="C430" s="496" t="s">
        <v>22</v>
      </c>
      <c r="D430" s="496"/>
      <c r="E430" s="409"/>
      <c r="F430" s="234">
        <v>0</v>
      </c>
      <c r="G430" s="234">
        <v>0</v>
      </c>
      <c r="H430" s="235">
        <f t="shared" si="384"/>
        <v>0</v>
      </c>
      <c r="I430" s="234">
        <v>0</v>
      </c>
      <c r="J430" s="234">
        <v>0</v>
      </c>
      <c r="K430" s="235">
        <f t="shared" si="385"/>
        <v>0</v>
      </c>
      <c r="L430" s="234">
        <v>0</v>
      </c>
      <c r="M430" s="236">
        <f t="shared" si="386"/>
        <v>0</v>
      </c>
      <c r="N430" s="223"/>
      <c r="P430" s="522">
        <v>0</v>
      </c>
      <c r="Q430" s="496"/>
      <c r="R430" s="496" t="s">
        <v>22</v>
      </c>
      <c r="S430" s="496"/>
      <c r="T430" s="409"/>
      <c r="U430" s="162">
        <f t="shared" si="380"/>
        <v>0</v>
      </c>
      <c r="V430" s="234">
        <v>0</v>
      </c>
      <c r="W430" s="234">
        <v>0</v>
      </c>
      <c r="X430" s="295">
        <f t="shared" si="387"/>
        <v>0</v>
      </c>
      <c r="Y430" s="234">
        <v>0</v>
      </c>
      <c r="Z430" s="234">
        <v>0</v>
      </c>
      <c r="AA430" s="295">
        <f t="shared" si="388"/>
        <v>0</v>
      </c>
      <c r="AB430" s="234">
        <v>0</v>
      </c>
      <c r="AC430" s="295">
        <f t="shared" si="389"/>
        <v>0</v>
      </c>
      <c r="AD430" s="296">
        <f t="shared" si="381"/>
        <v>0</v>
      </c>
      <c r="AE430" s="223"/>
      <c r="AG430" s="522">
        <v>0</v>
      </c>
      <c r="AH430" s="496"/>
      <c r="AI430" s="496" t="s">
        <v>22</v>
      </c>
      <c r="AJ430" s="496"/>
      <c r="AK430" s="409"/>
      <c r="AL430" s="307">
        <f t="shared" si="382"/>
        <v>0</v>
      </c>
      <c r="AM430" s="234">
        <v>0</v>
      </c>
      <c r="AN430" s="234">
        <v>0</v>
      </c>
      <c r="AO430" s="277">
        <f t="shared" si="390"/>
        <v>0</v>
      </c>
      <c r="AP430" s="234">
        <v>0</v>
      </c>
      <c r="AQ430" s="234">
        <v>0</v>
      </c>
      <c r="AR430" s="277">
        <f t="shared" si="391"/>
        <v>0</v>
      </c>
      <c r="AS430" s="234">
        <v>0</v>
      </c>
      <c r="AT430" s="277">
        <f t="shared" si="392"/>
        <v>0</v>
      </c>
      <c r="AU430" s="278">
        <f t="shared" si="383"/>
        <v>0</v>
      </c>
    </row>
    <row r="431" spans="1:48" x14ac:dyDescent="0.35">
      <c r="A431" s="495">
        <v>0</v>
      </c>
      <c r="B431" s="491"/>
      <c r="C431" s="491" t="s">
        <v>23</v>
      </c>
      <c r="D431" s="491"/>
      <c r="E431" s="409"/>
      <c r="F431" s="234">
        <v>0</v>
      </c>
      <c r="G431" s="234">
        <v>0</v>
      </c>
      <c r="H431" s="235">
        <f t="shared" si="384"/>
        <v>0</v>
      </c>
      <c r="I431" s="234">
        <v>0</v>
      </c>
      <c r="J431" s="234">
        <v>0</v>
      </c>
      <c r="K431" s="235">
        <f t="shared" si="385"/>
        <v>0</v>
      </c>
      <c r="L431" s="234">
        <v>0</v>
      </c>
      <c r="M431" s="236">
        <f t="shared" si="386"/>
        <v>0</v>
      </c>
      <c r="N431" s="223"/>
      <c r="P431" s="522">
        <v>0</v>
      </c>
      <c r="Q431" s="496"/>
      <c r="R431" s="496" t="s">
        <v>23</v>
      </c>
      <c r="S431" s="496"/>
      <c r="T431" s="409"/>
      <c r="U431" s="162">
        <f t="shared" si="380"/>
        <v>0</v>
      </c>
      <c r="V431" s="234">
        <v>0</v>
      </c>
      <c r="W431" s="234">
        <v>0</v>
      </c>
      <c r="X431" s="295">
        <f t="shared" si="387"/>
        <v>0</v>
      </c>
      <c r="Y431" s="234">
        <v>0</v>
      </c>
      <c r="Z431" s="234">
        <v>0</v>
      </c>
      <c r="AA431" s="295">
        <f t="shared" si="388"/>
        <v>0</v>
      </c>
      <c r="AB431" s="234">
        <v>0</v>
      </c>
      <c r="AC431" s="295">
        <f t="shared" si="389"/>
        <v>0</v>
      </c>
      <c r="AD431" s="296">
        <f t="shared" si="381"/>
        <v>0</v>
      </c>
      <c r="AE431" s="223"/>
      <c r="AG431" s="522">
        <v>0</v>
      </c>
      <c r="AH431" s="496"/>
      <c r="AI431" s="496" t="s">
        <v>23</v>
      </c>
      <c r="AJ431" s="496"/>
      <c r="AK431" s="409"/>
      <c r="AL431" s="307">
        <f t="shared" si="382"/>
        <v>0</v>
      </c>
      <c r="AM431" s="234">
        <v>0</v>
      </c>
      <c r="AN431" s="234">
        <v>0</v>
      </c>
      <c r="AO431" s="277">
        <f t="shared" si="390"/>
        <v>0</v>
      </c>
      <c r="AP431" s="234">
        <v>0</v>
      </c>
      <c r="AQ431" s="234">
        <v>0</v>
      </c>
      <c r="AR431" s="277">
        <f t="shared" si="391"/>
        <v>0</v>
      </c>
      <c r="AS431" s="234">
        <v>0</v>
      </c>
      <c r="AT431" s="277">
        <f t="shared" si="392"/>
        <v>0</v>
      </c>
      <c r="AU431" s="278">
        <f t="shared" si="383"/>
        <v>0</v>
      </c>
    </row>
    <row r="432" spans="1:48" ht="16" thickBot="1" x14ac:dyDescent="0.4">
      <c r="A432" s="410" t="s">
        <v>181</v>
      </c>
      <c r="B432" s="411"/>
      <c r="C432" s="497">
        <f>SUM(A427:B431)</f>
        <v>0</v>
      </c>
      <c r="D432" s="497"/>
      <c r="E432" s="411"/>
      <c r="F432" s="250">
        <f>SUM(F427:F431)</f>
        <v>0</v>
      </c>
      <c r="G432" s="250">
        <f t="shared" ref="G432:L432" si="393">SUM(G427:G431)</f>
        <v>0</v>
      </c>
      <c r="H432" s="250">
        <f t="shared" si="393"/>
        <v>0</v>
      </c>
      <c r="I432" s="250">
        <f t="shared" si="393"/>
        <v>0</v>
      </c>
      <c r="J432" s="250">
        <f t="shared" si="393"/>
        <v>0</v>
      </c>
      <c r="K432" s="250">
        <f t="shared" si="393"/>
        <v>0</v>
      </c>
      <c r="L432" s="250">
        <f t="shared" si="393"/>
        <v>0</v>
      </c>
      <c r="M432" s="237">
        <f>SUM(M427:M431)</f>
        <v>0</v>
      </c>
      <c r="N432" s="223"/>
      <c r="P432" s="410" t="s">
        <v>181</v>
      </c>
      <c r="Q432" s="411"/>
      <c r="R432" s="498">
        <f>SUM(P427:Q431)</f>
        <v>0</v>
      </c>
      <c r="S432" s="498"/>
      <c r="T432" s="421"/>
      <c r="U432" s="339">
        <f t="shared" si="380"/>
        <v>0</v>
      </c>
      <c r="V432" s="293">
        <f>SUM(V427:V431)</f>
        <v>0</v>
      </c>
      <c r="W432" s="293">
        <f t="shared" ref="W432:AB432" si="394">SUM(W427:W431)</f>
        <v>0</v>
      </c>
      <c r="X432" s="293">
        <f t="shared" si="394"/>
        <v>0</v>
      </c>
      <c r="Y432" s="293">
        <f t="shared" si="394"/>
        <v>0</v>
      </c>
      <c r="Z432" s="293">
        <f t="shared" si="394"/>
        <v>0</v>
      </c>
      <c r="AA432" s="293">
        <f t="shared" si="394"/>
        <v>0</v>
      </c>
      <c r="AB432" s="293">
        <f t="shared" si="394"/>
        <v>0</v>
      </c>
      <c r="AC432" s="293">
        <f>SUM(AC427:AC431)</f>
        <v>0</v>
      </c>
      <c r="AD432" s="294">
        <f>SUM(AD427:AD431)</f>
        <v>0</v>
      </c>
      <c r="AE432" s="223"/>
      <c r="AG432" s="410" t="s">
        <v>181</v>
      </c>
      <c r="AH432" s="411"/>
      <c r="AI432" s="543">
        <f>SUM(AG427:AH431)</f>
        <v>0</v>
      </c>
      <c r="AJ432" s="543"/>
      <c r="AK432" s="421"/>
      <c r="AL432" s="337">
        <f t="shared" si="382"/>
        <v>0</v>
      </c>
      <c r="AM432" s="275">
        <f>SUM(AM427:AM431)</f>
        <v>0</v>
      </c>
      <c r="AN432" s="275">
        <f t="shared" ref="AN432:AT432" si="395">SUM(AN427:AN431)</f>
        <v>0</v>
      </c>
      <c r="AO432" s="275">
        <f t="shared" si="395"/>
        <v>0</v>
      </c>
      <c r="AP432" s="275">
        <f t="shared" si="395"/>
        <v>0</v>
      </c>
      <c r="AQ432" s="275">
        <f t="shared" si="395"/>
        <v>0</v>
      </c>
      <c r="AR432" s="275">
        <f t="shared" si="395"/>
        <v>0</v>
      </c>
      <c r="AS432" s="275">
        <f t="shared" si="395"/>
        <v>0</v>
      </c>
      <c r="AT432" s="275">
        <f t="shared" si="395"/>
        <v>0</v>
      </c>
      <c r="AU432" s="276">
        <f t="shared" si="383"/>
        <v>0</v>
      </c>
    </row>
    <row r="433" spans="1:47" s="358" customFormat="1" ht="3.75" customHeight="1" thickBot="1" x14ac:dyDescent="0.4">
      <c r="A433" s="499"/>
      <c r="B433" s="499"/>
      <c r="C433" s="499"/>
      <c r="D433" s="499"/>
      <c r="E433" s="499"/>
      <c r="F433" s="499"/>
      <c r="G433" s="499"/>
      <c r="H433" s="499"/>
      <c r="I433" s="499"/>
      <c r="J433" s="499"/>
      <c r="K433" s="499"/>
      <c r="L433" s="499"/>
      <c r="M433" s="499"/>
      <c r="N433" s="223"/>
      <c r="P433" s="499"/>
      <c r="Q433" s="499"/>
      <c r="R433" s="499"/>
      <c r="S433" s="499"/>
      <c r="T433" s="499"/>
      <c r="U433" s="499"/>
      <c r="V433" s="499"/>
      <c r="W433" s="499"/>
      <c r="X433" s="499"/>
      <c r="Y433" s="499"/>
      <c r="Z433" s="499"/>
      <c r="AA433" s="499"/>
      <c r="AB433" s="499"/>
      <c r="AC433" s="499"/>
      <c r="AD433" s="499"/>
      <c r="AE433" s="223"/>
      <c r="AG433" s="499"/>
      <c r="AH433" s="499"/>
      <c r="AI433" s="499"/>
      <c r="AJ433" s="499"/>
      <c r="AK433" s="499"/>
      <c r="AL433" s="499"/>
      <c r="AM433" s="499"/>
      <c r="AN433" s="499"/>
      <c r="AO433" s="499"/>
      <c r="AP433" s="499"/>
      <c r="AQ433" s="499"/>
      <c r="AR433" s="499"/>
      <c r="AS433" s="499"/>
      <c r="AT433" s="499"/>
      <c r="AU433" s="499"/>
    </row>
    <row r="434" spans="1:47" ht="16" thickBot="1" x14ac:dyDescent="0.4">
      <c r="A434" s="500" t="s">
        <v>187</v>
      </c>
      <c r="B434" s="501"/>
      <c r="C434" s="501"/>
      <c r="D434" s="501"/>
      <c r="E434" s="501"/>
      <c r="F434" s="241">
        <f>SUM(F432, F423)</f>
        <v>0</v>
      </c>
      <c r="G434" s="241">
        <f t="shared" ref="G434:L434" si="396">SUM(G432, G423)</f>
        <v>0</v>
      </c>
      <c r="H434" s="241">
        <f>SUM(H432, H423)</f>
        <v>0</v>
      </c>
      <c r="I434" s="241">
        <f t="shared" si="396"/>
        <v>0</v>
      </c>
      <c r="J434" s="241">
        <f t="shared" si="396"/>
        <v>0</v>
      </c>
      <c r="K434" s="241">
        <f>SUM(K432, K423)</f>
        <v>0</v>
      </c>
      <c r="L434" s="241">
        <f t="shared" si="396"/>
        <v>0</v>
      </c>
      <c r="M434" s="240">
        <f>SUM(M432, M423)</f>
        <v>0</v>
      </c>
      <c r="N434" s="223"/>
      <c r="P434" s="500" t="s">
        <v>187</v>
      </c>
      <c r="Q434" s="501"/>
      <c r="R434" s="501"/>
      <c r="S434" s="501"/>
      <c r="T434" s="501"/>
      <c r="U434" s="340">
        <f t="shared" si="380"/>
        <v>0</v>
      </c>
      <c r="V434" s="297">
        <f>SUM(V432, V423)</f>
        <v>0</v>
      </c>
      <c r="W434" s="297">
        <f t="shared" ref="W434" si="397">SUM(W432, W423)</f>
        <v>0</v>
      </c>
      <c r="X434" s="297">
        <f>SUM(X432, X423)</f>
        <v>0</v>
      </c>
      <c r="Y434" s="297">
        <f t="shared" ref="Y434:AB434" si="398">SUM(Y432, Y423)</f>
        <v>0</v>
      </c>
      <c r="Z434" s="297">
        <f t="shared" si="398"/>
        <v>0</v>
      </c>
      <c r="AA434" s="297">
        <f t="shared" si="398"/>
        <v>0</v>
      </c>
      <c r="AB434" s="297">
        <f t="shared" si="398"/>
        <v>0</v>
      </c>
      <c r="AC434" s="297">
        <f>SUM(AC432, AC423)</f>
        <v>0</v>
      </c>
      <c r="AD434" s="298">
        <f>SUM(AD432, AD423)</f>
        <v>0</v>
      </c>
      <c r="AE434" s="223"/>
      <c r="AG434" s="500" t="s">
        <v>187</v>
      </c>
      <c r="AH434" s="501"/>
      <c r="AI434" s="501"/>
      <c r="AJ434" s="501"/>
      <c r="AK434" s="501"/>
      <c r="AL434" s="338">
        <f t="shared" si="382"/>
        <v>0</v>
      </c>
      <c r="AM434" s="279">
        <f>SUM(AM432, AM423)</f>
        <v>0</v>
      </c>
      <c r="AN434" s="279">
        <f t="shared" ref="AN434" si="399">SUM(AN432, AN423)</f>
        <v>0</v>
      </c>
      <c r="AO434" s="279">
        <f>SUM(AO432, AO423)</f>
        <v>0</v>
      </c>
      <c r="AP434" s="279">
        <f t="shared" ref="AP434:AT434" si="400">SUM(AP432, AP423)</f>
        <v>0</v>
      </c>
      <c r="AQ434" s="279">
        <f t="shared" si="400"/>
        <v>0</v>
      </c>
      <c r="AR434" s="279">
        <f t="shared" si="400"/>
        <v>0</v>
      </c>
      <c r="AS434" s="279">
        <f t="shared" si="400"/>
        <v>0</v>
      </c>
      <c r="AT434" s="279">
        <f t="shared" si="400"/>
        <v>0</v>
      </c>
      <c r="AU434" s="280">
        <f>IF($S$473&lt;&gt;0, AC434+AL434-AT434, M434+AL434-AT434)</f>
        <v>0</v>
      </c>
    </row>
    <row r="435" spans="1:47" ht="16" thickBot="1" x14ac:dyDescent="0.4">
      <c r="F435" s="357"/>
      <c r="G435" s="357"/>
      <c r="AE435" s="358"/>
    </row>
    <row r="436" spans="1:47" s="242" customFormat="1" x14ac:dyDescent="0.35">
      <c r="A436" s="502" t="s">
        <v>98</v>
      </c>
      <c r="B436" s="503"/>
      <c r="C436" s="503"/>
      <c r="D436" s="503"/>
      <c r="E436" s="503"/>
      <c r="F436" s="503"/>
      <c r="G436" s="503"/>
      <c r="H436" s="503"/>
      <c r="I436" s="503"/>
      <c r="J436" s="503"/>
      <c r="K436" s="503"/>
      <c r="L436" s="503"/>
      <c r="M436" s="518"/>
      <c r="N436" s="413"/>
      <c r="P436" s="502" t="s">
        <v>98</v>
      </c>
      <c r="Q436" s="503"/>
      <c r="R436" s="503"/>
      <c r="S436" s="503"/>
      <c r="T436" s="503"/>
      <c r="U436" s="503"/>
      <c r="V436" s="503"/>
      <c r="W436" s="503"/>
      <c r="X436" s="503"/>
      <c r="Y436" s="503"/>
      <c r="Z436" s="503"/>
      <c r="AA436" s="503"/>
      <c r="AB436" s="503"/>
      <c r="AC436" s="503"/>
      <c r="AD436" s="418"/>
      <c r="AE436" s="413"/>
      <c r="AG436" s="502" t="s">
        <v>98</v>
      </c>
      <c r="AH436" s="503"/>
      <c r="AI436" s="503"/>
      <c r="AJ436" s="503"/>
      <c r="AK436" s="503"/>
      <c r="AL436" s="503"/>
      <c r="AM436" s="503"/>
      <c r="AN436" s="503"/>
      <c r="AO436" s="503"/>
      <c r="AP436" s="503"/>
      <c r="AQ436" s="503"/>
      <c r="AR436" s="503"/>
      <c r="AS436" s="503"/>
      <c r="AT436" s="503"/>
      <c r="AU436" s="418"/>
    </row>
    <row r="437" spans="1:47" s="242" customFormat="1" x14ac:dyDescent="0.35">
      <c r="A437" s="530" t="s">
        <v>24</v>
      </c>
      <c r="B437" s="531"/>
      <c r="C437" s="531"/>
      <c r="D437" s="531"/>
      <c r="E437" s="531"/>
      <c r="F437" s="531"/>
      <c r="G437" s="531"/>
      <c r="H437" s="531"/>
      <c r="I437" s="531"/>
      <c r="J437" s="424" t="s">
        <v>17</v>
      </c>
      <c r="K437" s="424" t="s">
        <v>15</v>
      </c>
      <c r="L437" s="424" t="s">
        <v>16</v>
      </c>
      <c r="M437" s="259" t="s">
        <v>18</v>
      </c>
      <c r="N437" s="413"/>
      <c r="P437" s="530" t="s">
        <v>24</v>
      </c>
      <c r="Q437" s="531"/>
      <c r="R437" s="531"/>
      <c r="S437" s="531"/>
      <c r="T437" s="531"/>
      <c r="U437" s="531"/>
      <c r="V437" s="531"/>
      <c r="W437" s="531"/>
      <c r="X437" s="531"/>
      <c r="Y437" s="422" t="s">
        <v>266</v>
      </c>
      <c r="Z437" s="328" t="s">
        <v>77</v>
      </c>
      <c r="AA437" s="424" t="s">
        <v>15</v>
      </c>
      <c r="AB437" s="424" t="s">
        <v>16</v>
      </c>
      <c r="AC437" s="422" t="s">
        <v>18</v>
      </c>
      <c r="AD437" s="267" t="s">
        <v>114</v>
      </c>
      <c r="AE437" s="413"/>
      <c r="AG437" s="530" t="s">
        <v>24</v>
      </c>
      <c r="AH437" s="531"/>
      <c r="AI437" s="531"/>
      <c r="AJ437" s="531"/>
      <c r="AK437" s="531"/>
      <c r="AL437" s="531"/>
      <c r="AM437" s="531"/>
      <c r="AN437" s="531"/>
      <c r="AO437" s="531"/>
      <c r="AP437" s="422" t="s">
        <v>266</v>
      </c>
      <c r="AQ437" s="328" t="s">
        <v>211</v>
      </c>
      <c r="AR437" s="424" t="s">
        <v>15</v>
      </c>
      <c r="AS437" s="424" t="s">
        <v>16</v>
      </c>
      <c r="AT437" s="422" t="s">
        <v>213</v>
      </c>
      <c r="AU437" s="267" t="s">
        <v>269</v>
      </c>
    </row>
    <row r="438" spans="1:47" x14ac:dyDescent="0.35">
      <c r="A438" s="415">
        <v>1</v>
      </c>
      <c r="B438" s="491"/>
      <c r="C438" s="491"/>
      <c r="D438" s="491"/>
      <c r="E438" s="491"/>
      <c r="F438" s="491"/>
      <c r="G438" s="491"/>
      <c r="H438" s="491"/>
      <c r="I438" s="491"/>
      <c r="J438" s="234">
        <v>0</v>
      </c>
      <c r="K438" s="234">
        <v>0</v>
      </c>
      <c r="L438" s="234">
        <v>0</v>
      </c>
      <c r="M438" s="236">
        <f>SUM(J438:L438)</f>
        <v>0</v>
      </c>
      <c r="N438" s="223"/>
      <c r="P438" s="415">
        <v>1</v>
      </c>
      <c r="Q438" s="491"/>
      <c r="R438" s="491"/>
      <c r="S438" s="491"/>
      <c r="T438" s="491"/>
      <c r="U438" s="491"/>
      <c r="V438" s="491"/>
      <c r="W438" s="491"/>
      <c r="X438" s="491"/>
      <c r="Y438" s="164">
        <f>AU358</f>
        <v>0</v>
      </c>
      <c r="Z438" s="234">
        <v>0</v>
      </c>
      <c r="AA438" s="234">
        <v>0</v>
      </c>
      <c r="AB438" s="234">
        <v>0</v>
      </c>
      <c r="AC438" s="295">
        <f>SUM(Z438:AB438)</f>
        <v>0</v>
      </c>
      <c r="AD438" s="296">
        <f t="shared" ref="AD438:AD440" si="401">M438-AC438</f>
        <v>0</v>
      </c>
      <c r="AE438" s="223"/>
      <c r="AG438" s="415">
        <v>1</v>
      </c>
      <c r="AH438" s="491"/>
      <c r="AI438" s="491"/>
      <c r="AJ438" s="491"/>
      <c r="AK438" s="491"/>
      <c r="AL438" s="491"/>
      <c r="AM438" s="491"/>
      <c r="AN438" s="491"/>
      <c r="AO438" s="491"/>
      <c r="AP438" s="305">
        <f>AU358</f>
        <v>0</v>
      </c>
      <c r="AQ438" s="234">
        <v>0</v>
      </c>
      <c r="AR438" s="234">
        <v>0</v>
      </c>
      <c r="AS438" s="234">
        <v>0</v>
      </c>
      <c r="AT438" s="277">
        <f>SUM(AQ438:AS438)</f>
        <v>0</v>
      </c>
      <c r="AU438" s="278">
        <f>IF($S$473&lt;&gt;0, AC438+AP438-AT438, M438+AP438-AT438)</f>
        <v>0</v>
      </c>
    </row>
    <row r="439" spans="1:47" x14ac:dyDescent="0.35">
      <c r="A439" s="415">
        <v>2</v>
      </c>
      <c r="B439" s="492"/>
      <c r="C439" s="492"/>
      <c r="D439" s="492"/>
      <c r="E439" s="492"/>
      <c r="F439" s="492"/>
      <c r="G439" s="492"/>
      <c r="H439" s="492"/>
      <c r="I439" s="492"/>
      <c r="J439" s="234">
        <v>0</v>
      </c>
      <c r="K439" s="234">
        <v>0</v>
      </c>
      <c r="L439" s="234">
        <v>0</v>
      </c>
      <c r="M439" s="236">
        <f>SUM(J439:L439)</f>
        <v>0</v>
      </c>
      <c r="N439" s="223"/>
      <c r="P439" s="415">
        <v>2</v>
      </c>
      <c r="Q439" s="492"/>
      <c r="R439" s="492"/>
      <c r="S439" s="492"/>
      <c r="T439" s="492"/>
      <c r="U439" s="492"/>
      <c r="V439" s="492"/>
      <c r="W439" s="492"/>
      <c r="X439" s="492"/>
      <c r="Y439" s="164">
        <f t="shared" ref="Y439:Y441" si="402">AU359</f>
        <v>0</v>
      </c>
      <c r="Z439" s="234">
        <v>0</v>
      </c>
      <c r="AA439" s="234">
        <v>0</v>
      </c>
      <c r="AB439" s="234">
        <v>0</v>
      </c>
      <c r="AC439" s="295">
        <f t="shared" ref="AC439:AC440" si="403">SUM(Z439:AB439)</f>
        <v>0</v>
      </c>
      <c r="AD439" s="296">
        <f t="shared" si="401"/>
        <v>0</v>
      </c>
      <c r="AE439" s="223"/>
      <c r="AG439" s="415">
        <v>2</v>
      </c>
      <c r="AH439" s="492"/>
      <c r="AI439" s="492"/>
      <c r="AJ439" s="492"/>
      <c r="AK439" s="492"/>
      <c r="AL439" s="492"/>
      <c r="AM439" s="492"/>
      <c r="AN439" s="492"/>
      <c r="AO439" s="492"/>
      <c r="AP439" s="305">
        <f t="shared" ref="AP439:AP441" si="404">AU359</f>
        <v>0</v>
      </c>
      <c r="AQ439" s="234">
        <v>0</v>
      </c>
      <c r="AR439" s="234">
        <v>0</v>
      </c>
      <c r="AS439" s="234">
        <v>0</v>
      </c>
      <c r="AT439" s="277">
        <f t="shared" ref="AT439:AT440" si="405">SUM(AQ439:AS439)</f>
        <v>0</v>
      </c>
      <c r="AU439" s="278">
        <f t="shared" ref="AU439:AU441" si="406">IF($S$473&lt;&gt;0, AC439+AP439-AT439, M439+AP439-AT439)</f>
        <v>0</v>
      </c>
    </row>
    <row r="440" spans="1:47" x14ac:dyDescent="0.35">
      <c r="A440" s="415">
        <v>3</v>
      </c>
      <c r="B440" s="492"/>
      <c r="C440" s="492"/>
      <c r="D440" s="492"/>
      <c r="E440" s="492"/>
      <c r="F440" s="492"/>
      <c r="G440" s="492"/>
      <c r="H440" s="492"/>
      <c r="I440" s="492"/>
      <c r="J440" s="234">
        <v>0</v>
      </c>
      <c r="K440" s="234">
        <v>0</v>
      </c>
      <c r="L440" s="234">
        <v>0</v>
      </c>
      <c r="M440" s="236">
        <f t="shared" ref="M440:M459" si="407">SUM(J440:L440)</f>
        <v>0</v>
      </c>
      <c r="N440" s="223"/>
      <c r="P440" s="415">
        <v>3</v>
      </c>
      <c r="Q440" s="492"/>
      <c r="R440" s="492"/>
      <c r="S440" s="492"/>
      <c r="T440" s="492"/>
      <c r="U440" s="492"/>
      <c r="V440" s="492"/>
      <c r="W440" s="492"/>
      <c r="X440" s="492"/>
      <c r="Y440" s="164">
        <f t="shared" si="402"/>
        <v>0</v>
      </c>
      <c r="Z440" s="234">
        <v>0</v>
      </c>
      <c r="AA440" s="234">
        <v>0</v>
      </c>
      <c r="AB440" s="234">
        <v>0</v>
      </c>
      <c r="AC440" s="295">
        <f t="shared" si="403"/>
        <v>0</v>
      </c>
      <c r="AD440" s="296">
        <f t="shared" si="401"/>
        <v>0</v>
      </c>
      <c r="AE440" s="223"/>
      <c r="AG440" s="415">
        <v>3</v>
      </c>
      <c r="AH440" s="492"/>
      <c r="AI440" s="492"/>
      <c r="AJ440" s="492"/>
      <c r="AK440" s="492"/>
      <c r="AL440" s="492"/>
      <c r="AM440" s="492"/>
      <c r="AN440" s="492"/>
      <c r="AO440" s="492"/>
      <c r="AP440" s="305">
        <f t="shared" si="404"/>
        <v>0</v>
      </c>
      <c r="AQ440" s="234">
        <v>0</v>
      </c>
      <c r="AR440" s="234">
        <v>0</v>
      </c>
      <c r="AS440" s="234">
        <v>0</v>
      </c>
      <c r="AT440" s="277">
        <f t="shared" si="405"/>
        <v>0</v>
      </c>
      <c r="AU440" s="278">
        <f t="shared" si="406"/>
        <v>0</v>
      </c>
    </row>
    <row r="441" spans="1:47" ht="16" thickBot="1" x14ac:dyDescent="0.4">
      <c r="A441" s="504" t="s">
        <v>25</v>
      </c>
      <c r="B441" s="505"/>
      <c r="C441" s="505"/>
      <c r="D441" s="505"/>
      <c r="E441" s="505"/>
      <c r="F441" s="505"/>
      <c r="G441" s="505"/>
      <c r="H441" s="505"/>
      <c r="I441" s="505"/>
      <c r="J441" s="250">
        <f>SUM(J438:J440)</f>
        <v>0</v>
      </c>
      <c r="K441" s="250">
        <f t="shared" ref="K441:L441" si="408">SUM(K438:K440)</f>
        <v>0</v>
      </c>
      <c r="L441" s="250">
        <f t="shared" si="408"/>
        <v>0</v>
      </c>
      <c r="M441" s="237">
        <f t="shared" si="407"/>
        <v>0</v>
      </c>
      <c r="N441" s="223"/>
      <c r="P441" s="504" t="s">
        <v>25</v>
      </c>
      <c r="Q441" s="505"/>
      <c r="R441" s="505"/>
      <c r="S441" s="505"/>
      <c r="T441" s="505"/>
      <c r="U441" s="505"/>
      <c r="V441" s="505"/>
      <c r="W441" s="505"/>
      <c r="X441" s="505"/>
      <c r="Y441" s="200">
        <f t="shared" si="402"/>
        <v>0</v>
      </c>
      <c r="Z441" s="293">
        <f>SUM(Z438:Z440)</f>
        <v>0</v>
      </c>
      <c r="AA441" s="293">
        <f t="shared" ref="AA441:AD441" si="409">SUM(AA438:AA440)</f>
        <v>0</v>
      </c>
      <c r="AB441" s="293">
        <f t="shared" si="409"/>
        <v>0</v>
      </c>
      <c r="AC441" s="293">
        <f t="shared" si="409"/>
        <v>0</v>
      </c>
      <c r="AD441" s="294">
        <f t="shared" si="409"/>
        <v>0</v>
      </c>
      <c r="AE441" s="223"/>
      <c r="AG441" s="504" t="s">
        <v>25</v>
      </c>
      <c r="AH441" s="505"/>
      <c r="AI441" s="505"/>
      <c r="AJ441" s="505"/>
      <c r="AK441" s="505"/>
      <c r="AL441" s="505"/>
      <c r="AM441" s="505"/>
      <c r="AN441" s="505"/>
      <c r="AO441" s="505"/>
      <c r="AP441" s="306">
        <f t="shared" si="404"/>
        <v>0</v>
      </c>
      <c r="AQ441" s="275">
        <f>SUM(AQ438:AQ440)</f>
        <v>0</v>
      </c>
      <c r="AR441" s="275">
        <f t="shared" ref="AR441:AT441" si="410">SUM(AR438:AR440)</f>
        <v>0</v>
      </c>
      <c r="AS441" s="275">
        <f t="shared" si="410"/>
        <v>0</v>
      </c>
      <c r="AT441" s="275">
        <f t="shared" si="410"/>
        <v>0</v>
      </c>
      <c r="AU441" s="276">
        <f t="shared" si="406"/>
        <v>0</v>
      </c>
    </row>
    <row r="442" spans="1:47" s="358" customFormat="1" ht="3.75" customHeight="1" thickBot="1" x14ac:dyDescent="0.4">
      <c r="A442" s="413"/>
      <c r="B442" s="413"/>
      <c r="C442" s="413"/>
      <c r="D442" s="413"/>
      <c r="E442" s="413"/>
      <c r="F442" s="413"/>
      <c r="G442" s="413"/>
      <c r="H442" s="413"/>
      <c r="I442" s="413"/>
      <c r="J442" s="246"/>
      <c r="K442" s="246"/>
      <c r="L442" s="246"/>
      <c r="M442" s="246"/>
      <c r="N442" s="223"/>
      <c r="P442" s="413"/>
      <c r="Q442" s="413"/>
      <c r="R442" s="413"/>
      <c r="S442" s="413"/>
      <c r="T442" s="413"/>
      <c r="U442" s="413"/>
      <c r="V442" s="413"/>
      <c r="W442" s="413"/>
      <c r="X442" s="413"/>
      <c r="Y442" s="304"/>
      <c r="Z442" s="246"/>
      <c r="AA442" s="246"/>
      <c r="AB442" s="246"/>
      <c r="AC442" s="246"/>
      <c r="AD442" s="246"/>
      <c r="AE442" s="223"/>
      <c r="AG442" s="413"/>
      <c r="AH442" s="413"/>
      <c r="AI442" s="413"/>
      <c r="AJ442" s="413"/>
      <c r="AK442" s="413"/>
      <c r="AL442" s="413"/>
      <c r="AM442" s="413"/>
      <c r="AN442" s="413"/>
      <c r="AO442" s="413"/>
      <c r="AP442" s="304"/>
      <c r="AQ442" s="246"/>
      <c r="AR442" s="246"/>
      <c r="AS442" s="246"/>
      <c r="AT442" s="246"/>
      <c r="AU442" s="246"/>
    </row>
    <row r="443" spans="1:47" s="242" customFormat="1" x14ac:dyDescent="0.35">
      <c r="A443" s="502" t="s">
        <v>33</v>
      </c>
      <c r="B443" s="503"/>
      <c r="C443" s="503"/>
      <c r="D443" s="503"/>
      <c r="E443" s="503"/>
      <c r="F443" s="503"/>
      <c r="G443" s="503"/>
      <c r="H443" s="503"/>
      <c r="I443" s="503"/>
      <c r="J443" s="425" t="s">
        <v>17</v>
      </c>
      <c r="K443" s="425" t="s">
        <v>15</v>
      </c>
      <c r="L443" s="425" t="s">
        <v>16</v>
      </c>
      <c r="M443" s="418" t="s">
        <v>18</v>
      </c>
      <c r="N443" s="413"/>
      <c r="P443" s="502" t="s">
        <v>33</v>
      </c>
      <c r="Q443" s="503"/>
      <c r="R443" s="503"/>
      <c r="S443" s="503"/>
      <c r="T443" s="503"/>
      <c r="U443" s="503"/>
      <c r="V443" s="503"/>
      <c r="W443" s="503"/>
      <c r="X443" s="503"/>
      <c r="Y443" s="414" t="s">
        <v>266</v>
      </c>
      <c r="Z443" s="425" t="s">
        <v>77</v>
      </c>
      <c r="AA443" s="425" t="s">
        <v>15</v>
      </c>
      <c r="AB443" s="425" t="s">
        <v>16</v>
      </c>
      <c r="AC443" s="414" t="s">
        <v>18</v>
      </c>
      <c r="AD443" s="268" t="s">
        <v>114</v>
      </c>
      <c r="AE443" s="413"/>
      <c r="AG443" s="502" t="s">
        <v>33</v>
      </c>
      <c r="AH443" s="503"/>
      <c r="AI443" s="503"/>
      <c r="AJ443" s="503"/>
      <c r="AK443" s="503"/>
      <c r="AL443" s="503"/>
      <c r="AM443" s="503"/>
      <c r="AN443" s="503"/>
      <c r="AO443" s="503"/>
      <c r="AP443" s="414" t="s">
        <v>266</v>
      </c>
      <c r="AQ443" s="425" t="s">
        <v>211</v>
      </c>
      <c r="AR443" s="425" t="s">
        <v>15</v>
      </c>
      <c r="AS443" s="425" t="s">
        <v>16</v>
      </c>
      <c r="AT443" s="414" t="s">
        <v>213</v>
      </c>
      <c r="AU443" s="268" t="s">
        <v>269</v>
      </c>
    </row>
    <row r="444" spans="1:47" x14ac:dyDescent="0.35">
      <c r="A444" s="415">
        <v>1</v>
      </c>
      <c r="B444" s="492"/>
      <c r="C444" s="492"/>
      <c r="D444" s="492"/>
      <c r="E444" s="492"/>
      <c r="F444" s="492"/>
      <c r="G444" s="492"/>
      <c r="H444" s="492"/>
      <c r="I444" s="492"/>
      <c r="J444" s="234">
        <v>0</v>
      </c>
      <c r="K444" s="234">
        <v>0</v>
      </c>
      <c r="L444" s="234">
        <v>0</v>
      </c>
      <c r="M444" s="236">
        <f t="shared" si="407"/>
        <v>0</v>
      </c>
      <c r="N444" s="223"/>
      <c r="P444" s="415">
        <v>1</v>
      </c>
      <c r="Q444" s="492"/>
      <c r="R444" s="492"/>
      <c r="S444" s="492"/>
      <c r="T444" s="492"/>
      <c r="U444" s="492"/>
      <c r="V444" s="492"/>
      <c r="W444" s="492"/>
      <c r="X444" s="492"/>
      <c r="Y444" s="164">
        <f t="shared" ref="Y444:Y447" si="411">AU364</f>
        <v>0</v>
      </c>
      <c r="Z444" s="234">
        <v>0</v>
      </c>
      <c r="AA444" s="234">
        <v>0</v>
      </c>
      <c r="AB444" s="234">
        <v>0</v>
      </c>
      <c r="AC444" s="295">
        <f t="shared" ref="AC444:AC446" si="412">SUM(Z444:AB444)</f>
        <v>0</v>
      </c>
      <c r="AD444" s="296">
        <f t="shared" ref="AD444:AD446" si="413">M444-AC444</f>
        <v>0</v>
      </c>
      <c r="AE444" s="223"/>
      <c r="AG444" s="415">
        <v>1</v>
      </c>
      <c r="AH444" s="492"/>
      <c r="AI444" s="492"/>
      <c r="AJ444" s="492"/>
      <c r="AK444" s="492"/>
      <c r="AL444" s="492"/>
      <c r="AM444" s="492"/>
      <c r="AN444" s="492"/>
      <c r="AO444" s="492"/>
      <c r="AP444" s="305">
        <f t="shared" ref="AP444:AP447" si="414">AU364</f>
        <v>0</v>
      </c>
      <c r="AQ444" s="234">
        <v>0</v>
      </c>
      <c r="AR444" s="234">
        <v>0</v>
      </c>
      <c r="AS444" s="234">
        <v>0</v>
      </c>
      <c r="AT444" s="277">
        <f t="shared" ref="AT444:AT446" si="415">SUM(AQ444:AS444)</f>
        <v>0</v>
      </c>
      <c r="AU444" s="278">
        <f>IF($S$473&lt;&gt;0, AC444+AP444-AT444, M444+AP444-AT444)</f>
        <v>0</v>
      </c>
    </row>
    <row r="445" spans="1:47" x14ac:dyDescent="0.35">
      <c r="A445" s="415">
        <v>2</v>
      </c>
      <c r="B445" s="492"/>
      <c r="C445" s="492"/>
      <c r="D445" s="492"/>
      <c r="E445" s="492"/>
      <c r="F445" s="492"/>
      <c r="G445" s="492"/>
      <c r="H445" s="492"/>
      <c r="I445" s="492"/>
      <c r="J445" s="234">
        <v>0</v>
      </c>
      <c r="K445" s="234">
        <v>0</v>
      </c>
      <c r="L445" s="234">
        <v>0</v>
      </c>
      <c r="M445" s="236">
        <f t="shared" si="407"/>
        <v>0</v>
      </c>
      <c r="N445" s="223"/>
      <c r="P445" s="415">
        <v>2</v>
      </c>
      <c r="Q445" s="492"/>
      <c r="R445" s="492"/>
      <c r="S445" s="492"/>
      <c r="T445" s="492"/>
      <c r="U445" s="492"/>
      <c r="V445" s="492"/>
      <c r="W445" s="492"/>
      <c r="X445" s="492"/>
      <c r="Y445" s="164">
        <f t="shared" si="411"/>
        <v>0</v>
      </c>
      <c r="Z445" s="234">
        <v>0</v>
      </c>
      <c r="AA445" s="234">
        <v>0</v>
      </c>
      <c r="AB445" s="234">
        <v>0</v>
      </c>
      <c r="AC445" s="295">
        <f t="shared" si="412"/>
        <v>0</v>
      </c>
      <c r="AD445" s="296">
        <f t="shared" si="413"/>
        <v>0</v>
      </c>
      <c r="AE445" s="223"/>
      <c r="AG445" s="415">
        <v>2</v>
      </c>
      <c r="AH445" s="492"/>
      <c r="AI445" s="492"/>
      <c r="AJ445" s="492"/>
      <c r="AK445" s="492"/>
      <c r="AL445" s="492"/>
      <c r="AM445" s="492"/>
      <c r="AN445" s="492"/>
      <c r="AO445" s="492"/>
      <c r="AP445" s="305">
        <f t="shared" si="414"/>
        <v>0</v>
      </c>
      <c r="AQ445" s="234">
        <v>0</v>
      </c>
      <c r="AR445" s="234">
        <v>0</v>
      </c>
      <c r="AS445" s="234">
        <v>0</v>
      </c>
      <c r="AT445" s="277">
        <f t="shared" si="415"/>
        <v>0</v>
      </c>
      <c r="AU445" s="278">
        <f t="shared" ref="AU445:AU447" si="416">IF($S$473&lt;&gt;0, AC445+AP445-AT445, M445+AP445-AT445)</f>
        <v>0</v>
      </c>
    </row>
    <row r="446" spans="1:47" x14ac:dyDescent="0.35">
      <c r="A446" s="415">
        <v>3</v>
      </c>
      <c r="B446" s="492"/>
      <c r="C446" s="492"/>
      <c r="D446" s="492"/>
      <c r="E446" s="492"/>
      <c r="F446" s="492"/>
      <c r="G446" s="492"/>
      <c r="H446" s="492"/>
      <c r="I446" s="492"/>
      <c r="J446" s="234">
        <v>0</v>
      </c>
      <c r="K446" s="234">
        <v>0</v>
      </c>
      <c r="L446" s="234">
        <v>0</v>
      </c>
      <c r="M446" s="236">
        <f>SUM(J446:L446)</f>
        <v>0</v>
      </c>
      <c r="N446" s="223"/>
      <c r="P446" s="415">
        <v>3</v>
      </c>
      <c r="Q446" s="492"/>
      <c r="R446" s="492"/>
      <c r="S446" s="492"/>
      <c r="T446" s="492"/>
      <c r="U446" s="492"/>
      <c r="V446" s="492"/>
      <c r="W446" s="492"/>
      <c r="X446" s="492"/>
      <c r="Y446" s="164">
        <f t="shared" si="411"/>
        <v>0</v>
      </c>
      <c r="Z446" s="234">
        <v>0</v>
      </c>
      <c r="AA446" s="234">
        <v>0</v>
      </c>
      <c r="AB446" s="234">
        <v>0</v>
      </c>
      <c r="AC446" s="295">
        <f t="shared" si="412"/>
        <v>0</v>
      </c>
      <c r="AD446" s="296">
        <f t="shared" si="413"/>
        <v>0</v>
      </c>
      <c r="AE446" s="223"/>
      <c r="AG446" s="415">
        <v>3</v>
      </c>
      <c r="AH446" s="492"/>
      <c r="AI446" s="492"/>
      <c r="AJ446" s="492"/>
      <c r="AK446" s="492"/>
      <c r="AL446" s="492"/>
      <c r="AM446" s="492"/>
      <c r="AN446" s="492"/>
      <c r="AO446" s="492"/>
      <c r="AP446" s="305">
        <f t="shared" si="414"/>
        <v>0</v>
      </c>
      <c r="AQ446" s="234">
        <v>0</v>
      </c>
      <c r="AR446" s="234">
        <v>0</v>
      </c>
      <c r="AS446" s="234">
        <v>0</v>
      </c>
      <c r="AT446" s="277">
        <f t="shared" si="415"/>
        <v>0</v>
      </c>
      <c r="AU446" s="278">
        <f t="shared" si="416"/>
        <v>0</v>
      </c>
    </row>
    <row r="447" spans="1:47" ht="16" thickBot="1" x14ac:dyDescent="0.4">
      <c r="A447" s="504" t="s">
        <v>26</v>
      </c>
      <c r="B447" s="505"/>
      <c r="C447" s="505"/>
      <c r="D447" s="505"/>
      <c r="E447" s="505"/>
      <c r="F447" s="505"/>
      <c r="G447" s="505"/>
      <c r="H447" s="505"/>
      <c r="I447" s="505"/>
      <c r="J447" s="250">
        <f>SUM(J444:J446)</f>
        <v>0</v>
      </c>
      <c r="K447" s="250">
        <f t="shared" ref="K447" si="417">SUM(K444:K446)</f>
        <v>0</v>
      </c>
      <c r="L447" s="250">
        <f>SUM(L444:L446)</f>
        <v>0</v>
      </c>
      <c r="M447" s="237">
        <f t="shared" si="407"/>
        <v>0</v>
      </c>
      <c r="N447" s="223"/>
      <c r="P447" s="504" t="s">
        <v>26</v>
      </c>
      <c r="Q447" s="505"/>
      <c r="R447" s="505"/>
      <c r="S447" s="505"/>
      <c r="T447" s="505"/>
      <c r="U447" s="505"/>
      <c r="V447" s="505"/>
      <c r="W447" s="505"/>
      <c r="X447" s="505"/>
      <c r="Y447" s="200">
        <f t="shared" si="411"/>
        <v>0</v>
      </c>
      <c r="Z447" s="293">
        <f>SUM(Z444:Z446)</f>
        <v>0</v>
      </c>
      <c r="AA447" s="293">
        <f t="shared" ref="AA447:AD447" si="418">SUM(AA444:AA446)</f>
        <v>0</v>
      </c>
      <c r="AB447" s="293">
        <f t="shared" si="418"/>
        <v>0</v>
      </c>
      <c r="AC447" s="293">
        <f t="shared" si="418"/>
        <v>0</v>
      </c>
      <c r="AD447" s="294">
        <f t="shared" si="418"/>
        <v>0</v>
      </c>
      <c r="AE447" s="223"/>
      <c r="AG447" s="504" t="s">
        <v>26</v>
      </c>
      <c r="AH447" s="505"/>
      <c r="AI447" s="505"/>
      <c r="AJ447" s="505"/>
      <c r="AK447" s="505"/>
      <c r="AL447" s="505"/>
      <c r="AM447" s="505"/>
      <c r="AN447" s="505"/>
      <c r="AO447" s="505"/>
      <c r="AP447" s="306">
        <f t="shared" si="414"/>
        <v>0</v>
      </c>
      <c r="AQ447" s="275">
        <f>SUM(AQ444:AQ446)</f>
        <v>0</v>
      </c>
      <c r="AR447" s="275">
        <f t="shared" ref="AR447:AT447" si="419">SUM(AR444:AR446)</f>
        <v>0</v>
      </c>
      <c r="AS447" s="275">
        <f t="shared" si="419"/>
        <v>0</v>
      </c>
      <c r="AT447" s="275">
        <f t="shared" si="419"/>
        <v>0</v>
      </c>
      <c r="AU447" s="276">
        <f t="shared" si="416"/>
        <v>0</v>
      </c>
    </row>
    <row r="448" spans="1:47" s="358" customFormat="1" ht="3.75" customHeight="1" thickBot="1" x14ac:dyDescent="0.4">
      <c r="A448" s="413"/>
      <c r="B448" s="413"/>
      <c r="C448" s="413"/>
      <c r="D448" s="413"/>
      <c r="E448" s="413"/>
      <c r="F448" s="413"/>
      <c r="G448" s="413"/>
      <c r="H448" s="413"/>
      <c r="I448" s="413"/>
      <c r="J448" s="246"/>
      <c r="K448" s="246"/>
      <c r="L448" s="246"/>
      <c r="M448" s="246"/>
      <c r="N448" s="223"/>
      <c r="P448" s="413"/>
      <c r="Q448" s="413"/>
      <c r="R448" s="413"/>
      <c r="S448" s="413"/>
      <c r="T448" s="413"/>
      <c r="U448" s="413"/>
      <c r="V448" s="413"/>
      <c r="W448" s="413"/>
      <c r="X448" s="413"/>
      <c r="Y448" s="246"/>
      <c r="Z448" s="246"/>
      <c r="AA448" s="246"/>
      <c r="AB448" s="246"/>
      <c r="AC448" s="246"/>
      <c r="AD448" s="246"/>
      <c r="AE448" s="223"/>
      <c r="AG448" s="413"/>
      <c r="AH448" s="413"/>
      <c r="AI448" s="413"/>
      <c r="AJ448" s="413"/>
      <c r="AK448" s="413"/>
      <c r="AL448" s="413"/>
      <c r="AM448" s="413"/>
      <c r="AN448" s="413"/>
      <c r="AO448" s="413"/>
      <c r="AP448" s="246"/>
      <c r="AQ448" s="246"/>
      <c r="AR448" s="246"/>
      <c r="AS448" s="246"/>
      <c r="AT448" s="246"/>
      <c r="AU448" s="246"/>
    </row>
    <row r="449" spans="1:134" s="242" customFormat="1" x14ac:dyDescent="0.35">
      <c r="A449" s="502" t="s">
        <v>27</v>
      </c>
      <c r="B449" s="503"/>
      <c r="C449" s="503"/>
      <c r="D449" s="503"/>
      <c r="E449" s="503"/>
      <c r="F449" s="503"/>
      <c r="G449" s="503"/>
      <c r="H449" s="503"/>
      <c r="I449" s="503"/>
      <c r="J449" s="425" t="s">
        <v>17</v>
      </c>
      <c r="K449" s="425" t="s">
        <v>15</v>
      </c>
      <c r="L449" s="425" t="s">
        <v>16</v>
      </c>
      <c r="M449" s="418" t="s">
        <v>18</v>
      </c>
      <c r="N449" s="413"/>
      <c r="P449" s="502" t="s">
        <v>27</v>
      </c>
      <c r="Q449" s="503"/>
      <c r="R449" s="503"/>
      <c r="S449" s="503"/>
      <c r="T449" s="503"/>
      <c r="U449" s="503"/>
      <c r="V449" s="503"/>
      <c r="W449" s="503"/>
      <c r="X449" s="503"/>
      <c r="Y449" s="414" t="s">
        <v>266</v>
      </c>
      <c r="Z449" s="425" t="s">
        <v>77</v>
      </c>
      <c r="AA449" s="425" t="s">
        <v>15</v>
      </c>
      <c r="AB449" s="425" t="s">
        <v>16</v>
      </c>
      <c r="AC449" s="414" t="s">
        <v>18</v>
      </c>
      <c r="AD449" s="268" t="s">
        <v>114</v>
      </c>
      <c r="AE449" s="413"/>
      <c r="AG449" s="502" t="s">
        <v>27</v>
      </c>
      <c r="AH449" s="503"/>
      <c r="AI449" s="503"/>
      <c r="AJ449" s="503"/>
      <c r="AK449" s="503"/>
      <c r="AL449" s="503"/>
      <c r="AM449" s="503"/>
      <c r="AN449" s="503"/>
      <c r="AO449" s="503"/>
      <c r="AP449" s="414" t="s">
        <v>266</v>
      </c>
      <c r="AQ449" s="425" t="s">
        <v>211</v>
      </c>
      <c r="AR449" s="425" t="s">
        <v>15</v>
      </c>
      <c r="AS449" s="425" t="s">
        <v>16</v>
      </c>
      <c r="AT449" s="414" t="s">
        <v>213</v>
      </c>
      <c r="AU449" s="268" t="s">
        <v>269</v>
      </c>
    </row>
    <row r="450" spans="1:134" x14ac:dyDescent="0.35">
      <c r="A450" s="415">
        <v>1</v>
      </c>
      <c r="B450" s="228" t="s">
        <v>28</v>
      </c>
      <c r="C450" s="492"/>
      <c r="D450" s="492"/>
      <c r="E450" s="492"/>
      <c r="F450" s="492"/>
      <c r="G450" s="492"/>
      <c r="H450" s="492"/>
      <c r="I450" s="492"/>
      <c r="J450" s="234">
        <v>0</v>
      </c>
      <c r="K450" s="234">
        <v>0</v>
      </c>
      <c r="L450" s="234">
        <v>0</v>
      </c>
      <c r="M450" s="236">
        <f t="shared" si="407"/>
        <v>0</v>
      </c>
      <c r="N450" s="223"/>
      <c r="P450" s="415">
        <v>1</v>
      </c>
      <c r="Q450" s="228" t="s">
        <v>28</v>
      </c>
      <c r="R450" s="492"/>
      <c r="S450" s="492"/>
      <c r="T450" s="492"/>
      <c r="U450" s="492"/>
      <c r="V450" s="492"/>
      <c r="W450" s="492"/>
      <c r="X450" s="492"/>
      <c r="Y450" s="164">
        <f t="shared" ref="Y450:Y461" si="420">AU370</f>
        <v>0</v>
      </c>
      <c r="Z450" s="234">
        <v>0</v>
      </c>
      <c r="AA450" s="234">
        <v>0</v>
      </c>
      <c r="AB450" s="234">
        <v>0</v>
      </c>
      <c r="AC450" s="295">
        <f t="shared" ref="AC450:AC459" si="421">SUM(Z450:AB450)</f>
        <v>0</v>
      </c>
      <c r="AD450" s="296">
        <f t="shared" ref="AD450:AD460" si="422">M450-AC450</f>
        <v>0</v>
      </c>
      <c r="AE450" s="223"/>
      <c r="AG450" s="415">
        <v>1</v>
      </c>
      <c r="AH450" s="228" t="s">
        <v>28</v>
      </c>
      <c r="AI450" s="492"/>
      <c r="AJ450" s="492"/>
      <c r="AK450" s="492"/>
      <c r="AL450" s="492"/>
      <c r="AM450" s="492"/>
      <c r="AN450" s="492"/>
      <c r="AO450" s="492"/>
      <c r="AP450" s="305">
        <f t="shared" ref="AP450:AP461" si="423">AU370</f>
        <v>0</v>
      </c>
      <c r="AQ450" s="234">
        <v>0</v>
      </c>
      <c r="AR450" s="234">
        <v>0</v>
      </c>
      <c r="AS450" s="234">
        <v>0</v>
      </c>
      <c r="AT450" s="277">
        <f t="shared" ref="AT450:AT459" si="424">SUM(AQ450:AS450)</f>
        <v>0</v>
      </c>
      <c r="AU450" s="278">
        <f t="shared" ref="AU450:AU460" si="425">IF($S$473&lt;&gt;0, AC450+AP450-AT450, M450+AP450-AT450)</f>
        <v>0</v>
      </c>
    </row>
    <row r="451" spans="1:134" x14ac:dyDescent="0.35">
      <c r="A451" s="415">
        <v>2</v>
      </c>
      <c r="B451" s="228" t="s">
        <v>31</v>
      </c>
      <c r="C451" s="492"/>
      <c r="D451" s="492"/>
      <c r="E451" s="492"/>
      <c r="F451" s="492"/>
      <c r="G451" s="492"/>
      <c r="H451" s="492"/>
      <c r="I451" s="492"/>
      <c r="J451" s="234">
        <v>0</v>
      </c>
      <c r="K451" s="234">
        <v>0</v>
      </c>
      <c r="L451" s="234">
        <v>0</v>
      </c>
      <c r="M451" s="236">
        <f t="shared" si="407"/>
        <v>0</v>
      </c>
      <c r="N451" s="223"/>
      <c r="P451" s="415">
        <v>2</v>
      </c>
      <c r="Q451" s="228" t="s">
        <v>31</v>
      </c>
      <c r="R451" s="492"/>
      <c r="S451" s="492"/>
      <c r="T451" s="492"/>
      <c r="U451" s="492"/>
      <c r="V451" s="492"/>
      <c r="W451" s="492"/>
      <c r="X451" s="492"/>
      <c r="Y451" s="164">
        <f t="shared" si="420"/>
        <v>0</v>
      </c>
      <c r="Z451" s="234">
        <v>0</v>
      </c>
      <c r="AA451" s="234">
        <v>0</v>
      </c>
      <c r="AB451" s="234">
        <v>0</v>
      </c>
      <c r="AC451" s="295">
        <f t="shared" si="421"/>
        <v>0</v>
      </c>
      <c r="AD451" s="296">
        <f t="shared" si="422"/>
        <v>0</v>
      </c>
      <c r="AE451" s="223"/>
      <c r="AG451" s="415">
        <v>2</v>
      </c>
      <c r="AH451" s="228" t="s">
        <v>31</v>
      </c>
      <c r="AI451" s="492"/>
      <c r="AJ451" s="492"/>
      <c r="AK451" s="492"/>
      <c r="AL451" s="492"/>
      <c r="AM451" s="492"/>
      <c r="AN451" s="492"/>
      <c r="AO451" s="492"/>
      <c r="AP451" s="305">
        <f t="shared" si="423"/>
        <v>0</v>
      </c>
      <c r="AQ451" s="234">
        <v>0</v>
      </c>
      <c r="AR451" s="234">
        <v>0</v>
      </c>
      <c r="AS451" s="234">
        <v>0</v>
      </c>
      <c r="AT451" s="277">
        <f t="shared" si="424"/>
        <v>0</v>
      </c>
      <c r="AU451" s="278">
        <f t="shared" si="425"/>
        <v>0</v>
      </c>
    </row>
    <row r="452" spans="1:134" x14ac:dyDescent="0.35">
      <c r="A452" s="415">
        <v>3</v>
      </c>
      <c r="B452" s="228" t="s">
        <v>32</v>
      </c>
      <c r="C452" s="492"/>
      <c r="D452" s="492"/>
      <c r="E452" s="492"/>
      <c r="F452" s="492"/>
      <c r="G452" s="492"/>
      <c r="H452" s="492"/>
      <c r="I452" s="492"/>
      <c r="J452" s="234">
        <v>0</v>
      </c>
      <c r="K452" s="234">
        <v>0</v>
      </c>
      <c r="L452" s="234">
        <v>0</v>
      </c>
      <c r="M452" s="236">
        <f t="shared" si="407"/>
        <v>0</v>
      </c>
      <c r="N452" s="223"/>
      <c r="P452" s="415">
        <v>3</v>
      </c>
      <c r="Q452" s="228" t="s">
        <v>32</v>
      </c>
      <c r="R452" s="492"/>
      <c r="S452" s="492"/>
      <c r="T452" s="492"/>
      <c r="U452" s="492"/>
      <c r="V452" s="492"/>
      <c r="W452" s="492"/>
      <c r="X452" s="492"/>
      <c r="Y452" s="164">
        <f t="shared" si="420"/>
        <v>0</v>
      </c>
      <c r="Z452" s="234">
        <v>0</v>
      </c>
      <c r="AA452" s="234">
        <v>0</v>
      </c>
      <c r="AB452" s="234">
        <v>0</v>
      </c>
      <c r="AC452" s="295">
        <f t="shared" si="421"/>
        <v>0</v>
      </c>
      <c r="AD452" s="296">
        <f t="shared" si="422"/>
        <v>0</v>
      </c>
      <c r="AE452" s="223"/>
      <c r="AG452" s="415">
        <v>3</v>
      </c>
      <c r="AH452" s="228" t="s">
        <v>32</v>
      </c>
      <c r="AI452" s="492"/>
      <c r="AJ452" s="492"/>
      <c r="AK452" s="492"/>
      <c r="AL452" s="492"/>
      <c r="AM452" s="492"/>
      <c r="AN452" s="492"/>
      <c r="AO452" s="492"/>
      <c r="AP452" s="305">
        <f t="shared" si="423"/>
        <v>0</v>
      </c>
      <c r="AQ452" s="234">
        <v>0</v>
      </c>
      <c r="AR452" s="234">
        <v>0</v>
      </c>
      <c r="AS452" s="234">
        <v>0</v>
      </c>
      <c r="AT452" s="277">
        <f t="shared" si="424"/>
        <v>0</v>
      </c>
      <c r="AU452" s="278">
        <f t="shared" si="425"/>
        <v>0</v>
      </c>
    </row>
    <row r="453" spans="1:134" s="358" customFormat="1" x14ac:dyDescent="0.35">
      <c r="A453" s="229">
        <v>4</v>
      </c>
      <c r="B453" s="228" t="s">
        <v>72</v>
      </c>
      <c r="C453" s="492"/>
      <c r="D453" s="492"/>
      <c r="E453" s="492"/>
      <c r="F453" s="492"/>
      <c r="G453" s="492"/>
      <c r="H453" s="492"/>
      <c r="I453" s="492"/>
      <c r="J453" s="234">
        <v>0</v>
      </c>
      <c r="K453" s="234">
        <v>0</v>
      </c>
      <c r="L453" s="234">
        <v>0</v>
      </c>
      <c r="M453" s="236">
        <f t="shared" si="407"/>
        <v>0</v>
      </c>
      <c r="N453" s="223"/>
      <c r="P453" s="229">
        <v>4</v>
      </c>
      <c r="Q453" s="228" t="s">
        <v>72</v>
      </c>
      <c r="R453" s="492"/>
      <c r="S453" s="492"/>
      <c r="T453" s="492"/>
      <c r="U453" s="492"/>
      <c r="V453" s="492"/>
      <c r="W453" s="492"/>
      <c r="X453" s="492"/>
      <c r="Y453" s="164">
        <f t="shared" si="420"/>
        <v>0</v>
      </c>
      <c r="Z453" s="234">
        <v>0</v>
      </c>
      <c r="AA453" s="234">
        <v>0</v>
      </c>
      <c r="AB453" s="234">
        <v>0</v>
      </c>
      <c r="AC453" s="295">
        <f t="shared" si="421"/>
        <v>0</v>
      </c>
      <c r="AD453" s="296">
        <f t="shared" si="422"/>
        <v>0</v>
      </c>
      <c r="AE453" s="223"/>
      <c r="AG453" s="229">
        <v>4</v>
      </c>
      <c r="AH453" s="228" t="s">
        <v>72</v>
      </c>
      <c r="AI453" s="492"/>
      <c r="AJ453" s="492"/>
      <c r="AK453" s="492"/>
      <c r="AL453" s="492"/>
      <c r="AM453" s="492"/>
      <c r="AN453" s="492"/>
      <c r="AO453" s="492"/>
      <c r="AP453" s="305">
        <f t="shared" si="423"/>
        <v>0</v>
      </c>
      <c r="AQ453" s="234">
        <v>0</v>
      </c>
      <c r="AR453" s="234">
        <v>0</v>
      </c>
      <c r="AS453" s="234">
        <v>0</v>
      </c>
      <c r="AT453" s="277">
        <f t="shared" si="424"/>
        <v>0</v>
      </c>
      <c r="AU453" s="278">
        <f t="shared" si="425"/>
        <v>0</v>
      </c>
    </row>
    <row r="454" spans="1:134" x14ac:dyDescent="0.35">
      <c r="A454" s="415">
        <v>5</v>
      </c>
      <c r="B454" s="228" t="s">
        <v>29</v>
      </c>
      <c r="C454" s="492"/>
      <c r="D454" s="492"/>
      <c r="E454" s="492"/>
      <c r="F454" s="492"/>
      <c r="G454" s="492"/>
      <c r="H454" s="492"/>
      <c r="I454" s="492"/>
      <c r="J454" s="234">
        <v>0</v>
      </c>
      <c r="K454" s="234">
        <v>0</v>
      </c>
      <c r="L454" s="234">
        <v>0</v>
      </c>
      <c r="M454" s="236">
        <f t="shared" si="407"/>
        <v>0</v>
      </c>
      <c r="N454" s="223"/>
      <c r="P454" s="415">
        <v>5</v>
      </c>
      <c r="Q454" s="228" t="s">
        <v>29</v>
      </c>
      <c r="R454" s="492"/>
      <c r="S454" s="492"/>
      <c r="T454" s="492"/>
      <c r="U454" s="492"/>
      <c r="V454" s="492"/>
      <c r="W454" s="492"/>
      <c r="X454" s="492"/>
      <c r="Y454" s="164">
        <f t="shared" si="420"/>
        <v>0</v>
      </c>
      <c r="Z454" s="234">
        <v>0</v>
      </c>
      <c r="AA454" s="234">
        <v>0</v>
      </c>
      <c r="AB454" s="234">
        <v>0</v>
      </c>
      <c r="AC454" s="295">
        <f t="shared" si="421"/>
        <v>0</v>
      </c>
      <c r="AD454" s="296">
        <f t="shared" si="422"/>
        <v>0</v>
      </c>
      <c r="AE454" s="223"/>
      <c r="AG454" s="415">
        <v>5</v>
      </c>
      <c r="AH454" s="228" t="s">
        <v>29</v>
      </c>
      <c r="AI454" s="492"/>
      <c r="AJ454" s="492"/>
      <c r="AK454" s="492"/>
      <c r="AL454" s="492"/>
      <c r="AM454" s="492"/>
      <c r="AN454" s="492"/>
      <c r="AO454" s="492"/>
      <c r="AP454" s="305">
        <f t="shared" si="423"/>
        <v>0</v>
      </c>
      <c r="AQ454" s="234">
        <v>0</v>
      </c>
      <c r="AR454" s="234">
        <v>0</v>
      </c>
      <c r="AS454" s="234">
        <v>0</v>
      </c>
      <c r="AT454" s="277">
        <f t="shared" si="424"/>
        <v>0</v>
      </c>
      <c r="AU454" s="278">
        <f t="shared" si="425"/>
        <v>0</v>
      </c>
    </row>
    <row r="455" spans="1:134" x14ac:dyDescent="0.35">
      <c r="A455" s="415">
        <v>6</v>
      </c>
      <c r="B455" s="228" t="s">
        <v>30</v>
      </c>
      <c r="C455" s="492"/>
      <c r="D455" s="492"/>
      <c r="E455" s="492"/>
      <c r="F455" s="492"/>
      <c r="G455" s="492"/>
      <c r="H455" s="492"/>
      <c r="I455" s="492"/>
      <c r="J455" s="234">
        <v>0</v>
      </c>
      <c r="K455" s="234">
        <v>0</v>
      </c>
      <c r="L455" s="234">
        <v>0</v>
      </c>
      <c r="M455" s="236">
        <f t="shared" si="407"/>
        <v>0</v>
      </c>
      <c r="N455" s="223"/>
      <c r="P455" s="415">
        <v>6</v>
      </c>
      <c r="Q455" s="228" t="s">
        <v>30</v>
      </c>
      <c r="R455" s="492"/>
      <c r="S455" s="492"/>
      <c r="T455" s="492"/>
      <c r="U455" s="492"/>
      <c r="V455" s="492"/>
      <c r="W455" s="492"/>
      <c r="X455" s="492"/>
      <c r="Y455" s="164">
        <f>AU375</f>
        <v>0</v>
      </c>
      <c r="Z455" s="234">
        <v>0</v>
      </c>
      <c r="AA455" s="234">
        <v>0</v>
      </c>
      <c r="AB455" s="234">
        <v>0</v>
      </c>
      <c r="AC455" s="295">
        <f t="shared" si="421"/>
        <v>0</v>
      </c>
      <c r="AD455" s="296">
        <f t="shared" si="422"/>
        <v>0</v>
      </c>
      <c r="AE455" s="223"/>
      <c r="AG455" s="415">
        <v>6</v>
      </c>
      <c r="AH455" s="228" t="s">
        <v>30</v>
      </c>
      <c r="AI455" s="492"/>
      <c r="AJ455" s="492"/>
      <c r="AK455" s="492"/>
      <c r="AL455" s="492"/>
      <c r="AM455" s="492"/>
      <c r="AN455" s="492"/>
      <c r="AO455" s="492"/>
      <c r="AP455" s="305">
        <f t="shared" si="423"/>
        <v>0</v>
      </c>
      <c r="AQ455" s="234">
        <v>0</v>
      </c>
      <c r="AR455" s="234">
        <v>0</v>
      </c>
      <c r="AS455" s="234">
        <v>0</v>
      </c>
      <c r="AT455" s="277">
        <f t="shared" si="424"/>
        <v>0</v>
      </c>
      <c r="AU455" s="278">
        <f t="shared" si="425"/>
        <v>0</v>
      </c>
    </row>
    <row r="456" spans="1:134" x14ac:dyDescent="0.35">
      <c r="A456" s="415">
        <v>7</v>
      </c>
      <c r="B456" s="228" t="s">
        <v>34</v>
      </c>
      <c r="C456" s="492"/>
      <c r="D456" s="492"/>
      <c r="E456" s="492"/>
      <c r="F456" s="492"/>
      <c r="G456" s="492"/>
      <c r="H456" s="492"/>
      <c r="I456" s="492"/>
      <c r="J456" s="234">
        <v>0</v>
      </c>
      <c r="K456" s="234">
        <v>0</v>
      </c>
      <c r="L456" s="234">
        <v>0</v>
      </c>
      <c r="M456" s="236">
        <f t="shared" si="407"/>
        <v>0</v>
      </c>
      <c r="N456" s="223"/>
      <c r="P456" s="415">
        <v>7</v>
      </c>
      <c r="Q456" s="228" t="s">
        <v>34</v>
      </c>
      <c r="R456" s="492"/>
      <c r="S456" s="492"/>
      <c r="T456" s="492"/>
      <c r="U456" s="492"/>
      <c r="V456" s="492"/>
      <c r="W456" s="492"/>
      <c r="X456" s="492"/>
      <c r="Y456" s="164">
        <f t="shared" si="420"/>
        <v>0</v>
      </c>
      <c r="Z456" s="234">
        <v>0</v>
      </c>
      <c r="AA456" s="234">
        <v>0</v>
      </c>
      <c r="AB456" s="234">
        <v>0</v>
      </c>
      <c r="AC456" s="295">
        <f t="shared" si="421"/>
        <v>0</v>
      </c>
      <c r="AD456" s="296">
        <f t="shared" si="422"/>
        <v>0</v>
      </c>
      <c r="AE456" s="223"/>
      <c r="AG456" s="415">
        <v>7</v>
      </c>
      <c r="AH456" s="228" t="s">
        <v>34</v>
      </c>
      <c r="AI456" s="492"/>
      <c r="AJ456" s="492"/>
      <c r="AK456" s="492"/>
      <c r="AL456" s="492"/>
      <c r="AM456" s="492"/>
      <c r="AN456" s="492"/>
      <c r="AO456" s="492"/>
      <c r="AP456" s="305">
        <f t="shared" si="423"/>
        <v>0</v>
      </c>
      <c r="AQ456" s="234">
        <v>0</v>
      </c>
      <c r="AR456" s="234">
        <v>0</v>
      </c>
      <c r="AS456" s="234">
        <v>0</v>
      </c>
      <c r="AT456" s="277">
        <f t="shared" si="424"/>
        <v>0</v>
      </c>
      <c r="AU456" s="278">
        <f t="shared" si="425"/>
        <v>0</v>
      </c>
    </row>
    <row r="457" spans="1:134" x14ac:dyDescent="0.35">
      <c r="A457" s="415">
        <v>8</v>
      </c>
      <c r="B457" s="228" t="s">
        <v>35</v>
      </c>
      <c r="C457" s="492"/>
      <c r="D457" s="492"/>
      <c r="E457" s="492"/>
      <c r="F457" s="492"/>
      <c r="G457" s="492"/>
      <c r="H457" s="492"/>
      <c r="I457" s="492"/>
      <c r="J457" s="234">
        <v>0</v>
      </c>
      <c r="K457" s="234">
        <v>0</v>
      </c>
      <c r="L457" s="234">
        <v>0</v>
      </c>
      <c r="M457" s="236">
        <f>SUM(J457:L457)</f>
        <v>0</v>
      </c>
      <c r="N457" s="223"/>
      <c r="P457" s="415">
        <v>8</v>
      </c>
      <c r="Q457" s="228" t="s">
        <v>35</v>
      </c>
      <c r="R457" s="492"/>
      <c r="S457" s="492"/>
      <c r="T457" s="492"/>
      <c r="U457" s="492"/>
      <c r="V457" s="492"/>
      <c r="W457" s="492"/>
      <c r="X457" s="492"/>
      <c r="Y457" s="164">
        <f>AU377</f>
        <v>0</v>
      </c>
      <c r="Z457" s="234">
        <v>0</v>
      </c>
      <c r="AA457" s="234">
        <v>0</v>
      </c>
      <c r="AB457" s="234">
        <v>0</v>
      </c>
      <c r="AC457" s="295">
        <f t="shared" si="421"/>
        <v>0</v>
      </c>
      <c r="AD457" s="296">
        <f t="shared" si="422"/>
        <v>0</v>
      </c>
      <c r="AE457" s="223"/>
      <c r="AG457" s="415">
        <v>8</v>
      </c>
      <c r="AH457" s="228" t="s">
        <v>35</v>
      </c>
      <c r="AI457" s="492"/>
      <c r="AJ457" s="492"/>
      <c r="AK457" s="492"/>
      <c r="AL457" s="492"/>
      <c r="AM457" s="492"/>
      <c r="AN457" s="492"/>
      <c r="AO457" s="492"/>
      <c r="AP457" s="305">
        <f t="shared" si="423"/>
        <v>0</v>
      </c>
      <c r="AQ457" s="234">
        <v>0</v>
      </c>
      <c r="AR457" s="234">
        <v>0</v>
      </c>
      <c r="AS457" s="234">
        <v>0</v>
      </c>
      <c r="AT457" s="277">
        <f t="shared" si="424"/>
        <v>0</v>
      </c>
      <c r="AU457" s="278">
        <f t="shared" si="425"/>
        <v>0</v>
      </c>
    </row>
    <row r="458" spans="1:134" x14ac:dyDescent="0.35">
      <c r="A458" s="415">
        <v>9</v>
      </c>
      <c r="B458" s="228" t="s">
        <v>50</v>
      </c>
      <c r="C458" s="492"/>
      <c r="D458" s="492"/>
      <c r="E458" s="492"/>
      <c r="F458" s="492"/>
      <c r="G458" s="492"/>
      <c r="H458" s="492"/>
      <c r="I458" s="492"/>
      <c r="J458" s="234">
        <v>0</v>
      </c>
      <c r="K458" s="234">
        <v>0</v>
      </c>
      <c r="L458" s="234">
        <v>0</v>
      </c>
      <c r="M458" s="236">
        <f t="shared" si="407"/>
        <v>0</v>
      </c>
      <c r="N458" s="223"/>
      <c r="P458" s="415">
        <v>9</v>
      </c>
      <c r="Q458" s="228" t="s">
        <v>50</v>
      </c>
      <c r="R458" s="492"/>
      <c r="S458" s="492"/>
      <c r="T458" s="492"/>
      <c r="U458" s="492"/>
      <c r="V458" s="492"/>
      <c r="W458" s="492"/>
      <c r="X458" s="492"/>
      <c r="Y458" s="164">
        <f t="shared" si="420"/>
        <v>0</v>
      </c>
      <c r="Z458" s="234">
        <v>0</v>
      </c>
      <c r="AA458" s="234">
        <v>0</v>
      </c>
      <c r="AB458" s="234">
        <v>0</v>
      </c>
      <c r="AC458" s="295">
        <f t="shared" si="421"/>
        <v>0</v>
      </c>
      <c r="AD458" s="296">
        <f t="shared" si="422"/>
        <v>0</v>
      </c>
      <c r="AE458" s="223"/>
      <c r="AG458" s="415">
        <v>9</v>
      </c>
      <c r="AH458" s="228" t="s">
        <v>50</v>
      </c>
      <c r="AI458" s="492"/>
      <c r="AJ458" s="492"/>
      <c r="AK458" s="492"/>
      <c r="AL458" s="492"/>
      <c r="AM458" s="492"/>
      <c r="AN458" s="492"/>
      <c r="AO458" s="492"/>
      <c r="AP458" s="305">
        <f t="shared" si="423"/>
        <v>0</v>
      </c>
      <c r="AQ458" s="234">
        <v>0</v>
      </c>
      <c r="AR458" s="234">
        <v>0</v>
      </c>
      <c r="AS458" s="234">
        <v>0</v>
      </c>
      <c r="AT458" s="277">
        <f t="shared" si="424"/>
        <v>0</v>
      </c>
      <c r="AU458" s="278">
        <f t="shared" si="425"/>
        <v>0</v>
      </c>
    </row>
    <row r="459" spans="1:134" x14ac:dyDescent="0.35">
      <c r="A459" s="229">
        <v>10</v>
      </c>
      <c r="B459" s="313" t="s">
        <v>205</v>
      </c>
      <c r="C459" s="623"/>
      <c r="D459" s="623"/>
      <c r="E459" s="623"/>
      <c r="F459" s="623"/>
      <c r="G459" s="623"/>
      <c r="H459" s="623"/>
      <c r="I459" s="623"/>
      <c r="J459" s="234">
        <v>0</v>
      </c>
      <c r="K459" s="234">
        <v>0</v>
      </c>
      <c r="L459" s="234">
        <v>0</v>
      </c>
      <c r="M459" s="236">
        <f t="shared" si="407"/>
        <v>0</v>
      </c>
      <c r="N459" s="223"/>
      <c r="P459" s="229">
        <v>10</v>
      </c>
      <c r="Q459" s="313" t="s">
        <v>205</v>
      </c>
      <c r="R459" s="623"/>
      <c r="S459" s="623"/>
      <c r="T459" s="623"/>
      <c r="U459" s="623"/>
      <c r="V459" s="623"/>
      <c r="W459" s="623"/>
      <c r="X459" s="623"/>
      <c r="Y459" s="164">
        <f t="shared" si="420"/>
        <v>0</v>
      </c>
      <c r="Z459" s="234">
        <v>0</v>
      </c>
      <c r="AA459" s="234">
        <v>0</v>
      </c>
      <c r="AB459" s="234">
        <v>0</v>
      </c>
      <c r="AC459" s="295">
        <f t="shared" si="421"/>
        <v>0</v>
      </c>
      <c r="AD459" s="296">
        <f t="shared" si="422"/>
        <v>0</v>
      </c>
      <c r="AE459" s="223"/>
      <c r="AG459" s="229">
        <v>10</v>
      </c>
      <c r="AH459" s="313" t="s">
        <v>205</v>
      </c>
      <c r="AI459" s="623"/>
      <c r="AJ459" s="623"/>
      <c r="AK459" s="623"/>
      <c r="AL459" s="623"/>
      <c r="AM459" s="623"/>
      <c r="AN459" s="623"/>
      <c r="AO459" s="623"/>
      <c r="AP459" s="305">
        <f t="shared" si="423"/>
        <v>0</v>
      </c>
      <c r="AQ459" s="234">
        <v>0</v>
      </c>
      <c r="AR459" s="234">
        <v>0</v>
      </c>
      <c r="AS459" s="234">
        <v>0</v>
      </c>
      <c r="AT459" s="277">
        <f t="shared" si="424"/>
        <v>0</v>
      </c>
      <c r="AU459" s="278">
        <f t="shared" si="425"/>
        <v>0</v>
      </c>
    </row>
    <row r="460" spans="1:134" x14ac:dyDescent="0.35">
      <c r="A460" s="229">
        <v>11</v>
      </c>
      <c r="B460" s="313" t="s">
        <v>205</v>
      </c>
      <c r="C460" s="623"/>
      <c r="D460" s="623"/>
      <c r="E460" s="623"/>
      <c r="F460" s="623"/>
      <c r="G460" s="623"/>
      <c r="H460" s="623"/>
      <c r="I460" s="623"/>
      <c r="J460" s="234">
        <v>0</v>
      </c>
      <c r="K460" s="234">
        <v>0</v>
      </c>
      <c r="L460" s="234">
        <v>0</v>
      </c>
      <c r="M460" s="236">
        <f>SUM(J460:L460)</f>
        <v>0</v>
      </c>
      <c r="N460" s="223"/>
      <c r="P460" s="229">
        <v>11</v>
      </c>
      <c r="Q460" s="313" t="s">
        <v>205</v>
      </c>
      <c r="R460" s="623"/>
      <c r="S460" s="623"/>
      <c r="T460" s="623"/>
      <c r="U460" s="623"/>
      <c r="V460" s="623"/>
      <c r="W460" s="623"/>
      <c r="X460" s="623"/>
      <c r="Y460" s="164">
        <f t="shared" si="420"/>
        <v>0</v>
      </c>
      <c r="Z460" s="234">
        <v>0</v>
      </c>
      <c r="AA460" s="234">
        <v>0</v>
      </c>
      <c r="AB460" s="234">
        <v>0</v>
      </c>
      <c r="AC460" s="295">
        <f>SUM(Z460:AB460)</f>
        <v>0</v>
      </c>
      <c r="AD460" s="296">
        <f t="shared" si="422"/>
        <v>0</v>
      </c>
      <c r="AE460" s="223"/>
      <c r="AG460" s="229">
        <v>11</v>
      </c>
      <c r="AH460" s="313" t="s">
        <v>205</v>
      </c>
      <c r="AI460" s="623"/>
      <c r="AJ460" s="623"/>
      <c r="AK460" s="623"/>
      <c r="AL460" s="623"/>
      <c r="AM460" s="623"/>
      <c r="AN460" s="623"/>
      <c r="AO460" s="623"/>
      <c r="AP460" s="305">
        <f t="shared" si="423"/>
        <v>0</v>
      </c>
      <c r="AQ460" s="234">
        <v>0</v>
      </c>
      <c r="AR460" s="234">
        <v>0</v>
      </c>
      <c r="AS460" s="234">
        <v>0</v>
      </c>
      <c r="AT460" s="277">
        <f>SUM(AQ460:AS460)</f>
        <v>0</v>
      </c>
      <c r="AU460" s="278">
        <f t="shared" si="425"/>
        <v>0</v>
      </c>
    </row>
    <row r="461" spans="1:134" ht="16" thickBot="1" x14ac:dyDescent="0.4">
      <c r="A461" s="578" t="s">
        <v>36</v>
      </c>
      <c r="B461" s="579"/>
      <c r="C461" s="579"/>
      <c r="D461" s="579"/>
      <c r="E461" s="579"/>
      <c r="F461" s="579"/>
      <c r="G461" s="579"/>
      <c r="H461" s="579"/>
      <c r="I461" s="579"/>
      <c r="J461" s="250">
        <f>SUM(J450:J460)</f>
        <v>0</v>
      </c>
      <c r="K461" s="250">
        <f t="shared" ref="K461:L461" si="426">SUM(K450:K460)</f>
        <v>0</v>
      </c>
      <c r="L461" s="250">
        <f t="shared" si="426"/>
        <v>0</v>
      </c>
      <c r="M461" s="237">
        <f>SUM(J461:L461)</f>
        <v>0</v>
      </c>
      <c r="N461" s="223"/>
      <c r="P461" s="578" t="s">
        <v>36</v>
      </c>
      <c r="Q461" s="579"/>
      <c r="R461" s="579"/>
      <c r="S461" s="579"/>
      <c r="T461" s="579"/>
      <c r="U461" s="579"/>
      <c r="V461" s="579"/>
      <c r="W461" s="579"/>
      <c r="X461" s="579"/>
      <c r="Y461" s="200">
        <f t="shared" si="420"/>
        <v>0</v>
      </c>
      <c r="Z461" s="293">
        <f>SUM(Z450:Z460)</f>
        <v>0</v>
      </c>
      <c r="AA461" s="293">
        <f t="shared" ref="AA461" si="427">SUM(AA450:AA460)</f>
        <v>0</v>
      </c>
      <c r="AB461" s="293">
        <f>SUM(AB450:AB460)</f>
        <v>0</v>
      </c>
      <c r="AC461" s="293">
        <f t="shared" ref="AC461:AD461" si="428">SUM(AC450:AC460)</f>
        <v>0</v>
      </c>
      <c r="AD461" s="294">
        <f t="shared" si="428"/>
        <v>0</v>
      </c>
      <c r="AE461" s="223"/>
      <c r="AG461" s="578" t="s">
        <v>36</v>
      </c>
      <c r="AH461" s="579"/>
      <c r="AI461" s="579"/>
      <c r="AJ461" s="579"/>
      <c r="AK461" s="579"/>
      <c r="AL461" s="579"/>
      <c r="AM461" s="579"/>
      <c r="AN461" s="579"/>
      <c r="AO461" s="579"/>
      <c r="AP461" s="306">
        <f t="shared" si="423"/>
        <v>0</v>
      </c>
      <c r="AQ461" s="275">
        <f>SUM(AQ450:AQ460)</f>
        <v>0</v>
      </c>
      <c r="AR461" s="275">
        <f t="shared" ref="AR461:AU461" si="429">SUM(AR450:AR460)</f>
        <v>0</v>
      </c>
      <c r="AS461" s="275">
        <f t="shared" si="429"/>
        <v>0</v>
      </c>
      <c r="AT461" s="275">
        <f t="shared" si="429"/>
        <v>0</v>
      </c>
      <c r="AU461" s="276">
        <f t="shared" si="429"/>
        <v>0</v>
      </c>
    </row>
    <row r="462" spans="1:134" s="358" customFormat="1" ht="3.75" customHeight="1" x14ac:dyDescent="0.35">
      <c r="B462" s="281"/>
      <c r="C462" s="284"/>
      <c r="D462" s="284"/>
      <c r="E462" s="284"/>
      <c r="F462" s="284"/>
      <c r="G462" s="284"/>
      <c r="H462" s="284"/>
      <c r="I462" s="284"/>
      <c r="J462" s="283"/>
      <c r="K462" s="283"/>
      <c r="L462" s="283"/>
      <c r="M462" s="246"/>
      <c r="N462" s="223"/>
      <c r="Q462" s="281"/>
      <c r="R462" s="284"/>
      <c r="S462" s="284"/>
      <c r="T462" s="284"/>
      <c r="U462" s="284"/>
      <c r="V462" s="284"/>
      <c r="W462" s="284"/>
      <c r="X462" s="284"/>
      <c r="Y462" s="304"/>
      <c r="Z462" s="283"/>
      <c r="AA462" s="283"/>
      <c r="AB462" s="283"/>
      <c r="AC462" s="246"/>
      <c r="AD462" s="246"/>
      <c r="AE462" s="223"/>
      <c r="AH462" s="281"/>
      <c r="AI462" s="284"/>
      <c r="AJ462" s="284"/>
      <c r="AK462" s="284"/>
      <c r="AL462" s="284"/>
      <c r="AM462" s="284"/>
      <c r="AN462" s="284"/>
      <c r="AO462" s="284"/>
      <c r="AP462" s="304"/>
      <c r="AQ462" s="283"/>
      <c r="AR462" s="283"/>
      <c r="AS462" s="283"/>
      <c r="AT462" s="246"/>
      <c r="AU462" s="246"/>
      <c r="AW462" s="357"/>
      <c r="AX462" s="357"/>
      <c r="AY462" s="357"/>
      <c r="AZ462" s="357"/>
      <c r="BA462" s="357"/>
      <c r="BB462" s="357"/>
      <c r="BC462" s="357"/>
      <c r="BD462" s="357"/>
      <c r="BE462" s="357"/>
      <c r="BF462" s="357"/>
      <c r="BG462" s="357"/>
      <c r="BH462" s="357"/>
      <c r="BI462" s="357"/>
      <c r="BJ462" s="357"/>
      <c r="BK462" s="357"/>
      <c r="BL462" s="357"/>
      <c r="BM462" s="357"/>
      <c r="BN462" s="357"/>
      <c r="BO462" s="357"/>
      <c r="BP462" s="357"/>
      <c r="BQ462" s="357"/>
      <c r="BR462" s="357"/>
      <c r="BS462" s="357"/>
      <c r="BT462" s="357"/>
      <c r="BU462" s="357"/>
      <c r="BV462" s="357"/>
      <c r="BW462" s="357"/>
      <c r="BX462" s="357"/>
      <c r="BY462" s="357"/>
      <c r="BZ462" s="357"/>
      <c r="CA462" s="357"/>
      <c r="CB462" s="357"/>
      <c r="CC462" s="357"/>
      <c r="CD462" s="357"/>
      <c r="CE462" s="357"/>
      <c r="CF462" s="357"/>
      <c r="CG462" s="357"/>
      <c r="CH462" s="357"/>
      <c r="CI462" s="357"/>
      <c r="CJ462" s="357"/>
      <c r="CK462" s="357"/>
      <c r="CL462" s="357"/>
      <c r="CM462" s="357"/>
      <c r="CN462" s="357"/>
      <c r="CO462" s="357"/>
      <c r="CP462" s="357"/>
      <c r="CQ462" s="357"/>
      <c r="CR462" s="357"/>
      <c r="CS462" s="357"/>
      <c r="CT462" s="357"/>
      <c r="CU462" s="357"/>
      <c r="CV462" s="357"/>
      <c r="CW462" s="357"/>
      <c r="CX462" s="357"/>
      <c r="CY462" s="357"/>
      <c r="CZ462" s="357"/>
      <c r="DA462" s="357"/>
      <c r="DB462" s="357"/>
      <c r="DC462" s="357"/>
      <c r="DD462" s="357"/>
      <c r="DE462" s="357"/>
      <c r="DF462" s="357"/>
      <c r="DG462" s="357"/>
      <c r="DH462" s="357"/>
      <c r="DI462" s="357"/>
      <c r="DJ462" s="357"/>
      <c r="DK462" s="357"/>
      <c r="DL462" s="357"/>
      <c r="DM462" s="357"/>
      <c r="DN462" s="357"/>
      <c r="DO462" s="357"/>
      <c r="DP462" s="357"/>
      <c r="DQ462" s="357"/>
      <c r="DR462" s="357"/>
      <c r="DS462" s="357"/>
      <c r="DT462" s="357"/>
      <c r="DU462" s="357"/>
      <c r="DV462" s="357"/>
      <c r="DW462" s="357"/>
      <c r="DX462" s="357"/>
      <c r="DY462" s="357"/>
      <c r="DZ462" s="357"/>
      <c r="EA462" s="357"/>
      <c r="EB462" s="357"/>
      <c r="EC462" s="357"/>
      <c r="ED462" s="357"/>
    </row>
    <row r="463" spans="1:134" ht="3.75" customHeight="1" thickBot="1" x14ac:dyDescent="0.4">
      <c r="A463" s="242"/>
      <c r="B463" s="242"/>
      <c r="C463" s="242"/>
      <c r="D463" s="242"/>
      <c r="E463" s="242"/>
      <c r="F463" s="242"/>
      <c r="G463" s="242"/>
      <c r="H463" s="242"/>
      <c r="I463" s="413"/>
      <c r="J463" s="246"/>
      <c r="K463" s="246"/>
      <c r="L463" s="246"/>
      <c r="M463" s="246"/>
      <c r="N463" s="223"/>
      <c r="P463" s="242"/>
      <c r="Q463" s="242"/>
      <c r="R463" s="242"/>
      <c r="S463" s="242"/>
      <c r="T463" s="242"/>
      <c r="U463" s="242"/>
      <c r="V463" s="242"/>
      <c r="W463" s="242"/>
      <c r="X463" s="413"/>
      <c r="Y463" s="246"/>
      <c r="Z463" s="246"/>
      <c r="AA463" s="246"/>
      <c r="AB463" s="246"/>
      <c r="AC463" s="246"/>
      <c r="AD463" s="246"/>
      <c r="AE463" s="223"/>
      <c r="AG463" s="242"/>
      <c r="AH463" s="242"/>
      <c r="AI463" s="242"/>
      <c r="AJ463" s="242"/>
      <c r="AK463" s="242"/>
      <c r="AL463" s="242"/>
      <c r="AM463" s="242"/>
      <c r="AN463" s="242"/>
      <c r="AO463" s="413"/>
      <c r="AP463" s="246"/>
      <c r="AQ463" s="246"/>
      <c r="AR463" s="246"/>
      <c r="AS463" s="246"/>
      <c r="AT463" s="246"/>
      <c r="AU463" s="246"/>
    </row>
    <row r="464" spans="1:134" x14ac:dyDescent="0.35">
      <c r="A464" s="544" t="s">
        <v>189</v>
      </c>
      <c r="B464" s="545"/>
      <c r="C464" s="545"/>
      <c r="D464" s="545"/>
      <c r="E464" s="545"/>
      <c r="F464" s="545"/>
      <c r="G464" s="545"/>
      <c r="H464" s="545"/>
      <c r="I464" s="545"/>
      <c r="J464" s="244">
        <f>SUM(J461, J447, J441, H434)</f>
        <v>0</v>
      </c>
      <c r="K464" s="244">
        <f>SUM(K461, K447, K441, K434)</f>
        <v>0</v>
      </c>
      <c r="L464" s="244">
        <f>SUM(L461, L447, L441, L434)</f>
        <v>0</v>
      </c>
      <c r="M464" s="245">
        <f>SUM(J464:L464)</f>
        <v>0</v>
      </c>
      <c r="N464" s="223"/>
      <c r="P464" s="544" t="s">
        <v>182</v>
      </c>
      <c r="Q464" s="545"/>
      <c r="R464" s="545"/>
      <c r="S464" s="545"/>
      <c r="T464" s="545"/>
      <c r="U464" s="545"/>
      <c r="V464" s="545"/>
      <c r="W464" s="545"/>
      <c r="X464" s="545"/>
      <c r="Y464" s="199">
        <f t="shared" ref="Y464:Y465" si="430">AU384</f>
        <v>0</v>
      </c>
      <c r="Z464" s="300">
        <f>SUM(Z461, Z447, Z441, X434)</f>
        <v>0</v>
      </c>
      <c r="AA464" s="300">
        <f>SUM(AA461, AA447, AA441, AA434)</f>
        <v>0</v>
      </c>
      <c r="AB464" s="300">
        <f>SUM(AB461, AB447, AB441, AB434, )</f>
        <v>0</v>
      </c>
      <c r="AC464" s="300">
        <f t="shared" ref="AC464" si="431">SUM(Z464:AB464)</f>
        <v>0</v>
      </c>
      <c r="AD464" s="301">
        <f>M464-AC464</f>
        <v>0</v>
      </c>
      <c r="AE464" s="246"/>
      <c r="AG464" s="544" t="s">
        <v>182</v>
      </c>
      <c r="AH464" s="545"/>
      <c r="AI464" s="545"/>
      <c r="AJ464" s="545"/>
      <c r="AK464" s="545"/>
      <c r="AL464" s="545"/>
      <c r="AM464" s="545"/>
      <c r="AN464" s="545"/>
      <c r="AO464" s="545"/>
      <c r="AP464" s="205">
        <f t="shared" ref="AP464:AP465" si="432">AU384</f>
        <v>0</v>
      </c>
      <c r="AQ464" s="286">
        <f>SUM(AQ461, AQ447, AQ441, AO434)</f>
        <v>0</v>
      </c>
      <c r="AR464" s="286">
        <f>SUM( AR461, AR447, AR441, AR434)</f>
        <v>0</v>
      </c>
      <c r="AS464" s="286">
        <f>SUM( AS461, AS447, AS441, AS434, )</f>
        <v>0</v>
      </c>
      <c r="AT464" s="286">
        <f t="shared" ref="AT464" si="433">SUM(AQ464:AS464)</f>
        <v>0</v>
      </c>
      <c r="AU464" s="287">
        <f>IF($S$473&lt;&gt;0, AC464+AP464-AT464, M464+AP464-AT464)</f>
        <v>0</v>
      </c>
      <c r="AV464" s="246"/>
    </row>
    <row r="465" spans="1:134" ht="16" thickBot="1" x14ac:dyDescent="0.4">
      <c r="A465" s="540" t="s">
        <v>183</v>
      </c>
      <c r="B465" s="541"/>
      <c r="C465" s="541"/>
      <c r="D465" s="541"/>
      <c r="E465" s="541"/>
      <c r="F465" s="541"/>
      <c r="G465" s="541"/>
      <c r="H465" s="541"/>
      <c r="I465" s="541"/>
      <c r="J465" s="593">
        <f>SUM(K461, L461, K447, L447, K441, L441, K434, L434)</f>
        <v>0</v>
      </c>
      <c r="K465" s="593"/>
      <c r="L465" s="593"/>
      <c r="M465" s="594"/>
      <c r="N465" s="223"/>
      <c r="P465" s="540" t="s">
        <v>183</v>
      </c>
      <c r="Q465" s="541"/>
      <c r="R465" s="541"/>
      <c r="S465" s="541"/>
      <c r="T465" s="541"/>
      <c r="U465" s="541"/>
      <c r="V465" s="541"/>
      <c r="W465" s="541"/>
      <c r="X465" s="541"/>
      <c r="Y465" s="200">
        <f t="shared" si="430"/>
        <v>0</v>
      </c>
      <c r="Z465" s="588">
        <f>SUM(AA461, AB461, AA447, AB447, AA441, AB441, AA434, AB434)</f>
        <v>0</v>
      </c>
      <c r="AA465" s="588"/>
      <c r="AB465" s="588"/>
      <c r="AC465" s="588"/>
      <c r="AD465" s="330">
        <f>M465-Z465</f>
        <v>0</v>
      </c>
      <c r="AE465" s="223"/>
      <c r="AG465" s="540" t="s">
        <v>183</v>
      </c>
      <c r="AH465" s="541"/>
      <c r="AI465" s="541"/>
      <c r="AJ465" s="541"/>
      <c r="AK465" s="541"/>
      <c r="AL465" s="541"/>
      <c r="AM465" s="541"/>
      <c r="AN465" s="541"/>
      <c r="AO465" s="541"/>
      <c r="AP465" s="306">
        <f t="shared" si="432"/>
        <v>0</v>
      </c>
      <c r="AQ465" s="539">
        <f>SUM( AR461, AS461, AR447, AS447, AR441, AS441, AR434, AS434)</f>
        <v>0</v>
      </c>
      <c r="AR465" s="539"/>
      <c r="AS465" s="539"/>
      <c r="AT465" s="539"/>
      <c r="AU465" s="276">
        <f>IF($S$473&lt;&gt;0, AC465+AP465-AQ465, M465+AP465-AQ465)</f>
        <v>0</v>
      </c>
    </row>
    <row r="466" spans="1:134" s="224" customFormat="1" ht="16" thickBot="1" x14ac:dyDescent="0.4">
      <c r="A466" s="358"/>
      <c r="B466" s="413"/>
      <c r="C466" s="413"/>
      <c r="D466" s="413"/>
      <c r="E466" s="413"/>
      <c r="F466" s="413"/>
      <c r="G466" s="413"/>
      <c r="H466" s="413"/>
      <c r="I466" s="413"/>
      <c r="J466" s="258"/>
      <c r="K466" s="258"/>
      <c r="L466" s="258"/>
      <c r="M466" s="358"/>
      <c r="N466" s="223"/>
      <c r="O466" s="357"/>
      <c r="P466" s="358"/>
      <c r="Q466" s="413"/>
      <c r="R466" s="413"/>
      <c r="S466" s="413"/>
      <c r="T466" s="413"/>
      <c r="U466" s="413"/>
      <c r="V466" s="413"/>
      <c r="W466" s="413"/>
      <c r="X466" s="413"/>
      <c r="Y466" s="258"/>
      <c r="Z466" s="258"/>
      <c r="AA466" s="258"/>
      <c r="AB466" s="358"/>
      <c r="AC466" s="358"/>
      <c r="AD466" s="358"/>
      <c r="AE466" s="223"/>
      <c r="AF466" s="357"/>
      <c r="AG466" s="358"/>
      <c r="AH466" s="413"/>
      <c r="AI466" s="413"/>
      <c r="AJ466" s="413"/>
      <c r="AK466" s="413"/>
      <c r="AL466" s="413"/>
      <c r="AM466" s="413"/>
      <c r="AN466" s="413"/>
      <c r="AO466" s="413"/>
      <c r="AP466" s="258"/>
      <c r="AQ466" s="258"/>
      <c r="AR466" s="258"/>
      <c r="AS466" s="358"/>
      <c r="AT466" s="358"/>
      <c r="AU466" s="358"/>
      <c r="AV466" s="357"/>
      <c r="AW466" s="357"/>
      <c r="AX466" s="357"/>
      <c r="AY466" s="357"/>
      <c r="AZ466" s="357"/>
      <c r="BA466" s="357"/>
      <c r="BB466" s="357"/>
      <c r="BC466" s="357"/>
      <c r="BD466" s="357"/>
      <c r="BE466" s="357"/>
      <c r="BF466" s="357"/>
      <c r="BG466" s="357"/>
      <c r="BH466" s="357"/>
      <c r="BI466" s="357"/>
      <c r="BJ466" s="357"/>
      <c r="BK466" s="357"/>
      <c r="BL466" s="357"/>
      <c r="BM466" s="357"/>
      <c r="BN466" s="357"/>
      <c r="BO466" s="357"/>
      <c r="BP466" s="357"/>
      <c r="BQ466" s="357"/>
      <c r="BR466" s="357"/>
      <c r="BS466" s="357"/>
      <c r="BT466" s="357"/>
      <c r="BU466" s="357"/>
      <c r="BV466" s="357"/>
      <c r="BW466" s="357"/>
      <c r="BX466" s="357"/>
      <c r="BY466" s="357"/>
      <c r="BZ466" s="357"/>
      <c r="CA466" s="357"/>
      <c r="CB466" s="357"/>
      <c r="CC466" s="357"/>
      <c r="CD466" s="357"/>
      <c r="CE466" s="357"/>
      <c r="CF466" s="357"/>
      <c r="CG466" s="357"/>
      <c r="CH466" s="357"/>
      <c r="CI466" s="357"/>
      <c r="CJ466" s="357"/>
      <c r="CK466" s="357"/>
      <c r="CL466" s="357"/>
      <c r="CM466" s="357"/>
      <c r="CN466" s="357"/>
      <c r="CO466" s="357"/>
      <c r="CP466" s="357"/>
      <c r="CQ466" s="357"/>
      <c r="CR466" s="357"/>
      <c r="CS466" s="357"/>
      <c r="CT466" s="357"/>
      <c r="CU466" s="357"/>
      <c r="CV466" s="357"/>
      <c r="CW466" s="357"/>
      <c r="CX466" s="357"/>
      <c r="CY466" s="357"/>
      <c r="CZ466" s="357"/>
      <c r="DA466" s="357"/>
      <c r="DB466" s="357"/>
      <c r="DC466" s="357"/>
      <c r="DD466" s="357"/>
      <c r="DE466" s="357"/>
      <c r="DF466" s="357"/>
      <c r="DG466" s="357"/>
      <c r="DH466" s="357"/>
      <c r="DI466" s="357"/>
      <c r="DJ466" s="357"/>
      <c r="DK466" s="357"/>
      <c r="DL466" s="357"/>
      <c r="DM466" s="357"/>
      <c r="DN466" s="357"/>
      <c r="DO466" s="357"/>
      <c r="DP466" s="357"/>
      <c r="DQ466" s="357"/>
      <c r="DR466" s="357"/>
      <c r="DS466" s="357"/>
      <c r="DT466" s="357"/>
      <c r="DU466" s="357"/>
      <c r="DV466" s="357"/>
      <c r="DW466" s="357"/>
      <c r="DX466" s="357"/>
      <c r="DY466" s="357"/>
      <c r="DZ466" s="357"/>
      <c r="EA466" s="357"/>
      <c r="EB466" s="357"/>
      <c r="EC466" s="357"/>
      <c r="ED466" s="357"/>
    </row>
    <row r="467" spans="1:134" s="242" customFormat="1" x14ac:dyDescent="0.35">
      <c r="A467" s="502" t="s">
        <v>100</v>
      </c>
      <c r="B467" s="503"/>
      <c r="C467" s="503"/>
      <c r="D467" s="503"/>
      <c r="E467" s="503"/>
      <c r="F467" s="503"/>
      <c r="G467" s="503"/>
      <c r="H467" s="503"/>
      <c r="I467" s="503"/>
      <c r="J467" s="425" t="s">
        <v>17</v>
      </c>
      <c r="K467" s="542" t="s">
        <v>4</v>
      </c>
      <c r="L467" s="542"/>
      <c r="M467" s="418" t="s">
        <v>49</v>
      </c>
      <c r="N467" s="261"/>
      <c r="P467" s="502" t="s">
        <v>100</v>
      </c>
      <c r="Q467" s="503"/>
      <c r="R467" s="503"/>
      <c r="S467" s="503"/>
      <c r="T467" s="503"/>
      <c r="U467" s="503"/>
      <c r="V467" s="503"/>
      <c r="W467" s="503"/>
      <c r="X467" s="503"/>
      <c r="Y467" s="414" t="s">
        <v>266</v>
      </c>
      <c r="Z467" s="425" t="s">
        <v>77</v>
      </c>
      <c r="AA467" s="542" t="s">
        <v>4</v>
      </c>
      <c r="AB467" s="542"/>
      <c r="AC467" s="414" t="s">
        <v>18</v>
      </c>
      <c r="AD467" s="268" t="s">
        <v>114</v>
      </c>
      <c r="AE467" s="261"/>
      <c r="AG467" s="502" t="s">
        <v>100</v>
      </c>
      <c r="AH467" s="503"/>
      <c r="AI467" s="503"/>
      <c r="AJ467" s="503"/>
      <c r="AK467" s="503"/>
      <c r="AL467" s="503"/>
      <c r="AM467" s="503"/>
      <c r="AN467" s="503"/>
      <c r="AO467" s="503"/>
      <c r="AP467" s="414" t="s">
        <v>266</v>
      </c>
      <c r="AQ467" s="425" t="s">
        <v>212</v>
      </c>
      <c r="AR467" s="542" t="s">
        <v>4</v>
      </c>
      <c r="AS467" s="542"/>
      <c r="AT467" s="414" t="s">
        <v>214</v>
      </c>
      <c r="AU467" s="268" t="s">
        <v>269</v>
      </c>
      <c r="AW467" s="357"/>
      <c r="AX467" s="357"/>
      <c r="AY467" s="357"/>
      <c r="AZ467" s="357"/>
      <c r="BA467" s="357"/>
      <c r="BB467" s="357"/>
      <c r="BC467" s="357"/>
      <c r="BD467" s="357"/>
      <c r="BE467" s="357"/>
      <c r="BF467" s="357"/>
      <c r="BG467" s="357"/>
      <c r="BH467" s="357"/>
      <c r="BI467" s="357"/>
      <c r="BJ467" s="357"/>
      <c r="BK467" s="357"/>
      <c r="BL467" s="357"/>
      <c r="BM467" s="357"/>
      <c r="BN467" s="357"/>
      <c r="BO467" s="357"/>
      <c r="BP467" s="357"/>
      <c r="BQ467" s="357"/>
      <c r="BR467" s="357"/>
      <c r="BS467" s="357"/>
      <c r="BT467" s="357"/>
      <c r="BU467" s="357"/>
      <c r="BV467" s="357"/>
      <c r="BW467" s="357"/>
      <c r="BX467" s="357"/>
      <c r="BY467" s="357"/>
      <c r="BZ467" s="357"/>
      <c r="CA467" s="357"/>
      <c r="CB467" s="357"/>
      <c r="CC467" s="357"/>
      <c r="CD467" s="357"/>
      <c r="CE467" s="357"/>
      <c r="CF467" s="357"/>
      <c r="CG467" s="357"/>
      <c r="CH467" s="357"/>
      <c r="CI467" s="357"/>
      <c r="CJ467" s="357"/>
      <c r="CK467" s="357"/>
      <c r="CL467" s="357"/>
      <c r="CM467" s="357"/>
      <c r="CN467" s="357"/>
      <c r="CO467" s="357"/>
      <c r="CP467" s="357"/>
      <c r="CQ467" s="357"/>
      <c r="CR467" s="357"/>
      <c r="CS467" s="357"/>
      <c r="CT467" s="357"/>
      <c r="CU467" s="357"/>
      <c r="CV467" s="357"/>
      <c r="CW467" s="357"/>
      <c r="CX467" s="357"/>
      <c r="CY467" s="357"/>
      <c r="CZ467" s="357"/>
      <c r="DA467" s="357"/>
      <c r="DB467" s="357"/>
      <c r="DC467" s="357"/>
      <c r="DD467" s="357"/>
      <c r="DE467" s="357"/>
      <c r="DF467" s="357"/>
      <c r="DG467" s="357"/>
      <c r="DH467" s="357"/>
      <c r="DI467" s="357"/>
      <c r="DJ467" s="357"/>
      <c r="DK467" s="357"/>
      <c r="DL467" s="357"/>
      <c r="DM467" s="357"/>
      <c r="DN467" s="357"/>
      <c r="DO467" s="357"/>
      <c r="DP467" s="357"/>
      <c r="DQ467" s="357"/>
      <c r="DR467" s="357"/>
      <c r="DS467" s="357"/>
      <c r="DT467" s="357"/>
      <c r="DU467" s="357"/>
      <c r="DV467" s="357"/>
      <c r="DW467" s="357"/>
      <c r="DX467" s="357"/>
      <c r="DY467" s="357"/>
      <c r="DZ467" s="357"/>
      <c r="EA467" s="357"/>
      <c r="EB467" s="357"/>
      <c r="EC467" s="357"/>
      <c r="ED467" s="357"/>
    </row>
    <row r="468" spans="1:134" ht="16" thickBot="1" x14ac:dyDescent="0.4">
      <c r="A468" s="540" t="s">
        <v>37</v>
      </c>
      <c r="B468" s="541"/>
      <c r="C468" s="541"/>
      <c r="D468" s="541"/>
      <c r="E468" s="541"/>
      <c r="F468" s="541"/>
      <c r="G468" s="541"/>
      <c r="H468" s="541"/>
      <c r="I468" s="541"/>
      <c r="J468" s="243">
        <f>(SUM(J461, J447, J441, H434))*'Cumulative Budget'!$G$36</f>
        <v>0</v>
      </c>
      <c r="K468" s="593">
        <f>(SUM(K461, L461, K447, L447, K441, L441, K434, L434))*'Cumulative Budget'!$G$36</f>
        <v>0</v>
      </c>
      <c r="L468" s="593"/>
      <c r="M468" s="237">
        <f t="shared" ref="M468" si="434">SUM(J468:L468)</f>
        <v>0</v>
      </c>
      <c r="N468" s="223"/>
      <c r="P468" s="540" t="s">
        <v>37</v>
      </c>
      <c r="Q468" s="541"/>
      <c r="R468" s="541"/>
      <c r="S468" s="541"/>
      <c r="T468" s="541"/>
      <c r="U468" s="541"/>
      <c r="V468" s="541"/>
      <c r="W468" s="541"/>
      <c r="X468" s="541"/>
      <c r="Y468" s="200">
        <f t="shared" ref="Y468" si="435">AU388</f>
        <v>0</v>
      </c>
      <c r="Z468" s="302">
        <f>(SUM(Z461, Z447, Z441, X434))*'Cumulative Budget'!$G$36</f>
        <v>0</v>
      </c>
      <c r="AA468" s="588">
        <f>(SUM(AA461, AB461, AA447, AB447, AA441, AB441, AA434, AB434))*'Cumulative Budget'!$G$36</f>
        <v>0</v>
      </c>
      <c r="AB468" s="588"/>
      <c r="AC468" s="293">
        <f t="shared" ref="AC468" si="436">SUM(Z468:AB468)</f>
        <v>0</v>
      </c>
      <c r="AD468" s="294">
        <f t="shared" ref="AD468" si="437">M468-AC468</f>
        <v>0</v>
      </c>
      <c r="AE468" s="223"/>
      <c r="AG468" s="540" t="s">
        <v>37</v>
      </c>
      <c r="AH468" s="541"/>
      <c r="AI468" s="541"/>
      <c r="AJ468" s="541"/>
      <c r="AK468" s="541"/>
      <c r="AL468" s="541"/>
      <c r="AM468" s="541"/>
      <c r="AN468" s="541"/>
      <c r="AO468" s="541"/>
      <c r="AP468" s="306">
        <f t="shared" ref="AP468:AP470" si="438">AU388</f>
        <v>0</v>
      </c>
      <c r="AQ468" s="443">
        <v>0</v>
      </c>
      <c r="AR468" s="563">
        <v>0</v>
      </c>
      <c r="AS468" s="563"/>
      <c r="AT468" s="275">
        <f>SUM(AQ468:AS468)</f>
        <v>0</v>
      </c>
      <c r="AU468" s="276">
        <f>IF($S$473&lt;&gt;0, AC468+AP468-AT468, M468+AP468-AT468)</f>
        <v>0</v>
      </c>
    </row>
    <row r="469" spans="1:134" s="358" customFormat="1" ht="16" thickBot="1" x14ac:dyDescent="0.4">
      <c r="A469" s="359" t="s">
        <v>99</v>
      </c>
      <c r="B469" s="359"/>
      <c r="J469" s="233"/>
      <c r="K469" s="233"/>
      <c r="L469" s="233"/>
      <c r="M469" s="233"/>
      <c r="N469" s="223"/>
      <c r="O469" s="357"/>
      <c r="P469" s="359" t="s">
        <v>99</v>
      </c>
      <c r="Q469" s="359"/>
      <c r="Z469" s="233"/>
      <c r="AA469" s="233"/>
      <c r="AB469" s="233"/>
      <c r="AC469" s="233"/>
      <c r="AD469" s="233"/>
      <c r="AE469" s="223"/>
      <c r="AG469" s="359" t="s">
        <v>99</v>
      </c>
      <c r="AH469" s="359"/>
      <c r="AQ469" s="233"/>
      <c r="AR469" s="233"/>
      <c r="AS469" s="233"/>
      <c r="AT469" s="233"/>
      <c r="AU469" s="233"/>
      <c r="AV469" s="357"/>
      <c r="AW469" s="357"/>
      <c r="AX469" s="357"/>
      <c r="AY469" s="357"/>
      <c r="AZ469" s="357"/>
      <c r="BA469" s="357"/>
      <c r="BB469" s="357"/>
      <c r="BC469" s="357"/>
      <c r="BD469" s="357"/>
      <c r="BE469" s="357"/>
      <c r="BF469" s="357"/>
      <c r="BG469" s="357"/>
      <c r="BH469" s="357"/>
      <c r="BI469" s="357"/>
      <c r="BJ469" s="357"/>
      <c r="BK469" s="357"/>
      <c r="BL469" s="357"/>
      <c r="BM469" s="357"/>
      <c r="BN469" s="357"/>
      <c r="BO469" s="357"/>
      <c r="BP469" s="357"/>
      <c r="BQ469" s="357"/>
      <c r="BR469" s="357"/>
      <c r="BS469" s="357"/>
      <c r="BT469" s="357"/>
      <c r="BU469" s="357"/>
      <c r="BV469" s="357"/>
      <c r="BW469" s="357"/>
      <c r="BX469" s="357"/>
      <c r="BY469" s="357"/>
      <c r="BZ469" s="357"/>
      <c r="CA469" s="357"/>
      <c r="CB469" s="357"/>
      <c r="CC469" s="357"/>
      <c r="CD469" s="357"/>
      <c r="CE469" s="357"/>
      <c r="CF469" s="357"/>
      <c r="CG469" s="357"/>
      <c r="CH469" s="357"/>
      <c r="CI469" s="357"/>
      <c r="CJ469" s="357"/>
      <c r="CK469" s="357"/>
      <c r="CL469" s="357"/>
      <c r="CM469" s="357"/>
      <c r="CN469" s="357"/>
      <c r="CO469" s="357"/>
      <c r="CP469" s="357"/>
      <c r="CQ469" s="357"/>
      <c r="CR469" s="357"/>
      <c r="CS469" s="357"/>
      <c r="CT469" s="357"/>
      <c r="CU469" s="357"/>
      <c r="CV469" s="357"/>
      <c r="CW469" s="357"/>
      <c r="CX469" s="357"/>
      <c r="CY469" s="357"/>
      <c r="CZ469" s="357"/>
      <c r="DA469" s="357"/>
      <c r="DB469" s="357"/>
      <c r="DC469" s="357"/>
      <c r="DD469" s="357"/>
      <c r="DE469" s="357"/>
      <c r="DF469" s="357"/>
      <c r="DG469" s="357"/>
      <c r="DH469" s="357"/>
      <c r="DI469" s="357"/>
      <c r="DJ469" s="357"/>
      <c r="DK469" s="357"/>
      <c r="DL469" s="357"/>
      <c r="DM469" s="357"/>
      <c r="DN469" s="357"/>
      <c r="DO469" s="357"/>
      <c r="DP469" s="357"/>
      <c r="DQ469" s="357"/>
      <c r="DR469" s="357"/>
      <c r="DS469" s="357"/>
      <c r="DT469" s="357"/>
      <c r="DU469" s="357"/>
      <c r="DV469" s="357"/>
      <c r="DW469" s="357"/>
      <c r="DX469" s="357"/>
      <c r="DY469" s="357"/>
      <c r="DZ469" s="357"/>
      <c r="EA469" s="357"/>
      <c r="EB469" s="357"/>
      <c r="EC469" s="357"/>
      <c r="ED469" s="357"/>
    </row>
    <row r="470" spans="1:134" s="331" customFormat="1" ht="16" thickBot="1" x14ac:dyDescent="0.4">
      <c r="A470" s="621" t="s">
        <v>101</v>
      </c>
      <c r="B470" s="622"/>
      <c r="C470" s="622"/>
      <c r="D470" s="622"/>
      <c r="E470" s="622"/>
      <c r="F470" s="622"/>
      <c r="G470" s="622"/>
      <c r="H470" s="622"/>
      <c r="I470" s="622"/>
      <c r="J470" s="239">
        <f xml:space="preserve"> SUM(J468, J461, J447, J441, H434)</f>
        <v>0</v>
      </c>
      <c r="K470" s="211">
        <f xml:space="preserve"> SUM(K468, K461, K447, K441, K434)</f>
        <v>0</v>
      </c>
      <c r="L470" s="239">
        <f xml:space="preserve"> SUM(L461, L447, L441, L434)</f>
        <v>0</v>
      </c>
      <c r="M470" s="240">
        <f>SUM(J470:L470)</f>
        <v>0</v>
      </c>
      <c r="N470" s="246"/>
      <c r="P470" s="589" t="s">
        <v>101</v>
      </c>
      <c r="Q470" s="590"/>
      <c r="R470" s="590"/>
      <c r="S470" s="590"/>
      <c r="T470" s="590"/>
      <c r="U470" s="590"/>
      <c r="V470" s="590"/>
      <c r="W470" s="590"/>
      <c r="X470" s="590"/>
      <c r="Y470" s="201">
        <f>AU390</f>
        <v>0</v>
      </c>
      <c r="Z470" s="303">
        <f xml:space="preserve"> SUM(Z468, Z461, Z447, Z441, X434)</f>
        <v>0</v>
      </c>
      <c r="AA470" s="212">
        <f xml:space="preserve"> SUM(AA468, AA461, AA447, AA441, AA434)</f>
        <v>0</v>
      </c>
      <c r="AB470" s="303">
        <f xml:space="preserve"> SUM(AB461, AB447, AB441, AB434)</f>
        <v>0</v>
      </c>
      <c r="AC470" s="297">
        <f>SUM(Z470:AB470)</f>
        <v>0</v>
      </c>
      <c r="AD470" s="298">
        <f t="shared" ref="AD470" si="439">M470-AC470</f>
        <v>0</v>
      </c>
      <c r="AE470" s="246"/>
      <c r="AG470" s="564" t="s">
        <v>101</v>
      </c>
      <c r="AH470" s="565"/>
      <c r="AI470" s="565"/>
      <c r="AJ470" s="565"/>
      <c r="AK470" s="565"/>
      <c r="AL470" s="565"/>
      <c r="AM470" s="565"/>
      <c r="AN470" s="565"/>
      <c r="AO470" s="565"/>
      <c r="AP470" s="206">
        <f t="shared" si="438"/>
        <v>0</v>
      </c>
      <c r="AQ470" s="288">
        <f xml:space="preserve"> SUM(AQ468, AQ461, AQ447, AQ441, AO434)</f>
        <v>0</v>
      </c>
      <c r="AR470" s="213">
        <f xml:space="preserve"> SUM(AR468, AR461, AR447, AR441, AR434)</f>
        <v>0</v>
      </c>
      <c r="AS470" s="288">
        <f xml:space="preserve"> SUM(AS461, AS447, AS441, AS434)</f>
        <v>0</v>
      </c>
      <c r="AT470" s="279">
        <f>SUM(AQ470:AS470)</f>
        <v>0</v>
      </c>
      <c r="AU470" s="280">
        <f>IF($S$473&lt;&gt;0, AC470+AP470-AT470, M470+AP470-AT470)</f>
        <v>0</v>
      </c>
    </row>
    <row r="471" spans="1:134" x14ac:dyDescent="0.35">
      <c r="F471" s="357"/>
      <c r="G471" s="357"/>
      <c r="N471" s="223"/>
    </row>
    <row r="472" spans="1:134" ht="16" thickBot="1" x14ac:dyDescent="0.4">
      <c r="F472" s="357"/>
      <c r="G472" s="357"/>
      <c r="S472" s="270"/>
      <c r="V472" s="270"/>
      <c r="AG472" s="270"/>
      <c r="AH472" s="270"/>
      <c r="AI472" s="270"/>
      <c r="AJ472" s="270"/>
      <c r="AK472" s="270"/>
      <c r="AL472" s="270"/>
      <c r="AM472" s="270"/>
    </row>
    <row r="473" spans="1:134" x14ac:dyDescent="0.35">
      <c r="B473" s="576" t="s">
        <v>248</v>
      </c>
      <c r="C473" s="577"/>
      <c r="D473" s="264">
        <f>J470</f>
        <v>0</v>
      </c>
      <c r="F473" s="357"/>
      <c r="G473" s="357"/>
      <c r="O473" s="309"/>
      <c r="P473" s="652" t="s">
        <v>248</v>
      </c>
      <c r="Q473" s="646"/>
      <c r="R473" s="646"/>
      <c r="S473" s="202">
        <f>Z470</f>
        <v>0</v>
      </c>
      <c r="T473" s="646" t="s">
        <v>104</v>
      </c>
      <c r="U473" s="646"/>
      <c r="V473" s="354">
        <f>D473-S473</f>
        <v>0</v>
      </c>
      <c r="W473" s="430"/>
      <c r="X473" s="601"/>
      <c r="Y473" s="601"/>
      <c r="Z473" s="430"/>
      <c r="AA473" s="430"/>
      <c r="AF473" s="309"/>
      <c r="AG473" s="609" t="s">
        <v>191</v>
      </c>
      <c r="AH473" s="554"/>
      <c r="AI473" s="605">
        <f>AQ470</f>
        <v>0</v>
      </c>
      <c r="AJ473" s="605"/>
      <c r="AK473" s="554" t="s">
        <v>196</v>
      </c>
      <c r="AL473" s="554"/>
      <c r="AM473" s="287">
        <f>IF($S$73&lt;&gt;0, S473+'Year 1'!AM541-AI473, D473+'Year 1'!AM541-AI473)</f>
        <v>0</v>
      </c>
      <c r="AO473" s="315" t="s">
        <v>89</v>
      </c>
      <c r="AP473" s="556"/>
      <c r="AQ473" s="556"/>
      <c r="AR473" s="556" t="s">
        <v>90</v>
      </c>
      <c r="AS473" s="612"/>
    </row>
    <row r="474" spans="1:134" x14ac:dyDescent="0.35">
      <c r="B474" s="535" t="s">
        <v>249</v>
      </c>
      <c r="C474" s="536"/>
      <c r="D474" s="390">
        <f>K470</f>
        <v>0</v>
      </c>
      <c r="F474" s="357"/>
      <c r="G474" s="357"/>
      <c r="O474" s="309"/>
      <c r="P474" s="585" t="s">
        <v>249</v>
      </c>
      <c r="Q474" s="586"/>
      <c r="R474" s="586"/>
      <c r="S474" s="189">
        <f>AA470</f>
        <v>0</v>
      </c>
      <c r="T474" s="586" t="s">
        <v>105</v>
      </c>
      <c r="U474" s="586"/>
      <c r="V474" s="161">
        <f>D474-S474</f>
        <v>0</v>
      </c>
      <c r="W474" s="430"/>
      <c r="X474" s="604"/>
      <c r="Y474" s="604"/>
      <c r="Z474" s="604"/>
      <c r="AA474" s="604"/>
      <c r="AF474" s="309"/>
      <c r="AG474" s="549" t="s">
        <v>192</v>
      </c>
      <c r="AH474" s="550"/>
      <c r="AI474" s="606">
        <f>AR470</f>
        <v>0</v>
      </c>
      <c r="AJ474" s="606"/>
      <c r="AK474" s="550" t="s">
        <v>197</v>
      </c>
      <c r="AL474" s="550"/>
      <c r="AM474" s="278">
        <f>IF($S$73&lt;&gt;0, S474+'Year 1'!AM542-AI474, D474+'Year 1'!AM542-AI474)</f>
        <v>0</v>
      </c>
      <c r="AO474" s="314" t="s">
        <v>91</v>
      </c>
      <c r="AP474" s="532"/>
      <c r="AQ474" s="532"/>
      <c r="AR474" s="532"/>
      <c r="AS474" s="562"/>
    </row>
    <row r="475" spans="1:134" ht="16" thickBot="1" x14ac:dyDescent="0.4">
      <c r="B475" s="535" t="s">
        <v>224</v>
      </c>
      <c r="C475" s="536"/>
      <c r="D475" s="265">
        <f>L470</f>
        <v>0</v>
      </c>
      <c r="F475" s="357"/>
      <c r="G475" s="357"/>
      <c r="O475" s="309"/>
      <c r="P475" s="585" t="s">
        <v>224</v>
      </c>
      <c r="Q475" s="586"/>
      <c r="R475" s="586"/>
      <c r="S475" s="189">
        <f>AB470</f>
        <v>0</v>
      </c>
      <c r="T475" s="586" t="s">
        <v>106</v>
      </c>
      <c r="U475" s="586"/>
      <c r="V475" s="161">
        <f>D475-S475</f>
        <v>0</v>
      </c>
      <c r="W475" s="430"/>
      <c r="X475" s="601"/>
      <c r="Y475" s="601"/>
      <c r="Z475" s="430"/>
      <c r="AA475" s="430"/>
      <c r="AF475" s="309"/>
      <c r="AG475" s="549" t="s">
        <v>193</v>
      </c>
      <c r="AH475" s="550"/>
      <c r="AI475" s="606">
        <f>AS470</f>
        <v>0</v>
      </c>
      <c r="AJ475" s="606"/>
      <c r="AK475" s="550" t="s">
        <v>198</v>
      </c>
      <c r="AL475" s="550"/>
      <c r="AM475" s="278">
        <f>IF($S$73&lt;&gt;0, S475+'Year 1'!AM543-AI475, D475+'Year 1'!AM543-AI475)</f>
        <v>0</v>
      </c>
      <c r="AO475" s="318" t="s">
        <v>92</v>
      </c>
      <c r="AP475" s="557"/>
      <c r="AQ475" s="557"/>
      <c r="AR475" s="557" t="s">
        <v>90</v>
      </c>
      <c r="AS475" s="613"/>
    </row>
    <row r="476" spans="1:134" ht="16" thickBot="1" x14ac:dyDescent="0.4">
      <c r="B476" s="535" t="s">
        <v>250</v>
      </c>
      <c r="C476" s="536"/>
      <c r="D476" s="390">
        <f>K470+L470</f>
        <v>0</v>
      </c>
      <c r="F476" s="357"/>
      <c r="G476" s="357"/>
      <c r="O476" s="309"/>
      <c r="P476" s="585" t="s">
        <v>250</v>
      </c>
      <c r="Q476" s="586"/>
      <c r="R476" s="586"/>
      <c r="S476" s="189">
        <f>SUM(S474:S475)</f>
        <v>0</v>
      </c>
      <c r="T476" s="586" t="s">
        <v>107</v>
      </c>
      <c r="U476" s="586"/>
      <c r="V476" s="161">
        <f>D476-S476</f>
        <v>0</v>
      </c>
      <c r="W476" s="431"/>
      <c r="X476" s="431"/>
      <c r="Y476" s="431"/>
      <c r="Z476" s="431"/>
      <c r="AA476" s="431"/>
      <c r="AF476" s="309"/>
      <c r="AG476" s="549" t="s">
        <v>194</v>
      </c>
      <c r="AH476" s="550"/>
      <c r="AI476" s="606">
        <f>SUM(AI474:AI475)</f>
        <v>0</v>
      </c>
      <c r="AJ476" s="606"/>
      <c r="AK476" s="550" t="s">
        <v>200</v>
      </c>
      <c r="AL476" s="550"/>
      <c r="AM476" s="278">
        <f>IF($S$73&lt;&gt;0, S476+'Year 1'!AM544-AI476, D476+'Year 1'!AM544-AI476)</f>
        <v>0</v>
      </c>
      <c r="AO476" s="431"/>
      <c r="AP476" s="431"/>
      <c r="AQ476" s="431"/>
      <c r="AR476" s="431"/>
      <c r="AS476" s="431"/>
    </row>
    <row r="477" spans="1:134" ht="16" thickBot="1" x14ac:dyDescent="0.4">
      <c r="B477" s="535" t="s">
        <v>251</v>
      </c>
      <c r="C477" s="536"/>
      <c r="D477" s="265">
        <f>M470</f>
        <v>0</v>
      </c>
      <c r="F477" s="357"/>
      <c r="G477" s="357"/>
      <c r="O477" s="309"/>
      <c r="P477" s="585" t="s">
        <v>251</v>
      </c>
      <c r="Q477" s="586"/>
      <c r="R477" s="586"/>
      <c r="S477" s="189">
        <f>AC470</f>
        <v>0</v>
      </c>
      <c r="T477" s="580" t="s">
        <v>108</v>
      </c>
      <c r="U477" s="580"/>
      <c r="V477" s="352">
        <f>D477-S477</f>
        <v>0</v>
      </c>
      <c r="W477" s="602"/>
      <c r="X477" s="602"/>
      <c r="Y477" s="604"/>
      <c r="Z477" s="604"/>
      <c r="AA477" s="604"/>
      <c r="AB477" s="358"/>
      <c r="AC477" s="358"/>
      <c r="AD477" s="358"/>
      <c r="AF477" s="309"/>
      <c r="AG477" s="549" t="s">
        <v>281</v>
      </c>
      <c r="AH477" s="550"/>
      <c r="AI477" s="606">
        <f>AT470</f>
        <v>0</v>
      </c>
      <c r="AJ477" s="606"/>
      <c r="AK477" s="611" t="s">
        <v>282</v>
      </c>
      <c r="AL477" s="611"/>
      <c r="AM477" s="312">
        <f>IF($S$73&lt;&gt;0, S477+'Year 1'!AM545-AI477, D477+'Year 1'!AM545-AI477)</f>
        <v>0</v>
      </c>
      <c r="AO477" s="428" t="s">
        <v>93</v>
      </c>
      <c r="AP477" s="429"/>
      <c r="AQ477" s="630"/>
      <c r="AR477" s="630"/>
      <c r="AS477" s="631"/>
      <c r="AT477" s="358"/>
      <c r="AU477" s="358"/>
    </row>
    <row r="478" spans="1:134" x14ac:dyDescent="0.35">
      <c r="B478" s="535" t="s">
        <v>174</v>
      </c>
      <c r="C478" s="536"/>
      <c r="D478" s="324" t="e">
        <f>L470/K470</f>
        <v>#DIV/0!</v>
      </c>
      <c r="F478" s="357"/>
      <c r="G478" s="357"/>
      <c r="O478" s="309"/>
      <c r="P478" s="585" t="s">
        <v>174</v>
      </c>
      <c r="Q478" s="586"/>
      <c r="R478" s="586"/>
      <c r="S478" s="203" t="e">
        <f>S475/S474</f>
        <v>#DIV/0!</v>
      </c>
      <c r="T478" s="188"/>
      <c r="U478" s="188"/>
      <c r="V478" s="350"/>
      <c r="W478" s="358"/>
      <c r="X478" s="358"/>
      <c r="Y478" s="358"/>
      <c r="Z478" s="358"/>
      <c r="AA478" s="358"/>
      <c r="AF478" s="309"/>
      <c r="AG478" s="624" t="s">
        <v>208</v>
      </c>
      <c r="AH478" s="617"/>
      <c r="AI478" s="607" t="e">
        <f>AQ468/AQ470</f>
        <v>#DIV/0!</v>
      </c>
      <c r="AJ478" s="608"/>
      <c r="AK478" s="167"/>
      <c r="AL478" s="166"/>
      <c r="AM478" s="166"/>
      <c r="AO478" s="358"/>
      <c r="AP478" s="358"/>
      <c r="AQ478" s="358"/>
      <c r="AR478" s="358"/>
      <c r="AS478" s="358"/>
    </row>
    <row r="479" spans="1:134" ht="16" thickBot="1" x14ac:dyDescent="0.4">
      <c r="B479" s="537" t="s">
        <v>144</v>
      </c>
      <c r="C479" s="538"/>
      <c r="D479" s="266" t="e">
        <f>D482 &amp; D483 &amp; D484</f>
        <v>#DIV/0!</v>
      </c>
      <c r="F479" s="357"/>
      <c r="G479" s="357"/>
      <c r="O479" s="309"/>
      <c r="P479" s="629" t="s">
        <v>144</v>
      </c>
      <c r="Q479" s="580"/>
      <c r="R479" s="580"/>
      <c r="S479" s="353" t="e">
        <f>S482 &amp; S483 &amp; S484</f>
        <v>#DIV/0!</v>
      </c>
      <c r="T479" s="188"/>
      <c r="U479" s="188"/>
      <c r="V479" s="190"/>
      <c r="AF479" s="309"/>
      <c r="AG479" s="653" t="s">
        <v>209</v>
      </c>
      <c r="AH479" s="538"/>
      <c r="AI479" s="627" t="e">
        <f>AR468/(AR470+AS470)</f>
        <v>#DIV/0!</v>
      </c>
      <c r="AJ479" s="628"/>
    </row>
    <row r="480" spans="1:134" x14ac:dyDescent="0.35">
      <c r="F480" s="357"/>
      <c r="G480" s="357"/>
      <c r="AI480" s="166"/>
      <c r="AJ480" s="166"/>
    </row>
    <row r="481" spans="1:47" x14ac:dyDescent="0.35">
      <c r="F481" s="357"/>
      <c r="G481" s="357"/>
    </row>
    <row r="482" spans="1:47" x14ac:dyDescent="0.35">
      <c r="D482" s="357" t="e">
        <f>D473/D473</f>
        <v>#DIV/0!</v>
      </c>
      <c r="F482" s="357"/>
      <c r="G482" s="357"/>
      <c r="S482" s="357" t="e">
        <f>S473/S473</f>
        <v>#DIV/0!</v>
      </c>
    </row>
    <row r="483" spans="1:47" x14ac:dyDescent="0.35">
      <c r="D483" s="357" t="s">
        <v>145</v>
      </c>
      <c r="F483" s="357"/>
      <c r="G483" s="357"/>
      <c r="S483" s="357" t="s">
        <v>145</v>
      </c>
    </row>
    <row r="484" spans="1:47" x14ac:dyDescent="0.35">
      <c r="D484" s="225" t="e">
        <f>D476/D473</f>
        <v>#DIV/0!</v>
      </c>
      <c r="F484" s="357"/>
      <c r="G484" s="357"/>
      <c r="S484" s="225" t="e">
        <f>S476/S473</f>
        <v>#DIV/0!</v>
      </c>
    </row>
    <row r="485" spans="1:47" x14ac:dyDescent="0.35">
      <c r="F485" s="357"/>
      <c r="G485" s="357"/>
    </row>
    <row r="486" spans="1:47" ht="16" thickBot="1" x14ac:dyDescent="0.4">
      <c r="F486" s="357"/>
      <c r="G486" s="357"/>
    </row>
    <row r="487" spans="1:47" s="242" customFormat="1" x14ac:dyDescent="0.35">
      <c r="A487" s="519" t="s">
        <v>97</v>
      </c>
      <c r="B487" s="520"/>
      <c r="C487" s="520"/>
      <c r="D487" s="520"/>
      <c r="E487" s="520"/>
      <c r="F487" s="520"/>
      <c r="G487" s="520"/>
      <c r="H487" s="520"/>
      <c r="I487" s="520"/>
      <c r="J487" s="520"/>
      <c r="K487" s="520"/>
      <c r="L487" s="520"/>
      <c r="M487" s="521"/>
      <c r="N487" s="413"/>
      <c r="P487" s="573" t="s">
        <v>267</v>
      </c>
      <c r="Q487" s="574"/>
      <c r="R487" s="574"/>
      <c r="S487" s="574"/>
      <c r="T487" s="574"/>
      <c r="U487" s="574"/>
      <c r="V487" s="574"/>
      <c r="W487" s="574"/>
      <c r="X487" s="574"/>
      <c r="Y487" s="574"/>
      <c r="Z487" s="574"/>
      <c r="AA487" s="574"/>
      <c r="AB487" s="574"/>
      <c r="AC487" s="574"/>
      <c r="AD487" s="575"/>
      <c r="AG487" s="614" t="s">
        <v>283</v>
      </c>
      <c r="AH487" s="615"/>
      <c r="AI487" s="615"/>
      <c r="AJ487" s="615"/>
      <c r="AK487" s="615"/>
      <c r="AL487" s="615"/>
      <c r="AM487" s="615"/>
      <c r="AN487" s="615"/>
      <c r="AO487" s="615"/>
      <c r="AP487" s="615"/>
      <c r="AQ487" s="615"/>
      <c r="AR487" s="615"/>
      <c r="AS487" s="615"/>
      <c r="AT487" s="615"/>
      <c r="AU487" s="616"/>
    </row>
    <row r="488" spans="1:47" s="242" customFormat="1" x14ac:dyDescent="0.35">
      <c r="A488" s="522" t="s">
        <v>218</v>
      </c>
      <c r="B488" s="496"/>
      <c r="C488" s="496"/>
      <c r="D488" s="496"/>
      <c r="E488" s="496"/>
      <c r="F488" s="496"/>
      <c r="G488" s="496"/>
      <c r="H488" s="496"/>
      <c r="I488" s="496"/>
      <c r="J488" s="496"/>
      <c r="K488" s="496"/>
      <c r="L488" s="496"/>
      <c r="M488" s="523"/>
      <c r="N488" s="413"/>
      <c r="P488" s="522" t="s">
        <v>268</v>
      </c>
      <c r="Q488" s="496"/>
      <c r="R488" s="496"/>
      <c r="S488" s="496"/>
      <c r="T488" s="496"/>
      <c r="U488" s="496"/>
      <c r="V488" s="496"/>
      <c r="W488" s="496"/>
      <c r="X488" s="496"/>
      <c r="Y488" s="496"/>
      <c r="Z488" s="496"/>
      <c r="AA488" s="496"/>
      <c r="AB488" s="496"/>
      <c r="AC488" s="496"/>
      <c r="AD488" s="523"/>
      <c r="AG488" s="522" t="s">
        <v>283</v>
      </c>
      <c r="AH488" s="496"/>
      <c r="AI488" s="496"/>
      <c r="AJ488" s="496"/>
      <c r="AK488" s="496"/>
      <c r="AL488" s="496"/>
      <c r="AM488" s="496"/>
      <c r="AN488" s="496"/>
      <c r="AO488" s="496"/>
      <c r="AP488" s="496"/>
      <c r="AQ488" s="496"/>
      <c r="AR488" s="496"/>
      <c r="AS488" s="496"/>
      <c r="AT488" s="496"/>
      <c r="AU488" s="523"/>
    </row>
    <row r="489" spans="1:47" s="165" customFormat="1" x14ac:dyDescent="0.35">
      <c r="A489" s="495" t="s">
        <v>252</v>
      </c>
      <c r="B489" s="491"/>
      <c r="C489" s="525"/>
      <c r="D489" s="525"/>
      <c r="E489" s="525"/>
      <c r="F489" s="525"/>
      <c r="G489" s="409" t="s">
        <v>253</v>
      </c>
      <c r="H489" s="525"/>
      <c r="I489" s="525"/>
      <c r="J489" s="525"/>
      <c r="K489" s="525"/>
      <c r="L489" s="525"/>
      <c r="M489" s="526"/>
      <c r="N489" s="432"/>
      <c r="P489" s="495" t="s">
        <v>252</v>
      </c>
      <c r="Q489" s="491"/>
      <c r="R489" s="525"/>
      <c r="S489" s="525"/>
      <c r="T489" s="525"/>
      <c r="U489" s="525"/>
      <c r="V489" s="525"/>
      <c r="W489" s="409" t="s">
        <v>253</v>
      </c>
      <c r="X489" s="525"/>
      <c r="Y489" s="525"/>
      <c r="Z489" s="525"/>
      <c r="AA489" s="525"/>
      <c r="AB489" s="525"/>
      <c r="AC489" s="525"/>
      <c r="AD489" s="526"/>
      <c r="AG489" s="495" t="s">
        <v>252</v>
      </c>
      <c r="AH489" s="491"/>
      <c r="AI489" s="525"/>
      <c r="AJ489" s="525"/>
      <c r="AK489" s="525"/>
      <c r="AL489" s="525"/>
      <c r="AM489" s="525"/>
      <c r="AN489" s="409" t="s">
        <v>253</v>
      </c>
      <c r="AO489" s="525"/>
      <c r="AP489" s="525"/>
      <c r="AQ489" s="525"/>
      <c r="AR489" s="525"/>
      <c r="AS489" s="525"/>
      <c r="AT489" s="525"/>
      <c r="AU489" s="526"/>
    </row>
    <row r="490" spans="1:47" x14ac:dyDescent="0.35">
      <c r="A490" s="522" t="s">
        <v>0</v>
      </c>
      <c r="B490" s="496"/>
      <c r="C490" s="512"/>
      <c r="D490" s="512"/>
      <c r="E490" s="512"/>
      <c r="F490" s="512"/>
      <c r="G490" s="512"/>
      <c r="H490" s="512"/>
      <c r="I490" s="512"/>
      <c r="J490" s="512"/>
      <c r="K490" s="512"/>
      <c r="L490" s="512"/>
      <c r="M490" s="527"/>
      <c r="P490" s="522" t="s">
        <v>0</v>
      </c>
      <c r="Q490" s="496"/>
      <c r="R490" s="617"/>
      <c r="S490" s="617"/>
      <c r="T490" s="617"/>
      <c r="U490" s="617"/>
      <c r="V490" s="617"/>
      <c r="W490" s="617"/>
      <c r="X490" s="617"/>
      <c r="Y490" s="617"/>
      <c r="Z490" s="617"/>
      <c r="AA490" s="617"/>
      <c r="AB490" s="617"/>
      <c r="AC490" s="617"/>
      <c r="AD490" s="618"/>
      <c r="AG490" s="522" t="s">
        <v>0</v>
      </c>
      <c r="AH490" s="496"/>
      <c r="AI490" s="617"/>
      <c r="AJ490" s="617"/>
      <c r="AK490" s="617"/>
      <c r="AL490" s="617"/>
      <c r="AM490" s="617"/>
      <c r="AN490" s="617"/>
      <c r="AO490" s="617"/>
      <c r="AP490" s="617"/>
      <c r="AQ490" s="617"/>
      <c r="AR490" s="617"/>
      <c r="AS490" s="617"/>
      <c r="AT490" s="617"/>
      <c r="AU490" s="618"/>
    </row>
    <row r="491" spans="1:47" x14ac:dyDescent="0.35">
      <c r="A491" s="522" t="s">
        <v>96</v>
      </c>
      <c r="B491" s="496"/>
      <c r="C491" s="512"/>
      <c r="D491" s="512"/>
      <c r="E491" s="512"/>
      <c r="F491" s="512"/>
      <c r="G491" s="512"/>
      <c r="H491" s="512"/>
      <c r="I491" s="512"/>
      <c r="J491" s="512"/>
      <c r="K491" s="512"/>
      <c r="L491" s="512"/>
      <c r="M491" s="527"/>
      <c r="P491" s="522" t="s">
        <v>96</v>
      </c>
      <c r="Q491" s="496"/>
      <c r="R491" s="617"/>
      <c r="S491" s="617"/>
      <c r="T491" s="617"/>
      <c r="U491" s="617"/>
      <c r="V491" s="617"/>
      <c r="W491" s="617"/>
      <c r="X491" s="617"/>
      <c r="Y491" s="617"/>
      <c r="Z491" s="617"/>
      <c r="AA491" s="617"/>
      <c r="AB491" s="617"/>
      <c r="AC491" s="617"/>
      <c r="AD491" s="618"/>
      <c r="AG491" s="522" t="s">
        <v>96</v>
      </c>
      <c r="AH491" s="496"/>
      <c r="AI491" s="617"/>
      <c r="AJ491" s="617"/>
      <c r="AK491" s="617"/>
      <c r="AL491" s="617"/>
      <c r="AM491" s="617"/>
      <c r="AN491" s="617"/>
      <c r="AO491" s="617"/>
      <c r="AP491" s="617"/>
      <c r="AQ491" s="617"/>
      <c r="AR491" s="617"/>
      <c r="AS491" s="617"/>
      <c r="AT491" s="617"/>
      <c r="AU491" s="618"/>
    </row>
    <row r="492" spans="1:47" ht="16" thickBot="1" x14ac:dyDescent="0.4">
      <c r="A492" s="540" t="s">
        <v>2</v>
      </c>
      <c r="B492" s="541"/>
      <c r="C492" s="528"/>
      <c r="D492" s="528"/>
      <c r="E492" s="528"/>
      <c r="F492" s="528"/>
      <c r="G492" s="528"/>
      <c r="H492" s="528"/>
      <c r="I492" s="528"/>
      <c r="J492" s="528"/>
      <c r="K492" s="528"/>
      <c r="L492" s="528"/>
      <c r="M492" s="529"/>
      <c r="P492" s="540" t="s">
        <v>2</v>
      </c>
      <c r="Q492" s="541"/>
      <c r="R492" s="494"/>
      <c r="S492" s="494"/>
      <c r="T492" s="494"/>
      <c r="U492" s="494"/>
      <c r="V492" s="494"/>
      <c r="W492" s="494"/>
      <c r="X492" s="494"/>
      <c r="Y492" s="494"/>
      <c r="Z492" s="494"/>
      <c r="AA492" s="494"/>
      <c r="AB492" s="494"/>
      <c r="AC492" s="494"/>
      <c r="AD492" s="619"/>
      <c r="AG492" s="540" t="s">
        <v>2</v>
      </c>
      <c r="AH492" s="541"/>
      <c r="AI492" s="494"/>
      <c r="AJ492" s="494"/>
      <c r="AK492" s="494"/>
      <c r="AL492" s="494"/>
      <c r="AM492" s="494"/>
      <c r="AN492" s="494"/>
      <c r="AO492" s="494"/>
      <c r="AP492" s="494"/>
      <c r="AQ492" s="494"/>
      <c r="AR492" s="494"/>
      <c r="AS492" s="494"/>
      <c r="AT492" s="494"/>
      <c r="AU492" s="619"/>
    </row>
    <row r="493" spans="1:47" ht="16" thickBot="1" x14ac:dyDescent="0.4">
      <c r="F493" s="357"/>
      <c r="G493" s="357"/>
    </row>
    <row r="494" spans="1:47" s="242" customFormat="1" x14ac:dyDescent="0.35">
      <c r="A494" s="502" t="s">
        <v>84</v>
      </c>
      <c r="B494" s="503"/>
      <c r="C494" s="503"/>
      <c r="D494" s="503"/>
      <c r="E494" s="503"/>
      <c r="F494" s="503"/>
      <c r="G494" s="503"/>
      <c r="H494" s="503"/>
      <c r="I494" s="503"/>
      <c r="J494" s="503"/>
      <c r="K494" s="503"/>
      <c r="L494" s="503"/>
      <c r="M494" s="518"/>
      <c r="N494" s="413"/>
      <c r="P494" s="502" t="s">
        <v>84</v>
      </c>
      <c r="Q494" s="503"/>
      <c r="R494" s="503"/>
      <c r="S494" s="503"/>
      <c r="T494" s="503"/>
      <c r="U494" s="503"/>
      <c r="V494" s="503"/>
      <c r="W494" s="503"/>
      <c r="X494" s="503"/>
      <c r="Y494" s="503"/>
      <c r="Z494" s="503"/>
      <c r="AA494" s="503"/>
      <c r="AB494" s="503"/>
      <c r="AC494" s="503"/>
      <c r="AD494" s="518"/>
      <c r="AE494" s="413"/>
      <c r="AG494" s="502" t="s">
        <v>84</v>
      </c>
      <c r="AH494" s="503"/>
      <c r="AI494" s="503"/>
      <c r="AJ494" s="503"/>
      <c r="AK494" s="503"/>
      <c r="AL494" s="503"/>
      <c r="AM494" s="503"/>
      <c r="AN494" s="503"/>
      <c r="AO494" s="503"/>
      <c r="AP494" s="503"/>
      <c r="AQ494" s="503"/>
      <c r="AR494" s="503"/>
      <c r="AS494" s="503"/>
      <c r="AT494" s="503"/>
      <c r="AU494" s="518"/>
    </row>
    <row r="495" spans="1:47" s="242" customFormat="1" x14ac:dyDescent="0.35">
      <c r="A495" s="419"/>
      <c r="B495" s="412" t="s">
        <v>85</v>
      </c>
      <c r="C495" s="496" t="s">
        <v>13</v>
      </c>
      <c r="D495" s="496"/>
      <c r="E495" s="424" t="s">
        <v>14</v>
      </c>
      <c r="F495" s="412" t="s">
        <v>171</v>
      </c>
      <c r="G495" s="412" t="s">
        <v>68</v>
      </c>
      <c r="H495" s="422" t="s">
        <v>151</v>
      </c>
      <c r="I495" s="412" t="s">
        <v>80</v>
      </c>
      <c r="J495" s="412" t="s">
        <v>81</v>
      </c>
      <c r="K495" s="422" t="s">
        <v>82</v>
      </c>
      <c r="L495" s="412" t="s">
        <v>150</v>
      </c>
      <c r="M495" s="259" t="s">
        <v>18</v>
      </c>
      <c r="N495" s="413"/>
      <c r="P495" s="419"/>
      <c r="Q495" s="412" t="s">
        <v>85</v>
      </c>
      <c r="R495" s="496" t="s">
        <v>13</v>
      </c>
      <c r="S495" s="496"/>
      <c r="T495" s="424" t="s">
        <v>14</v>
      </c>
      <c r="U495" s="260" t="s">
        <v>269</v>
      </c>
      <c r="V495" s="424" t="s">
        <v>171</v>
      </c>
      <c r="W495" s="424" t="s">
        <v>68</v>
      </c>
      <c r="X495" s="260" t="s">
        <v>151</v>
      </c>
      <c r="Y495" s="424" t="s">
        <v>80</v>
      </c>
      <c r="Z495" s="424" t="s">
        <v>81</v>
      </c>
      <c r="AA495" s="260" t="s">
        <v>82</v>
      </c>
      <c r="AB495" s="424" t="s">
        <v>150</v>
      </c>
      <c r="AC495" s="260" t="s">
        <v>18</v>
      </c>
      <c r="AD495" s="267" t="s">
        <v>114</v>
      </c>
      <c r="AE495" s="413"/>
      <c r="AG495" s="419"/>
      <c r="AH495" s="412" t="s">
        <v>85</v>
      </c>
      <c r="AI495" s="496" t="s">
        <v>13</v>
      </c>
      <c r="AJ495" s="496"/>
      <c r="AK495" s="424" t="s">
        <v>14</v>
      </c>
      <c r="AL495" s="260" t="s">
        <v>269</v>
      </c>
      <c r="AM495" s="424" t="s">
        <v>171</v>
      </c>
      <c r="AN495" s="424" t="s">
        <v>68</v>
      </c>
      <c r="AO495" s="260" t="s">
        <v>151</v>
      </c>
      <c r="AP495" s="424" t="s">
        <v>80</v>
      </c>
      <c r="AQ495" s="424" t="s">
        <v>81</v>
      </c>
      <c r="AR495" s="260" t="s">
        <v>82</v>
      </c>
      <c r="AS495" s="424" t="s">
        <v>150</v>
      </c>
      <c r="AT495" s="260" t="s">
        <v>213</v>
      </c>
      <c r="AU495" s="267" t="s">
        <v>284</v>
      </c>
    </row>
    <row r="496" spans="1:47" x14ac:dyDescent="0.35">
      <c r="A496" s="415">
        <v>1</v>
      </c>
      <c r="B496" s="420"/>
      <c r="C496" s="491"/>
      <c r="D496" s="491"/>
      <c r="E496" s="423"/>
      <c r="F496" s="234">
        <v>0</v>
      </c>
      <c r="G496" s="234">
        <v>0</v>
      </c>
      <c r="H496" s="235">
        <f>SUM(F496:G496)</f>
        <v>0</v>
      </c>
      <c r="I496" s="234">
        <v>0</v>
      </c>
      <c r="J496" s="234">
        <v>0</v>
      </c>
      <c r="K496" s="235">
        <f>SUM(I496:J496)</f>
        <v>0</v>
      </c>
      <c r="L496" s="234">
        <v>0</v>
      </c>
      <c r="M496" s="236">
        <f>SUM(H496, K496, L496)</f>
        <v>0</v>
      </c>
      <c r="N496" s="222"/>
      <c r="P496" s="415">
        <v>1</v>
      </c>
      <c r="Q496" s="420"/>
      <c r="R496" s="491"/>
      <c r="S496" s="491"/>
      <c r="T496" s="409"/>
      <c r="U496" s="162">
        <f>AU416</f>
        <v>0</v>
      </c>
      <c r="V496" s="234">
        <v>0</v>
      </c>
      <c r="W496" s="234">
        <v>0</v>
      </c>
      <c r="X496" s="295">
        <f>SUM(V496:W496)</f>
        <v>0</v>
      </c>
      <c r="Y496" s="234">
        <v>0</v>
      </c>
      <c r="Z496" s="234">
        <v>0</v>
      </c>
      <c r="AA496" s="295">
        <f>SUM(Y496:Z496)</f>
        <v>0</v>
      </c>
      <c r="AB496" s="234">
        <v>0</v>
      </c>
      <c r="AC496" s="295">
        <f>SUM(X496, AA496, AB496)</f>
        <v>0</v>
      </c>
      <c r="AD496" s="296">
        <f>M496-AC496</f>
        <v>0</v>
      </c>
      <c r="AE496" s="222"/>
      <c r="AG496" s="415">
        <v>1</v>
      </c>
      <c r="AH496" s="420"/>
      <c r="AI496" s="491"/>
      <c r="AJ496" s="491"/>
      <c r="AK496" s="409"/>
      <c r="AL496" s="307">
        <f>AU416</f>
        <v>0</v>
      </c>
      <c r="AM496" s="234">
        <v>0</v>
      </c>
      <c r="AN496" s="234">
        <v>0</v>
      </c>
      <c r="AO496" s="277">
        <f>SUM(AM496:AN496)</f>
        <v>0</v>
      </c>
      <c r="AP496" s="234">
        <v>0</v>
      </c>
      <c r="AQ496" s="234">
        <v>0</v>
      </c>
      <c r="AR496" s="277">
        <f>SUM(AP496:AQ496)</f>
        <v>0</v>
      </c>
      <c r="AS496" s="234">
        <v>0</v>
      </c>
      <c r="AT496" s="277">
        <f>SUM(AO496, AR496, AS496)</f>
        <v>0</v>
      </c>
      <c r="AU496" s="278">
        <f>IF($S$553&lt;&gt;0, AC496+AL496-AT496, M496+AL496-AT496)</f>
        <v>0</v>
      </c>
    </row>
    <row r="497" spans="1:48" x14ac:dyDescent="0.35">
      <c r="A497" s="415">
        <v>2</v>
      </c>
      <c r="B497" s="420"/>
      <c r="C497" s="491"/>
      <c r="D497" s="491"/>
      <c r="E497" s="423"/>
      <c r="F497" s="234">
        <v>0</v>
      </c>
      <c r="G497" s="234">
        <v>0</v>
      </c>
      <c r="H497" s="235">
        <f t="shared" ref="H497:H502" si="440">SUM(F497:G497)</f>
        <v>0</v>
      </c>
      <c r="I497" s="234">
        <v>0</v>
      </c>
      <c r="J497" s="234">
        <v>0</v>
      </c>
      <c r="K497" s="235">
        <f t="shared" ref="K497:K502" si="441">SUM(I497:J497)</f>
        <v>0</v>
      </c>
      <c r="L497" s="234">
        <v>0</v>
      </c>
      <c r="M497" s="236">
        <f t="shared" ref="M497:M502" si="442">SUM(H497, K497, L497)</f>
        <v>0</v>
      </c>
      <c r="N497" s="222"/>
      <c r="P497" s="415">
        <v>2</v>
      </c>
      <c r="Q497" s="420"/>
      <c r="R497" s="491"/>
      <c r="S497" s="491"/>
      <c r="T497" s="409"/>
      <c r="U497" s="162">
        <f t="shared" ref="U497:U503" si="443">AU417</f>
        <v>0</v>
      </c>
      <c r="V497" s="234">
        <v>0</v>
      </c>
      <c r="W497" s="234">
        <v>0</v>
      </c>
      <c r="X497" s="295">
        <f t="shared" ref="X497:X502" si="444">SUM(V497:W497)</f>
        <v>0</v>
      </c>
      <c r="Y497" s="234">
        <v>0</v>
      </c>
      <c r="Z497" s="234">
        <v>0</v>
      </c>
      <c r="AA497" s="295">
        <f t="shared" ref="AA497:AA502" si="445">SUM(Y497:Z497)</f>
        <v>0</v>
      </c>
      <c r="AB497" s="234">
        <v>0</v>
      </c>
      <c r="AC497" s="295">
        <f t="shared" ref="AC497:AC502" si="446">SUM(X497, AA497, AB497)</f>
        <v>0</v>
      </c>
      <c r="AD497" s="296">
        <f t="shared" ref="AD497:AD502" si="447">M497-AC497</f>
        <v>0</v>
      </c>
      <c r="AE497" s="222"/>
      <c r="AG497" s="415">
        <v>2</v>
      </c>
      <c r="AH497" s="420"/>
      <c r="AI497" s="491"/>
      <c r="AJ497" s="491"/>
      <c r="AK497" s="409"/>
      <c r="AL497" s="307">
        <f t="shared" ref="AL497:AL503" si="448">AU417</f>
        <v>0</v>
      </c>
      <c r="AM497" s="234">
        <v>0</v>
      </c>
      <c r="AN497" s="234">
        <v>0</v>
      </c>
      <c r="AO497" s="277">
        <f t="shared" ref="AO497:AO502" si="449">SUM(AM497:AN497)</f>
        <v>0</v>
      </c>
      <c r="AP497" s="234">
        <v>0</v>
      </c>
      <c r="AQ497" s="234">
        <v>0</v>
      </c>
      <c r="AR497" s="277">
        <f t="shared" ref="AR497:AR502" si="450">SUM(AP497:AQ497)</f>
        <v>0</v>
      </c>
      <c r="AS497" s="234">
        <v>0</v>
      </c>
      <c r="AT497" s="277">
        <f t="shared" ref="AT497:AT502" si="451">SUM(AO497, AR497, AS497)</f>
        <v>0</v>
      </c>
      <c r="AU497" s="278">
        <f t="shared" ref="AU497:AU503" si="452">IF($S$553&lt;&gt;0, AC497+AL497-AT497, M497+AL497-AT497)</f>
        <v>0</v>
      </c>
    </row>
    <row r="498" spans="1:48" x14ac:dyDescent="0.35">
      <c r="A498" s="415">
        <v>3</v>
      </c>
      <c r="B498" s="420"/>
      <c r="C498" s="491"/>
      <c r="D498" s="491"/>
      <c r="E498" s="423"/>
      <c r="F498" s="234">
        <v>0</v>
      </c>
      <c r="G498" s="234">
        <v>0</v>
      </c>
      <c r="H498" s="235">
        <f t="shared" si="440"/>
        <v>0</v>
      </c>
      <c r="I498" s="234">
        <v>0</v>
      </c>
      <c r="J498" s="234">
        <v>0</v>
      </c>
      <c r="K498" s="235">
        <f t="shared" si="441"/>
        <v>0</v>
      </c>
      <c r="L498" s="234">
        <v>0</v>
      </c>
      <c r="M498" s="236">
        <f t="shared" si="442"/>
        <v>0</v>
      </c>
      <c r="N498" s="222"/>
      <c r="P498" s="415">
        <v>3</v>
      </c>
      <c r="Q498" s="420"/>
      <c r="R498" s="491"/>
      <c r="S498" s="491"/>
      <c r="T498" s="409"/>
      <c r="U498" s="162">
        <f t="shared" si="443"/>
        <v>0</v>
      </c>
      <c r="V498" s="234">
        <v>0</v>
      </c>
      <c r="W498" s="234">
        <v>0</v>
      </c>
      <c r="X498" s="295">
        <f t="shared" si="444"/>
        <v>0</v>
      </c>
      <c r="Y498" s="234">
        <v>0</v>
      </c>
      <c r="Z498" s="234">
        <v>0</v>
      </c>
      <c r="AA498" s="295">
        <f t="shared" si="445"/>
        <v>0</v>
      </c>
      <c r="AB498" s="234">
        <v>0</v>
      </c>
      <c r="AC498" s="295">
        <f t="shared" si="446"/>
        <v>0</v>
      </c>
      <c r="AD498" s="296">
        <f t="shared" si="447"/>
        <v>0</v>
      </c>
      <c r="AE498" s="222"/>
      <c r="AG498" s="415">
        <v>3</v>
      </c>
      <c r="AH498" s="420"/>
      <c r="AI498" s="491"/>
      <c r="AJ498" s="491"/>
      <c r="AK498" s="409"/>
      <c r="AL498" s="307">
        <f t="shared" si="448"/>
        <v>0</v>
      </c>
      <c r="AM498" s="234">
        <v>0</v>
      </c>
      <c r="AN498" s="234">
        <v>0</v>
      </c>
      <c r="AO498" s="277">
        <f t="shared" si="449"/>
        <v>0</v>
      </c>
      <c r="AP498" s="234">
        <v>0</v>
      </c>
      <c r="AQ498" s="234">
        <v>0</v>
      </c>
      <c r="AR498" s="277">
        <f t="shared" si="450"/>
        <v>0</v>
      </c>
      <c r="AS498" s="234">
        <v>0</v>
      </c>
      <c r="AT498" s="277">
        <f t="shared" si="451"/>
        <v>0</v>
      </c>
      <c r="AU498" s="278">
        <f t="shared" si="452"/>
        <v>0</v>
      </c>
    </row>
    <row r="499" spans="1:48" x14ac:dyDescent="0.35">
      <c r="A499" s="415">
        <v>4</v>
      </c>
      <c r="B499" s="420"/>
      <c r="C499" s="491"/>
      <c r="D499" s="491"/>
      <c r="E499" s="423"/>
      <c r="F499" s="234">
        <v>0</v>
      </c>
      <c r="G499" s="234">
        <v>0</v>
      </c>
      <c r="H499" s="235">
        <f>SUM(F499:G499)</f>
        <v>0</v>
      </c>
      <c r="I499" s="234">
        <v>0</v>
      </c>
      <c r="J499" s="234">
        <v>0</v>
      </c>
      <c r="K499" s="235">
        <f>SUM(I499:J499)</f>
        <v>0</v>
      </c>
      <c r="L499" s="234">
        <v>0</v>
      </c>
      <c r="M499" s="236">
        <f>SUM(H499, K499, L499)</f>
        <v>0</v>
      </c>
      <c r="N499" s="222"/>
      <c r="P499" s="415">
        <v>4</v>
      </c>
      <c r="Q499" s="420"/>
      <c r="R499" s="491"/>
      <c r="S499" s="491"/>
      <c r="T499" s="409"/>
      <c r="U499" s="162">
        <f t="shared" si="443"/>
        <v>0</v>
      </c>
      <c r="V499" s="234">
        <v>0</v>
      </c>
      <c r="W499" s="234">
        <v>0</v>
      </c>
      <c r="X499" s="295">
        <f t="shared" si="444"/>
        <v>0</v>
      </c>
      <c r="Y499" s="234">
        <v>0</v>
      </c>
      <c r="Z499" s="234">
        <v>0</v>
      </c>
      <c r="AA499" s="295">
        <f t="shared" si="445"/>
        <v>0</v>
      </c>
      <c r="AB499" s="234">
        <v>0</v>
      </c>
      <c r="AC499" s="295">
        <f t="shared" si="446"/>
        <v>0</v>
      </c>
      <c r="AD499" s="296">
        <f t="shared" si="447"/>
        <v>0</v>
      </c>
      <c r="AE499" s="222"/>
      <c r="AG499" s="415">
        <v>4</v>
      </c>
      <c r="AH499" s="420"/>
      <c r="AI499" s="491"/>
      <c r="AJ499" s="491"/>
      <c r="AK499" s="409"/>
      <c r="AL499" s="307">
        <f t="shared" si="448"/>
        <v>0</v>
      </c>
      <c r="AM499" s="234">
        <v>0</v>
      </c>
      <c r="AN499" s="234">
        <v>0</v>
      </c>
      <c r="AO499" s="277">
        <f t="shared" si="449"/>
        <v>0</v>
      </c>
      <c r="AP499" s="234">
        <v>0</v>
      </c>
      <c r="AQ499" s="234">
        <v>0</v>
      </c>
      <c r="AR499" s="277">
        <f t="shared" si="450"/>
        <v>0</v>
      </c>
      <c r="AS499" s="234">
        <v>0</v>
      </c>
      <c r="AT499" s="277">
        <f t="shared" si="451"/>
        <v>0</v>
      </c>
      <c r="AU499" s="278">
        <f t="shared" si="452"/>
        <v>0</v>
      </c>
    </row>
    <row r="500" spans="1:48" x14ac:dyDescent="0.35">
      <c r="A500" s="415">
        <v>5</v>
      </c>
      <c r="B500" s="420"/>
      <c r="C500" s="491"/>
      <c r="D500" s="491"/>
      <c r="E500" s="423"/>
      <c r="F500" s="234">
        <v>0</v>
      </c>
      <c r="G500" s="234">
        <v>0</v>
      </c>
      <c r="H500" s="235">
        <f t="shared" si="440"/>
        <v>0</v>
      </c>
      <c r="I500" s="234">
        <v>0</v>
      </c>
      <c r="J500" s="234">
        <v>0</v>
      </c>
      <c r="K500" s="235">
        <f t="shared" si="441"/>
        <v>0</v>
      </c>
      <c r="L500" s="234">
        <v>0</v>
      </c>
      <c r="M500" s="236">
        <f t="shared" si="442"/>
        <v>0</v>
      </c>
      <c r="N500" s="222"/>
      <c r="P500" s="415">
        <v>5</v>
      </c>
      <c r="Q500" s="420"/>
      <c r="R500" s="491"/>
      <c r="S500" s="491"/>
      <c r="T500" s="409"/>
      <c r="U500" s="162">
        <f t="shared" si="443"/>
        <v>0</v>
      </c>
      <c r="V500" s="234">
        <v>0</v>
      </c>
      <c r="W500" s="234">
        <v>0</v>
      </c>
      <c r="X500" s="295">
        <f t="shared" si="444"/>
        <v>0</v>
      </c>
      <c r="Y500" s="234">
        <v>0</v>
      </c>
      <c r="Z500" s="234">
        <v>0</v>
      </c>
      <c r="AA500" s="295">
        <f t="shared" si="445"/>
        <v>0</v>
      </c>
      <c r="AB500" s="234">
        <v>0</v>
      </c>
      <c r="AC500" s="295">
        <f t="shared" si="446"/>
        <v>0</v>
      </c>
      <c r="AD500" s="296">
        <f t="shared" si="447"/>
        <v>0</v>
      </c>
      <c r="AE500" s="222"/>
      <c r="AG500" s="415">
        <v>5</v>
      </c>
      <c r="AH500" s="420"/>
      <c r="AI500" s="491"/>
      <c r="AJ500" s="491"/>
      <c r="AK500" s="409"/>
      <c r="AL500" s="307">
        <f t="shared" si="448"/>
        <v>0</v>
      </c>
      <c r="AM500" s="234">
        <v>0</v>
      </c>
      <c r="AN500" s="234">
        <v>0</v>
      </c>
      <c r="AO500" s="277">
        <f t="shared" si="449"/>
        <v>0</v>
      </c>
      <c r="AP500" s="234">
        <v>0</v>
      </c>
      <c r="AQ500" s="234">
        <v>0</v>
      </c>
      <c r="AR500" s="277">
        <f t="shared" si="450"/>
        <v>0</v>
      </c>
      <c r="AS500" s="234">
        <v>0</v>
      </c>
      <c r="AT500" s="277">
        <f t="shared" si="451"/>
        <v>0</v>
      </c>
      <c r="AU500" s="278">
        <f t="shared" si="452"/>
        <v>0</v>
      </c>
    </row>
    <row r="501" spans="1:48" x14ac:dyDescent="0.35">
      <c r="A501" s="415">
        <v>6</v>
      </c>
      <c r="B501" s="420"/>
      <c r="C501" s="491"/>
      <c r="D501" s="491"/>
      <c r="E501" s="423"/>
      <c r="F501" s="234">
        <v>0</v>
      </c>
      <c r="G501" s="234">
        <v>0</v>
      </c>
      <c r="H501" s="235">
        <f t="shared" si="440"/>
        <v>0</v>
      </c>
      <c r="I501" s="234">
        <v>0</v>
      </c>
      <c r="J501" s="234">
        <v>0</v>
      </c>
      <c r="K501" s="235">
        <f t="shared" si="441"/>
        <v>0</v>
      </c>
      <c r="L501" s="234">
        <v>0</v>
      </c>
      <c r="M501" s="236">
        <f t="shared" si="442"/>
        <v>0</v>
      </c>
      <c r="N501" s="222"/>
      <c r="P501" s="415">
        <v>6</v>
      </c>
      <c r="Q501" s="420"/>
      <c r="R501" s="491"/>
      <c r="S501" s="491"/>
      <c r="T501" s="409"/>
      <c r="U501" s="162">
        <f t="shared" si="443"/>
        <v>0</v>
      </c>
      <c r="V501" s="234">
        <v>0</v>
      </c>
      <c r="W501" s="234">
        <v>0</v>
      </c>
      <c r="X501" s="295">
        <f t="shared" si="444"/>
        <v>0</v>
      </c>
      <c r="Y501" s="234">
        <v>0</v>
      </c>
      <c r="Z501" s="234">
        <v>0</v>
      </c>
      <c r="AA501" s="295">
        <f t="shared" si="445"/>
        <v>0</v>
      </c>
      <c r="AB501" s="234">
        <v>0</v>
      </c>
      <c r="AC501" s="295">
        <f t="shared" si="446"/>
        <v>0</v>
      </c>
      <c r="AD501" s="296">
        <f t="shared" si="447"/>
        <v>0</v>
      </c>
      <c r="AE501" s="222"/>
      <c r="AG501" s="415">
        <v>6</v>
      </c>
      <c r="AH501" s="420"/>
      <c r="AI501" s="491"/>
      <c r="AJ501" s="491"/>
      <c r="AK501" s="409"/>
      <c r="AL501" s="307">
        <f t="shared" si="448"/>
        <v>0</v>
      </c>
      <c r="AM501" s="234">
        <v>0</v>
      </c>
      <c r="AN501" s="234">
        <v>0</v>
      </c>
      <c r="AO501" s="277">
        <f t="shared" si="449"/>
        <v>0</v>
      </c>
      <c r="AP501" s="234">
        <v>0</v>
      </c>
      <c r="AQ501" s="234">
        <v>0</v>
      </c>
      <c r="AR501" s="277">
        <f t="shared" si="450"/>
        <v>0</v>
      </c>
      <c r="AS501" s="234">
        <v>0</v>
      </c>
      <c r="AT501" s="277">
        <f t="shared" si="451"/>
        <v>0</v>
      </c>
      <c r="AU501" s="278">
        <f t="shared" si="452"/>
        <v>0</v>
      </c>
    </row>
    <row r="502" spans="1:48" x14ac:dyDescent="0.35">
      <c r="A502" s="620" t="s">
        <v>180</v>
      </c>
      <c r="B502" s="617"/>
      <c r="C502" s="532">
        <v>0</v>
      </c>
      <c r="D502" s="532"/>
      <c r="E502" s="423"/>
      <c r="F502" s="234">
        <v>0</v>
      </c>
      <c r="G502" s="234">
        <v>0</v>
      </c>
      <c r="H502" s="235">
        <f t="shared" si="440"/>
        <v>0</v>
      </c>
      <c r="I502" s="234">
        <v>0</v>
      </c>
      <c r="J502" s="234">
        <v>0</v>
      </c>
      <c r="K502" s="235">
        <f t="shared" si="441"/>
        <v>0</v>
      </c>
      <c r="L502" s="234">
        <v>0</v>
      </c>
      <c r="M502" s="236">
        <f t="shared" si="442"/>
        <v>0</v>
      </c>
      <c r="N502" s="222"/>
      <c r="P502" s="620" t="s">
        <v>180</v>
      </c>
      <c r="Q502" s="617"/>
      <c r="R502" s="532">
        <v>0</v>
      </c>
      <c r="S502" s="532"/>
      <c r="T502" s="409"/>
      <c r="U502" s="162">
        <f t="shared" si="443"/>
        <v>0</v>
      </c>
      <c r="V502" s="234">
        <v>0</v>
      </c>
      <c r="W502" s="234">
        <v>0</v>
      </c>
      <c r="X502" s="295">
        <f t="shared" si="444"/>
        <v>0</v>
      </c>
      <c r="Y502" s="234">
        <v>0</v>
      </c>
      <c r="Z502" s="234">
        <v>0</v>
      </c>
      <c r="AA502" s="295">
        <f t="shared" si="445"/>
        <v>0</v>
      </c>
      <c r="AB502" s="234">
        <v>0</v>
      </c>
      <c r="AC502" s="295">
        <f t="shared" si="446"/>
        <v>0</v>
      </c>
      <c r="AD502" s="296">
        <f t="shared" si="447"/>
        <v>0</v>
      </c>
      <c r="AE502" s="222"/>
      <c r="AG502" s="620" t="s">
        <v>180</v>
      </c>
      <c r="AH502" s="617"/>
      <c r="AI502" s="532">
        <v>0</v>
      </c>
      <c r="AJ502" s="532"/>
      <c r="AK502" s="409"/>
      <c r="AL502" s="307">
        <f t="shared" si="448"/>
        <v>0</v>
      </c>
      <c r="AM502" s="234">
        <v>0</v>
      </c>
      <c r="AN502" s="234">
        <v>0</v>
      </c>
      <c r="AO502" s="277">
        <f t="shared" si="449"/>
        <v>0</v>
      </c>
      <c r="AP502" s="234">
        <v>0</v>
      </c>
      <c r="AQ502" s="234">
        <v>0</v>
      </c>
      <c r="AR502" s="277">
        <f t="shared" si="450"/>
        <v>0</v>
      </c>
      <c r="AS502" s="234">
        <v>0</v>
      </c>
      <c r="AT502" s="277">
        <f t="shared" si="451"/>
        <v>0</v>
      </c>
      <c r="AU502" s="278">
        <f t="shared" si="452"/>
        <v>0</v>
      </c>
    </row>
    <row r="503" spans="1:48" ht="16" thickBot="1" x14ac:dyDescent="0.4">
      <c r="A503" s="493" t="s">
        <v>207</v>
      </c>
      <c r="B503" s="494"/>
      <c r="C503" s="497">
        <f>COUNTA(B496:B501)+C502</f>
        <v>0</v>
      </c>
      <c r="D503" s="497"/>
      <c r="E503" s="411"/>
      <c r="F503" s="250">
        <f>SUM(F496:F502)</f>
        <v>0</v>
      </c>
      <c r="G503" s="250">
        <f>SUM(G496:G502)</f>
        <v>0</v>
      </c>
      <c r="H503" s="250">
        <f t="shared" ref="H503:L503" si="453">SUM(H496:H502)</f>
        <v>0</v>
      </c>
      <c r="I503" s="250">
        <f t="shared" si="453"/>
        <v>0</v>
      </c>
      <c r="J503" s="250">
        <f>SUM(J496:J502)</f>
        <v>0</v>
      </c>
      <c r="K503" s="250">
        <f t="shared" si="453"/>
        <v>0</v>
      </c>
      <c r="L503" s="250">
        <f t="shared" si="453"/>
        <v>0</v>
      </c>
      <c r="M503" s="237">
        <f>SUM(M496:M502)</f>
        <v>0</v>
      </c>
      <c r="N503" s="222"/>
      <c r="P503" s="493" t="s">
        <v>207</v>
      </c>
      <c r="Q503" s="494"/>
      <c r="R503" s="498">
        <f>COUNTA(Q496:Q501)+R502</f>
        <v>0</v>
      </c>
      <c r="S503" s="498"/>
      <c r="T503" s="411"/>
      <c r="U503" s="339">
        <f t="shared" si="443"/>
        <v>0</v>
      </c>
      <c r="V503" s="293">
        <f>SUM(V496:V502)</f>
        <v>0</v>
      </c>
      <c r="W503" s="293">
        <f>SUM(W496:W502)</f>
        <v>0</v>
      </c>
      <c r="X503" s="293">
        <f t="shared" ref="X503:AB503" si="454">SUM(X496:X502)</f>
        <v>0</v>
      </c>
      <c r="Y503" s="293">
        <f t="shared" si="454"/>
        <v>0</v>
      </c>
      <c r="Z503" s="293">
        <f t="shared" si="454"/>
        <v>0</v>
      </c>
      <c r="AA503" s="293">
        <f t="shared" si="454"/>
        <v>0</v>
      </c>
      <c r="AB503" s="293">
        <f t="shared" si="454"/>
        <v>0</v>
      </c>
      <c r="AC503" s="293">
        <f>SUM(AC496:AC502)</f>
        <v>0</v>
      </c>
      <c r="AD503" s="294">
        <f>SUM(AD496:AD502)</f>
        <v>0</v>
      </c>
      <c r="AE503" s="222"/>
      <c r="AG503" s="493" t="s">
        <v>207</v>
      </c>
      <c r="AH503" s="494"/>
      <c r="AI503" s="543">
        <f>COUNTA(AH496:AH501)+AI502</f>
        <v>0</v>
      </c>
      <c r="AJ503" s="543"/>
      <c r="AK503" s="411"/>
      <c r="AL503" s="337">
        <f t="shared" si="448"/>
        <v>0</v>
      </c>
      <c r="AM503" s="275">
        <f>SUM(AM496:AM502)</f>
        <v>0</v>
      </c>
      <c r="AN503" s="275">
        <f>SUM(AN496:AN502)</f>
        <v>0</v>
      </c>
      <c r="AO503" s="275">
        <f t="shared" ref="AO503:AT503" si="455">SUM(AO496:AO502)</f>
        <v>0</v>
      </c>
      <c r="AP503" s="275">
        <f t="shared" si="455"/>
        <v>0</v>
      </c>
      <c r="AQ503" s="275">
        <f t="shared" si="455"/>
        <v>0</v>
      </c>
      <c r="AR503" s="275">
        <f t="shared" si="455"/>
        <v>0</v>
      </c>
      <c r="AS503" s="275">
        <f t="shared" si="455"/>
        <v>0</v>
      </c>
      <c r="AT503" s="275">
        <f t="shared" si="455"/>
        <v>0</v>
      </c>
      <c r="AU503" s="276">
        <f t="shared" si="452"/>
        <v>0</v>
      </c>
      <c r="AV503" s="358"/>
    </row>
    <row r="504" spans="1:48" ht="3.75" customHeight="1" thickBot="1" x14ac:dyDescent="0.4">
      <c r="F504" s="357"/>
      <c r="G504" s="357"/>
      <c r="Y504" s="163"/>
      <c r="Z504" s="163"/>
      <c r="AA504" s="163"/>
      <c r="AB504" s="163"/>
      <c r="AC504" s="163"/>
      <c r="AD504" s="163"/>
      <c r="AE504" s="358"/>
    </row>
    <row r="505" spans="1:48" s="242" customFormat="1" x14ac:dyDescent="0.35">
      <c r="A505" s="502" t="s">
        <v>186</v>
      </c>
      <c r="B505" s="503"/>
      <c r="C505" s="503"/>
      <c r="D505" s="503"/>
      <c r="E505" s="503"/>
      <c r="F505" s="503"/>
      <c r="G505" s="503"/>
      <c r="H505" s="503"/>
      <c r="I505" s="503"/>
      <c r="J505" s="503"/>
      <c r="K505" s="503"/>
      <c r="L505" s="503"/>
      <c r="M505" s="518"/>
      <c r="N505" s="413"/>
      <c r="P505" s="502" t="s">
        <v>186</v>
      </c>
      <c r="Q505" s="503"/>
      <c r="R505" s="503"/>
      <c r="S505" s="503"/>
      <c r="T505" s="503"/>
      <c r="U505" s="503"/>
      <c r="V505" s="503"/>
      <c r="W505" s="503"/>
      <c r="X505" s="503"/>
      <c r="Y505" s="503"/>
      <c r="Z505" s="503"/>
      <c r="AA505" s="503"/>
      <c r="AB505" s="503"/>
      <c r="AC505" s="503"/>
      <c r="AD505" s="418"/>
      <c r="AE505" s="413"/>
      <c r="AG505" s="502" t="s">
        <v>186</v>
      </c>
      <c r="AH505" s="503"/>
      <c r="AI505" s="503"/>
      <c r="AJ505" s="503"/>
      <c r="AK505" s="503"/>
      <c r="AL505" s="503"/>
      <c r="AM505" s="503"/>
      <c r="AN505" s="503"/>
      <c r="AO505" s="503"/>
      <c r="AP505" s="503"/>
      <c r="AQ505" s="503"/>
      <c r="AR505" s="503"/>
      <c r="AS505" s="503"/>
      <c r="AT505" s="503"/>
      <c r="AU505" s="418"/>
    </row>
    <row r="506" spans="1:48" s="242" customFormat="1" ht="31.5" customHeight="1" x14ac:dyDescent="0.35">
      <c r="A506" s="534" t="s">
        <v>188</v>
      </c>
      <c r="B506" s="533"/>
      <c r="C506" s="533" t="s">
        <v>13</v>
      </c>
      <c r="D506" s="533"/>
      <c r="E506" s="424" t="s">
        <v>14</v>
      </c>
      <c r="F506" s="412" t="s">
        <v>171</v>
      </c>
      <c r="G506" s="412" t="s">
        <v>68</v>
      </c>
      <c r="H506" s="422" t="s">
        <v>151</v>
      </c>
      <c r="I506" s="412" t="s">
        <v>80</v>
      </c>
      <c r="J506" s="412" t="s">
        <v>81</v>
      </c>
      <c r="K506" s="422" t="s">
        <v>82</v>
      </c>
      <c r="L506" s="412" t="s">
        <v>150</v>
      </c>
      <c r="M506" s="259" t="s">
        <v>18</v>
      </c>
      <c r="N506" s="413"/>
      <c r="P506" s="534" t="s">
        <v>188</v>
      </c>
      <c r="Q506" s="533"/>
      <c r="R506" s="533" t="s">
        <v>13</v>
      </c>
      <c r="S506" s="533"/>
      <c r="T506" s="424" t="s">
        <v>14</v>
      </c>
      <c r="U506" s="260" t="s">
        <v>269</v>
      </c>
      <c r="V506" s="424" t="s">
        <v>171</v>
      </c>
      <c r="W506" s="424" t="s">
        <v>68</v>
      </c>
      <c r="X506" s="260" t="s">
        <v>151</v>
      </c>
      <c r="Y506" s="424" t="s">
        <v>80</v>
      </c>
      <c r="Z506" s="424" t="s">
        <v>81</v>
      </c>
      <c r="AA506" s="260" t="s">
        <v>82</v>
      </c>
      <c r="AB506" s="424" t="s">
        <v>150</v>
      </c>
      <c r="AC506" s="260" t="s">
        <v>18</v>
      </c>
      <c r="AD506" s="267" t="s">
        <v>114</v>
      </c>
      <c r="AE506" s="413"/>
      <c r="AG506" s="534" t="s">
        <v>188</v>
      </c>
      <c r="AH506" s="533"/>
      <c r="AI506" s="533" t="s">
        <v>13</v>
      </c>
      <c r="AJ506" s="533"/>
      <c r="AK506" s="424" t="s">
        <v>14</v>
      </c>
      <c r="AL506" s="260" t="s">
        <v>269</v>
      </c>
      <c r="AM506" s="424" t="s">
        <v>171</v>
      </c>
      <c r="AN506" s="424" t="s">
        <v>68</v>
      </c>
      <c r="AO506" s="260" t="s">
        <v>151</v>
      </c>
      <c r="AP506" s="424" t="s">
        <v>80</v>
      </c>
      <c r="AQ506" s="424" t="s">
        <v>81</v>
      </c>
      <c r="AR506" s="260" t="s">
        <v>82</v>
      </c>
      <c r="AS506" s="424" t="s">
        <v>150</v>
      </c>
      <c r="AT506" s="260" t="s">
        <v>213</v>
      </c>
      <c r="AU506" s="267" t="s">
        <v>284</v>
      </c>
    </row>
    <row r="507" spans="1:48" x14ac:dyDescent="0.35">
      <c r="A507" s="495">
        <v>0</v>
      </c>
      <c r="B507" s="491"/>
      <c r="C507" s="496" t="s">
        <v>19</v>
      </c>
      <c r="D507" s="496"/>
      <c r="E507" s="409"/>
      <c r="F507" s="234">
        <v>0</v>
      </c>
      <c r="G507" s="234">
        <v>0</v>
      </c>
      <c r="H507" s="235">
        <f>SUM(F507:G507)</f>
        <v>0</v>
      </c>
      <c r="I507" s="234">
        <v>0</v>
      </c>
      <c r="J507" s="234">
        <v>0</v>
      </c>
      <c r="K507" s="235">
        <f>SUM(I507:J507)</f>
        <v>0</v>
      </c>
      <c r="L507" s="234">
        <v>0</v>
      </c>
      <c r="M507" s="236">
        <f>SUM(H507, K507, L507)</f>
        <v>0</v>
      </c>
      <c r="N507" s="223"/>
      <c r="P507" s="522">
        <v>0</v>
      </c>
      <c r="Q507" s="496"/>
      <c r="R507" s="496" t="s">
        <v>19</v>
      </c>
      <c r="S507" s="496"/>
      <c r="T507" s="409"/>
      <c r="U507" s="162">
        <f t="shared" ref="U507:U514" si="456">AU427</f>
        <v>0</v>
      </c>
      <c r="V507" s="234">
        <v>0</v>
      </c>
      <c r="W507" s="234">
        <v>0</v>
      </c>
      <c r="X507" s="295">
        <f>SUM(V507:W507)</f>
        <v>0</v>
      </c>
      <c r="Y507" s="234">
        <v>0</v>
      </c>
      <c r="Z507" s="234">
        <v>0</v>
      </c>
      <c r="AA507" s="295">
        <f>SUM(Y507:Z507)</f>
        <v>0</v>
      </c>
      <c r="AB507" s="234">
        <v>0</v>
      </c>
      <c r="AC507" s="295">
        <f>SUM(X507, AA507, AB507)</f>
        <v>0</v>
      </c>
      <c r="AD507" s="296">
        <f t="shared" ref="AD507:AD511" si="457">M507-AC507</f>
        <v>0</v>
      </c>
      <c r="AE507" s="223"/>
      <c r="AG507" s="522">
        <v>0</v>
      </c>
      <c r="AH507" s="496"/>
      <c r="AI507" s="496" t="s">
        <v>19</v>
      </c>
      <c r="AJ507" s="496"/>
      <c r="AK507" s="409"/>
      <c r="AL507" s="307">
        <f t="shared" ref="AL507:AL514" si="458">AU427</f>
        <v>0</v>
      </c>
      <c r="AM507" s="234">
        <v>0</v>
      </c>
      <c r="AN507" s="234">
        <v>0</v>
      </c>
      <c r="AO507" s="277">
        <f>SUM(AM507:AN507)</f>
        <v>0</v>
      </c>
      <c r="AP507" s="234">
        <v>0</v>
      </c>
      <c r="AQ507" s="234">
        <v>0</v>
      </c>
      <c r="AR507" s="277">
        <f>SUM(AP507:AQ507)</f>
        <v>0</v>
      </c>
      <c r="AS507" s="234">
        <v>0</v>
      </c>
      <c r="AT507" s="277">
        <f>SUM(AO507, AR507, AS507)</f>
        <v>0</v>
      </c>
      <c r="AU507" s="278">
        <f>IF($S$553&lt;&gt;0, AC507+AL507-AT507, M507+AL507-AT507)</f>
        <v>0</v>
      </c>
    </row>
    <row r="508" spans="1:48" x14ac:dyDescent="0.35">
      <c r="A508" s="495">
        <v>0</v>
      </c>
      <c r="B508" s="491"/>
      <c r="C508" s="496" t="s">
        <v>20</v>
      </c>
      <c r="D508" s="496"/>
      <c r="E508" s="409"/>
      <c r="F508" s="234">
        <v>0</v>
      </c>
      <c r="G508" s="234">
        <v>0</v>
      </c>
      <c r="H508" s="235">
        <f t="shared" ref="H508:H511" si="459">SUM(F508:G508)</f>
        <v>0</v>
      </c>
      <c r="I508" s="234">
        <v>0</v>
      </c>
      <c r="J508" s="234">
        <v>0</v>
      </c>
      <c r="K508" s="235">
        <f t="shared" ref="K508:K511" si="460">SUM(I508:J508)</f>
        <v>0</v>
      </c>
      <c r="L508" s="234">
        <v>0</v>
      </c>
      <c r="M508" s="236">
        <f t="shared" ref="M508:M511" si="461">SUM(H508, K508, L508)</f>
        <v>0</v>
      </c>
      <c r="N508" s="223"/>
      <c r="P508" s="522">
        <v>0</v>
      </c>
      <c r="Q508" s="496"/>
      <c r="R508" s="496" t="s">
        <v>20</v>
      </c>
      <c r="S508" s="496"/>
      <c r="T508" s="409"/>
      <c r="U508" s="162">
        <f t="shared" si="456"/>
        <v>0</v>
      </c>
      <c r="V508" s="234">
        <v>0</v>
      </c>
      <c r="W508" s="234">
        <v>0</v>
      </c>
      <c r="X508" s="295">
        <f t="shared" ref="X508:X511" si="462">SUM(V508:W508)</f>
        <v>0</v>
      </c>
      <c r="Y508" s="234">
        <v>0</v>
      </c>
      <c r="Z508" s="234">
        <v>0</v>
      </c>
      <c r="AA508" s="295">
        <f t="shared" ref="AA508:AA511" si="463">SUM(Y508:Z508)</f>
        <v>0</v>
      </c>
      <c r="AB508" s="234">
        <v>0</v>
      </c>
      <c r="AC508" s="295">
        <f t="shared" ref="AC508:AC511" si="464">SUM(X508, AA508, AB508)</f>
        <v>0</v>
      </c>
      <c r="AD508" s="296">
        <f t="shared" si="457"/>
        <v>0</v>
      </c>
      <c r="AE508" s="223"/>
      <c r="AG508" s="522">
        <v>0</v>
      </c>
      <c r="AH508" s="496"/>
      <c r="AI508" s="496" t="s">
        <v>20</v>
      </c>
      <c r="AJ508" s="496"/>
      <c r="AK508" s="409"/>
      <c r="AL508" s="307">
        <f t="shared" si="458"/>
        <v>0</v>
      </c>
      <c r="AM508" s="234">
        <v>0</v>
      </c>
      <c r="AN508" s="234">
        <v>0</v>
      </c>
      <c r="AO508" s="277">
        <f t="shared" ref="AO508:AO511" si="465">SUM(AM508:AN508)</f>
        <v>0</v>
      </c>
      <c r="AP508" s="234">
        <v>0</v>
      </c>
      <c r="AQ508" s="234">
        <v>0</v>
      </c>
      <c r="AR508" s="277">
        <f t="shared" ref="AR508:AR511" si="466">SUM(AP508:AQ508)</f>
        <v>0</v>
      </c>
      <c r="AS508" s="234">
        <v>0</v>
      </c>
      <c r="AT508" s="277">
        <f t="shared" ref="AT508:AT511" si="467">SUM(AO508, AR508, AS508)</f>
        <v>0</v>
      </c>
      <c r="AU508" s="278">
        <f t="shared" ref="AU508:AU512" si="468">IF($S$553&lt;&gt;0, AC508+AL508-AT508, M508+AL508-AT508)</f>
        <v>0</v>
      </c>
    </row>
    <row r="509" spans="1:48" x14ac:dyDescent="0.35">
      <c r="A509" s="495">
        <v>0</v>
      </c>
      <c r="B509" s="491"/>
      <c r="C509" s="496" t="s">
        <v>21</v>
      </c>
      <c r="D509" s="496"/>
      <c r="E509" s="409"/>
      <c r="F509" s="234">
        <v>0</v>
      </c>
      <c r="G509" s="234">
        <v>0</v>
      </c>
      <c r="H509" s="235">
        <f>SUM(F509:G509)</f>
        <v>0</v>
      </c>
      <c r="I509" s="234">
        <v>0</v>
      </c>
      <c r="J509" s="234">
        <v>0</v>
      </c>
      <c r="K509" s="235">
        <f t="shared" si="460"/>
        <v>0</v>
      </c>
      <c r="L509" s="234">
        <v>0</v>
      </c>
      <c r="M509" s="236">
        <f t="shared" si="461"/>
        <v>0</v>
      </c>
      <c r="N509" s="223"/>
      <c r="P509" s="522">
        <v>0</v>
      </c>
      <c r="Q509" s="496"/>
      <c r="R509" s="496" t="s">
        <v>21</v>
      </c>
      <c r="S509" s="496"/>
      <c r="T509" s="409"/>
      <c r="U509" s="162">
        <f t="shared" si="456"/>
        <v>0</v>
      </c>
      <c r="V509" s="234">
        <v>0</v>
      </c>
      <c r="W509" s="234">
        <v>0</v>
      </c>
      <c r="X509" s="295">
        <f t="shared" si="462"/>
        <v>0</v>
      </c>
      <c r="Y509" s="234">
        <v>0</v>
      </c>
      <c r="Z509" s="234">
        <v>0</v>
      </c>
      <c r="AA509" s="295">
        <f t="shared" si="463"/>
        <v>0</v>
      </c>
      <c r="AB509" s="234">
        <v>0</v>
      </c>
      <c r="AC509" s="295">
        <f t="shared" si="464"/>
        <v>0</v>
      </c>
      <c r="AD509" s="296">
        <f t="shared" si="457"/>
        <v>0</v>
      </c>
      <c r="AE509" s="223"/>
      <c r="AG509" s="522">
        <v>0</v>
      </c>
      <c r="AH509" s="496"/>
      <c r="AI509" s="496" t="s">
        <v>21</v>
      </c>
      <c r="AJ509" s="496"/>
      <c r="AK509" s="409"/>
      <c r="AL509" s="307">
        <f t="shared" si="458"/>
        <v>0</v>
      </c>
      <c r="AM509" s="234">
        <v>0</v>
      </c>
      <c r="AN509" s="234">
        <v>0</v>
      </c>
      <c r="AO509" s="277">
        <f t="shared" si="465"/>
        <v>0</v>
      </c>
      <c r="AP509" s="234">
        <v>0</v>
      </c>
      <c r="AQ509" s="234">
        <v>0</v>
      </c>
      <c r="AR509" s="277">
        <f t="shared" si="466"/>
        <v>0</v>
      </c>
      <c r="AS509" s="234">
        <v>0</v>
      </c>
      <c r="AT509" s="277">
        <f t="shared" si="467"/>
        <v>0</v>
      </c>
      <c r="AU509" s="278">
        <f t="shared" si="468"/>
        <v>0</v>
      </c>
    </row>
    <row r="510" spans="1:48" x14ac:dyDescent="0.35">
      <c r="A510" s="495">
        <v>0</v>
      </c>
      <c r="B510" s="491"/>
      <c r="C510" s="496" t="s">
        <v>22</v>
      </c>
      <c r="D510" s="496"/>
      <c r="E510" s="409"/>
      <c r="F510" s="234">
        <v>0</v>
      </c>
      <c r="G510" s="234">
        <v>0</v>
      </c>
      <c r="H510" s="235">
        <f t="shared" si="459"/>
        <v>0</v>
      </c>
      <c r="I510" s="234">
        <v>0</v>
      </c>
      <c r="J510" s="234">
        <v>0</v>
      </c>
      <c r="K510" s="235">
        <f t="shared" si="460"/>
        <v>0</v>
      </c>
      <c r="L510" s="234">
        <v>0</v>
      </c>
      <c r="M510" s="236">
        <f t="shared" si="461"/>
        <v>0</v>
      </c>
      <c r="N510" s="223"/>
      <c r="P510" s="522">
        <v>0</v>
      </c>
      <c r="Q510" s="496"/>
      <c r="R510" s="496" t="s">
        <v>22</v>
      </c>
      <c r="S510" s="496"/>
      <c r="T510" s="409"/>
      <c r="U510" s="162">
        <f t="shared" si="456"/>
        <v>0</v>
      </c>
      <c r="V510" s="234">
        <v>0</v>
      </c>
      <c r="W510" s="234">
        <v>0</v>
      </c>
      <c r="X510" s="295">
        <f t="shared" si="462"/>
        <v>0</v>
      </c>
      <c r="Y510" s="234">
        <v>0</v>
      </c>
      <c r="Z510" s="234">
        <v>0</v>
      </c>
      <c r="AA510" s="295">
        <f t="shared" si="463"/>
        <v>0</v>
      </c>
      <c r="AB510" s="234">
        <v>0</v>
      </c>
      <c r="AC510" s="295">
        <f t="shared" si="464"/>
        <v>0</v>
      </c>
      <c r="AD510" s="296">
        <f t="shared" si="457"/>
        <v>0</v>
      </c>
      <c r="AE510" s="223"/>
      <c r="AG510" s="522">
        <v>0</v>
      </c>
      <c r="AH510" s="496"/>
      <c r="AI510" s="496" t="s">
        <v>22</v>
      </c>
      <c r="AJ510" s="496"/>
      <c r="AK510" s="409"/>
      <c r="AL510" s="307">
        <f t="shared" si="458"/>
        <v>0</v>
      </c>
      <c r="AM510" s="234">
        <v>0</v>
      </c>
      <c r="AN510" s="234">
        <v>0</v>
      </c>
      <c r="AO510" s="277">
        <f t="shared" si="465"/>
        <v>0</v>
      </c>
      <c r="AP510" s="234">
        <v>0</v>
      </c>
      <c r="AQ510" s="234">
        <v>0</v>
      </c>
      <c r="AR510" s="277">
        <f t="shared" si="466"/>
        <v>0</v>
      </c>
      <c r="AS510" s="234">
        <v>0</v>
      </c>
      <c r="AT510" s="277">
        <f t="shared" si="467"/>
        <v>0</v>
      </c>
      <c r="AU510" s="278">
        <f t="shared" si="468"/>
        <v>0</v>
      </c>
    </row>
    <row r="511" spans="1:48" x14ac:dyDescent="0.35">
      <c r="A511" s="495">
        <v>0</v>
      </c>
      <c r="B511" s="491"/>
      <c r="C511" s="491" t="s">
        <v>23</v>
      </c>
      <c r="D511" s="491"/>
      <c r="E511" s="409"/>
      <c r="F511" s="234">
        <v>0</v>
      </c>
      <c r="G511" s="234">
        <v>0</v>
      </c>
      <c r="H511" s="235">
        <f t="shared" si="459"/>
        <v>0</v>
      </c>
      <c r="I511" s="234">
        <v>0</v>
      </c>
      <c r="J511" s="234">
        <v>0</v>
      </c>
      <c r="K511" s="235">
        <f t="shared" si="460"/>
        <v>0</v>
      </c>
      <c r="L511" s="234">
        <v>0</v>
      </c>
      <c r="M511" s="236">
        <f t="shared" si="461"/>
        <v>0</v>
      </c>
      <c r="N511" s="223"/>
      <c r="P511" s="522">
        <v>0</v>
      </c>
      <c r="Q511" s="496"/>
      <c r="R511" s="496" t="s">
        <v>23</v>
      </c>
      <c r="S511" s="496"/>
      <c r="T511" s="409"/>
      <c r="U511" s="162">
        <f t="shared" si="456"/>
        <v>0</v>
      </c>
      <c r="V511" s="234">
        <v>0</v>
      </c>
      <c r="W511" s="234">
        <v>0</v>
      </c>
      <c r="X511" s="295">
        <f t="shared" si="462"/>
        <v>0</v>
      </c>
      <c r="Y511" s="234">
        <v>0</v>
      </c>
      <c r="Z511" s="234">
        <v>0</v>
      </c>
      <c r="AA511" s="295">
        <f t="shared" si="463"/>
        <v>0</v>
      </c>
      <c r="AB511" s="234">
        <v>0</v>
      </c>
      <c r="AC511" s="295">
        <f t="shared" si="464"/>
        <v>0</v>
      </c>
      <c r="AD511" s="296">
        <f t="shared" si="457"/>
        <v>0</v>
      </c>
      <c r="AE511" s="223"/>
      <c r="AG511" s="522">
        <v>0</v>
      </c>
      <c r="AH511" s="496"/>
      <c r="AI511" s="496" t="s">
        <v>23</v>
      </c>
      <c r="AJ511" s="496"/>
      <c r="AK511" s="409"/>
      <c r="AL511" s="307">
        <f t="shared" si="458"/>
        <v>0</v>
      </c>
      <c r="AM511" s="234">
        <v>0</v>
      </c>
      <c r="AN511" s="234">
        <v>0</v>
      </c>
      <c r="AO511" s="277">
        <f t="shared" si="465"/>
        <v>0</v>
      </c>
      <c r="AP511" s="234">
        <v>0</v>
      </c>
      <c r="AQ511" s="234">
        <v>0</v>
      </c>
      <c r="AR511" s="277">
        <f t="shared" si="466"/>
        <v>0</v>
      </c>
      <c r="AS511" s="234">
        <v>0</v>
      </c>
      <c r="AT511" s="277">
        <f t="shared" si="467"/>
        <v>0</v>
      </c>
      <c r="AU511" s="278">
        <f t="shared" si="468"/>
        <v>0</v>
      </c>
    </row>
    <row r="512" spans="1:48" ht="16" thickBot="1" x14ac:dyDescent="0.4">
      <c r="A512" s="410" t="s">
        <v>181</v>
      </c>
      <c r="B512" s="411"/>
      <c r="C512" s="497">
        <f>SUM(A507:B511)</f>
        <v>0</v>
      </c>
      <c r="D512" s="497"/>
      <c r="E512" s="411"/>
      <c r="F512" s="250">
        <f>SUM(F507:F511)</f>
        <v>0</v>
      </c>
      <c r="G512" s="250">
        <f t="shared" ref="G512:L512" si="469">SUM(G507:G511)</f>
        <v>0</v>
      </c>
      <c r="H512" s="250">
        <f t="shared" si="469"/>
        <v>0</v>
      </c>
      <c r="I512" s="250">
        <f t="shared" si="469"/>
        <v>0</v>
      </c>
      <c r="J512" s="250">
        <f t="shared" si="469"/>
        <v>0</v>
      </c>
      <c r="K512" s="250">
        <f t="shared" si="469"/>
        <v>0</v>
      </c>
      <c r="L512" s="250">
        <f t="shared" si="469"/>
        <v>0</v>
      </c>
      <c r="M512" s="237">
        <f>SUM(M507:M511)</f>
        <v>0</v>
      </c>
      <c r="N512" s="223"/>
      <c r="P512" s="410" t="s">
        <v>181</v>
      </c>
      <c r="Q512" s="411"/>
      <c r="R512" s="498">
        <f>SUM(P507:Q511)</f>
        <v>0</v>
      </c>
      <c r="S512" s="498"/>
      <c r="T512" s="421"/>
      <c r="U512" s="339">
        <f t="shared" si="456"/>
        <v>0</v>
      </c>
      <c r="V512" s="293">
        <f>SUM(V507:V511)</f>
        <v>0</v>
      </c>
      <c r="W512" s="293">
        <f t="shared" ref="W512:AB512" si="470">SUM(W507:W511)</f>
        <v>0</v>
      </c>
      <c r="X512" s="293">
        <f t="shared" si="470"/>
        <v>0</v>
      </c>
      <c r="Y512" s="293">
        <f t="shared" si="470"/>
        <v>0</v>
      </c>
      <c r="Z512" s="293">
        <f t="shared" si="470"/>
        <v>0</v>
      </c>
      <c r="AA512" s="293">
        <f t="shared" si="470"/>
        <v>0</v>
      </c>
      <c r="AB512" s="293">
        <f t="shared" si="470"/>
        <v>0</v>
      </c>
      <c r="AC512" s="293">
        <f>SUM(AC507:AC511)</f>
        <v>0</v>
      </c>
      <c r="AD512" s="294">
        <f>SUM(AD507:AD511)</f>
        <v>0</v>
      </c>
      <c r="AE512" s="223"/>
      <c r="AG512" s="410" t="s">
        <v>181</v>
      </c>
      <c r="AH512" s="411"/>
      <c r="AI512" s="543">
        <f>SUM(AG507:AH511)</f>
        <v>0</v>
      </c>
      <c r="AJ512" s="543"/>
      <c r="AK512" s="421"/>
      <c r="AL512" s="337">
        <f t="shared" si="458"/>
        <v>0</v>
      </c>
      <c r="AM512" s="275">
        <f>SUM(AM507:AM511)</f>
        <v>0</v>
      </c>
      <c r="AN512" s="275">
        <f t="shared" ref="AN512:AT512" si="471">SUM(AN507:AN511)</f>
        <v>0</v>
      </c>
      <c r="AO512" s="275">
        <f t="shared" si="471"/>
        <v>0</v>
      </c>
      <c r="AP512" s="275">
        <f t="shared" si="471"/>
        <v>0</v>
      </c>
      <c r="AQ512" s="275">
        <f t="shared" si="471"/>
        <v>0</v>
      </c>
      <c r="AR512" s="275">
        <f t="shared" si="471"/>
        <v>0</v>
      </c>
      <c r="AS512" s="275">
        <f t="shared" si="471"/>
        <v>0</v>
      </c>
      <c r="AT512" s="275">
        <f t="shared" si="471"/>
        <v>0</v>
      </c>
      <c r="AU512" s="276">
        <f t="shared" si="468"/>
        <v>0</v>
      </c>
    </row>
    <row r="513" spans="1:47" s="358" customFormat="1" ht="3.75" customHeight="1" thickBot="1" x14ac:dyDescent="0.4">
      <c r="A513" s="499"/>
      <c r="B513" s="499"/>
      <c r="C513" s="499"/>
      <c r="D513" s="499"/>
      <c r="E513" s="499"/>
      <c r="F513" s="499"/>
      <c r="G513" s="499"/>
      <c r="H513" s="499"/>
      <c r="I513" s="499"/>
      <c r="J513" s="499"/>
      <c r="K513" s="499"/>
      <c r="L513" s="499"/>
      <c r="M513" s="499"/>
      <c r="N513" s="223"/>
      <c r="P513" s="499"/>
      <c r="Q513" s="499"/>
      <c r="R513" s="499"/>
      <c r="S513" s="499"/>
      <c r="T513" s="499"/>
      <c r="U513" s="499"/>
      <c r="V513" s="499"/>
      <c r="W513" s="499"/>
      <c r="X513" s="499"/>
      <c r="Y513" s="499"/>
      <c r="Z513" s="499"/>
      <c r="AA513" s="499"/>
      <c r="AB513" s="499"/>
      <c r="AC513" s="499"/>
      <c r="AD513" s="499"/>
      <c r="AE513" s="223"/>
      <c r="AG513" s="499"/>
      <c r="AH513" s="499"/>
      <c r="AI513" s="499"/>
      <c r="AJ513" s="499"/>
      <c r="AK513" s="499"/>
      <c r="AL513" s="499"/>
      <c r="AM513" s="499"/>
      <c r="AN513" s="499"/>
      <c r="AO513" s="499"/>
      <c r="AP513" s="499"/>
      <c r="AQ513" s="499"/>
      <c r="AR513" s="499"/>
      <c r="AS513" s="499"/>
      <c r="AT513" s="499"/>
      <c r="AU513" s="499"/>
    </row>
    <row r="514" spans="1:47" ht="16" thickBot="1" x14ac:dyDescent="0.4">
      <c r="A514" s="500" t="s">
        <v>187</v>
      </c>
      <c r="B514" s="501"/>
      <c r="C514" s="501"/>
      <c r="D514" s="501"/>
      <c r="E514" s="501"/>
      <c r="F514" s="241">
        <f>SUM(F512, F503)</f>
        <v>0</v>
      </c>
      <c r="G514" s="241">
        <f t="shared" ref="G514:L514" si="472">SUM(G512, G503)</f>
        <v>0</v>
      </c>
      <c r="H514" s="241">
        <f>SUM(H512, H503)</f>
        <v>0</v>
      </c>
      <c r="I514" s="241">
        <f t="shared" si="472"/>
        <v>0</v>
      </c>
      <c r="J514" s="241">
        <f t="shared" si="472"/>
        <v>0</v>
      </c>
      <c r="K514" s="241">
        <f>SUM(K512, K503)</f>
        <v>0</v>
      </c>
      <c r="L514" s="241">
        <f t="shared" si="472"/>
        <v>0</v>
      </c>
      <c r="M514" s="240">
        <f>SUM(M512, M503)</f>
        <v>0</v>
      </c>
      <c r="N514" s="223"/>
      <c r="P514" s="500" t="s">
        <v>187</v>
      </c>
      <c r="Q514" s="501"/>
      <c r="R514" s="501"/>
      <c r="S514" s="501"/>
      <c r="T514" s="501"/>
      <c r="U514" s="340">
        <f t="shared" si="456"/>
        <v>0</v>
      </c>
      <c r="V514" s="297">
        <f>SUM(V512, V503)</f>
        <v>0</v>
      </c>
      <c r="W514" s="297">
        <f t="shared" ref="W514" si="473">SUM(W512, W503)</f>
        <v>0</v>
      </c>
      <c r="X514" s="297">
        <f>SUM(X512, X503)</f>
        <v>0</v>
      </c>
      <c r="Y514" s="297">
        <f t="shared" ref="Y514:AB514" si="474">SUM(Y512, Y503)</f>
        <v>0</v>
      </c>
      <c r="Z514" s="297">
        <f t="shared" si="474"/>
        <v>0</v>
      </c>
      <c r="AA514" s="297">
        <f t="shared" si="474"/>
        <v>0</v>
      </c>
      <c r="AB514" s="297">
        <f t="shared" si="474"/>
        <v>0</v>
      </c>
      <c r="AC514" s="297">
        <f>SUM(AC512, AC503)</f>
        <v>0</v>
      </c>
      <c r="AD514" s="298">
        <f>SUM(AD512, AD503)</f>
        <v>0</v>
      </c>
      <c r="AE514" s="223"/>
      <c r="AG514" s="500" t="s">
        <v>187</v>
      </c>
      <c r="AH514" s="501"/>
      <c r="AI514" s="501"/>
      <c r="AJ514" s="501"/>
      <c r="AK514" s="501"/>
      <c r="AL514" s="338">
        <f t="shared" si="458"/>
        <v>0</v>
      </c>
      <c r="AM514" s="279">
        <f>SUM(AM512, AM503)</f>
        <v>0</v>
      </c>
      <c r="AN514" s="279">
        <f t="shared" ref="AN514" si="475">SUM(AN512, AN503)</f>
        <v>0</v>
      </c>
      <c r="AO514" s="279">
        <f>SUM(AO512, AO503)</f>
        <v>0</v>
      </c>
      <c r="AP514" s="279">
        <f t="shared" ref="AP514:AT514" si="476">SUM(AP512, AP503)</f>
        <v>0</v>
      </c>
      <c r="AQ514" s="279">
        <f t="shared" si="476"/>
        <v>0</v>
      </c>
      <c r="AR514" s="279">
        <f t="shared" si="476"/>
        <v>0</v>
      </c>
      <c r="AS514" s="279">
        <f t="shared" si="476"/>
        <v>0</v>
      </c>
      <c r="AT514" s="279">
        <f t="shared" si="476"/>
        <v>0</v>
      </c>
      <c r="AU514" s="280">
        <f>IF($S$553&lt;&gt;0, AC514+AL514-AT514, M514+AL514-AT514)</f>
        <v>0</v>
      </c>
    </row>
    <row r="515" spans="1:47" ht="16" thickBot="1" x14ac:dyDescent="0.4">
      <c r="F515" s="357"/>
      <c r="G515" s="357"/>
      <c r="AE515" s="358"/>
    </row>
    <row r="516" spans="1:47" s="242" customFormat="1" x14ac:dyDescent="0.35">
      <c r="A516" s="502" t="s">
        <v>98</v>
      </c>
      <c r="B516" s="503"/>
      <c r="C516" s="503"/>
      <c r="D516" s="503"/>
      <c r="E516" s="503"/>
      <c r="F516" s="503"/>
      <c r="G516" s="503"/>
      <c r="H516" s="503"/>
      <c r="I516" s="503"/>
      <c r="J516" s="503"/>
      <c r="K516" s="503"/>
      <c r="L516" s="503"/>
      <c r="M516" s="518"/>
      <c r="N516" s="413"/>
      <c r="P516" s="502" t="s">
        <v>98</v>
      </c>
      <c r="Q516" s="503"/>
      <c r="R516" s="503"/>
      <c r="S516" s="503"/>
      <c r="T516" s="503"/>
      <c r="U516" s="503"/>
      <c r="V516" s="503"/>
      <c r="W516" s="503"/>
      <c r="X516" s="503"/>
      <c r="Y516" s="503"/>
      <c r="Z516" s="503"/>
      <c r="AA516" s="503"/>
      <c r="AB516" s="503"/>
      <c r="AC516" s="503"/>
      <c r="AD516" s="418"/>
      <c r="AE516" s="413"/>
      <c r="AG516" s="502" t="s">
        <v>98</v>
      </c>
      <c r="AH516" s="503"/>
      <c r="AI516" s="503"/>
      <c r="AJ516" s="503"/>
      <c r="AK516" s="503"/>
      <c r="AL516" s="503"/>
      <c r="AM516" s="503"/>
      <c r="AN516" s="503"/>
      <c r="AO516" s="503"/>
      <c r="AP516" s="503"/>
      <c r="AQ516" s="503"/>
      <c r="AR516" s="503"/>
      <c r="AS516" s="503"/>
      <c r="AT516" s="503"/>
      <c r="AU516" s="418"/>
    </row>
    <row r="517" spans="1:47" s="242" customFormat="1" x14ac:dyDescent="0.35">
      <c r="A517" s="530" t="s">
        <v>24</v>
      </c>
      <c r="B517" s="531"/>
      <c r="C517" s="531"/>
      <c r="D517" s="531"/>
      <c r="E517" s="531"/>
      <c r="F517" s="531"/>
      <c r="G517" s="531"/>
      <c r="H517" s="531"/>
      <c r="I517" s="531"/>
      <c r="J517" s="424" t="s">
        <v>17</v>
      </c>
      <c r="K517" s="424" t="s">
        <v>15</v>
      </c>
      <c r="L517" s="424" t="s">
        <v>16</v>
      </c>
      <c r="M517" s="259" t="s">
        <v>18</v>
      </c>
      <c r="N517" s="413"/>
      <c r="P517" s="530" t="s">
        <v>24</v>
      </c>
      <c r="Q517" s="531"/>
      <c r="R517" s="531"/>
      <c r="S517" s="531"/>
      <c r="T517" s="531"/>
      <c r="U517" s="531"/>
      <c r="V517" s="531"/>
      <c r="W517" s="531"/>
      <c r="X517" s="531"/>
      <c r="Y517" s="422" t="s">
        <v>269</v>
      </c>
      <c r="Z517" s="328" t="s">
        <v>77</v>
      </c>
      <c r="AA517" s="424" t="s">
        <v>15</v>
      </c>
      <c r="AB517" s="424" t="s">
        <v>16</v>
      </c>
      <c r="AC517" s="422" t="s">
        <v>18</v>
      </c>
      <c r="AD517" s="267" t="s">
        <v>114</v>
      </c>
      <c r="AE517" s="413"/>
      <c r="AG517" s="530" t="s">
        <v>24</v>
      </c>
      <c r="AH517" s="531"/>
      <c r="AI517" s="531"/>
      <c r="AJ517" s="531"/>
      <c r="AK517" s="531"/>
      <c r="AL517" s="531"/>
      <c r="AM517" s="531"/>
      <c r="AN517" s="531"/>
      <c r="AO517" s="531"/>
      <c r="AP517" s="422" t="s">
        <v>269</v>
      </c>
      <c r="AQ517" s="328" t="s">
        <v>211</v>
      </c>
      <c r="AR517" s="424" t="s">
        <v>15</v>
      </c>
      <c r="AS517" s="424" t="s">
        <v>16</v>
      </c>
      <c r="AT517" s="422" t="s">
        <v>213</v>
      </c>
      <c r="AU517" s="267" t="s">
        <v>284</v>
      </c>
    </row>
    <row r="518" spans="1:47" x14ac:dyDescent="0.35">
      <c r="A518" s="415">
        <v>1</v>
      </c>
      <c r="B518" s="491"/>
      <c r="C518" s="491"/>
      <c r="D518" s="491"/>
      <c r="E518" s="491"/>
      <c r="F518" s="491"/>
      <c r="G518" s="491"/>
      <c r="H518" s="491"/>
      <c r="I518" s="491"/>
      <c r="J518" s="234">
        <v>0</v>
      </c>
      <c r="K518" s="234">
        <v>0</v>
      </c>
      <c r="L518" s="234">
        <v>0</v>
      </c>
      <c r="M518" s="236">
        <f>SUM(J518:L518)</f>
        <v>0</v>
      </c>
      <c r="N518" s="223"/>
      <c r="P518" s="415">
        <v>1</v>
      </c>
      <c r="Q518" s="491"/>
      <c r="R518" s="491"/>
      <c r="S518" s="491"/>
      <c r="T518" s="491"/>
      <c r="U518" s="491"/>
      <c r="V518" s="491"/>
      <c r="W518" s="491"/>
      <c r="X518" s="491"/>
      <c r="Y518" s="164">
        <f>AU438</f>
        <v>0</v>
      </c>
      <c r="Z518" s="234">
        <v>0</v>
      </c>
      <c r="AA518" s="234">
        <v>0</v>
      </c>
      <c r="AB518" s="234">
        <v>0</v>
      </c>
      <c r="AC518" s="295">
        <f>SUM(Z518:AB518)</f>
        <v>0</v>
      </c>
      <c r="AD518" s="296">
        <f t="shared" ref="AD518:AD520" si="477">M518-AC518</f>
        <v>0</v>
      </c>
      <c r="AE518" s="223"/>
      <c r="AG518" s="415">
        <v>1</v>
      </c>
      <c r="AH518" s="491"/>
      <c r="AI518" s="491"/>
      <c r="AJ518" s="491"/>
      <c r="AK518" s="491"/>
      <c r="AL518" s="491"/>
      <c r="AM518" s="491"/>
      <c r="AN518" s="491"/>
      <c r="AO518" s="491"/>
      <c r="AP518" s="305">
        <f>AU438</f>
        <v>0</v>
      </c>
      <c r="AQ518" s="234">
        <v>0</v>
      </c>
      <c r="AR518" s="234">
        <v>0</v>
      </c>
      <c r="AS518" s="234">
        <v>0</v>
      </c>
      <c r="AT518" s="277">
        <f>SUM(AQ518:AS518)</f>
        <v>0</v>
      </c>
      <c r="AU518" s="278">
        <f>IF($S$553&lt;&gt;0, AC518+AP518-AT518, M518+AP518-AT518)</f>
        <v>0</v>
      </c>
    </row>
    <row r="519" spans="1:47" x14ac:dyDescent="0.35">
      <c r="A519" s="415">
        <v>2</v>
      </c>
      <c r="B519" s="492"/>
      <c r="C519" s="492"/>
      <c r="D519" s="492"/>
      <c r="E519" s="492"/>
      <c r="F519" s="492"/>
      <c r="G519" s="492"/>
      <c r="H519" s="492"/>
      <c r="I519" s="492"/>
      <c r="J519" s="234">
        <v>0</v>
      </c>
      <c r="K519" s="234">
        <v>0</v>
      </c>
      <c r="L519" s="234">
        <v>0</v>
      </c>
      <c r="M519" s="236">
        <f>SUM(J519:L519)</f>
        <v>0</v>
      </c>
      <c r="N519" s="223"/>
      <c r="P519" s="415">
        <v>2</v>
      </c>
      <c r="Q519" s="492"/>
      <c r="R519" s="492"/>
      <c r="S519" s="492"/>
      <c r="T519" s="492"/>
      <c r="U519" s="492"/>
      <c r="V519" s="492"/>
      <c r="W519" s="492"/>
      <c r="X519" s="492"/>
      <c r="Y519" s="164">
        <f t="shared" ref="Y519:Y521" si="478">AU439</f>
        <v>0</v>
      </c>
      <c r="Z519" s="234">
        <v>0</v>
      </c>
      <c r="AA519" s="234">
        <v>0</v>
      </c>
      <c r="AB519" s="234">
        <v>0</v>
      </c>
      <c r="AC519" s="295">
        <f t="shared" ref="AC519:AC520" si="479">SUM(Z519:AB519)</f>
        <v>0</v>
      </c>
      <c r="AD519" s="296">
        <f t="shared" si="477"/>
        <v>0</v>
      </c>
      <c r="AE519" s="223"/>
      <c r="AG519" s="415">
        <v>2</v>
      </c>
      <c r="AH519" s="492"/>
      <c r="AI519" s="492"/>
      <c r="AJ519" s="492"/>
      <c r="AK519" s="492"/>
      <c r="AL519" s="492"/>
      <c r="AM519" s="492"/>
      <c r="AN519" s="492"/>
      <c r="AO519" s="492"/>
      <c r="AP519" s="305">
        <f t="shared" ref="AP519:AP521" si="480">AU439</f>
        <v>0</v>
      </c>
      <c r="AQ519" s="234">
        <v>0</v>
      </c>
      <c r="AR519" s="234">
        <v>0</v>
      </c>
      <c r="AS519" s="234">
        <v>0</v>
      </c>
      <c r="AT519" s="277">
        <f t="shared" ref="AT519:AT520" si="481">SUM(AQ519:AS519)</f>
        <v>0</v>
      </c>
      <c r="AU519" s="278">
        <f t="shared" ref="AU519:AU521" si="482">IF($S$553&lt;&gt;0, AC519+AP519-AT519, M519+AP519-AT519)</f>
        <v>0</v>
      </c>
    </row>
    <row r="520" spans="1:47" x14ac:dyDescent="0.35">
      <c r="A520" s="415">
        <v>3</v>
      </c>
      <c r="B520" s="492"/>
      <c r="C520" s="492"/>
      <c r="D520" s="492"/>
      <c r="E520" s="492"/>
      <c r="F520" s="492"/>
      <c r="G520" s="492"/>
      <c r="H520" s="492"/>
      <c r="I520" s="492"/>
      <c r="J520" s="234">
        <v>0</v>
      </c>
      <c r="K520" s="234">
        <v>0</v>
      </c>
      <c r="L520" s="234">
        <v>0</v>
      </c>
      <c r="M520" s="236">
        <f t="shared" ref="M520:M539" si="483">SUM(J520:L520)</f>
        <v>0</v>
      </c>
      <c r="N520" s="223"/>
      <c r="P520" s="415">
        <v>3</v>
      </c>
      <c r="Q520" s="492"/>
      <c r="R520" s="492"/>
      <c r="S520" s="492"/>
      <c r="T520" s="492"/>
      <c r="U520" s="492"/>
      <c r="V520" s="492"/>
      <c r="W520" s="492"/>
      <c r="X520" s="492"/>
      <c r="Y520" s="164">
        <f t="shared" si="478"/>
        <v>0</v>
      </c>
      <c r="Z520" s="234">
        <v>0</v>
      </c>
      <c r="AA520" s="234">
        <v>0</v>
      </c>
      <c r="AB520" s="234">
        <v>0</v>
      </c>
      <c r="AC520" s="295">
        <f t="shared" si="479"/>
        <v>0</v>
      </c>
      <c r="AD520" s="296">
        <f t="shared" si="477"/>
        <v>0</v>
      </c>
      <c r="AE520" s="223"/>
      <c r="AG520" s="415">
        <v>3</v>
      </c>
      <c r="AH520" s="492"/>
      <c r="AI520" s="492"/>
      <c r="AJ520" s="492"/>
      <c r="AK520" s="492"/>
      <c r="AL520" s="492"/>
      <c r="AM520" s="492"/>
      <c r="AN520" s="492"/>
      <c r="AO520" s="492"/>
      <c r="AP520" s="305">
        <f t="shared" si="480"/>
        <v>0</v>
      </c>
      <c r="AQ520" s="234">
        <v>0</v>
      </c>
      <c r="AR520" s="234">
        <v>0</v>
      </c>
      <c r="AS520" s="234">
        <v>0</v>
      </c>
      <c r="AT520" s="277">
        <f t="shared" si="481"/>
        <v>0</v>
      </c>
      <c r="AU520" s="278">
        <f t="shared" si="482"/>
        <v>0</v>
      </c>
    </row>
    <row r="521" spans="1:47" ht="16" thickBot="1" x14ac:dyDescent="0.4">
      <c r="A521" s="504" t="s">
        <v>25</v>
      </c>
      <c r="B521" s="505"/>
      <c r="C521" s="505"/>
      <c r="D521" s="505"/>
      <c r="E521" s="505"/>
      <c r="F521" s="505"/>
      <c r="G521" s="505"/>
      <c r="H521" s="505"/>
      <c r="I521" s="505"/>
      <c r="J521" s="250">
        <f>SUM(J518:J520)</f>
        <v>0</v>
      </c>
      <c r="K521" s="250">
        <f t="shared" ref="K521:L521" si="484">SUM(K518:K520)</f>
        <v>0</v>
      </c>
      <c r="L521" s="250">
        <f t="shared" si="484"/>
        <v>0</v>
      </c>
      <c r="M521" s="237">
        <f t="shared" si="483"/>
        <v>0</v>
      </c>
      <c r="N521" s="223"/>
      <c r="P521" s="504" t="s">
        <v>25</v>
      </c>
      <c r="Q521" s="505"/>
      <c r="R521" s="505"/>
      <c r="S521" s="505"/>
      <c r="T521" s="505"/>
      <c r="U521" s="505"/>
      <c r="V521" s="505"/>
      <c r="W521" s="505"/>
      <c r="X521" s="505"/>
      <c r="Y521" s="200">
        <f t="shared" si="478"/>
        <v>0</v>
      </c>
      <c r="Z521" s="293">
        <f>SUM(Z518:Z520)</f>
        <v>0</v>
      </c>
      <c r="AA521" s="293">
        <f t="shared" ref="AA521:AD521" si="485">SUM(AA518:AA520)</f>
        <v>0</v>
      </c>
      <c r="AB521" s="293">
        <f t="shared" si="485"/>
        <v>0</v>
      </c>
      <c r="AC521" s="293">
        <f t="shared" si="485"/>
        <v>0</v>
      </c>
      <c r="AD521" s="294">
        <f t="shared" si="485"/>
        <v>0</v>
      </c>
      <c r="AE521" s="223"/>
      <c r="AG521" s="504" t="s">
        <v>25</v>
      </c>
      <c r="AH521" s="505"/>
      <c r="AI521" s="505"/>
      <c r="AJ521" s="505"/>
      <c r="AK521" s="505"/>
      <c r="AL521" s="505"/>
      <c r="AM521" s="505"/>
      <c r="AN521" s="505"/>
      <c r="AO521" s="505"/>
      <c r="AP521" s="306">
        <f t="shared" si="480"/>
        <v>0</v>
      </c>
      <c r="AQ521" s="275">
        <f>SUM(AQ518:AQ520)</f>
        <v>0</v>
      </c>
      <c r="AR521" s="275">
        <f t="shared" ref="AR521:AT521" si="486">SUM(AR518:AR520)</f>
        <v>0</v>
      </c>
      <c r="AS521" s="275">
        <f t="shared" si="486"/>
        <v>0</v>
      </c>
      <c r="AT521" s="275">
        <f t="shared" si="486"/>
        <v>0</v>
      </c>
      <c r="AU521" s="276">
        <f t="shared" si="482"/>
        <v>0</v>
      </c>
    </row>
    <row r="522" spans="1:47" s="358" customFormat="1" ht="3.75" customHeight="1" thickBot="1" x14ac:dyDescent="0.4">
      <c r="A522" s="413"/>
      <c r="B522" s="413"/>
      <c r="C522" s="413"/>
      <c r="D522" s="413"/>
      <c r="E522" s="413"/>
      <c r="F522" s="413"/>
      <c r="G522" s="413"/>
      <c r="H522" s="413"/>
      <c r="I522" s="413"/>
      <c r="J522" s="246"/>
      <c r="K522" s="246"/>
      <c r="L522" s="246"/>
      <c r="M522" s="246"/>
      <c r="N522" s="223"/>
      <c r="P522" s="413"/>
      <c r="Q522" s="413"/>
      <c r="R522" s="413"/>
      <c r="S522" s="413"/>
      <c r="T522" s="413"/>
      <c r="U522" s="413"/>
      <c r="V522" s="413"/>
      <c r="W522" s="413"/>
      <c r="X522" s="413"/>
      <c r="Y522" s="304"/>
      <c r="Z522" s="246"/>
      <c r="AA522" s="246"/>
      <c r="AB522" s="246"/>
      <c r="AC522" s="246"/>
      <c r="AD522" s="246"/>
      <c r="AE522" s="223"/>
      <c r="AG522" s="413"/>
      <c r="AH522" s="413"/>
      <c r="AI522" s="413"/>
      <c r="AJ522" s="413"/>
      <c r="AK522" s="413"/>
      <c r="AL522" s="413"/>
      <c r="AM522" s="413"/>
      <c r="AN522" s="413"/>
      <c r="AO522" s="413"/>
      <c r="AP522" s="304"/>
      <c r="AQ522" s="246"/>
      <c r="AR522" s="246"/>
      <c r="AS522" s="246"/>
      <c r="AT522" s="246"/>
      <c r="AU522" s="246"/>
    </row>
    <row r="523" spans="1:47" s="242" customFormat="1" x14ac:dyDescent="0.35">
      <c r="A523" s="502" t="s">
        <v>33</v>
      </c>
      <c r="B523" s="503"/>
      <c r="C523" s="503"/>
      <c r="D523" s="503"/>
      <c r="E523" s="503"/>
      <c r="F523" s="503"/>
      <c r="G523" s="503"/>
      <c r="H523" s="503"/>
      <c r="I523" s="503"/>
      <c r="J523" s="425" t="s">
        <v>17</v>
      </c>
      <c r="K523" s="425" t="s">
        <v>15</v>
      </c>
      <c r="L523" s="425" t="s">
        <v>16</v>
      </c>
      <c r="M523" s="418" t="s">
        <v>18</v>
      </c>
      <c r="N523" s="413"/>
      <c r="P523" s="502" t="s">
        <v>33</v>
      </c>
      <c r="Q523" s="503"/>
      <c r="R523" s="503"/>
      <c r="S523" s="503"/>
      <c r="T523" s="503"/>
      <c r="U523" s="503"/>
      <c r="V523" s="503"/>
      <c r="W523" s="503"/>
      <c r="X523" s="503"/>
      <c r="Y523" s="414" t="s">
        <v>269</v>
      </c>
      <c r="Z523" s="425" t="s">
        <v>77</v>
      </c>
      <c r="AA523" s="425" t="s">
        <v>15</v>
      </c>
      <c r="AB523" s="425" t="s">
        <v>16</v>
      </c>
      <c r="AC523" s="414" t="s">
        <v>18</v>
      </c>
      <c r="AD523" s="268" t="s">
        <v>114</v>
      </c>
      <c r="AE523" s="413"/>
      <c r="AG523" s="502" t="s">
        <v>33</v>
      </c>
      <c r="AH523" s="503"/>
      <c r="AI523" s="503"/>
      <c r="AJ523" s="503"/>
      <c r="AK523" s="503"/>
      <c r="AL523" s="503"/>
      <c r="AM523" s="503"/>
      <c r="AN523" s="503"/>
      <c r="AO523" s="503"/>
      <c r="AP523" s="414" t="s">
        <v>269</v>
      </c>
      <c r="AQ523" s="425" t="s">
        <v>211</v>
      </c>
      <c r="AR523" s="425" t="s">
        <v>15</v>
      </c>
      <c r="AS523" s="425" t="s">
        <v>16</v>
      </c>
      <c r="AT523" s="414" t="s">
        <v>213</v>
      </c>
      <c r="AU523" s="268" t="s">
        <v>284</v>
      </c>
    </row>
    <row r="524" spans="1:47" x14ac:dyDescent="0.35">
      <c r="A524" s="415">
        <v>1</v>
      </c>
      <c r="B524" s="492"/>
      <c r="C524" s="492"/>
      <c r="D524" s="492"/>
      <c r="E524" s="492"/>
      <c r="F524" s="492"/>
      <c r="G524" s="492"/>
      <c r="H524" s="492"/>
      <c r="I524" s="492"/>
      <c r="J524" s="234">
        <v>0</v>
      </c>
      <c r="K524" s="234">
        <v>0</v>
      </c>
      <c r="L524" s="234">
        <v>0</v>
      </c>
      <c r="M524" s="236">
        <f t="shared" si="483"/>
        <v>0</v>
      </c>
      <c r="N524" s="223"/>
      <c r="P524" s="415">
        <v>1</v>
      </c>
      <c r="Q524" s="492"/>
      <c r="R524" s="492"/>
      <c r="S524" s="492"/>
      <c r="T524" s="492"/>
      <c r="U524" s="492"/>
      <c r="V524" s="492"/>
      <c r="W524" s="492"/>
      <c r="X524" s="492"/>
      <c r="Y524" s="164">
        <f t="shared" ref="Y524:Y527" si="487">AU444</f>
        <v>0</v>
      </c>
      <c r="Z524" s="234">
        <v>0</v>
      </c>
      <c r="AA524" s="234">
        <v>0</v>
      </c>
      <c r="AB524" s="234">
        <v>0</v>
      </c>
      <c r="AC524" s="295">
        <f t="shared" ref="AC524:AC526" si="488">SUM(Z524:AB524)</f>
        <v>0</v>
      </c>
      <c r="AD524" s="296">
        <f t="shared" ref="AD524:AD526" si="489">M524-AC524</f>
        <v>0</v>
      </c>
      <c r="AE524" s="223"/>
      <c r="AG524" s="415">
        <v>1</v>
      </c>
      <c r="AH524" s="492"/>
      <c r="AI524" s="492"/>
      <c r="AJ524" s="492"/>
      <c r="AK524" s="492"/>
      <c r="AL524" s="492"/>
      <c r="AM524" s="492"/>
      <c r="AN524" s="492"/>
      <c r="AO524" s="492"/>
      <c r="AP524" s="305">
        <f t="shared" ref="AP524:AP527" si="490">AU444</f>
        <v>0</v>
      </c>
      <c r="AQ524" s="234">
        <v>0</v>
      </c>
      <c r="AR524" s="234">
        <v>0</v>
      </c>
      <c r="AS524" s="234">
        <v>0</v>
      </c>
      <c r="AT524" s="277">
        <f t="shared" ref="AT524:AT526" si="491">SUM(AQ524:AS524)</f>
        <v>0</v>
      </c>
      <c r="AU524" s="278">
        <f t="shared" ref="AU524:AU527" si="492">IF($S$553&lt;&gt;0, AC524+AP524-AT524, M524+AP524-AT524)</f>
        <v>0</v>
      </c>
    </row>
    <row r="525" spans="1:47" x14ac:dyDescent="0.35">
      <c r="A525" s="415">
        <v>2</v>
      </c>
      <c r="B525" s="492"/>
      <c r="C525" s="492"/>
      <c r="D525" s="492"/>
      <c r="E525" s="492"/>
      <c r="F525" s="492"/>
      <c r="G525" s="492"/>
      <c r="H525" s="492"/>
      <c r="I525" s="492"/>
      <c r="J525" s="234">
        <v>0</v>
      </c>
      <c r="K525" s="234">
        <v>0</v>
      </c>
      <c r="L525" s="234">
        <v>0</v>
      </c>
      <c r="M525" s="236">
        <f t="shared" si="483"/>
        <v>0</v>
      </c>
      <c r="N525" s="223"/>
      <c r="P525" s="415">
        <v>2</v>
      </c>
      <c r="Q525" s="492"/>
      <c r="R525" s="492"/>
      <c r="S525" s="492"/>
      <c r="T525" s="492"/>
      <c r="U525" s="492"/>
      <c r="V525" s="492"/>
      <c r="W525" s="492"/>
      <c r="X525" s="492"/>
      <c r="Y525" s="164">
        <f t="shared" si="487"/>
        <v>0</v>
      </c>
      <c r="Z525" s="234">
        <v>0</v>
      </c>
      <c r="AA525" s="234">
        <v>0</v>
      </c>
      <c r="AB525" s="234">
        <v>0</v>
      </c>
      <c r="AC525" s="295">
        <f t="shared" si="488"/>
        <v>0</v>
      </c>
      <c r="AD525" s="296">
        <f t="shared" si="489"/>
        <v>0</v>
      </c>
      <c r="AE525" s="223"/>
      <c r="AG525" s="415">
        <v>2</v>
      </c>
      <c r="AH525" s="492"/>
      <c r="AI525" s="492"/>
      <c r="AJ525" s="492"/>
      <c r="AK525" s="492"/>
      <c r="AL525" s="492"/>
      <c r="AM525" s="492"/>
      <c r="AN525" s="492"/>
      <c r="AO525" s="492"/>
      <c r="AP525" s="305">
        <f t="shared" si="490"/>
        <v>0</v>
      </c>
      <c r="AQ525" s="234">
        <v>0</v>
      </c>
      <c r="AR525" s="234">
        <v>0</v>
      </c>
      <c r="AS525" s="234">
        <v>0</v>
      </c>
      <c r="AT525" s="277">
        <f t="shared" si="491"/>
        <v>0</v>
      </c>
      <c r="AU525" s="278">
        <f t="shared" si="492"/>
        <v>0</v>
      </c>
    </row>
    <row r="526" spans="1:47" x14ac:dyDescent="0.35">
      <c r="A526" s="415">
        <v>3</v>
      </c>
      <c r="B526" s="492"/>
      <c r="C526" s="492"/>
      <c r="D526" s="492"/>
      <c r="E526" s="492"/>
      <c r="F526" s="492"/>
      <c r="G526" s="492"/>
      <c r="H526" s="492"/>
      <c r="I526" s="492"/>
      <c r="J526" s="234">
        <v>0</v>
      </c>
      <c r="K526" s="234">
        <v>0</v>
      </c>
      <c r="L526" s="234">
        <v>0</v>
      </c>
      <c r="M526" s="236">
        <f>SUM(J526:L526)</f>
        <v>0</v>
      </c>
      <c r="N526" s="223"/>
      <c r="P526" s="415">
        <v>3</v>
      </c>
      <c r="Q526" s="492"/>
      <c r="R526" s="492"/>
      <c r="S526" s="492"/>
      <c r="T526" s="492"/>
      <c r="U526" s="492"/>
      <c r="V526" s="492"/>
      <c r="W526" s="492"/>
      <c r="X526" s="492"/>
      <c r="Y526" s="164">
        <f t="shared" si="487"/>
        <v>0</v>
      </c>
      <c r="Z526" s="234">
        <v>0</v>
      </c>
      <c r="AA526" s="234">
        <v>0</v>
      </c>
      <c r="AB526" s="234">
        <v>0</v>
      </c>
      <c r="AC526" s="295">
        <f t="shared" si="488"/>
        <v>0</v>
      </c>
      <c r="AD526" s="296">
        <f t="shared" si="489"/>
        <v>0</v>
      </c>
      <c r="AE526" s="223"/>
      <c r="AG526" s="415">
        <v>3</v>
      </c>
      <c r="AH526" s="492"/>
      <c r="AI526" s="492"/>
      <c r="AJ526" s="492"/>
      <c r="AK526" s="492"/>
      <c r="AL526" s="492"/>
      <c r="AM526" s="492"/>
      <c r="AN526" s="492"/>
      <c r="AO526" s="492"/>
      <c r="AP526" s="305">
        <f t="shared" si="490"/>
        <v>0</v>
      </c>
      <c r="AQ526" s="234">
        <v>0</v>
      </c>
      <c r="AR526" s="234">
        <v>0</v>
      </c>
      <c r="AS526" s="234">
        <v>0</v>
      </c>
      <c r="AT526" s="277">
        <f t="shared" si="491"/>
        <v>0</v>
      </c>
      <c r="AU526" s="278">
        <f t="shared" si="492"/>
        <v>0</v>
      </c>
    </row>
    <row r="527" spans="1:47" ht="16" thickBot="1" x14ac:dyDescent="0.4">
      <c r="A527" s="504" t="s">
        <v>26</v>
      </c>
      <c r="B527" s="505"/>
      <c r="C527" s="505"/>
      <c r="D527" s="505"/>
      <c r="E527" s="505"/>
      <c r="F527" s="505"/>
      <c r="G527" s="505"/>
      <c r="H527" s="505"/>
      <c r="I527" s="505"/>
      <c r="J527" s="250">
        <f>SUM(J524:J526)</f>
        <v>0</v>
      </c>
      <c r="K527" s="250">
        <f t="shared" ref="K527" si="493">SUM(K524:K526)</f>
        <v>0</v>
      </c>
      <c r="L527" s="250">
        <f>SUM(L524:L526)</f>
        <v>0</v>
      </c>
      <c r="M527" s="237">
        <f t="shared" si="483"/>
        <v>0</v>
      </c>
      <c r="N527" s="223"/>
      <c r="P527" s="504" t="s">
        <v>26</v>
      </c>
      <c r="Q527" s="505"/>
      <c r="R527" s="505"/>
      <c r="S527" s="505"/>
      <c r="T527" s="505"/>
      <c r="U527" s="505"/>
      <c r="V527" s="505"/>
      <c r="W527" s="505"/>
      <c r="X527" s="505"/>
      <c r="Y527" s="200">
        <f t="shared" si="487"/>
        <v>0</v>
      </c>
      <c r="Z527" s="293">
        <f>SUM(Z524:Z526)</f>
        <v>0</v>
      </c>
      <c r="AA527" s="293">
        <f t="shared" ref="AA527:AD527" si="494">SUM(AA524:AA526)</f>
        <v>0</v>
      </c>
      <c r="AB527" s="293">
        <f t="shared" si="494"/>
        <v>0</v>
      </c>
      <c r="AC527" s="293">
        <f t="shared" si="494"/>
        <v>0</v>
      </c>
      <c r="AD527" s="294">
        <f t="shared" si="494"/>
        <v>0</v>
      </c>
      <c r="AE527" s="223"/>
      <c r="AG527" s="504" t="s">
        <v>26</v>
      </c>
      <c r="AH527" s="505"/>
      <c r="AI527" s="505"/>
      <c r="AJ527" s="505"/>
      <c r="AK527" s="505"/>
      <c r="AL527" s="505"/>
      <c r="AM527" s="505"/>
      <c r="AN527" s="505"/>
      <c r="AO527" s="505"/>
      <c r="AP527" s="306">
        <f t="shared" si="490"/>
        <v>0</v>
      </c>
      <c r="AQ527" s="275">
        <f>SUM(AQ524:AQ526)</f>
        <v>0</v>
      </c>
      <c r="AR527" s="275">
        <f t="shared" ref="AR527:AT527" si="495">SUM(AR524:AR526)</f>
        <v>0</v>
      </c>
      <c r="AS527" s="275">
        <f t="shared" si="495"/>
        <v>0</v>
      </c>
      <c r="AT527" s="275">
        <f t="shared" si="495"/>
        <v>0</v>
      </c>
      <c r="AU527" s="276">
        <f t="shared" si="492"/>
        <v>0</v>
      </c>
    </row>
    <row r="528" spans="1:47" s="358" customFormat="1" ht="3.75" customHeight="1" thickBot="1" x14ac:dyDescent="0.4">
      <c r="A528" s="413"/>
      <c r="B528" s="413"/>
      <c r="C528" s="413"/>
      <c r="D528" s="413"/>
      <c r="E528" s="413"/>
      <c r="F528" s="413"/>
      <c r="G528" s="413"/>
      <c r="H528" s="413"/>
      <c r="I528" s="413"/>
      <c r="J528" s="246"/>
      <c r="K528" s="246"/>
      <c r="L528" s="246"/>
      <c r="M528" s="246"/>
      <c r="N528" s="223"/>
      <c r="P528" s="413"/>
      <c r="Q528" s="413"/>
      <c r="R528" s="413"/>
      <c r="S528" s="413"/>
      <c r="T528" s="413"/>
      <c r="U528" s="413"/>
      <c r="V528" s="413"/>
      <c r="W528" s="413"/>
      <c r="X528" s="413"/>
      <c r="Y528" s="246"/>
      <c r="Z528" s="246"/>
      <c r="AA528" s="246"/>
      <c r="AB528" s="246"/>
      <c r="AC528" s="246"/>
      <c r="AD528" s="246"/>
      <c r="AE528" s="223"/>
      <c r="AG528" s="413"/>
      <c r="AH528" s="413"/>
      <c r="AI528" s="413"/>
      <c r="AJ528" s="413"/>
      <c r="AK528" s="413"/>
      <c r="AL528" s="413"/>
      <c r="AM528" s="413"/>
      <c r="AN528" s="413"/>
      <c r="AO528" s="413"/>
      <c r="AP528" s="246"/>
      <c r="AQ528" s="246"/>
      <c r="AR528" s="246"/>
      <c r="AS528" s="246"/>
      <c r="AT528" s="246"/>
      <c r="AU528" s="246"/>
    </row>
    <row r="529" spans="1:134" s="242" customFormat="1" x14ac:dyDescent="0.35">
      <c r="A529" s="502" t="s">
        <v>27</v>
      </c>
      <c r="B529" s="503"/>
      <c r="C529" s="503"/>
      <c r="D529" s="503"/>
      <c r="E529" s="503"/>
      <c r="F529" s="503"/>
      <c r="G529" s="503"/>
      <c r="H529" s="503"/>
      <c r="I529" s="503"/>
      <c r="J529" s="425" t="s">
        <v>17</v>
      </c>
      <c r="K529" s="425" t="s">
        <v>15</v>
      </c>
      <c r="L529" s="425" t="s">
        <v>16</v>
      </c>
      <c r="M529" s="418" t="s">
        <v>18</v>
      </c>
      <c r="N529" s="413"/>
      <c r="P529" s="502" t="s">
        <v>27</v>
      </c>
      <c r="Q529" s="503"/>
      <c r="R529" s="503"/>
      <c r="S529" s="503"/>
      <c r="T529" s="503"/>
      <c r="U529" s="503"/>
      <c r="V529" s="503"/>
      <c r="W529" s="503"/>
      <c r="X529" s="503"/>
      <c r="Y529" s="414" t="s">
        <v>269</v>
      </c>
      <c r="Z529" s="425" t="s">
        <v>77</v>
      </c>
      <c r="AA529" s="425" t="s">
        <v>15</v>
      </c>
      <c r="AB529" s="425" t="s">
        <v>16</v>
      </c>
      <c r="AC529" s="414" t="s">
        <v>18</v>
      </c>
      <c r="AD529" s="268" t="s">
        <v>114</v>
      </c>
      <c r="AE529" s="413"/>
      <c r="AG529" s="502" t="s">
        <v>27</v>
      </c>
      <c r="AH529" s="503"/>
      <c r="AI529" s="503"/>
      <c r="AJ529" s="503"/>
      <c r="AK529" s="503"/>
      <c r="AL529" s="503"/>
      <c r="AM529" s="503"/>
      <c r="AN529" s="503"/>
      <c r="AO529" s="503"/>
      <c r="AP529" s="414" t="s">
        <v>269</v>
      </c>
      <c r="AQ529" s="425" t="s">
        <v>211</v>
      </c>
      <c r="AR529" s="425" t="s">
        <v>15</v>
      </c>
      <c r="AS529" s="425" t="s">
        <v>16</v>
      </c>
      <c r="AT529" s="414" t="s">
        <v>213</v>
      </c>
      <c r="AU529" s="268" t="s">
        <v>284</v>
      </c>
    </row>
    <row r="530" spans="1:134" x14ac:dyDescent="0.35">
      <c r="A530" s="415">
        <v>1</v>
      </c>
      <c r="B530" s="228" t="s">
        <v>28</v>
      </c>
      <c r="C530" s="492"/>
      <c r="D530" s="492"/>
      <c r="E530" s="492"/>
      <c r="F530" s="492"/>
      <c r="G530" s="492"/>
      <c r="H530" s="492"/>
      <c r="I530" s="492"/>
      <c r="J530" s="234">
        <v>0</v>
      </c>
      <c r="K530" s="234">
        <v>0</v>
      </c>
      <c r="L530" s="234">
        <v>0</v>
      </c>
      <c r="M530" s="236">
        <f t="shared" si="483"/>
        <v>0</v>
      </c>
      <c r="N530" s="223"/>
      <c r="P530" s="415">
        <v>1</v>
      </c>
      <c r="Q530" s="228" t="s">
        <v>28</v>
      </c>
      <c r="R530" s="492"/>
      <c r="S530" s="492"/>
      <c r="T530" s="492"/>
      <c r="U530" s="492"/>
      <c r="V530" s="492"/>
      <c r="W530" s="492"/>
      <c r="X530" s="492"/>
      <c r="Y530" s="164">
        <f t="shared" ref="Y530:Y541" si="496">AU450</f>
        <v>0</v>
      </c>
      <c r="Z530" s="234">
        <v>0</v>
      </c>
      <c r="AA530" s="234">
        <v>0</v>
      </c>
      <c r="AB530" s="234">
        <v>0</v>
      </c>
      <c r="AC530" s="295">
        <f t="shared" ref="AC530:AC539" si="497">SUM(Z530:AB530)</f>
        <v>0</v>
      </c>
      <c r="AD530" s="296">
        <f t="shared" ref="AD530:AD540" si="498">M530-AC530</f>
        <v>0</v>
      </c>
      <c r="AE530" s="223"/>
      <c r="AG530" s="415">
        <v>1</v>
      </c>
      <c r="AH530" s="228" t="s">
        <v>28</v>
      </c>
      <c r="AI530" s="492"/>
      <c r="AJ530" s="492"/>
      <c r="AK530" s="492"/>
      <c r="AL530" s="492"/>
      <c r="AM530" s="492"/>
      <c r="AN530" s="492"/>
      <c r="AO530" s="492"/>
      <c r="AP530" s="305">
        <f t="shared" ref="AP530:AP541" si="499">AU450</f>
        <v>0</v>
      </c>
      <c r="AQ530" s="234">
        <v>0</v>
      </c>
      <c r="AR530" s="234">
        <v>0</v>
      </c>
      <c r="AS530" s="234">
        <v>0</v>
      </c>
      <c r="AT530" s="277">
        <f t="shared" ref="AT530:AT539" si="500">SUM(AQ530:AS530)</f>
        <v>0</v>
      </c>
      <c r="AU530" s="278">
        <f>IF($S$553&lt;&gt;0, AC530+AP530-AT530, M530+AP530-AT530)</f>
        <v>0</v>
      </c>
    </row>
    <row r="531" spans="1:134" x14ac:dyDescent="0.35">
      <c r="A531" s="415">
        <v>2</v>
      </c>
      <c r="B531" s="228" t="s">
        <v>31</v>
      </c>
      <c r="C531" s="492"/>
      <c r="D531" s="492"/>
      <c r="E531" s="492"/>
      <c r="F531" s="492"/>
      <c r="G531" s="492"/>
      <c r="H531" s="492"/>
      <c r="I531" s="492"/>
      <c r="J531" s="234">
        <v>0</v>
      </c>
      <c r="K531" s="234">
        <v>0</v>
      </c>
      <c r="L531" s="234">
        <v>0</v>
      </c>
      <c r="M531" s="236">
        <f t="shared" si="483"/>
        <v>0</v>
      </c>
      <c r="N531" s="223"/>
      <c r="P531" s="415">
        <v>2</v>
      </c>
      <c r="Q531" s="228" t="s">
        <v>31</v>
      </c>
      <c r="R531" s="492"/>
      <c r="S531" s="492"/>
      <c r="T531" s="492"/>
      <c r="U531" s="492"/>
      <c r="V531" s="492"/>
      <c r="W531" s="492"/>
      <c r="X531" s="492"/>
      <c r="Y531" s="164">
        <f t="shared" si="496"/>
        <v>0</v>
      </c>
      <c r="Z531" s="234">
        <v>0</v>
      </c>
      <c r="AA531" s="234">
        <v>0</v>
      </c>
      <c r="AB531" s="234">
        <v>0</v>
      </c>
      <c r="AC531" s="295">
        <f t="shared" si="497"/>
        <v>0</v>
      </c>
      <c r="AD531" s="296">
        <f t="shared" si="498"/>
        <v>0</v>
      </c>
      <c r="AE531" s="223"/>
      <c r="AG531" s="415">
        <v>2</v>
      </c>
      <c r="AH531" s="228" t="s">
        <v>31</v>
      </c>
      <c r="AI531" s="492"/>
      <c r="AJ531" s="492"/>
      <c r="AK531" s="492"/>
      <c r="AL531" s="492"/>
      <c r="AM531" s="492"/>
      <c r="AN531" s="492"/>
      <c r="AO531" s="492"/>
      <c r="AP531" s="305">
        <f t="shared" si="499"/>
        <v>0</v>
      </c>
      <c r="AQ531" s="234">
        <v>0</v>
      </c>
      <c r="AR531" s="234">
        <v>0</v>
      </c>
      <c r="AS531" s="234">
        <v>0</v>
      </c>
      <c r="AT531" s="277">
        <f t="shared" si="500"/>
        <v>0</v>
      </c>
      <c r="AU531" s="278">
        <f t="shared" ref="AU531:AU540" si="501">IF($S$553&lt;&gt;0, AC531+AP531-AT531, M531+AP531-AT531)</f>
        <v>0</v>
      </c>
    </row>
    <row r="532" spans="1:134" x14ac:dyDescent="0.35">
      <c r="A532" s="415">
        <v>3</v>
      </c>
      <c r="B532" s="228" t="s">
        <v>32</v>
      </c>
      <c r="C532" s="492"/>
      <c r="D532" s="492"/>
      <c r="E532" s="492"/>
      <c r="F532" s="492"/>
      <c r="G532" s="492"/>
      <c r="H532" s="492"/>
      <c r="I532" s="492"/>
      <c r="J532" s="234">
        <v>0</v>
      </c>
      <c r="K532" s="234">
        <v>0</v>
      </c>
      <c r="L532" s="234">
        <v>0</v>
      </c>
      <c r="M532" s="236">
        <f t="shared" si="483"/>
        <v>0</v>
      </c>
      <c r="N532" s="223"/>
      <c r="P532" s="415">
        <v>3</v>
      </c>
      <c r="Q532" s="228" t="s">
        <v>32</v>
      </c>
      <c r="R532" s="492"/>
      <c r="S532" s="492"/>
      <c r="T532" s="492"/>
      <c r="U532" s="492"/>
      <c r="V532" s="492"/>
      <c r="W532" s="492"/>
      <c r="X532" s="492"/>
      <c r="Y532" s="164">
        <f t="shared" si="496"/>
        <v>0</v>
      </c>
      <c r="Z532" s="234">
        <v>0</v>
      </c>
      <c r="AA532" s="234">
        <v>0</v>
      </c>
      <c r="AB532" s="234">
        <v>0</v>
      </c>
      <c r="AC532" s="295">
        <f t="shared" si="497"/>
        <v>0</v>
      </c>
      <c r="AD532" s="296">
        <f t="shared" si="498"/>
        <v>0</v>
      </c>
      <c r="AE532" s="223"/>
      <c r="AG532" s="415">
        <v>3</v>
      </c>
      <c r="AH532" s="228" t="s">
        <v>32</v>
      </c>
      <c r="AI532" s="492"/>
      <c r="AJ532" s="492"/>
      <c r="AK532" s="492"/>
      <c r="AL532" s="492"/>
      <c r="AM532" s="492"/>
      <c r="AN532" s="492"/>
      <c r="AO532" s="492"/>
      <c r="AP532" s="305">
        <f t="shared" si="499"/>
        <v>0</v>
      </c>
      <c r="AQ532" s="234">
        <v>0</v>
      </c>
      <c r="AR532" s="234">
        <v>0</v>
      </c>
      <c r="AS532" s="234">
        <v>0</v>
      </c>
      <c r="AT532" s="277">
        <f t="shared" si="500"/>
        <v>0</v>
      </c>
      <c r="AU532" s="278">
        <f t="shared" si="501"/>
        <v>0</v>
      </c>
    </row>
    <row r="533" spans="1:134" s="358" customFormat="1" x14ac:dyDescent="0.35">
      <c r="A533" s="229">
        <v>4</v>
      </c>
      <c r="B533" s="228" t="s">
        <v>72</v>
      </c>
      <c r="C533" s="492"/>
      <c r="D533" s="492"/>
      <c r="E533" s="492"/>
      <c r="F533" s="492"/>
      <c r="G533" s="492"/>
      <c r="H533" s="492"/>
      <c r="I533" s="492"/>
      <c r="J533" s="234">
        <v>0</v>
      </c>
      <c r="K533" s="234">
        <v>0</v>
      </c>
      <c r="L533" s="234">
        <v>0</v>
      </c>
      <c r="M533" s="236">
        <f t="shared" si="483"/>
        <v>0</v>
      </c>
      <c r="N533" s="223"/>
      <c r="P533" s="229">
        <v>4</v>
      </c>
      <c r="Q533" s="228" t="s">
        <v>72</v>
      </c>
      <c r="R533" s="492"/>
      <c r="S533" s="492"/>
      <c r="T533" s="492"/>
      <c r="U533" s="492"/>
      <c r="V533" s="492"/>
      <c r="W533" s="492"/>
      <c r="X533" s="492"/>
      <c r="Y533" s="164">
        <f t="shared" si="496"/>
        <v>0</v>
      </c>
      <c r="Z533" s="234">
        <v>0</v>
      </c>
      <c r="AA533" s="234">
        <v>0</v>
      </c>
      <c r="AB533" s="234">
        <v>0</v>
      </c>
      <c r="AC533" s="295">
        <f t="shared" si="497"/>
        <v>0</v>
      </c>
      <c r="AD533" s="296">
        <f t="shared" si="498"/>
        <v>0</v>
      </c>
      <c r="AE533" s="223"/>
      <c r="AG533" s="229">
        <v>4</v>
      </c>
      <c r="AH533" s="228" t="s">
        <v>72</v>
      </c>
      <c r="AI533" s="492"/>
      <c r="AJ533" s="492"/>
      <c r="AK533" s="492"/>
      <c r="AL533" s="492"/>
      <c r="AM533" s="492"/>
      <c r="AN533" s="492"/>
      <c r="AO533" s="492"/>
      <c r="AP533" s="305">
        <f t="shared" si="499"/>
        <v>0</v>
      </c>
      <c r="AQ533" s="234">
        <v>0</v>
      </c>
      <c r="AR533" s="234">
        <v>0</v>
      </c>
      <c r="AS533" s="234">
        <v>0</v>
      </c>
      <c r="AT533" s="277">
        <f t="shared" si="500"/>
        <v>0</v>
      </c>
      <c r="AU533" s="278">
        <f t="shared" si="501"/>
        <v>0</v>
      </c>
    </row>
    <row r="534" spans="1:134" x14ac:dyDescent="0.35">
      <c r="A534" s="415">
        <v>5</v>
      </c>
      <c r="B534" s="228" t="s">
        <v>29</v>
      </c>
      <c r="C534" s="492"/>
      <c r="D534" s="492"/>
      <c r="E534" s="492"/>
      <c r="F534" s="492"/>
      <c r="G534" s="492"/>
      <c r="H534" s="492"/>
      <c r="I534" s="492"/>
      <c r="J534" s="234">
        <v>0</v>
      </c>
      <c r="K534" s="234">
        <v>0</v>
      </c>
      <c r="L534" s="234">
        <v>0</v>
      </c>
      <c r="M534" s="236">
        <f t="shared" si="483"/>
        <v>0</v>
      </c>
      <c r="N534" s="223"/>
      <c r="P534" s="415">
        <v>5</v>
      </c>
      <c r="Q534" s="228" t="s">
        <v>29</v>
      </c>
      <c r="R534" s="492"/>
      <c r="S534" s="492"/>
      <c r="T534" s="492"/>
      <c r="U534" s="492"/>
      <c r="V534" s="492"/>
      <c r="W534" s="492"/>
      <c r="X534" s="492"/>
      <c r="Y534" s="164">
        <f t="shared" si="496"/>
        <v>0</v>
      </c>
      <c r="Z534" s="234">
        <v>0</v>
      </c>
      <c r="AA534" s="234">
        <v>0</v>
      </c>
      <c r="AB534" s="234">
        <v>0</v>
      </c>
      <c r="AC534" s="295">
        <f t="shared" si="497"/>
        <v>0</v>
      </c>
      <c r="AD534" s="296">
        <f t="shared" si="498"/>
        <v>0</v>
      </c>
      <c r="AE534" s="223"/>
      <c r="AG534" s="415">
        <v>5</v>
      </c>
      <c r="AH534" s="228" t="s">
        <v>29</v>
      </c>
      <c r="AI534" s="492"/>
      <c r="AJ534" s="492"/>
      <c r="AK534" s="492"/>
      <c r="AL534" s="492"/>
      <c r="AM534" s="492"/>
      <c r="AN534" s="492"/>
      <c r="AO534" s="492"/>
      <c r="AP534" s="305">
        <f t="shared" si="499"/>
        <v>0</v>
      </c>
      <c r="AQ534" s="234">
        <v>0</v>
      </c>
      <c r="AR534" s="234">
        <v>0</v>
      </c>
      <c r="AS534" s="234">
        <v>0</v>
      </c>
      <c r="AT534" s="277">
        <f t="shared" si="500"/>
        <v>0</v>
      </c>
      <c r="AU534" s="278">
        <f t="shared" si="501"/>
        <v>0</v>
      </c>
    </row>
    <row r="535" spans="1:134" x14ac:dyDescent="0.35">
      <c r="A535" s="415">
        <v>6</v>
      </c>
      <c r="B535" s="228" t="s">
        <v>30</v>
      </c>
      <c r="C535" s="492"/>
      <c r="D535" s="492"/>
      <c r="E535" s="492"/>
      <c r="F535" s="492"/>
      <c r="G535" s="492"/>
      <c r="H535" s="492"/>
      <c r="I535" s="492"/>
      <c r="J535" s="234">
        <v>0</v>
      </c>
      <c r="K535" s="234">
        <v>0</v>
      </c>
      <c r="L535" s="234">
        <v>0</v>
      </c>
      <c r="M535" s="236">
        <f t="shared" si="483"/>
        <v>0</v>
      </c>
      <c r="N535" s="223"/>
      <c r="P535" s="415">
        <v>6</v>
      </c>
      <c r="Q535" s="228" t="s">
        <v>30</v>
      </c>
      <c r="R535" s="492"/>
      <c r="S535" s="492"/>
      <c r="T535" s="492"/>
      <c r="U535" s="492"/>
      <c r="V535" s="492"/>
      <c r="W535" s="492"/>
      <c r="X535" s="492"/>
      <c r="Y535" s="164">
        <f t="shared" si="496"/>
        <v>0</v>
      </c>
      <c r="Z535" s="234">
        <v>0</v>
      </c>
      <c r="AA535" s="234">
        <v>0</v>
      </c>
      <c r="AB535" s="234">
        <v>0</v>
      </c>
      <c r="AC535" s="295">
        <f t="shared" si="497"/>
        <v>0</v>
      </c>
      <c r="AD535" s="296">
        <f t="shared" si="498"/>
        <v>0</v>
      </c>
      <c r="AE535" s="223"/>
      <c r="AG535" s="415">
        <v>6</v>
      </c>
      <c r="AH535" s="228" t="s">
        <v>30</v>
      </c>
      <c r="AI535" s="492"/>
      <c r="AJ535" s="492"/>
      <c r="AK535" s="492"/>
      <c r="AL535" s="492"/>
      <c r="AM535" s="492"/>
      <c r="AN535" s="492"/>
      <c r="AO535" s="492"/>
      <c r="AP535" s="305">
        <f t="shared" si="499"/>
        <v>0</v>
      </c>
      <c r="AQ535" s="234">
        <v>0</v>
      </c>
      <c r="AR535" s="234">
        <v>0</v>
      </c>
      <c r="AS535" s="234">
        <v>0</v>
      </c>
      <c r="AT535" s="277">
        <f t="shared" si="500"/>
        <v>0</v>
      </c>
      <c r="AU535" s="278">
        <f t="shared" si="501"/>
        <v>0</v>
      </c>
    </row>
    <row r="536" spans="1:134" x14ac:dyDescent="0.35">
      <c r="A536" s="415">
        <v>7</v>
      </c>
      <c r="B536" s="228" t="s">
        <v>34</v>
      </c>
      <c r="C536" s="492"/>
      <c r="D536" s="492"/>
      <c r="E536" s="492"/>
      <c r="F536" s="492"/>
      <c r="G536" s="492"/>
      <c r="H536" s="492"/>
      <c r="I536" s="492"/>
      <c r="J536" s="234">
        <v>0</v>
      </c>
      <c r="K536" s="234">
        <v>0</v>
      </c>
      <c r="L536" s="234">
        <v>0</v>
      </c>
      <c r="M536" s="236">
        <f t="shared" si="483"/>
        <v>0</v>
      </c>
      <c r="N536" s="223"/>
      <c r="P536" s="415">
        <v>7</v>
      </c>
      <c r="Q536" s="228" t="s">
        <v>34</v>
      </c>
      <c r="R536" s="492"/>
      <c r="S536" s="492"/>
      <c r="T536" s="492"/>
      <c r="U536" s="492"/>
      <c r="V536" s="492"/>
      <c r="W536" s="492"/>
      <c r="X536" s="492"/>
      <c r="Y536" s="164">
        <f t="shared" si="496"/>
        <v>0</v>
      </c>
      <c r="Z536" s="234">
        <v>0</v>
      </c>
      <c r="AA536" s="234">
        <v>0</v>
      </c>
      <c r="AB536" s="234">
        <v>0</v>
      </c>
      <c r="AC536" s="295">
        <f t="shared" si="497"/>
        <v>0</v>
      </c>
      <c r="AD536" s="296">
        <f t="shared" si="498"/>
        <v>0</v>
      </c>
      <c r="AE536" s="223"/>
      <c r="AG536" s="415">
        <v>7</v>
      </c>
      <c r="AH536" s="228" t="s">
        <v>34</v>
      </c>
      <c r="AI536" s="492"/>
      <c r="AJ536" s="492"/>
      <c r="AK536" s="492"/>
      <c r="AL536" s="492"/>
      <c r="AM536" s="492"/>
      <c r="AN536" s="492"/>
      <c r="AO536" s="492"/>
      <c r="AP536" s="305">
        <f t="shared" si="499"/>
        <v>0</v>
      </c>
      <c r="AQ536" s="234">
        <v>0</v>
      </c>
      <c r="AR536" s="234">
        <v>0</v>
      </c>
      <c r="AS536" s="234">
        <v>0</v>
      </c>
      <c r="AT536" s="277">
        <f t="shared" si="500"/>
        <v>0</v>
      </c>
      <c r="AU536" s="278">
        <f t="shared" si="501"/>
        <v>0</v>
      </c>
    </row>
    <row r="537" spans="1:134" x14ac:dyDescent="0.35">
      <c r="A537" s="415">
        <v>8</v>
      </c>
      <c r="B537" s="228" t="s">
        <v>35</v>
      </c>
      <c r="C537" s="492"/>
      <c r="D537" s="492"/>
      <c r="E537" s="492"/>
      <c r="F537" s="492"/>
      <c r="G537" s="492"/>
      <c r="H537" s="492"/>
      <c r="I537" s="492"/>
      <c r="J537" s="234">
        <v>0</v>
      </c>
      <c r="K537" s="234">
        <v>0</v>
      </c>
      <c r="L537" s="234">
        <v>0</v>
      </c>
      <c r="M537" s="236">
        <f>SUM(J537:L537)</f>
        <v>0</v>
      </c>
      <c r="N537" s="223"/>
      <c r="P537" s="415">
        <v>8</v>
      </c>
      <c r="Q537" s="228" t="s">
        <v>35</v>
      </c>
      <c r="R537" s="492"/>
      <c r="S537" s="492"/>
      <c r="T537" s="492"/>
      <c r="U537" s="492"/>
      <c r="V537" s="492"/>
      <c r="W537" s="492"/>
      <c r="X537" s="492"/>
      <c r="Y537" s="164">
        <f t="shared" si="496"/>
        <v>0</v>
      </c>
      <c r="Z537" s="234">
        <v>0</v>
      </c>
      <c r="AA537" s="234">
        <v>0</v>
      </c>
      <c r="AB537" s="234">
        <v>0</v>
      </c>
      <c r="AC537" s="295">
        <f t="shared" si="497"/>
        <v>0</v>
      </c>
      <c r="AD537" s="296">
        <f t="shared" si="498"/>
        <v>0</v>
      </c>
      <c r="AE537" s="223"/>
      <c r="AG537" s="415">
        <v>8</v>
      </c>
      <c r="AH537" s="228" t="s">
        <v>35</v>
      </c>
      <c r="AI537" s="492"/>
      <c r="AJ537" s="492"/>
      <c r="AK537" s="492"/>
      <c r="AL537" s="492"/>
      <c r="AM537" s="492"/>
      <c r="AN537" s="492"/>
      <c r="AO537" s="492"/>
      <c r="AP537" s="305">
        <f t="shared" si="499"/>
        <v>0</v>
      </c>
      <c r="AQ537" s="234">
        <v>0</v>
      </c>
      <c r="AR537" s="234">
        <v>0</v>
      </c>
      <c r="AS537" s="234">
        <v>0</v>
      </c>
      <c r="AT537" s="277">
        <f t="shared" si="500"/>
        <v>0</v>
      </c>
      <c r="AU537" s="278">
        <f t="shared" si="501"/>
        <v>0</v>
      </c>
    </row>
    <row r="538" spans="1:134" x14ac:dyDescent="0.35">
      <c r="A538" s="415">
        <v>9</v>
      </c>
      <c r="B538" s="228" t="s">
        <v>50</v>
      </c>
      <c r="C538" s="492"/>
      <c r="D538" s="492"/>
      <c r="E538" s="492"/>
      <c r="F538" s="492"/>
      <c r="G538" s="492"/>
      <c r="H538" s="492"/>
      <c r="I538" s="492"/>
      <c r="J538" s="234">
        <v>0</v>
      </c>
      <c r="K538" s="234">
        <v>0</v>
      </c>
      <c r="L538" s="234">
        <v>0</v>
      </c>
      <c r="M538" s="236">
        <f t="shared" si="483"/>
        <v>0</v>
      </c>
      <c r="N538" s="223"/>
      <c r="P538" s="415">
        <v>9</v>
      </c>
      <c r="Q538" s="228" t="s">
        <v>50</v>
      </c>
      <c r="R538" s="492"/>
      <c r="S538" s="492"/>
      <c r="T538" s="492"/>
      <c r="U538" s="492"/>
      <c r="V538" s="492"/>
      <c r="W538" s="492"/>
      <c r="X538" s="492"/>
      <c r="Y538" s="164">
        <f t="shared" si="496"/>
        <v>0</v>
      </c>
      <c r="Z538" s="234">
        <v>0</v>
      </c>
      <c r="AA538" s="234">
        <v>0</v>
      </c>
      <c r="AB538" s="234">
        <v>0</v>
      </c>
      <c r="AC538" s="295">
        <f t="shared" si="497"/>
        <v>0</v>
      </c>
      <c r="AD538" s="296">
        <f t="shared" si="498"/>
        <v>0</v>
      </c>
      <c r="AE538" s="223"/>
      <c r="AG538" s="415">
        <v>9</v>
      </c>
      <c r="AH538" s="228" t="s">
        <v>50</v>
      </c>
      <c r="AI538" s="492"/>
      <c r="AJ538" s="492"/>
      <c r="AK538" s="492"/>
      <c r="AL538" s="492"/>
      <c r="AM538" s="492"/>
      <c r="AN538" s="492"/>
      <c r="AO538" s="492"/>
      <c r="AP538" s="305">
        <f t="shared" si="499"/>
        <v>0</v>
      </c>
      <c r="AQ538" s="234">
        <v>0</v>
      </c>
      <c r="AR538" s="234">
        <v>0</v>
      </c>
      <c r="AS538" s="234">
        <v>0</v>
      </c>
      <c r="AT538" s="277">
        <f t="shared" si="500"/>
        <v>0</v>
      </c>
      <c r="AU538" s="278">
        <f t="shared" si="501"/>
        <v>0</v>
      </c>
    </row>
    <row r="539" spans="1:134" x14ac:dyDescent="0.35">
      <c r="A539" s="229">
        <v>10</v>
      </c>
      <c r="B539" s="313" t="s">
        <v>205</v>
      </c>
      <c r="C539" s="623"/>
      <c r="D539" s="623"/>
      <c r="E539" s="623"/>
      <c r="F539" s="623"/>
      <c r="G539" s="623"/>
      <c r="H539" s="623"/>
      <c r="I539" s="623"/>
      <c r="J539" s="234">
        <v>0</v>
      </c>
      <c r="K539" s="234">
        <v>0</v>
      </c>
      <c r="L539" s="234">
        <v>0</v>
      </c>
      <c r="M539" s="236">
        <f t="shared" si="483"/>
        <v>0</v>
      </c>
      <c r="N539" s="223"/>
      <c r="P539" s="229">
        <v>10</v>
      </c>
      <c r="Q539" s="313" t="s">
        <v>205</v>
      </c>
      <c r="R539" s="623"/>
      <c r="S539" s="623"/>
      <c r="T539" s="623"/>
      <c r="U539" s="623"/>
      <c r="V539" s="623"/>
      <c r="W539" s="623"/>
      <c r="X539" s="623"/>
      <c r="Y539" s="164">
        <f t="shared" si="496"/>
        <v>0</v>
      </c>
      <c r="Z539" s="234">
        <v>0</v>
      </c>
      <c r="AA539" s="234">
        <v>0</v>
      </c>
      <c r="AB539" s="234">
        <v>0</v>
      </c>
      <c r="AC539" s="295">
        <f t="shared" si="497"/>
        <v>0</v>
      </c>
      <c r="AD539" s="296">
        <f t="shared" si="498"/>
        <v>0</v>
      </c>
      <c r="AE539" s="223"/>
      <c r="AG539" s="229">
        <v>10</v>
      </c>
      <c r="AH539" s="313" t="s">
        <v>205</v>
      </c>
      <c r="AI539" s="623"/>
      <c r="AJ539" s="623"/>
      <c r="AK539" s="623"/>
      <c r="AL539" s="623"/>
      <c r="AM539" s="623"/>
      <c r="AN539" s="623"/>
      <c r="AO539" s="623"/>
      <c r="AP539" s="305">
        <f t="shared" si="499"/>
        <v>0</v>
      </c>
      <c r="AQ539" s="234">
        <v>0</v>
      </c>
      <c r="AR539" s="234">
        <v>0</v>
      </c>
      <c r="AS539" s="234">
        <v>0</v>
      </c>
      <c r="AT539" s="277">
        <f t="shared" si="500"/>
        <v>0</v>
      </c>
      <c r="AU539" s="278">
        <f t="shared" si="501"/>
        <v>0</v>
      </c>
    </row>
    <row r="540" spans="1:134" x14ac:dyDescent="0.35">
      <c r="A540" s="229">
        <v>11</v>
      </c>
      <c r="B540" s="313" t="s">
        <v>205</v>
      </c>
      <c r="C540" s="623"/>
      <c r="D540" s="623"/>
      <c r="E540" s="623"/>
      <c r="F540" s="623"/>
      <c r="G540" s="623"/>
      <c r="H540" s="623"/>
      <c r="I540" s="623"/>
      <c r="J540" s="234">
        <v>0</v>
      </c>
      <c r="K540" s="234">
        <v>0</v>
      </c>
      <c r="L540" s="234">
        <v>0</v>
      </c>
      <c r="M540" s="236">
        <f>SUM(J540:L540)</f>
        <v>0</v>
      </c>
      <c r="N540" s="223"/>
      <c r="P540" s="229">
        <v>11</v>
      </c>
      <c r="Q540" s="313" t="s">
        <v>205</v>
      </c>
      <c r="R540" s="623"/>
      <c r="S540" s="623"/>
      <c r="T540" s="623"/>
      <c r="U540" s="623"/>
      <c r="V540" s="623"/>
      <c r="W540" s="623"/>
      <c r="X540" s="623"/>
      <c r="Y540" s="164">
        <f t="shared" si="496"/>
        <v>0</v>
      </c>
      <c r="Z540" s="234">
        <v>0</v>
      </c>
      <c r="AA540" s="234">
        <v>0</v>
      </c>
      <c r="AB540" s="234">
        <v>0</v>
      </c>
      <c r="AC540" s="295">
        <f>SUM(Z540:AB540)</f>
        <v>0</v>
      </c>
      <c r="AD540" s="296">
        <f t="shared" si="498"/>
        <v>0</v>
      </c>
      <c r="AE540" s="223"/>
      <c r="AG540" s="229">
        <v>11</v>
      </c>
      <c r="AH540" s="313" t="s">
        <v>205</v>
      </c>
      <c r="AI540" s="623"/>
      <c r="AJ540" s="623"/>
      <c r="AK540" s="623"/>
      <c r="AL540" s="623"/>
      <c r="AM540" s="623"/>
      <c r="AN540" s="623"/>
      <c r="AO540" s="623"/>
      <c r="AP540" s="305">
        <f t="shared" si="499"/>
        <v>0</v>
      </c>
      <c r="AQ540" s="234">
        <v>0</v>
      </c>
      <c r="AR540" s="234">
        <v>0</v>
      </c>
      <c r="AS540" s="234">
        <v>0</v>
      </c>
      <c r="AT540" s="277">
        <f>SUM(AQ540:AS540)</f>
        <v>0</v>
      </c>
      <c r="AU540" s="278">
        <f t="shared" si="501"/>
        <v>0</v>
      </c>
    </row>
    <row r="541" spans="1:134" ht="16" thickBot="1" x14ac:dyDescent="0.4">
      <c r="A541" s="578" t="s">
        <v>36</v>
      </c>
      <c r="B541" s="579"/>
      <c r="C541" s="579"/>
      <c r="D541" s="579"/>
      <c r="E541" s="579"/>
      <c r="F541" s="579"/>
      <c r="G541" s="579"/>
      <c r="H541" s="579"/>
      <c r="I541" s="579"/>
      <c r="J541" s="250">
        <f>SUM(J530:J540)</f>
        <v>0</v>
      </c>
      <c r="K541" s="250">
        <f t="shared" ref="K541:L541" si="502">SUM(K530:K540)</f>
        <v>0</v>
      </c>
      <c r="L541" s="250">
        <f t="shared" si="502"/>
        <v>0</v>
      </c>
      <c r="M541" s="237">
        <f>SUM(J541:L541)</f>
        <v>0</v>
      </c>
      <c r="N541" s="223"/>
      <c r="P541" s="578" t="s">
        <v>36</v>
      </c>
      <c r="Q541" s="579"/>
      <c r="R541" s="579"/>
      <c r="S541" s="579"/>
      <c r="T541" s="579"/>
      <c r="U541" s="579"/>
      <c r="V541" s="579"/>
      <c r="W541" s="579"/>
      <c r="X541" s="579"/>
      <c r="Y541" s="200">
        <f t="shared" si="496"/>
        <v>0</v>
      </c>
      <c r="Z541" s="293">
        <f>SUM(Z530:Z540)</f>
        <v>0</v>
      </c>
      <c r="AA541" s="293">
        <f t="shared" ref="AA541" si="503">SUM(AA530:AA540)</f>
        <v>0</v>
      </c>
      <c r="AB541" s="293">
        <f>SUM(AB530:AB540)</f>
        <v>0</v>
      </c>
      <c r="AC541" s="293">
        <f t="shared" ref="AC541:AD541" si="504">SUM(AC530:AC540)</f>
        <v>0</v>
      </c>
      <c r="AD541" s="294">
        <f t="shared" si="504"/>
        <v>0</v>
      </c>
      <c r="AE541" s="223"/>
      <c r="AG541" s="578" t="s">
        <v>36</v>
      </c>
      <c r="AH541" s="579"/>
      <c r="AI541" s="579"/>
      <c r="AJ541" s="579"/>
      <c r="AK541" s="579"/>
      <c r="AL541" s="579"/>
      <c r="AM541" s="579"/>
      <c r="AN541" s="579"/>
      <c r="AO541" s="579"/>
      <c r="AP541" s="306">
        <f t="shared" si="499"/>
        <v>0</v>
      </c>
      <c r="AQ541" s="275">
        <f>SUM(AQ530:AQ540)</f>
        <v>0</v>
      </c>
      <c r="AR541" s="275">
        <f t="shared" ref="AR541:AU541" si="505">SUM(AR530:AR540)</f>
        <v>0</v>
      </c>
      <c r="AS541" s="275">
        <f t="shared" si="505"/>
        <v>0</v>
      </c>
      <c r="AT541" s="275">
        <f t="shared" si="505"/>
        <v>0</v>
      </c>
      <c r="AU541" s="276">
        <f t="shared" si="505"/>
        <v>0</v>
      </c>
    </row>
    <row r="542" spans="1:134" s="358" customFormat="1" ht="3.75" customHeight="1" x14ac:dyDescent="0.35">
      <c r="B542" s="281"/>
      <c r="C542" s="284"/>
      <c r="D542" s="284"/>
      <c r="E542" s="284"/>
      <c r="F542" s="284"/>
      <c r="G542" s="284"/>
      <c r="H542" s="284"/>
      <c r="I542" s="284"/>
      <c r="J542" s="283"/>
      <c r="K542" s="283"/>
      <c r="L542" s="283"/>
      <c r="M542" s="246"/>
      <c r="N542" s="223"/>
      <c r="Q542" s="281"/>
      <c r="R542" s="284"/>
      <c r="S542" s="284"/>
      <c r="T542" s="284"/>
      <c r="U542" s="284"/>
      <c r="V542" s="284"/>
      <c r="W542" s="284"/>
      <c r="X542" s="284"/>
      <c r="Y542" s="304"/>
      <c r="Z542" s="283"/>
      <c r="AA542" s="283"/>
      <c r="AB542" s="283"/>
      <c r="AC542" s="246"/>
      <c r="AD542" s="246"/>
      <c r="AE542" s="223"/>
      <c r="AH542" s="281"/>
      <c r="AI542" s="284"/>
      <c r="AJ542" s="284"/>
      <c r="AK542" s="284"/>
      <c r="AL542" s="284"/>
      <c r="AM542" s="284"/>
      <c r="AN542" s="284"/>
      <c r="AO542" s="284"/>
      <c r="AP542" s="304"/>
      <c r="AQ542" s="283"/>
      <c r="AR542" s="283"/>
      <c r="AS542" s="283"/>
      <c r="AT542" s="246"/>
      <c r="AU542" s="246"/>
      <c r="AW542" s="357"/>
      <c r="AX542" s="357"/>
      <c r="AY542" s="357"/>
      <c r="AZ542" s="357"/>
      <c r="BA542" s="357"/>
      <c r="BB542" s="357"/>
      <c r="BC542" s="357"/>
      <c r="BD542" s="357"/>
      <c r="BE542" s="357"/>
      <c r="BF542" s="357"/>
      <c r="BG542" s="357"/>
      <c r="BH542" s="357"/>
      <c r="BI542" s="357"/>
      <c r="BJ542" s="357"/>
      <c r="BK542" s="357"/>
      <c r="BL542" s="357"/>
      <c r="BM542" s="357"/>
      <c r="BN542" s="357"/>
      <c r="BO542" s="357"/>
      <c r="BP542" s="357"/>
      <c r="BQ542" s="357"/>
      <c r="BR542" s="357"/>
      <c r="BS542" s="357"/>
      <c r="BT542" s="357"/>
      <c r="BU542" s="357"/>
      <c r="BV542" s="357"/>
      <c r="BW542" s="357"/>
      <c r="BX542" s="357"/>
      <c r="BY542" s="357"/>
      <c r="BZ542" s="357"/>
      <c r="CA542" s="357"/>
      <c r="CB542" s="357"/>
      <c r="CC542" s="357"/>
      <c r="CD542" s="357"/>
      <c r="CE542" s="357"/>
      <c r="CF542" s="357"/>
      <c r="CG542" s="357"/>
      <c r="CH542" s="357"/>
      <c r="CI542" s="357"/>
      <c r="CJ542" s="357"/>
      <c r="CK542" s="357"/>
      <c r="CL542" s="357"/>
      <c r="CM542" s="357"/>
      <c r="CN542" s="357"/>
      <c r="CO542" s="357"/>
      <c r="CP542" s="357"/>
      <c r="CQ542" s="357"/>
      <c r="CR542" s="357"/>
      <c r="CS542" s="357"/>
      <c r="CT542" s="357"/>
      <c r="CU542" s="357"/>
      <c r="CV542" s="357"/>
      <c r="CW542" s="357"/>
      <c r="CX542" s="357"/>
      <c r="CY542" s="357"/>
      <c r="CZ542" s="357"/>
      <c r="DA542" s="357"/>
      <c r="DB542" s="357"/>
      <c r="DC542" s="357"/>
      <c r="DD542" s="357"/>
      <c r="DE542" s="357"/>
      <c r="DF542" s="357"/>
      <c r="DG542" s="357"/>
      <c r="DH542" s="357"/>
      <c r="DI542" s="357"/>
      <c r="DJ542" s="357"/>
      <c r="DK542" s="357"/>
      <c r="DL542" s="357"/>
      <c r="DM542" s="357"/>
      <c r="DN542" s="357"/>
      <c r="DO542" s="357"/>
      <c r="DP542" s="357"/>
      <c r="DQ542" s="357"/>
      <c r="DR542" s="357"/>
      <c r="DS542" s="357"/>
      <c r="DT542" s="357"/>
      <c r="DU542" s="357"/>
      <c r="DV542" s="357"/>
      <c r="DW542" s="357"/>
      <c r="DX542" s="357"/>
      <c r="DY542" s="357"/>
      <c r="DZ542" s="357"/>
      <c r="EA542" s="357"/>
      <c r="EB542" s="357"/>
      <c r="EC542" s="357"/>
      <c r="ED542" s="357"/>
    </row>
    <row r="543" spans="1:134" ht="3.75" customHeight="1" thickBot="1" x14ac:dyDescent="0.4">
      <c r="A543" s="242"/>
      <c r="B543" s="242"/>
      <c r="C543" s="242"/>
      <c r="D543" s="242"/>
      <c r="E543" s="242"/>
      <c r="F543" s="242"/>
      <c r="G543" s="242"/>
      <c r="H543" s="242"/>
      <c r="I543" s="413"/>
      <c r="J543" s="246"/>
      <c r="K543" s="246"/>
      <c r="L543" s="246"/>
      <c r="M543" s="246"/>
      <c r="N543" s="223"/>
      <c r="P543" s="242"/>
      <c r="Q543" s="242"/>
      <c r="R543" s="242"/>
      <c r="S543" s="242"/>
      <c r="T543" s="242"/>
      <c r="U543" s="242"/>
      <c r="V543" s="242"/>
      <c r="W543" s="242"/>
      <c r="X543" s="413"/>
      <c r="Y543" s="246"/>
      <c r="Z543" s="246"/>
      <c r="AA543" s="246"/>
      <c r="AB543" s="246"/>
      <c r="AC543" s="246"/>
      <c r="AD543" s="246"/>
      <c r="AE543" s="223"/>
      <c r="AG543" s="242"/>
      <c r="AH543" s="242"/>
      <c r="AI543" s="242"/>
      <c r="AJ543" s="242"/>
      <c r="AK543" s="242"/>
      <c r="AL543" s="242"/>
      <c r="AM543" s="242"/>
      <c r="AN543" s="242"/>
      <c r="AO543" s="413"/>
      <c r="AP543" s="246"/>
      <c r="AQ543" s="246"/>
      <c r="AR543" s="246"/>
      <c r="AS543" s="246"/>
      <c r="AT543" s="246"/>
      <c r="AU543" s="246"/>
    </row>
    <row r="544" spans="1:134" x14ac:dyDescent="0.35">
      <c r="A544" s="544" t="s">
        <v>189</v>
      </c>
      <c r="B544" s="545"/>
      <c r="C544" s="545"/>
      <c r="D544" s="545"/>
      <c r="E544" s="545"/>
      <c r="F544" s="545"/>
      <c r="G544" s="545"/>
      <c r="H544" s="545"/>
      <c r="I544" s="545"/>
      <c r="J544" s="244">
        <f>SUM(J541, J527, J521, H514)</f>
        <v>0</v>
      </c>
      <c r="K544" s="244">
        <f>SUM(K541, K527, K521, K514)</f>
        <v>0</v>
      </c>
      <c r="L544" s="244">
        <f>SUM(L541, L527, L521, L514)</f>
        <v>0</v>
      </c>
      <c r="M544" s="245">
        <f>SUM(J544:L544)</f>
        <v>0</v>
      </c>
      <c r="N544" s="223"/>
      <c r="P544" s="544" t="s">
        <v>182</v>
      </c>
      <c r="Q544" s="545"/>
      <c r="R544" s="545"/>
      <c r="S544" s="545"/>
      <c r="T544" s="545"/>
      <c r="U544" s="545"/>
      <c r="V544" s="545"/>
      <c r="W544" s="545"/>
      <c r="X544" s="545"/>
      <c r="Y544" s="199">
        <f t="shared" ref="Y544:Y545" si="506">AU464</f>
        <v>0</v>
      </c>
      <c r="Z544" s="300">
        <f>SUM(Z541, Z527, Z521, X514)</f>
        <v>0</v>
      </c>
      <c r="AA544" s="300">
        <f>SUM(AA541, AA527, AA521, AA514)</f>
        <v>0</v>
      </c>
      <c r="AB544" s="300">
        <f>SUM(AB541, AB527, AB521, AB514, )</f>
        <v>0</v>
      </c>
      <c r="AC544" s="300">
        <f t="shared" ref="AC544" si="507">SUM(Z544:AB544)</f>
        <v>0</v>
      </c>
      <c r="AD544" s="301">
        <f>M544-AC544</f>
        <v>0</v>
      </c>
      <c r="AE544" s="246"/>
      <c r="AG544" s="544" t="s">
        <v>182</v>
      </c>
      <c r="AH544" s="545"/>
      <c r="AI544" s="545"/>
      <c r="AJ544" s="545"/>
      <c r="AK544" s="545"/>
      <c r="AL544" s="545"/>
      <c r="AM544" s="545"/>
      <c r="AN544" s="545"/>
      <c r="AO544" s="545"/>
      <c r="AP544" s="205">
        <f t="shared" ref="AP544:AP545" si="508">AU464</f>
        <v>0</v>
      </c>
      <c r="AQ544" s="286">
        <f>SUM(AQ541, AQ527, AQ521, AO514)</f>
        <v>0</v>
      </c>
      <c r="AR544" s="286">
        <f>SUM(AR541, AR527, AR521, AR514)</f>
        <v>0</v>
      </c>
      <c r="AS544" s="286">
        <f>SUM(AS541, AS527, AS521, AS514, )</f>
        <v>0</v>
      </c>
      <c r="AT544" s="286">
        <f t="shared" ref="AT544" si="509">SUM(AQ544:AS544)</f>
        <v>0</v>
      </c>
      <c r="AU544" s="287">
        <f>IF($S$553&lt;&gt;0, AC544+AP544-AT544, M544+AP544-AT544)</f>
        <v>0</v>
      </c>
      <c r="AV544" s="246"/>
    </row>
    <row r="545" spans="1:134" ht="16" thickBot="1" x14ac:dyDescent="0.4">
      <c r="A545" s="540" t="s">
        <v>183</v>
      </c>
      <c r="B545" s="541"/>
      <c r="C545" s="541"/>
      <c r="D545" s="541"/>
      <c r="E545" s="541"/>
      <c r="F545" s="541"/>
      <c r="G545" s="541"/>
      <c r="H545" s="541"/>
      <c r="I545" s="541"/>
      <c r="J545" s="593">
        <f>SUM(K541, L541, K527, L527, K521, L521, K514, L514)</f>
        <v>0</v>
      </c>
      <c r="K545" s="593"/>
      <c r="L545" s="593"/>
      <c r="M545" s="594"/>
      <c r="N545" s="223"/>
      <c r="P545" s="540" t="s">
        <v>183</v>
      </c>
      <c r="Q545" s="541"/>
      <c r="R545" s="541"/>
      <c r="S545" s="541"/>
      <c r="T545" s="541"/>
      <c r="U545" s="541"/>
      <c r="V545" s="541"/>
      <c r="W545" s="541"/>
      <c r="X545" s="541"/>
      <c r="Y545" s="200">
        <f t="shared" si="506"/>
        <v>0</v>
      </c>
      <c r="Z545" s="588">
        <f>SUM(AA541, AB541, AA527, AB527, AA521, AB521, AA514, AB514)</f>
        <v>0</v>
      </c>
      <c r="AA545" s="588"/>
      <c r="AB545" s="588"/>
      <c r="AC545" s="588"/>
      <c r="AD545" s="330">
        <f>M545-Z545</f>
        <v>0</v>
      </c>
      <c r="AE545" s="223"/>
      <c r="AG545" s="540" t="s">
        <v>183</v>
      </c>
      <c r="AH545" s="541"/>
      <c r="AI545" s="541"/>
      <c r="AJ545" s="541"/>
      <c r="AK545" s="541"/>
      <c r="AL545" s="541"/>
      <c r="AM545" s="541"/>
      <c r="AN545" s="541"/>
      <c r="AO545" s="541"/>
      <c r="AP545" s="306">
        <f t="shared" si="508"/>
        <v>0</v>
      </c>
      <c r="AQ545" s="539">
        <f>SUM(AR541, AS541, AR527, AS527, AR521, AS521, AR514, AS514)</f>
        <v>0</v>
      </c>
      <c r="AR545" s="539"/>
      <c r="AS545" s="539"/>
      <c r="AT545" s="539"/>
      <c r="AU545" s="276">
        <f>IF($S$553&lt;&gt;0, AC545+AP545-AQ545, M545+AP545-AQ545)</f>
        <v>0</v>
      </c>
    </row>
    <row r="546" spans="1:134" s="224" customFormat="1" ht="16" thickBot="1" x14ac:dyDescent="0.4">
      <c r="A546" s="358"/>
      <c r="B546" s="413"/>
      <c r="C546" s="413"/>
      <c r="D546" s="413"/>
      <c r="E546" s="413"/>
      <c r="F546" s="413"/>
      <c r="G546" s="413"/>
      <c r="H546" s="413"/>
      <c r="I546" s="413"/>
      <c r="J546" s="258"/>
      <c r="K546" s="258"/>
      <c r="L546" s="258"/>
      <c r="M546" s="358"/>
      <c r="N546" s="223"/>
      <c r="O546" s="357"/>
      <c r="P546" s="358"/>
      <c r="Q546" s="413"/>
      <c r="R546" s="413"/>
      <c r="S546" s="413"/>
      <c r="T546" s="413"/>
      <c r="U546" s="413"/>
      <c r="V546" s="413"/>
      <c r="W546" s="413"/>
      <c r="X546" s="413"/>
      <c r="Y546" s="258"/>
      <c r="Z546" s="258"/>
      <c r="AA546" s="258"/>
      <c r="AB546" s="358"/>
      <c r="AC546" s="358"/>
      <c r="AD546" s="358"/>
      <c r="AE546" s="223"/>
      <c r="AF546" s="357"/>
      <c r="AG546" s="358"/>
      <c r="AH546" s="413"/>
      <c r="AI546" s="413"/>
      <c r="AJ546" s="413"/>
      <c r="AK546" s="413"/>
      <c r="AL546" s="413"/>
      <c r="AM546" s="413"/>
      <c r="AN546" s="413"/>
      <c r="AO546" s="413"/>
      <c r="AP546" s="258"/>
      <c r="AQ546" s="258"/>
      <c r="AR546" s="258"/>
      <c r="AS546" s="358"/>
      <c r="AT546" s="358"/>
      <c r="AU546" s="358"/>
      <c r="AV546" s="357"/>
      <c r="AW546" s="357"/>
      <c r="AX546" s="357"/>
      <c r="AY546" s="357"/>
      <c r="AZ546" s="357"/>
      <c r="BA546" s="357"/>
      <c r="BB546" s="357"/>
      <c r="BC546" s="357"/>
      <c r="BD546" s="357"/>
      <c r="BE546" s="357"/>
      <c r="BF546" s="357"/>
      <c r="BG546" s="357"/>
      <c r="BH546" s="357"/>
      <c r="BI546" s="357"/>
      <c r="BJ546" s="357"/>
      <c r="BK546" s="357"/>
      <c r="BL546" s="357"/>
      <c r="BM546" s="357"/>
      <c r="BN546" s="357"/>
      <c r="BO546" s="357"/>
      <c r="BP546" s="357"/>
      <c r="BQ546" s="357"/>
      <c r="BR546" s="357"/>
      <c r="BS546" s="357"/>
      <c r="BT546" s="357"/>
      <c r="BU546" s="357"/>
      <c r="BV546" s="357"/>
      <c r="BW546" s="357"/>
      <c r="BX546" s="357"/>
      <c r="BY546" s="357"/>
      <c r="BZ546" s="357"/>
      <c r="CA546" s="357"/>
      <c r="CB546" s="357"/>
      <c r="CC546" s="357"/>
      <c r="CD546" s="357"/>
      <c r="CE546" s="357"/>
      <c r="CF546" s="357"/>
      <c r="CG546" s="357"/>
      <c r="CH546" s="357"/>
      <c r="CI546" s="357"/>
      <c r="CJ546" s="357"/>
      <c r="CK546" s="357"/>
      <c r="CL546" s="357"/>
      <c r="CM546" s="357"/>
      <c r="CN546" s="357"/>
      <c r="CO546" s="357"/>
      <c r="CP546" s="357"/>
      <c r="CQ546" s="357"/>
      <c r="CR546" s="357"/>
      <c r="CS546" s="357"/>
      <c r="CT546" s="357"/>
      <c r="CU546" s="357"/>
      <c r="CV546" s="357"/>
      <c r="CW546" s="357"/>
      <c r="CX546" s="357"/>
      <c r="CY546" s="357"/>
      <c r="CZ546" s="357"/>
      <c r="DA546" s="357"/>
      <c r="DB546" s="357"/>
      <c r="DC546" s="357"/>
      <c r="DD546" s="357"/>
      <c r="DE546" s="357"/>
      <c r="DF546" s="357"/>
      <c r="DG546" s="357"/>
      <c r="DH546" s="357"/>
      <c r="DI546" s="357"/>
      <c r="DJ546" s="357"/>
      <c r="DK546" s="357"/>
      <c r="DL546" s="357"/>
      <c r="DM546" s="357"/>
      <c r="DN546" s="357"/>
      <c r="DO546" s="357"/>
      <c r="DP546" s="357"/>
      <c r="DQ546" s="357"/>
      <c r="DR546" s="357"/>
      <c r="DS546" s="357"/>
      <c r="DT546" s="357"/>
      <c r="DU546" s="357"/>
      <c r="DV546" s="357"/>
      <c r="DW546" s="357"/>
      <c r="DX546" s="357"/>
      <c r="DY546" s="357"/>
      <c r="DZ546" s="357"/>
      <c r="EA546" s="357"/>
      <c r="EB546" s="357"/>
      <c r="EC546" s="357"/>
      <c r="ED546" s="357"/>
    </row>
    <row r="547" spans="1:134" s="242" customFormat="1" x14ac:dyDescent="0.35">
      <c r="A547" s="502" t="s">
        <v>100</v>
      </c>
      <c r="B547" s="503"/>
      <c r="C547" s="503"/>
      <c r="D547" s="503"/>
      <c r="E547" s="503"/>
      <c r="F547" s="503"/>
      <c r="G547" s="503"/>
      <c r="H547" s="503"/>
      <c r="I547" s="503"/>
      <c r="J547" s="425" t="s">
        <v>17</v>
      </c>
      <c r="K547" s="542" t="s">
        <v>4</v>
      </c>
      <c r="L547" s="542"/>
      <c r="M547" s="418" t="s">
        <v>49</v>
      </c>
      <c r="N547" s="261"/>
      <c r="P547" s="502" t="s">
        <v>100</v>
      </c>
      <c r="Q547" s="503"/>
      <c r="R547" s="503"/>
      <c r="S547" s="503"/>
      <c r="T547" s="503"/>
      <c r="U547" s="503"/>
      <c r="V547" s="503"/>
      <c r="W547" s="503"/>
      <c r="X547" s="503"/>
      <c r="Y547" s="414" t="s">
        <v>269</v>
      </c>
      <c r="Z547" s="425" t="s">
        <v>77</v>
      </c>
      <c r="AA547" s="542" t="s">
        <v>4</v>
      </c>
      <c r="AB547" s="542"/>
      <c r="AC547" s="414" t="s">
        <v>18</v>
      </c>
      <c r="AD547" s="268" t="s">
        <v>114</v>
      </c>
      <c r="AE547" s="261"/>
      <c r="AG547" s="502" t="s">
        <v>100</v>
      </c>
      <c r="AH547" s="503"/>
      <c r="AI547" s="503"/>
      <c r="AJ547" s="503"/>
      <c r="AK547" s="503"/>
      <c r="AL547" s="503"/>
      <c r="AM547" s="503"/>
      <c r="AN547" s="503"/>
      <c r="AO547" s="503"/>
      <c r="AP547" s="414" t="s">
        <v>269</v>
      </c>
      <c r="AQ547" s="425" t="s">
        <v>212</v>
      </c>
      <c r="AR547" s="542" t="s">
        <v>4</v>
      </c>
      <c r="AS547" s="542"/>
      <c r="AT547" s="414" t="s">
        <v>214</v>
      </c>
      <c r="AU547" s="268" t="s">
        <v>284</v>
      </c>
      <c r="AW547" s="357"/>
      <c r="AX547" s="357"/>
      <c r="AY547" s="357"/>
      <c r="AZ547" s="357"/>
      <c r="BA547" s="357"/>
      <c r="BB547" s="357"/>
      <c r="BC547" s="357"/>
      <c r="BD547" s="357"/>
      <c r="BE547" s="357"/>
      <c r="BF547" s="357"/>
      <c r="BG547" s="357"/>
      <c r="BH547" s="357"/>
      <c r="BI547" s="357"/>
      <c r="BJ547" s="357"/>
      <c r="BK547" s="357"/>
      <c r="BL547" s="357"/>
      <c r="BM547" s="357"/>
      <c r="BN547" s="357"/>
      <c r="BO547" s="357"/>
      <c r="BP547" s="357"/>
      <c r="BQ547" s="357"/>
      <c r="BR547" s="357"/>
      <c r="BS547" s="357"/>
      <c r="BT547" s="357"/>
      <c r="BU547" s="357"/>
      <c r="BV547" s="357"/>
      <c r="BW547" s="357"/>
      <c r="BX547" s="357"/>
      <c r="BY547" s="357"/>
      <c r="BZ547" s="357"/>
      <c r="CA547" s="357"/>
      <c r="CB547" s="357"/>
      <c r="CC547" s="357"/>
      <c r="CD547" s="357"/>
      <c r="CE547" s="357"/>
      <c r="CF547" s="357"/>
      <c r="CG547" s="357"/>
      <c r="CH547" s="357"/>
      <c r="CI547" s="357"/>
      <c r="CJ547" s="357"/>
      <c r="CK547" s="357"/>
      <c r="CL547" s="357"/>
      <c r="CM547" s="357"/>
      <c r="CN547" s="357"/>
      <c r="CO547" s="357"/>
      <c r="CP547" s="357"/>
      <c r="CQ547" s="357"/>
      <c r="CR547" s="357"/>
      <c r="CS547" s="357"/>
      <c r="CT547" s="357"/>
      <c r="CU547" s="357"/>
      <c r="CV547" s="357"/>
      <c r="CW547" s="357"/>
      <c r="CX547" s="357"/>
      <c r="CY547" s="357"/>
      <c r="CZ547" s="357"/>
      <c r="DA547" s="357"/>
      <c r="DB547" s="357"/>
      <c r="DC547" s="357"/>
      <c r="DD547" s="357"/>
      <c r="DE547" s="357"/>
      <c r="DF547" s="357"/>
      <c r="DG547" s="357"/>
      <c r="DH547" s="357"/>
      <c r="DI547" s="357"/>
      <c r="DJ547" s="357"/>
      <c r="DK547" s="357"/>
      <c r="DL547" s="357"/>
      <c r="DM547" s="357"/>
      <c r="DN547" s="357"/>
      <c r="DO547" s="357"/>
      <c r="DP547" s="357"/>
      <c r="DQ547" s="357"/>
      <c r="DR547" s="357"/>
      <c r="DS547" s="357"/>
      <c r="DT547" s="357"/>
      <c r="DU547" s="357"/>
      <c r="DV547" s="357"/>
      <c r="DW547" s="357"/>
      <c r="DX547" s="357"/>
      <c r="DY547" s="357"/>
      <c r="DZ547" s="357"/>
      <c r="EA547" s="357"/>
      <c r="EB547" s="357"/>
      <c r="EC547" s="357"/>
      <c r="ED547" s="357"/>
    </row>
    <row r="548" spans="1:134" ht="16" thickBot="1" x14ac:dyDescent="0.4">
      <c r="A548" s="540" t="s">
        <v>37</v>
      </c>
      <c r="B548" s="541"/>
      <c r="C548" s="541"/>
      <c r="D548" s="541"/>
      <c r="E548" s="541"/>
      <c r="F548" s="541"/>
      <c r="G548" s="541"/>
      <c r="H548" s="541"/>
      <c r="I548" s="541"/>
      <c r="J548" s="243">
        <f>(SUM(J541, J527, J521, H514))*'Cumulative Budget'!$G$36</f>
        <v>0</v>
      </c>
      <c r="K548" s="593">
        <f>(SUM(K541, L541, K527, L527, K521, L521, K514, L514))*'Cumulative Budget'!$G$36</f>
        <v>0</v>
      </c>
      <c r="L548" s="593"/>
      <c r="M548" s="237">
        <f t="shared" ref="M548" si="510">SUM(J548:L548)</f>
        <v>0</v>
      </c>
      <c r="N548" s="223"/>
      <c r="P548" s="540" t="s">
        <v>37</v>
      </c>
      <c r="Q548" s="541"/>
      <c r="R548" s="541"/>
      <c r="S548" s="541"/>
      <c r="T548" s="541"/>
      <c r="U548" s="541"/>
      <c r="V548" s="541"/>
      <c r="W548" s="541"/>
      <c r="X548" s="541"/>
      <c r="Y548" s="200">
        <f t="shared" ref="Y548" si="511">AU468</f>
        <v>0</v>
      </c>
      <c r="Z548" s="302">
        <f>(SUM(Z541, Z527, Z521, X514))*'Cumulative Budget'!$G$36</f>
        <v>0</v>
      </c>
      <c r="AA548" s="588">
        <f>(SUM(AA541, AB541, AA527, AB527, AA521, AB521, AA514, AB514))*'Cumulative Budget'!$G$36</f>
        <v>0</v>
      </c>
      <c r="AB548" s="588"/>
      <c r="AC548" s="293">
        <f t="shared" ref="AC548" si="512">SUM(Z548:AB548)</f>
        <v>0</v>
      </c>
      <c r="AD548" s="294">
        <f t="shared" ref="AD548" si="513">M548-AC548</f>
        <v>0</v>
      </c>
      <c r="AE548" s="223"/>
      <c r="AG548" s="540" t="s">
        <v>37</v>
      </c>
      <c r="AH548" s="541"/>
      <c r="AI548" s="541"/>
      <c r="AJ548" s="541"/>
      <c r="AK548" s="541"/>
      <c r="AL548" s="541"/>
      <c r="AM548" s="541"/>
      <c r="AN548" s="541"/>
      <c r="AO548" s="541"/>
      <c r="AP548" s="306">
        <f t="shared" ref="AP548:AP550" si="514">AU468</f>
        <v>0</v>
      </c>
      <c r="AQ548" s="443">
        <v>0</v>
      </c>
      <c r="AR548" s="563">
        <v>0</v>
      </c>
      <c r="AS548" s="563"/>
      <c r="AT548" s="275">
        <f>SUM(AQ548:AS548)</f>
        <v>0</v>
      </c>
      <c r="AU548" s="276">
        <f>IF($S$553&lt;&gt;0, AC548+AP548-AT548, M548+AP548-AT548)</f>
        <v>0</v>
      </c>
    </row>
    <row r="549" spans="1:134" s="358" customFormat="1" ht="16" thickBot="1" x14ac:dyDescent="0.4">
      <c r="A549" s="359" t="s">
        <v>99</v>
      </c>
      <c r="B549" s="359"/>
      <c r="J549" s="233"/>
      <c r="K549" s="233"/>
      <c r="L549" s="233"/>
      <c r="M549" s="233"/>
      <c r="N549" s="223"/>
      <c r="O549" s="357"/>
      <c r="P549" s="359" t="s">
        <v>99</v>
      </c>
      <c r="Q549" s="359"/>
      <c r="Z549" s="233"/>
      <c r="AA549" s="233"/>
      <c r="AB549" s="233"/>
      <c r="AC549" s="233"/>
      <c r="AD549" s="233"/>
      <c r="AE549" s="223"/>
      <c r="AG549" s="359" t="s">
        <v>99</v>
      </c>
      <c r="AH549" s="359"/>
      <c r="AQ549" s="233"/>
      <c r="AR549" s="233"/>
      <c r="AS549" s="233"/>
      <c r="AT549" s="233"/>
      <c r="AU549" s="233"/>
      <c r="AV549" s="357"/>
      <c r="AW549" s="357"/>
      <c r="AX549" s="357"/>
      <c r="AY549" s="357"/>
      <c r="AZ549" s="357"/>
      <c r="BA549" s="357"/>
      <c r="BB549" s="357"/>
      <c r="BC549" s="357"/>
      <c r="BD549" s="357"/>
      <c r="BE549" s="357"/>
      <c r="BF549" s="357"/>
      <c r="BG549" s="357"/>
      <c r="BH549" s="357"/>
      <c r="BI549" s="357"/>
      <c r="BJ549" s="357"/>
      <c r="BK549" s="357"/>
      <c r="BL549" s="357"/>
      <c r="BM549" s="357"/>
      <c r="BN549" s="357"/>
      <c r="BO549" s="357"/>
      <c r="BP549" s="357"/>
      <c r="BQ549" s="357"/>
      <c r="BR549" s="357"/>
      <c r="BS549" s="357"/>
      <c r="BT549" s="357"/>
      <c r="BU549" s="357"/>
      <c r="BV549" s="357"/>
      <c r="BW549" s="357"/>
      <c r="BX549" s="357"/>
      <c r="BY549" s="357"/>
      <c r="BZ549" s="357"/>
      <c r="CA549" s="357"/>
      <c r="CB549" s="357"/>
      <c r="CC549" s="357"/>
      <c r="CD549" s="357"/>
      <c r="CE549" s="357"/>
      <c r="CF549" s="357"/>
      <c r="CG549" s="357"/>
      <c r="CH549" s="357"/>
      <c r="CI549" s="357"/>
      <c r="CJ549" s="357"/>
      <c r="CK549" s="357"/>
      <c r="CL549" s="357"/>
      <c r="CM549" s="357"/>
      <c r="CN549" s="357"/>
      <c r="CO549" s="357"/>
      <c r="CP549" s="357"/>
      <c r="CQ549" s="357"/>
      <c r="CR549" s="357"/>
      <c r="CS549" s="357"/>
      <c r="CT549" s="357"/>
      <c r="CU549" s="357"/>
      <c r="CV549" s="357"/>
      <c r="CW549" s="357"/>
      <c r="CX549" s="357"/>
      <c r="CY549" s="357"/>
      <c r="CZ549" s="357"/>
      <c r="DA549" s="357"/>
      <c r="DB549" s="357"/>
      <c r="DC549" s="357"/>
      <c r="DD549" s="357"/>
      <c r="DE549" s="357"/>
      <c r="DF549" s="357"/>
      <c r="DG549" s="357"/>
      <c r="DH549" s="357"/>
      <c r="DI549" s="357"/>
      <c r="DJ549" s="357"/>
      <c r="DK549" s="357"/>
      <c r="DL549" s="357"/>
      <c r="DM549" s="357"/>
      <c r="DN549" s="357"/>
      <c r="DO549" s="357"/>
      <c r="DP549" s="357"/>
      <c r="DQ549" s="357"/>
      <c r="DR549" s="357"/>
      <c r="DS549" s="357"/>
      <c r="DT549" s="357"/>
      <c r="DU549" s="357"/>
      <c r="DV549" s="357"/>
      <c r="DW549" s="357"/>
      <c r="DX549" s="357"/>
      <c r="DY549" s="357"/>
      <c r="DZ549" s="357"/>
      <c r="EA549" s="357"/>
      <c r="EB549" s="357"/>
      <c r="EC549" s="357"/>
      <c r="ED549" s="357"/>
    </row>
    <row r="550" spans="1:134" s="331" customFormat="1" ht="16" thickBot="1" x14ac:dyDescent="0.4">
      <c r="A550" s="621" t="s">
        <v>101</v>
      </c>
      <c r="B550" s="622"/>
      <c r="C550" s="622"/>
      <c r="D550" s="622"/>
      <c r="E550" s="622"/>
      <c r="F550" s="622"/>
      <c r="G550" s="622"/>
      <c r="H550" s="622"/>
      <c r="I550" s="622"/>
      <c r="J550" s="239">
        <f xml:space="preserve"> SUM(J548, J541, J527, J521, H514)</f>
        <v>0</v>
      </c>
      <c r="K550" s="211">
        <f xml:space="preserve"> SUM(K548, K541, K527, K521, K514)</f>
        <v>0</v>
      </c>
      <c r="L550" s="239">
        <f xml:space="preserve"> SUM(L541, L527, L521, L514)</f>
        <v>0</v>
      </c>
      <c r="M550" s="240">
        <f>SUM(J550:L550)</f>
        <v>0</v>
      </c>
      <c r="N550" s="246"/>
      <c r="P550" s="589" t="s">
        <v>101</v>
      </c>
      <c r="Q550" s="590"/>
      <c r="R550" s="590"/>
      <c r="S550" s="590"/>
      <c r="T550" s="590"/>
      <c r="U550" s="590"/>
      <c r="V550" s="590"/>
      <c r="W550" s="590"/>
      <c r="X550" s="590"/>
      <c r="Y550" s="201">
        <f t="shared" ref="Y550" si="515">AU470</f>
        <v>0</v>
      </c>
      <c r="Z550" s="303">
        <f xml:space="preserve"> SUM(Z548, Z541, Z527, Z521, X514)</f>
        <v>0</v>
      </c>
      <c r="AA550" s="212">
        <f xml:space="preserve"> SUM(AA548, AA541, AA527, AA521, AA514)</f>
        <v>0</v>
      </c>
      <c r="AB550" s="303">
        <f xml:space="preserve"> SUM(AB541, AB527, AB521, AB514)</f>
        <v>0</v>
      </c>
      <c r="AC550" s="297">
        <f>SUM(Z550:AB550)</f>
        <v>0</v>
      </c>
      <c r="AD550" s="298">
        <f t="shared" ref="AD550" si="516">M550-AC550</f>
        <v>0</v>
      </c>
      <c r="AE550" s="246"/>
      <c r="AG550" s="564" t="s">
        <v>101</v>
      </c>
      <c r="AH550" s="565"/>
      <c r="AI550" s="565"/>
      <c r="AJ550" s="565"/>
      <c r="AK550" s="565"/>
      <c r="AL550" s="565"/>
      <c r="AM550" s="565"/>
      <c r="AN550" s="565"/>
      <c r="AO550" s="565"/>
      <c r="AP550" s="206">
        <f t="shared" si="514"/>
        <v>0</v>
      </c>
      <c r="AQ550" s="288">
        <f xml:space="preserve"> SUM(AQ548, AQ541, AQ527, AQ521, AO514)</f>
        <v>0</v>
      </c>
      <c r="AR550" s="213">
        <f xml:space="preserve"> SUM(AR548, AR541, AR527, AR521, AR514)</f>
        <v>0</v>
      </c>
      <c r="AS550" s="288">
        <f xml:space="preserve"> SUM(AS541, AS527, AS521, AS514)</f>
        <v>0</v>
      </c>
      <c r="AT550" s="279">
        <f>SUM(AQ550:AS550)</f>
        <v>0</v>
      </c>
      <c r="AU550" s="280">
        <f>IF($S$553&lt;&gt;0, AC550+AP550-AT550, M550+AP550-AT550)</f>
        <v>0</v>
      </c>
    </row>
    <row r="551" spans="1:134" x14ac:dyDescent="0.35">
      <c r="F551" s="357"/>
      <c r="G551" s="357"/>
      <c r="N551" s="223"/>
    </row>
    <row r="552" spans="1:134" ht="16" thickBot="1" x14ac:dyDescent="0.4">
      <c r="F552" s="357"/>
      <c r="G552" s="357"/>
      <c r="S552" s="270"/>
    </row>
    <row r="553" spans="1:134" x14ac:dyDescent="0.35">
      <c r="B553" s="576" t="s">
        <v>254</v>
      </c>
      <c r="C553" s="577"/>
      <c r="D553" s="264">
        <f>J550</f>
        <v>0</v>
      </c>
      <c r="F553" s="357"/>
      <c r="G553" s="357"/>
      <c r="O553" s="309"/>
      <c r="P553" s="645" t="s">
        <v>254</v>
      </c>
      <c r="Q553" s="646"/>
      <c r="R553" s="646"/>
      <c r="S553" s="202">
        <f>Z550</f>
        <v>0</v>
      </c>
      <c r="T553" s="646" t="s">
        <v>104</v>
      </c>
      <c r="U553" s="646"/>
      <c r="V553" s="160">
        <f>D553-S553</f>
        <v>0</v>
      </c>
      <c r="W553" s="430"/>
      <c r="X553" s="601"/>
      <c r="Y553" s="601"/>
      <c r="Z553" s="430"/>
      <c r="AA553" s="430"/>
      <c r="AG553" s="642" t="s">
        <v>191</v>
      </c>
      <c r="AH553" s="548"/>
      <c r="AI553" s="637">
        <f>AQ550</f>
        <v>0</v>
      </c>
      <c r="AJ553" s="637"/>
      <c r="AK553" s="548" t="s">
        <v>196</v>
      </c>
      <c r="AL553" s="548"/>
      <c r="AM553" s="287">
        <f>IF($S$73&lt;&gt;0, S553+'Year 1'!AM633-AI553, D553+'Year 1'!AM633-AI553)</f>
        <v>0</v>
      </c>
      <c r="AO553" s="315" t="s">
        <v>89</v>
      </c>
      <c r="AP553" s="556"/>
      <c r="AQ553" s="556"/>
      <c r="AR553" s="556" t="s">
        <v>90</v>
      </c>
      <c r="AS553" s="612"/>
    </row>
    <row r="554" spans="1:134" x14ac:dyDescent="0.35">
      <c r="B554" s="535" t="s">
        <v>255</v>
      </c>
      <c r="C554" s="536"/>
      <c r="D554" s="390">
        <f>K550</f>
        <v>0</v>
      </c>
      <c r="F554" s="357"/>
      <c r="G554" s="357"/>
      <c r="O554" s="309"/>
      <c r="P554" s="585" t="s">
        <v>255</v>
      </c>
      <c r="Q554" s="586"/>
      <c r="R554" s="586"/>
      <c r="S554" s="189">
        <f>AA550</f>
        <v>0</v>
      </c>
      <c r="T554" s="586" t="s">
        <v>105</v>
      </c>
      <c r="U554" s="586"/>
      <c r="V554" s="161">
        <f>D554-S554</f>
        <v>0</v>
      </c>
      <c r="W554" s="430"/>
      <c r="X554" s="604"/>
      <c r="Y554" s="604"/>
      <c r="Z554" s="604"/>
      <c r="AA554" s="604"/>
      <c r="AG554" s="555" t="s">
        <v>192</v>
      </c>
      <c r="AH554" s="550"/>
      <c r="AI554" s="606">
        <f>AR550</f>
        <v>0</v>
      </c>
      <c r="AJ554" s="606"/>
      <c r="AK554" s="550" t="s">
        <v>197</v>
      </c>
      <c r="AL554" s="550"/>
      <c r="AM554" s="278">
        <f>IF($S$73&lt;&gt;0, S554+'Year 1'!AM634-AI554, D554+'Year 1'!AM634-AI554)</f>
        <v>0</v>
      </c>
      <c r="AO554" s="314" t="s">
        <v>91</v>
      </c>
      <c r="AP554" s="532"/>
      <c r="AQ554" s="532"/>
      <c r="AR554" s="532"/>
      <c r="AS554" s="562"/>
    </row>
    <row r="555" spans="1:134" ht="16" thickBot="1" x14ac:dyDescent="0.4">
      <c r="B555" s="535" t="s">
        <v>226</v>
      </c>
      <c r="C555" s="536"/>
      <c r="D555" s="265">
        <f>L550</f>
        <v>0</v>
      </c>
      <c r="F555" s="357"/>
      <c r="G555" s="357"/>
      <c r="O555" s="309"/>
      <c r="P555" s="585" t="s">
        <v>226</v>
      </c>
      <c r="Q555" s="586"/>
      <c r="R555" s="586"/>
      <c r="S555" s="189">
        <f>AB550</f>
        <v>0</v>
      </c>
      <c r="T555" s="586" t="s">
        <v>106</v>
      </c>
      <c r="U555" s="586"/>
      <c r="V555" s="161">
        <f>D555-S555</f>
        <v>0</v>
      </c>
      <c r="W555" s="430"/>
      <c r="X555" s="601"/>
      <c r="Y555" s="601"/>
      <c r="Z555" s="430"/>
      <c r="AA555" s="430"/>
      <c r="AG555" s="555" t="s">
        <v>193</v>
      </c>
      <c r="AH555" s="550"/>
      <c r="AI555" s="606">
        <f>AS550</f>
        <v>0</v>
      </c>
      <c r="AJ555" s="606"/>
      <c r="AK555" s="550" t="s">
        <v>198</v>
      </c>
      <c r="AL555" s="550"/>
      <c r="AM555" s="278">
        <f>IF($S$73&lt;&gt;0, S555+'Year 1'!AM635-AI555, D555+'Year 1'!AM635-AI555)</f>
        <v>0</v>
      </c>
      <c r="AO555" s="318" t="s">
        <v>92</v>
      </c>
      <c r="AP555" s="557"/>
      <c r="AQ555" s="557"/>
      <c r="AR555" s="557" t="s">
        <v>90</v>
      </c>
      <c r="AS555" s="613"/>
    </row>
    <row r="556" spans="1:134" ht="16" thickBot="1" x14ac:dyDescent="0.4">
      <c r="B556" s="535" t="s">
        <v>256</v>
      </c>
      <c r="C556" s="536"/>
      <c r="D556" s="390">
        <f>K550+L550</f>
        <v>0</v>
      </c>
      <c r="F556" s="357"/>
      <c r="G556" s="357"/>
      <c r="O556" s="309"/>
      <c r="P556" s="585" t="s">
        <v>256</v>
      </c>
      <c r="Q556" s="586"/>
      <c r="R556" s="586"/>
      <c r="S556" s="189">
        <f>SUM(S554:S555)</f>
        <v>0</v>
      </c>
      <c r="T556" s="586" t="s">
        <v>107</v>
      </c>
      <c r="U556" s="586"/>
      <c r="V556" s="161">
        <f>D556-S556</f>
        <v>0</v>
      </c>
      <c r="W556" s="431"/>
      <c r="X556" s="431"/>
      <c r="Y556" s="431"/>
      <c r="Z556" s="431"/>
      <c r="AA556" s="431"/>
      <c r="AG556" s="555" t="s">
        <v>194</v>
      </c>
      <c r="AH556" s="550"/>
      <c r="AI556" s="606">
        <f>SUM(AI554:AI555)</f>
        <v>0</v>
      </c>
      <c r="AJ556" s="606"/>
      <c r="AK556" s="550" t="s">
        <v>200</v>
      </c>
      <c r="AL556" s="550"/>
      <c r="AM556" s="278">
        <f>IF($S$73&lt;&gt;0, S556+'Year 1'!AM636-AI556, D556+'Year 1'!AM636-AI556)</f>
        <v>0</v>
      </c>
      <c r="AO556" s="431"/>
      <c r="AP556" s="431"/>
      <c r="AQ556" s="431"/>
      <c r="AR556" s="431"/>
      <c r="AS556" s="431"/>
    </row>
    <row r="557" spans="1:134" ht="16" thickBot="1" x14ac:dyDescent="0.4">
      <c r="B557" s="535" t="s">
        <v>257</v>
      </c>
      <c r="C557" s="536"/>
      <c r="D557" s="265">
        <f>M550</f>
        <v>0</v>
      </c>
      <c r="F557" s="357"/>
      <c r="G557" s="357"/>
      <c r="O557" s="309"/>
      <c r="P557" s="585" t="s">
        <v>257</v>
      </c>
      <c r="Q557" s="586"/>
      <c r="R557" s="586"/>
      <c r="S557" s="189">
        <f>AC550</f>
        <v>0</v>
      </c>
      <c r="T557" s="580" t="s">
        <v>108</v>
      </c>
      <c r="U557" s="580"/>
      <c r="V557" s="196">
        <f>D557-S557</f>
        <v>0</v>
      </c>
      <c r="W557" s="602"/>
      <c r="X557" s="602"/>
      <c r="Y557" s="604"/>
      <c r="Z557" s="604"/>
      <c r="AA557" s="604"/>
      <c r="AB557" s="358"/>
      <c r="AC557" s="358"/>
      <c r="AD557" s="358"/>
      <c r="AG557" s="555" t="s">
        <v>285</v>
      </c>
      <c r="AH557" s="550"/>
      <c r="AI557" s="606">
        <f>AT550</f>
        <v>0</v>
      </c>
      <c r="AJ557" s="606"/>
      <c r="AK557" s="611" t="s">
        <v>286</v>
      </c>
      <c r="AL557" s="611"/>
      <c r="AM557" s="312">
        <f>IF($S$73&lt;&gt;0, S557+'Year 1'!AM637-AI557, D557+'Year 1'!AM637-AI557)</f>
        <v>0</v>
      </c>
      <c r="AO557" s="428" t="s">
        <v>93</v>
      </c>
      <c r="AP557" s="429"/>
      <c r="AQ557" s="630"/>
      <c r="AR557" s="630"/>
      <c r="AS557" s="631"/>
      <c r="AT557" s="358"/>
      <c r="AU557" s="358"/>
    </row>
    <row r="558" spans="1:134" x14ac:dyDescent="0.35">
      <c r="B558" s="535" t="s">
        <v>174</v>
      </c>
      <c r="C558" s="536"/>
      <c r="D558" s="324" t="e">
        <f>L550/K550</f>
        <v>#DIV/0!</v>
      </c>
      <c r="F558" s="357"/>
      <c r="G558" s="357"/>
      <c r="O558" s="309"/>
      <c r="P558" s="585" t="s">
        <v>174</v>
      </c>
      <c r="Q558" s="586"/>
      <c r="R558" s="586"/>
      <c r="S558" s="203" t="e">
        <f>S555/S554</f>
        <v>#DIV/0!</v>
      </c>
      <c r="T558" s="188"/>
      <c r="U558" s="188"/>
      <c r="V558" s="190"/>
      <c r="W558" s="358"/>
      <c r="X558" s="358"/>
      <c r="Y558" s="358"/>
      <c r="Z558" s="358"/>
      <c r="AA558" s="358"/>
      <c r="AG558" s="535" t="s">
        <v>208</v>
      </c>
      <c r="AH558" s="617"/>
      <c r="AI558" s="607" t="e">
        <f>AQ548/AQ550</f>
        <v>#DIV/0!</v>
      </c>
      <c r="AJ558" s="608"/>
      <c r="AK558" s="167"/>
      <c r="AL558" s="166"/>
      <c r="AM558" s="166"/>
      <c r="AO558" s="358"/>
      <c r="AP558" s="358"/>
      <c r="AQ558" s="358"/>
      <c r="AR558" s="358"/>
      <c r="AS558" s="358"/>
    </row>
    <row r="559" spans="1:134" ht="16" thickBot="1" x14ac:dyDescent="0.4">
      <c r="B559" s="537" t="s">
        <v>144</v>
      </c>
      <c r="C559" s="538"/>
      <c r="D559" s="266" t="e">
        <f>D562 &amp; D563 &amp; D564</f>
        <v>#DIV/0!</v>
      </c>
      <c r="F559" s="357"/>
      <c r="G559" s="357"/>
      <c r="O559" s="309"/>
      <c r="P559" s="638" t="s">
        <v>144</v>
      </c>
      <c r="Q559" s="580"/>
      <c r="R559" s="580"/>
      <c r="S559" s="204" t="e">
        <f>S562 &amp; S563 &amp; S564</f>
        <v>#DIV/0!</v>
      </c>
      <c r="T559" s="188"/>
      <c r="U559" s="188"/>
      <c r="V559" s="190"/>
      <c r="AG559" s="537" t="s">
        <v>209</v>
      </c>
      <c r="AH559" s="538"/>
      <c r="AI559" s="647" t="e">
        <f>AR548/(AR550+AS550)</f>
        <v>#DIV/0!</v>
      </c>
      <c r="AJ559" s="648"/>
    </row>
    <row r="560" spans="1:134" x14ac:dyDescent="0.35">
      <c r="F560" s="357"/>
      <c r="G560" s="357"/>
      <c r="S560" s="166"/>
    </row>
    <row r="561" spans="4:19" x14ac:dyDescent="0.35">
      <c r="F561" s="357"/>
      <c r="G561" s="357"/>
    </row>
    <row r="562" spans="4:19" x14ac:dyDescent="0.35">
      <c r="D562" s="357" t="e">
        <f>D553/D553</f>
        <v>#DIV/0!</v>
      </c>
      <c r="F562" s="357"/>
      <c r="G562" s="357"/>
      <c r="S562" s="357" t="e">
        <f>S553/S553</f>
        <v>#DIV/0!</v>
      </c>
    </row>
    <row r="563" spans="4:19" x14ac:dyDescent="0.35">
      <c r="D563" s="357" t="s">
        <v>145</v>
      </c>
      <c r="F563" s="357"/>
      <c r="G563" s="357"/>
      <c r="S563" s="357" t="s">
        <v>145</v>
      </c>
    </row>
    <row r="564" spans="4:19" x14ac:dyDescent="0.35">
      <c r="D564" s="225" t="e">
        <f>D556/D553</f>
        <v>#DIV/0!</v>
      </c>
      <c r="F564" s="357"/>
      <c r="G564" s="357"/>
      <c r="S564" s="225" t="e">
        <f>S556/S553</f>
        <v>#DIV/0!</v>
      </c>
    </row>
    <row r="565" spans="4:19" x14ac:dyDescent="0.35">
      <c r="F565" s="357"/>
      <c r="G565" s="357"/>
    </row>
    <row r="566" spans="4:19" x14ac:dyDescent="0.35">
      <c r="F566" s="357"/>
      <c r="G566" s="357"/>
    </row>
  </sheetData>
  <sheetProtection algorithmName="SHA-512" hashValue="v/VlOeyV7NA4LZBV8D/zmwDY3ihkbd6lG8cLnlDSkN6ZOxDr5c9qfY+qz3bphrv2e/gSn/uhSbs2ghVwHXlQ9w==" saltValue="Txs5EMVy7j8pXknUxmLR3Q==" spinCount="100000" sheet="1" objects="1" scenarios="1" formatCells="0" formatColumns="0" formatRows="0" insertColumns="0"/>
  <mergeCells count="1857">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R377:X377"/>
    <mergeCell ref="AI377:AO377"/>
    <mergeCell ref="C378:I378"/>
    <mergeCell ref="R378:X378"/>
    <mergeCell ref="AI378:AO378"/>
    <mergeCell ref="C379:I379"/>
    <mergeCell ref="R379:X379"/>
    <mergeCell ref="AI379:AO379"/>
    <mergeCell ref="C376:I376"/>
    <mergeCell ref="R376:X376"/>
    <mergeCell ref="AI376:AO376"/>
    <mergeCell ref="C371:I371"/>
    <mergeCell ref="R371:X371"/>
    <mergeCell ref="AI371:AO371"/>
    <mergeCell ref="C372:I372"/>
    <mergeCell ref="R372:X372"/>
    <mergeCell ref="AI372:AO372"/>
    <mergeCell ref="C370:I370"/>
    <mergeCell ref="R370:X370"/>
    <mergeCell ref="AI370:AO370"/>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997450DC-AC7B-4E24-9294-A9C61DB2D6D6}"/>
  </dataValidations>
  <printOptions horizontalCentered="1"/>
  <pageMargins left="0.25" right="0.25" top="0.75" bottom="0.75" header="0.3" footer="0.3"/>
  <pageSetup scale="34" orientation="landscape" horizontalDpi="4294967293" r:id="rId1"/>
  <rowBreaks count="6" manualBreakCount="6">
    <brk id="80" max="16383" man="1"/>
    <brk id="160"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452A-D69E-4E76-820D-21938486793C}">
  <sheetPr>
    <tabColor theme="2"/>
  </sheetPr>
  <dimension ref="A1:ED566"/>
  <sheetViews>
    <sheetView zoomScale="50" zoomScaleNormal="50" workbookViewId="0">
      <selection activeCell="C3" sqref="C3:L3"/>
    </sheetView>
  </sheetViews>
  <sheetFormatPr defaultColWidth="8.54296875" defaultRowHeight="15.5" x14ac:dyDescent="0.35"/>
  <cols>
    <col min="1" max="1" width="5.1796875" style="357" customWidth="1"/>
    <col min="2" max="2" width="46.453125" style="357" bestFit="1" customWidth="1"/>
    <col min="3" max="3" width="13.1796875" style="357" customWidth="1"/>
    <col min="4" max="4" width="22.81640625" style="357" bestFit="1" customWidth="1"/>
    <col min="5" max="5" width="20.453125" style="357" bestFit="1" customWidth="1"/>
    <col min="6" max="7" width="22.1796875" style="224" bestFit="1" customWidth="1"/>
    <col min="8" max="8" width="22.81640625" style="357" bestFit="1" customWidth="1"/>
    <col min="9" max="9" width="22.1796875" style="357" bestFit="1" customWidth="1"/>
    <col min="10" max="10" width="24.81640625" style="357" bestFit="1" customWidth="1"/>
    <col min="11" max="11" width="22.81640625" style="357" bestFit="1" customWidth="1"/>
    <col min="12" max="12" width="22.1796875" style="357" bestFit="1" customWidth="1"/>
    <col min="13" max="13" width="22.81640625" style="357" bestFit="1" customWidth="1"/>
    <col min="14" max="14" width="5.81640625" style="358" customWidth="1"/>
    <col min="15" max="15" width="5.81640625" style="357" hidden="1" customWidth="1"/>
    <col min="16" max="16" width="4.81640625" style="357" hidden="1" customWidth="1"/>
    <col min="17" max="17" width="37.1796875" style="357" hidden="1" customWidth="1"/>
    <col min="18" max="18" width="27.6328125" style="357" hidden="1" customWidth="1"/>
    <col min="19" max="19" width="22.81640625" style="357" hidden="1" customWidth="1"/>
    <col min="20" max="20" width="23.1796875" style="357" hidden="1" customWidth="1"/>
    <col min="21" max="21" width="20.453125" style="357" hidden="1" customWidth="1"/>
    <col min="22" max="23" width="22.1796875" style="357" hidden="1" customWidth="1"/>
    <col min="24" max="24" width="22.81640625" style="357" hidden="1" customWidth="1"/>
    <col min="25" max="25" width="22.1796875" style="357" hidden="1" customWidth="1"/>
    <col min="26" max="26" width="24.81640625" style="357" hidden="1" customWidth="1"/>
    <col min="27" max="27" width="22.81640625" style="357" hidden="1" customWidth="1"/>
    <col min="28" max="28" width="22.1796875" style="357" hidden="1" customWidth="1"/>
    <col min="29" max="29" width="32.81640625" style="357" hidden="1" customWidth="1"/>
    <col min="30" max="30" width="23.1796875" style="357" hidden="1" customWidth="1"/>
    <col min="31" max="32" width="0" style="357" hidden="1" customWidth="1"/>
    <col min="33" max="33" width="4.81640625" style="357" hidden="1" customWidth="1"/>
    <col min="34" max="34" width="37.1796875" style="357" hidden="1" customWidth="1"/>
    <col min="35" max="35" width="39.81640625" style="357" hidden="1" customWidth="1"/>
    <col min="36" max="36" width="22.81640625" style="357" hidden="1" customWidth="1"/>
    <col min="37" max="37" width="23.1796875" style="357" hidden="1" customWidth="1"/>
    <col min="38" max="38" width="20.453125" style="357" hidden="1" customWidth="1"/>
    <col min="39" max="40" width="22.1796875" style="357" hidden="1" customWidth="1"/>
    <col min="41" max="41" width="22.81640625" style="357" hidden="1" customWidth="1"/>
    <col min="42" max="42" width="22.1796875" style="357" hidden="1" customWidth="1"/>
    <col min="43" max="43" width="24.81640625" style="357" hidden="1" customWidth="1"/>
    <col min="44" max="44" width="22.81640625" style="357" hidden="1" customWidth="1"/>
    <col min="45" max="45" width="22.1796875" style="357" hidden="1" customWidth="1"/>
    <col min="46" max="46" width="32.81640625" style="357" hidden="1" customWidth="1"/>
    <col min="47" max="47" width="23.1796875" style="357" hidden="1" customWidth="1"/>
    <col min="48" max="48" width="9.453125" style="357" hidden="1" customWidth="1"/>
    <col min="49" max="16384" width="8.54296875" style="357"/>
  </cols>
  <sheetData>
    <row r="1" spans="1:64" ht="16" thickBot="1" x14ac:dyDescent="0.4">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row>
    <row r="2" spans="1:64" x14ac:dyDescent="0.35">
      <c r="A2" s="219"/>
      <c r="B2" s="544" t="s">
        <v>298</v>
      </c>
      <c r="C2" s="545"/>
      <c r="D2" s="545"/>
      <c r="E2" s="545"/>
      <c r="F2" s="545"/>
      <c r="G2" s="545"/>
      <c r="H2" s="545"/>
      <c r="I2" s="545"/>
      <c r="J2" s="545"/>
      <c r="K2" s="545"/>
      <c r="L2" s="632"/>
      <c r="M2" s="219"/>
      <c r="N2" s="219"/>
      <c r="O2" s="219"/>
      <c r="P2" s="219"/>
      <c r="Q2" s="544" t="s">
        <v>298</v>
      </c>
      <c r="R2" s="545"/>
      <c r="S2" s="545"/>
      <c r="T2" s="545"/>
      <c r="U2" s="545"/>
      <c r="V2" s="545"/>
      <c r="W2" s="545"/>
      <c r="X2" s="545"/>
      <c r="Y2" s="545"/>
      <c r="Z2" s="545"/>
      <c r="AA2" s="632"/>
      <c r="AB2" s="219"/>
      <c r="AC2" s="219"/>
      <c r="AD2" s="219"/>
      <c r="AE2" s="219"/>
      <c r="AF2" s="219"/>
      <c r="AG2" s="219"/>
      <c r="AH2" s="544" t="s">
        <v>298</v>
      </c>
      <c r="AI2" s="545"/>
      <c r="AJ2" s="545"/>
      <c r="AK2" s="545"/>
      <c r="AL2" s="545"/>
      <c r="AM2" s="545"/>
      <c r="AN2" s="545"/>
      <c r="AO2" s="545"/>
      <c r="AP2" s="545"/>
      <c r="AQ2" s="545"/>
      <c r="AR2" s="632"/>
      <c r="AS2" s="219"/>
      <c r="AT2" s="219"/>
      <c r="AU2" s="219"/>
      <c r="AV2" s="219"/>
      <c r="AW2" s="219"/>
      <c r="AX2" s="219"/>
      <c r="AY2" s="219"/>
      <c r="AZ2" s="219"/>
      <c r="BA2" s="219"/>
      <c r="BB2" s="219"/>
      <c r="BC2" s="219"/>
      <c r="BD2" s="219"/>
      <c r="BE2" s="219"/>
      <c r="BF2" s="219"/>
      <c r="BG2" s="219"/>
      <c r="BH2" s="219"/>
      <c r="BI2" s="219"/>
      <c r="BJ2" s="219"/>
      <c r="BK2" s="219"/>
      <c r="BL2" s="219"/>
    </row>
    <row r="3" spans="1:64" x14ac:dyDescent="0.35">
      <c r="A3" s="219"/>
      <c r="B3" s="415" t="s">
        <v>288</v>
      </c>
      <c r="C3" s="512"/>
      <c r="D3" s="512"/>
      <c r="E3" s="512"/>
      <c r="F3" s="512"/>
      <c r="G3" s="512"/>
      <c r="H3" s="512"/>
      <c r="I3" s="512"/>
      <c r="J3" s="512"/>
      <c r="K3" s="512"/>
      <c r="L3" s="527"/>
      <c r="M3" s="219"/>
      <c r="N3" s="219"/>
      <c r="O3" s="219"/>
      <c r="P3" s="219"/>
      <c r="Q3" s="415" t="s">
        <v>288</v>
      </c>
      <c r="R3" s="654">
        <f>$C$3</f>
        <v>0</v>
      </c>
      <c r="S3" s="654"/>
      <c r="T3" s="654"/>
      <c r="U3" s="654"/>
      <c r="V3" s="654"/>
      <c r="W3" s="654"/>
      <c r="X3" s="654"/>
      <c r="Y3" s="654"/>
      <c r="Z3" s="654"/>
      <c r="AA3" s="655"/>
      <c r="AB3" s="219"/>
      <c r="AC3" s="219"/>
      <c r="AD3" s="219"/>
      <c r="AE3" s="219"/>
      <c r="AF3" s="219"/>
      <c r="AG3" s="219"/>
      <c r="AH3" s="415" t="s">
        <v>288</v>
      </c>
      <c r="AI3" s="658">
        <f>$C$3</f>
        <v>0</v>
      </c>
      <c r="AJ3" s="658"/>
      <c r="AK3" s="658"/>
      <c r="AL3" s="658"/>
      <c r="AM3" s="658"/>
      <c r="AN3" s="658"/>
      <c r="AO3" s="658"/>
      <c r="AP3" s="658"/>
      <c r="AQ3" s="658"/>
      <c r="AR3" s="659"/>
      <c r="AS3" s="219"/>
      <c r="AT3" s="219"/>
      <c r="AU3" s="219"/>
      <c r="AV3" s="219"/>
      <c r="AW3" s="219"/>
      <c r="AX3" s="219"/>
      <c r="AY3" s="219"/>
      <c r="AZ3" s="219"/>
      <c r="BA3" s="219"/>
      <c r="BB3" s="219"/>
      <c r="BC3" s="219"/>
      <c r="BD3" s="219"/>
      <c r="BE3" s="219"/>
      <c r="BF3" s="219"/>
      <c r="BG3" s="219"/>
      <c r="BH3" s="219"/>
      <c r="BI3" s="219"/>
      <c r="BJ3" s="219"/>
      <c r="BK3" s="219"/>
      <c r="BL3" s="219"/>
    </row>
    <row r="4" spans="1:64" x14ac:dyDescent="0.35">
      <c r="A4" s="219"/>
      <c r="B4" s="415" t="s">
        <v>289</v>
      </c>
      <c r="C4" s="512"/>
      <c r="D4" s="512"/>
      <c r="E4" s="512"/>
      <c r="F4" s="512"/>
      <c r="G4" s="512"/>
      <c r="H4" s="512"/>
      <c r="I4" s="512"/>
      <c r="J4" s="512"/>
      <c r="K4" s="512"/>
      <c r="L4" s="527"/>
      <c r="M4" s="219"/>
      <c r="N4" s="219"/>
      <c r="O4" s="219"/>
      <c r="P4" s="219"/>
      <c r="Q4" s="415" t="s">
        <v>289</v>
      </c>
      <c r="R4" s="654">
        <f>$C$4</f>
        <v>0</v>
      </c>
      <c r="S4" s="654"/>
      <c r="T4" s="654"/>
      <c r="U4" s="654"/>
      <c r="V4" s="654"/>
      <c r="W4" s="654"/>
      <c r="X4" s="654"/>
      <c r="Y4" s="654"/>
      <c r="Z4" s="654"/>
      <c r="AA4" s="655"/>
      <c r="AB4" s="219"/>
      <c r="AC4" s="219"/>
      <c r="AD4" s="219"/>
      <c r="AE4" s="219"/>
      <c r="AF4" s="219"/>
      <c r="AG4" s="219"/>
      <c r="AH4" s="415" t="s">
        <v>289</v>
      </c>
      <c r="AI4" s="658">
        <f>$C$4</f>
        <v>0</v>
      </c>
      <c r="AJ4" s="658"/>
      <c r="AK4" s="658"/>
      <c r="AL4" s="658"/>
      <c r="AM4" s="658"/>
      <c r="AN4" s="658"/>
      <c r="AO4" s="658"/>
      <c r="AP4" s="658"/>
      <c r="AQ4" s="658"/>
      <c r="AR4" s="659"/>
      <c r="AS4" s="219"/>
      <c r="AT4" s="219"/>
      <c r="AU4" s="219"/>
      <c r="AV4" s="219"/>
      <c r="AW4" s="219"/>
      <c r="AX4" s="219"/>
      <c r="AY4" s="219"/>
      <c r="AZ4" s="219"/>
      <c r="BA4" s="219"/>
      <c r="BB4" s="219"/>
      <c r="BC4" s="219"/>
      <c r="BD4" s="219"/>
      <c r="BE4" s="219"/>
      <c r="BF4" s="219"/>
      <c r="BG4" s="219"/>
      <c r="BH4" s="219"/>
      <c r="BI4" s="219"/>
      <c r="BJ4" s="219"/>
      <c r="BK4" s="219"/>
      <c r="BL4" s="219"/>
    </row>
    <row r="5" spans="1:64" ht="16" thickBot="1" x14ac:dyDescent="0.4">
      <c r="A5" s="219"/>
      <c r="B5" s="410" t="s">
        <v>290</v>
      </c>
      <c r="C5" s="528"/>
      <c r="D5" s="528"/>
      <c r="E5" s="528"/>
      <c r="F5" s="528"/>
      <c r="G5" s="528"/>
      <c r="H5" s="528"/>
      <c r="I5" s="528"/>
      <c r="J5" s="528"/>
      <c r="K5" s="528"/>
      <c r="L5" s="529"/>
      <c r="M5" s="219"/>
      <c r="N5" s="219"/>
      <c r="O5" s="219"/>
      <c r="P5" s="219"/>
      <c r="Q5" s="410" t="s">
        <v>290</v>
      </c>
      <c r="R5" s="656">
        <f>$C$5</f>
        <v>0</v>
      </c>
      <c r="S5" s="656"/>
      <c r="T5" s="656"/>
      <c r="U5" s="656"/>
      <c r="V5" s="656"/>
      <c r="W5" s="656"/>
      <c r="X5" s="656"/>
      <c r="Y5" s="656"/>
      <c r="Z5" s="656"/>
      <c r="AA5" s="657"/>
      <c r="AB5" s="219"/>
      <c r="AC5" s="219"/>
      <c r="AD5" s="219"/>
      <c r="AE5" s="219"/>
      <c r="AF5" s="219"/>
      <c r="AG5" s="219"/>
      <c r="AH5" s="410" t="s">
        <v>290</v>
      </c>
      <c r="AI5" s="660">
        <f>$C$5</f>
        <v>0</v>
      </c>
      <c r="AJ5" s="660"/>
      <c r="AK5" s="660"/>
      <c r="AL5" s="660"/>
      <c r="AM5" s="660"/>
      <c r="AN5" s="660"/>
      <c r="AO5" s="660"/>
      <c r="AP5" s="660"/>
      <c r="AQ5" s="660"/>
      <c r="AR5" s="661"/>
      <c r="AS5" s="219"/>
      <c r="AT5" s="219"/>
      <c r="AU5" s="219"/>
      <c r="AV5" s="219"/>
      <c r="AW5" s="219"/>
      <c r="AX5" s="219"/>
      <c r="AY5" s="219"/>
      <c r="AZ5" s="219"/>
      <c r="BA5" s="219"/>
      <c r="BB5" s="219"/>
      <c r="BC5" s="219"/>
      <c r="BD5" s="219"/>
      <c r="BE5" s="219"/>
      <c r="BF5" s="219"/>
      <c r="BG5" s="219"/>
      <c r="BH5" s="219"/>
      <c r="BI5" s="219"/>
      <c r="BJ5" s="219"/>
      <c r="BK5" s="219"/>
      <c r="BL5" s="219"/>
    </row>
    <row r="6" spans="1:64" ht="16" thickBot="1" x14ac:dyDescent="0.4">
      <c r="A6" s="219"/>
      <c r="B6" s="219"/>
      <c r="C6" s="219"/>
      <c r="D6" s="219"/>
      <c r="E6" s="219"/>
      <c r="F6" s="357"/>
      <c r="G6" s="357"/>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row>
    <row r="7" spans="1:64" s="242" customFormat="1" x14ac:dyDescent="0.35">
      <c r="A7" s="519" t="s">
        <v>97</v>
      </c>
      <c r="B7" s="520"/>
      <c r="C7" s="520"/>
      <c r="D7" s="520"/>
      <c r="E7" s="520"/>
      <c r="F7" s="520"/>
      <c r="G7" s="520"/>
      <c r="H7" s="520"/>
      <c r="I7" s="520"/>
      <c r="J7" s="520"/>
      <c r="K7" s="520"/>
      <c r="L7" s="520"/>
      <c r="M7" s="521"/>
      <c r="N7" s="413"/>
      <c r="P7" s="573" t="s">
        <v>221</v>
      </c>
      <c r="Q7" s="574"/>
      <c r="R7" s="574"/>
      <c r="S7" s="574"/>
      <c r="T7" s="574"/>
      <c r="U7" s="574"/>
      <c r="V7" s="574"/>
      <c r="W7" s="574"/>
      <c r="X7" s="574"/>
      <c r="Y7" s="574"/>
      <c r="Z7" s="574"/>
      <c r="AA7" s="574"/>
      <c r="AB7" s="574"/>
      <c r="AC7" s="574"/>
      <c r="AD7" s="575"/>
      <c r="AG7" s="614" t="s">
        <v>102</v>
      </c>
      <c r="AH7" s="615"/>
      <c r="AI7" s="615"/>
      <c r="AJ7" s="615"/>
      <c r="AK7" s="615"/>
      <c r="AL7" s="615"/>
      <c r="AM7" s="615"/>
      <c r="AN7" s="615"/>
      <c r="AO7" s="615"/>
      <c r="AP7" s="615"/>
      <c r="AQ7" s="615"/>
      <c r="AR7" s="615"/>
      <c r="AS7" s="615"/>
      <c r="AT7" s="615"/>
      <c r="AU7" s="616"/>
    </row>
    <row r="8" spans="1:64" s="242" customFormat="1" x14ac:dyDescent="0.35">
      <c r="A8" s="522" t="s">
        <v>3</v>
      </c>
      <c r="B8" s="496"/>
      <c r="C8" s="496"/>
      <c r="D8" s="496"/>
      <c r="E8" s="496"/>
      <c r="F8" s="496"/>
      <c r="G8" s="496"/>
      <c r="H8" s="496"/>
      <c r="I8" s="496"/>
      <c r="J8" s="496"/>
      <c r="K8" s="496"/>
      <c r="L8" s="496"/>
      <c r="M8" s="523"/>
      <c r="N8" s="413"/>
      <c r="P8" s="522" t="s">
        <v>3</v>
      </c>
      <c r="Q8" s="496"/>
      <c r="R8" s="496"/>
      <c r="S8" s="496"/>
      <c r="T8" s="496"/>
      <c r="U8" s="496"/>
      <c r="V8" s="496"/>
      <c r="W8" s="496"/>
      <c r="X8" s="496"/>
      <c r="Y8" s="496"/>
      <c r="Z8" s="496"/>
      <c r="AA8" s="496"/>
      <c r="AB8" s="496"/>
      <c r="AC8" s="496"/>
      <c r="AD8" s="523"/>
      <c r="AG8" s="522" t="s">
        <v>3</v>
      </c>
      <c r="AH8" s="496"/>
      <c r="AI8" s="496"/>
      <c r="AJ8" s="496"/>
      <c r="AK8" s="496"/>
      <c r="AL8" s="496"/>
      <c r="AM8" s="496"/>
      <c r="AN8" s="496"/>
      <c r="AO8" s="496"/>
      <c r="AP8" s="496"/>
      <c r="AQ8" s="496"/>
      <c r="AR8" s="496"/>
      <c r="AS8" s="496"/>
      <c r="AT8" s="496"/>
      <c r="AU8" s="523"/>
    </row>
    <row r="9" spans="1:64" s="165" customFormat="1" x14ac:dyDescent="0.35">
      <c r="A9" s="495" t="s">
        <v>94</v>
      </c>
      <c r="B9" s="491"/>
      <c r="C9" s="524"/>
      <c r="D9" s="524"/>
      <c r="E9" s="524"/>
      <c r="F9" s="524"/>
      <c r="G9" s="409" t="s">
        <v>95</v>
      </c>
      <c r="H9" s="525"/>
      <c r="I9" s="525"/>
      <c r="J9" s="525"/>
      <c r="K9" s="525"/>
      <c r="L9" s="525"/>
      <c r="M9" s="526"/>
      <c r="N9" s="432"/>
      <c r="P9" s="495" t="s">
        <v>94</v>
      </c>
      <c r="Q9" s="491"/>
      <c r="R9" s="491"/>
      <c r="S9" s="525"/>
      <c r="T9" s="525"/>
      <c r="U9" s="525"/>
      <c r="V9" s="525"/>
      <c r="W9" s="409" t="s">
        <v>95</v>
      </c>
      <c r="X9" s="525"/>
      <c r="Y9" s="525"/>
      <c r="Z9" s="525"/>
      <c r="AA9" s="525"/>
      <c r="AB9" s="525"/>
      <c r="AC9" s="525"/>
      <c r="AD9" s="526"/>
      <c r="AG9" s="495" t="s">
        <v>94</v>
      </c>
      <c r="AH9" s="491"/>
      <c r="AI9" s="491"/>
      <c r="AJ9" s="525"/>
      <c r="AK9" s="525"/>
      <c r="AL9" s="525"/>
      <c r="AM9" s="525"/>
      <c r="AN9" s="409" t="s">
        <v>95</v>
      </c>
      <c r="AO9" s="525"/>
      <c r="AP9" s="525"/>
      <c r="AQ9" s="525"/>
      <c r="AR9" s="525"/>
      <c r="AS9" s="525"/>
      <c r="AT9" s="525"/>
      <c r="AU9" s="526"/>
    </row>
    <row r="10" spans="1:64" s="165" customFormat="1" x14ac:dyDescent="0.35">
      <c r="A10" s="495" t="s">
        <v>0</v>
      </c>
      <c r="B10" s="491"/>
      <c r="C10" s="512"/>
      <c r="D10" s="512"/>
      <c r="E10" s="512"/>
      <c r="F10" s="512"/>
      <c r="G10" s="512"/>
      <c r="H10" s="512"/>
      <c r="I10" s="512"/>
      <c r="J10" s="512"/>
      <c r="K10" s="512"/>
      <c r="L10" s="512"/>
      <c r="M10" s="527"/>
      <c r="N10" s="432"/>
      <c r="P10" s="495" t="s">
        <v>0</v>
      </c>
      <c r="Q10" s="491"/>
      <c r="R10" s="491"/>
      <c r="S10" s="512"/>
      <c r="T10" s="512"/>
      <c r="U10" s="512"/>
      <c r="V10" s="512"/>
      <c r="W10" s="512"/>
      <c r="X10" s="512"/>
      <c r="Y10" s="512"/>
      <c r="Z10" s="512"/>
      <c r="AA10" s="512"/>
      <c r="AB10" s="512"/>
      <c r="AC10" s="512"/>
      <c r="AD10" s="527"/>
      <c r="AG10" s="495" t="s">
        <v>0</v>
      </c>
      <c r="AH10" s="491"/>
      <c r="AI10" s="491"/>
      <c r="AJ10" s="512"/>
      <c r="AK10" s="512"/>
      <c r="AL10" s="512"/>
      <c r="AM10" s="512"/>
      <c r="AN10" s="512"/>
      <c r="AO10" s="512"/>
      <c r="AP10" s="512"/>
      <c r="AQ10" s="512"/>
      <c r="AR10" s="512"/>
      <c r="AS10" s="512"/>
      <c r="AT10" s="512"/>
      <c r="AU10" s="527"/>
    </row>
    <row r="11" spans="1:64" s="165" customFormat="1" x14ac:dyDescent="0.35">
      <c r="A11" s="495" t="s">
        <v>96</v>
      </c>
      <c r="B11" s="491"/>
      <c r="C11" s="512"/>
      <c r="D11" s="512"/>
      <c r="E11" s="512"/>
      <c r="F11" s="512"/>
      <c r="G11" s="512"/>
      <c r="H11" s="512"/>
      <c r="I11" s="512"/>
      <c r="J11" s="512"/>
      <c r="K11" s="512"/>
      <c r="L11" s="512"/>
      <c r="M11" s="527"/>
      <c r="N11" s="432"/>
      <c r="P11" s="495" t="s">
        <v>96</v>
      </c>
      <c r="Q11" s="491"/>
      <c r="R11" s="491"/>
      <c r="S11" s="512"/>
      <c r="T11" s="512"/>
      <c r="U11" s="512"/>
      <c r="V11" s="512"/>
      <c r="W11" s="512"/>
      <c r="X11" s="512"/>
      <c r="Y11" s="512"/>
      <c r="Z11" s="512"/>
      <c r="AA11" s="512"/>
      <c r="AB11" s="512"/>
      <c r="AC11" s="512"/>
      <c r="AD11" s="527"/>
      <c r="AG11" s="495" t="s">
        <v>96</v>
      </c>
      <c r="AH11" s="491"/>
      <c r="AI11" s="491"/>
      <c r="AJ11" s="512"/>
      <c r="AK11" s="512"/>
      <c r="AL11" s="512"/>
      <c r="AM11" s="512"/>
      <c r="AN11" s="512"/>
      <c r="AO11" s="512"/>
      <c r="AP11" s="512"/>
      <c r="AQ11" s="512"/>
      <c r="AR11" s="512"/>
      <c r="AS11" s="512"/>
      <c r="AT11" s="512"/>
      <c r="AU11" s="527"/>
    </row>
    <row r="12" spans="1:64" s="165" customFormat="1" ht="16" thickBot="1" x14ac:dyDescent="0.4">
      <c r="A12" s="516" t="s">
        <v>2</v>
      </c>
      <c r="B12" s="517"/>
      <c r="C12" s="528"/>
      <c r="D12" s="528"/>
      <c r="E12" s="528"/>
      <c r="F12" s="528"/>
      <c r="G12" s="528"/>
      <c r="H12" s="528"/>
      <c r="I12" s="528"/>
      <c r="J12" s="528"/>
      <c r="K12" s="528"/>
      <c r="L12" s="528"/>
      <c r="M12" s="529"/>
      <c r="N12" s="432"/>
      <c r="P12" s="516" t="s">
        <v>2</v>
      </c>
      <c r="Q12" s="517"/>
      <c r="R12" s="517"/>
      <c r="S12" s="528"/>
      <c r="T12" s="528"/>
      <c r="U12" s="528"/>
      <c r="V12" s="528"/>
      <c r="W12" s="528"/>
      <c r="X12" s="528"/>
      <c r="Y12" s="528"/>
      <c r="Z12" s="528"/>
      <c r="AA12" s="528"/>
      <c r="AB12" s="528"/>
      <c r="AC12" s="528"/>
      <c r="AD12" s="529"/>
      <c r="AG12" s="516" t="s">
        <v>2</v>
      </c>
      <c r="AH12" s="517"/>
      <c r="AI12" s="517"/>
      <c r="AJ12" s="528"/>
      <c r="AK12" s="528"/>
      <c r="AL12" s="528"/>
      <c r="AM12" s="528"/>
      <c r="AN12" s="528"/>
      <c r="AO12" s="528"/>
      <c r="AP12" s="528"/>
      <c r="AQ12" s="528"/>
      <c r="AR12" s="528"/>
      <c r="AS12" s="528"/>
      <c r="AT12" s="528"/>
      <c r="AU12" s="529"/>
    </row>
    <row r="13" spans="1:64" ht="16" thickBot="1" x14ac:dyDescent="0.4">
      <c r="F13" s="357"/>
      <c r="G13" s="357"/>
    </row>
    <row r="14" spans="1:64" x14ac:dyDescent="0.35">
      <c r="A14" s="502" t="s">
        <v>84</v>
      </c>
      <c r="B14" s="503"/>
      <c r="C14" s="503"/>
      <c r="D14" s="503"/>
      <c r="E14" s="503"/>
      <c r="F14" s="503"/>
      <c r="G14" s="503"/>
      <c r="H14" s="503"/>
      <c r="I14" s="503"/>
      <c r="J14" s="503"/>
      <c r="K14" s="503"/>
      <c r="L14" s="503"/>
      <c r="M14" s="518"/>
      <c r="P14" s="502" t="s">
        <v>84</v>
      </c>
      <c r="Q14" s="503"/>
      <c r="R14" s="503"/>
      <c r="S14" s="503"/>
      <c r="T14" s="503"/>
      <c r="U14" s="503"/>
      <c r="V14" s="503"/>
      <c r="W14" s="503"/>
      <c r="X14" s="503"/>
      <c r="Y14" s="503"/>
      <c r="Z14" s="503"/>
      <c r="AA14" s="503"/>
      <c r="AB14" s="503"/>
      <c r="AC14" s="503"/>
      <c r="AD14" s="518"/>
      <c r="AE14" s="358"/>
      <c r="AF14" s="358"/>
      <c r="AG14" s="502" t="s">
        <v>84</v>
      </c>
      <c r="AH14" s="503"/>
      <c r="AI14" s="503"/>
      <c r="AJ14" s="503"/>
      <c r="AK14" s="503"/>
      <c r="AL14" s="503"/>
      <c r="AM14" s="503"/>
      <c r="AN14" s="503"/>
      <c r="AO14" s="503"/>
      <c r="AP14" s="503"/>
      <c r="AQ14" s="503"/>
      <c r="AR14" s="503"/>
      <c r="AS14" s="503"/>
      <c r="AT14" s="503"/>
      <c r="AU14" s="518"/>
    </row>
    <row r="15" spans="1:64" s="242" customFormat="1" x14ac:dyDescent="0.35">
      <c r="A15" s="419"/>
      <c r="B15" s="412" t="s">
        <v>85</v>
      </c>
      <c r="C15" s="496" t="s">
        <v>13</v>
      </c>
      <c r="D15" s="496"/>
      <c r="E15" s="424" t="s">
        <v>14</v>
      </c>
      <c r="F15" s="361" t="s">
        <v>171</v>
      </c>
      <c r="G15" s="412" t="s">
        <v>68</v>
      </c>
      <c r="H15" s="422" t="s">
        <v>151</v>
      </c>
      <c r="I15" s="412" t="s">
        <v>80</v>
      </c>
      <c r="J15" s="412" t="s">
        <v>81</v>
      </c>
      <c r="K15" s="422" t="s">
        <v>82</v>
      </c>
      <c r="L15" s="412" t="s">
        <v>150</v>
      </c>
      <c r="M15" s="259" t="s">
        <v>18</v>
      </c>
      <c r="N15" s="413"/>
      <c r="P15" s="522" t="s">
        <v>85</v>
      </c>
      <c r="Q15" s="496"/>
      <c r="R15" s="496"/>
      <c r="S15" s="496" t="s">
        <v>13</v>
      </c>
      <c r="T15" s="496"/>
      <c r="U15" s="424" t="s">
        <v>14</v>
      </c>
      <c r="V15" s="424" t="s">
        <v>171</v>
      </c>
      <c r="W15" s="424" t="s">
        <v>68</v>
      </c>
      <c r="X15" s="260" t="s">
        <v>151</v>
      </c>
      <c r="Y15" s="424" t="s">
        <v>80</v>
      </c>
      <c r="Z15" s="424" t="s">
        <v>81</v>
      </c>
      <c r="AA15" s="260" t="s">
        <v>82</v>
      </c>
      <c r="AB15" s="424" t="s">
        <v>150</v>
      </c>
      <c r="AC15" s="260" t="s">
        <v>18</v>
      </c>
      <c r="AD15" s="267" t="s">
        <v>114</v>
      </c>
      <c r="AE15" s="413"/>
      <c r="AF15" s="413"/>
      <c r="AG15" s="522" t="s">
        <v>85</v>
      </c>
      <c r="AH15" s="496"/>
      <c r="AI15" s="496"/>
      <c r="AJ15" s="496" t="s">
        <v>13</v>
      </c>
      <c r="AK15" s="496"/>
      <c r="AL15" s="424" t="s">
        <v>14</v>
      </c>
      <c r="AM15" s="424" t="s">
        <v>171</v>
      </c>
      <c r="AN15" s="424" t="s">
        <v>68</v>
      </c>
      <c r="AO15" s="260" t="s">
        <v>151</v>
      </c>
      <c r="AP15" s="424" t="s">
        <v>80</v>
      </c>
      <c r="AQ15" s="424" t="s">
        <v>81</v>
      </c>
      <c r="AR15" s="260" t="s">
        <v>82</v>
      </c>
      <c r="AS15" s="424" t="s">
        <v>150</v>
      </c>
      <c r="AT15" s="260" t="s">
        <v>213</v>
      </c>
      <c r="AU15" s="267" t="s">
        <v>110</v>
      </c>
    </row>
    <row r="16" spans="1:64" x14ac:dyDescent="0.35">
      <c r="A16" s="415">
        <v>1</v>
      </c>
      <c r="B16" s="420"/>
      <c r="C16" s="491"/>
      <c r="D16" s="491"/>
      <c r="E16" s="409"/>
      <c r="F16" s="234">
        <v>0</v>
      </c>
      <c r="G16" s="234">
        <v>0</v>
      </c>
      <c r="H16" s="235">
        <f>SUM(F16:G16)</f>
        <v>0</v>
      </c>
      <c r="I16" s="234">
        <v>0</v>
      </c>
      <c r="J16" s="234">
        <v>0</v>
      </c>
      <c r="K16" s="235">
        <f>SUM(I16:J16)</f>
        <v>0</v>
      </c>
      <c r="L16" s="234">
        <v>0</v>
      </c>
      <c r="M16" s="236">
        <f>SUM(H16, K16, L16)</f>
        <v>0</v>
      </c>
      <c r="N16" s="222"/>
      <c r="P16" s="191">
        <v>1</v>
      </c>
      <c r="Q16" s="617"/>
      <c r="R16" s="617"/>
      <c r="S16" s="491"/>
      <c r="T16" s="491"/>
      <c r="U16" s="409"/>
      <c r="V16" s="234">
        <v>0</v>
      </c>
      <c r="W16" s="234">
        <v>0</v>
      </c>
      <c r="X16" s="295">
        <f>SUM(V16:W16)</f>
        <v>0</v>
      </c>
      <c r="Y16" s="234">
        <v>0</v>
      </c>
      <c r="Z16" s="234">
        <v>0</v>
      </c>
      <c r="AA16" s="295">
        <f>SUM(Y16:Z16)</f>
        <v>0</v>
      </c>
      <c r="AB16" s="234">
        <v>0</v>
      </c>
      <c r="AC16" s="295">
        <f>SUM(X16, AA16, AB16)</f>
        <v>0</v>
      </c>
      <c r="AD16" s="296">
        <f>M16-AC16</f>
        <v>0</v>
      </c>
      <c r="AE16" s="222"/>
      <c r="AF16" s="222"/>
      <c r="AG16" s="191">
        <v>1</v>
      </c>
      <c r="AH16" s="617"/>
      <c r="AI16" s="617"/>
      <c r="AJ16" s="491"/>
      <c r="AK16" s="491"/>
      <c r="AL16" s="409"/>
      <c r="AM16" s="234">
        <v>0</v>
      </c>
      <c r="AN16" s="234">
        <v>0</v>
      </c>
      <c r="AO16" s="277">
        <f>SUM(AM16:AN16)</f>
        <v>0</v>
      </c>
      <c r="AP16" s="234">
        <v>0</v>
      </c>
      <c r="AQ16" s="234">
        <v>0</v>
      </c>
      <c r="AR16" s="277">
        <f>SUM(AP16:AQ16)</f>
        <v>0</v>
      </c>
      <c r="AS16" s="234">
        <v>0</v>
      </c>
      <c r="AT16" s="277">
        <f>SUM(AO16, AR16, AS16)</f>
        <v>0</v>
      </c>
      <c r="AU16" s="278">
        <f>IF($S$73&lt;&gt;0, AC16-AT16, M16-AT16)</f>
        <v>0</v>
      </c>
    </row>
    <row r="17" spans="1:48" x14ac:dyDescent="0.35">
      <c r="A17" s="415">
        <v>2</v>
      </c>
      <c r="B17" s="420"/>
      <c r="C17" s="491"/>
      <c r="D17" s="491"/>
      <c r="E17" s="409"/>
      <c r="F17" s="234">
        <v>0</v>
      </c>
      <c r="G17" s="234">
        <v>0</v>
      </c>
      <c r="H17" s="235">
        <f t="shared" ref="H17:H22" si="0">SUM(F17:G17)</f>
        <v>0</v>
      </c>
      <c r="I17" s="234">
        <v>0</v>
      </c>
      <c r="J17" s="234">
        <v>0</v>
      </c>
      <c r="K17" s="235">
        <f t="shared" ref="K17:K22" si="1">SUM(I17:J17)</f>
        <v>0</v>
      </c>
      <c r="L17" s="234">
        <v>0</v>
      </c>
      <c r="M17" s="236">
        <f t="shared" ref="M17:M22" si="2">SUM(H17, K17, L17)</f>
        <v>0</v>
      </c>
      <c r="N17" s="222"/>
      <c r="P17" s="191">
        <v>2</v>
      </c>
      <c r="Q17" s="617"/>
      <c r="R17" s="617"/>
      <c r="S17" s="491"/>
      <c r="T17" s="491"/>
      <c r="U17" s="409"/>
      <c r="V17" s="234">
        <v>0</v>
      </c>
      <c r="W17" s="234">
        <v>0</v>
      </c>
      <c r="X17" s="295">
        <f t="shared" ref="X17:X22" si="3">SUM(V17:W17)</f>
        <v>0</v>
      </c>
      <c r="Y17" s="234">
        <v>0</v>
      </c>
      <c r="Z17" s="234">
        <v>0</v>
      </c>
      <c r="AA17" s="295">
        <f t="shared" ref="AA17:AA22" si="4">SUM(Y17:Z17)</f>
        <v>0</v>
      </c>
      <c r="AB17" s="234">
        <v>0</v>
      </c>
      <c r="AC17" s="295">
        <f t="shared" ref="AC17:AC22" si="5">SUM(X17, AA17, AB17)</f>
        <v>0</v>
      </c>
      <c r="AD17" s="296">
        <f>M17-AC17</f>
        <v>0</v>
      </c>
      <c r="AE17" s="222"/>
      <c r="AF17" s="222"/>
      <c r="AG17" s="191">
        <v>2</v>
      </c>
      <c r="AH17" s="617"/>
      <c r="AI17" s="617"/>
      <c r="AJ17" s="491"/>
      <c r="AK17" s="491"/>
      <c r="AL17" s="409"/>
      <c r="AM17" s="234">
        <v>0</v>
      </c>
      <c r="AN17" s="234">
        <v>0</v>
      </c>
      <c r="AO17" s="277">
        <f t="shared" ref="AO17:AO22" si="6">SUM(AM17:AN17)</f>
        <v>0</v>
      </c>
      <c r="AP17" s="234">
        <v>0</v>
      </c>
      <c r="AQ17" s="234">
        <v>0</v>
      </c>
      <c r="AR17" s="277">
        <f t="shared" ref="AR17:AR22" si="7">SUM(AP17:AQ17)</f>
        <v>0</v>
      </c>
      <c r="AS17" s="234">
        <v>0</v>
      </c>
      <c r="AT17" s="277">
        <f t="shared" ref="AT17:AT22" si="8">SUM(AO17, AR17, AS17)</f>
        <v>0</v>
      </c>
      <c r="AU17" s="278">
        <f t="shared" ref="AU17:AU23" si="9">IF($S$73&lt;&gt;0, AC17-AT17, M17-AT17)</f>
        <v>0</v>
      </c>
    </row>
    <row r="18" spans="1:48" x14ac:dyDescent="0.35">
      <c r="A18" s="415">
        <v>3</v>
      </c>
      <c r="B18" s="420"/>
      <c r="C18" s="491"/>
      <c r="D18" s="491"/>
      <c r="E18" s="409"/>
      <c r="F18" s="234">
        <v>0</v>
      </c>
      <c r="G18" s="234">
        <v>0</v>
      </c>
      <c r="H18" s="235">
        <f t="shared" si="0"/>
        <v>0</v>
      </c>
      <c r="I18" s="234">
        <v>0</v>
      </c>
      <c r="J18" s="234">
        <v>0</v>
      </c>
      <c r="K18" s="235">
        <f t="shared" si="1"/>
        <v>0</v>
      </c>
      <c r="L18" s="234">
        <v>0</v>
      </c>
      <c r="M18" s="236">
        <f>SUM(H18, K18, L18)</f>
        <v>0</v>
      </c>
      <c r="N18" s="222"/>
      <c r="P18" s="191">
        <v>3</v>
      </c>
      <c r="Q18" s="617"/>
      <c r="R18" s="617"/>
      <c r="S18" s="491"/>
      <c r="T18" s="491"/>
      <c r="U18" s="409"/>
      <c r="V18" s="234">
        <v>0</v>
      </c>
      <c r="W18" s="234">
        <v>0</v>
      </c>
      <c r="X18" s="295">
        <f t="shared" si="3"/>
        <v>0</v>
      </c>
      <c r="Y18" s="234">
        <v>0</v>
      </c>
      <c r="Z18" s="234">
        <v>0</v>
      </c>
      <c r="AA18" s="295">
        <f t="shared" si="4"/>
        <v>0</v>
      </c>
      <c r="AB18" s="234">
        <v>0</v>
      </c>
      <c r="AC18" s="295">
        <f t="shared" si="5"/>
        <v>0</v>
      </c>
      <c r="AD18" s="296">
        <f>M18-AC18</f>
        <v>0</v>
      </c>
      <c r="AE18" s="222"/>
      <c r="AF18" s="222"/>
      <c r="AG18" s="191">
        <v>3</v>
      </c>
      <c r="AH18" s="617"/>
      <c r="AI18" s="617"/>
      <c r="AJ18" s="491"/>
      <c r="AK18" s="491"/>
      <c r="AL18" s="409"/>
      <c r="AM18" s="234">
        <v>0</v>
      </c>
      <c r="AN18" s="234">
        <v>0</v>
      </c>
      <c r="AO18" s="277">
        <f t="shared" si="6"/>
        <v>0</v>
      </c>
      <c r="AP18" s="234">
        <v>0</v>
      </c>
      <c r="AQ18" s="234">
        <v>0</v>
      </c>
      <c r="AR18" s="277">
        <f t="shared" si="7"/>
        <v>0</v>
      </c>
      <c r="AS18" s="234">
        <v>0</v>
      </c>
      <c r="AT18" s="277">
        <f t="shared" si="8"/>
        <v>0</v>
      </c>
      <c r="AU18" s="278">
        <f t="shared" si="9"/>
        <v>0</v>
      </c>
    </row>
    <row r="19" spans="1:48" x14ac:dyDescent="0.35">
      <c r="A19" s="415">
        <v>4</v>
      </c>
      <c r="B19" s="420"/>
      <c r="C19" s="491"/>
      <c r="D19" s="491"/>
      <c r="E19" s="409"/>
      <c r="F19" s="234">
        <v>0</v>
      </c>
      <c r="G19" s="234">
        <v>0</v>
      </c>
      <c r="H19" s="235">
        <f>SUM(F19:G19)</f>
        <v>0</v>
      </c>
      <c r="I19" s="234">
        <v>0</v>
      </c>
      <c r="J19" s="234">
        <v>0</v>
      </c>
      <c r="K19" s="235">
        <f>SUM(I19:J19)</f>
        <v>0</v>
      </c>
      <c r="L19" s="234">
        <v>0</v>
      </c>
      <c r="M19" s="236">
        <f>SUM(H19, K19, L19)</f>
        <v>0</v>
      </c>
      <c r="N19" s="222"/>
      <c r="P19" s="191">
        <v>4</v>
      </c>
      <c r="Q19" s="617"/>
      <c r="R19" s="617"/>
      <c r="S19" s="491"/>
      <c r="T19" s="491"/>
      <c r="U19" s="409"/>
      <c r="V19" s="234">
        <v>0</v>
      </c>
      <c r="W19" s="234">
        <v>0</v>
      </c>
      <c r="X19" s="295">
        <f t="shared" si="3"/>
        <v>0</v>
      </c>
      <c r="Y19" s="234">
        <v>0</v>
      </c>
      <c r="Z19" s="234">
        <v>0</v>
      </c>
      <c r="AA19" s="295">
        <f t="shared" si="4"/>
        <v>0</v>
      </c>
      <c r="AB19" s="234">
        <v>0</v>
      </c>
      <c r="AC19" s="295">
        <f t="shared" si="5"/>
        <v>0</v>
      </c>
      <c r="AD19" s="296">
        <f>M19-AC19</f>
        <v>0</v>
      </c>
      <c r="AE19" s="222"/>
      <c r="AF19" s="222"/>
      <c r="AG19" s="191">
        <v>4</v>
      </c>
      <c r="AH19" s="617"/>
      <c r="AI19" s="617"/>
      <c r="AJ19" s="491"/>
      <c r="AK19" s="491"/>
      <c r="AL19" s="409"/>
      <c r="AM19" s="234">
        <v>0</v>
      </c>
      <c r="AN19" s="234">
        <v>0</v>
      </c>
      <c r="AO19" s="277">
        <f t="shared" si="6"/>
        <v>0</v>
      </c>
      <c r="AP19" s="234">
        <v>0</v>
      </c>
      <c r="AQ19" s="234">
        <v>0</v>
      </c>
      <c r="AR19" s="277">
        <f t="shared" si="7"/>
        <v>0</v>
      </c>
      <c r="AS19" s="234">
        <v>0</v>
      </c>
      <c r="AT19" s="277">
        <f t="shared" si="8"/>
        <v>0</v>
      </c>
      <c r="AU19" s="278">
        <f t="shared" si="9"/>
        <v>0</v>
      </c>
    </row>
    <row r="20" spans="1:48" x14ac:dyDescent="0.35">
      <c r="A20" s="415">
        <v>5</v>
      </c>
      <c r="B20" s="420"/>
      <c r="C20" s="491"/>
      <c r="D20" s="491"/>
      <c r="E20" s="409"/>
      <c r="F20" s="234">
        <v>0</v>
      </c>
      <c r="G20" s="234">
        <v>0</v>
      </c>
      <c r="H20" s="235">
        <f t="shared" si="0"/>
        <v>0</v>
      </c>
      <c r="I20" s="234">
        <v>0</v>
      </c>
      <c r="J20" s="234">
        <v>0</v>
      </c>
      <c r="K20" s="235">
        <f t="shared" si="1"/>
        <v>0</v>
      </c>
      <c r="L20" s="234">
        <v>0</v>
      </c>
      <c r="M20" s="236">
        <f t="shared" si="2"/>
        <v>0</v>
      </c>
      <c r="N20" s="222"/>
      <c r="P20" s="191">
        <v>5</v>
      </c>
      <c r="Q20" s="617"/>
      <c r="R20" s="617"/>
      <c r="S20" s="491"/>
      <c r="T20" s="491"/>
      <c r="U20" s="409"/>
      <c r="V20" s="234">
        <v>0</v>
      </c>
      <c r="W20" s="234">
        <v>0</v>
      </c>
      <c r="X20" s="295">
        <f t="shared" si="3"/>
        <v>0</v>
      </c>
      <c r="Y20" s="234">
        <v>0</v>
      </c>
      <c r="Z20" s="234">
        <v>0</v>
      </c>
      <c r="AA20" s="295">
        <f t="shared" si="4"/>
        <v>0</v>
      </c>
      <c r="AB20" s="234">
        <v>0</v>
      </c>
      <c r="AC20" s="295">
        <f t="shared" si="5"/>
        <v>0</v>
      </c>
      <c r="AD20" s="296">
        <f t="shared" ref="AD20:AD24" si="10">M20-AC20</f>
        <v>0</v>
      </c>
      <c r="AE20" s="222"/>
      <c r="AF20" s="222"/>
      <c r="AG20" s="191">
        <v>5</v>
      </c>
      <c r="AH20" s="617"/>
      <c r="AI20" s="617"/>
      <c r="AJ20" s="491"/>
      <c r="AK20" s="491"/>
      <c r="AL20" s="409"/>
      <c r="AM20" s="234">
        <v>0</v>
      </c>
      <c r="AN20" s="234">
        <v>0</v>
      </c>
      <c r="AO20" s="277">
        <f t="shared" si="6"/>
        <v>0</v>
      </c>
      <c r="AP20" s="234">
        <v>0</v>
      </c>
      <c r="AQ20" s="234">
        <v>0</v>
      </c>
      <c r="AR20" s="277">
        <f t="shared" si="7"/>
        <v>0</v>
      </c>
      <c r="AS20" s="234">
        <v>0</v>
      </c>
      <c r="AT20" s="277">
        <f t="shared" si="8"/>
        <v>0</v>
      </c>
      <c r="AU20" s="278">
        <f t="shared" si="9"/>
        <v>0</v>
      </c>
    </row>
    <row r="21" spans="1:48" x14ac:dyDescent="0.35">
      <c r="A21" s="415">
        <v>6</v>
      </c>
      <c r="B21" s="420"/>
      <c r="C21" s="491"/>
      <c r="D21" s="491"/>
      <c r="E21" s="409"/>
      <c r="F21" s="234">
        <v>0</v>
      </c>
      <c r="G21" s="234">
        <v>0</v>
      </c>
      <c r="H21" s="235">
        <f t="shared" si="0"/>
        <v>0</v>
      </c>
      <c r="I21" s="234">
        <v>0</v>
      </c>
      <c r="J21" s="234">
        <v>0</v>
      </c>
      <c r="K21" s="235">
        <f t="shared" si="1"/>
        <v>0</v>
      </c>
      <c r="L21" s="234">
        <v>0</v>
      </c>
      <c r="M21" s="236">
        <f t="shared" si="2"/>
        <v>0</v>
      </c>
      <c r="N21" s="222"/>
      <c r="P21" s="191">
        <v>6</v>
      </c>
      <c r="Q21" s="617"/>
      <c r="R21" s="617"/>
      <c r="S21" s="491"/>
      <c r="T21" s="491"/>
      <c r="U21" s="409"/>
      <c r="V21" s="234">
        <v>0</v>
      </c>
      <c r="W21" s="234">
        <v>0</v>
      </c>
      <c r="X21" s="295">
        <f t="shared" si="3"/>
        <v>0</v>
      </c>
      <c r="Y21" s="234">
        <v>0</v>
      </c>
      <c r="Z21" s="234">
        <v>0</v>
      </c>
      <c r="AA21" s="295">
        <f t="shared" si="4"/>
        <v>0</v>
      </c>
      <c r="AB21" s="234">
        <v>0</v>
      </c>
      <c r="AC21" s="295">
        <f t="shared" si="5"/>
        <v>0</v>
      </c>
      <c r="AD21" s="296">
        <f t="shared" si="10"/>
        <v>0</v>
      </c>
      <c r="AE21" s="222"/>
      <c r="AF21" s="222"/>
      <c r="AG21" s="191">
        <v>6</v>
      </c>
      <c r="AH21" s="617"/>
      <c r="AI21" s="617"/>
      <c r="AJ21" s="491"/>
      <c r="AK21" s="491"/>
      <c r="AL21" s="409"/>
      <c r="AM21" s="234">
        <v>0</v>
      </c>
      <c r="AN21" s="234">
        <v>0</v>
      </c>
      <c r="AO21" s="277">
        <f t="shared" si="6"/>
        <v>0</v>
      </c>
      <c r="AP21" s="234">
        <v>0</v>
      </c>
      <c r="AQ21" s="234">
        <v>0</v>
      </c>
      <c r="AR21" s="277">
        <f t="shared" si="7"/>
        <v>0</v>
      </c>
      <c r="AS21" s="234">
        <v>0</v>
      </c>
      <c r="AT21" s="277">
        <f t="shared" si="8"/>
        <v>0</v>
      </c>
      <c r="AU21" s="278">
        <f t="shared" si="9"/>
        <v>0</v>
      </c>
    </row>
    <row r="22" spans="1:48" x14ac:dyDescent="0.35">
      <c r="A22" s="620" t="s">
        <v>180</v>
      </c>
      <c r="B22" s="617"/>
      <c r="C22" s="532">
        <v>0</v>
      </c>
      <c r="D22" s="532"/>
      <c r="E22" s="409"/>
      <c r="F22" s="234">
        <v>0</v>
      </c>
      <c r="G22" s="234">
        <v>0</v>
      </c>
      <c r="H22" s="235">
        <f t="shared" si="0"/>
        <v>0</v>
      </c>
      <c r="I22" s="234">
        <v>0</v>
      </c>
      <c r="J22" s="234">
        <v>0</v>
      </c>
      <c r="K22" s="235">
        <f t="shared" si="1"/>
        <v>0</v>
      </c>
      <c r="L22" s="234">
        <v>0</v>
      </c>
      <c r="M22" s="236">
        <f t="shared" si="2"/>
        <v>0</v>
      </c>
      <c r="N22" s="222"/>
      <c r="P22" s="570" t="s">
        <v>180</v>
      </c>
      <c r="Q22" s="571"/>
      <c r="R22" s="571"/>
      <c r="S22" s="532">
        <v>0</v>
      </c>
      <c r="T22" s="532"/>
      <c r="U22" s="409"/>
      <c r="V22" s="234">
        <v>0</v>
      </c>
      <c r="W22" s="234">
        <v>0</v>
      </c>
      <c r="X22" s="295">
        <f t="shared" si="3"/>
        <v>0</v>
      </c>
      <c r="Y22" s="234">
        <v>0</v>
      </c>
      <c r="Z22" s="234">
        <v>0</v>
      </c>
      <c r="AA22" s="295">
        <f t="shared" si="4"/>
        <v>0</v>
      </c>
      <c r="AB22" s="234">
        <v>0</v>
      </c>
      <c r="AC22" s="295">
        <f t="shared" si="5"/>
        <v>0</v>
      </c>
      <c r="AD22" s="296">
        <f t="shared" si="10"/>
        <v>0</v>
      </c>
      <c r="AE22" s="222"/>
      <c r="AF22" s="222"/>
      <c r="AG22" s="570" t="s">
        <v>180</v>
      </c>
      <c r="AH22" s="571"/>
      <c r="AI22" s="571"/>
      <c r="AJ22" s="532">
        <v>0</v>
      </c>
      <c r="AK22" s="532"/>
      <c r="AL22" s="409"/>
      <c r="AM22" s="234">
        <v>0</v>
      </c>
      <c r="AN22" s="234">
        <v>0</v>
      </c>
      <c r="AO22" s="277">
        <f t="shared" si="6"/>
        <v>0</v>
      </c>
      <c r="AP22" s="234">
        <v>0</v>
      </c>
      <c r="AQ22" s="234">
        <v>0</v>
      </c>
      <c r="AR22" s="277">
        <f t="shared" si="7"/>
        <v>0</v>
      </c>
      <c r="AS22" s="234">
        <v>0</v>
      </c>
      <c r="AT22" s="277">
        <f t="shared" si="8"/>
        <v>0</v>
      </c>
      <c r="AU22" s="278">
        <f t="shared" si="9"/>
        <v>0</v>
      </c>
    </row>
    <row r="23" spans="1:48" ht="16" thickBot="1" x14ac:dyDescent="0.4">
      <c r="A23" s="509" t="s">
        <v>206</v>
      </c>
      <c r="B23" s="510"/>
      <c r="C23" s="497">
        <f>COUNTA(B16:B21)+C22</f>
        <v>0</v>
      </c>
      <c r="D23" s="497"/>
      <c r="E23" s="411"/>
      <c r="F23" s="250">
        <f>SUM(F16:F22)</f>
        <v>0</v>
      </c>
      <c r="G23" s="250">
        <f>SUM(G16:G22)</f>
        <v>0</v>
      </c>
      <c r="H23" s="250">
        <f t="shared" ref="H23:L23" si="11">SUM(H16:H22)</f>
        <v>0</v>
      </c>
      <c r="I23" s="250">
        <f>SUM(I16:I22)</f>
        <v>0</v>
      </c>
      <c r="J23" s="250">
        <f>SUM(J16:J22)</f>
        <v>0</v>
      </c>
      <c r="K23" s="250">
        <f t="shared" si="11"/>
        <v>0</v>
      </c>
      <c r="L23" s="250">
        <f t="shared" si="11"/>
        <v>0</v>
      </c>
      <c r="M23" s="237">
        <f>SUM(M16:M22)</f>
        <v>0</v>
      </c>
      <c r="N23" s="222"/>
      <c r="P23" s="566" t="s">
        <v>206</v>
      </c>
      <c r="Q23" s="567"/>
      <c r="R23" s="567"/>
      <c r="S23" s="498">
        <f>COUNTA(Q16:Q21)+S22</f>
        <v>0</v>
      </c>
      <c r="T23" s="498"/>
      <c r="U23" s="411"/>
      <c r="V23" s="293">
        <f>SUM(V16:V22)</f>
        <v>0</v>
      </c>
      <c r="W23" s="293">
        <f>SUM(W16:W22)</f>
        <v>0</v>
      </c>
      <c r="X23" s="293">
        <f t="shared" ref="X23:AA23" si="12">SUM(X16:X22)</f>
        <v>0</v>
      </c>
      <c r="Y23" s="293">
        <f t="shared" si="12"/>
        <v>0</v>
      </c>
      <c r="Z23" s="293">
        <f t="shared" si="12"/>
        <v>0</v>
      </c>
      <c r="AA23" s="293">
        <f t="shared" si="12"/>
        <v>0</v>
      </c>
      <c r="AB23" s="293">
        <f>SUM(AB16:AB22)</f>
        <v>0</v>
      </c>
      <c r="AC23" s="293">
        <f>SUM(AC16:AC22)</f>
        <v>0</v>
      </c>
      <c r="AD23" s="294">
        <f>SUM(AD16:AD22)</f>
        <v>0</v>
      </c>
      <c r="AE23" s="222"/>
      <c r="AF23" s="222"/>
      <c r="AG23" s="566" t="s">
        <v>206</v>
      </c>
      <c r="AH23" s="567"/>
      <c r="AI23" s="567"/>
      <c r="AJ23" s="543">
        <f>COUNTA(AH16:AH21)+AJ22</f>
        <v>0</v>
      </c>
      <c r="AK23" s="543"/>
      <c r="AL23" s="411"/>
      <c r="AM23" s="275">
        <f>SUM(AM16:AM22)</f>
        <v>0</v>
      </c>
      <c r="AN23" s="275">
        <f>SUM(AN16:AN22)</f>
        <v>0</v>
      </c>
      <c r="AO23" s="275">
        <f t="shared" ref="AO23:AS23" si="13">SUM(AO16:AO22)</f>
        <v>0</v>
      </c>
      <c r="AP23" s="275">
        <f t="shared" si="13"/>
        <v>0</v>
      </c>
      <c r="AQ23" s="275">
        <f t="shared" si="13"/>
        <v>0</v>
      </c>
      <c r="AR23" s="275">
        <f t="shared" si="13"/>
        <v>0</v>
      </c>
      <c r="AS23" s="275">
        <f t="shared" si="13"/>
        <v>0</v>
      </c>
      <c r="AT23" s="275">
        <f>SUM(AT16:AT22)</f>
        <v>0</v>
      </c>
      <c r="AU23" s="276">
        <f t="shared" si="9"/>
        <v>0</v>
      </c>
      <c r="AV23" s="358"/>
    </row>
    <row r="24" spans="1:48" ht="3.75" customHeight="1" thickBot="1" x14ac:dyDescent="0.4">
      <c r="F24" s="357"/>
      <c r="G24" s="357"/>
      <c r="AD24" s="246">
        <f t="shared" si="10"/>
        <v>0</v>
      </c>
      <c r="AE24" s="358"/>
      <c r="AF24" s="358"/>
    </row>
    <row r="25" spans="1:48" x14ac:dyDescent="0.35">
      <c r="A25" s="502" t="s">
        <v>186</v>
      </c>
      <c r="B25" s="503"/>
      <c r="C25" s="503"/>
      <c r="D25" s="503"/>
      <c r="E25" s="503"/>
      <c r="F25" s="503"/>
      <c r="G25" s="503"/>
      <c r="H25" s="503"/>
      <c r="I25" s="503"/>
      <c r="J25" s="503"/>
      <c r="K25" s="503"/>
      <c r="L25" s="503"/>
      <c r="M25" s="518"/>
      <c r="P25" s="502" t="s">
        <v>186</v>
      </c>
      <c r="Q25" s="503"/>
      <c r="R25" s="503"/>
      <c r="S25" s="503"/>
      <c r="T25" s="503"/>
      <c r="U25" s="503"/>
      <c r="V25" s="503"/>
      <c r="W25" s="503"/>
      <c r="X25" s="503"/>
      <c r="Y25" s="503"/>
      <c r="Z25" s="503"/>
      <c r="AA25" s="503"/>
      <c r="AB25" s="503"/>
      <c r="AC25" s="503"/>
      <c r="AD25" s="418"/>
      <c r="AE25" s="358"/>
      <c r="AF25" s="358"/>
      <c r="AG25" s="502" t="s">
        <v>186</v>
      </c>
      <c r="AH25" s="503"/>
      <c r="AI25" s="503"/>
      <c r="AJ25" s="503"/>
      <c r="AK25" s="503"/>
      <c r="AL25" s="503"/>
      <c r="AM25" s="503"/>
      <c r="AN25" s="503"/>
      <c r="AO25" s="503"/>
      <c r="AP25" s="503"/>
      <c r="AQ25" s="503"/>
      <c r="AR25" s="503"/>
      <c r="AS25" s="503"/>
      <c r="AT25" s="503"/>
      <c r="AU25" s="418"/>
    </row>
    <row r="26" spans="1:48" s="242" customFormat="1" ht="31.5" customHeight="1" x14ac:dyDescent="0.35">
      <c r="A26" s="534" t="s">
        <v>188</v>
      </c>
      <c r="B26" s="533"/>
      <c r="C26" s="533" t="s">
        <v>13</v>
      </c>
      <c r="D26" s="533"/>
      <c r="E26" s="424" t="s">
        <v>14</v>
      </c>
      <c r="F26" s="412" t="s">
        <v>171</v>
      </c>
      <c r="G26" s="412" t="s">
        <v>68</v>
      </c>
      <c r="H26" s="422" t="s">
        <v>151</v>
      </c>
      <c r="I26" s="412" t="s">
        <v>80</v>
      </c>
      <c r="J26" s="412" t="s">
        <v>81</v>
      </c>
      <c r="K26" s="422" t="s">
        <v>82</v>
      </c>
      <c r="L26" s="412" t="s">
        <v>150</v>
      </c>
      <c r="M26" s="259" t="s">
        <v>18</v>
      </c>
      <c r="N26" s="413"/>
      <c r="P26" s="534" t="s">
        <v>188</v>
      </c>
      <c r="Q26" s="533"/>
      <c r="R26" s="533"/>
      <c r="S26" s="533" t="s">
        <v>13</v>
      </c>
      <c r="T26" s="533"/>
      <c r="U26" s="424" t="s">
        <v>14</v>
      </c>
      <c r="V26" s="424" t="s">
        <v>171</v>
      </c>
      <c r="W26" s="424" t="s">
        <v>68</v>
      </c>
      <c r="X26" s="260" t="s">
        <v>151</v>
      </c>
      <c r="Y26" s="424" t="s">
        <v>80</v>
      </c>
      <c r="Z26" s="424" t="s">
        <v>81</v>
      </c>
      <c r="AA26" s="260" t="s">
        <v>82</v>
      </c>
      <c r="AB26" s="424" t="s">
        <v>150</v>
      </c>
      <c r="AC26" s="260" t="s">
        <v>18</v>
      </c>
      <c r="AD26" s="267" t="s">
        <v>114</v>
      </c>
      <c r="AE26" s="413"/>
      <c r="AF26" s="413"/>
      <c r="AG26" s="534" t="s">
        <v>188</v>
      </c>
      <c r="AH26" s="533"/>
      <c r="AI26" s="533"/>
      <c r="AJ26" s="533" t="s">
        <v>13</v>
      </c>
      <c r="AK26" s="533"/>
      <c r="AL26" s="424" t="s">
        <v>14</v>
      </c>
      <c r="AM26" s="424" t="s">
        <v>171</v>
      </c>
      <c r="AN26" s="424" t="s">
        <v>68</v>
      </c>
      <c r="AO26" s="260" t="s">
        <v>151</v>
      </c>
      <c r="AP26" s="424" t="s">
        <v>80</v>
      </c>
      <c r="AQ26" s="424" t="s">
        <v>81</v>
      </c>
      <c r="AR26" s="260" t="s">
        <v>82</v>
      </c>
      <c r="AS26" s="424" t="s">
        <v>150</v>
      </c>
      <c r="AT26" s="260" t="s">
        <v>213</v>
      </c>
      <c r="AU26" s="267" t="s">
        <v>110</v>
      </c>
    </row>
    <row r="27" spans="1:48" x14ac:dyDescent="0.35">
      <c r="A27" s="495">
        <v>0</v>
      </c>
      <c r="B27" s="491"/>
      <c r="C27" s="496" t="s">
        <v>19</v>
      </c>
      <c r="D27" s="496"/>
      <c r="E27" s="409"/>
      <c r="F27" s="234">
        <v>0</v>
      </c>
      <c r="G27" s="234">
        <v>0</v>
      </c>
      <c r="H27" s="235">
        <f>SUM(F27:G27)</f>
        <v>0</v>
      </c>
      <c r="I27" s="234">
        <v>0</v>
      </c>
      <c r="J27" s="234">
        <v>0</v>
      </c>
      <c r="K27" s="235">
        <f>SUM(I27:J27)</f>
        <v>0</v>
      </c>
      <c r="L27" s="234">
        <v>0</v>
      </c>
      <c r="M27" s="236">
        <f>SUM(H27, K27, L27)</f>
        <v>0</v>
      </c>
      <c r="N27" s="223"/>
      <c r="P27" s="495">
        <v>0</v>
      </c>
      <c r="Q27" s="491"/>
      <c r="R27" s="491"/>
      <c r="S27" s="496" t="s">
        <v>19</v>
      </c>
      <c r="T27" s="496"/>
      <c r="U27" s="423"/>
      <c r="V27" s="234">
        <v>0</v>
      </c>
      <c r="W27" s="234">
        <v>0</v>
      </c>
      <c r="X27" s="295">
        <f>SUM(V27:W27)</f>
        <v>0</v>
      </c>
      <c r="Y27" s="234">
        <v>0</v>
      </c>
      <c r="Z27" s="234">
        <v>0</v>
      </c>
      <c r="AA27" s="295">
        <f>SUM(Y27:Z27)</f>
        <v>0</v>
      </c>
      <c r="AB27" s="234">
        <v>0</v>
      </c>
      <c r="AC27" s="295">
        <f>SUM(X27, AA27, AB27)</f>
        <v>0</v>
      </c>
      <c r="AD27" s="296">
        <f>M27-AC27</f>
        <v>0</v>
      </c>
      <c r="AE27" s="223"/>
      <c r="AF27" s="223"/>
      <c r="AG27" s="495">
        <v>0</v>
      </c>
      <c r="AH27" s="491"/>
      <c r="AI27" s="491"/>
      <c r="AJ27" s="496" t="s">
        <v>19</v>
      </c>
      <c r="AK27" s="496"/>
      <c r="AL27" s="423"/>
      <c r="AM27" s="234">
        <v>0</v>
      </c>
      <c r="AN27" s="234">
        <v>0</v>
      </c>
      <c r="AO27" s="277">
        <f>SUM(AM27:AN27)</f>
        <v>0</v>
      </c>
      <c r="AP27" s="234">
        <v>0</v>
      </c>
      <c r="AQ27" s="234">
        <v>0</v>
      </c>
      <c r="AR27" s="277">
        <f>SUM(AP27:AQ27)</f>
        <v>0</v>
      </c>
      <c r="AS27" s="234">
        <v>0</v>
      </c>
      <c r="AT27" s="277">
        <f>SUM(AO27, AR27, AS27)</f>
        <v>0</v>
      </c>
      <c r="AU27" s="278">
        <f t="shared" ref="AU27:AU32" si="14">IF($S$73&lt;&gt;0, AC27-AT27, M27-AT27)</f>
        <v>0</v>
      </c>
    </row>
    <row r="28" spans="1:48" x14ac:dyDescent="0.35">
      <c r="A28" s="495">
        <v>0</v>
      </c>
      <c r="B28" s="491"/>
      <c r="C28" s="496" t="s">
        <v>20</v>
      </c>
      <c r="D28" s="496"/>
      <c r="E28" s="409"/>
      <c r="F28" s="234">
        <v>0</v>
      </c>
      <c r="G28" s="234">
        <v>0</v>
      </c>
      <c r="H28" s="235">
        <f t="shared" ref="H28:H31" si="15">SUM(F28:G28)</f>
        <v>0</v>
      </c>
      <c r="I28" s="234">
        <v>0</v>
      </c>
      <c r="J28" s="234">
        <v>0</v>
      </c>
      <c r="K28" s="235">
        <f t="shared" ref="K28:K31" si="16">SUM(I28:J28)</f>
        <v>0</v>
      </c>
      <c r="L28" s="234">
        <v>0</v>
      </c>
      <c r="M28" s="236">
        <f t="shared" ref="M28:M31" si="17">SUM(H28, K28, L28)</f>
        <v>0</v>
      </c>
      <c r="N28" s="223"/>
      <c r="P28" s="495">
        <v>0</v>
      </c>
      <c r="Q28" s="491"/>
      <c r="R28" s="491"/>
      <c r="S28" s="496" t="s">
        <v>20</v>
      </c>
      <c r="T28" s="496"/>
      <c r="U28" s="423"/>
      <c r="V28" s="234">
        <v>0</v>
      </c>
      <c r="W28" s="234">
        <v>0</v>
      </c>
      <c r="X28" s="295">
        <f t="shared" ref="X28:X31" si="18">SUM(V28:W28)</f>
        <v>0</v>
      </c>
      <c r="Y28" s="234">
        <v>0</v>
      </c>
      <c r="Z28" s="234">
        <v>0</v>
      </c>
      <c r="AA28" s="295">
        <f t="shared" ref="AA28:AA31" si="19">SUM(Y28:Z28)</f>
        <v>0</v>
      </c>
      <c r="AB28" s="234">
        <v>0</v>
      </c>
      <c r="AC28" s="295">
        <f t="shared" ref="AC28:AC31" si="20">SUM(X28, AA28, AB28)</f>
        <v>0</v>
      </c>
      <c r="AD28" s="296">
        <f t="shared" ref="AD28:AD31" si="21">M28-AC28</f>
        <v>0</v>
      </c>
      <c r="AE28" s="223"/>
      <c r="AF28" s="223"/>
      <c r="AG28" s="495">
        <v>0</v>
      </c>
      <c r="AH28" s="491"/>
      <c r="AI28" s="491"/>
      <c r="AJ28" s="496" t="s">
        <v>20</v>
      </c>
      <c r="AK28" s="496"/>
      <c r="AL28" s="423"/>
      <c r="AM28" s="234">
        <v>0</v>
      </c>
      <c r="AN28" s="234">
        <v>0</v>
      </c>
      <c r="AO28" s="277">
        <f t="shared" ref="AO28:AO31" si="22">SUM(AM28:AN28)</f>
        <v>0</v>
      </c>
      <c r="AP28" s="234">
        <v>0</v>
      </c>
      <c r="AQ28" s="234">
        <v>0</v>
      </c>
      <c r="AR28" s="277">
        <f t="shared" ref="AR28:AR31" si="23">SUM(AP28:AQ28)</f>
        <v>0</v>
      </c>
      <c r="AS28" s="234">
        <v>0</v>
      </c>
      <c r="AT28" s="277">
        <f t="shared" ref="AT28:AT31" si="24">SUM(AO28, AR28, AS28)</f>
        <v>0</v>
      </c>
      <c r="AU28" s="278">
        <f t="shared" si="14"/>
        <v>0</v>
      </c>
    </row>
    <row r="29" spans="1:48" x14ac:dyDescent="0.35">
      <c r="A29" s="495">
        <v>0</v>
      </c>
      <c r="B29" s="491"/>
      <c r="C29" s="496" t="s">
        <v>21</v>
      </c>
      <c r="D29" s="496"/>
      <c r="E29" s="409"/>
      <c r="F29" s="234">
        <v>0</v>
      </c>
      <c r="G29" s="234">
        <v>0</v>
      </c>
      <c r="H29" s="235">
        <f>SUM(F29:G29)</f>
        <v>0</v>
      </c>
      <c r="I29" s="234">
        <v>0</v>
      </c>
      <c r="J29" s="234">
        <v>0</v>
      </c>
      <c r="K29" s="235">
        <f t="shared" si="16"/>
        <v>0</v>
      </c>
      <c r="L29" s="234">
        <v>0</v>
      </c>
      <c r="M29" s="236">
        <f t="shared" si="17"/>
        <v>0</v>
      </c>
      <c r="N29" s="223"/>
      <c r="P29" s="495">
        <v>0</v>
      </c>
      <c r="Q29" s="491"/>
      <c r="R29" s="491"/>
      <c r="S29" s="496" t="s">
        <v>21</v>
      </c>
      <c r="T29" s="496"/>
      <c r="U29" s="423"/>
      <c r="V29" s="234">
        <v>0</v>
      </c>
      <c r="W29" s="234">
        <v>0</v>
      </c>
      <c r="X29" s="295">
        <f t="shared" si="18"/>
        <v>0</v>
      </c>
      <c r="Y29" s="234">
        <v>0</v>
      </c>
      <c r="Z29" s="234">
        <v>0</v>
      </c>
      <c r="AA29" s="295">
        <f t="shared" si="19"/>
        <v>0</v>
      </c>
      <c r="AB29" s="234">
        <v>0</v>
      </c>
      <c r="AC29" s="295">
        <f t="shared" si="20"/>
        <v>0</v>
      </c>
      <c r="AD29" s="296">
        <f t="shared" si="21"/>
        <v>0</v>
      </c>
      <c r="AE29" s="223"/>
      <c r="AF29" s="223"/>
      <c r="AG29" s="495">
        <v>0</v>
      </c>
      <c r="AH29" s="491"/>
      <c r="AI29" s="491"/>
      <c r="AJ29" s="496" t="s">
        <v>21</v>
      </c>
      <c r="AK29" s="496"/>
      <c r="AL29" s="423"/>
      <c r="AM29" s="234">
        <v>0</v>
      </c>
      <c r="AN29" s="234">
        <v>0</v>
      </c>
      <c r="AO29" s="277">
        <f t="shared" si="22"/>
        <v>0</v>
      </c>
      <c r="AP29" s="234">
        <v>0</v>
      </c>
      <c r="AQ29" s="234">
        <v>0</v>
      </c>
      <c r="AR29" s="277">
        <f t="shared" si="23"/>
        <v>0</v>
      </c>
      <c r="AS29" s="234">
        <v>0</v>
      </c>
      <c r="AT29" s="277">
        <f t="shared" si="24"/>
        <v>0</v>
      </c>
      <c r="AU29" s="278">
        <f t="shared" si="14"/>
        <v>0</v>
      </c>
    </row>
    <row r="30" spans="1:48" x14ac:dyDescent="0.35">
      <c r="A30" s="495">
        <v>0</v>
      </c>
      <c r="B30" s="491"/>
      <c r="C30" s="496" t="s">
        <v>22</v>
      </c>
      <c r="D30" s="496"/>
      <c r="E30" s="409"/>
      <c r="F30" s="234">
        <v>0</v>
      </c>
      <c r="G30" s="234">
        <v>0</v>
      </c>
      <c r="H30" s="235">
        <f t="shared" si="15"/>
        <v>0</v>
      </c>
      <c r="I30" s="234">
        <v>0</v>
      </c>
      <c r="J30" s="234">
        <v>0</v>
      </c>
      <c r="K30" s="235">
        <f t="shared" si="16"/>
        <v>0</v>
      </c>
      <c r="L30" s="234">
        <v>0</v>
      </c>
      <c r="M30" s="236">
        <f t="shared" si="17"/>
        <v>0</v>
      </c>
      <c r="N30" s="223"/>
      <c r="P30" s="495">
        <v>0</v>
      </c>
      <c r="Q30" s="491"/>
      <c r="R30" s="491"/>
      <c r="S30" s="496" t="s">
        <v>22</v>
      </c>
      <c r="T30" s="496"/>
      <c r="U30" s="423"/>
      <c r="V30" s="234">
        <v>0</v>
      </c>
      <c r="W30" s="234">
        <v>0</v>
      </c>
      <c r="X30" s="295">
        <f t="shared" si="18"/>
        <v>0</v>
      </c>
      <c r="Y30" s="234">
        <v>0</v>
      </c>
      <c r="Z30" s="234">
        <v>0</v>
      </c>
      <c r="AA30" s="295">
        <f t="shared" si="19"/>
        <v>0</v>
      </c>
      <c r="AB30" s="234">
        <v>0</v>
      </c>
      <c r="AC30" s="295">
        <f t="shared" si="20"/>
        <v>0</v>
      </c>
      <c r="AD30" s="296">
        <f t="shared" si="21"/>
        <v>0</v>
      </c>
      <c r="AE30" s="223"/>
      <c r="AF30" s="223"/>
      <c r="AG30" s="495">
        <v>0</v>
      </c>
      <c r="AH30" s="491"/>
      <c r="AI30" s="491"/>
      <c r="AJ30" s="496" t="s">
        <v>22</v>
      </c>
      <c r="AK30" s="496"/>
      <c r="AL30" s="423"/>
      <c r="AM30" s="234">
        <v>0</v>
      </c>
      <c r="AN30" s="234">
        <v>0</v>
      </c>
      <c r="AO30" s="277">
        <f t="shared" si="22"/>
        <v>0</v>
      </c>
      <c r="AP30" s="234">
        <v>0</v>
      </c>
      <c r="AQ30" s="234">
        <v>0</v>
      </c>
      <c r="AR30" s="277">
        <f t="shared" si="23"/>
        <v>0</v>
      </c>
      <c r="AS30" s="234">
        <v>0</v>
      </c>
      <c r="AT30" s="277">
        <f>SUM(AO30, AR30, AS30)</f>
        <v>0</v>
      </c>
      <c r="AU30" s="278">
        <f t="shared" si="14"/>
        <v>0</v>
      </c>
    </row>
    <row r="31" spans="1:48" x14ac:dyDescent="0.35">
      <c r="A31" s="495">
        <v>0</v>
      </c>
      <c r="B31" s="491"/>
      <c r="C31" s="491" t="s">
        <v>23</v>
      </c>
      <c r="D31" s="491"/>
      <c r="E31" s="409"/>
      <c r="F31" s="234">
        <v>0</v>
      </c>
      <c r="G31" s="234">
        <v>0</v>
      </c>
      <c r="H31" s="235">
        <f t="shared" si="15"/>
        <v>0</v>
      </c>
      <c r="I31" s="234">
        <v>0</v>
      </c>
      <c r="J31" s="234">
        <v>0</v>
      </c>
      <c r="K31" s="235">
        <f t="shared" si="16"/>
        <v>0</v>
      </c>
      <c r="L31" s="234">
        <v>0</v>
      </c>
      <c r="M31" s="236">
        <f t="shared" si="17"/>
        <v>0</v>
      </c>
      <c r="N31" s="223"/>
      <c r="P31" s="495">
        <v>0</v>
      </c>
      <c r="Q31" s="491"/>
      <c r="R31" s="491"/>
      <c r="S31" s="491" t="s">
        <v>23</v>
      </c>
      <c r="T31" s="491"/>
      <c r="U31" s="423"/>
      <c r="V31" s="234">
        <v>0</v>
      </c>
      <c r="W31" s="234">
        <v>0</v>
      </c>
      <c r="X31" s="295">
        <f t="shared" si="18"/>
        <v>0</v>
      </c>
      <c r="Y31" s="234">
        <v>0</v>
      </c>
      <c r="Z31" s="234">
        <v>0</v>
      </c>
      <c r="AA31" s="295">
        <f t="shared" si="19"/>
        <v>0</v>
      </c>
      <c r="AB31" s="234">
        <v>0</v>
      </c>
      <c r="AC31" s="295">
        <f t="shared" si="20"/>
        <v>0</v>
      </c>
      <c r="AD31" s="296">
        <f t="shared" si="21"/>
        <v>0</v>
      </c>
      <c r="AE31" s="223"/>
      <c r="AF31" s="223"/>
      <c r="AG31" s="495">
        <v>0</v>
      </c>
      <c r="AH31" s="491"/>
      <c r="AI31" s="491"/>
      <c r="AJ31" s="491" t="s">
        <v>23</v>
      </c>
      <c r="AK31" s="491"/>
      <c r="AL31" s="423"/>
      <c r="AM31" s="234">
        <v>0</v>
      </c>
      <c r="AN31" s="234">
        <v>0</v>
      </c>
      <c r="AO31" s="277">
        <f t="shared" si="22"/>
        <v>0</v>
      </c>
      <c r="AP31" s="234">
        <v>0</v>
      </c>
      <c r="AQ31" s="234">
        <v>0</v>
      </c>
      <c r="AR31" s="277">
        <f t="shared" si="23"/>
        <v>0</v>
      </c>
      <c r="AS31" s="234">
        <v>0</v>
      </c>
      <c r="AT31" s="277">
        <f t="shared" si="24"/>
        <v>0</v>
      </c>
      <c r="AU31" s="278">
        <f t="shared" si="14"/>
        <v>0</v>
      </c>
    </row>
    <row r="32" spans="1:48" ht="16" thickBot="1" x14ac:dyDescent="0.4">
      <c r="A32" s="493" t="s">
        <v>181</v>
      </c>
      <c r="B32" s="494"/>
      <c r="C32" s="497">
        <f>SUM(A27:B31)</f>
        <v>0</v>
      </c>
      <c r="D32" s="497"/>
      <c r="E32" s="411"/>
      <c r="F32" s="250">
        <f>SUM(F27:F31)</f>
        <v>0</v>
      </c>
      <c r="G32" s="250">
        <f t="shared" ref="G32:L32" si="25">SUM(G27:G31)</f>
        <v>0</v>
      </c>
      <c r="H32" s="250">
        <f t="shared" si="25"/>
        <v>0</v>
      </c>
      <c r="I32" s="250">
        <f t="shared" si="25"/>
        <v>0</v>
      </c>
      <c r="J32" s="250">
        <f t="shared" si="25"/>
        <v>0</v>
      </c>
      <c r="K32" s="250">
        <f t="shared" si="25"/>
        <v>0</v>
      </c>
      <c r="L32" s="250">
        <f t="shared" si="25"/>
        <v>0</v>
      </c>
      <c r="M32" s="237">
        <f>SUM(M27:M31)</f>
        <v>0</v>
      </c>
      <c r="N32" s="223"/>
      <c r="P32" s="493" t="s">
        <v>181</v>
      </c>
      <c r="Q32" s="494"/>
      <c r="R32" s="494"/>
      <c r="S32" s="498">
        <f>SUM(P27:R31)</f>
        <v>0</v>
      </c>
      <c r="T32" s="498"/>
      <c r="U32" s="411"/>
      <c r="V32" s="293">
        <f>SUM(V27:V31)</f>
        <v>0</v>
      </c>
      <c r="W32" s="293">
        <f t="shared" ref="W32:AD32" si="26">SUM(W27:W31)</f>
        <v>0</v>
      </c>
      <c r="X32" s="293">
        <f t="shared" si="26"/>
        <v>0</v>
      </c>
      <c r="Y32" s="293">
        <f>SUM(Y27:Y31)</f>
        <v>0</v>
      </c>
      <c r="Z32" s="293">
        <f t="shared" si="26"/>
        <v>0</v>
      </c>
      <c r="AA32" s="293">
        <f t="shared" si="26"/>
        <v>0</v>
      </c>
      <c r="AB32" s="293">
        <f t="shared" si="26"/>
        <v>0</v>
      </c>
      <c r="AC32" s="293">
        <f t="shared" si="26"/>
        <v>0</v>
      </c>
      <c r="AD32" s="294">
        <f t="shared" si="26"/>
        <v>0</v>
      </c>
      <c r="AE32" s="223"/>
      <c r="AF32" s="223"/>
      <c r="AG32" s="493" t="s">
        <v>181</v>
      </c>
      <c r="AH32" s="494"/>
      <c r="AI32" s="494"/>
      <c r="AJ32" s="543">
        <f>SUM(AG27:AI31)</f>
        <v>0</v>
      </c>
      <c r="AK32" s="543"/>
      <c r="AL32" s="411"/>
      <c r="AM32" s="275">
        <f>SUM(AM27:AM31)</f>
        <v>0</v>
      </c>
      <c r="AN32" s="275">
        <f t="shared" ref="AN32:AR32" si="27">SUM(AN27:AN31)</f>
        <v>0</v>
      </c>
      <c r="AO32" s="275">
        <f t="shared" si="27"/>
        <v>0</v>
      </c>
      <c r="AP32" s="275">
        <f t="shared" si="27"/>
        <v>0</v>
      </c>
      <c r="AQ32" s="275">
        <f t="shared" si="27"/>
        <v>0</v>
      </c>
      <c r="AR32" s="275">
        <f t="shared" si="27"/>
        <v>0</v>
      </c>
      <c r="AS32" s="275">
        <f>SUM(AS27:AS31)</f>
        <v>0</v>
      </c>
      <c r="AT32" s="275">
        <f>SUM(AT27:AT31)</f>
        <v>0</v>
      </c>
      <c r="AU32" s="276">
        <f t="shared" si="14"/>
        <v>0</v>
      </c>
    </row>
    <row r="33" spans="1:47" s="358" customFormat="1" ht="3.75" customHeight="1" thickBot="1" x14ac:dyDescent="0.4">
      <c r="A33" s="499"/>
      <c r="B33" s="499"/>
      <c r="C33" s="499"/>
      <c r="D33" s="499"/>
      <c r="E33" s="499"/>
      <c r="F33" s="499"/>
      <c r="G33" s="499"/>
      <c r="H33" s="499"/>
      <c r="I33" s="499"/>
      <c r="J33" s="499"/>
      <c r="K33" s="499"/>
      <c r="L33" s="499"/>
      <c r="M33" s="499"/>
      <c r="N33" s="223"/>
      <c r="P33" s="499"/>
      <c r="Q33" s="499"/>
      <c r="R33" s="499"/>
      <c r="S33" s="499"/>
      <c r="T33" s="499"/>
      <c r="U33" s="499"/>
      <c r="V33" s="499"/>
      <c r="W33" s="499"/>
      <c r="X33" s="499"/>
      <c r="Y33" s="499"/>
      <c r="Z33" s="499"/>
      <c r="AA33" s="499"/>
      <c r="AB33" s="499"/>
      <c r="AC33" s="499"/>
      <c r="AD33" s="499"/>
      <c r="AE33" s="223"/>
      <c r="AF33" s="223"/>
      <c r="AG33" s="499"/>
      <c r="AH33" s="499"/>
      <c r="AI33" s="499"/>
      <c r="AJ33" s="499"/>
      <c r="AK33" s="499"/>
      <c r="AL33" s="499"/>
      <c r="AM33" s="499"/>
      <c r="AN33" s="499"/>
      <c r="AO33" s="499"/>
      <c r="AP33" s="499"/>
      <c r="AQ33" s="499"/>
      <c r="AR33" s="499"/>
      <c r="AS33" s="499"/>
      <c r="AT33" s="499"/>
      <c r="AU33" s="499"/>
    </row>
    <row r="34" spans="1:47" ht="16" thickBot="1" x14ac:dyDescent="0.4">
      <c r="A34" s="514" t="s">
        <v>187</v>
      </c>
      <c r="B34" s="515"/>
      <c r="C34" s="515"/>
      <c r="D34" s="515"/>
      <c r="E34" s="515"/>
      <c r="F34" s="241">
        <f>SUM(F32, F23)</f>
        <v>0</v>
      </c>
      <c r="G34" s="241">
        <f t="shared" ref="G34:L34" si="28">SUM(G32, G23)</f>
        <v>0</v>
      </c>
      <c r="H34" s="241">
        <f>SUM(H32, H23)</f>
        <v>0</v>
      </c>
      <c r="I34" s="241">
        <f>SUM(I32, I23)</f>
        <v>0</v>
      </c>
      <c r="J34" s="241">
        <f t="shared" si="28"/>
        <v>0</v>
      </c>
      <c r="K34" s="241">
        <f>SUM(K32, K23)</f>
        <v>0</v>
      </c>
      <c r="L34" s="241">
        <f t="shared" si="28"/>
        <v>0</v>
      </c>
      <c r="M34" s="240">
        <f>SUM(M32, M23)</f>
        <v>0</v>
      </c>
      <c r="N34" s="223"/>
      <c r="P34" s="500" t="s">
        <v>187</v>
      </c>
      <c r="Q34" s="501"/>
      <c r="R34" s="501"/>
      <c r="S34" s="501"/>
      <c r="T34" s="501"/>
      <c r="U34" s="501"/>
      <c r="V34" s="297">
        <f>SUM(V32, V23)</f>
        <v>0</v>
      </c>
      <c r="W34" s="297">
        <f t="shared" ref="W34" si="29">SUM(W32, W23)</f>
        <v>0</v>
      </c>
      <c r="X34" s="297">
        <f>SUM(X32, X23)</f>
        <v>0</v>
      </c>
      <c r="Y34" s="297">
        <f>SUM(Y32, Y23)</f>
        <v>0</v>
      </c>
      <c r="Z34" s="297">
        <f t="shared" ref="Z34:AB34" si="30">SUM(Z32, Z23)</f>
        <v>0</v>
      </c>
      <c r="AA34" s="297">
        <f t="shared" si="30"/>
        <v>0</v>
      </c>
      <c r="AB34" s="297">
        <f t="shared" si="30"/>
        <v>0</v>
      </c>
      <c r="AC34" s="297">
        <f>SUM(AC32, AC23)</f>
        <v>0</v>
      </c>
      <c r="AD34" s="298">
        <f>SUM(AD32, AD23)</f>
        <v>0</v>
      </c>
      <c r="AE34" s="223"/>
      <c r="AF34" s="223"/>
      <c r="AG34" s="500" t="s">
        <v>187</v>
      </c>
      <c r="AH34" s="501"/>
      <c r="AI34" s="501"/>
      <c r="AJ34" s="501"/>
      <c r="AK34" s="501"/>
      <c r="AL34" s="501"/>
      <c r="AM34" s="279">
        <f>SUM(AM32, AM23)</f>
        <v>0</v>
      </c>
      <c r="AN34" s="279">
        <f t="shared" ref="AN34" si="31">SUM(AN32, AN23)</f>
        <v>0</v>
      </c>
      <c r="AO34" s="279">
        <f>SUM(AO32, AO23)</f>
        <v>0</v>
      </c>
      <c r="AP34" s="279">
        <f t="shared" ref="AP34:AS34" si="32">SUM(AP32, AP23)</f>
        <v>0</v>
      </c>
      <c r="AQ34" s="279">
        <f t="shared" si="32"/>
        <v>0</v>
      </c>
      <c r="AR34" s="279">
        <f t="shared" si="32"/>
        <v>0</v>
      </c>
      <c r="AS34" s="279">
        <f t="shared" si="32"/>
        <v>0</v>
      </c>
      <c r="AT34" s="279">
        <f>SUM(AT32, AT23)</f>
        <v>0</v>
      </c>
      <c r="AU34" s="280">
        <f>SUM(AU32, AU23)</f>
        <v>0</v>
      </c>
    </row>
    <row r="35" spans="1:47" ht="15.75" customHeight="1" thickBot="1" x14ac:dyDescent="0.4">
      <c r="F35" s="357"/>
      <c r="G35" s="357"/>
      <c r="AE35" s="358"/>
      <c r="AF35" s="358"/>
    </row>
    <row r="36" spans="1:47" x14ac:dyDescent="0.35">
      <c r="A36" s="502" t="s">
        <v>98</v>
      </c>
      <c r="B36" s="503"/>
      <c r="C36" s="503"/>
      <c r="D36" s="503"/>
      <c r="E36" s="503"/>
      <c r="F36" s="503"/>
      <c r="G36" s="503"/>
      <c r="H36" s="503"/>
      <c r="I36" s="503"/>
      <c r="J36" s="503"/>
      <c r="K36" s="503"/>
      <c r="L36" s="503"/>
      <c r="M36" s="518"/>
      <c r="P36" s="502" t="s">
        <v>98</v>
      </c>
      <c r="Q36" s="503"/>
      <c r="R36" s="503"/>
      <c r="S36" s="503"/>
      <c r="T36" s="503"/>
      <c r="U36" s="503"/>
      <c r="V36" s="503"/>
      <c r="W36" s="503"/>
      <c r="X36" s="503"/>
      <c r="Y36" s="503"/>
      <c r="Z36" s="503"/>
      <c r="AA36" s="503"/>
      <c r="AB36" s="503"/>
      <c r="AC36" s="503"/>
      <c r="AD36" s="418"/>
      <c r="AE36" s="358"/>
      <c r="AF36" s="358"/>
      <c r="AG36" s="502" t="s">
        <v>98</v>
      </c>
      <c r="AH36" s="503"/>
      <c r="AI36" s="503"/>
      <c r="AJ36" s="503"/>
      <c r="AK36" s="503"/>
      <c r="AL36" s="503"/>
      <c r="AM36" s="503"/>
      <c r="AN36" s="503"/>
      <c r="AO36" s="503"/>
      <c r="AP36" s="503"/>
      <c r="AQ36" s="503"/>
      <c r="AR36" s="503"/>
      <c r="AS36" s="503"/>
      <c r="AT36" s="503"/>
      <c r="AU36" s="418"/>
    </row>
    <row r="37" spans="1:47" s="242" customFormat="1" ht="15.65" customHeight="1" x14ac:dyDescent="0.35">
      <c r="A37" s="530" t="s">
        <v>24</v>
      </c>
      <c r="B37" s="531"/>
      <c r="C37" s="531"/>
      <c r="D37" s="531"/>
      <c r="E37" s="531"/>
      <c r="F37" s="531"/>
      <c r="G37" s="531"/>
      <c r="H37" s="531"/>
      <c r="I37" s="531"/>
      <c r="J37" s="424" t="s">
        <v>17</v>
      </c>
      <c r="K37" s="424" t="s">
        <v>15</v>
      </c>
      <c r="L37" s="424" t="s">
        <v>16</v>
      </c>
      <c r="M37" s="259" t="s">
        <v>18</v>
      </c>
      <c r="N37" s="413"/>
      <c r="P37" s="530" t="s">
        <v>24</v>
      </c>
      <c r="Q37" s="531"/>
      <c r="R37" s="531"/>
      <c r="S37" s="531"/>
      <c r="T37" s="531"/>
      <c r="U37" s="531"/>
      <c r="V37" s="531"/>
      <c r="W37" s="531"/>
      <c r="X37" s="531"/>
      <c r="Y37" s="531"/>
      <c r="Z37" s="328" t="s">
        <v>77</v>
      </c>
      <c r="AA37" s="424" t="s">
        <v>15</v>
      </c>
      <c r="AB37" s="424" t="s">
        <v>16</v>
      </c>
      <c r="AC37" s="422" t="s">
        <v>18</v>
      </c>
      <c r="AD37" s="267" t="s">
        <v>114</v>
      </c>
      <c r="AE37" s="413"/>
      <c r="AF37" s="413"/>
      <c r="AG37" s="530" t="s">
        <v>24</v>
      </c>
      <c r="AH37" s="531"/>
      <c r="AI37" s="531"/>
      <c r="AJ37" s="531"/>
      <c r="AK37" s="531"/>
      <c r="AL37" s="531"/>
      <c r="AM37" s="531"/>
      <c r="AN37" s="531"/>
      <c r="AO37" s="531"/>
      <c r="AP37" s="531"/>
      <c r="AQ37" s="328" t="s">
        <v>211</v>
      </c>
      <c r="AR37" s="424" t="s">
        <v>15</v>
      </c>
      <c r="AS37" s="424" t="s">
        <v>16</v>
      </c>
      <c r="AT37" s="422" t="s">
        <v>213</v>
      </c>
      <c r="AU37" s="267" t="s">
        <v>110</v>
      </c>
    </row>
    <row r="38" spans="1:47" x14ac:dyDescent="0.35">
      <c r="A38" s="415">
        <v>1</v>
      </c>
      <c r="B38" s="491"/>
      <c r="C38" s="491"/>
      <c r="D38" s="491"/>
      <c r="E38" s="491"/>
      <c r="F38" s="491"/>
      <c r="G38" s="491"/>
      <c r="H38" s="491"/>
      <c r="I38" s="491"/>
      <c r="J38" s="234">
        <v>0</v>
      </c>
      <c r="K38" s="234">
        <v>0</v>
      </c>
      <c r="L38" s="234">
        <v>0</v>
      </c>
      <c r="M38" s="236">
        <f>SUM(J38:L38)</f>
        <v>0</v>
      </c>
      <c r="N38" s="223"/>
      <c r="P38" s="415">
        <v>1</v>
      </c>
      <c r="Q38" s="496"/>
      <c r="R38" s="496"/>
      <c r="S38" s="496"/>
      <c r="T38" s="496"/>
      <c r="U38" s="496"/>
      <c r="V38" s="496"/>
      <c r="W38" s="496"/>
      <c r="X38" s="496"/>
      <c r="Y38" s="496"/>
      <c r="Z38" s="234">
        <v>0</v>
      </c>
      <c r="AA38" s="234">
        <v>0</v>
      </c>
      <c r="AB38" s="234">
        <v>0</v>
      </c>
      <c r="AC38" s="295">
        <f>SUM(Z38:AB38)</f>
        <v>0</v>
      </c>
      <c r="AD38" s="296">
        <f>M38-AC38</f>
        <v>0</v>
      </c>
      <c r="AE38" s="223"/>
      <c r="AF38" s="223"/>
      <c r="AG38" s="415">
        <v>1</v>
      </c>
      <c r="AH38" s="496"/>
      <c r="AI38" s="496"/>
      <c r="AJ38" s="496"/>
      <c r="AK38" s="496"/>
      <c r="AL38" s="496"/>
      <c r="AM38" s="496"/>
      <c r="AN38" s="496"/>
      <c r="AO38" s="496"/>
      <c r="AP38" s="496"/>
      <c r="AQ38" s="234">
        <v>0</v>
      </c>
      <c r="AR38" s="234">
        <v>0</v>
      </c>
      <c r="AS38" s="234">
        <v>0</v>
      </c>
      <c r="AT38" s="277">
        <f>SUM(AQ38:AS38)</f>
        <v>0</v>
      </c>
      <c r="AU38" s="278">
        <f>IF($S$73&lt;&gt;0, AC38-AT38, M38-AT38)</f>
        <v>0</v>
      </c>
    </row>
    <row r="39" spans="1:47" x14ac:dyDescent="0.35">
      <c r="A39" s="415">
        <v>2</v>
      </c>
      <c r="B39" s="492"/>
      <c r="C39" s="492"/>
      <c r="D39" s="492"/>
      <c r="E39" s="492"/>
      <c r="F39" s="492"/>
      <c r="G39" s="492"/>
      <c r="H39" s="492"/>
      <c r="I39" s="492"/>
      <c r="J39" s="234">
        <v>0</v>
      </c>
      <c r="K39" s="234">
        <v>0</v>
      </c>
      <c r="L39" s="234">
        <v>0</v>
      </c>
      <c r="M39" s="236">
        <f>SUM(J39:L39)</f>
        <v>0</v>
      </c>
      <c r="N39" s="223"/>
      <c r="P39" s="415">
        <v>2</v>
      </c>
      <c r="Q39" s="496"/>
      <c r="R39" s="496"/>
      <c r="S39" s="496"/>
      <c r="T39" s="496"/>
      <c r="U39" s="496"/>
      <c r="V39" s="496"/>
      <c r="W39" s="496"/>
      <c r="X39" s="496"/>
      <c r="Y39" s="496"/>
      <c r="Z39" s="234">
        <v>0</v>
      </c>
      <c r="AA39" s="234">
        <v>0</v>
      </c>
      <c r="AB39" s="234">
        <v>0</v>
      </c>
      <c r="AC39" s="295">
        <f t="shared" ref="AC39:AC40" si="33">SUM(Z39:AB39)</f>
        <v>0</v>
      </c>
      <c r="AD39" s="296">
        <f t="shared" ref="AD39:AD40" si="34">M39-AC39</f>
        <v>0</v>
      </c>
      <c r="AE39" s="223"/>
      <c r="AF39" s="223"/>
      <c r="AG39" s="415">
        <v>2</v>
      </c>
      <c r="AH39" s="496"/>
      <c r="AI39" s="496"/>
      <c r="AJ39" s="496"/>
      <c r="AK39" s="496"/>
      <c r="AL39" s="496"/>
      <c r="AM39" s="496"/>
      <c r="AN39" s="496"/>
      <c r="AO39" s="496"/>
      <c r="AP39" s="496"/>
      <c r="AQ39" s="234">
        <v>0</v>
      </c>
      <c r="AR39" s="234">
        <v>0</v>
      </c>
      <c r="AS39" s="234">
        <v>0</v>
      </c>
      <c r="AT39" s="277">
        <f>SUM(AQ39:AS39)</f>
        <v>0</v>
      </c>
      <c r="AU39" s="278">
        <f>IF($S$73&lt;&gt;0, AC39-AT39, M39-AT39)</f>
        <v>0</v>
      </c>
    </row>
    <row r="40" spans="1:47" x14ac:dyDescent="0.35">
      <c r="A40" s="415">
        <v>3</v>
      </c>
      <c r="B40" s="492"/>
      <c r="C40" s="492"/>
      <c r="D40" s="492"/>
      <c r="E40" s="492"/>
      <c r="F40" s="492"/>
      <c r="G40" s="492"/>
      <c r="H40" s="492"/>
      <c r="I40" s="492"/>
      <c r="J40" s="234">
        <v>0</v>
      </c>
      <c r="K40" s="234">
        <v>0</v>
      </c>
      <c r="L40" s="234">
        <v>0</v>
      </c>
      <c r="M40" s="236">
        <f>SUM(J40:L40)</f>
        <v>0</v>
      </c>
      <c r="N40" s="223"/>
      <c r="P40" s="415">
        <v>3</v>
      </c>
      <c r="Q40" s="496"/>
      <c r="R40" s="496"/>
      <c r="S40" s="496"/>
      <c r="T40" s="496"/>
      <c r="U40" s="496"/>
      <c r="V40" s="496"/>
      <c r="W40" s="496"/>
      <c r="X40" s="496"/>
      <c r="Y40" s="496"/>
      <c r="Z40" s="234">
        <v>0</v>
      </c>
      <c r="AA40" s="234">
        <v>0</v>
      </c>
      <c r="AB40" s="234">
        <v>0</v>
      </c>
      <c r="AC40" s="295">
        <f t="shared" si="33"/>
        <v>0</v>
      </c>
      <c r="AD40" s="296">
        <f t="shared" si="34"/>
        <v>0</v>
      </c>
      <c r="AE40" s="223"/>
      <c r="AF40" s="223"/>
      <c r="AG40" s="415">
        <v>3</v>
      </c>
      <c r="AH40" s="496"/>
      <c r="AI40" s="496"/>
      <c r="AJ40" s="496"/>
      <c r="AK40" s="496"/>
      <c r="AL40" s="496"/>
      <c r="AM40" s="496"/>
      <c r="AN40" s="496"/>
      <c r="AO40" s="496"/>
      <c r="AP40" s="496"/>
      <c r="AQ40" s="234">
        <v>0</v>
      </c>
      <c r="AR40" s="234">
        <v>0</v>
      </c>
      <c r="AS40" s="234">
        <v>0</v>
      </c>
      <c r="AT40" s="277">
        <f t="shared" ref="AT40" si="35">SUM(AQ40:AS40)</f>
        <v>0</v>
      </c>
      <c r="AU40" s="278">
        <f>IF($S$73&lt;&gt;0, AC40-AT40, M40-AT40)</f>
        <v>0</v>
      </c>
    </row>
    <row r="41" spans="1:47" ht="16" thickBot="1" x14ac:dyDescent="0.4">
      <c r="A41" s="504" t="s">
        <v>25</v>
      </c>
      <c r="B41" s="505"/>
      <c r="C41" s="505"/>
      <c r="D41" s="505"/>
      <c r="E41" s="505"/>
      <c r="F41" s="505"/>
      <c r="G41" s="505"/>
      <c r="H41" s="505"/>
      <c r="I41" s="505"/>
      <c r="J41" s="250">
        <f>SUM(J38:J40)</f>
        <v>0</v>
      </c>
      <c r="K41" s="250">
        <f t="shared" ref="K41:L41" si="36">SUM(K38:K40)</f>
        <v>0</v>
      </c>
      <c r="L41" s="250">
        <f t="shared" si="36"/>
        <v>0</v>
      </c>
      <c r="M41" s="237">
        <f>SUM(J41:L41)</f>
        <v>0</v>
      </c>
      <c r="N41" s="223"/>
      <c r="P41" s="504" t="s">
        <v>25</v>
      </c>
      <c r="Q41" s="505"/>
      <c r="R41" s="505"/>
      <c r="S41" s="505"/>
      <c r="T41" s="505"/>
      <c r="U41" s="505"/>
      <c r="V41" s="505"/>
      <c r="W41" s="505"/>
      <c r="X41" s="505"/>
      <c r="Y41" s="505"/>
      <c r="Z41" s="293">
        <f>SUM(Z38:Z40)</f>
        <v>0</v>
      </c>
      <c r="AA41" s="293">
        <f t="shared" ref="AA41:AC41" si="37">SUM(AA38:AA40)</f>
        <v>0</v>
      </c>
      <c r="AB41" s="293">
        <f>SUM(AB38:AB40)</f>
        <v>0</v>
      </c>
      <c r="AC41" s="293">
        <f t="shared" si="37"/>
        <v>0</v>
      </c>
      <c r="AD41" s="294">
        <f>SUM(AD38:AD40)</f>
        <v>0</v>
      </c>
      <c r="AE41" s="223"/>
      <c r="AF41" s="223"/>
      <c r="AG41" s="504" t="s">
        <v>25</v>
      </c>
      <c r="AH41" s="505"/>
      <c r="AI41" s="505"/>
      <c r="AJ41" s="505"/>
      <c r="AK41" s="505"/>
      <c r="AL41" s="505"/>
      <c r="AM41" s="505"/>
      <c r="AN41" s="505"/>
      <c r="AO41" s="505"/>
      <c r="AP41" s="505"/>
      <c r="AQ41" s="275">
        <f>SUM(AQ38:AQ40)</f>
        <v>0</v>
      </c>
      <c r="AR41" s="275">
        <f t="shared" ref="AR41:AU41" si="38">SUM(AR38:AR40)</f>
        <v>0</v>
      </c>
      <c r="AS41" s="275">
        <f t="shared" si="38"/>
        <v>0</v>
      </c>
      <c r="AT41" s="275">
        <f t="shared" si="38"/>
        <v>0</v>
      </c>
      <c r="AU41" s="276">
        <f t="shared" si="38"/>
        <v>0</v>
      </c>
    </row>
    <row r="42" spans="1:47" s="358" customFormat="1" ht="3.75" customHeight="1" thickBot="1" x14ac:dyDescent="0.4">
      <c r="A42" s="413"/>
      <c r="B42" s="413"/>
      <c r="C42" s="413"/>
      <c r="D42" s="413"/>
      <c r="E42" s="413"/>
      <c r="F42" s="413"/>
      <c r="G42" s="413"/>
      <c r="H42" s="413"/>
      <c r="I42" s="413"/>
      <c r="J42" s="246"/>
      <c r="K42" s="246"/>
      <c r="L42" s="246"/>
      <c r="M42" s="246"/>
      <c r="N42" s="223"/>
      <c r="Q42" s="413"/>
      <c r="R42" s="413"/>
      <c r="S42" s="413"/>
      <c r="T42" s="413"/>
      <c r="U42" s="413"/>
      <c r="V42" s="413"/>
      <c r="W42" s="413"/>
      <c r="X42" s="413"/>
      <c r="Y42" s="413"/>
      <c r="Z42" s="246"/>
      <c r="AA42" s="246"/>
      <c r="AB42" s="246"/>
      <c r="AC42" s="246"/>
      <c r="AD42" s="246"/>
      <c r="AE42" s="223"/>
      <c r="AF42" s="223"/>
      <c r="AH42" s="413"/>
      <c r="AI42" s="413"/>
      <c r="AJ42" s="413"/>
      <c r="AK42" s="413"/>
      <c r="AL42" s="413"/>
      <c r="AM42" s="413"/>
      <c r="AN42" s="413"/>
      <c r="AO42" s="413"/>
      <c r="AP42" s="413"/>
      <c r="AQ42" s="246"/>
      <c r="AR42" s="246"/>
      <c r="AS42" s="246"/>
      <c r="AT42" s="246"/>
      <c r="AU42" s="246"/>
    </row>
    <row r="43" spans="1:47" s="242" customFormat="1" x14ac:dyDescent="0.35">
      <c r="A43" s="502" t="s">
        <v>33</v>
      </c>
      <c r="B43" s="503"/>
      <c r="C43" s="503"/>
      <c r="D43" s="503"/>
      <c r="E43" s="503"/>
      <c r="F43" s="503"/>
      <c r="G43" s="503"/>
      <c r="H43" s="503"/>
      <c r="I43" s="503"/>
      <c r="J43" s="425" t="s">
        <v>17</v>
      </c>
      <c r="K43" s="425" t="s">
        <v>15</v>
      </c>
      <c r="L43" s="425" t="s">
        <v>16</v>
      </c>
      <c r="M43" s="418" t="s">
        <v>18</v>
      </c>
      <c r="N43" s="413"/>
      <c r="P43" s="502" t="s">
        <v>33</v>
      </c>
      <c r="Q43" s="503"/>
      <c r="R43" s="503"/>
      <c r="S43" s="503"/>
      <c r="T43" s="503"/>
      <c r="U43" s="503"/>
      <c r="V43" s="503"/>
      <c r="W43" s="503"/>
      <c r="X43" s="503"/>
      <c r="Y43" s="503"/>
      <c r="Z43" s="329" t="s">
        <v>77</v>
      </c>
      <c r="AA43" s="425" t="s">
        <v>15</v>
      </c>
      <c r="AB43" s="425" t="s">
        <v>16</v>
      </c>
      <c r="AC43" s="414" t="s">
        <v>18</v>
      </c>
      <c r="AD43" s="268" t="s">
        <v>114</v>
      </c>
      <c r="AE43" s="413"/>
      <c r="AF43" s="413"/>
      <c r="AG43" s="502" t="s">
        <v>33</v>
      </c>
      <c r="AH43" s="503"/>
      <c r="AI43" s="503"/>
      <c r="AJ43" s="503"/>
      <c r="AK43" s="503"/>
      <c r="AL43" s="503"/>
      <c r="AM43" s="503"/>
      <c r="AN43" s="503"/>
      <c r="AO43" s="503"/>
      <c r="AP43" s="503"/>
      <c r="AQ43" s="329" t="s">
        <v>211</v>
      </c>
      <c r="AR43" s="425" t="s">
        <v>15</v>
      </c>
      <c r="AS43" s="425" t="s">
        <v>16</v>
      </c>
      <c r="AT43" s="414" t="s">
        <v>213</v>
      </c>
      <c r="AU43" s="268" t="s">
        <v>110</v>
      </c>
    </row>
    <row r="44" spans="1:47" x14ac:dyDescent="0.35">
      <c r="A44" s="415">
        <v>1</v>
      </c>
      <c r="B44" s="492"/>
      <c r="C44" s="492"/>
      <c r="D44" s="492"/>
      <c r="E44" s="492"/>
      <c r="F44" s="492"/>
      <c r="G44" s="492"/>
      <c r="H44" s="492"/>
      <c r="I44" s="492"/>
      <c r="J44" s="234">
        <v>0</v>
      </c>
      <c r="K44" s="234">
        <v>0</v>
      </c>
      <c r="L44" s="234">
        <v>0</v>
      </c>
      <c r="M44" s="236">
        <f t="shared" ref="M44:M59" si="39">SUM(J44:L44)</f>
        <v>0</v>
      </c>
      <c r="N44" s="223"/>
      <c r="P44" s="415">
        <v>1</v>
      </c>
      <c r="Q44" s="496"/>
      <c r="R44" s="496"/>
      <c r="S44" s="496"/>
      <c r="T44" s="496"/>
      <c r="U44" s="496"/>
      <c r="V44" s="496"/>
      <c r="W44" s="496"/>
      <c r="X44" s="496"/>
      <c r="Y44" s="496"/>
      <c r="Z44" s="234">
        <v>0</v>
      </c>
      <c r="AA44" s="234">
        <v>0</v>
      </c>
      <c r="AB44" s="234">
        <v>0</v>
      </c>
      <c r="AC44" s="295">
        <f t="shared" ref="AC44:AC46" si="40">SUM(Z44:AB44)</f>
        <v>0</v>
      </c>
      <c r="AD44" s="296">
        <f>M44-AC44</f>
        <v>0</v>
      </c>
      <c r="AE44" s="223"/>
      <c r="AF44" s="223"/>
      <c r="AG44" s="415">
        <v>1</v>
      </c>
      <c r="AH44" s="496"/>
      <c r="AI44" s="496"/>
      <c r="AJ44" s="496"/>
      <c r="AK44" s="496"/>
      <c r="AL44" s="496"/>
      <c r="AM44" s="496"/>
      <c r="AN44" s="496"/>
      <c r="AO44" s="496"/>
      <c r="AP44" s="496"/>
      <c r="AQ44" s="234">
        <v>0</v>
      </c>
      <c r="AR44" s="234">
        <v>0</v>
      </c>
      <c r="AS44" s="234">
        <v>0</v>
      </c>
      <c r="AT44" s="277">
        <f t="shared" ref="AT44:AT46" si="41">SUM(AQ44:AS44)</f>
        <v>0</v>
      </c>
      <c r="AU44" s="278">
        <f>IF($S$73&lt;&gt;0, AC44-AT44, M44-AT44)</f>
        <v>0</v>
      </c>
    </row>
    <row r="45" spans="1:47" x14ac:dyDescent="0.35">
      <c r="A45" s="415">
        <v>2</v>
      </c>
      <c r="B45" s="492"/>
      <c r="C45" s="492"/>
      <c r="D45" s="492"/>
      <c r="E45" s="492"/>
      <c r="F45" s="492"/>
      <c r="G45" s="492"/>
      <c r="H45" s="492"/>
      <c r="I45" s="492"/>
      <c r="J45" s="234">
        <v>0</v>
      </c>
      <c r="K45" s="234">
        <v>0</v>
      </c>
      <c r="L45" s="234">
        <v>0</v>
      </c>
      <c r="M45" s="236">
        <f>SUM(J45:L45)</f>
        <v>0</v>
      </c>
      <c r="N45" s="223"/>
      <c r="P45" s="415">
        <v>2</v>
      </c>
      <c r="Q45" s="496"/>
      <c r="R45" s="496"/>
      <c r="S45" s="496"/>
      <c r="T45" s="496"/>
      <c r="U45" s="496"/>
      <c r="V45" s="496"/>
      <c r="W45" s="496"/>
      <c r="X45" s="496"/>
      <c r="Y45" s="496"/>
      <c r="Z45" s="234">
        <v>0</v>
      </c>
      <c r="AA45" s="234">
        <v>0</v>
      </c>
      <c r="AB45" s="234">
        <v>0</v>
      </c>
      <c r="AC45" s="295">
        <f t="shared" si="40"/>
        <v>0</v>
      </c>
      <c r="AD45" s="296">
        <f t="shared" ref="AD45:AD46" si="42">M45-AC45</f>
        <v>0</v>
      </c>
      <c r="AE45" s="223"/>
      <c r="AF45" s="223"/>
      <c r="AG45" s="415">
        <v>2</v>
      </c>
      <c r="AH45" s="496"/>
      <c r="AI45" s="496"/>
      <c r="AJ45" s="496"/>
      <c r="AK45" s="496"/>
      <c r="AL45" s="496"/>
      <c r="AM45" s="496"/>
      <c r="AN45" s="496"/>
      <c r="AO45" s="496"/>
      <c r="AP45" s="496"/>
      <c r="AQ45" s="234">
        <v>0</v>
      </c>
      <c r="AR45" s="234">
        <v>0</v>
      </c>
      <c r="AS45" s="234">
        <v>0</v>
      </c>
      <c r="AT45" s="277">
        <f t="shared" si="41"/>
        <v>0</v>
      </c>
      <c r="AU45" s="278">
        <f>IF($S$73&lt;&gt;0, AC45-AT45, M45-AT45)</f>
        <v>0</v>
      </c>
    </row>
    <row r="46" spans="1:47" x14ac:dyDescent="0.35">
      <c r="A46" s="415">
        <v>3</v>
      </c>
      <c r="B46" s="492"/>
      <c r="C46" s="492"/>
      <c r="D46" s="492"/>
      <c r="E46" s="492"/>
      <c r="F46" s="492"/>
      <c r="G46" s="492"/>
      <c r="H46" s="492"/>
      <c r="I46" s="492"/>
      <c r="J46" s="234">
        <v>0</v>
      </c>
      <c r="K46" s="234">
        <v>0</v>
      </c>
      <c r="L46" s="234">
        <v>0</v>
      </c>
      <c r="M46" s="236">
        <f>SUM(J46:L46)</f>
        <v>0</v>
      </c>
      <c r="N46" s="223"/>
      <c r="P46" s="415">
        <v>3</v>
      </c>
      <c r="Q46" s="496"/>
      <c r="R46" s="496"/>
      <c r="S46" s="496"/>
      <c r="T46" s="496"/>
      <c r="U46" s="496"/>
      <c r="V46" s="496"/>
      <c r="W46" s="496"/>
      <c r="X46" s="496"/>
      <c r="Y46" s="496"/>
      <c r="Z46" s="234">
        <v>0</v>
      </c>
      <c r="AA46" s="234">
        <v>0</v>
      </c>
      <c r="AB46" s="234">
        <v>0</v>
      </c>
      <c r="AC46" s="295">
        <f t="shared" si="40"/>
        <v>0</v>
      </c>
      <c r="AD46" s="296">
        <f t="shared" si="42"/>
        <v>0</v>
      </c>
      <c r="AE46" s="223"/>
      <c r="AF46" s="223"/>
      <c r="AG46" s="415">
        <v>3</v>
      </c>
      <c r="AH46" s="496"/>
      <c r="AI46" s="496"/>
      <c r="AJ46" s="496"/>
      <c r="AK46" s="496"/>
      <c r="AL46" s="496"/>
      <c r="AM46" s="496"/>
      <c r="AN46" s="496"/>
      <c r="AO46" s="496"/>
      <c r="AP46" s="496"/>
      <c r="AQ46" s="234">
        <v>0</v>
      </c>
      <c r="AR46" s="234">
        <v>0</v>
      </c>
      <c r="AS46" s="234">
        <v>0</v>
      </c>
      <c r="AT46" s="277">
        <f t="shared" si="41"/>
        <v>0</v>
      </c>
      <c r="AU46" s="278">
        <f>IF($S$73&lt;&gt;0, AC46-AT46, M46-AT46)</f>
        <v>0</v>
      </c>
    </row>
    <row r="47" spans="1:47" ht="16" thickBot="1" x14ac:dyDescent="0.4">
      <c r="A47" s="504" t="s">
        <v>26</v>
      </c>
      <c r="B47" s="505"/>
      <c r="C47" s="505"/>
      <c r="D47" s="505"/>
      <c r="E47" s="505"/>
      <c r="F47" s="505"/>
      <c r="G47" s="505"/>
      <c r="H47" s="505"/>
      <c r="I47" s="505"/>
      <c r="J47" s="250">
        <f>SUM(J44:J46)</f>
        <v>0</v>
      </c>
      <c r="K47" s="250">
        <f t="shared" ref="K47" si="43">SUM(K44:K46)</f>
        <v>0</v>
      </c>
      <c r="L47" s="250">
        <f>SUM(L44:L46)</f>
        <v>0</v>
      </c>
      <c r="M47" s="237">
        <f t="shared" si="39"/>
        <v>0</v>
      </c>
      <c r="N47" s="223"/>
      <c r="P47" s="504" t="s">
        <v>26</v>
      </c>
      <c r="Q47" s="505"/>
      <c r="R47" s="505"/>
      <c r="S47" s="505"/>
      <c r="T47" s="505"/>
      <c r="U47" s="505"/>
      <c r="V47" s="505"/>
      <c r="W47" s="505"/>
      <c r="X47" s="505"/>
      <c r="Y47" s="505"/>
      <c r="Z47" s="293">
        <f>SUM(Z44:Z46)</f>
        <v>0</v>
      </c>
      <c r="AA47" s="293">
        <f t="shared" ref="AA47:AC47" si="44">SUM(AA44:AA46)</f>
        <v>0</v>
      </c>
      <c r="AB47" s="293">
        <f t="shared" si="44"/>
        <v>0</v>
      </c>
      <c r="AC47" s="293">
        <f t="shared" si="44"/>
        <v>0</v>
      </c>
      <c r="AD47" s="294">
        <f>SUM(AD44:AD46)</f>
        <v>0</v>
      </c>
      <c r="AE47" s="223"/>
      <c r="AF47" s="223"/>
      <c r="AG47" s="504" t="s">
        <v>26</v>
      </c>
      <c r="AH47" s="505"/>
      <c r="AI47" s="505"/>
      <c r="AJ47" s="505"/>
      <c r="AK47" s="505"/>
      <c r="AL47" s="505"/>
      <c r="AM47" s="505"/>
      <c r="AN47" s="505"/>
      <c r="AO47" s="505"/>
      <c r="AP47" s="505"/>
      <c r="AQ47" s="275">
        <f>SUM(AQ44:AQ46)</f>
        <v>0</v>
      </c>
      <c r="AR47" s="275">
        <f t="shared" ref="AR47:AU47" si="45">SUM(AR44:AR46)</f>
        <v>0</v>
      </c>
      <c r="AS47" s="275">
        <f t="shared" si="45"/>
        <v>0</v>
      </c>
      <c r="AT47" s="275">
        <f t="shared" si="45"/>
        <v>0</v>
      </c>
      <c r="AU47" s="276">
        <f t="shared" si="45"/>
        <v>0</v>
      </c>
    </row>
    <row r="48" spans="1:47" s="358" customFormat="1" ht="3.75" customHeight="1" thickBot="1" x14ac:dyDescent="0.4">
      <c r="A48" s="413"/>
      <c r="B48" s="413"/>
      <c r="C48" s="413"/>
      <c r="D48" s="413"/>
      <c r="E48" s="413"/>
      <c r="F48" s="413"/>
      <c r="G48" s="413"/>
      <c r="H48" s="413"/>
      <c r="I48" s="413"/>
      <c r="J48" s="246"/>
      <c r="K48" s="246"/>
      <c r="L48" s="246"/>
      <c r="M48" s="246"/>
      <c r="N48" s="223"/>
      <c r="Q48" s="413"/>
      <c r="R48" s="413"/>
      <c r="S48" s="413"/>
      <c r="T48" s="413"/>
      <c r="U48" s="413"/>
      <c r="V48" s="413"/>
      <c r="W48" s="413"/>
      <c r="X48" s="413"/>
      <c r="Y48" s="413"/>
      <c r="Z48" s="246"/>
      <c r="AA48" s="246"/>
      <c r="AB48" s="246"/>
      <c r="AC48" s="246"/>
      <c r="AD48" s="246"/>
      <c r="AE48" s="223"/>
      <c r="AF48" s="223"/>
      <c r="AH48" s="413"/>
      <c r="AI48" s="413"/>
      <c r="AJ48" s="413"/>
      <c r="AK48" s="413"/>
      <c r="AL48" s="413"/>
      <c r="AM48" s="413"/>
      <c r="AN48" s="413"/>
      <c r="AO48" s="413"/>
      <c r="AP48" s="413"/>
      <c r="AQ48" s="246"/>
      <c r="AR48" s="246"/>
      <c r="AS48" s="246"/>
      <c r="AT48" s="246"/>
      <c r="AU48" s="246"/>
    </row>
    <row r="49" spans="1:47" s="242" customFormat="1" x14ac:dyDescent="0.35">
      <c r="A49" s="502" t="s">
        <v>27</v>
      </c>
      <c r="B49" s="503"/>
      <c r="C49" s="503"/>
      <c r="D49" s="503"/>
      <c r="E49" s="503"/>
      <c r="F49" s="503"/>
      <c r="G49" s="503"/>
      <c r="H49" s="503"/>
      <c r="I49" s="503"/>
      <c r="J49" s="425" t="s">
        <v>17</v>
      </c>
      <c r="K49" s="425" t="s">
        <v>15</v>
      </c>
      <c r="L49" s="425" t="s">
        <v>16</v>
      </c>
      <c r="M49" s="418" t="s">
        <v>18</v>
      </c>
      <c r="N49" s="413"/>
      <c r="P49" s="502" t="s">
        <v>27</v>
      </c>
      <c r="Q49" s="503"/>
      <c r="R49" s="503"/>
      <c r="S49" s="503"/>
      <c r="T49" s="503"/>
      <c r="U49" s="503"/>
      <c r="V49" s="503"/>
      <c r="W49" s="503"/>
      <c r="X49" s="503"/>
      <c r="Y49" s="503"/>
      <c r="Z49" s="329" t="s">
        <v>77</v>
      </c>
      <c r="AA49" s="425" t="s">
        <v>15</v>
      </c>
      <c r="AB49" s="425" t="s">
        <v>16</v>
      </c>
      <c r="AC49" s="414" t="s">
        <v>18</v>
      </c>
      <c r="AD49" s="268" t="s">
        <v>114</v>
      </c>
      <c r="AE49" s="413"/>
      <c r="AF49" s="413"/>
      <c r="AG49" s="502" t="s">
        <v>27</v>
      </c>
      <c r="AH49" s="503"/>
      <c r="AI49" s="503"/>
      <c r="AJ49" s="503"/>
      <c r="AK49" s="503"/>
      <c r="AL49" s="503"/>
      <c r="AM49" s="503"/>
      <c r="AN49" s="503"/>
      <c r="AO49" s="503"/>
      <c r="AP49" s="503"/>
      <c r="AQ49" s="329" t="s">
        <v>211</v>
      </c>
      <c r="AR49" s="425" t="s">
        <v>15</v>
      </c>
      <c r="AS49" s="425" t="s">
        <v>16</v>
      </c>
      <c r="AT49" s="414" t="s">
        <v>213</v>
      </c>
      <c r="AU49" s="268" t="s">
        <v>110</v>
      </c>
    </row>
    <row r="50" spans="1:47" x14ac:dyDescent="0.35">
      <c r="A50" s="415">
        <v>1</v>
      </c>
      <c r="B50" s="228" t="s">
        <v>28</v>
      </c>
      <c r="C50" s="492"/>
      <c r="D50" s="492"/>
      <c r="E50" s="492"/>
      <c r="F50" s="492"/>
      <c r="G50" s="492"/>
      <c r="H50" s="492"/>
      <c r="I50" s="492"/>
      <c r="J50" s="234">
        <v>0</v>
      </c>
      <c r="K50" s="234">
        <v>0</v>
      </c>
      <c r="L50" s="234">
        <v>0</v>
      </c>
      <c r="M50" s="236">
        <f t="shared" si="39"/>
        <v>0</v>
      </c>
      <c r="N50" s="223"/>
      <c r="P50" s="415">
        <v>1</v>
      </c>
      <c r="Q50" s="228" t="s">
        <v>28</v>
      </c>
      <c r="R50" s="617"/>
      <c r="S50" s="617"/>
      <c r="T50" s="617"/>
      <c r="U50" s="617"/>
      <c r="V50" s="617"/>
      <c r="W50" s="617"/>
      <c r="X50" s="617"/>
      <c r="Y50" s="617"/>
      <c r="Z50" s="234">
        <v>0</v>
      </c>
      <c r="AA50" s="234">
        <v>0</v>
      </c>
      <c r="AB50" s="234">
        <v>0</v>
      </c>
      <c r="AC50" s="295">
        <f t="shared" ref="AC50:AC58" si="46">SUM(Z50:AB50)</f>
        <v>0</v>
      </c>
      <c r="AD50" s="296">
        <f t="shared" ref="AD50:AD60" si="47">M50-AC50</f>
        <v>0</v>
      </c>
      <c r="AE50" s="223"/>
      <c r="AF50" s="223"/>
      <c r="AG50" s="415">
        <v>1</v>
      </c>
      <c r="AH50" s="228" t="s">
        <v>28</v>
      </c>
      <c r="AI50" s="416"/>
      <c r="AJ50" s="492"/>
      <c r="AK50" s="492"/>
      <c r="AL50" s="492"/>
      <c r="AM50" s="492"/>
      <c r="AN50" s="492"/>
      <c r="AO50" s="492"/>
      <c r="AP50" s="492"/>
      <c r="AQ50" s="234">
        <v>0</v>
      </c>
      <c r="AR50" s="234">
        <v>0</v>
      </c>
      <c r="AS50" s="234">
        <v>0</v>
      </c>
      <c r="AT50" s="277">
        <f t="shared" ref="AT50:AT59" si="48">SUM(AQ50:AS50)</f>
        <v>0</v>
      </c>
      <c r="AU50" s="278">
        <f t="shared" ref="AU50:AU60" si="49">IF($S$73&lt;&gt;0, AC50-AT50, M50-AT50)</f>
        <v>0</v>
      </c>
    </row>
    <row r="51" spans="1:47" x14ac:dyDescent="0.35">
      <c r="A51" s="415">
        <v>2</v>
      </c>
      <c r="B51" s="228" t="s">
        <v>31</v>
      </c>
      <c r="C51" s="492"/>
      <c r="D51" s="492"/>
      <c r="E51" s="492"/>
      <c r="F51" s="492"/>
      <c r="G51" s="492"/>
      <c r="H51" s="492"/>
      <c r="I51" s="492"/>
      <c r="J51" s="234">
        <v>0</v>
      </c>
      <c r="K51" s="234">
        <v>0</v>
      </c>
      <c r="L51" s="234">
        <v>0</v>
      </c>
      <c r="M51" s="236">
        <f t="shared" si="39"/>
        <v>0</v>
      </c>
      <c r="N51" s="223"/>
      <c r="P51" s="415">
        <v>2</v>
      </c>
      <c r="Q51" s="228" t="s">
        <v>31</v>
      </c>
      <c r="R51" s="617"/>
      <c r="S51" s="617"/>
      <c r="T51" s="617"/>
      <c r="U51" s="617"/>
      <c r="V51" s="617"/>
      <c r="W51" s="617"/>
      <c r="X51" s="617"/>
      <c r="Y51" s="617"/>
      <c r="Z51" s="234">
        <v>0</v>
      </c>
      <c r="AA51" s="234">
        <v>0</v>
      </c>
      <c r="AB51" s="234">
        <v>0</v>
      </c>
      <c r="AC51" s="295">
        <f t="shared" si="46"/>
        <v>0</v>
      </c>
      <c r="AD51" s="296">
        <f t="shared" si="47"/>
        <v>0</v>
      </c>
      <c r="AE51" s="223"/>
      <c r="AF51" s="223"/>
      <c r="AG51" s="415">
        <v>2</v>
      </c>
      <c r="AH51" s="228" t="s">
        <v>31</v>
      </c>
      <c r="AI51" s="416"/>
      <c r="AJ51" s="492"/>
      <c r="AK51" s="492"/>
      <c r="AL51" s="492"/>
      <c r="AM51" s="492"/>
      <c r="AN51" s="492"/>
      <c r="AO51" s="492"/>
      <c r="AP51" s="492"/>
      <c r="AQ51" s="234">
        <v>0</v>
      </c>
      <c r="AR51" s="234">
        <v>0</v>
      </c>
      <c r="AS51" s="234">
        <v>0</v>
      </c>
      <c r="AT51" s="277">
        <f t="shared" si="48"/>
        <v>0</v>
      </c>
      <c r="AU51" s="278">
        <f t="shared" si="49"/>
        <v>0</v>
      </c>
    </row>
    <row r="52" spans="1:47" x14ac:dyDescent="0.35">
      <c r="A52" s="415">
        <v>3</v>
      </c>
      <c r="B52" s="228" t="s">
        <v>32</v>
      </c>
      <c r="C52" s="492"/>
      <c r="D52" s="492"/>
      <c r="E52" s="492"/>
      <c r="F52" s="492"/>
      <c r="G52" s="492"/>
      <c r="H52" s="492"/>
      <c r="I52" s="492"/>
      <c r="J52" s="234">
        <v>0</v>
      </c>
      <c r="K52" s="234">
        <v>0</v>
      </c>
      <c r="L52" s="234">
        <v>0</v>
      </c>
      <c r="M52" s="236">
        <f t="shared" si="39"/>
        <v>0</v>
      </c>
      <c r="N52" s="223"/>
      <c r="P52" s="415">
        <v>3</v>
      </c>
      <c r="Q52" s="228" t="s">
        <v>32</v>
      </c>
      <c r="R52" s="617"/>
      <c r="S52" s="617"/>
      <c r="T52" s="617"/>
      <c r="U52" s="617"/>
      <c r="V52" s="617"/>
      <c r="W52" s="617"/>
      <c r="X52" s="617"/>
      <c r="Y52" s="617"/>
      <c r="Z52" s="234">
        <v>0</v>
      </c>
      <c r="AA52" s="234">
        <v>0</v>
      </c>
      <c r="AB52" s="234">
        <v>0</v>
      </c>
      <c r="AC52" s="295">
        <f t="shared" si="46"/>
        <v>0</v>
      </c>
      <c r="AD52" s="296">
        <f t="shared" si="47"/>
        <v>0</v>
      </c>
      <c r="AE52" s="223"/>
      <c r="AF52" s="223"/>
      <c r="AG52" s="415">
        <v>3</v>
      </c>
      <c r="AH52" s="228" t="s">
        <v>32</v>
      </c>
      <c r="AI52" s="416"/>
      <c r="AJ52" s="492"/>
      <c r="AK52" s="492"/>
      <c r="AL52" s="492"/>
      <c r="AM52" s="492"/>
      <c r="AN52" s="492"/>
      <c r="AO52" s="492"/>
      <c r="AP52" s="492"/>
      <c r="AQ52" s="234">
        <v>0</v>
      </c>
      <c r="AR52" s="234">
        <v>0</v>
      </c>
      <c r="AS52" s="234">
        <v>0</v>
      </c>
      <c r="AT52" s="277">
        <f t="shared" si="48"/>
        <v>0</v>
      </c>
      <c r="AU52" s="278">
        <f t="shared" si="49"/>
        <v>0</v>
      </c>
    </row>
    <row r="53" spans="1:47" s="358" customFormat="1" x14ac:dyDescent="0.35">
      <c r="A53" s="229">
        <v>4</v>
      </c>
      <c r="B53" s="228" t="s">
        <v>72</v>
      </c>
      <c r="C53" s="492"/>
      <c r="D53" s="492"/>
      <c r="E53" s="492"/>
      <c r="F53" s="492"/>
      <c r="G53" s="492"/>
      <c r="H53" s="492"/>
      <c r="I53" s="492"/>
      <c r="J53" s="234">
        <v>0</v>
      </c>
      <c r="K53" s="234">
        <v>0</v>
      </c>
      <c r="L53" s="234">
        <v>0</v>
      </c>
      <c r="M53" s="236">
        <f t="shared" si="39"/>
        <v>0</v>
      </c>
      <c r="N53" s="223"/>
      <c r="P53" s="229">
        <v>4</v>
      </c>
      <c r="Q53" s="228" t="s">
        <v>72</v>
      </c>
      <c r="R53" s="633"/>
      <c r="S53" s="633"/>
      <c r="T53" s="633"/>
      <c r="U53" s="633"/>
      <c r="V53" s="633"/>
      <c r="W53" s="633"/>
      <c r="X53" s="633"/>
      <c r="Y53" s="633"/>
      <c r="Z53" s="234">
        <v>0</v>
      </c>
      <c r="AA53" s="234">
        <v>0</v>
      </c>
      <c r="AB53" s="234">
        <v>0</v>
      </c>
      <c r="AC53" s="295">
        <f t="shared" si="46"/>
        <v>0</v>
      </c>
      <c r="AD53" s="296">
        <f t="shared" si="47"/>
        <v>0</v>
      </c>
      <c r="AE53" s="223"/>
      <c r="AF53" s="223"/>
      <c r="AG53" s="229">
        <v>4</v>
      </c>
      <c r="AH53" s="228" t="s">
        <v>72</v>
      </c>
      <c r="AI53" s="437"/>
      <c r="AJ53" s="492"/>
      <c r="AK53" s="492"/>
      <c r="AL53" s="492"/>
      <c r="AM53" s="492"/>
      <c r="AN53" s="492"/>
      <c r="AO53" s="492"/>
      <c r="AP53" s="492"/>
      <c r="AQ53" s="234">
        <v>0</v>
      </c>
      <c r="AR53" s="234">
        <v>0</v>
      </c>
      <c r="AS53" s="234">
        <v>0</v>
      </c>
      <c r="AT53" s="277">
        <f t="shared" si="48"/>
        <v>0</v>
      </c>
      <c r="AU53" s="278">
        <f t="shared" si="49"/>
        <v>0</v>
      </c>
    </row>
    <row r="54" spans="1:47" x14ac:dyDescent="0.35">
      <c r="A54" s="415">
        <v>5</v>
      </c>
      <c r="B54" s="228" t="s">
        <v>29</v>
      </c>
      <c r="C54" s="492"/>
      <c r="D54" s="492"/>
      <c r="E54" s="492"/>
      <c r="F54" s="492"/>
      <c r="G54" s="492"/>
      <c r="H54" s="492"/>
      <c r="I54" s="492"/>
      <c r="J54" s="234">
        <v>0</v>
      </c>
      <c r="K54" s="234">
        <v>0</v>
      </c>
      <c r="L54" s="234">
        <v>0</v>
      </c>
      <c r="M54" s="236">
        <f t="shared" si="39"/>
        <v>0</v>
      </c>
      <c r="N54" s="223"/>
      <c r="P54" s="415">
        <v>5</v>
      </c>
      <c r="Q54" s="228" t="s">
        <v>29</v>
      </c>
      <c r="R54" s="617"/>
      <c r="S54" s="617"/>
      <c r="T54" s="617"/>
      <c r="U54" s="617"/>
      <c r="V54" s="617"/>
      <c r="W54" s="617"/>
      <c r="X54" s="617"/>
      <c r="Y54" s="617"/>
      <c r="Z54" s="234">
        <v>0</v>
      </c>
      <c r="AA54" s="234">
        <v>0</v>
      </c>
      <c r="AB54" s="234">
        <v>0</v>
      </c>
      <c r="AC54" s="295">
        <f t="shared" si="46"/>
        <v>0</v>
      </c>
      <c r="AD54" s="296">
        <f t="shared" si="47"/>
        <v>0</v>
      </c>
      <c r="AE54" s="223"/>
      <c r="AF54" s="223"/>
      <c r="AG54" s="415">
        <v>5</v>
      </c>
      <c r="AH54" s="228" t="s">
        <v>29</v>
      </c>
      <c r="AI54" s="416"/>
      <c r="AJ54" s="492"/>
      <c r="AK54" s="492"/>
      <c r="AL54" s="492"/>
      <c r="AM54" s="492"/>
      <c r="AN54" s="492"/>
      <c r="AO54" s="492"/>
      <c r="AP54" s="492"/>
      <c r="AQ54" s="234">
        <v>0</v>
      </c>
      <c r="AR54" s="234">
        <v>0</v>
      </c>
      <c r="AS54" s="234">
        <v>0</v>
      </c>
      <c r="AT54" s="277">
        <f t="shared" si="48"/>
        <v>0</v>
      </c>
      <c r="AU54" s="278">
        <f t="shared" si="49"/>
        <v>0</v>
      </c>
    </row>
    <row r="55" spans="1:47" x14ac:dyDescent="0.35">
      <c r="A55" s="415">
        <v>6</v>
      </c>
      <c r="B55" s="228" t="s">
        <v>30</v>
      </c>
      <c r="C55" s="492"/>
      <c r="D55" s="492"/>
      <c r="E55" s="492"/>
      <c r="F55" s="492"/>
      <c r="G55" s="492"/>
      <c r="H55" s="492"/>
      <c r="I55" s="492"/>
      <c r="J55" s="234">
        <v>0</v>
      </c>
      <c r="K55" s="234">
        <v>0</v>
      </c>
      <c r="L55" s="234">
        <v>0</v>
      </c>
      <c r="M55" s="236">
        <f>SUM(J55:L55)</f>
        <v>0</v>
      </c>
      <c r="N55" s="223"/>
      <c r="P55" s="415">
        <v>6</v>
      </c>
      <c r="Q55" s="228" t="s">
        <v>30</v>
      </c>
      <c r="R55" s="617"/>
      <c r="S55" s="617"/>
      <c r="T55" s="617"/>
      <c r="U55" s="617"/>
      <c r="V55" s="617"/>
      <c r="W55" s="617"/>
      <c r="X55" s="617"/>
      <c r="Y55" s="617"/>
      <c r="Z55" s="234">
        <v>0</v>
      </c>
      <c r="AA55" s="234">
        <v>0</v>
      </c>
      <c r="AB55" s="234">
        <v>0</v>
      </c>
      <c r="AC55" s="295">
        <f t="shared" si="46"/>
        <v>0</v>
      </c>
      <c r="AD55" s="296">
        <f t="shared" si="47"/>
        <v>0</v>
      </c>
      <c r="AE55" s="223"/>
      <c r="AF55" s="223"/>
      <c r="AG55" s="415">
        <v>6</v>
      </c>
      <c r="AH55" s="228" t="s">
        <v>30</v>
      </c>
      <c r="AI55" s="416"/>
      <c r="AJ55" s="492"/>
      <c r="AK55" s="492"/>
      <c r="AL55" s="492"/>
      <c r="AM55" s="492"/>
      <c r="AN55" s="492"/>
      <c r="AO55" s="492"/>
      <c r="AP55" s="492"/>
      <c r="AQ55" s="234">
        <v>0</v>
      </c>
      <c r="AR55" s="234">
        <v>0</v>
      </c>
      <c r="AS55" s="234">
        <v>0</v>
      </c>
      <c r="AT55" s="277">
        <f t="shared" si="48"/>
        <v>0</v>
      </c>
      <c r="AU55" s="278">
        <f t="shared" si="49"/>
        <v>0</v>
      </c>
    </row>
    <row r="56" spans="1:47" x14ac:dyDescent="0.35">
      <c r="A56" s="415">
        <v>7</v>
      </c>
      <c r="B56" s="228" t="s">
        <v>34</v>
      </c>
      <c r="C56" s="492"/>
      <c r="D56" s="492"/>
      <c r="E56" s="492"/>
      <c r="F56" s="492"/>
      <c r="G56" s="492"/>
      <c r="H56" s="492"/>
      <c r="I56" s="492"/>
      <c r="J56" s="234">
        <v>0</v>
      </c>
      <c r="K56" s="234">
        <v>0</v>
      </c>
      <c r="L56" s="234">
        <v>0</v>
      </c>
      <c r="M56" s="236">
        <f>SUM(J56:L56)</f>
        <v>0</v>
      </c>
      <c r="N56" s="223"/>
      <c r="P56" s="415">
        <v>7</v>
      </c>
      <c r="Q56" s="228" t="s">
        <v>34</v>
      </c>
      <c r="R56" s="617"/>
      <c r="S56" s="617"/>
      <c r="T56" s="617"/>
      <c r="U56" s="617"/>
      <c r="V56" s="617"/>
      <c r="W56" s="617"/>
      <c r="X56" s="617"/>
      <c r="Y56" s="617"/>
      <c r="Z56" s="234">
        <v>0</v>
      </c>
      <c r="AA56" s="234">
        <v>0</v>
      </c>
      <c r="AB56" s="234">
        <v>0</v>
      </c>
      <c r="AC56" s="295">
        <f t="shared" si="46"/>
        <v>0</v>
      </c>
      <c r="AD56" s="296">
        <f t="shared" si="47"/>
        <v>0</v>
      </c>
      <c r="AE56" s="223"/>
      <c r="AF56" s="223"/>
      <c r="AG56" s="415">
        <v>7</v>
      </c>
      <c r="AH56" s="228" t="s">
        <v>34</v>
      </c>
      <c r="AI56" s="416"/>
      <c r="AJ56" s="492"/>
      <c r="AK56" s="492"/>
      <c r="AL56" s="492"/>
      <c r="AM56" s="492"/>
      <c r="AN56" s="492"/>
      <c r="AO56" s="492"/>
      <c r="AP56" s="492"/>
      <c r="AQ56" s="234">
        <v>0</v>
      </c>
      <c r="AR56" s="234">
        <v>0</v>
      </c>
      <c r="AS56" s="234">
        <v>0</v>
      </c>
      <c r="AT56" s="277">
        <f t="shared" si="48"/>
        <v>0</v>
      </c>
      <c r="AU56" s="278">
        <f t="shared" si="49"/>
        <v>0</v>
      </c>
    </row>
    <row r="57" spans="1:47" x14ac:dyDescent="0.35">
      <c r="A57" s="415">
        <v>8</v>
      </c>
      <c r="B57" s="228" t="s">
        <v>35</v>
      </c>
      <c r="C57" s="492"/>
      <c r="D57" s="492"/>
      <c r="E57" s="492"/>
      <c r="F57" s="492"/>
      <c r="G57" s="492"/>
      <c r="H57" s="492"/>
      <c r="I57" s="492"/>
      <c r="J57" s="234">
        <v>0</v>
      </c>
      <c r="K57" s="234">
        <v>0</v>
      </c>
      <c r="L57" s="234">
        <v>0</v>
      </c>
      <c r="M57" s="236">
        <f>SUM(J57:L57)</f>
        <v>0</v>
      </c>
      <c r="N57" s="223"/>
      <c r="P57" s="415">
        <v>8</v>
      </c>
      <c r="Q57" s="228" t="s">
        <v>35</v>
      </c>
      <c r="R57" s="617"/>
      <c r="S57" s="617"/>
      <c r="T57" s="617"/>
      <c r="U57" s="617"/>
      <c r="V57" s="617"/>
      <c r="W57" s="617"/>
      <c r="X57" s="617"/>
      <c r="Y57" s="617"/>
      <c r="Z57" s="234">
        <v>0</v>
      </c>
      <c r="AA57" s="234">
        <v>0</v>
      </c>
      <c r="AB57" s="234">
        <v>0</v>
      </c>
      <c r="AC57" s="295">
        <f t="shared" si="46"/>
        <v>0</v>
      </c>
      <c r="AD57" s="296">
        <f t="shared" si="47"/>
        <v>0</v>
      </c>
      <c r="AE57" s="223"/>
      <c r="AF57" s="223"/>
      <c r="AG57" s="415">
        <v>8</v>
      </c>
      <c r="AH57" s="228" t="s">
        <v>35</v>
      </c>
      <c r="AI57" s="416"/>
      <c r="AJ57" s="492"/>
      <c r="AK57" s="492"/>
      <c r="AL57" s="492"/>
      <c r="AM57" s="492"/>
      <c r="AN57" s="492"/>
      <c r="AO57" s="492"/>
      <c r="AP57" s="492"/>
      <c r="AQ57" s="234">
        <v>0</v>
      </c>
      <c r="AR57" s="234">
        <v>0</v>
      </c>
      <c r="AS57" s="234">
        <v>0</v>
      </c>
      <c r="AT57" s="277">
        <f t="shared" si="48"/>
        <v>0</v>
      </c>
      <c r="AU57" s="278">
        <f t="shared" si="49"/>
        <v>0</v>
      </c>
    </row>
    <row r="58" spans="1:47" x14ac:dyDescent="0.35">
      <c r="A58" s="415">
        <v>9</v>
      </c>
      <c r="B58" s="228" t="s">
        <v>50</v>
      </c>
      <c r="C58" s="492"/>
      <c r="D58" s="492"/>
      <c r="E58" s="492"/>
      <c r="F58" s="492"/>
      <c r="G58" s="492"/>
      <c r="H58" s="492"/>
      <c r="I58" s="492"/>
      <c r="J58" s="234">
        <v>0</v>
      </c>
      <c r="K58" s="234">
        <v>0</v>
      </c>
      <c r="L58" s="234">
        <v>0</v>
      </c>
      <c r="M58" s="236">
        <f t="shared" si="39"/>
        <v>0</v>
      </c>
      <c r="N58" s="223"/>
      <c r="P58" s="415">
        <v>9</v>
      </c>
      <c r="Q58" s="228" t="s">
        <v>50</v>
      </c>
      <c r="R58" s="617"/>
      <c r="S58" s="617"/>
      <c r="T58" s="617"/>
      <c r="U58" s="617"/>
      <c r="V58" s="617"/>
      <c r="W58" s="617"/>
      <c r="X58" s="617"/>
      <c r="Y58" s="617"/>
      <c r="Z58" s="234">
        <v>0</v>
      </c>
      <c r="AA58" s="234">
        <v>0</v>
      </c>
      <c r="AB58" s="234">
        <v>0</v>
      </c>
      <c r="AC58" s="295">
        <f t="shared" si="46"/>
        <v>0</v>
      </c>
      <c r="AD58" s="296">
        <f t="shared" si="47"/>
        <v>0</v>
      </c>
      <c r="AE58" s="223"/>
      <c r="AF58" s="223"/>
      <c r="AG58" s="415">
        <v>9</v>
      </c>
      <c r="AH58" s="228" t="s">
        <v>50</v>
      </c>
      <c r="AI58" s="416"/>
      <c r="AJ58" s="492"/>
      <c r="AK58" s="492"/>
      <c r="AL58" s="492"/>
      <c r="AM58" s="492"/>
      <c r="AN58" s="492"/>
      <c r="AO58" s="492"/>
      <c r="AP58" s="492"/>
      <c r="AQ58" s="234">
        <v>0</v>
      </c>
      <c r="AR58" s="234">
        <v>0</v>
      </c>
      <c r="AS58" s="234">
        <v>0</v>
      </c>
      <c r="AT58" s="277">
        <f t="shared" si="48"/>
        <v>0</v>
      </c>
      <c r="AU58" s="278">
        <f t="shared" si="49"/>
        <v>0</v>
      </c>
    </row>
    <row r="59" spans="1:47" x14ac:dyDescent="0.35">
      <c r="A59" s="415">
        <v>10</v>
      </c>
      <c r="B59" s="313" t="s">
        <v>205</v>
      </c>
      <c r="C59" s="492"/>
      <c r="D59" s="492"/>
      <c r="E59" s="492"/>
      <c r="F59" s="492"/>
      <c r="G59" s="492"/>
      <c r="H59" s="492"/>
      <c r="I59" s="492"/>
      <c r="J59" s="234">
        <v>0</v>
      </c>
      <c r="K59" s="234">
        <v>0</v>
      </c>
      <c r="L59" s="234">
        <v>0</v>
      </c>
      <c r="M59" s="236">
        <f t="shared" si="39"/>
        <v>0</v>
      </c>
      <c r="N59" s="223"/>
      <c r="P59" s="415">
        <v>10</v>
      </c>
      <c r="Q59" s="417" t="s">
        <v>205</v>
      </c>
      <c r="R59" s="513"/>
      <c r="S59" s="513"/>
      <c r="T59" s="513"/>
      <c r="U59" s="513"/>
      <c r="V59" s="513"/>
      <c r="W59" s="513"/>
      <c r="X59" s="513"/>
      <c r="Y59" s="513"/>
      <c r="Z59" s="234">
        <v>0</v>
      </c>
      <c r="AA59" s="234">
        <v>0</v>
      </c>
      <c r="AB59" s="234">
        <v>0</v>
      </c>
      <c r="AC59" s="295">
        <f>SUM(Z59:AB59)</f>
        <v>0</v>
      </c>
      <c r="AD59" s="296">
        <f t="shared" si="47"/>
        <v>0</v>
      </c>
      <c r="AE59" s="223"/>
      <c r="AF59" s="223"/>
      <c r="AG59" s="415">
        <v>10</v>
      </c>
      <c r="AH59" s="513" t="s">
        <v>205</v>
      </c>
      <c r="AI59" s="513"/>
      <c r="AJ59" s="491"/>
      <c r="AK59" s="491"/>
      <c r="AL59" s="491"/>
      <c r="AM59" s="491"/>
      <c r="AN59" s="491"/>
      <c r="AO59" s="491"/>
      <c r="AP59" s="491"/>
      <c r="AQ59" s="234">
        <v>0</v>
      </c>
      <c r="AR59" s="234">
        <v>0</v>
      </c>
      <c r="AS59" s="234">
        <v>0</v>
      </c>
      <c r="AT59" s="277">
        <f t="shared" si="48"/>
        <v>0</v>
      </c>
      <c r="AU59" s="278">
        <f t="shared" si="49"/>
        <v>0</v>
      </c>
    </row>
    <row r="60" spans="1:47" ht="17.25" customHeight="1" x14ac:dyDescent="0.35">
      <c r="A60" s="415">
        <v>11</v>
      </c>
      <c r="B60" s="313" t="s">
        <v>205</v>
      </c>
      <c r="C60" s="492"/>
      <c r="D60" s="492"/>
      <c r="E60" s="492"/>
      <c r="F60" s="492"/>
      <c r="G60" s="492"/>
      <c r="H60" s="492"/>
      <c r="I60" s="492"/>
      <c r="J60" s="234">
        <v>0</v>
      </c>
      <c r="K60" s="234">
        <v>0</v>
      </c>
      <c r="L60" s="234">
        <v>0</v>
      </c>
      <c r="M60" s="236">
        <f>SUM(J60:L60)</f>
        <v>0</v>
      </c>
      <c r="N60" s="223"/>
      <c r="P60" s="415">
        <v>11</v>
      </c>
      <c r="Q60" s="417" t="s">
        <v>205</v>
      </c>
      <c r="R60" s="513"/>
      <c r="S60" s="513"/>
      <c r="T60" s="513"/>
      <c r="U60" s="513"/>
      <c r="V60" s="513"/>
      <c r="W60" s="513"/>
      <c r="X60" s="513"/>
      <c r="Y60" s="513"/>
      <c r="Z60" s="234">
        <v>0</v>
      </c>
      <c r="AA60" s="234">
        <v>0</v>
      </c>
      <c r="AB60" s="234">
        <v>0</v>
      </c>
      <c r="AC60" s="295">
        <f>SUM(Z60:AB60)</f>
        <v>0</v>
      </c>
      <c r="AD60" s="296">
        <f t="shared" si="47"/>
        <v>0</v>
      </c>
      <c r="AE60" s="223"/>
      <c r="AF60" s="223"/>
      <c r="AG60" s="415">
        <v>11</v>
      </c>
      <c r="AH60" s="513" t="s">
        <v>205</v>
      </c>
      <c r="AI60" s="513"/>
      <c r="AJ60" s="491"/>
      <c r="AK60" s="491"/>
      <c r="AL60" s="491"/>
      <c r="AM60" s="491"/>
      <c r="AN60" s="491"/>
      <c r="AO60" s="491"/>
      <c r="AP60" s="491"/>
      <c r="AQ60" s="234">
        <v>0</v>
      </c>
      <c r="AR60" s="234">
        <v>0</v>
      </c>
      <c r="AS60" s="234">
        <v>0</v>
      </c>
      <c r="AT60" s="277">
        <f>SUM(AQ60:AS60)</f>
        <v>0</v>
      </c>
      <c r="AU60" s="278">
        <f t="shared" si="49"/>
        <v>0</v>
      </c>
    </row>
    <row r="61" spans="1:47" ht="16" thickBot="1" x14ac:dyDescent="0.4">
      <c r="A61" s="504" t="s">
        <v>36</v>
      </c>
      <c r="B61" s="505"/>
      <c r="C61" s="505"/>
      <c r="D61" s="505"/>
      <c r="E61" s="505"/>
      <c r="F61" s="505"/>
      <c r="G61" s="505"/>
      <c r="H61" s="505"/>
      <c r="I61" s="505"/>
      <c r="J61" s="250">
        <f>SUM(J50:J60)</f>
        <v>0</v>
      </c>
      <c r="K61" s="250">
        <f t="shared" ref="K61:L61" si="50">SUM(K50:K60)</f>
        <v>0</v>
      </c>
      <c r="L61" s="250">
        <f t="shared" si="50"/>
        <v>0</v>
      </c>
      <c r="M61" s="237">
        <f>SUM(J61:L61)</f>
        <v>0</v>
      </c>
      <c r="N61" s="223"/>
      <c r="P61" s="578" t="s">
        <v>36</v>
      </c>
      <c r="Q61" s="579"/>
      <c r="R61" s="579"/>
      <c r="S61" s="579"/>
      <c r="T61" s="579"/>
      <c r="U61" s="579"/>
      <c r="V61" s="579"/>
      <c r="W61" s="579"/>
      <c r="X61" s="579"/>
      <c r="Y61" s="579"/>
      <c r="Z61" s="293">
        <f>SUM(Z50:Z60)</f>
        <v>0</v>
      </c>
      <c r="AA61" s="293">
        <f t="shared" ref="AA61:AB61" si="51">SUM(AA50:AA60)</f>
        <v>0</v>
      </c>
      <c r="AB61" s="293">
        <f t="shared" si="51"/>
        <v>0</v>
      </c>
      <c r="AC61" s="293">
        <f>SUM(AC50:AC60)</f>
        <v>0</v>
      </c>
      <c r="AD61" s="294">
        <f>SUM(AD50:AD60)</f>
        <v>0</v>
      </c>
      <c r="AE61" s="223"/>
      <c r="AF61" s="223"/>
      <c r="AG61" s="578" t="s">
        <v>36</v>
      </c>
      <c r="AH61" s="579"/>
      <c r="AI61" s="579"/>
      <c r="AJ61" s="579"/>
      <c r="AK61" s="579"/>
      <c r="AL61" s="579"/>
      <c r="AM61" s="579"/>
      <c r="AN61" s="579"/>
      <c r="AO61" s="579"/>
      <c r="AP61" s="579"/>
      <c r="AQ61" s="275">
        <f>SUM(AQ50:AQ60)</f>
        <v>0</v>
      </c>
      <c r="AR61" s="275">
        <f t="shared" ref="AR61:AU61" si="52">SUM(AR50:AR60)</f>
        <v>0</v>
      </c>
      <c r="AS61" s="275">
        <f t="shared" si="52"/>
        <v>0</v>
      </c>
      <c r="AT61" s="275">
        <f t="shared" si="52"/>
        <v>0</v>
      </c>
      <c r="AU61" s="276">
        <f t="shared" si="52"/>
        <v>0</v>
      </c>
    </row>
    <row r="62" spans="1:47" s="358" customFormat="1" ht="4.5" customHeight="1" x14ac:dyDescent="0.35">
      <c r="B62" s="281"/>
      <c r="C62" s="360"/>
      <c r="D62" s="360"/>
      <c r="E62" s="360"/>
      <c r="F62" s="360"/>
      <c r="G62" s="360"/>
      <c r="H62" s="360"/>
      <c r="I62" s="360"/>
      <c r="J62" s="283"/>
      <c r="K62" s="283"/>
      <c r="L62" s="283"/>
      <c r="M62" s="246"/>
      <c r="N62" s="223"/>
      <c r="R62" s="281"/>
      <c r="S62" s="284"/>
      <c r="T62" s="284"/>
      <c r="U62" s="284"/>
      <c r="V62" s="284"/>
      <c r="W62" s="284"/>
      <c r="X62" s="284"/>
      <c r="Y62" s="284"/>
      <c r="Z62" s="283"/>
      <c r="AA62" s="283"/>
      <c r="AB62" s="283"/>
      <c r="AC62" s="246"/>
      <c r="AD62" s="246"/>
      <c r="AE62" s="223"/>
      <c r="AF62" s="223"/>
      <c r="AI62" s="281"/>
      <c r="AJ62" s="284"/>
      <c r="AK62" s="284"/>
      <c r="AL62" s="284"/>
      <c r="AM62" s="284"/>
      <c r="AN62" s="284"/>
      <c r="AO62" s="284"/>
      <c r="AP62" s="284"/>
      <c r="AQ62" s="283"/>
      <c r="AR62" s="283"/>
      <c r="AS62" s="283"/>
      <c r="AT62" s="246"/>
      <c r="AU62" s="246"/>
    </row>
    <row r="63" spans="1:47" ht="3.75" customHeight="1" thickBot="1" x14ac:dyDescent="0.4">
      <c r="A63" s="242"/>
      <c r="B63" s="242"/>
      <c r="C63" s="242"/>
      <c r="D63" s="242"/>
      <c r="E63" s="242"/>
      <c r="F63" s="242"/>
      <c r="G63" s="242"/>
      <c r="H63" s="242"/>
      <c r="I63" s="413"/>
      <c r="J63" s="246"/>
      <c r="K63" s="246"/>
      <c r="L63" s="246"/>
      <c r="M63" s="246"/>
      <c r="N63" s="223"/>
      <c r="Q63" s="242"/>
      <c r="R63" s="242"/>
      <c r="S63" s="242"/>
      <c r="T63" s="242"/>
      <c r="U63" s="242"/>
      <c r="V63" s="242"/>
      <c r="W63" s="242"/>
      <c r="X63" s="242"/>
      <c r="Y63" s="413"/>
      <c r="Z63" s="246"/>
      <c r="AA63" s="246"/>
      <c r="AB63" s="246"/>
      <c r="AC63" s="246"/>
      <c r="AD63" s="246"/>
      <c r="AE63" s="223"/>
      <c r="AF63" s="223"/>
      <c r="AH63" s="242"/>
      <c r="AI63" s="242"/>
      <c r="AJ63" s="242"/>
      <c r="AK63" s="242"/>
      <c r="AL63" s="242"/>
      <c r="AM63" s="242"/>
      <c r="AN63" s="242"/>
      <c r="AO63" s="242"/>
      <c r="AP63" s="413"/>
      <c r="AQ63" s="246"/>
      <c r="AR63" s="246"/>
      <c r="AS63" s="246"/>
      <c r="AT63" s="246"/>
      <c r="AU63" s="246"/>
    </row>
    <row r="64" spans="1:47" x14ac:dyDescent="0.35">
      <c r="A64" s="544" t="s">
        <v>182</v>
      </c>
      <c r="B64" s="545"/>
      <c r="C64" s="545"/>
      <c r="D64" s="545"/>
      <c r="E64" s="545"/>
      <c r="F64" s="545"/>
      <c r="G64" s="545"/>
      <c r="H64" s="545"/>
      <c r="I64" s="545"/>
      <c r="J64" s="244">
        <f>SUM(J61,J47,J41,H34)</f>
        <v>0</v>
      </c>
      <c r="K64" s="244">
        <f>SUM(K61,K47,K41,K34)</f>
        <v>0</v>
      </c>
      <c r="L64" s="244">
        <f>SUM(L61,L47,L41,L34)</f>
        <v>0</v>
      </c>
      <c r="M64" s="245">
        <f t="shared" ref="M64" si="53">SUM(J64:L64)</f>
        <v>0</v>
      </c>
      <c r="N64" s="223"/>
      <c r="P64" s="544" t="s">
        <v>182</v>
      </c>
      <c r="Q64" s="545"/>
      <c r="R64" s="545"/>
      <c r="S64" s="545"/>
      <c r="T64" s="545"/>
      <c r="U64" s="545"/>
      <c r="V64" s="545"/>
      <c r="W64" s="545"/>
      <c r="X64" s="545"/>
      <c r="Y64" s="545"/>
      <c r="Z64" s="300">
        <f>SUM(Z61, Z47, Z41, X34)</f>
        <v>0</v>
      </c>
      <c r="AA64" s="300">
        <f>SUM(AA61, AA47, AA41, AA34)</f>
        <v>0</v>
      </c>
      <c r="AB64" s="300">
        <f>SUM(AB61, AB47, AB41, AB34)</f>
        <v>0</v>
      </c>
      <c r="AC64" s="300">
        <f>SUM(Z64:AB64)</f>
        <v>0</v>
      </c>
      <c r="AD64" s="301">
        <f>M64-AC64</f>
        <v>0</v>
      </c>
      <c r="AE64" s="223"/>
      <c r="AF64" s="223"/>
      <c r="AG64" s="544" t="s">
        <v>182</v>
      </c>
      <c r="AH64" s="545"/>
      <c r="AI64" s="545"/>
      <c r="AJ64" s="545"/>
      <c r="AK64" s="545"/>
      <c r="AL64" s="545"/>
      <c r="AM64" s="545"/>
      <c r="AN64" s="545"/>
      <c r="AO64" s="545"/>
      <c r="AP64" s="545"/>
      <c r="AQ64" s="286">
        <f>SUM(AQ61, AQ47, AQ41, AO34)</f>
        <v>0</v>
      </c>
      <c r="AR64" s="286">
        <f>SUM(AR61, AR47, AR41, AR34)</f>
        <v>0</v>
      </c>
      <c r="AS64" s="286">
        <f>SUM(AS61, AS47, AS41, AS34)</f>
        <v>0</v>
      </c>
      <c r="AT64" s="286">
        <f>SUM(AQ64:AS64)</f>
        <v>0</v>
      </c>
      <c r="AU64" s="287">
        <f>IF($S$73&lt;&gt;0, AC64-AT64, M64-AT64)</f>
        <v>0</v>
      </c>
    </row>
    <row r="65" spans="1:49" ht="16" thickBot="1" x14ac:dyDescent="0.4">
      <c r="A65" s="540" t="s">
        <v>183</v>
      </c>
      <c r="B65" s="541"/>
      <c r="C65" s="541"/>
      <c r="D65" s="541"/>
      <c r="E65" s="541"/>
      <c r="F65" s="541"/>
      <c r="G65" s="541"/>
      <c r="H65" s="541"/>
      <c r="I65" s="541"/>
      <c r="J65" s="593">
        <f xml:space="preserve"> SUM(K61, L61, K47, L47, K41, L41, K34, L34)</f>
        <v>0</v>
      </c>
      <c r="K65" s="593"/>
      <c r="L65" s="593"/>
      <c r="M65" s="594"/>
      <c r="N65" s="223"/>
      <c r="P65" s="540" t="s">
        <v>183</v>
      </c>
      <c r="Q65" s="541"/>
      <c r="R65" s="541"/>
      <c r="S65" s="541"/>
      <c r="T65" s="541"/>
      <c r="U65" s="541"/>
      <c r="V65" s="541"/>
      <c r="W65" s="541"/>
      <c r="X65" s="541"/>
      <c r="Y65" s="541"/>
      <c r="Z65" s="588">
        <f>SUM(AA61, AB61, AA47, AB47, AA41, AB41,AA34, AB34)</f>
        <v>0</v>
      </c>
      <c r="AA65" s="588"/>
      <c r="AB65" s="588"/>
      <c r="AC65" s="588"/>
      <c r="AD65" s="294">
        <f>J65-Z65</f>
        <v>0</v>
      </c>
      <c r="AE65" s="223"/>
      <c r="AF65" s="223"/>
      <c r="AG65" s="540" t="s">
        <v>183</v>
      </c>
      <c r="AH65" s="541"/>
      <c r="AI65" s="541"/>
      <c r="AJ65" s="541"/>
      <c r="AK65" s="541"/>
      <c r="AL65" s="541"/>
      <c r="AM65" s="541"/>
      <c r="AN65" s="541"/>
      <c r="AO65" s="541"/>
      <c r="AP65" s="541"/>
      <c r="AQ65" s="539">
        <f>SUM(AR61, AS61, AR47, AS47, AR41, AS41,AR34, AS34)</f>
        <v>0</v>
      </c>
      <c r="AR65" s="539"/>
      <c r="AS65" s="539"/>
      <c r="AT65" s="539"/>
      <c r="AU65" s="276">
        <f>IF($S$73&lt;&gt;0, AC65-AQ65, J65-AQ65)</f>
        <v>0</v>
      </c>
    </row>
    <row r="66" spans="1:49" s="224" customFormat="1" ht="16" thickBot="1" x14ac:dyDescent="0.4">
      <c r="A66" s="358"/>
      <c r="B66" s="413"/>
      <c r="C66" s="413"/>
      <c r="D66" s="413"/>
      <c r="E66" s="413"/>
      <c r="F66" s="413"/>
      <c r="G66" s="413"/>
      <c r="H66" s="413"/>
      <c r="I66" s="413"/>
      <c r="J66" s="258"/>
      <c r="K66" s="258"/>
      <c r="L66" s="258"/>
      <c r="M66" s="358"/>
      <c r="N66" s="223"/>
      <c r="O66" s="357"/>
      <c r="P66" s="358"/>
      <c r="Q66" s="358"/>
      <c r="R66" s="413"/>
      <c r="S66" s="413"/>
      <c r="T66" s="413"/>
      <c r="U66" s="413"/>
      <c r="V66" s="413"/>
      <c r="W66" s="413"/>
      <c r="X66" s="413"/>
      <c r="Y66" s="413"/>
      <c r="Z66" s="258"/>
      <c r="AA66" s="258"/>
      <c r="AB66" s="258"/>
      <c r="AC66" s="358"/>
      <c r="AD66" s="246"/>
      <c r="AE66" s="223"/>
      <c r="AF66" s="223"/>
      <c r="AG66" s="358"/>
      <c r="AH66" s="358"/>
      <c r="AI66" s="413"/>
      <c r="AJ66" s="413"/>
      <c r="AK66" s="413"/>
      <c r="AL66" s="413"/>
      <c r="AM66" s="413"/>
      <c r="AN66" s="413"/>
      <c r="AO66" s="413"/>
      <c r="AP66" s="413"/>
      <c r="AQ66" s="258"/>
      <c r="AR66" s="258"/>
      <c r="AS66" s="258"/>
      <c r="AT66" s="358"/>
      <c r="AU66" s="246"/>
      <c r="AV66" s="357"/>
      <c r="AW66" s="357"/>
    </row>
    <row r="67" spans="1:49" s="242" customFormat="1" x14ac:dyDescent="0.35">
      <c r="A67" s="502" t="s">
        <v>100</v>
      </c>
      <c r="B67" s="503"/>
      <c r="C67" s="503"/>
      <c r="D67" s="503"/>
      <c r="E67" s="503"/>
      <c r="F67" s="503"/>
      <c r="G67" s="503"/>
      <c r="H67" s="503"/>
      <c r="I67" s="503"/>
      <c r="J67" s="425" t="s">
        <v>17</v>
      </c>
      <c r="K67" s="542" t="s">
        <v>4</v>
      </c>
      <c r="L67" s="542"/>
      <c r="M67" s="418" t="s">
        <v>49</v>
      </c>
      <c r="N67" s="261"/>
      <c r="P67" s="502" t="s">
        <v>100</v>
      </c>
      <c r="Q67" s="503"/>
      <c r="R67" s="503"/>
      <c r="S67" s="503"/>
      <c r="T67" s="503"/>
      <c r="U67" s="503"/>
      <c r="V67" s="503"/>
      <c r="W67" s="503"/>
      <c r="X67" s="503"/>
      <c r="Y67" s="503"/>
      <c r="Z67" s="329" t="s">
        <v>77</v>
      </c>
      <c r="AA67" s="542" t="s">
        <v>4</v>
      </c>
      <c r="AB67" s="542"/>
      <c r="AC67" s="414" t="s">
        <v>18</v>
      </c>
      <c r="AD67" s="268" t="s">
        <v>114</v>
      </c>
      <c r="AE67" s="261"/>
      <c r="AF67" s="261"/>
      <c r="AG67" s="502" t="s">
        <v>100</v>
      </c>
      <c r="AH67" s="503"/>
      <c r="AI67" s="503"/>
      <c r="AJ67" s="503"/>
      <c r="AK67" s="503"/>
      <c r="AL67" s="503"/>
      <c r="AM67" s="503"/>
      <c r="AN67" s="503"/>
      <c r="AO67" s="503"/>
      <c r="AP67" s="503"/>
      <c r="AQ67" s="329" t="s">
        <v>212</v>
      </c>
      <c r="AR67" s="542" t="s">
        <v>4</v>
      </c>
      <c r="AS67" s="542"/>
      <c r="AT67" s="414" t="s">
        <v>214</v>
      </c>
      <c r="AU67" s="268" t="s">
        <v>110</v>
      </c>
    </row>
    <row r="68" spans="1:49" ht="16" thickBot="1" x14ac:dyDescent="0.4">
      <c r="A68" s="540" t="s">
        <v>37</v>
      </c>
      <c r="B68" s="541"/>
      <c r="C68" s="541"/>
      <c r="D68" s="541"/>
      <c r="E68" s="541"/>
      <c r="F68" s="541"/>
      <c r="G68" s="541"/>
      <c r="H68" s="541"/>
      <c r="I68" s="541"/>
      <c r="J68" s="243">
        <f>(SUM(J61, J47, J41, H34))*'Cumulative Budget'!$G$36</f>
        <v>0</v>
      </c>
      <c r="K68" s="593">
        <f>(SUM(K61, L61, K47, L47, K41, L41, K34, L34))*'Cumulative Budget'!$G$36</f>
        <v>0</v>
      </c>
      <c r="L68" s="593"/>
      <c r="M68" s="237">
        <f t="shared" ref="M68" si="54">SUM(J68:L68)</f>
        <v>0</v>
      </c>
      <c r="N68" s="223"/>
      <c r="P68" s="540" t="s">
        <v>37</v>
      </c>
      <c r="Q68" s="541"/>
      <c r="R68" s="541"/>
      <c r="S68" s="541"/>
      <c r="T68" s="541"/>
      <c r="U68" s="541"/>
      <c r="V68" s="541"/>
      <c r="W68" s="541"/>
      <c r="X68" s="541"/>
      <c r="Y68" s="541"/>
      <c r="Z68" s="302">
        <f>(SUM(Z61, Z47, Z41,X34))*'Cumulative Budget'!$G$36</f>
        <v>0</v>
      </c>
      <c r="AA68" s="588">
        <f>(SUM( AA61, AB61, AA47, AB47, AA41, AB41, AA34, AB34))*'Cumulative Budget'!$G$36</f>
        <v>0</v>
      </c>
      <c r="AB68" s="588"/>
      <c r="AC68" s="293">
        <f>SUM(Z68:AB68)</f>
        <v>0</v>
      </c>
      <c r="AD68" s="294">
        <f t="shared" ref="AD68" si="55">M68-AC68</f>
        <v>0</v>
      </c>
      <c r="AE68" s="223"/>
      <c r="AF68" s="223"/>
      <c r="AG68" s="540" t="s">
        <v>37</v>
      </c>
      <c r="AH68" s="541"/>
      <c r="AI68" s="541"/>
      <c r="AJ68" s="541"/>
      <c r="AK68" s="541"/>
      <c r="AL68" s="541"/>
      <c r="AM68" s="541"/>
      <c r="AN68" s="541"/>
      <c r="AO68" s="541"/>
      <c r="AP68" s="541"/>
      <c r="AQ68" s="443">
        <v>0</v>
      </c>
      <c r="AR68" s="563">
        <v>0</v>
      </c>
      <c r="AS68" s="563"/>
      <c r="AT68" s="275">
        <f>SUM(AQ68:AS68)</f>
        <v>0</v>
      </c>
      <c r="AU68" s="276">
        <f>IF($S$73&lt;&gt;0, AC68-AT68, M68-AT68)</f>
        <v>0</v>
      </c>
    </row>
    <row r="69" spans="1:49" s="358" customFormat="1" ht="16.5" customHeight="1" thickBot="1" x14ac:dyDescent="0.4">
      <c r="A69" s="359" t="s">
        <v>99</v>
      </c>
      <c r="B69" s="359"/>
      <c r="J69" s="233"/>
      <c r="K69" s="233"/>
      <c r="L69" s="233"/>
      <c r="M69" s="233"/>
      <c r="N69" s="223"/>
      <c r="O69" s="357"/>
      <c r="P69" s="359" t="s">
        <v>99</v>
      </c>
      <c r="Q69" s="359"/>
      <c r="R69" s="359"/>
      <c r="Z69" s="233"/>
      <c r="AA69" s="233"/>
      <c r="AB69" s="233"/>
      <c r="AC69" s="233"/>
      <c r="AD69" s="233"/>
      <c r="AE69" s="223"/>
      <c r="AF69" s="223"/>
      <c r="AG69" s="359" t="s">
        <v>99</v>
      </c>
      <c r="AH69" s="359"/>
      <c r="AI69" s="359"/>
      <c r="AQ69" s="233"/>
      <c r="AR69" s="233"/>
      <c r="AS69" s="233"/>
      <c r="AT69" s="233"/>
      <c r="AU69" s="233"/>
      <c r="AV69" s="357"/>
    </row>
    <row r="70" spans="1:49" s="331" customFormat="1" ht="16" thickBot="1" x14ac:dyDescent="0.4">
      <c r="A70" s="581" t="s">
        <v>101</v>
      </c>
      <c r="B70" s="582"/>
      <c r="C70" s="582"/>
      <c r="D70" s="582"/>
      <c r="E70" s="582"/>
      <c r="F70" s="582"/>
      <c r="G70" s="582"/>
      <c r="H70" s="582"/>
      <c r="I70" s="582"/>
      <c r="J70" s="239">
        <f>SUM(J68, J61, J47, J41, H34)</f>
        <v>0</v>
      </c>
      <c r="K70" s="211">
        <f>SUM(K68, K61, K47, K41, K34)</f>
        <v>0</v>
      </c>
      <c r="L70" s="239">
        <f>SUM(L61, L47, L41, L34)</f>
        <v>0</v>
      </c>
      <c r="M70" s="240">
        <f>SUM(J70:L70)</f>
        <v>0</v>
      </c>
      <c r="N70" s="246"/>
      <c r="P70" s="589" t="s">
        <v>101</v>
      </c>
      <c r="Q70" s="590"/>
      <c r="R70" s="590"/>
      <c r="S70" s="590"/>
      <c r="T70" s="590"/>
      <c r="U70" s="590"/>
      <c r="V70" s="590"/>
      <c r="W70" s="590"/>
      <c r="X70" s="590"/>
      <c r="Y70" s="590"/>
      <c r="Z70" s="303">
        <f xml:space="preserve"> SUM(Z68, Z61, Z47, Z41, X34)</f>
        <v>0</v>
      </c>
      <c r="AA70" s="212">
        <f xml:space="preserve"> SUM(AA68, AA61, AA47, AA41, AA34)</f>
        <v>0</v>
      </c>
      <c r="AB70" s="303">
        <f xml:space="preserve"> SUM(AB61, AB47, AB41, AB34)</f>
        <v>0</v>
      </c>
      <c r="AC70" s="297">
        <f>SUM(Z70:AB70)</f>
        <v>0</v>
      </c>
      <c r="AD70" s="298">
        <f>M70-AC70</f>
        <v>0</v>
      </c>
      <c r="AE70" s="246"/>
      <c r="AF70" s="246"/>
      <c r="AG70" s="564" t="s">
        <v>101</v>
      </c>
      <c r="AH70" s="565"/>
      <c r="AI70" s="565"/>
      <c r="AJ70" s="565"/>
      <c r="AK70" s="565"/>
      <c r="AL70" s="565"/>
      <c r="AM70" s="565"/>
      <c r="AN70" s="565"/>
      <c r="AO70" s="565"/>
      <c r="AP70" s="565"/>
      <c r="AQ70" s="288">
        <f xml:space="preserve"> SUM(AQ68, AQ61, AQ47, AQ41, AO34)</f>
        <v>0</v>
      </c>
      <c r="AR70" s="213">
        <f xml:space="preserve"> SUM(AR68, AR61, AR47, AR41, AR34)</f>
        <v>0</v>
      </c>
      <c r="AS70" s="288">
        <f xml:space="preserve"> SUM(AS61, AS47, AS41, AS34)</f>
        <v>0</v>
      </c>
      <c r="AT70" s="279">
        <f>SUM(AQ70:AS70)</f>
        <v>0</v>
      </c>
      <c r="AU70" s="280">
        <f>IF($S$73&lt;&gt;0, AC70-AT70, M70-AT70)</f>
        <v>0</v>
      </c>
    </row>
    <row r="71" spans="1:49" x14ac:dyDescent="0.35">
      <c r="F71" s="357"/>
      <c r="G71" s="357"/>
      <c r="N71" s="223"/>
    </row>
    <row r="72" spans="1:49" ht="16" thickBot="1" x14ac:dyDescent="0.4">
      <c r="F72" s="357"/>
      <c r="G72" s="357"/>
      <c r="K72" s="310"/>
      <c r="S72" s="270"/>
      <c r="T72" s="270"/>
      <c r="U72" s="270"/>
    </row>
    <row r="73" spans="1:49" x14ac:dyDescent="0.35">
      <c r="B73" s="576" t="s">
        <v>103</v>
      </c>
      <c r="C73" s="577"/>
      <c r="D73" s="264">
        <f>J70</f>
        <v>0</v>
      </c>
      <c r="F73" s="357"/>
      <c r="G73" s="357"/>
      <c r="O73" s="309"/>
      <c r="P73" s="640" t="s">
        <v>103</v>
      </c>
      <c r="Q73" s="641"/>
      <c r="R73" s="641"/>
      <c r="S73" s="194">
        <f>Z70</f>
        <v>0</v>
      </c>
      <c r="T73" s="583" t="s">
        <v>104</v>
      </c>
      <c r="U73" s="584"/>
      <c r="V73" s="160">
        <f>D73-S73</f>
        <v>0</v>
      </c>
      <c r="X73" s="430"/>
      <c r="Y73" s="601"/>
      <c r="Z73" s="601"/>
      <c r="AA73" s="430"/>
      <c r="AB73" s="430"/>
      <c r="AG73" s="642" t="s">
        <v>191</v>
      </c>
      <c r="AH73" s="548"/>
      <c r="AI73" s="548"/>
      <c r="AJ73" s="438">
        <f>AQ70</f>
        <v>0</v>
      </c>
      <c r="AK73" s="548" t="s">
        <v>196</v>
      </c>
      <c r="AL73" s="548"/>
      <c r="AM73" s="289">
        <f>IF($S$73&lt;&gt;0, S73-AJ73, D73-AJ73)</f>
        <v>0</v>
      </c>
      <c r="AO73" s="315" t="s">
        <v>89</v>
      </c>
      <c r="AP73" s="556"/>
      <c r="AQ73" s="556"/>
      <c r="AR73" s="426" t="s">
        <v>90</v>
      </c>
      <c r="AS73" s="435"/>
    </row>
    <row r="74" spans="1:49" x14ac:dyDescent="0.35">
      <c r="B74" s="535" t="s">
        <v>172</v>
      </c>
      <c r="C74" s="536"/>
      <c r="D74" s="390">
        <f>K70</f>
        <v>0</v>
      </c>
      <c r="F74" s="357"/>
      <c r="G74" s="357"/>
      <c r="O74" s="309"/>
      <c r="P74" s="597" t="s">
        <v>172</v>
      </c>
      <c r="Q74" s="598"/>
      <c r="R74" s="598"/>
      <c r="S74" s="391">
        <f>AA70</f>
        <v>0</v>
      </c>
      <c r="T74" s="585" t="s">
        <v>105</v>
      </c>
      <c r="U74" s="586"/>
      <c r="V74" s="161">
        <f t="shared" ref="V74:V77" si="56">D74-S74</f>
        <v>0</v>
      </c>
      <c r="X74" s="430"/>
      <c r="Y74" s="604"/>
      <c r="Z74" s="604"/>
      <c r="AA74" s="604"/>
      <c r="AB74" s="604"/>
      <c r="AG74" s="555" t="s">
        <v>192</v>
      </c>
      <c r="AH74" s="550"/>
      <c r="AI74" s="550"/>
      <c r="AJ74" s="439">
        <f>AR70</f>
        <v>0</v>
      </c>
      <c r="AK74" s="550" t="s">
        <v>197</v>
      </c>
      <c r="AL74" s="550"/>
      <c r="AM74" s="290">
        <f t="shared" ref="AM74:AM77" si="57">IF($S$73&lt;&gt;0, S74-AJ74, D74-AJ74)</f>
        <v>0</v>
      </c>
      <c r="AO74" s="314" t="s">
        <v>91</v>
      </c>
      <c r="AP74" s="532"/>
      <c r="AQ74" s="532"/>
      <c r="AR74" s="532"/>
      <c r="AS74" s="562"/>
    </row>
    <row r="75" spans="1:49" ht="16" thickBot="1" x14ac:dyDescent="0.4">
      <c r="B75" s="535" t="s">
        <v>113</v>
      </c>
      <c r="C75" s="536"/>
      <c r="D75" s="265">
        <f>L70</f>
        <v>0</v>
      </c>
      <c r="F75" s="357"/>
      <c r="G75" s="357"/>
      <c r="O75" s="309"/>
      <c r="P75" s="597" t="s">
        <v>113</v>
      </c>
      <c r="Q75" s="598"/>
      <c r="R75" s="598"/>
      <c r="S75" s="193">
        <f>AB70</f>
        <v>0</v>
      </c>
      <c r="T75" s="585" t="s">
        <v>106</v>
      </c>
      <c r="U75" s="586"/>
      <c r="V75" s="161">
        <f t="shared" si="56"/>
        <v>0</v>
      </c>
      <c r="X75" s="430"/>
      <c r="Y75" s="601"/>
      <c r="Z75" s="601"/>
      <c r="AA75" s="430"/>
      <c r="AB75" s="430"/>
      <c r="AG75" s="555" t="s">
        <v>193</v>
      </c>
      <c r="AH75" s="550"/>
      <c r="AI75" s="550"/>
      <c r="AJ75" s="433">
        <f>AS70</f>
        <v>0</v>
      </c>
      <c r="AK75" s="550" t="s">
        <v>198</v>
      </c>
      <c r="AL75" s="550"/>
      <c r="AM75" s="290">
        <f t="shared" si="57"/>
        <v>0</v>
      </c>
      <c r="AO75" s="318" t="s">
        <v>92</v>
      </c>
      <c r="AP75" s="557"/>
      <c r="AQ75" s="557"/>
      <c r="AR75" s="427" t="s">
        <v>90</v>
      </c>
      <c r="AS75" s="436"/>
    </row>
    <row r="76" spans="1:49" ht="16" thickBot="1" x14ac:dyDescent="0.4">
      <c r="B76" s="535" t="s">
        <v>109</v>
      </c>
      <c r="C76" s="536"/>
      <c r="D76" s="390">
        <f>K70+L70</f>
        <v>0</v>
      </c>
      <c r="F76" s="357"/>
      <c r="G76" s="357"/>
      <c r="O76" s="309"/>
      <c r="P76" s="597" t="s">
        <v>109</v>
      </c>
      <c r="Q76" s="598"/>
      <c r="R76" s="598"/>
      <c r="S76" s="391">
        <f>SUM(S74:S75)</f>
        <v>0</v>
      </c>
      <c r="T76" s="585" t="s">
        <v>107</v>
      </c>
      <c r="U76" s="586"/>
      <c r="V76" s="161">
        <f t="shared" si="56"/>
        <v>0</v>
      </c>
      <c r="X76" s="247"/>
      <c r="Y76" s="247"/>
      <c r="Z76" s="247"/>
      <c r="AA76" s="247"/>
      <c r="AB76" s="247"/>
      <c r="AG76" s="555" t="s">
        <v>194</v>
      </c>
      <c r="AH76" s="550"/>
      <c r="AI76" s="550"/>
      <c r="AJ76" s="439">
        <f>SUM(AJ74:AJ75)</f>
        <v>0</v>
      </c>
      <c r="AK76" s="550" t="s">
        <v>200</v>
      </c>
      <c r="AL76" s="550"/>
      <c r="AM76" s="290">
        <f t="shared" si="57"/>
        <v>0</v>
      </c>
      <c r="AO76" s="247"/>
      <c r="AP76" s="247"/>
      <c r="AQ76" s="247"/>
      <c r="AR76" s="247"/>
      <c r="AS76" s="247"/>
    </row>
    <row r="77" spans="1:49" ht="16" thickBot="1" x14ac:dyDescent="0.4">
      <c r="B77" s="535" t="s">
        <v>173</v>
      </c>
      <c r="C77" s="536"/>
      <c r="D77" s="265">
        <f>M70</f>
        <v>0</v>
      </c>
      <c r="F77" s="357"/>
      <c r="G77" s="357"/>
      <c r="O77" s="309"/>
      <c r="P77" s="597" t="s">
        <v>173</v>
      </c>
      <c r="Q77" s="598"/>
      <c r="R77" s="598"/>
      <c r="S77" s="193">
        <f>AC70</f>
        <v>0</v>
      </c>
      <c r="T77" s="580" t="s">
        <v>108</v>
      </c>
      <c r="U77" s="580"/>
      <c r="V77" s="196">
        <f t="shared" si="56"/>
        <v>0</v>
      </c>
      <c r="W77" s="358"/>
      <c r="X77" s="602"/>
      <c r="Y77" s="602"/>
      <c r="Z77" s="603"/>
      <c r="AA77" s="603"/>
      <c r="AB77" s="603"/>
      <c r="AC77" s="358"/>
      <c r="AD77" s="358"/>
      <c r="AG77" s="555" t="s">
        <v>195</v>
      </c>
      <c r="AH77" s="550"/>
      <c r="AI77" s="550"/>
      <c r="AJ77" s="433">
        <f>AT70</f>
        <v>0</v>
      </c>
      <c r="AK77" s="611" t="s">
        <v>199</v>
      </c>
      <c r="AL77" s="611"/>
      <c r="AM77" s="336">
        <f t="shared" si="57"/>
        <v>0</v>
      </c>
      <c r="AN77" s="358"/>
      <c r="AO77" s="558" t="s">
        <v>93</v>
      </c>
      <c r="AP77" s="559"/>
      <c r="AQ77" s="560"/>
      <c r="AR77" s="560"/>
      <c r="AS77" s="561"/>
      <c r="AT77" s="358"/>
      <c r="AU77" s="358"/>
      <c r="AV77" s="358"/>
    </row>
    <row r="78" spans="1:49" x14ac:dyDescent="0.35">
      <c r="B78" s="535" t="s">
        <v>174</v>
      </c>
      <c r="C78" s="536"/>
      <c r="D78" s="324" t="e">
        <f>L70/K70</f>
        <v>#DIV/0!</v>
      </c>
      <c r="E78" s="358"/>
      <c r="F78" s="357"/>
      <c r="G78" s="357"/>
      <c r="O78" s="309"/>
      <c r="P78" s="597" t="s">
        <v>174</v>
      </c>
      <c r="Q78" s="598"/>
      <c r="R78" s="598"/>
      <c r="S78" s="195" t="e">
        <f>S75/S76</f>
        <v>#DIV/0!</v>
      </c>
      <c r="T78" s="188"/>
      <c r="U78" s="188"/>
      <c r="V78" s="190"/>
      <c r="AG78" s="535" t="s">
        <v>208</v>
      </c>
      <c r="AH78" s="536"/>
      <c r="AI78" s="536"/>
      <c r="AJ78" s="434" t="e">
        <f>AQ68/AQ70</f>
        <v>#DIV/0!</v>
      </c>
      <c r="AK78" s="167"/>
      <c r="AL78" s="166"/>
      <c r="AM78" s="166"/>
    </row>
    <row r="79" spans="1:49" ht="16" thickBot="1" x14ac:dyDescent="0.4">
      <c r="B79" s="537" t="s">
        <v>144</v>
      </c>
      <c r="C79" s="538"/>
      <c r="D79" s="266" t="e">
        <f>D82 &amp; D83 &amp; D84</f>
        <v>#DIV/0!</v>
      </c>
      <c r="F79" s="357"/>
      <c r="G79" s="357"/>
      <c r="O79" s="309"/>
      <c r="P79" s="643" t="s">
        <v>144</v>
      </c>
      <c r="Q79" s="644"/>
      <c r="R79" s="644"/>
      <c r="S79" s="197" t="e">
        <f>S82 &amp; S83 &amp; S84</f>
        <v>#DIV/0!</v>
      </c>
      <c r="T79" s="188"/>
      <c r="U79" s="188"/>
      <c r="V79" s="190"/>
      <c r="AG79" s="537" t="s">
        <v>209</v>
      </c>
      <c r="AH79" s="538"/>
      <c r="AI79" s="538"/>
      <c r="AJ79" s="440" t="e">
        <f>AR68/(AR70+AS70)</f>
        <v>#DIV/0!</v>
      </c>
    </row>
    <row r="80" spans="1:49" x14ac:dyDescent="0.35">
      <c r="F80" s="357"/>
      <c r="G80" s="357"/>
      <c r="S80" s="166"/>
    </row>
    <row r="81" spans="1:47" ht="15.75" customHeight="1" x14ac:dyDescent="0.35">
      <c r="F81" s="357"/>
      <c r="G81" s="357"/>
    </row>
    <row r="82" spans="1:47" x14ac:dyDescent="0.35">
      <c r="D82" s="357" t="e">
        <f>D73/D73</f>
        <v>#DIV/0!</v>
      </c>
      <c r="F82" s="357"/>
      <c r="G82" s="357"/>
      <c r="S82" s="357" t="e">
        <f>S73/S73</f>
        <v>#DIV/0!</v>
      </c>
    </row>
    <row r="83" spans="1:47" x14ac:dyDescent="0.35">
      <c r="D83" s="357" t="s">
        <v>145</v>
      </c>
      <c r="F83" s="357"/>
      <c r="G83" s="357"/>
      <c r="S83" s="357" t="s">
        <v>145</v>
      </c>
    </row>
    <row r="84" spans="1:47" x14ac:dyDescent="0.35">
      <c r="D84" s="225" t="e">
        <f>D76/D73</f>
        <v>#DIV/0!</v>
      </c>
      <c r="F84" s="357"/>
      <c r="G84" s="357"/>
      <c r="S84" s="225" t="e">
        <f>S76/S73</f>
        <v>#DIV/0!</v>
      </c>
    </row>
    <row r="85" spans="1:47" x14ac:dyDescent="0.35">
      <c r="F85" s="357"/>
      <c r="G85" s="357"/>
    </row>
    <row r="86" spans="1:47" ht="16" thickBot="1" x14ac:dyDescent="0.4">
      <c r="F86" s="357"/>
      <c r="G86" s="357"/>
    </row>
    <row r="87" spans="1:47" s="242" customFormat="1" x14ac:dyDescent="0.35">
      <c r="A87" s="519" t="s">
        <v>97</v>
      </c>
      <c r="B87" s="520"/>
      <c r="C87" s="520"/>
      <c r="D87" s="520"/>
      <c r="E87" s="520"/>
      <c r="F87" s="520"/>
      <c r="G87" s="520"/>
      <c r="H87" s="520"/>
      <c r="I87" s="520"/>
      <c r="J87" s="520"/>
      <c r="K87" s="520"/>
      <c r="L87" s="520"/>
      <c r="M87" s="521"/>
      <c r="N87" s="413"/>
      <c r="P87" s="573" t="s">
        <v>222</v>
      </c>
      <c r="Q87" s="574"/>
      <c r="R87" s="574"/>
      <c r="S87" s="574"/>
      <c r="T87" s="574"/>
      <c r="U87" s="574"/>
      <c r="V87" s="574"/>
      <c r="W87" s="574"/>
      <c r="X87" s="574"/>
      <c r="Y87" s="574"/>
      <c r="Z87" s="574"/>
      <c r="AA87" s="574"/>
      <c r="AB87" s="574"/>
      <c r="AC87" s="574"/>
      <c r="AD87" s="575"/>
      <c r="AG87" s="614" t="s">
        <v>127</v>
      </c>
      <c r="AH87" s="615"/>
      <c r="AI87" s="615"/>
      <c r="AJ87" s="615"/>
      <c r="AK87" s="615"/>
      <c r="AL87" s="615"/>
      <c r="AM87" s="615"/>
      <c r="AN87" s="615"/>
      <c r="AO87" s="615"/>
      <c r="AP87" s="615"/>
      <c r="AQ87" s="615"/>
      <c r="AR87" s="615"/>
      <c r="AS87" s="615"/>
      <c r="AT87" s="615"/>
      <c r="AU87" s="616"/>
    </row>
    <row r="88" spans="1:47" s="242" customFormat="1" x14ac:dyDescent="0.35">
      <c r="A88" s="522" t="s">
        <v>5</v>
      </c>
      <c r="B88" s="496"/>
      <c r="C88" s="496"/>
      <c r="D88" s="496"/>
      <c r="E88" s="496"/>
      <c r="F88" s="496"/>
      <c r="G88" s="496"/>
      <c r="H88" s="496"/>
      <c r="I88" s="496"/>
      <c r="J88" s="496"/>
      <c r="K88" s="496"/>
      <c r="L88" s="496"/>
      <c r="M88" s="523"/>
      <c r="N88" s="413"/>
      <c r="P88" s="522" t="s">
        <v>128</v>
      </c>
      <c r="Q88" s="496"/>
      <c r="R88" s="496"/>
      <c r="S88" s="496"/>
      <c r="T88" s="496"/>
      <c r="U88" s="496"/>
      <c r="V88" s="496"/>
      <c r="W88" s="496"/>
      <c r="X88" s="496"/>
      <c r="Y88" s="496"/>
      <c r="Z88" s="496"/>
      <c r="AA88" s="496"/>
      <c r="AB88" s="496"/>
      <c r="AC88" s="496"/>
      <c r="AD88" s="523"/>
      <c r="AG88" s="522" t="s">
        <v>128</v>
      </c>
      <c r="AH88" s="496"/>
      <c r="AI88" s="496"/>
      <c r="AJ88" s="496"/>
      <c r="AK88" s="496"/>
      <c r="AL88" s="496"/>
      <c r="AM88" s="496"/>
      <c r="AN88" s="496"/>
      <c r="AO88" s="496"/>
      <c r="AP88" s="496"/>
      <c r="AQ88" s="496"/>
      <c r="AR88" s="496"/>
      <c r="AS88" s="496"/>
      <c r="AT88" s="496"/>
      <c r="AU88" s="523"/>
    </row>
    <row r="89" spans="1:47" s="165" customFormat="1" x14ac:dyDescent="0.35">
      <c r="A89" s="495" t="s">
        <v>123</v>
      </c>
      <c r="B89" s="491"/>
      <c r="C89" s="525"/>
      <c r="D89" s="525"/>
      <c r="E89" s="525"/>
      <c r="F89" s="525"/>
      <c r="G89" s="409" t="s">
        <v>124</v>
      </c>
      <c r="H89" s="525"/>
      <c r="I89" s="525"/>
      <c r="J89" s="525"/>
      <c r="K89" s="525"/>
      <c r="L89" s="525"/>
      <c r="M89" s="526"/>
      <c r="N89" s="432"/>
      <c r="P89" s="495" t="s">
        <v>123</v>
      </c>
      <c r="Q89" s="491"/>
      <c r="R89" s="525"/>
      <c r="S89" s="525"/>
      <c r="T89" s="525"/>
      <c r="U89" s="525"/>
      <c r="V89" s="525"/>
      <c r="W89" s="409" t="s">
        <v>124</v>
      </c>
      <c r="X89" s="525"/>
      <c r="Y89" s="525"/>
      <c r="Z89" s="525"/>
      <c r="AA89" s="525"/>
      <c r="AB89" s="525"/>
      <c r="AC89" s="525"/>
      <c r="AD89" s="526"/>
      <c r="AG89" s="495" t="s">
        <v>123</v>
      </c>
      <c r="AH89" s="491"/>
      <c r="AI89" s="525"/>
      <c r="AJ89" s="525"/>
      <c r="AK89" s="525"/>
      <c r="AL89" s="525"/>
      <c r="AM89" s="525"/>
      <c r="AN89" s="409" t="s">
        <v>124</v>
      </c>
      <c r="AO89" s="525"/>
      <c r="AP89" s="525"/>
      <c r="AQ89" s="525"/>
      <c r="AR89" s="525"/>
      <c r="AS89" s="525"/>
      <c r="AT89" s="525"/>
      <c r="AU89" s="526"/>
    </row>
    <row r="90" spans="1:47" x14ac:dyDescent="0.35">
      <c r="A90" s="522" t="s">
        <v>0</v>
      </c>
      <c r="B90" s="496"/>
      <c r="C90" s="512"/>
      <c r="D90" s="512"/>
      <c r="E90" s="512"/>
      <c r="F90" s="512"/>
      <c r="G90" s="512"/>
      <c r="H90" s="512"/>
      <c r="I90" s="512"/>
      <c r="J90" s="512"/>
      <c r="K90" s="512"/>
      <c r="L90" s="512"/>
      <c r="M90" s="527"/>
      <c r="P90" s="522" t="s">
        <v>0</v>
      </c>
      <c r="Q90" s="496"/>
      <c r="R90" s="617"/>
      <c r="S90" s="617"/>
      <c r="T90" s="617"/>
      <c r="U90" s="617"/>
      <c r="V90" s="617"/>
      <c r="W90" s="617"/>
      <c r="X90" s="617"/>
      <c r="Y90" s="617"/>
      <c r="Z90" s="617"/>
      <c r="AA90" s="617"/>
      <c r="AB90" s="617"/>
      <c r="AC90" s="617"/>
      <c r="AD90" s="618"/>
      <c r="AG90" s="522" t="s">
        <v>0</v>
      </c>
      <c r="AH90" s="496"/>
      <c r="AI90" s="617"/>
      <c r="AJ90" s="617"/>
      <c r="AK90" s="617"/>
      <c r="AL90" s="617"/>
      <c r="AM90" s="617"/>
      <c r="AN90" s="617"/>
      <c r="AO90" s="617"/>
      <c r="AP90" s="617"/>
      <c r="AQ90" s="617"/>
      <c r="AR90" s="617"/>
      <c r="AS90" s="617"/>
      <c r="AT90" s="617"/>
      <c r="AU90" s="618"/>
    </row>
    <row r="91" spans="1:47" x14ac:dyDescent="0.35">
      <c r="A91" s="522" t="s">
        <v>96</v>
      </c>
      <c r="B91" s="496"/>
      <c r="C91" s="512"/>
      <c r="D91" s="512"/>
      <c r="E91" s="512"/>
      <c r="F91" s="512"/>
      <c r="G91" s="512"/>
      <c r="H91" s="512"/>
      <c r="I91" s="512"/>
      <c r="J91" s="512"/>
      <c r="K91" s="512"/>
      <c r="L91" s="512"/>
      <c r="M91" s="527"/>
      <c r="P91" s="522" t="s">
        <v>96</v>
      </c>
      <c r="Q91" s="496"/>
      <c r="R91" s="617"/>
      <c r="S91" s="617"/>
      <c r="T91" s="617"/>
      <c r="U91" s="617"/>
      <c r="V91" s="617"/>
      <c r="W91" s="617"/>
      <c r="X91" s="617"/>
      <c r="Y91" s="617"/>
      <c r="Z91" s="617"/>
      <c r="AA91" s="617"/>
      <c r="AB91" s="617"/>
      <c r="AC91" s="617"/>
      <c r="AD91" s="618"/>
      <c r="AG91" s="522" t="s">
        <v>96</v>
      </c>
      <c r="AH91" s="496"/>
      <c r="AI91" s="617"/>
      <c r="AJ91" s="617"/>
      <c r="AK91" s="617"/>
      <c r="AL91" s="617"/>
      <c r="AM91" s="617"/>
      <c r="AN91" s="617"/>
      <c r="AO91" s="617"/>
      <c r="AP91" s="617"/>
      <c r="AQ91" s="617"/>
      <c r="AR91" s="617"/>
      <c r="AS91" s="617"/>
      <c r="AT91" s="617"/>
      <c r="AU91" s="618"/>
    </row>
    <row r="92" spans="1:47" ht="16" thickBot="1" x14ac:dyDescent="0.4">
      <c r="A92" s="540" t="s">
        <v>2</v>
      </c>
      <c r="B92" s="541"/>
      <c r="C92" s="528"/>
      <c r="D92" s="528"/>
      <c r="E92" s="528"/>
      <c r="F92" s="528"/>
      <c r="G92" s="528"/>
      <c r="H92" s="528"/>
      <c r="I92" s="528"/>
      <c r="J92" s="528"/>
      <c r="K92" s="528"/>
      <c r="L92" s="528"/>
      <c r="M92" s="529"/>
      <c r="P92" s="540" t="s">
        <v>2</v>
      </c>
      <c r="Q92" s="541"/>
      <c r="R92" s="494"/>
      <c r="S92" s="494"/>
      <c r="T92" s="494"/>
      <c r="U92" s="494"/>
      <c r="V92" s="494"/>
      <c r="W92" s="494"/>
      <c r="X92" s="494"/>
      <c r="Y92" s="494"/>
      <c r="Z92" s="494"/>
      <c r="AA92" s="494"/>
      <c r="AB92" s="494"/>
      <c r="AC92" s="494"/>
      <c r="AD92" s="619"/>
      <c r="AG92" s="540" t="s">
        <v>2</v>
      </c>
      <c r="AH92" s="541"/>
      <c r="AI92" s="494"/>
      <c r="AJ92" s="494"/>
      <c r="AK92" s="494"/>
      <c r="AL92" s="494"/>
      <c r="AM92" s="494"/>
      <c r="AN92" s="494"/>
      <c r="AO92" s="494"/>
      <c r="AP92" s="494"/>
      <c r="AQ92" s="494"/>
      <c r="AR92" s="494"/>
      <c r="AS92" s="494"/>
      <c r="AT92" s="494"/>
      <c r="AU92" s="619"/>
    </row>
    <row r="93" spans="1:47" ht="16" thickBot="1" x14ac:dyDescent="0.4">
      <c r="F93" s="357"/>
      <c r="G93" s="357"/>
    </row>
    <row r="94" spans="1:47" s="242" customFormat="1" x14ac:dyDescent="0.35">
      <c r="A94" s="502" t="s">
        <v>84</v>
      </c>
      <c r="B94" s="503"/>
      <c r="C94" s="503"/>
      <c r="D94" s="503"/>
      <c r="E94" s="503"/>
      <c r="F94" s="503"/>
      <c r="G94" s="503"/>
      <c r="H94" s="503"/>
      <c r="I94" s="503"/>
      <c r="J94" s="503"/>
      <c r="K94" s="503"/>
      <c r="L94" s="503"/>
      <c r="M94" s="518"/>
      <c r="N94" s="413"/>
      <c r="P94" s="502" t="s">
        <v>84</v>
      </c>
      <c r="Q94" s="503"/>
      <c r="R94" s="503"/>
      <c r="S94" s="503"/>
      <c r="T94" s="503"/>
      <c r="U94" s="503"/>
      <c r="V94" s="503"/>
      <c r="W94" s="503"/>
      <c r="X94" s="503"/>
      <c r="Y94" s="503"/>
      <c r="Z94" s="503"/>
      <c r="AA94" s="503"/>
      <c r="AB94" s="503"/>
      <c r="AC94" s="503"/>
      <c r="AD94" s="518"/>
      <c r="AE94" s="413"/>
      <c r="AG94" s="502" t="s">
        <v>84</v>
      </c>
      <c r="AH94" s="503"/>
      <c r="AI94" s="503"/>
      <c r="AJ94" s="503"/>
      <c r="AK94" s="503"/>
      <c r="AL94" s="503"/>
      <c r="AM94" s="503"/>
      <c r="AN94" s="503"/>
      <c r="AO94" s="503"/>
      <c r="AP94" s="503"/>
      <c r="AQ94" s="503"/>
      <c r="AR94" s="503"/>
      <c r="AS94" s="503"/>
      <c r="AT94" s="503"/>
      <c r="AU94" s="518"/>
    </row>
    <row r="95" spans="1:47" s="242" customFormat="1" x14ac:dyDescent="0.35">
      <c r="A95" s="419"/>
      <c r="B95" s="412" t="s">
        <v>85</v>
      </c>
      <c r="C95" s="496" t="s">
        <v>13</v>
      </c>
      <c r="D95" s="496"/>
      <c r="E95" s="424" t="s">
        <v>14</v>
      </c>
      <c r="F95" s="412" t="s">
        <v>171</v>
      </c>
      <c r="G95" s="412" t="s">
        <v>68</v>
      </c>
      <c r="H95" s="422" t="s">
        <v>151</v>
      </c>
      <c r="I95" s="412" t="s">
        <v>80</v>
      </c>
      <c r="J95" s="412" t="s">
        <v>81</v>
      </c>
      <c r="K95" s="422" t="s">
        <v>82</v>
      </c>
      <c r="L95" s="412" t="s">
        <v>150</v>
      </c>
      <c r="M95" s="259" t="s">
        <v>18</v>
      </c>
      <c r="N95" s="413"/>
      <c r="P95" s="419"/>
      <c r="Q95" s="412" t="s">
        <v>85</v>
      </c>
      <c r="R95" s="496" t="s">
        <v>13</v>
      </c>
      <c r="S95" s="496"/>
      <c r="T95" s="424" t="s">
        <v>14</v>
      </c>
      <c r="U95" s="260" t="s">
        <v>110</v>
      </c>
      <c r="V95" s="424" t="s">
        <v>171</v>
      </c>
      <c r="W95" s="424" t="s">
        <v>68</v>
      </c>
      <c r="X95" s="260" t="s">
        <v>151</v>
      </c>
      <c r="Y95" s="424" t="s">
        <v>80</v>
      </c>
      <c r="Z95" s="424" t="s">
        <v>81</v>
      </c>
      <c r="AA95" s="260" t="s">
        <v>82</v>
      </c>
      <c r="AB95" s="424" t="s">
        <v>150</v>
      </c>
      <c r="AC95" s="260" t="s">
        <v>18</v>
      </c>
      <c r="AD95" s="267" t="s">
        <v>114</v>
      </c>
      <c r="AE95" s="413"/>
      <c r="AG95" s="419"/>
      <c r="AH95" s="412" t="s">
        <v>85</v>
      </c>
      <c r="AI95" s="496" t="s">
        <v>13</v>
      </c>
      <c r="AJ95" s="496"/>
      <c r="AK95" s="424" t="s">
        <v>14</v>
      </c>
      <c r="AL95" s="260" t="s">
        <v>110</v>
      </c>
      <c r="AM95" s="424" t="s">
        <v>171</v>
      </c>
      <c r="AN95" s="424" t="s">
        <v>68</v>
      </c>
      <c r="AO95" s="260" t="s">
        <v>151</v>
      </c>
      <c r="AP95" s="424" t="s">
        <v>80</v>
      </c>
      <c r="AQ95" s="424" t="s">
        <v>81</v>
      </c>
      <c r="AR95" s="260" t="s">
        <v>82</v>
      </c>
      <c r="AS95" s="424" t="s">
        <v>150</v>
      </c>
      <c r="AT95" s="260" t="s">
        <v>213</v>
      </c>
      <c r="AU95" s="267" t="s">
        <v>111</v>
      </c>
    </row>
    <row r="96" spans="1:47" x14ac:dyDescent="0.35">
      <c r="A96" s="415">
        <v>1</v>
      </c>
      <c r="B96" s="420"/>
      <c r="C96" s="491"/>
      <c r="D96" s="491"/>
      <c r="E96" s="423"/>
      <c r="F96" s="234">
        <v>0</v>
      </c>
      <c r="G96" s="234">
        <v>0</v>
      </c>
      <c r="H96" s="235">
        <f>SUM(F96:G96)</f>
        <v>0</v>
      </c>
      <c r="I96" s="234">
        <v>0</v>
      </c>
      <c r="J96" s="234">
        <v>0</v>
      </c>
      <c r="K96" s="235">
        <f>SUM(I96:J96)</f>
        <v>0</v>
      </c>
      <c r="L96" s="234">
        <v>0</v>
      </c>
      <c r="M96" s="236">
        <f>SUM(H96, K96, L96)</f>
        <v>0</v>
      </c>
      <c r="N96" s="222"/>
      <c r="P96" s="415">
        <v>1</v>
      </c>
      <c r="Q96" s="420"/>
      <c r="R96" s="491"/>
      <c r="S96" s="491"/>
      <c r="T96" s="409"/>
      <c r="U96" s="162">
        <f>AU16</f>
        <v>0</v>
      </c>
      <c r="V96" s="234">
        <v>0</v>
      </c>
      <c r="W96" s="234">
        <v>0</v>
      </c>
      <c r="X96" s="295">
        <f>SUM(V96:W96)</f>
        <v>0</v>
      </c>
      <c r="Y96" s="234">
        <v>0</v>
      </c>
      <c r="Z96" s="234">
        <v>0</v>
      </c>
      <c r="AA96" s="295">
        <f>SUM(Y96:Z96)</f>
        <v>0</v>
      </c>
      <c r="AB96" s="234">
        <v>0</v>
      </c>
      <c r="AC96" s="295">
        <f>SUM(X96, AA96, AB96)</f>
        <v>0</v>
      </c>
      <c r="AD96" s="296">
        <f>M96-AC96</f>
        <v>0</v>
      </c>
      <c r="AE96" s="222"/>
      <c r="AG96" s="415">
        <v>1</v>
      </c>
      <c r="AH96" s="420"/>
      <c r="AI96" s="491"/>
      <c r="AJ96" s="491"/>
      <c r="AK96" s="409"/>
      <c r="AL96" s="307">
        <f>AU16</f>
        <v>0</v>
      </c>
      <c r="AM96" s="234">
        <v>0</v>
      </c>
      <c r="AN96" s="234">
        <v>0</v>
      </c>
      <c r="AO96" s="277">
        <f>SUM(AM96:AN96)</f>
        <v>0</v>
      </c>
      <c r="AP96" s="234">
        <v>0</v>
      </c>
      <c r="AQ96" s="234">
        <v>0</v>
      </c>
      <c r="AR96" s="277">
        <f>SUM(AP96:AQ96)</f>
        <v>0</v>
      </c>
      <c r="AS96" s="234">
        <v>0</v>
      </c>
      <c r="AT96" s="277">
        <f>SUM(AO96, AR96, AS96)</f>
        <v>0</v>
      </c>
      <c r="AU96" s="278">
        <f>IF($S$153&lt;&gt;0, AC96+AL96-AT96, M96+AL96-AT96)</f>
        <v>0</v>
      </c>
    </row>
    <row r="97" spans="1:48" x14ac:dyDescent="0.35">
      <c r="A97" s="415">
        <v>2</v>
      </c>
      <c r="B97" s="420"/>
      <c r="C97" s="491"/>
      <c r="D97" s="491"/>
      <c r="E97" s="423"/>
      <c r="F97" s="234">
        <v>0</v>
      </c>
      <c r="G97" s="234">
        <v>0</v>
      </c>
      <c r="H97" s="235">
        <f t="shared" ref="H97:H102" si="58">SUM(F97:G97)</f>
        <v>0</v>
      </c>
      <c r="I97" s="234">
        <v>0</v>
      </c>
      <c r="J97" s="234">
        <v>0</v>
      </c>
      <c r="K97" s="235">
        <f t="shared" ref="K97:K102" si="59">SUM(I97:J97)</f>
        <v>0</v>
      </c>
      <c r="L97" s="234">
        <v>0</v>
      </c>
      <c r="M97" s="236">
        <f t="shared" ref="M97:M102" si="60">SUM(H97, K97, L97)</f>
        <v>0</v>
      </c>
      <c r="N97" s="222"/>
      <c r="P97" s="415">
        <v>2</v>
      </c>
      <c r="Q97" s="420"/>
      <c r="R97" s="491"/>
      <c r="S97" s="491"/>
      <c r="T97" s="409"/>
      <c r="U97" s="162">
        <f t="shared" ref="U97:U103" si="61">AU17</f>
        <v>0</v>
      </c>
      <c r="V97" s="234">
        <v>0</v>
      </c>
      <c r="W97" s="234">
        <v>0</v>
      </c>
      <c r="X97" s="295">
        <f t="shared" ref="X97:X102" si="62">SUM(V97:W97)</f>
        <v>0</v>
      </c>
      <c r="Y97" s="234">
        <v>0</v>
      </c>
      <c r="Z97" s="234">
        <v>0</v>
      </c>
      <c r="AA97" s="295">
        <f t="shared" ref="AA97:AA102" si="63">SUM(Y97:Z97)</f>
        <v>0</v>
      </c>
      <c r="AB97" s="234">
        <v>0</v>
      </c>
      <c r="AC97" s="295">
        <f t="shared" ref="AC97:AC102" si="64">SUM(X97, AA97, AB97)</f>
        <v>0</v>
      </c>
      <c r="AD97" s="296">
        <f t="shared" ref="AD97:AD102" si="65">M97-AC97</f>
        <v>0</v>
      </c>
      <c r="AE97" s="222"/>
      <c r="AG97" s="415">
        <v>2</v>
      </c>
      <c r="AH97" s="420"/>
      <c r="AI97" s="491"/>
      <c r="AJ97" s="491"/>
      <c r="AK97" s="409"/>
      <c r="AL97" s="307">
        <f t="shared" ref="AL97:AL103" si="66">AU17</f>
        <v>0</v>
      </c>
      <c r="AM97" s="234">
        <v>0</v>
      </c>
      <c r="AN97" s="234">
        <v>0</v>
      </c>
      <c r="AO97" s="277">
        <f t="shared" ref="AO97:AO102" si="67">SUM(AM97:AN97)</f>
        <v>0</v>
      </c>
      <c r="AP97" s="234">
        <v>0</v>
      </c>
      <c r="AQ97" s="234">
        <v>0</v>
      </c>
      <c r="AR97" s="277">
        <f t="shared" ref="AR97:AR102" si="68">SUM(AP97:AQ97)</f>
        <v>0</v>
      </c>
      <c r="AS97" s="234">
        <v>0</v>
      </c>
      <c r="AT97" s="277">
        <f t="shared" ref="AT97:AT102" si="69">SUM(AO97, AR97, AS97)</f>
        <v>0</v>
      </c>
      <c r="AU97" s="278">
        <f t="shared" ref="AU97:AU103" si="70">IF($S$153&lt;&gt;0, AC97+AL97-AT97, M97+AL97-AT97)</f>
        <v>0</v>
      </c>
    </row>
    <row r="98" spans="1:48" x14ac:dyDescent="0.35">
      <c r="A98" s="415">
        <v>3</v>
      </c>
      <c r="B98" s="420"/>
      <c r="C98" s="491"/>
      <c r="D98" s="491"/>
      <c r="E98" s="423"/>
      <c r="F98" s="234">
        <v>0</v>
      </c>
      <c r="G98" s="234">
        <v>0</v>
      </c>
      <c r="H98" s="235">
        <f t="shared" si="58"/>
        <v>0</v>
      </c>
      <c r="I98" s="234">
        <v>0</v>
      </c>
      <c r="J98" s="234">
        <v>0</v>
      </c>
      <c r="K98" s="235">
        <f t="shared" si="59"/>
        <v>0</v>
      </c>
      <c r="L98" s="234">
        <v>0</v>
      </c>
      <c r="M98" s="236">
        <f t="shared" si="60"/>
        <v>0</v>
      </c>
      <c r="N98" s="222"/>
      <c r="P98" s="415">
        <v>3</v>
      </c>
      <c r="Q98" s="420"/>
      <c r="R98" s="491"/>
      <c r="S98" s="491"/>
      <c r="T98" s="409"/>
      <c r="U98" s="162">
        <f t="shared" si="61"/>
        <v>0</v>
      </c>
      <c r="V98" s="234">
        <v>0</v>
      </c>
      <c r="W98" s="234">
        <v>0</v>
      </c>
      <c r="X98" s="295">
        <f t="shared" si="62"/>
        <v>0</v>
      </c>
      <c r="Y98" s="234">
        <v>0</v>
      </c>
      <c r="Z98" s="234">
        <v>0</v>
      </c>
      <c r="AA98" s="295">
        <f t="shared" si="63"/>
        <v>0</v>
      </c>
      <c r="AB98" s="234">
        <v>0</v>
      </c>
      <c r="AC98" s="295">
        <f t="shared" si="64"/>
        <v>0</v>
      </c>
      <c r="AD98" s="296">
        <f t="shared" si="65"/>
        <v>0</v>
      </c>
      <c r="AE98" s="222"/>
      <c r="AG98" s="415">
        <v>3</v>
      </c>
      <c r="AH98" s="420"/>
      <c r="AI98" s="491"/>
      <c r="AJ98" s="491"/>
      <c r="AK98" s="409"/>
      <c r="AL98" s="307">
        <f t="shared" si="66"/>
        <v>0</v>
      </c>
      <c r="AM98" s="234">
        <v>0</v>
      </c>
      <c r="AN98" s="234">
        <v>0</v>
      </c>
      <c r="AO98" s="277">
        <f t="shared" si="67"/>
        <v>0</v>
      </c>
      <c r="AP98" s="234">
        <v>0</v>
      </c>
      <c r="AQ98" s="234">
        <v>0</v>
      </c>
      <c r="AR98" s="277">
        <f t="shared" si="68"/>
        <v>0</v>
      </c>
      <c r="AS98" s="234">
        <v>0</v>
      </c>
      <c r="AT98" s="277">
        <f t="shared" si="69"/>
        <v>0</v>
      </c>
      <c r="AU98" s="278">
        <f t="shared" si="70"/>
        <v>0</v>
      </c>
    </row>
    <row r="99" spans="1:48" x14ac:dyDescent="0.35">
      <c r="A99" s="415">
        <v>4</v>
      </c>
      <c r="B99" s="420"/>
      <c r="C99" s="491"/>
      <c r="D99" s="491"/>
      <c r="E99" s="423"/>
      <c r="F99" s="234">
        <v>0</v>
      </c>
      <c r="G99" s="234">
        <v>0</v>
      </c>
      <c r="H99" s="235">
        <f>SUM(F99:G99)</f>
        <v>0</v>
      </c>
      <c r="I99" s="234">
        <v>0</v>
      </c>
      <c r="J99" s="234">
        <v>0</v>
      </c>
      <c r="K99" s="235">
        <f>SUM(I99:J99)</f>
        <v>0</v>
      </c>
      <c r="L99" s="234">
        <v>0</v>
      </c>
      <c r="M99" s="236">
        <f>SUM(H99, K99, L99)</f>
        <v>0</v>
      </c>
      <c r="N99" s="222"/>
      <c r="P99" s="415">
        <v>4</v>
      </c>
      <c r="Q99" s="420"/>
      <c r="R99" s="491"/>
      <c r="S99" s="491"/>
      <c r="T99" s="409"/>
      <c r="U99" s="162">
        <f t="shared" si="61"/>
        <v>0</v>
      </c>
      <c r="V99" s="234">
        <v>0</v>
      </c>
      <c r="W99" s="234">
        <v>0</v>
      </c>
      <c r="X99" s="295">
        <f t="shared" si="62"/>
        <v>0</v>
      </c>
      <c r="Y99" s="234">
        <v>0</v>
      </c>
      <c r="Z99" s="234">
        <v>0</v>
      </c>
      <c r="AA99" s="295">
        <f t="shared" si="63"/>
        <v>0</v>
      </c>
      <c r="AB99" s="234">
        <v>0</v>
      </c>
      <c r="AC99" s="295">
        <f t="shared" si="64"/>
        <v>0</v>
      </c>
      <c r="AD99" s="296">
        <f t="shared" si="65"/>
        <v>0</v>
      </c>
      <c r="AE99" s="222"/>
      <c r="AG99" s="415">
        <v>4</v>
      </c>
      <c r="AH99" s="420"/>
      <c r="AI99" s="491"/>
      <c r="AJ99" s="491"/>
      <c r="AK99" s="409"/>
      <c r="AL99" s="307">
        <f t="shared" si="66"/>
        <v>0</v>
      </c>
      <c r="AM99" s="234">
        <v>0</v>
      </c>
      <c r="AN99" s="234">
        <v>0</v>
      </c>
      <c r="AO99" s="277">
        <f t="shared" si="67"/>
        <v>0</v>
      </c>
      <c r="AP99" s="234">
        <v>0</v>
      </c>
      <c r="AQ99" s="234">
        <v>0</v>
      </c>
      <c r="AR99" s="277">
        <f t="shared" si="68"/>
        <v>0</v>
      </c>
      <c r="AS99" s="234">
        <v>0</v>
      </c>
      <c r="AT99" s="277">
        <f t="shared" si="69"/>
        <v>0</v>
      </c>
      <c r="AU99" s="278">
        <f t="shared" si="70"/>
        <v>0</v>
      </c>
    </row>
    <row r="100" spans="1:48" x14ac:dyDescent="0.35">
      <c r="A100" s="415">
        <v>5</v>
      </c>
      <c r="B100" s="420"/>
      <c r="C100" s="491"/>
      <c r="D100" s="491"/>
      <c r="E100" s="423"/>
      <c r="F100" s="234">
        <v>0</v>
      </c>
      <c r="G100" s="234">
        <v>0</v>
      </c>
      <c r="H100" s="235">
        <f t="shared" si="58"/>
        <v>0</v>
      </c>
      <c r="I100" s="234">
        <v>0</v>
      </c>
      <c r="J100" s="234">
        <v>0</v>
      </c>
      <c r="K100" s="235">
        <f t="shared" si="59"/>
        <v>0</v>
      </c>
      <c r="L100" s="234">
        <v>0</v>
      </c>
      <c r="M100" s="236">
        <f t="shared" si="60"/>
        <v>0</v>
      </c>
      <c r="N100" s="222"/>
      <c r="P100" s="415">
        <v>5</v>
      </c>
      <c r="Q100" s="420"/>
      <c r="R100" s="491"/>
      <c r="S100" s="491"/>
      <c r="T100" s="409"/>
      <c r="U100" s="162">
        <f t="shared" si="61"/>
        <v>0</v>
      </c>
      <c r="V100" s="234">
        <v>0</v>
      </c>
      <c r="W100" s="234">
        <v>0</v>
      </c>
      <c r="X100" s="295">
        <f t="shared" si="62"/>
        <v>0</v>
      </c>
      <c r="Y100" s="234">
        <v>0</v>
      </c>
      <c r="Z100" s="234">
        <v>0</v>
      </c>
      <c r="AA100" s="295">
        <f t="shared" si="63"/>
        <v>0</v>
      </c>
      <c r="AB100" s="234">
        <v>0</v>
      </c>
      <c r="AC100" s="295">
        <f t="shared" si="64"/>
        <v>0</v>
      </c>
      <c r="AD100" s="296">
        <f t="shared" si="65"/>
        <v>0</v>
      </c>
      <c r="AE100" s="222"/>
      <c r="AG100" s="415">
        <v>5</v>
      </c>
      <c r="AH100" s="420"/>
      <c r="AI100" s="491"/>
      <c r="AJ100" s="491"/>
      <c r="AK100" s="409"/>
      <c r="AL100" s="307">
        <f t="shared" si="66"/>
        <v>0</v>
      </c>
      <c r="AM100" s="234">
        <v>0</v>
      </c>
      <c r="AN100" s="234">
        <v>0</v>
      </c>
      <c r="AO100" s="277">
        <f t="shared" si="67"/>
        <v>0</v>
      </c>
      <c r="AP100" s="234">
        <v>0</v>
      </c>
      <c r="AQ100" s="234">
        <v>0</v>
      </c>
      <c r="AR100" s="277">
        <f t="shared" si="68"/>
        <v>0</v>
      </c>
      <c r="AS100" s="234">
        <v>0</v>
      </c>
      <c r="AT100" s="277">
        <f t="shared" si="69"/>
        <v>0</v>
      </c>
      <c r="AU100" s="278">
        <f t="shared" si="70"/>
        <v>0</v>
      </c>
    </row>
    <row r="101" spans="1:48" x14ac:dyDescent="0.35">
      <c r="A101" s="415">
        <v>6</v>
      </c>
      <c r="B101" s="420"/>
      <c r="C101" s="491"/>
      <c r="D101" s="491"/>
      <c r="E101" s="423"/>
      <c r="F101" s="234">
        <v>0</v>
      </c>
      <c r="G101" s="234">
        <v>0</v>
      </c>
      <c r="H101" s="235">
        <f t="shared" si="58"/>
        <v>0</v>
      </c>
      <c r="I101" s="234">
        <v>0</v>
      </c>
      <c r="J101" s="234">
        <v>0</v>
      </c>
      <c r="K101" s="235">
        <f t="shared" si="59"/>
        <v>0</v>
      </c>
      <c r="L101" s="234">
        <v>0</v>
      </c>
      <c r="M101" s="236">
        <f t="shared" si="60"/>
        <v>0</v>
      </c>
      <c r="N101" s="222"/>
      <c r="P101" s="415">
        <v>6</v>
      </c>
      <c r="Q101" s="420"/>
      <c r="R101" s="491"/>
      <c r="S101" s="491"/>
      <c r="T101" s="409"/>
      <c r="U101" s="162">
        <f t="shared" si="61"/>
        <v>0</v>
      </c>
      <c r="V101" s="234">
        <v>0</v>
      </c>
      <c r="W101" s="234">
        <v>0</v>
      </c>
      <c r="X101" s="295">
        <f t="shared" si="62"/>
        <v>0</v>
      </c>
      <c r="Y101" s="234">
        <v>0</v>
      </c>
      <c r="Z101" s="234">
        <v>0</v>
      </c>
      <c r="AA101" s="295">
        <f t="shared" si="63"/>
        <v>0</v>
      </c>
      <c r="AB101" s="234">
        <v>0</v>
      </c>
      <c r="AC101" s="295">
        <f t="shared" si="64"/>
        <v>0</v>
      </c>
      <c r="AD101" s="296">
        <f t="shared" si="65"/>
        <v>0</v>
      </c>
      <c r="AE101" s="222"/>
      <c r="AG101" s="415">
        <v>6</v>
      </c>
      <c r="AH101" s="420"/>
      <c r="AI101" s="491"/>
      <c r="AJ101" s="491"/>
      <c r="AK101" s="409"/>
      <c r="AL101" s="307">
        <f t="shared" si="66"/>
        <v>0</v>
      </c>
      <c r="AM101" s="234">
        <v>0</v>
      </c>
      <c r="AN101" s="234">
        <v>0</v>
      </c>
      <c r="AO101" s="277">
        <f t="shared" si="67"/>
        <v>0</v>
      </c>
      <c r="AP101" s="234">
        <v>0</v>
      </c>
      <c r="AQ101" s="234">
        <v>0</v>
      </c>
      <c r="AR101" s="277">
        <f t="shared" si="68"/>
        <v>0</v>
      </c>
      <c r="AS101" s="234">
        <v>0</v>
      </c>
      <c r="AT101" s="277">
        <f t="shared" si="69"/>
        <v>0</v>
      </c>
      <c r="AU101" s="278">
        <f t="shared" si="70"/>
        <v>0</v>
      </c>
    </row>
    <row r="102" spans="1:48" x14ac:dyDescent="0.35">
      <c r="A102" s="620" t="s">
        <v>180</v>
      </c>
      <c r="B102" s="617"/>
      <c r="C102" s="532">
        <v>0</v>
      </c>
      <c r="D102" s="532"/>
      <c r="E102" s="423"/>
      <c r="F102" s="234">
        <v>0</v>
      </c>
      <c r="G102" s="234">
        <v>0</v>
      </c>
      <c r="H102" s="235">
        <f t="shared" si="58"/>
        <v>0</v>
      </c>
      <c r="I102" s="234">
        <v>0</v>
      </c>
      <c r="J102" s="234">
        <v>0</v>
      </c>
      <c r="K102" s="235">
        <f t="shared" si="59"/>
        <v>0</v>
      </c>
      <c r="L102" s="234">
        <v>0</v>
      </c>
      <c r="M102" s="236">
        <f t="shared" si="60"/>
        <v>0</v>
      </c>
      <c r="N102" s="222"/>
      <c r="P102" s="620" t="s">
        <v>180</v>
      </c>
      <c r="Q102" s="617"/>
      <c r="R102" s="532">
        <v>0</v>
      </c>
      <c r="S102" s="532"/>
      <c r="T102" s="409"/>
      <c r="U102" s="162">
        <f t="shared" si="61"/>
        <v>0</v>
      </c>
      <c r="V102" s="234">
        <v>0</v>
      </c>
      <c r="W102" s="234">
        <v>0</v>
      </c>
      <c r="X102" s="295">
        <f t="shared" si="62"/>
        <v>0</v>
      </c>
      <c r="Y102" s="234">
        <v>0</v>
      </c>
      <c r="Z102" s="234">
        <v>0</v>
      </c>
      <c r="AA102" s="295">
        <f t="shared" si="63"/>
        <v>0</v>
      </c>
      <c r="AB102" s="234">
        <v>0</v>
      </c>
      <c r="AC102" s="295">
        <f t="shared" si="64"/>
        <v>0</v>
      </c>
      <c r="AD102" s="296">
        <f t="shared" si="65"/>
        <v>0</v>
      </c>
      <c r="AE102" s="222"/>
      <c r="AG102" s="620" t="s">
        <v>180</v>
      </c>
      <c r="AH102" s="617"/>
      <c r="AI102" s="532">
        <v>0</v>
      </c>
      <c r="AJ102" s="532"/>
      <c r="AK102" s="409"/>
      <c r="AL102" s="307">
        <f t="shared" si="66"/>
        <v>0</v>
      </c>
      <c r="AM102" s="234">
        <v>0</v>
      </c>
      <c r="AN102" s="234">
        <v>0</v>
      </c>
      <c r="AO102" s="277">
        <f t="shared" si="67"/>
        <v>0</v>
      </c>
      <c r="AP102" s="234">
        <v>0</v>
      </c>
      <c r="AQ102" s="234">
        <v>0</v>
      </c>
      <c r="AR102" s="277">
        <f t="shared" si="68"/>
        <v>0</v>
      </c>
      <c r="AS102" s="234">
        <v>0</v>
      </c>
      <c r="AT102" s="277">
        <f t="shared" si="69"/>
        <v>0</v>
      </c>
      <c r="AU102" s="278">
        <f t="shared" si="70"/>
        <v>0</v>
      </c>
    </row>
    <row r="103" spans="1:48" ht="16" thickBot="1" x14ac:dyDescent="0.4">
      <c r="A103" s="493" t="s">
        <v>207</v>
      </c>
      <c r="B103" s="494"/>
      <c r="C103" s="497">
        <f>COUNTA(B96:B101)+C102</f>
        <v>0</v>
      </c>
      <c r="D103" s="497"/>
      <c r="E103" s="411"/>
      <c r="F103" s="250">
        <f>SUM(F96:F102)</f>
        <v>0</v>
      </c>
      <c r="G103" s="250">
        <f>SUM(G96:G102)</f>
        <v>0</v>
      </c>
      <c r="H103" s="250">
        <f t="shared" ref="H103:L103" si="71">SUM(H96:H102)</f>
        <v>0</v>
      </c>
      <c r="I103" s="250">
        <f t="shared" si="71"/>
        <v>0</v>
      </c>
      <c r="J103" s="250">
        <f>SUM(J96:J102)</f>
        <v>0</v>
      </c>
      <c r="K103" s="250">
        <f t="shared" si="71"/>
        <v>0</v>
      </c>
      <c r="L103" s="250">
        <f t="shared" si="71"/>
        <v>0</v>
      </c>
      <c r="M103" s="237">
        <f>SUM(M96:M102)</f>
        <v>0</v>
      </c>
      <c r="N103" s="222"/>
      <c r="P103" s="493" t="s">
        <v>207</v>
      </c>
      <c r="Q103" s="494"/>
      <c r="R103" s="498">
        <f>COUNTA(Q96:Q101)+R102</f>
        <v>0</v>
      </c>
      <c r="S103" s="498"/>
      <c r="T103" s="411"/>
      <c r="U103" s="339">
        <f t="shared" si="61"/>
        <v>0</v>
      </c>
      <c r="V103" s="293">
        <f>SUM(V96:V102)</f>
        <v>0</v>
      </c>
      <c r="W103" s="293">
        <f>SUM(W96:W102)</f>
        <v>0</v>
      </c>
      <c r="X103" s="293">
        <f t="shared" ref="X103:AB103" si="72">SUM(X96:X102)</f>
        <v>0</v>
      </c>
      <c r="Y103" s="293">
        <f t="shared" si="72"/>
        <v>0</v>
      </c>
      <c r="Z103" s="293">
        <f t="shared" si="72"/>
        <v>0</v>
      </c>
      <c r="AA103" s="293">
        <f t="shared" si="72"/>
        <v>0</v>
      </c>
      <c r="AB103" s="293">
        <f t="shared" si="72"/>
        <v>0</v>
      </c>
      <c r="AC103" s="293">
        <f>SUM(AC96:AC102)</f>
        <v>0</v>
      </c>
      <c r="AD103" s="294">
        <f>SUM(AD96:AD102)</f>
        <v>0</v>
      </c>
      <c r="AE103" s="222"/>
      <c r="AG103" s="493" t="s">
        <v>207</v>
      </c>
      <c r="AH103" s="494"/>
      <c r="AI103" s="543">
        <f>COUNTA(AH96:AH101)+AI102</f>
        <v>0</v>
      </c>
      <c r="AJ103" s="543"/>
      <c r="AK103" s="411"/>
      <c r="AL103" s="337">
        <f t="shared" si="66"/>
        <v>0</v>
      </c>
      <c r="AM103" s="275">
        <f>SUM(AM96:AM102)</f>
        <v>0</v>
      </c>
      <c r="AN103" s="275">
        <f>SUM(AN96:AN102)</f>
        <v>0</v>
      </c>
      <c r="AO103" s="275">
        <f t="shared" ref="AO103:AT103" si="73">SUM(AO96:AO102)</f>
        <v>0</v>
      </c>
      <c r="AP103" s="275">
        <f t="shared" si="73"/>
        <v>0</v>
      </c>
      <c r="AQ103" s="275">
        <f t="shared" si="73"/>
        <v>0</v>
      </c>
      <c r="AR103" s="275">
        <f t="shared" si="73"/>
        <v>0</v>
      </c>
      <c r="AS103" s="275">
        <f t="shared" si="73"/>
        <v>0</v>
      </c>
      <c r="AT103" s="275">
        <f t="shared" si="73"/>
        <v>0</v>
      </c>
      <c r="AU103" s="276">
        <f t="shared" si="70"/>
        <v>0</v>
      </c>
      <c r="AV103" s="358"/>
    </row>
    <row r="104" spans="1:48" ht="3.75" customHeight="1" thickBot="1" x14ac:dyDescent="0.4">
      <c r="F104" s="357"/>
      <c r="G104" s="357"/>
      <c r="Y104" s="163"/>
      <c r="Z104" s="163"/>
      <c r="AA104" s="163"/>
      <c r="AB104" s="163"/>
      <c r="AC104" s="163"/>
      <c r="AD104" s="163"/>
      <c r="AE104" s="358"/>
    </row>
    <row r="105" spans="1:48" s="242" customFormat="1" x14ac:dyDescent="0.35">
      <c r="A105" s="502" t="s">
        <v>186</v>
      </c>
      <c r="B105" s="503"/>
      <c r="C105" s="503"/>
      <c r="D105" s="503"/>
      <c r="E105" s="503"/>
      <c r="F105" s="503"/>
      <c r="G105" s="503"/>
      <c r="H105" s="503"/>
      <c r="I105" s="503"/>
      <c r="J105" s="503"/>
      <c r="K105" s="503"/>
      <c r="L105" s="503"/>
      <c r="M105" s="518"/>
      <c r="N105" s="413"/>
      <c r="P105" s="502" t="s">
        <v>186</v>
      </c>
      <c r="Q105" s="503"/>
      <c r="R105" s="503"/>
      <c r="S105" s="503"/>
      <c r="T105" s="503"/>
      <c r="U105" s="503"/>
      <c r="V105" s="503"/>
      <c r="W105" s="503"/>
      <c r="X105" s="503"/>
      <c r="Y105" s="503"/>
      <c r="Z105" s="503"/>
      <c r="AA105" s="503"/>
      <c r="AB105" s="503"/>
      <c r="AC105" s="503"/>
      <c r="AD105" s="418"/>
      <c r="AE105" s="413"/>
      <c r="AG105" s="502" t="s">
        <v>186</v>
      </c>
      <c r="AH105" s="503"/>
      <c r="AI105" s="503"/>
      <c r="AJ105" s="503"/>
      <c r="AK105" s="503"/>
      <c r="AL105" s="503"/>
      <c r="AM105" s="503"/>
      <c r="AN105" s="503"/>
      <c r="AO105" s="503"/>
      <c r="AP105" s="503"/>
      <c r="AQ105" s="503"/>
      <c r="AR105" s="503"/>
      <c r="AS105" s="503"/>
      <c r="AT105" s="503"/>
      <c r="AU105" s="418"/>
    </row>
    <row r="106" spans="1:48" s="242" customFormat="1" ht="31.5" customHeight="1" x14ac:dyDescent="0.35">
      <c r="A106" s="534" t="s">
        <v>188</v>
      </c>
      <c r="B106" s="533"/>
      <c r="C106" s="533" t="s">
        <v>13</v>
      </c>
      <c r="D106" s="533"/>
      <c r="E106" s="424" t="s">
        <v>14</v>
      </c>
      <c r="F106" s="412" t="s">
        <v>171</v>
      </c>
      <c r="G106" s="412" t="s">
        <v>68</v>
      </c>
      <c r="H106" s="422" t="s">
        <v>151</v>
      </c>
      <c r="I106" s="412" t="s">
        <v>80</v>
      </c>
      <c r="J106" s="412" t="s">
        <v>81</v>
      </c>
      <c r="K106" s="422" t="s">
        <v>82</v>
      </c>
      <c r="L106" s="412" t="s">
        <v>150</v>
      </c>
      <c r="M106" s="259" t="s">
        <v>18</v>
      </c>
      <c r="N106" s="413"/>
      <c r="P106" s="534" t="s">
        <v>188</v>
      </c>
      <c r="Q106" s="533"/>
      <c r="R106" s="533" t="s">
        <v>13</v>
      </c>
      <c r="S106" s="533"/>
      <c r="T106" s="424" t="s">
        <v>14</v>
      </c>
      <c r="U106" s="260" t="s">
        <v>110</v>
      </c>
      <c r="V106" s="424" t="s">
        <v>171</v>
      </c>
      <c r="W106" s="424" t="s">
        <v>68</v>
      </c>
      <c r="X106" s="260" t="s">
        <v>151</v>
      </c>
      <c r="Y106" s="424" t="s">
        <v>80</v>
      </c>
      <c r="Z106" s="424" t="s">
        <v>81</v>
      </c>
      <c r="AA106" s="260" t="s">
        <v>82</v>
      </c>
      <c r="AB106" s="424" t="s">
        <v>150</v>
      </c>
      <c r="AC106" s="260" t="s">
        <v>18</v>
      </c>
      <c r="AD106" s="267" t="s">
        <v>114</v>
      </c>
      <c r="AE106" s="413"/>
      <c r="AG106" s="534" t="s">
        <v>188</v>
      </c>
      <c r="AH106" s="533"/>
      <c r="AI106" s="533" t="s">
        <v>13</v>
      </c>
      <c r="AJ106" s="533"/>
      <c r="AK106" s="424" t="s">
        <v>14</v>
      </c>
      <c r="AL106" s="260" t="s">
        <v>110</v>
      </c>
      <c r="AM106" s="424" t="s">
        <v>171</v>
      </c>
      <c r="AN106" s="424" t="s">
        <v>68</v>
      </c>
      <c r="AO106" s="260" t="s">
        <v>151</v>
      </c>
      <c r="AP106" s="424" t="s">
        <v>80</v>
      </c>
      <c r="AQ106" s="424" t="s">
        <v>81</v>
      </c>
      <c r="AR106" s="260" t="s">
        <v>82</v>
      </c>
      <c r="AS106" s="424" t="s">
        <v>150</v>
      </c>
      <c r="AT106" s="260" t="s">
        <v>213</v>
      </c>
      <c r="AU106" s="267" t="s">
        <v>111</v>
      </c>
    </row>
    <row r="107" spans="1:48" x14ac:dyDescent="0.35">
      <c r="A107" s="495">
        <v>0</v>
      </c>
      <c r="B107" s="491"/>
      <c r="C107" s="496" t="s">
        <v>19</v>
      </c>
      <c r="D107" s="496"/>
      <c r="E107" s="409"/>
      <c r="F107" s="234">
        <v>0</v>
      </c>
      <c r="G107" s="234">
        <v>0</v>
      </c>
      <c r="H107" s="235">
        <f>SUM(F107:G107)</f>
        <v>0</v>
      </c>
      <c r="I107" s="234">
        <v>0</v>
      </c>
      <c r="J107" s="234">
        <v>0</v>
      </c>
      <c r="K107" s="235">
        <f>SUM(I107:J107)</f>
        <v>0</v>
      </c>
      <c r="L107" s="234">
        <v>0</v>
      </c>
      <c r="M107" s="236">
        <f>SUM(H107, K107, L107)</f>
        <v>0</v>
      </c>
      <c r="N107" s="223"/>
      <c r="P107" s="522">
        <v>0</v>
      </c>
      <c r="Q107" s="496"/>
      <c r="R107" s="496" t="s">
        <v>19</v>
      </c>
      <c r="S107" s="496"/>
      <c r="T107" s="409"/>
      <c r="U107" s="162">
        <f t="shared" ref="U107:U114" si="74">AU27</f>
        <v>0</v>
      </c>
      <c r="V107" s="234">
        <v>0</v>
      </c>
      <c r="W107" s="234">
        <v>0</v>
      </c>
      <c r="X107" s="295">
        <f>SUM(V107:W107)</f>
        <v>0</v>
      </c>
      <c r="Y107" s="234">
        <v>0</v>
      </c>
      <c r="Z107" s="234">
        <v>0</v>
      </c>
      <c r="AA107" s="295">
        <f>SUM(Y107:Z107)</f>
        <v>0</v>
      </c>
      <c r="AB107" s="234">
        <v>0</v>
      </c>
      <c r="AC107" s="295">
        <f>SUM(X107, AA107, AB107)</f>
        <v>0</v>
      </c>
      <c r="AD107" s="296">
        <f t="shared" ref="AD107:AD111" si="75">M107-AC107</f>
        <v>0</v>
      </c>
      <c r="AE107" s="223"/>
      <c r="AG107" s="522">
        <v>0</v>
      </c>
      <c r="AH107" s="496"/>
      <c r="AI107" s="496" t="s">
        <v>19</v>
      </c>
      <c r="AJ107" s="496"/>
      <c r="AK107" s="409"/>
      <c r="AL107" s="307">
        <f t="shared" ref="AL107:AL114" si="76">AU27</f>
        <v>0</v>
      </c>
      <c r="AM107" s="234">
        <v>0</v>
      </c>
      <c r="AN107" s="234">
        <v>0</v>
      </c>
      <c r="AO107" s="277">
        <f>SUM(AM107:AN107)</f>
        <v>0</v>
      </c>
      <c r="AP107" s="234">
        <v>0</v>
      </c>
      <c r="AQ107" s="234">
        <v>0</v>
      </c>
      <c r="AR107" s="277">
        <f>SUM(AP107:AQ107)</f>
        <v>0</v>
      </c>
      <c r="AS107" s="234">
        <v>0</v>
      </c>
      <c r="AT107" s="277">
        <f>SUM(AO107, AR107, AS107)</f>
        <v>0</v>
      </c>
      <c r="AU107" s="278">
        <f t="shared" ref="AU107:AU114" si="77">IF($S$153&lt;&gt;0, AC107+AL107-AT107, M107+AL107-AT107)</f>
        <v>0</v>
      </c>
    </row>
    <row r="108" spans="1:48" x14ac:dyDescent="0.35">
      <c r="A108" s="495">
        <v>0</v>
      </c>
      <c r="B108" s="491"/>
      <c r="C108" s="496" t="s">
        <v>20</v>
      </c>
      <c r="D108" s="496"/>
      <c r="E108" s="409"/>
      <c r="F108" s="234">
        <v>0</v>
      </c>
      <c r="G108" s="234">
        <v>0</v>
      </c>
      <c r="H108" s="235">
        <f t="shared" ref="H108:H111" si="78">SUM(F108:G108)</f>
        <v>0</v>
      </c>
      <c r="I108" s="234">
        <v>0</v>
      </c>
      <c r="J108" s="234">
        <v>0</v>
      </c>
      <c r="K108" s="235">
        <f t="shared" ref="K108:K111" si="79">SUM(I108:J108)</f>
        <v>0</v>
      </c>
      <c r="L108" s="234">
        <v>0</v>
      </c>
      <c r="M108" s="236">
        <f t="shared" ref="M108:M111" si="80">SUM(H108, K108, L108)</f>
        <v>0</v>
      </c>
      <c r="N108" s="223"/>
      <c r="P108" s="522">
        <v>0</v>
      </c>
      <c r="Q108" s="496"/>
      <c r="R108" s="496" t="s">
        <v>20</v>
      </c>
      <c r="S108" s="496"/>
      <c r="T108" s="409"/>
      <c r="U108" s="162">
        <f t="shared" si="74"/>
        <v>0</v>
      </c>
      <c r="V108" s="234">
        <v>0</v>
      </c>
      <c r="W108" s="234">
        <v>0</v>
      </c>
      <c r="X108" s="295">
        <f t="shared" ref="X108:X111" si="81">SUM(V108:W108)</f>
        <v>0</v>
      </c>
      <c r="Y108" s="234">
        <v>0</v>
      </c>
      <c r="Z108" s="234">
        <v>0</v>
      </c>
      <c r="AA108" s="295">
        <f t="shared" ref="AA108:AA111" si="82">SUM(Y108:Z108)</f>
        <v>0</v>
      </c>
      <c r="AB108" s="234">
        <v>0</v>
      </c>
      <c r="AC108" s="295">
        <f t="shared" ref="AC108:AC111" si="83">SUM(X108, AA108, AB108)</f>
        <v>0</v>
      </c>
      <c r="AD108" s="296">
        <f t="shared" si="75"/>
        <v>0</v>
      </c>
      <c r="AE108" s="223"/>
      <c r="AG108" s="522">
        <v>0</v>
      </c>
      <c r="AH108" s="496"/>
      <c r="AI108" s="496" t="s">
        <v>20</v>
      </c>
      <c r="AJ108" s="496"/>
      <c r="AK108" s="409"/>
      <c r="AL108" s="307">
        <f t="shared" si="76"/>
        <v>0</v>
      </c>
      <c r="AM108" s="234">
        <v>0</v>
      </c>
      <c r="AN108" s="234">
        <v>0</v>
      </c>
      <c r="AO108" s="277">
        <f t="shared" ref="AO108:AO111" si="84">SUM(AM108:AN108)</f>
        <v>0</v>
      </c>
      <c r="AP108" s="234">
        <v>0</v>
      </c>
      <c r="AQ108" s="234">
        <v>0</v>
      </c>
      <c r="AR108" s="277">
        <f t="shared" ref="AR108:AR111" si="85">SUM(AP108:AQ108)</f>
        <v>0</v>
      </c>
      <c r="AS108" s="234">
        <v>0</v>
      </c>
      <c r="AT108" s="277">
        <f t="shared" ref="AT108:AT111" si="86">SUM(AO108, AR108, AS108)</f>
        <v>0</v>
      </c>
      <c r="AU108" s="278">
        <f t="shared" si="77"/>
        <v>0</v>
      </c>
    </row>
    <row r="109" spans="1:48" x14ac:dyDescent="0.35">
      <c r="A109" s="495">
        <v>0</v>
      </c>
      <c r="B109" s="491"/>
      <c r="C109" s="496" t="s">
        <v>21</v>
      </c>
      <c r="D109" s="496"/>
      <c r="E109" s="409"/>
      <c r="F109" s="234">
        <v>0</v>
      </c>
      <c r="G109" s="234">
        <v>0</v>
      </c>
      <c r="H109" s="235">
        <f>SUM(F109:G109)</f>
        <v>0</v>
      </c>
      <c r="I109" s="234">
        <v>0</v>
      </c>
      <c r="J109" s="234">
        <v>0</v>
      </c>
      <c r="K109" s="235">
        <f t="shared" si="79"/>
        <v>0</v>
      </c>
      <c r="L109" s="234">
        <v>0</v>
      </c>
      <c r="M109" s="236">
        <f t="shared" si="80"/>
        <v>0</v>
      </c>
      <c r="N109" s="223"/>
      <c r="P109" s="522">
        <v>0</v>
      </c>
      <c r="Q109" s="496"/>
      <c r="R109" s="496" t="s">
        <v>21</v>
      </c>
      <c r="S109" s="496"/>
      <c r="T109" s="409"/>
      <c r="U109" s="162">
        <f t="shared" si="74"/>
        <v>0</v>
      </c>
      <c r="V109" s="234">
        <v>0</v>
      </c>
      <c r="W109" s="234">
        <v>0</v>
      </c>
      <c r="X109" s="295">
        <f t="shared" si="81"/>
        <v>0</v>
      </c>
      <c r="Y109" s="234">
        <v>0</v>
      </c>
      <c r="Z109" s="234">
        <v>0</v>
      </c>
      <c r="AA109" s="295">
        <f t="shared" si="82"/>
        <v>0</v>
      </c>
      <c r="AB109" s="234">
        <v>0</v>
      </c>
      <c r="AC109" s="295">
        <f t="shared" si="83"/>
        <v>0</v>
      </c>
      <c r="AD109" s="296">
        <f t="shared" si="75"/>
        <v>0</v>
      </c>
      <c r="AE109" s="223"/>
      <c r="AG109" s="522">
        <v>0</v>
      </c>
      <c r="AH109" s="496"/>
      <c r="AI109" s="496" t="s">
        <v>21</v>
      </c>
      <c r="AJ109" s="496"/>
      <c r="AK109" s="409"/>
      <c r="AL109" s="307">
        <f t="shared" si="76"/>
        <v>0</v>
      </c>
      <c r="AM109" s="234">
        <v>0</v>
      </c>
      <c r="AN109" s="234">
        <v>0</v>
      </c>
      <c r="AO109" s="277">
        <f t="shared" si="84"/>
        <v>0</v>
      </c>
      <c r="AP109" s="234">
        <v>0</v>
      </c>
      <c r="AQ109" s="234">
        <v>0</v>
      </c>
      <c r="AR109" s="277">
        <f t="shared" si="85"/>
        <v>0</v>
      </c>
      <c r="AS109" s="234">
        <v>0</v>
      </c>
      <c r="AT109" s="277">
        <f t="shared" si="86"/>
        <v>0</v>
      </c>
      <c r="AU109" s="278">
        <f>IF($S$153&lt;&gt;0, AC109+AL109-AT109, M109+AL109-AT109)</f>
        <v>0</v>
      </c>
    </row>
    <row r="110" spans="1:48" x14ac:dyDescent="0.35">
      <c r="A110" s="495">
        <v>0</v>
      </c>
      <c r="B110" s="491"/>
      <c r="C110" s="496" t="s">
        <v>22</v>
      </c>
      <c r="D110" s="496"/>
      <c r="E110" s="409"/>
      <c r="F110" s="234">
        <v>0</v>
      </c>
      <c r="G110" s="234">
        <v>0</v>
      </c>
      <c r="H110" s="235">
        <f t="shared" si="78"/>
        <v>0</v>
      </c>
      <c r="I110" s="234">
        <v>0</v>
      </c>
      <c r="J110" s="234">
        <v>0</v>
      </c>
      <c r="K110" s="235">
        <f t="shared" si="79"/>
        <v>0</v>
      </c>
      <c r="L110" s="234">
        <v>0</v>
      </c>
      <c r="M110" s="236">
        <f t="shared" si="80"/>
        <v>0</v>
      </c>
      <c r="N110" s="223"/>
      <c r="P110" s="522">
        <v>0</v>
      </c>
      <c r="Q110" s="496"/>
      <c r="R110" s="496" t="s">
        <v>22</v>
      </c>
      <c r="S110" s="496"/>
      <c r="T110" s="409"/>
      <c r="U110" s="162">
        <f t="shared" si="74"/>
        <v>0</v>
      </c>
      <c r="V110" s="234">
        <v>0</v>
      </c>
      <c r="W110" s="234">
        <v>0</v>
      </c>
      <c r="X110" s="295">
        <f t="shared" si="81"/>
        <v>0</v>
      </c>
      <c r="Y110" s="234">
        <v>0</v>
      </c>
      <c r="Z110" s="234">
        <v>0</v>
      </c>
      <c r="AA110" s="295">
        <f t="shared" si="82"/>
        <v>0</v>
      </c>
      <c r="AB110" s="234">
        <v>0</v>
      </c>
      <c r="AC110" s="295">
        <f t="shared" si="83"/>
        <v>0</v>
      </c>
      <c r="AD110" s="296">
        <f t="shared" si="75"/>
        <v>0</v>
      </c>
      <c r="AE110" s="223"/>
      <c r="AG110" s="522">
        <v>0</v>
      </c>
      <c r="AH110" s="496"/>
      <c r="AI110" s="496" t="s">
        <v>22</v>
      </c>
      <c r="AJ110" s="496"/>
      <c r="AK110" s="409"/>
      <c r="AL110" s="307">
        <f t="shared" si="76"/>
        <v>0</v>
      </c>
      <c r="AM110" s="234">
        <v>0</v>
      </c>
      <c r="AN110" s="234">
        <v>0</v>
      </c>
      <c r="AO110" s="277">
        <f t="shared" si="84"/>
        <v>0</v>
      </c>
      <c r="AP110" s="234">
        <v>0</v>
      </c>
      <c r="AQ110" s="234">
        <v>0</v>
      </c>
      <c r="AR110" s="277">
        <f t="shared" si="85"/>
        <v>0</v>
      </c>
      <c r="AS110" s="234">
        <v>0</v>
      </c>
      <c r="AT110" s="277">
        <f t="shared" si="86"/>
        <v>0</v>
      </c>
      <c r="AU110" s="278">
        <f t="shared" si="77"/>
        <v>0</v>
      </c>
    </row>
    <row r="111" spans="1:48" x14ac:dyDescent="0.35">
      <c r="A111" s="495">
        <v>0</v>
      </c>
      <c r="B111" s="491"/>
      <c r="C111" s="491" t="s">
        <v>23</v>
      </c>
      <c r="D111" s="491"/>
      <c r="E111" s="409"/>
      <c r="F111" s="234">
        <v>0</v>
      </c>
      <c r="G111" s="234">
        <v>0</v>
      </c>
      <c r="H111" s="235">
        <f t="shared" si="78"/>
        <v>0</v>
      </c>
      <c r="I111" s="234">
        <v>0</v>
      </c>
      <c r="J111" s="234">
        <v>0</v>
      </c>
      <c r="K111" s="235">
        <f t="shared" si="79"/>
        <v>0</v>
      </c>
      <c r="L111" s="234">
        <v>0</v>
      </c>
      <c r="M111" s="236">
        <f t="shared" si="80"/>
        <v>0</v>
      </c>
      <c r="N111" s="223"/>
      <c r="P111" s="522">
        <v>0</v>
      </c>
      <c r="Q111" s="496"/>
      <c r="R111" s="496" t="s">
        <v>23</v>
      </c>
      <c r="S111" s="496"/>
      <c r="T111" s="409"/>
      <c r="U111" s="162">
        <f t="shared" si="74"/>
        <v>0</v>
      </c>
      <c r="V111" s="234">
        <v>0</v>
      </c>
      <c r="W111" s="234">
        <v>0</v>
      </c>
      <c r="X111" s="295">
        <f t="shared" si="81"/>
        <v>0</v>
      </c>
      <c r="Y111" s="234">
        <v>0</v>
      </c>
      <c r="Z111" s="234">
        <v>0</v>
      </c>
      <c r="AA111" s="295">
        <f t="shared" si="82"/>
        <v>0</v>
      </c>
      <c r="AB111" s="234">
        <v>0</v>
      </c>
      <c r="AC111" s="295">
        <f t="shared" si="83"/>
        <v>0</v>
      </c>
      <c r="AD111" s="296">
        <f t="shared" si="75"/>
        <v>0</v>
      </c>
      <c r="AE111" s="223"/>
      <c r="AG111" s="522">
        <v>0</v>
      </c>
      <c r="AH111" s="496"/>
      <c r="AI111" s="496" t="s">
        <v>23</v>
      </c>
      <c r="AJ111" s="496"/>
      <c r="AK111" s="409"/>
      <c r="AL111" s="307">
        <f t="shared" si="76"/>
        <v>0</v>
      </c>
      <c r="AM111" s="234">
        <v>0</v>
      </c>
      <c r="AN111" s="234">
        <v>0</v>
      </c>
      <c r="AO111" s="277">
        <f t="shared" si="84"/>
        <v>0</v>
      </c>
      <c r="AP111" s="234">
        <v>0</v>
      </c>
      <c r="AQ111" s="234">
        <v>0</v>
      </c>
      <c r="AR111" s="277">
        <f t="shared" si="85"/>
        <v>0</v>
      </c>
      <c r="AS111" s="234">
        <v>0</v>
      </c>
      <c r="AT111" s="277">
        <f t="shared" si="86"/>
        <v>0</v>
      </c>
      <c r="AU111" s="278">
        <f t="shared" si="77"/>
        <v>0</v>
      </c>
    </row>
    <row r="112" spans="1:48" ht="16" thickBot="1" x14ac:dyDescent="0.4">
      <c r="A112" s="410" t="s">
        <v>181</v>
      </c>
      <c r="B112" s="411"/>
      <c r="C112" s="497">
        <f>SUM(A107:B111)</f>
        <v>0</v>
      </c>
      <c r="D112" s="497"/>
      <c r="E112" s="411"/>
      <c r="F112" s="250">
        <f>SUM(F107:F111)</f>
        <v>0</v>
      </c>
      <c r="G112" s="250">
        <f t="shared" ref="G112:L112" si="87">SUM(G107:G111)</f>
        <v>0</v>
      </c>
      <c r="H112" s="250">
        <f t="shared" si="87"/>
        <v>0</v>
      </c>
      <c r="I112" s="250">
        <f t="shared" si="87"/>
        <v>0</v>
      </c>
      <c r="J112" s="250">
        <f t="shared" si="87"/>
        <v>0</v>
      </c>
      <c r="K112" s="250">
        <f t="shared" si="87"/>
        <v>0</v>
      </c>
      <c r="L112" s="250">
        <f t="shared" si="87"/>
        <v>0</v>
      </c>
      <c r="M112" s="237">
        <f>SUM(M107:M111)</f>
        <v>0</v>
      </c>
      <c r="N112" s="223"/>
      <c r="P112" s="410" t="s">
        <v>181</v>
      </c>
      <c r="Q112" s="411"/>
      <c r="R112" s="498">
        <f>SUM(P107:Q111)</f>
        <v>0</v>
      </c>
      <c r="S112" s="498"/>
      <c r="T112" s="421"/>
      <c r="U112" s="339">
        <f t="shared" si="74"/>
        <v>0</v>
      </c>
      <c r="V112" s="293">
        <f>SUM(V107:V111)</f>
        <v>0</v>
      </c>
      <c r="W112" s="293">
        <f t="shared" ref="W112:AB112" si="88">SUM(W107:W111)</f>
        <v>0</v>
      </c>
      <c r="X112" s="293">
        <f t="shared" si="88"/>
        <v>0</v>
      </c>
      <c r="Y112" s="293">
        <f t="shared" si="88"/>
        <v>0</v>
      </c>
      <c r="Z112" s="293">
        <f t="shared" si="88"/>
        <v>0</v>
      </c>
      <c r="AA112" s="293">
        <f t="shared" si="88"/>
        <v>0</v>
      </c>
      <c r="AB112" s="293">
        <f t="shared" si="88"/>
        <v>0</v>
      </c>
      <c r="AC112" s="293">
        <f>SUM(AC107:AC111)</f>
        <v>0</v>
      </c>
      <c r="AD112" s="294">
        <f>SUM(AD107:AD111)</f>
        <v>0</v>
      </c>
      <c r="AE112" s="223"/>
      <c r="AG112" s="410" t="s">
        <v>181</v>
      </c>
      <c r="AH112" s="411"/>
      <c r="AI112" s="543">
        <f>SUM(AG107:AH111)</f>
        <v>0</v>
      </c>
      <c r="AJ112" s="543"/>
      <c r="AK112" s="421"/>
      <c r="AL112" s="337">
        <f t="shared" si="76"/>
        <v>0</v>
      </c>
      <c r="AM112" s="275">
        <f>SUM(AM107:AM111)</f>
        <v>0</v>
      </c>
      <c r="AN112" s="275">
        <f t="shared" ref="AN112:AT112" si="89">SUM(AN107:AN111)</f>
        <v>0</v>
      </c>
      <c r="AO112" s="275">
        <f t="shared" si="89"/>
        <v>0</v>
      </c>
      <c r="AP112" s="275">
        <f t="shared" si="89"/>
        <v>0</v>
      </c>
      <c r="AQ112" s="275">
        <f t="shared" si="89"/>
        <v>0</v>
      </c>
      <c r="AR112" s="275">
        <f t="shared" si="89"/>
        <v>0</v>
      </c>
      <c r="AS112" s="275">
        <f t="shared" si="89"/>
        <v>0</v>
      </c>
      <c r="AT112" s="275">
        <f t="shared" si="89"/>
        <v>0</v>
      </c>
      <c r="AU112" s="276">
        <f t="shared" si="77"/>
        <v>0</v>
      </c>
    </row>
    <row r="113" spans="1:47" s="358" customFormat="1" ht="3.75" customHeight="1" thickBot="1" x14ac:dyDescent="0.4">
      <c r="A113" s="499"/>
      <c r="B113" s="499"/>
      <c r="C113" s="499"/>
      <c r="D113" s="499"/>
      <c r="E113" s="499"/>
      <c r="F113" s="499"/>
      <c r="G113" s="499"/>
      <c r="H113" s="499"/>
      <c r="I113" s="499"/>
      <c r="J113" s="499"/>
      <c r="K113" s="499"/>
      <c r="L113" s="499"/>
      <c r="M113" s="499"/>
      <c r="N113" s="223"/>
      <c r="P113" s="499"/>
      <c r="Q113" s="499"/>
      <c r="R113" s="499"/>
      <c r="S113" s="499"/>
      <c r="T113" s="499"/>
      <c r="U113" s="499"/>
      <c r="V113" s="499"/>
      <c r="W113" s="499"/>
      <c r="X113" s="499"/>
      <c r="Y113" s="499"/>
      <c r="Z113" s="499"/>
      <c r="AA113" s="499"/>
      <c r="AB113" s="499"/>
      <c r="AC113" s="499"/>
      <c r="AD113" s="499"/>
      <c r="AE113" s="223"/>
      <c r="AG113" s="499"/>
      <c r="AH113" s="499"/>
      <c r="AI113" s="499"/>
      <c r="AJ113" s="499"/>
      <c r="AK113" s="499"/>
      <c r="AL113" s="499"/>
      <c r="AM113" s="499"/>
      <c r="AN113" s="499"/>
      <c r="AO113" s="499"/>
      <c r="AP113" s="499"/>
      <c r="AQ113" s="499"/>
      <c r="AR113" s="499"/>
      <c r="AS113" s="499"/>
      <c r="AT113" s="499"/>
      <c r="AU113" s="499"/>
    </row>
    <row r="114" spans="1:47" ht="16" thickBot="1" x14ac:dyDescent="0.4">
      <c r="A114" s="500" t="s">
        <v>187</v>
      </c>
      <c r="B114" s="501"/>
      <c r="C114" s="501"/>
      <c r="D114" s="501"/>
      <c r="E114" s="501"/>
      <c r="F114" s="241">
        <f>SUM(F112, F103)</f>
        <v>0</v>
      </c>
      <c r="G114" s="241">
        <f t="shared" ref="G114:L114" si="90">SUM(G112, G103)</f>
        <v>0</v>
      </c>
      <c r="H114" s="241">
        <f>SUM(H112, H103)</f>
        <v>0</v>
      </c>
      <c r="I114" s="241">
        <f t="shared" si="90"/>
        <v>0</v>
      </c>
      <c r="J114" s="241">
        <f t="shared" si="90"/>
        <v>0</v>
      </c>
      <c r="K114" s="241">
        <f>SUM(K112, K103)</f>
        <v>0</v>
      </c>
      <c r="L114" s="241">
        <f t="shared" si="90"/>
        <v>0</v>
      </c>
      <c r="M114" s="240">
        <f>SUM(M112, M103)</f>
        <v>0</v>
      </c>
      <c r="N114" s="223"/>
      <c r="P114" s="500" t="s">
        <v>187</v>
      </c>
      <c r="Q114" s="501"/>
      <c r="R114" s="501"/>
      <c r="S114" s="501"/>
      <c r="T114" s="501"/>
      <c r="U114" s="340">
        <f t="shared" si="74"/>
        <v>0</v>
      </c>
      <c r="V114" s="297">
        <f>SUM(V112, V103)</f>
        <v>0</v>
      </c>
      <c r="W114" s="297">
        <f t="shared" ref="W114" si="91">SUM(W112, W103)</f>
        <v>0</v>
      </c>
      <c r="X114" s="297">
        <f>SUM(X112, X103)</f>
        <v>0</v>
      </c>
      <c r="Y114" s="297">
        <f t="shared" ref="Y114:AB114" si="92">SUM(Y112, Y103)</f>
        <v>0</v>
      </c>
      <c r="Z114" s="297">
        <f t="shared" si="92"/>
        <v>0</v>
      </c>
      <c r="AA114" s="297">
        <f t="shared" si="92"/>
        <v>0</v>
      </c>
      <c r="AB114" s="297">
        <f t="shared" si="92"/>
        <v>0</v>
      </c>
      <c r="AC114" s="297">
        <f>SUM(AC112, AC103)</f>
        <v>0</v>
      </c>
      <c r="AD114" s="298">
        <f>SUM(AD112, AD103)</f>
        <v>0</v>
      </c>
      <c r="AE114" s="223"/>
      <c r="AG114" s="500" t="s">
        <v>187</v>
      </c>
      <c r="AH114" s="501"/>
      <c r="AI114" s="501"/>
      <c r="AJ114" s="501"/>
      <c r="AK114" s="501"/>
      <c r="AL114" s="338">
        <f t="shared" si="76"/>
        <v>0</v>
      </c>
      <c r="AM114" s="279">
        <f>SUM(AM112, AM103)</f>
        <v>0</v>
      </c>
      <c r="AN114" s="279">
        <f t="shared" ref="AN114" si="93">SUM(AN112, AN103)</f>
        <v>0</v>
      </c>
      <c r="AO114" s="279">
        <f>SUM(AO112, AO103)</f>
        <v>0</v>
      </c>
      <c r="AP114" s="279">
        <f t="shared" ref="AP114:AT114" si="94">SUM(AP112, AP103)</f>
        <v>0</v>
      </c>
      <c r="AQ114" s="279">
        <f t="shared" si="94"/>
        <v>0</v>
      </c>
      <c r="AR114" s="279">
        <f t="shared" si="94"/>
        <v>0</v>
      </c>
      <c r="AS114" s="279">
        <f t="shared" si="94"/>
        <v>0</v>
      </c>
      <c r="AT114" s="279">
        <f t="shared" si="94"/>
        <v>0</v>
      </c>
      <c r="AU114" s="280">
        <f t="shared" si="77"/>
        <v>0</v>
      </c>
    </row>
    <row r="115" spans="1:47" ht="16" thickBot="1" x14ac:dyDescent="0.4">
      <c r="F115" s="357"/>
      <c r="G115" s="357"/>
      <c r="AE115" s="358"/>
    </row>
    <row r="116" spans="1:47" s="242" customFormat="1" x14ac:dyDescent="0.35">
      <c r="A116" s="502" t="s">
        <v>98</v>
      </c>
      <c r="B116" s="503"/>
      <c r="C116" s="503"/>
      <c r="D116" s="503"/>
      <c r="E116" s="503"/>
      <c r="F116" s="503"/>
      <c r="G116" s="503"/>
      <c r="H116" s="503"/>
      <c r="I116" s="503"/>
      <c r="J116" s="503"/>
      <c r="K116" s="503"/>
      <c r="L116" s="503"/>
      <c r="M116" s="518"/>
      <c r="N116" s="413"/>
      <c r="P116" s="502" t="s">
        <v>98</v>
      </c>
      <c r="Q116" s="503"/>
      <c r="R116" s="503"/>
      <c r="S116" s="503"/>
      <c r="T116" s="503"/>
      <c r="U116" s="503"/>
      <c r="V116" s="503"/>
      <c r="W116" s="503"/>
      <c r="X116" s="503"/>
      <c r="Y116" s="503"/>
      <c r="Z116" s="503"/>
      <c r="AA116" s="503"/>
      <c r="AB116" s="503"/>
      <c r="AC116" s="503"/>
      <c r="AD116" s="418"/>
      <c r="AE116" s="413"/>
      <c r="AG116" s="502" t="s">
        <v>98</v>
      </c>
      <c r="AH116" s="503"/>
      <c r="AI116" s="503"/>
      <c r="AJ116" s="503"/>
      <c r="AK116" s="503"/>
      <c r="AL116" s="503"/>
      <c r="AM116" s="503"/>
      <c r="AN116" s="503"/>
      <c r="AO116" s="503"/>
      <c r="AP116" s="503"/>
      <c r="AQ116" s="503"/>
      <c r="AR116" s="503"/>
      <c r="AS116" s="503"/>
      <c r="AT116" s="503"/>
      <c r="AU116" s="418"/>
    </row>
    <row r="117" spans="1:47" s="242" customFormat="1" x14ac:dyDescent="0.35">
      <c r="A117" s="530" t="s">
        <v>24</v>
      </c>
      <c r="B117" s="531"/>
      <c r="C117" s="531"/>
      <c r="D117" s="531"/>
      <c r="E117" s="531"/>
      <c r="F117" s="531"/>
      <c r="G117" s="531"/>
      <c r="H117" s="531"/>
      <c r="I117" s="531"/>
      <c r="J117" s="424" t="s">
        <v>17</v>
      </c>
      <c r="K117" s="424" t="s">
        <v>15</v>
      </c>
      <c r="L117" s="424" t="s">
        <v>16</v>
      </c>
      <c r="M117" s="259" t="s">
        <v>18</v>
      </c>
      <c r="N117" s="413"/>
      <c r="P117" s="530" t="s">
        <v>24</v>
      </c>
      <c r="Q117" s="531"/>
      <c r="R117" s="531"/>
      <c r="S117" s="531"/>
      <c r="T117" s="531"/>
      <c r="U117" s="531"/>
      <c r="V117" s="531"/>
      <c r="W117" s="531"/>
      <c r="X117" s="531"/>
      <c r="Y117" s="422" t="s">
        <v>110</v>
      </c>
      <c r="Z117" s="328" t="s">
        <v>77</v>
      </c>
      <c r="AA117" s="424" t="s">
        <v>15</v>
      </c>
      <c r="AB117" s="424" t="s">
        <v>16</v>
      </c>
      <c r="AC117" s="422" t="s">
        <v>18</v>
      </c>
      <c r="AD117" s="267" t="s">
        <v>114</v>
      </c>
      <c r="AE117" s="413"/>
      <c r="AG117" s="530" t="s">
        <v>24</v>
      </c>
      <c r="AH117" s="531"/>
      <c r="AI117" s="531"/>
      <c r="AJ117" s="531"/>
      <c r="AK117" s="531"/>
      <c r="AL117" s="531"/>
      <c r="AM117" s="531"/>
      <c r="AN117" s="531"/>
      <c r="AO117" s="531"/>
      <c r="AP117" s="422" t="s">
        <v>110</v>
      </c>
      <c r="AQ117" s="328" t="s">
        <v>211</v>
      </c>
      <c r="AR117" s="424" t="s">
        <v>15</v>
      </c>
      <c r="AS117" s="424" t="s">
        <v>16</v>
      </c>
      <c r="AT117" s="422" t="s">
        <v>213</v>
      </c>
      <c r="AU117" s="267" t="s">
        <v>111</v>
      </c>
    </row>
    <row r="118" spans="1:47" x14ac:dyDescent="0.35">
      <c r="A118" s="415">
        <v>1</v>
      </c>
      <c r="B118" s="491"/>
      <c r="C118" s="491"/>
      <c r="D118" s="491"/>
      <c r="E118" s="491"/>
      <c r="F118" s="491"/>
      <c r="G118" s="491"/>
      <c r="H118" s="491"/>
      <c r="I118" s="491"/>
      <c r="J118" s="234">
        <v>0</v>
      </c>
      <c r="K118" s="234">
        <v>0</v>
      </c>
      <c r="L118" s="234">
        <v>0</v>
      </c>
      <c r="M118" s="236">
        <f>SUM(J118:L118)</f>
        <v>0</v>
      </c>
      <c r="N118" s="223"/>
      <c r="P118" s="415">
        <v>1</v>
      </c>
      <c r="Q118" s="491"/>
      <c r="R118" s="491"/>
      <c r="S118" s="491"/>
      <c r="T118" s="491"/>
      <c r="U118" s="491"/>
      <c r="V118" s="491"/>
      <c r="W118" s="491"/>
      <c r="X118" s="491"/>
      <c r="Y118" s="164">
        <f>AU38</f>
        <v>0</v>
      </c>
      <c r="Z118" s="234">
        <v>0</v>
      </c>
      <c r="AA118" s="234">
        <v>0</v>
      </c>
      <c r="AB118" s="234">
        <v>0</v>
      </c>
      <c r="AC118" s="295">
        <f>SUM(Z118:AB118)</f>
        <v>0</v>
      </c>
      <c r="AD118" s="296">
        <f t="shared" ref="AD118:AD120" si="95">M118-AC118</f>
        <v>0</v>
      </c>
      <c r="AE118" s="223"/>
      <c r="AG118" s="415">
        <v>1</v>
      </c>
      <c r="AH118" s="491"/>
      <c r="AI118" s="491"/>
      <c r="AJ118" s="491"/>
      <c r="AK118" s="491"/>
      <c r="AL118" s="491"/>
      <c r="AM118" s="491"/>
      <c r="AN118" s="491"/>
      <c r="AO118" s="491"/>
      <c r="AP118" s="305">
        <f>AU38</f>
        <v>0</v>
      </c>
      <c r="AQ118" s="234">
        <v>0</v>
      </c>
      <c r="AR118" s="234">
        <v>0</v>
      </c>
      <c r="AS118" s="234">
        <v>0</v>
      </c>
      <c r="AT118" s="277">
        <f>SUM(AQ118:AS118)</f>
        <v>0</v>
      </c>
      <c r="AU118" s="278">
        <f>IF($S$153&lt;&gt;0, AC118+AP118-AT118, M118+AP118-AT118)</f>
        <v>0</v>
      </c>
    </row>
    <row r="119" spans="1:47" x14ac:dyDescent="0.35">
      <c r="A119" s="415">
        <v>2</v>
      </c>
      <c r="B119" s="492"/>
      <c r="C119" s="492"/>
      <c r="D119" s="492"/>
      <c r="E119" s="492"/>
      <c r="F119" s="492"/>
      <c r="G119" s="492"/>
      <c r="H119" s="492"/>
      <c r="I119" s="492"/>
      <c r="J119" s="234">
        <v>0</v>
      </c>
      <c r="K119" s="234">
        <v>0</v>
      </c>
      <c r="L119" s="234">
        <v>0</v>
      </c>
      <c r="M119" s="236">
        <f>SUM(J119:L119)</f>
        <v>0</v>
      </c>
      <c r="N119" s="223"/>
      <c r="P119" s="415">
        <v>2</v>
      </c>
      <c r="Q119" s="492"/>
      <c r="R119" s="492"/>
      <c r="S119" s="492"/>
      <c r="T119" s="492"/>
      <c r="U119" s="492"/>
      <c r="V119" s="492"/>
      <c r="W119" s="492"/>
      <c r="X119" s="492"/>
      <c r="Y119" s="164">
        <f t="shared" ref="Y119:Y121" si="96">AU39</f>
        <v>0</v>
      </c>
      <c r="Z119" s="234">
        <v>0</v>
      </c>
      <c r="AA119" s="234">
        <v>0</v>
      </c>
      <c r="AB119" s="234">
        <v>0</v>
      </c>
      <c r="AC119" s="295">
        <f t="shared" ref="AC119:AC120" si="97">SUM(Z119:AB119)</f>
        <v>0</v>
      </c>
      <c r="AD119" s="296">
        <f t="shared" si="95"/>
        <v>0</v>
      </c>
      <c r="AE119" s="223"/>
      <c r="AG119" s="415">
        <v>2</v>
      </c>
      <c r="AH119" s="492"/>
      <c r="AI119" s="492"/>
      <c r="AJ119" s="492"/>
      <c r="AK119" s="492"/>
      <c r="AL119" s="492"/>
      <c r="AM119" s="492"/>
      <c r="AN119" s="492"/>
      <c r="AO119" s="492"/>
      <c r="AP119" s="305">
        <f t="shared" ref="AP119:AP121" si="98">AU39</f>
        <v>0</v>
      </c>
      <c r="AQ119" s="234">
        <v>0</v>
      </c>
      <c r="AR119" s="234">
        <v>0</v>
      </c>
      <c r="AS119" s="234">
        <v>0</v>
      </c>
      <c r="AT119" s="277">
        <f t="shared" ref="AT119:AT120" si="99">SUM(AQ119:AS119)</f>
        <v>0</v>
      </c>
      <c r="AU119" s="278">
        <f t="shared" ref="AU119:AU120" si="100">IF($S$153&lt;&gt;0, AC119+AP119-AT119, M119+AP119-AT119)</f>
        <v>0</v>
      </c>
    </row>
    <row r="120" spans="1:47" x14ac:dyDescent="0.35">
      <c r="A120" s="415">
        <v>3</v>
      </c>
      <c r="B120" s="492"/>
      <c r="C120" s="492"/>
      <c r="D120" s="492"/>
      <c r="E120" s="492"/>
      <c r="F120" s="492"/>
      <c r="G120" s="492"/>
      <c r="H120" s="492"/>
      <c r="I120" s="492"/>
      <c r="J120" s="234">
        <v>0</v>
      </c>
      <c r="K120" s="234">
        <v>0</v>
      </c>
      <c r="L120" s="234">
        <v>0</v>
      </c>
      <c r="M120" s="236">
        <f t="shared" ref="M120:M139" si="101">SUM(J120:L120)</f>
        <v>0</v>
      </c>
      <c r="N120" s="223"/>
      <c r="P120" s="415">
        <v>3</v>
      </c>
      <c r="Q120" s="492"/>
      <c r="R120" s="492"/>
      <c r="S120" s="492"/>
      <c r="T120" s="492"/>
      <c r="U120" s="492"/>
      <c r="V120" s="492"/>
      <c r="W120" s="492"/>
      <c r="X120" s="492"/>
      <c r="Y120" s="164">
        <f t="shared" si="96"/>
        <v>0</v>
      </c>
      <c r="Z120" s="234">
        <v>0</v>
      </c>
      <c r="AA120" s="234">
        <v>0</v>
      </c>
      <c r="AB120" s="234">
        <v>0</v>
      </c>
      <c r="AC120" s="295">
        <f t="shared" si="97"/>
        <v>0</v>
      </c>
      <c r="AD120" s="296">
        <f t="shared" si="95"/>
        <v>0</v>
      </c>
      <c r="AE120" s="223"/>
      <c r="AG120" s="415">
        <v>3</v>
      </c>
      <c r="AH120" s="492"/>
      <c r="AI120" s="492"/>
      <c r="AJ120" s="492"/>
      <c r="AK120" s="492"/>
      <c r="AL120" s="492"/>
      <c r="AM120" s="492"/>
      <c r="AN120" s="492"/>
      <c r="AO120" s="492"/>
      <c r="AP120" s="305">
        <f t="shared" si="98"/>
        <v>0</v>
      </c>
      <c r="AQ120" s="234">
        <v>0</v>
      </c>
      <c r="AR120" s="234">
        <v>0</v>
      </c>
      <c r="AS120" s="234">
        <v>0</v>
      </c>
      <c r="AT120" s="277">
        <f t="shared" si="99"/>
        <v>0</v>
      </c>
      <c r="AU120" s="278">
        <f t="shared" si="100"/>
        <v>0</v>
      </c>
    </row>
    <row r="121" spans="1:47" ht="16" thickBot="1" x14ac:dyDescent="0.4">
      <c r="A121" s="504" t="s">
        <v>25</v>
      </c>
      <c r="B121" s="505"/>
      <c r="C121" s="505"/>
      <c r="D121" s="505"/>
      <c r="E121" s="505"/>
      <c r="F121" s="505"/>
      <c r="G121" s="505"/>
      <c r="H121" s="505"/>
      <c r="I121" s="505"/>
      <c r="J121" s="250">
        <f>SUM(J118:J120)</f>
        <v>0</v>
      </c>
      <c r="K121" s="250">
        <f t="shared" ref="K121:L121" si="102">SUM(K118:K120)</f>
        <v>0</v>
      </c>
      <c r="L121" s="250">
        <f t="shared" si="102"/>
        <v>0</v>
      </c>
      <c r="M121" s="237">
        <f t="shared" si="101"/>
        <v>0</v>
      </c>
      <c r="N121" s="223"/>
      <c r="P121" s="504" t="s">
        <v>25</v>
      </c>
      <c r="Q121" s="505"/>
      <c r="R121" s="505"/>
      <c r="S121" s="505"/>
      <c r="T121" s="505"/>
      <c r="U121" s="505"/>
      <c r="V121" s="505"/>
      <c r="W121" s="505"/>
      <c r="X121" s="505"/>
      <c r="Y121" s="200">
        <f t="shared" si="96"/>
        <v>0</v>
      </c>
      <c r="Z121" s="293">
        <f>SUM(Z118:Z120)</f>
        <v>0</v>
      </c>
      <c r="AA121" s="293">
        <f t="shared" ref="AA121:AD121" si="103">SUM(AA118:AA120)</f>
        <v>0</v>
      </c>
      <c r="AB121" s="293">
        <f t="shared" si="103"/>
        <v>0</v>
      </c>
      <c r="AC121" s="293">
        <f t="shared" si="103"/>
        <v>0</v>
      </c>
      <c r="AD121" s="294">
        <f t="shared" si="103"/>
        <v>0</v>
      </c>
      <c r="AE121" s="223"/>
      <c r="AG121" s="504" t="s">
        <v>25</v>
      </c>
      <c r="AH121" s="505"/>
      <c r="AI121" s="505"/>
      <c r="AJ121" s="505"/>
      <c r="AK121" s="505"/>
      <c r="AL121" s="505"/>
      <c r="AM121" s="505"/>
      <c r="AN121" s="505"/>
      <c r="AO121" s="505"/>
      <c r="AP121" s="306">
        <f t="shared" si="98"/>
        <v>0</v>
      </c>
      <c r="AQ121" s="275">
        <f>SUM(AQ118:AQ120)</f>
        <v>0</v>
      </c>
      <c r="AR121" s="275">
        <f t="shared" ref="AR121:AT121" si="104">SUM(AR118:AR120)</f>
        <v>0</v>
      </c>
      <c r="AS121" s="275">
        <f t="shared" si="104"/>
        <v>0</v>
      </c>
      <c r="AT121" s="275">
        <f t="shared" si="104"/>
        <v>0</v>
      </c>
      <c r="AU121" s="276">
        <f>IF($S$153&lt;&gt;0, AC121+AP121-AT121, M121+AP121-AT121)</f>
        <v>0</v>
      </c>
    </row>
    <row r="122" spans="1:47" s="358" customFormat="1" ht="3.75" customHeight="1" thickBot="1" x14ac:dyDescent="0.4">
      <c r="A122" s="413"/>
      <c r="B122" s="413"/>
      <c r="C122" s="413"/>
      <c r="D122" s="413"/>
      <c r="E122" s="413"/>
      <c r="F122" s="413"/>
      <c r="G122" s="413"/>
      <c r="H122" s="413"/>
      <c r="I122" s="413"/>
      <c r="J122" s="246"/>
      <c r="K122" s="246"/>
      <c r="L122" s="246"/>
      <c r="M122" s="246"/>
      <c r="N122" s="223"/>
      <c r="P122" s="413"/>
      <c r="Q122" s="413"/>
      <c r="R122" s="413"/>
      <c r="S122" s="413"/>
      <c r="T122" s="413"/>
      <c r="U122" s="413"/>
      <c r="V122" s="413"/>
      <c r="W122" s="413"/>
      <c r="X122" s="413"/>
      <c r="Y122" s="304"/>
      <c r="Z122" s="246"/>
      <c r="AA122" s="246"/>
      <c r="AB122" s="246"/>
      <c r="AC122" s="246"/>
      <c r="AD122" s="246"/>
      <c r="AE122" s="223"/>
      <c r="AG122" s="413"/>
      <c r="AH122" s="413"/>
      <c r="AI122" s="413"/>
      <c r="AJ122" s="413"/>
      <c r="AK122" s="413"/>
      <c r="AL122" s="413"/>
      <c r="AM122" s="413"/>
      <c r="AN122" s="413"/>
      <c r="AO122" s="413"/>
      <c r="AP122" s="304"/>
      <c r="AQ122" s="246"/>
      <c r="AR122" s="246"/>
      <c r="AS122" s="246"/>
      <c r="AT122" s="246"/>
      <c r="AU122" s="246"/>
    </row>
    <row r="123" spans="1:47" s="242" customFormat="1" x14ac:dyDescent="0.35">
      <c r="A123" s="502" t="s">
        <v>33</v>
      </c>
      <c r="B123" s="503"/>
      <c r="C123" s="503"/>
      <c r="D123" s="503"/>
      <c r="E123" s="503"/>
      <c r="F123" s="503"/>
      <c r="G123" s="503"/>
      <c r="H123" s="503"/>
      <c r="I123" s="503"/>
      <c r="J123" s="425" t="s">
        <v>17</v>
      </c>
      <c r="K123" s="425" t="s">
        <v>15</v>
      </c>
      <c r="L123" s="425" t="s">
        <v>16</v>
      </c>
      <c r="M123" s="418" t="s">
        <v>18</v>
      </c>
      <c r="N123" s="413"/>
      <c r="P123" s="502" t="s">
        <v>33</v>
      </c>
      <c r="Q123" s="503"/>
      <c r="R123" s="503"/>
      <c r="S123" s="503"/>
      <c r="T123" s="503"/>
      <c r="U123" s="503"/>
      <c r="V123" s="503"/>
      <c r="W123" s="503"/>
      <c r="X123" s="503"/>
      <c r="Y123" s="414" t="s">
        <v>110</v>
      </c>
      <c r="Z123" s="425" t="s">
        <v>77</v>
      </c>
      <c r="AA123" s="425" t="s">
        <v>15</v>
      </c>
      <c r="AB123" s="425" t="s">
        <v>16</v>
      </c>
      <c r="AC123" s="414" t="s">
        <v>18</v>
      </c>
      <c r="AD123" s="268" t="s">
        <v>114</v>
      </c>
      <c r="AE123" s="413"/>
      <c r="AG123" s="502" t="s">
        <v>33</v>
      </c>
      <c r="AH123" s="503"/>
      <c r="AI123" s="503"/>
      <c r="AJ123" s="503"/>
      <c r="AK123" s="503"/>
      <c r="AL123" s="503"/>
      <c r="AM123" s="503"/>
      <c r="AN123" s="503"/>
      <c r="AO123" s="503"/>
      <c r="AP123" s="414" t="s">
        <v>110</v>
      </c>
      <c r="AQ123" s="425" t="s">
        <v>211</v>
      </c>
      <c r="AR123" s="425" t="s">
        <v>15</v>
      </c>
      <c r="AS123" s="425" t="s">
        <v>16</v>
      </c>
      <c r="AT123" s="414" t="s">
        <v>213</v>
      </c>
      <c r="AU123" s="268" t="s">
        <v>111</v>
      </c>
    </row>
    <row r="124" spans="1:47" x14ac:dyDescent="0.35">
      <c r="A124" s="415">
        <v>1</v>
      </c>
      <c r="B124" s="492"/>
      <c r="C124" s="492"/>
      <c r="D124" s="492"/>
      <c r="E124" s="492"/>
      <c r="F124" s="492"/>
      <c r="G124" s="492"/>
      <c r="H124" s="492"/>
      <c r="I124" s="492"/>
      <c r="J124" s="234">
        <v>0</v>
      </c>
      <c r="K124" s="234">
        <v>0</v>
      </c>
      <c r="L124" s="234">
        <v>0</v>
      </c>
      <c r="M124" s="236">
        <f t="shared" si="101"/>
        <v>0</v>
      </c>
      <c r="N124" s="223"/>
      <c r="P124" s="415">
        <v>1</v>
      </c>
      <c r="Q124" s="492"/>
      <c r="R124" s="492"/>
      <c r="S124" s="492"/>
      <c r="T124" s="492"/>
      <c r="U124" s="492"/>
      <c r="V124" s="492"/>
      <c r="W124" s="492"/>
      <c r="X124" s="492"/>
      <c r="Y124" s="164">
        <f>AU44</f>
        <v>0</v>
      </c>
      <c r="Z124" s="234">
        <v>0</v>
      </c>
      <c r="AA124" s="234">
        <v>0</v>
      </c>
      <c r="AB124" s="234">
        <v>0</v>
      </c>
      <c r="AC124" s="295">
        <f t="shared" ref="AC124:AC126" si="105">SUM(Z124:AB124)</f>
        <v>0</v>
      </c>
      <c r="AD124" s="296">
        <f t="shared" ref="AD124:AD126" si="106">M124-AC124</f>
        <v>0</v>
      </c>
      <c r="AE124" s="223"/>
      <c r="AG124" s="415">
        <v>1</v>
      </c>
      <c r="AH124" s="492"/>
      <c r="AI124" s="492"/>
      <c r="AJ124" s="492"/>
      <c r="AK124" s="492"/>
      <c r="AL124" s="492"/>
      <c r="AM124" s="492"/>
      <c r="AN124" s="492"/>
      <c r="AO124" s="492"/>
      <c r="AP124" s="305">
        <f t="shared" ref="AP124:AP127" si="107">AU44</f>
        <v>0</v>
      </c>
      <c r="AQ124" s="234">
        <v>0</v>
      </c>
      <c r="AR124" s="234">
        <v>0</v>
      </c>
      <c r="AS124" s="234">
        <v>0</v>
      </c>
      <c r="AT124" s="277">
        <f t="shared" ref="AT124:AT126" si="108">SUM(AQ124:AS124)</f>
        <v>0</v>
      </c>
      <c r="AU124" s="278">
        <f>IF($S$153&lt;&gt;0, AC124+AP124-AT124, M124+AP124-AT124)</f>
        <v>0</v>
      </c>
    </row>
    <row r="125" spans="1:47" x14ac:dyDescent="0.35">
      <c r="A125" s="415">
        <v>2</v>
      </c>
      <c r="B125" s="492"/>
      <c r="C125" s="492"/>
      <c r="D125" s="492"/>
      <c r="E125" s="492"/>
      <c r="F125" s="492"/>
      <c r="G125" s="492"/>
      <c r="H125" s="492"/>
      <c r="I125" s="492"/>
      <c r="J125" s="234">
        <v>0</v>
      </c>
      <c r="K125" s="234">
        <v>0</v>
      </c>
      <c r="L125" s="234">
        <v>0</v>
      </c>
      <c r="M125" s="236">
        <f t="shared" si="101"/>
        <v>0</v>
      </c>
      <c r="N125" s="223"/>
      <c r="P125" s="415">
        <v>2</v>
      </c>
      <c r="Q125" s="492"/>
      <c r="R125" s="492"/>
      <c r="S125" s="492"/>
      <c r="T125" s="492"/>
      <c r="U125" s="492"/>
      <c r="V125" s="492"/>
      <c r="W125" s="492"/>
      <c r="X125" s="492"/>
      <c r="Y125" s="164">
        <f t="shared" ref="Y125:Y127" si="109">AU45</f>
        <v>0</v>
      </c>
      <c r="Z125" s="234">
        <v>0</v>
      </c>
      <c r="AA125" s="234">
        <v>0</v>
      </c>
      <c r="AB125" s="234">
        <v>0</v>
      </c>
      <c r="AC125" s="295">
        <f t="shared" si="105"/>
        <v>0</v>
      </c>
      <c r="AD125" s="296">
        <f t="shared" si="106"/>
        <v>0</v>
      </c>
      <c r="AE125" s="223"/>
      <c r="AG125" s="415">
        <v>2</v>
      </c>
      <c r="AH125" s="492"/>
      <c r="AI125" s="492"/>
      <c r="AJ125" s="492"/>
      <c r="AK125" s="492"/>
      <c r="AL125" s="492"/>
      <c r="AM125" s="492"/>
      <c r="AN125" s="492"/>
      <c r="AO125" s="492"/>
      <c r="AP125" s="305">
        <f t="shared" si="107"/>
        <v>0</v>
      </c>
      <c r="AQ125" s="234">
        <v>0</v>
      </c>
      <c r="AR125" s="234">
        <v>0</v>
      </c>
      <c r="AS125" s="234">
        <v>0</v>
      </c>
      <c r="AT125" s="277">
        <f t="shared" si="108"/>
        <v>0</v>
      </c>
      <c r="AU125" s="278">
        <f t="shared" ref="AU125:AU127" si="110">IF($S$153&lt;&gt;0, AC125+AP125-AT125, M125+AP125-AT125)</f>
        <v>0</v>
      </c>
    </row>
    <row r="126" spans="1:47" x14ac:dyDescent="0.35">
      <c r="A126" s="415">
        <v>3</v>
      </c>
      <c r="B126" s="492"/>
      <c r="C126" s="492"/>
      <c r="D126" s="492"/>
      <c r="E126" s="492"/>
      <c r="F126" s="492"/>
      <c r="G126" s="492"/>
      <c r="H126" s="492"/>
      <c r="I126" s="492"/>
      <c r="J126" s="234">
        <v>0</v>
      </c>
      <c r="K126" s="234">
        <v>0</v>
      </c>
      <c r="L126" s="234">
        <v>0</v>
      </c>
      <c r="M126" s="236">
        <f>SUM(J126:L126)</f>
        <v>0</v>
      </c>
      <c r="N126" s="223"/>
      <c r="P126" s="415">
        <v>3</v>
      </c>
      <c r="Q126" s="492"/>
      <c r="R126" s="492"/>
      <c r="S126" s="492"/>
      <c r="T126" s="492"/>
      <c r="U126" s="492"/>
      <c r="V126" s="492"/>
      <c r="W126" s="492"/>
      <c r="X126" s="492"/>
      <c r="Y126" s="164">
        <f t="shared" si="109"/>
        <v>0</v>
      </c>
      <c r="Z126" s="234">
        <v>0</v>
      </c>
      <c r="AA126" s="234">
        <v>0</v>
      </c>
      <c r="AB126" s="234">
        <v>0</v>
      </c>
      <c r="AC126" s="295">
        <f t="shared" si="105"/>
        <v>0</v>
      </c>
      <c r="AD126" s="296">
        <f t="shared" si="106"/>
        <v>0</v>
      </c>
      <c r="AE126" s="223"/>
      <c r="AG126" s="415">
        <v>3</v>
      </c>
      <c r="AH126" s="492"/>
      <c r="AI126" s="492"/>
      <c r="AJ126" s="492"/>
      <c r="AK126" s="492"/>
      <c r="AL126" s="492"/>
      <c r="AM126" s="492"/>
      <c r="AN126" s="492"/>
      <c r="AO126" s="492"/>
      <c r="AP126" s="305">
        <f t="shared" si="107"/>
        <v>0</v>
      </c>
      <c r="AQ126" s="234">
        <v>0</v>
      </c>
      <c r="AR126" s="234">
        <v>0</v>
      </c>
      <c r="AS126" s="234">
        <v>0</v>
      </c>
      <c r="AT126" s="277">
        <f t="shared" si="108"/>
        <v>0</v>
      </c>
      <c r="AU126" s="278">
        <f t="shared" si="110"/>
        <v>0</v>
      </c>
    </row>
    <row r="127" spans="1:47" ht="16" thickBot="1" x14ac:dyDescent="0.4">
      <c r="A127" s="504" t="s">
        <v>26</v>
      </c>
      <c r="B127" s="505"/>
      <c r="C127" s="505"/>
      <c r="D127" s="505"/>
      <c r="E127" s="505"/>
      <c r="F127" s="505"/>
      <c r="G127" s="505"/>
      <c r="H127" s="505"/>
      <c r="I127" s="505"/>
      <c r="J127" s="250">
        <f>SUM(J124:J126)</f>
        <v>0</v>
      </c>
      <c r="K127" s="250">
        <f t="shared" ref="K127" si="111">SUM(K124:K126)</f>
        <v>0</v>
      </c>
      <c r="L127" s="250">
        <f>SUM(L124:L126)</f>
        <v>0</v>
      </c>
      <c r="M127" s="237">
        <f t="shared" si="101"/>
        <v>0</v>
      </c>
      <c r="N127" s="223"/>
      <c r="P127" s="504" t="s">
        <v>26</v>
      </c>
      <c r="Q127" s="505"/>
      <c r="R127" s="505"/>
      <c r="S127" s="505"/>
      <c r="T127" s="505"/>
      <c r="U127" s="505"/>
      <c r="V127" s="505"/>
      <c r="W127" s="505"/>
      <c r="X127" s="505"/>
      <c r="Y127" s="200">
        <f t="shared" si="109"/>
        <v>0</v>
      </c>
      <c r="Z127" s="293">
        <f>SUM(Z124:Z126)</f>
        <v>0</v>
      </c>
      <c r="AA127" s="293">
        <f t="shared" ref="AA127:AD127" si="112">SUM(AA124:AA126)</f>
        <v>0</v>
      </c>
      <c r="AB127" s="293">
        <f t="shared" si="112"/>
        <v>0</v>
      </c>
      <c r="AC127" s="293">
        <f t="shared" si="112"/>
        <v>0</v>
      </c>
      <c r="AD127" s="294">
        <f t="shared" si="112"/>
        <v>0</v>
      </c>
      <c r="AE127" s="223"/>
      <c r="AG127" s="504" t="s">
        <v>26</v>
      </c>
      <c r="AH127" s="505"/>
      <c r="AI127" s="505"/>
      <c r="AJ127" s="505"/>
      <c r="AK127" s="505"/>
      <c r="AL127" s="505"/>
      <c r="AM127" s="505"/>
      <c r="AN127" s="505"/>
      <c r="AO127" s="505"/>
      <c r="AP127" s="306">
        <f t="shared" si="107"/>
        <v>0</v>
      </c>
      <c r="AQ127" s="275">
        <f>SUM(AQ124:AQ126)</f>
        <v>0</v>
      </c>
      <c r="AR127" s="275">
        <f t="shared" ref="AR127:AT127" si="113">SUM(AR124:AR126)</f>
        <v>0</v>
      </c>
      <c r="AS127" s="275">
        <f t="shared" si="113"/>
        <v>0</v>
      </c>
      <c r="AT127" s="275">
        <f t="shared" si="113"/>
        <v>0</v>
      </c>
      <c r="AU127" s="276">
        <f t="shared" si="110"/>
        <v>0</v>
      </c>
    </row>
    <row r="128" spans="1:47" s="358" customFormat="1" ht="3.75" customHeight="1" thickBot="1" x14ac:dyDescent="0.4">
      <c r="A128" s="413"/>
      <c r="B128" s="413"/>
      <c r="C128" s="413"/>
      <c r="D128" s="413"/>
      <c r="E128" s="413"/>
      <c r="F128" s="413"/>
      <c r="G128" s="413"/>
      <c r="H128" s="413"/>
      <c r="I128" s="413"/>
      <c r="J128" s="246"/>
      <c r="K128" s="246"/>
      <c r="L128" s="246"/>
      <c r="M128" s="246"/>
      <c r="N128" s="223"/>
      <c r="P128" s="413"/>
      <c r="Q128" s="413"/>
      <c r="R128" s="413"/>
      <c r="S128" s="413"/>
      <c r="T128" s="413"/>
      <c r="U128" s="413"/>
      <c r="V128" s="413"/>
      <c r="W128" s="413"/>
      <c r="X128" s="413"/>
      <c r="Y128" s="246"/>
      <c r="Z128" s="246"/>
      <c r="AA128" s="246"/>
      <c r="AB128" s="246"/>
      <c r="AC128" s="246"/>
      <c r="AD128" s="246"/>
      <c r="AE128" s="223"/>
      <c r="AG128" s="413"/>
      <c r="AH128" s="413"/>
      <c r="AI128" s="413"/>
      <c r="AJ128" s="413"/>
      <c r="AK128" s="413"/>
      <c r="AL128" s="413"/>
      <c r="AM128" s="413"/>
      <c r="AN128" s="413"/>
      <c r="AO128" s="413"/>
      <c r="AP128" s="246"/>
      <c r="AQ128" s="246"/>
      <c r="AR128" s="246"/>
      <c r="AS128" s="246"/>
      <c r="AT128" s="246"/>
      <c r="AU128" s="246"/>
    </row>
    <row r="129" spans="1:134" s="242" customFormat="1" x14ac:dyDescent="0.35">
      <c r="A129" s="502" t="s">
        <v>27</v>
      </c>
      <c r="B129" s="503"/>
      <c r="C129" s="503"/>
      <c r="D129" s="503"/>
      <c r="E129" s="503"/>
      <c r="F129" s="503"/>
      <c r="G129" s="503"/>
      <c r="H129" s="503"/>
      <c r="I129" s="503"/>
      <c r="J129" s="425" t="s">
        <v>17</v>
      </c>
      <c r="K129" s="425" t="s">
        <v>15</v>
      </c>
      <c r="L129" s="425" t="s">
        <v>16</v>
      </c>
      <c r="M129" s="418" t="s">
        <v>18</v>
      </c>
      <c r="N129" s="413"/>
      <c r="P129" s="502" t="s">
        <v>27</v>
      </c>
      <c r="Q129" s="503"/>
      <c r="R129" s="503"/>
      <c r="S129" s="503"/>
      <c r="T129" s="503"/>
      <c r="U129" s="503"/>
      <c r="V129" s="503"/>
      <c r="W129" s="503"/>
      <c r="X129" s="503"/>
      <c r="Y129" s="414" t="s">
        <v>110</v>
      </c>
      <c r="Z129" s="425" t="s">
        <v>77</v>
      </c>
      <c r="AA129" s="425" t="s">
        <v>15</v>
      </c>
      <c r="AB129" s="425" t="s">
        <v>16</v>
      </c>
      <c r="AC129" s="414" t="s">
        <v>18</v>
      </c>
      <c r="AD129" s="268" t="s">
        <v>114</v>
      </c>
      <c r="AE129" s="413"/>
      <c r="AG129" s="502" t="s">
        <v>27</v>
      </c>
      <c r="AH129" s="503"/>
      <c r="AI129" s="503"/>
      <c r="AJ129" s="503"/>
      <c r="AK129" s="503"/>
      <c r="AL129" s="503"/>
      <c r="AM129" s="503"/>
      <c r="AN129" s="503"/>
      <c r="AO129" s="503"/>
      <c r="AP129" s="414" t="s">
        <v>110</v>
      </c>
      <c r="AQ129" s="425" t="s">
        <v>211</v>
      </c>
      <c r="AR129" s="425" t="s">
        <v>15</v>
      </c>
      <c r="AS129" s="425" t="s">
        <v>16</v>
      </c>
      <c r="AT129" s="414" t="s">
        <v>213</v>
      </c>
      <c r="AU129" s="268" t="s">
        <v>111</v>
      </c>
    </row>
    <row r="130" spans="1:134" x14ac:dyDescent="0.35">
      <c r="A130" s="415">
        <v>1</v>
      </c>
      <c r="B130" s="228" t="s">
        <v>28</v>
      </c>
      <c r="C130" s="492"/>
      <c r="D130" s="492"/>
      <c r="E130" s="492"/>
      <c r="F130" s="492"/>
      <c r="G130" s="492"/>
      <c r="H130" s="492"/>
      <c r="I130" s="492"/>
      <c r="J130" s="234">
        <v>0</v>
      </c>
      <c r="K130" s="234">
        <v>0</v>
      </c>
      <c r="L130" s="234">
        <v>0</v>
      </c>
      <c r="M130" s="236">
        <f t="shared" si="101"/>
        <v>0</v>
      </c>
      <c r="N130" s="223"/>
      <c r="P130" s="415">
        <v>1</v>
      </c>
      <c r="Q130" s="228" t="s">
        <v>28</v>
      </c>
      <c r="R130" s="492"/>
      <c r="S130" s="492"/>
      <c r="T130" s="492"/>
      <c r="U130" s="492"/>
      <c r="V130" s="492"/>
      <c r="W130" s="492"/>
      <c r="X130" s="492"/>
      <c r="Y130" s="164">
        <f t="shared" ref="Y130:Y141" si="114">AU50</f>
        <v>0</v>
      </c>
      <c r="Z130" s="234">
        <v>0</v>
      </c>
      <c r="AA130" s="234">
        <v>0</v>
      </c>
      <c r="AB130" s="234">
        <v>0</v>
      </c>
      <c r="AC130" s="295">
        <f t="shared" ref="AC130:AC139" si="115">SUM(Z130:AB130)</f>
        <v>0</v>
      </c>
      <c r="AD130" s="296">
        <f t="shared" ref="AD130:AD140" si="116">M130-AC130</f>
        <v>0</v>
      </c>
      <c r="AE130" s="223"/>
      <c r="AG130" s="415">
        <v>1</v>
      </c>
      <c r="AH130" s="228" t="s">
        <v>28</v>
      </c>
      <c r="AI130" s="492"/>
      <c r="AJ130" s="492"/>
      <c r="AK130" s="492"/>
      <c r="AL130" s="492"/>
      <c r="AM130" s="492"/>
      <c r="AN130" s="492"/>
      <c r="AO130" s="492"/>
      <c r="AP130" s="305">
        <f t="shared" ref="AP130:AP141" si="117">AU50</f>
        <v>0</v>
      </c>
      <c r="AQ130" s="234">
        <v>0</v>
      </c>
      <c r="AR130" s="234">
        <v>0</v>
      </c>
      <c r="AS130" s="234">
        <v>0</v>
      </c>
      <c r="AT130" s="277">
        <f t="shared" ref="AT130:AT139" si="118">SUM(AQ130:AS130)</f>
        <v>0</v>
      </c>
      <c r="AU130" s="278">
        <f t="shared" ref="AU130:AU140" si="119">IF($S$153&lt;&gt;0, AC130+AP130-AT130, M130+AP130-AT130)</f>
        <v>0</v>
      </c>
    </row>
    <row r="131" spans="1:134" x14ac:dyDescent="0.35">
      <c r="A131" s="415">
        <v>2</v>
      </c>
      <c r="B131" s="228" t="s">
        <v>31</v>
      </c>
      <c r="C131" s="492"/>
      <c r="D131" s="492"/>
      <c r="E131" s="492"/>
      <c r="F131" s="492"/>
      <c r="G131" s="492"/>
      <c r="H131" s="492"/>
      <c r="I131" s="492"/>
      <c r="J131" s="234">
        <v>0</v>
      </c>
      <c r="K131" s="234">
        <v>0</v>
      </c>
      <c r="L131" s="234">
        <v>0</v>
      </c>
      <c r="M131" s="236">
        <f t="shared" si="101"/>
        <v>0</v>
      </c>
      <c r="N131" s="223"/>
      <c r="P131" s="415">
        <v>2</v>
      </c>
      <c r="Q131" s="228" t="s">
        <v>31</v>
      </c>
      <c r="R131" s="492"/>
      <c r="S131" s="492"/>
      <c r="T131" s="492"/>
      <c r="U131" s="492"/>
      <c r="V131" s="492"/>
      <c r="W131" s="492"/>
      <c r="X131" s="492"/>
      <c r="Y131" s="164">
        <f t="shared" si="114"/>
        <v>0</v>
      </c>
      <c r="Z131" s="234">
        <v>0</v>
      </c>
      <c r="AA131" s="234">
        <v>0</v>
      </c>
      <c r="AB131" s="234">
        <v>0</v>
      </c>
      <c r="AC131" s="295">
        <f t="shared" si="115"/>
        <v>0</v>
      </c>
      <c r="AD131" s="296">
        <f t="shared" si="116"/>
        <v>0</v>
      </c>
      <c r="AE131" s="223"/>
      <c r="AG131" s="415">
        <v>2</v>
      </c>
      <c r="AH131" s="228" t="s">
        <v>31</v>
      </c>
      <c r="AI131" s="492"/>
      <c r="AJ131" s="492"/>
      <c r="AK131" s="492"/>
      <c r="AL131" s="492"/>
      <c r="AM131" s="492"/>
      <c r="AN131" s="492"/>
      <c r="AO131" s="492"/>
      <c r="AP131" s="305">
        <f t="shared" si="117"/>
        <v>0</v>
      </c>
      <c r="AQ131" s="234">
        <v>0</v>
      </c>
      <c r="AR131" s="234">
        <v>0</v>
      </c>
      <c r="AS131" s="234">
        <v>0</v>
      </c>
      <c r="AT131" s="277">
        <f t="shared" si="118"/>
        <v>0</v>
      </c>
      <c r="AU131" s="278">
        <f t="shared" si="119"/>
        <v>0</v>
      </c>
    </row>
    <row r="132" spans="1:134" x14ac:dyDescent="0.35">
      <c r="A132" s="415">
        <v>3</v>
      </c>
      <c r="B132" s="228" t="s">
        <v>32</v>
      </c>
      <c r="C132" s="492"/>
      <c r="D132" s="492"/>
      <c r="E132" s="492"/>
      <c r="F132" s="492"/>
      <c r="G132" s="492"/>
      <c r="H132" s="492"/>
      <c r="I132" s="492"/>
      <c r="J132" s="234">
        <v>0</v>
      </c>
      <c r="K132" s="234">
        <v>0</v>
      </c>
      <c r="L132" s="234">
        <v>0</v>
      </c>
      <c r="M132" s="236">
        <f t="shared" si="101"/>
        <v>0</v>
      </c>
      <c r="N132" s="223"/>
      <c r="P132" s="415">
        <v>3</v>
      </c>
      <c r="Q132" s="228" t="s">
        <v>32</v>
      </c>
      <c r="R132" s="492"/>
      <c r="S132" s="492"/>
      <c r="T132" s="492"/>
      <c r="U132" s="492"/>
      <c r="V132" s="492"/>
      <c r="W132" s="492"/>
      <c r="X132" s="492"/>
      <c r="Y132" s="164">
        <f t="shared" si="114"/>
        <v>0</v>
      </c>
      <c r="Z132" s="234">
        <v>0</v>
      </c>
      <c r="AA132" s="234">
        <v>0</v>
      </c>
      <c r="AB132" s="234">
        <v>0</v>
      </c>
      <c r="AC132" s="295">
        <f t="shared" si="115"/>
        <v>0</v>
      </c>
      <c r="AD132" s="296">
        <f t="shared" si="116"/>
        <v>0</v>
      </c>
      <c r="AE132" s="223"/>
      <c r="AG132" s="415">
        <v>3</v>
      </c>
      <c r="AH132" s="228" t="s">
        <v>32</v>
      </c>
      <c r="AI132" s="492"/>
      <c r="AJ132" s="492"/>
      <c r="AK132" s="492"/>
      <c r="AL132" s="492"/>
      <c r="AM132" s="492"/>
      <c r="AN132" s="492"/>
      <c r="AO132" s="492"/>
      <c r="AP132" s="305">
        <f t="shared" si="117"/>
        <v>0</v>
      </c>
      <c r="AQ132" s="234">
        <v>0</v>
      </c>
      <c r="AR132" s="234">
        <v>0</v>
      </c>
      <c r="AS132" s="234">
        <v>0</v>
      </c>
      <c r="AT132" s="277">
        <f t="shared" si="118"/>
        <v>0</v>
      </c>
      <c r="AU132" s="278">
        <f t="shared" si="119"/>
        <v>0</v>
      </c>
    </row>
    <row r="133" spans="1:134" s="358" customFormat="1" x14ac:dyDescent="0.35">
      <c r="A133" s="229">
        <v>4</v>
      </c>
      <c r="B133" s="228" t="s">
        <v>72</v>
      </c>
      <c r="C133" s="492"/>
      <c r="D133" s="492"/>
      <c r="E133" s="492"/>
      <c r="F133" s="492"/>
      <c r="G133" s="492"/>
      <c r="H133" s="492"/>
      <c r="I133" s="492"/>
      <c r="J133" s="234">
        <v>0</v>
      </c>
      <c r="K133" s="234">
        <v>0</v>
      </c>
      <c r="L133" s="234">
        <v>0</v>
      </c>
      <c r="M133" s="236">
        <f t="shared" si="101"/>
        <v>0</v>
      </c>
      <c r="N133" s="223"/>
      <c r="P133" s="229">
        <v>4</v>
      </c>
      <c r="Q133" s="228" t="s">
        <v>72</v>
      </c>
      <c r="R133" s="492"/>
      <c r="S133" s="492"/>
      <c r="T133" s="492"/>
      <c r="U133" s="492"/>
      <c r="V133" s="492"/>
      <c r="W133" s="492"/>
      <c r="X133" s="492"/>
      <c r="Y133" s="164">
        <f t="shared" si="114"/>
        <v>0</v>
      </c>
      <c r="Z133" s="234">
        <v>0</v>
      </c>
      <c r="AA133" s="234">
        <v>0</v>
      </c>
      <c r="AB133" s="234">
        <v>0</v>
      </c>
      <c r="AC133" s="295">
        <f t="shared" si="115"/>
        <v>0</v>
      </c>
      <c r="AD133" s="296">
        <f t="shared" si="116"/>
        <v>0</v>
      </c>
      <c r="AE133" s="223"/>
      <c r="AG133" s="229">
        <v>4</v>
      </c>
      <c r="AH133" s="228" t="s">
        <v>72</v>
      </c>
      <c r="AI133" s="492"/>
      <c r="AJ133" s="492"/>
      <c r="AK133" s="492"/>
      <c r="AL133" s="492"/>
      <c r="AM133" s="492"/>
      <c r="AN133" s="492"/>
      <c r="AO133" s="492"/>
      <c r="AP133" s="305">
        <f t="shared" si="117"/>
        <v>0</v>
      </c>
      <c r="AQ133" s="234">
        <v>0</v>
      </c>
      <c r="AR133" s="234">
        <v>0</v>
      </c>
      <c r="AS133" s="234">
        <v>0</v>
      </c>
      <c r="AT133" s="277">
        <f t="shared" si="118"/>
        <v>0</v>
      </c>
      <c r="AU133" s="278">
        <f t="shared" si="119"/>
        <v>0</v>
      </c>
    </row>
    <row r="134" spans="1:134" x14ac:dyDescent="0.35">
      <c r="A134" s="415">
        <v>5</v>
      </c>
      <c r="B134" s="228" t="s">
        <v>29</v>
      </c>
      <c r="C134" s="492"/>
      <c r="D134" s="492"/>
      <c r="E134" s="492"/>
      <c r="F134" s="492"/>
      <c r="G134" s="492"/>
      <c r="H134" s="492"/>
      <c r="I134" s="492"/>
      <c r="J134" s="234">
        <v>0</v>
      </c>
      <c r="K134" s="234">
        <v>0</v>
      </c>
      <c r="L134" s="234">
        <v>0</v>
      </c>
      <c r="M134" s="236">
        <f t="shared" si="101"/>
        <v>0</v>
      </c>
      <c r="N134" s="223"/>
      <c r="P134" s="415">
        <v>5</v>
      </c>
      <c r="Q134" s="228" t="s">
        <v>29</v>
      </c>
      <c r="R134" s="492"/>
      <c r="S134" s="492"/>
      <c r="T134" s="492"/>
      <c r="U134" s="492"/>
      <c r="V134" s="492"/>
      <c r="W134" s="492"/>
      <c r="X134" s="492"/>
      <c r="Y134" s="164">
        <f t="shared" si="114"/>
        <v>0</v>
      </c>
      <c r="Z134" s="234">
        <v>0</v>
      </c>
      <c r="AA134" s="234">
        <v>0</v>
      </c>
      <c r="AB134" s="234">
        <v>0</v>
      </c>
      <c r="AC134" s="295">
        <f t="shared" si="115"/>
        <v>0</v>
      </c>
      <c r="AD134" s="296">
        <f t="shared" si="116"/>
        <v>0</v>
      </c>
      <c r="AE134" s="223"/>
      <c r="AG134" s="415">
        <v>5</v>
      </c>
      <c r="AH134" s="228" t="s">
        <v>29</v>
      </c>
      <c r="AI134" s="492"/>
      <c r="AJ134" s="492"/>
      <c r="AK134" s="492"/>
      <c r="AL134" s="492"/>
      <c r="AM134" s="492"/>
      <c r="AN134" s="492"/>
      <c r="AO134" s="492"/>
      <c r="AP134" s="305">
        <f t="shared" si="117"/>
        <v>0</v>
      </c>
      <c r="AQ134" s="234">
        <v>0</v>
      </c>
      <c r="AR134" s="234">
        <v>0</v>
      </c>
      <c r="AS134" s="234">
        <v>0</v>
      </c>
      <c r="AT134" s="277">
        <f t="shared" si="118"/>
        <v>0</v>
      </c>
      <c r="AU134" s="278">
        <f t="shared" si="119"/>
        <v>0</v>
      </c>
    </row>
    <row r="135" spans="1:134" x14ac:dyDescent="0.35">
      <c r="A135" s="415">
        <v>6</v>
      </c>
      <c r="B135" s="228" t="s">
        <v>30</v>
      </c>
      <c r="C135" s="492"/>
      <c r="D135" s="492"/>
      <c r="E135" s="492"/>
      <c r="F135" s="492"/>
      <c r="G135" s="492"/>
      <c r="H135" s="492"/>
      <c r="I135" s="492"/>
      <c r="J135" s="234">
        <v>0</v>
      </c>
      <c r="K135" s="234">
        <v>0</v>
      </c>
      <c r="L135" s="234">
        <v>0</v>
      </c>
      <c r="M135" s="236">
        <f t="shared" si="101"/>
        <v>0</v>
      </c>
      <c r="N135" s="223"/>
      <c r="P135" s="415">
        <v>6</v>
      </c>
      <c r="Q135" s="228" t="s">
        <v>30</v>
      </c>
      <c r="R135" s="492"/>
      <c r="S135" s="492"/>
      <c r="T135" s="492"/>
      <c r="U135" s="492"/>
      <c r="V135" s="492"/>
      <c r="W135" s="492"/>
      <c r="X135" s="492"/>
      <c r="Y135" s="164">
        <f t="shared" si="114"/>
        <v>0</v>
      </c>
      <c r="Z135" s="234">
        <v>0</v>
      </c>
      <c r="AA135" s="234">
        <v>0</v>
      </c>
      <c r="AB135" s="234">
        <v>0</v>
      </c>
      <c r="AC135" s="295">
        <f t="shared" si="115"/>
        <v>0</v>
      </c>
      <c r="AD135" s="296">
        <f t="shared" si="116"/>
        <v>0</v>
      </c>
      <c r="AE135" s="223"/>
      <c r="AG135" s="415">
        <v>6</v>
      </c>
      <c r="AH135" s="228" t="s">
        <v>30</v>
      </c>
      <c r="AI135" s="492"/>
      <c r="AJ135" s="492"/>
      <c r="AK135" s="492"/>
      <c r="AL135" s="492"/>
      <c r="AM135" s="492"/>
      <c r="AN135" s="492"/>
      <c r="AO135" s="492"/>
      <c r="AP135" s="305">
        <f t="shared" si="117"/>
        <v>0</v>
      </c>
      <c r="AQ135" s="234">
        <v>0</v>
      </c>
      <c r="AR135" s="234">
        <v>0</v>
      </c>
      <c r="AS135" s="234">
        <v>0</v>
      </c>
      <c r="AT135" s="277">
        <f t="shared" si="118"/>
        <v>0</v>
      </c>
      <c r="AU135" s="278">
        <f t="shared" si="119"/>
        <v>0</v>
      </c>
    </row>
    <row r="136" spans="1:134" x14ac:dyDescent="0.35">
      <c r="A136" s="415">
        <v>7</v>
      </c>
      <c r="B136" s="228" t="s">
        <v>34</v>
      </c>
      <c r="C136" s="492"/>
      <c r="D136" s="492"/>
      <c r="E136" s="492"/>
      <c r="F136" s="492"/>
      <c r="G136" s="492"/>
      <c r="H136" s="492"/>
      <c r="I136" s="492"/>
      <c r="J136" s="234">
        <v>0</v>
      </c>
      <c r="K136" s="234">
        <v>0</v>
      </c>
      <c r="L136" s="234">
        <v>0</v>
      </c>
      <c r="M136" s="236">
        <f t="shared" si="101"/>
        <v>0</v>
      </c>
      <c r="N136" s="223"/>
      <c r="P136" s="415">
        <v>7</v>
      </c>
      <c r="Q136" s="228" t="s">
        <v>34</v>
      </c>
      <c r="R136" s="492"/>
      <c r="S136" s="492"/>
      <c r="T136" s="492"/>
      <c r="U136" s="492"/>
      <c r="V136" s="492"/>
      <c r="W136" s="492"/>
      <c r="X136" s="492"/>
      <c r="Y136" s="164">
        <f t="shared" si="114"/>
        <v>0</v>
      </c>
      <c r="Z136" s="234">
        <v>0</v>
      </c>
      <c r="AA136" s="234">
        <v>0</v>
      </c>
      <c r="AB136" s="234">
        <v>0</v>
      </c>
      <c r="AC136" s="295">
        <f t="shared" si="115"/>
        <v>0</v>
      </c>
      <c r="AD136" s="296">
        <f t="shared" si="116"/>
        <v>0</v>
      </c>
      <c r="AE136" s="223"/>
      <c r="AG136" s="415">
        <v>7</v>
      </c>
      <c r="AH136" s="228" t="s">
        <v>34</v>
      </c>
      <c r="AI136" s="492"/>
      <c r="AJ136" s="492"/>
      <c r="AK136" s="492"/>
      <c r="AL136" s="492"/>
      <c r="AM136" s="492"/>
      <c r="AN136" s="492"/>
      <c r="AO136" s="492"/>
      <c r="AP136" s="305">
        <f t="shared" si="117"/>
        <v>0</v>
      </c>
      <c r="AQ136" s="234">
        <v>0</v>
      </c>
      <c r="AR136" s="234">
        <v>0</v>
      </c>
      <c r="AS136" s="234">
        <v>0</v>
      </c>
      <c r="AT136" s="277">
        <f t="shared" si="118"/>
        <v>0</v>
      </c>
      <c r="AU136" s="278">
        <f t="shared" si="119"/>
        <v>0</v>
      </c>
    </row>
    <row r="137" spans="1:134" x14ac:dyDescent="0.35">
      <c r="A137" s="415">
        <v>8</v>
      </c>
      <c r="B137" s="228" t="s">
        <v>35</v>
      </c>
      <c r="C137" s="492"/>
      <c r="D137" s="492"/>
      <c r="E137" s="492"/>
      <c r="F137" s="492"/>
      <c r="G137" s="492"/>
      <c r="H137" s="492"/>
      <c r="I137" s="492"/>
      <c r="J137" s="234">
        <v>0</v>
      </c>
      <c r="K137" s="234">
        <v>0</v>
      </c>
      <c r="L137" s="234">
        <v>0</v>
      </c>
      <c r="M137" s="236">
        <f>SUM(J137:L137)</f>
        <v>0</v>
      </c>
      <c r="N137" s="223"/>
      <c r="P137" s="415">
        <v>8</v>
      </c>
      <c r="Q137" s="228" t="s">
        <v>35</v>
      </c>
      <c r="R137" s="492"/>
      <c r="S137" s="492"/>
      <c r="T137" s="492"/>
      <c r="U137" s="492"/>
      <c r="V137" s="492"/>
      <c r="W137" s="492"/>
      <c r="X137" s="492"/>
      <c r="Y137" s="164">
        <f t="shared" si="114"/>
        <v>0</v>
      </c>
      <c r="Z137" s="234">
        <v>0</v>
      </c>
      <c r="AA137" s="234">
        <v>0</v>
      </c>
      <c r="AB137" s="234">
        <v>0</v>
      </c>
      <c r="AC137" s="295">
        <f t="shared" si="115"/>
        <v>0</v>
      </c>
      <c r="AD137" s="296">
        <f t="shared" si="116"/>
        <v>0</v>
      </c>
      <c r="AE137" s="223"/>
      <c r="AG137" s="415">
        <v>8</v>
      </c>
      <c r="AH137" s="228" t="s">
        <v>35</v>
      </c>
      <c r="AI137" s="492"/>
      <c r="AJ137" s="492"/>
      <c r="AK137" s="492"/>
      <c r="AL137" s="492"/>
      <c r="AM137" s="492"/>
      <c r="AN137" s="492"/>
      <c r="AO137" s="492"/>
      <c r="AP137" s="305">
        <f t="shared" si="117"/>
        <v>0</v>
      </c>
      <c r="AQ137" s="234">
        <v>0</v>
      </c>
      <c r="AR137" s="234">
        <v>0</v>
      </c>
      <c r="AS137" s="234">
        <v>0</v>
      </c>
      <c r="AT137" s="277">
        <f t="shared" si="118"/>
        <v>0</v>
      </c>
      <c r="AU137" s="278">
        <f t="shared" si="119"/>
        <v>0</v>
      </c>
    </row>
    <row r="138" spans="1:134" x14ac:dyDescent="0.35">
      <c r="A138" s="415">
        <v>9</v>
      </c>
      <c r="B138" s="228" t="s">
        <v>50</v>
      </c>
      <c r="C138" s="492"/>
      <c r="D138" s="492"/>
      <c r="E138" s="492"/>
      <c r="F138" s="492"/>
      <c r="G138" s="492"/>
      <c r="H138" s="492"/>
      <c r="I138" s="492"/>
      <c r="J138" s="234">
        <v>0</v>
      </c>
      <c r="K138" s="234">
        <v>0</v>
      </c>
      <c r="L138" s="234">
        <v>0</v>
      </c>
      <c r="M138" s="236">
        <f t="shared" si="101"/>
        <v>0</v>
      </c>
      <c r="N138" s="223"/>
      <c r="P138" s="415">
        <v>9</v>
      </c>
      <c r="Q138" s="228" t="s">
        <v>50</v>
      </c>
      <c r="R138" s="492"/>
      <c r="S138" s="492"/>
      <c r="T138" s="492"/>
      <c r="U138" s="492"/>
      <c r="V138" s="492"/>
      <c r="W138" s="492"/>
      <c r="X138" s="492"/>
      <c r="Y138" s="164">
        <f t="shared" si="114"/>
        <v>0</v>
      </c>
      <c r="Z138" s="234">
        <v>0</v>
      </c>
      <c r="AA138" s="234">
        <v>0</v>
      </c>
      <c r="AB138" s="234">
        <v>0</v>
      </c>
      <c r="AC138" s="295">
        <f t="shared" si="115"/>
        <v>0</v>
      </c>
      <c r="AD138" s="296">
        <f t="shared" si="116"/>
        <v>0</v>
      </c>
      <c r="AE138" s="223"/>
      <c r="AG138" s="415">
        <v>9</v>
      </c>
      <c r="AH138" s="228" t="s">
        <v>50</v>
      </c>
      <c r="AI138" s="492"/>
      <c r="AJ138" s="492"/>
      <c r="AK138" s="492"/>
      <c r="AL138" s="492"/>
      <c r="AM138" s="492"/>
      <c r="AN138" s="492"/>
      <c r="AO138" s="492"/>
      <c r="AP138" s="305">
        <f t="shared" si="117"/>
        <v>0</v>
      </c>
      <c r="AQ138" s="234">
        <v>0</v>
      </c>
      <c r="AR138" s="234">
        <v>0</v>
      </c>
      <c r="AS138" s="234">
        <v>0</v>
      </c>
      <c r="AT138" s="277">
        <f t="shared" si="118"/>
        <v>0</v>
      </c>
      <c r="AU138" s="278">
        <f>IF($S$153&lt;&gt;0, AC138+AP138-AT138, M138+AP138-AT138)</f>
        <v>0</v>
      </c>
    </row>
    <row r="139" spans="1:134" x14ac:dyDescent="0.35">
      <c r="A139" s="229">
        <v>10</v>
      </c>
      <c r="B139" s="313" t="s">
        <v>205</v>
      </c>
      <c r="C139" s="623"/>
      <c r="D139" s="623"/>
      <c r="E139" s="623"/>
      <c r="F139" s="623"/>
      <c r="G139" s="623"/>
      <c r="H139" s="623"/>
      <c r="I139" s="623"/>
      <c r="J139" s="234">
        <v>0</v>
      </c>
      <c r="K139" s="234">
        <v>0</v>
      </c>
      <c r="L139" s="234">
        <v>0</v>
      </c>
      <c r="M139" s="236">
        <f t="shared" si="101"/>
        <v>0</v>
      </c>
      <c r="N139" s="223"/>
      <c r="P139" s="229">
        <v>10</v>
      </c>
      <c r="Q139" s="313" t="s">
        <v>205</v>
      </c>
      <c r="R139" s="623"/>
      <c r="S139" s="623"/>
      <c r="T139" s="623"/>
      <c r="U139" s="623"/>
      <c r="V139" s="623"/>
      <c r="W139" s="623"/>
      <c r="X139" s="623"/>
      <c r="Y139" s="164">
        <f t="shared" si="114"/>
        <v>0</v>
      </c>
      <c r="Z139" s="234">
        <v>0</v>
      </c>
      <c r="AA139" s="234">
        <v>0</v>
      </c>
      <c r="AB139" s="234">
        <v>0</v>
      </c>
      <c r="AC139" s="295">
        <f t="shared" si="115"/>
        <v>0</v>
      </c>
      <c r="AD139" s="296">
        <f t="shared" si="116"/>
        <v>0</v>
      </c>
      <c r="AE139" s="223"/>
      <c r="AG139" s="229">
        <v>10</v>
      </c>
      <c r="AH139" s="313" t="s">
        <v>205</v>
      </c>
      <c r="AI139" s="623"/>
      <c r="AJ139" s="623"/>
      <c r="AK139" s="623"/>
      <c r="AL139" s="623"/>
      <c r="AM139" s="623"/>
      <c r="AN139" s="623"/>
      <c r="AO139" s="623"/>
      <c r="AP139" s="305">
        <f t="shared" si="117"/>
        <v>0</v>
      </c>
      <c r="AQ139" s="234">
        <v>0</v>
      </c>
      <c r="AR139" s="234">
        <v>0</v>
      </c>
      <c r="AS139" s="234">
        <v>0</v>
      </c>
      <c r="AT139" s="277">
        <f t="shared" si="118"/>
        <v>0</v>
      </c>
      <c r="AU139" s="278">
        <f>IF($S$153&lt;&gt;0, AC139+AP139-AT139, M139+AP139-AT139)</f>
        <v>0</v>
      </c>
    </row>
    <row r="140" spans="1:134" x14ac:dyDescent="0.35">
      <c r="A140" s="229">
        <v>11</v>
      </c>
      <c r="B140" s="313" t="s">
        <v>205</v>
      </c>
      <c r="C140" s="623"/>
      <c r="D140" s="623"/>
      <c r="E140" s="623"/>
      <c r="F140" s="623"/>
      <c r="G140" s="623"/>
      <c r="H140" s="623"/>
      <c r="I140" s="623"/>
      <c r="J140" s="234">
        <v>0</v>
      </c>
      <c r="K140" s="234">
        <v>0</v>
      </c>
      <c r="L140" s="234">
        <v>0</v>
      </c>
      <c r="M140" s="236">
        <f>SUM(J140:L140)</f>
        <v>0</v>
      </c>
      <c r="N140" s="223"/>
      <c r="P140" s="229">
        <v>11</v>
      </c>
      <c r="Q140" s="313" t="s">
        <v>205</v>
      </c>
      <c r="R140" s="623"/>
      <c r="S140" s="623"/>
      <c r="T140" s="623"/>
      <c r="U140" s="623"/>
      <c r="V140" s="623"/>
      <c r="W140" s="623"/>
      <c r="X140" s="623"/>
      <c r="Y140" s="164">
        <f t="shared" si="114"/>
        <v>0</v>
      </c>
      <c r="Z140" s="234">
        <v>0</v>
      </c>
      <c r="AA140" s="234">
        <v>0</v>
      </c>
      <c r="AB140" s="234">
        <v>0</v>
      </c>
      <c r="AC140" s="295">
        <f>SUM(Z140:AB140)</f>
        <v>0</v>
      </c>
      <c r="AD140" s="296">
        <f t="shared" si="116"/>
        <v>0</v>
      </c>
      <c r="AE140" s="223"/>
      <c r="AG140" s="229">
        <v>11</v>
      </c>
      <c r="AH140" s="313" t="s">
        <v>205</v>
      </c>
      <c r="AI140" s="623"/>
      <c r="AJ140" s="623"/>
      <c r="AK140" s="623"/>
      <c r="AL140" s="623"/>
      <c r="AM140" s="623"/>
      <c r="AN140" s="623"/>
      <c r="AO140" s="623"/>
      <c r="AP140" s="305">
        <f t="shared" si="117"/>
        <v>0</v>
      </c>
      <c r="AQ140" s="234">
        <v>0</v>
      </c>
      <c r="AR140" s="234">
        <v>0</v>
      </c>
      <c r="AS140" s="234">
        <v>0</v>
      </c>
      <c r="AT140" s="277">
        <f>SUM(AQ140:AS140)</f>
        <v>0</v>
      </c>
      <c r="AU140" s="278">
        <f t="shared" si="119"/>
        <v>0</v>
      </c>
    </row>
    <row r="141" spans="1:134" ht="16" thickBot="1" x14ac:dyDescent="0.4">
      <c r="A141" s="578" t="s">
        <v>36</v>
      </c>
      <c r="B141" s="579"/>
      <c r="C141" s="579"/>
      <c r="D141" s="579"/>
      <c r="E141" s="579"/>
      <c r="F141" s="579"/>
      <c r="G141" s="579"/>
      <c r="H141" s="579"/>
      <c r="I141" s="579"/>
      <c r="J141" s="250">
        <f>SUM(J130:J140)</f>
        <v>0</v>
      </c>
      <c r="K141" s="250">
        <f t="shared" ref="K141:L141" si="120">SUM(K130:K140)</f>
        <v>0</v>
      </c>
      <c r="L141" s="250">
        <f t="shared" si="120"/>
        <v>0</v>
      </c>
      <c r="M141" s="237">
        <f>SUM(J141:L141)</f>
        <v>0</v>
      </c>
      <c r="N141" s="223"/>
      <c r="P141" s="578" t="s">
        <v>36</v>
      </c>
      <c r="Q141" s="579"/>
      <c r="R141" s="579"/>
      <c r="S141" s="579"/>
      <c r="T141" s="579"/>
      <c r="U141" s="579"/>
      <c r="V141" s="579"/>
      <c r="W141" s="579"/>
      <c r="X141" s="579"/>
      <c r="Y141" s="200">
        <f t="shared" si="114"/>
        <v>0</v>
      </c>
      <c r="Z141" s="293">
        <f>SUM(Z130:Z140)</f>
        <v>0</v>
      </c>
      <c r="AA141" s="293">
        <f t="shared" ref="AA141" si="121">SUM(AA130:AA140)</f>
        <v>0</v>
      </c>
      <c r="AB141" s="293">
        <f>SUM(AB130:AB140)</f>
        <v>0</v>
      </c>
      <c r="AC141" s="293">
        <f t="shared" ref="AC141:AD141" si="122">SUM(AC130:AC140)</f>
        <v>0</v>
      </c>
      <c r="AD141" s="294">
        <f t="shared" si="122"/>
        <v>0</v>
      </c>
      <c r="AE141" s="223"/>
      <c r="AG141" s="578" t="s">
        <v>36</v>
      </c>
      <c r="AH141" s="579"/>
      <c r="AI141" s="579"/>
      <c r="AJ141" s="579"/>
      <c r="AK141" s="579"/>
      <c r="AL141" s="579"/>
      <c r="AM141" s="579"/>
      <c r="AN141" s="579"/>
      <c r="AO141" s="579"/>
      <c r="AP141" s="306">
        <f t="shared" si="117"/>
        <v>0</v>
      </c>
      <c r="AQ141" s="275">
        <f>SUM(AQ130:AQ140)</f>
        <v>0</v>
      </c>
      <c r="AR141" s="275">
        <f t="shared" ref="AR141:AU141" si="123">SUM(AR130:AR140)</f>
        <v>0</v>
      </c>
      <c r="AS141" s="275">
        <f t="shared" si="123"/>
        <v>0</v>
      </c>
      <c r="AT141" s="275">
        <f t="shared" si="123"/>
        <v>0</v>
      </c>
      <c r="AU141" s="276">
        <f t="shared" si="123"/>
        <v>0</v>
      </c>
    </row>
    <row r="142" spans="1:134" s="358" customFormat="1" ht="3.75" customHeight="1" x14ac:dyDescent="0.35">
      <c r="B142" s="281"/>
      <c r="C142" s="284"/>
      <c r="D142" s="284"/>
      <c r="E142" s="284"/>
      <c r="F142" s="284"/>
      <c r="G142" s="284"/>
      <c r="H142" s="284"/>
      <c r="I142" s="284"/>
      <c r="J142" s="283"/>
      <c r="K142" s="283"/>
      <c r="L142" s="283"/>
      <c r="M142" s="246"/>
      <c r="N142" s="223"/>
      <c r="Q142" s="281"/>
      <c r="R142" s="284"/>
      <c r="S142" s="284"/>
      <c r="T142" s="284"/>
      <c r="U142" s="284"/>
      <c r="V142" s="284"/>
      <c r="W142" s="284"/>
      <c r="X142" s="284"/>
      <c r="Y142" s="304"/>
      <c r="Z142" s="283"/>
      <c r="AA142" s="283"/>
      <c r="AB142" s="283"/>
      <c r="AC142" s="246"/>
      <c r="AD142" s="246"/>
      <c r="AE142" s="223"/>
      <c r="AH142" s="281"/>
      <c r="AI142" s="284"/>
      <c r="AJ142" s="284"/>
      <c r="AK142" s="284"/>
      <c r="AL142" s="284"/>
      <c r="AM142" s="284"/>
      <c r="AN142" s="284"/>
      <c r="AO142" s="284"/>
      <c r="AP142" s="304"/>
      <c r="AQ142" s="283"/>
      <c r="AR142" s="283"/>
      <c r="AS142" s="283"/>
      <c r="AT142" s="246"/>
      <c r="AU142" s="246"/>
      <c r="AW142" s="357"/>
      <c r="AX142" s="357"/>
      <c r="AY142" s="357"/>
      <c r="AZ142" s="357"/>
      <c r="BA142" s="357"/>
      <c r="BB142" s="357"/>
      <c r="BC142" s="357"/>
      <c r="BD142" s="357"/>
      <c r="BE142" s="357"/>
      <c r="BF142" s="357"/>
      <c r="BG142" s="357"/>
      <c r="BH142" s="357"/>
      <c r="BI142" s="357"/>
      <c r="BJ142" s="357"/>
      <c r="BK142" s="357"/>
      <c r="BL142" s="357"/>
      <c r="BM142" s="357"/>
      <c r="BN142" s="357"/>
      <c r="BO142" s="357"/>
      <c r="BP142" s="357"/>
      <c r="BQ142" s="357"/>
      <c r="BR142" s="357"/>
      <c r="BS142" s="357"/>
      <c r="BT142" s="357"/>
      <c r="BU142" s="357"/>
      <c r="BV142" s="357"/>
      <c r="BW142" s="357"/>
      <c r="BX142" s="357"/>
      <c r="BY142" s="357"/>
      <c r="BZ142" s="357"/>
      <c r="CA142" s="357"/>
      <c r="CB142" s="357"/>
      <c r="CC142" s="357"/>
      <c r="CD142" s="357"/>
      <c r="CE142" s="357"/>
      <c r="CF142" s="357"/>
      <c r="CG142" s="357"/>
      <c r="CH142" s="357"/>
      <c r="CI142" s="357"/>
      <c r="CJ142" s="357"/>
      <c r="CK142" s="357"/>
      <c r="CL142" s="357"/>
      <c r="CM142" s="357"/>
      <c r="CN142" s="357"/>
      <c r="CO142" s="357"/>
      <c r="CP142" s="357"/>
      <c r="CQ142" s="357"/>
      <c r="CR142" s="357"/>
      <c r="CS142" s="357"/>
      <c r="CT142" s="357"/>
      <c r="CU142" s="357"/>
      <c r="CV142" s="357"/>
      <c r="CW142" s="357"/>
      <c r="CX142" s="357"/>
      <c r="CY142" s="357"/>
      <c r="CZ142" s="357"/>
      <c r="DA142" s="357"/>
      <c r="DB142" s="357"/>
      <c r="DC142" s="357"/>
      <c r="DD142" s="357"/>
      <c r="DE142" s="357"/>
      <c r="DF142" s="357"/>
      <c r="DG142" s="357"/>
      <c r="DH142" s="357"/>
      <c r="DI142" s="357"/>
      <c r="DJ142" s="357"/>
      <c r="DK142" s="357"/>
      <c r="DL142" s="357"/>
      <c r="DM142" s="357"/>
      <c r="DN142" s="357"/>
      <c r="DO142" s="357"/>
      <c r="DP142" s="357"/>
      <c r="DQ142" s="357"/>
      <c r="DR142" s="357"/>
      <c r="DS142" s="357"/>
      <c r="DT142" s="357"/>
      <c r="DU142" s="357"/>
      <c r="DV142" s="357"/>
      <c r="DW142" s="357"/>
      <c r="DX142" s="357"/>
      <c r="DY142" s="357"/>
      <c r="DZ142" s="357"/>
      <c r="EA142" s="357"/>
      <c r="EB142" s="357"/>
      <c r="EC142" s="357"/>
      <c r="ED142" s="357"/>
    </row>
    <row r="143" spans="1:134" ht="3.75" customHeight="1" thickBot="1" x14ac:dyDescent="0.4">
      <c r="A143" s="242"/>
      <c r="B143" s="242"/>
      <c r="C143" s="242"/>
      <c r="D143" s="242"/>
      <c r="E143" s="242"/>
      <c r="F143" s="242"/>
      <c r="G143" s="242"/>
      <c r="H143" s="242"/>
      <c r="I143" s="413"/>
      <c r="J143" s="246"/>
      <c r="K143" s="246"/>
      <c r="L143" s="246"/>
      <c r="M143" s="246"/>
      <c r="N143" s="223"/>
      <c r="P143" s="242"/>
      <c r="Q143" s="242"/>
      <c r="R143" s="242"/>
      <c r="S143" s="242"/>
      <c r="T143" s="242"/>
      <c r="U143" s="242"/>
      <c r="V143" s="242"/>
      <c r="W143" s="242"/>
      <c r="X143" s="413"/>
      <c r="Y143" s="246"/>
      <c r="Z143" s="246"/>
      <c r="AA143" s="246"/>
      <c r="AB143" s="246"/>
      <c r="AC143" s="246"/>
      <c r="AD143" s="246"/>
      <c r="AE143" s="223"/>
      <c r="AG143" s="242"/>
      <c r="AH143" s="242"/>
      <c r="AI143" s="242"/>
      <c r="AJ143" s="242"/>
      <c r="AK143" s="242"/>
      <c r="AL143" s="242"/>
      <c r="AM143" s="242"/>
      <c r="AN143" s="242"/>
      <c r="AO143" s="413"/>
      <c r="AP143" s="246"/>
      <c r="AQ143" s="246"/>
      <c r="AR143" s="246"/>
      <c r="AS143" s="246"/>
      <c r="AT143" s="246"/>
      <c r="AU143" s="246"/>
    </row>
    <row r="144" spans="1:134" x14ac:dyDescent="0.35">
      <c r="A144" s="544" t="s">
        <v>189</v>
      </c>
      <c r="B144" s="545"/>
      <c r="C144" s="545"/>
      <c r="D144" s="545"/>
      <c r="E144" s="545"/>
      <c r="F144" s="545"/>
      <c r="G144" s="545"/>
      <c r="H144" s="545"/>
      <c r="I144" s="545"/>
      <c r="J144" s="244">
        <f>SUM(J141, J127, J121, H114)</f>
        <v>0</v>
      </c>
      <c r="K144" s="244">
        <f>SUM( K141, K127, K121, K114)</f>
        <v>0</v>
      </c>
      <c r="L144" s="244">
        <f>SUM( L141, L127, L121, L114)</f>
        <v>0</v>
      </c>
      <c r="M144" s="245">
        <f>SUM(J144:L144)</f>
        <v>0</v>
      </c>
      <c r="N144" s="223"/>
      <c r="P144" s="544" t="s">
        <v>182</v>
      </c>
      <c r="Q144" s="545"/>
      <c r="R144" s="545"/>
      <c r="S144" s="545"/>
      <c r="T144" s="545"/>
      <c r="U144" s="545"/>
      <c r="V144" s="545"/>
      <c r="W144" s="545"/>
      <c r="X144" s="545"/>
      <c r="Y144" s="199">
        <f t="shared" ref="Y144:Y145" si="124">AU64</f>
        <v>0</v>
      </c>
      <c r="Z144" s="300">
        <f>SUM(Z141, Z127, Z121, X114)</f>
        <v>0</v>
      </c>
      <c r="AA144" s="300">
        <f>SUM(AA141, AA127, AA121, AA114)</f>
        <v>0</v>
      </c>
      <c r="AB144" s="300">
        <f>SUM(AB141, AB127, AB121, AB114, )</f>
        <v>0</v>
      </c>
      <c r="AC144" s="300">
        <f t="shared" ref="AC144" si="125">SUM(Z144:AB144)</f>
        <v>0</v>
      </c>
      <c r="AD144" s="301">
        <f>M144-AC144</f>
        <v>0</v>
      </c>
      <c r="AE144" s="246"/>
      <c r="AG144" s="544" t="s">
        <v>182</v>
      </c>
      <c r="AH144" s="545"/>
      <c r="AI144" s="545"/>
      <c r="AJ144" s="545"/>
      <c r="AK144" s="545"/>
      <c r="AL144" s="545"/>
      <c r="AM144" s="545"/>
      <c r="AN144" s="545"/>
      <c r="AO144" s="545"/>
      <c r="AP144" s="205">
        <f t="shared" ref="AP144:AP145" si="126">AU64</f>
        <v>0</v>
      </c>
      <c r="AQ144" s="286">
        <f>SUM( AQ141, AQ127, AQ121, AO114)</f>
        <v>0</v>
      </c>
      <c r="AR144" s="286">
        <f>SUM( AR141, AR127, AR121, AR114)</f>
        <v>0</v>
      </c>
      <c r="AS144" s="286">
        <f>SUM( AS141, AS127, AS121, AS114, )</f>
        <v>0</v>
      </c>
      <c r="AT144" s="286">
        <f t="shared" ref="AT144" si="127">SUM(AQ144:AS144)</f>
        <v>0</v>
      </c>
      <c r="AU144" s="287">
        <f>IF($S$153&lt;&gt;0, AC144+AP144-AT144, M144+AP144-AT144)</f>
        <v>0</v>
      </c>
      <c r="AV144" s="246"/>
    </row>
    <row r="145" spans="1:134" ht="16" thickBot="1" x14ac:dyDescent="0.4">
      <c r="A145" s="540" t="s">
        <v>183</v>
      </c>
      <c r="B145" s="541"/>
      <c r="C145" s="541"/>
      <c r="D145" s="541"/>
      <c r="E145" s="541"/>
      <c r="F145" s="541"/>
      <c r="G145" s="541"/>
      <c r="H145" s="541"/>
      <c r="I145" s="541"/>
      <c r="J145" s="593">
        <f>SUM(K141, L141, K127, L127, K121, L121, K114, L114)</f>
        <v>0</v>
      </c>
      <c r="K145" s="593"/>
      <c r="L145" s="593"/>
      <c r="M145" s="594"/>
      <c r="N145" s="223"/>
      <c r="P145" s="540" t="s">
        <v>183</v>
      </c>
      <c r="Q145" s="541"/>
      <c r="R145" s="541"/>
      <c r="S145" s="541"/>
      <c r="T145" s="541"/>
      <c r="U145" s="541"/>
      <c r="V145" s="541"/>
      <c r="W145" s="541"/>
      <c r="X145" s="541"/>
      <c r="Y145" s="200">
        <f t="shared" si="124"/>
        <v>0</v>
      </c>
      <c r="Z145" s="588">
        <f>SUM(AA141, AB141, AA127, AB127, AA121, AB121, AA114, AB114)</f>
        <v>0</v>
      </c>
      <c r="AA145" s="588"/>
      <c r="AB145" s="588"/>
      <c r="AC145" s="588"/>
      <c r="AD145" s="330">
        <f>M145-Z145</f>
        <v>0</v>
      </c>
      <c r="AE145" s="223"/>
      <c r="AG145" s="540" t="s">
        <v>183</v>
      </c>
      <c r="AH145" s="541"/>
      <c r="AI145" s="541"/>
      <c r="AJ145" s="541"/>
      <c r="AK145" s="541"/>
      <c r="AL145" s="541"/>
      <c r="AM145" s="541"/>
      <c r="AN145" s="541"/>
      <c r="AO145" s="541"/>
      <c r="AP145" s="306">
        <f t="shared" si="126"/>
        <v>0</v>
      </c>
      <c r="AQ145" s="539">
        <f>SUM(AR141, AS141, AR127, AS127, AR121, AS121, AR114, AS114)</f>
        <v>0</v>
      </c>
      <c r="AR145" s="539"/>
      <c r="AS145" s="539"/>
      <c r="AT145" s="539"/>
      <c r="AU145" s="276">
        <f>IF($S$153&lt;&gt;0, AC145+AP145-AQ145, M145+AP145-AQ145)</f>
        <v>0</v>
      </c>
    </row>
    <row r="146" spans="1:134" s="224" customFormat="1" ht="16" thickBot="1" x14ac:dyDescent="0.4">
      <c r="A146" s="358"/>
      <c r="B146" s="413"/>
      <c r="C146" s="413"/>
      <c r="D146" s="413"/>
      <c r="E146" s="413"/>
      <c r="F146" s="413"/>
      <c r="G146" s="413"/>
      <c r="H146" s="413"/>
      <c r="I146" s="413"/>
      <c r="J146" s="258"/>
      <c r="K146" s="258"/>
      <c r="L146" s="258"/>
      <c r="M146" s="358"/>
      <c r="N146" s="223"/>
      <c r="O146" s="357"/>
      <c r="P146" s="358"/>
      <c r="Q146" s="413"/>
      <c r="R146" s="413"/>
      <c r="S146" s="413"/>
      <c r="T146" s="413"/>
      <c r="U146" s="413"/>
      <c r="V146" s="413"/>
      <c r="W146" s="413"/>
      <c r="X146" s="413"/>
      <c r="Y146" s="258"/>
      <c r="Z146" s="258"/>
      <c r="AA146" s="258"/>
      <c r="AB146" s="358"/>
      <c r="AC146" s="358"/>
      <c r="AD146" s="358"/>
      <c r="AE146" s="223"/>
      <c r="AF146" s="357"/>
      <c r="AG146" s="358"/>
      <c r="AH146" s="413"/>
      <c r="AI146" s="413"/>
      <c r="AJ146" s="413"/>
      <c r="AK146" s="413"/>
      <c r="AL146" s="413"/>
      <c r="AM146" s="413"/>
      <c r="AN146" s="413"/>
      <c r="AO146" s="413"/>
      <c r="AP146" s="258"/>
      <c r="AQ146" s="258"/>
      <c r="AR146" s="258"/>
      <c r="AS146" s="358"/>
      <c r="AT146" s="358"/>
      <c r="AU146" s="358"/>
      <c r="AV146" s="357"/>
      <c r="AW146" s="357"/>
      <c r="AX146" s="357"/>
      <c r="AY146" s="357"/>
      <c r="AZ146" s="357"/>
      <c r="BA146" s="357"/>
      <c r="BB146" s="357"/>
      <c r="BC146" s="357"/>
      <c r="BD146" s="357"/>
      <c r="BE146" s="357"/>
      <c r="BF146" s="357"/>
      <c r="BG146" s="357"/>
      <c r="BH146" s="357"/>
      <c r="BI146" s="357"/>
      <c r="BJ146" s="357"/>
      <c r="BK146" s="357"/>
      <c r="BL146" s="357"/>
      <c r="BM146" s="357"/>
      <c r="BN146" s="357"/>
      <c r="BO146" s="357"/>
      <c r="BP146" s="357"/>
      <c r="BQ146" s="357"/>
      <c r="BR146" s="357"/>
      <c r="BS146" s="357"/>
      <c r="BT146" s="357"/>
      <c r="BU146" s="357"/>
      <c r="BV146" s="357"/>
      <c r="BW146" s="357"/>
      <c r="BX146" s="357"/>
      <c r="BY146" s="357"/>
      <c r="BZ146" s="357"/>
      <c r="CA146" s="357"/>
      <c r="CB146" s="357"/>
      <c r="CC146" s="357"/>
      <c r="CD146" s="357"/>
      <c r="CE146" s="357"/>
      <c r="CF146" s="357"/>
      <c r="CG146" s="357"/>
      <c r="CH146" s="357"/>
      <c r="CI146" s="357"/>
      <c r="CJ146" s="357"/>
      <c r="CK146" s="357"/>
      <c r="CL146" s="357"/>
      <c r="CM146" s="357"/>
      <c r="CN146" s="357"/>
      <c r="CO146" s="357"/>
      <c r="CP146" s="357"/>
      <c r="CQ146" s="357"/>
      <c r="CR146" s="357"/>
      <c r="CS146" s="357"/>
      <c r="CT146" s="357"/>
      <c r="CU146" s="357"/>
      <c r="CV146" s="357"/>
      <c r="CW146" s="357"/>
      <c r="CX146" s="357"/>
      <c r="CY146" s="357"/>
      <c r="CZ146" s="357"/>
      <c r="DA146" s="357"/>
      <c r="DB146" s="357"/>
      <c r="DC146" s="357"/>
      <c r="DD146" s="357"/>
      <c r="DE146" s="357"/>
      <c r="DF146" s="357"/>
      <c r="DG146" s="357"/>
      <c r="DH146" s="357"/>
      <c r="DI146" s="357"/>
      <c r="DJ146" s="357"/>
      <c r="DK146" s="357"/>
      <c r="DL146" s="357"/>
      <c r="DM146" s="357"/>
      <c r="DN146" s="357"/>
      <c r="DO146" s="357"/>
      <c r="DP146" s="357"/>
      <c r="DQ146" s="357"/>
      <c r="DR146" s="357"/>
      <c r="DS146" s="357"/>
      <c r="DT146" s="357"/>
      <c r="DU146" s="357"/>
      <c r="DV146" s="357"/>
      <c r="DW146" s="357"/>
      <c r="DX146" s="357"/>
      <c r="DY146" s="357"/>
      <c r="DZ146" s="357"/>
      <c r="EA146" s="357"/>
      <c r="EB146" s="357"/>
      <c r="EC146" s="357"/>
      <c r="ED146" s="357"/>
    </row>
    <row r="147" spans="1:134" s="242" customFormat="1" x14ac:dyDescent="0.35">
      <c r="A147" s="502" t="s">
        <v>100</v>
      </c>
      <c r="B147" s="503"/>
      <c r="C147" s="503"/>
      <c r="D147" s="503"/>
      <c r="E147" s="503"/>
      <c r="F147" s="503"/>
      <c r="G147" s="503"/>
      <c r="H147" s="503"/>
      <c r="I147" s="503"/>
      <c r="J147" s="425" t="s">
        <v>17</v>
      </c>
      <c r="K147" s="542" t="s">
        <v>4</v>
      </c>
      <c r="L147" s="542"/>
      <c r="M147" s="418" t="s">
        <v>49</v>
      </c>
      <c r="N147" s="261"/>
      <c r="P147" s="502" t="s">
        <v>100</v>
      </c>
      <c r="Q147" s="503"/>
      <c r="R147" s="503"/>
      <c r="S147" s="503"/>
      <c r="T147" s="503"/>
      <c r="U147" s="503"/>
      <c r="V147" s="503"/>
      <c r="W147" s="503"/>
      <c r="X147" s="503"/>
      <c r="Y147" s="414" t="s">
        <v>110</v>
      </c>
      <c r="Z147" s="425" t="s">
        <v>77</v>
      </c>
      <c r="AA147" s="542" t="s">
        <v>4</v>
      </c>
      <c r="AB147" s="542"/>
      <c r="AC147" s="414" t="s">
        <v>18</v>
      </c>
      <c r="AD147" s="268" t="s">
        <v>114</v>
      </c>
      <c r="AE147" s="261"/>
      <c r="AG147" s="502" t="s">
        <v>100</v>
      </c>
      <c r="AH147" s="503"/>
      <c r="AI147" s="503"/>
      <c r="AJ147" s="503"/>
      <c r="AK147" s="503"/>
      <c r="AL147" s="503"/>
      <c r="AM147" s="503"/>
      <c r="AN147" s="503"/>
      <c r="AO147" s="503"/>
      <c r="AP147" s="414" t="s">
        <v>110</v>
      </c>
      <c r="AQ147" s="425" t="s">
        <v>212</v>
      </c>
      <c r="AR147" s="542" t="s">
        <v>4</v>
      </c>
      <c r="AS147" s="542"/>
      <c r="AT147" s="414" t="s">
        <v>214</v>
      </c>
      <c r="AU147" s="268" t="s">
        <v>111</v>
      </c>
      <c r="AW147" s="357"/>
      <c r="AX147" s="357"/>
      <c r="AY147" s="357"/>
      <c r="AZ147" s="357"/>
      <c r="BA147" s="357"/>
      <c r="BB147" s="357"/>
      <c r="BC147" s="357"/>
      <c r="BD147" s="357"/>
      <c r="BE147" s="357"/>
      <c r="BF147" s="357"/>
      <c r="BG147" s="357"/>
      <c r="BH147" s="357"/>
      <c r="BI147" s="357"/>
      <c r="BJ147" s="357"/>
      <c r="BK147" s="357"/>
      <c r="BL147" s="357"/>
      <c r="BM147" s="357"/>
      <c r="BN147" s="357"/>
      <c r="BO147" s="357"/>
      <c r="BP147" s="357"/>
      <c r="BQ147" s="357"/>
      <c r="BR147" s="357"/>
      <c r="BS147" s="357"/>
      <c r="BT147" s="357"/>
      <c r="BU147" s="357"/>
      <c r="BV147" s="357"/>
      <c r="BW147" s="357"/>
      <c r="BX147" s="357"/>
      <c r="BY147" s="357"/>
      <c r="BZ147" s="357"/>
      <c r="CA147" s="357"/>
      <c r="CB147" s="357"/>
      <c r="CC147" s="357"/>
      <c r="CD147" s="357"/>
      <c r="CE147" s="357"/>
      <c r="CF147" s="357"/>
      <c r="CG147" s="357"/>
      <c r="CH147" s="357"/>
      <c r="CI147" s="357"/>
      <c r="CJ147" s="357"/>
      <c r="CK147" s="357"/>
      <c r="CL147" s="357"/>
      <c r="CM147" s="357"/>
      <c r="CN147" s="357"/>
      <c r="CO147" s="357"/>
      <c r="CP147" s="357"/>
      <c r="CQ147" s="357"/>
      <c r="CR147" s="357"/>
      <c r="CS147" s="357"/>
      <c r="CT147" s="357"/>
      <c r="CU147" s="357"/>
      <c r="CV147" s="357"/>
      <c r="CW147" s="357"/>
      <c r="CX147" s="357"/>
      <c r="CY147" s="357"/>
      <c r="CZ147" s="357"/>
      <c r="DA147" s="357"/>
      <c r="DB147" s="357"/>
      <c r="DC147" s="357"/>
      <c r="DD147" s="357"/>
      <c r="DE147" s="357"/>
      <c r="DF147" s="357"/>
      <c r="DG147" s="357"/>
      <c r="DH147" s="357"/>
      <c r="DI147" s="357"/>
      <c r="DJ147" s="357"/>
      <c r="DK147" s="357"/>
      <c r="DL147" s="357"/>
      <c r="DM147" s="357"/>
      <c r="DN147" s="357"/>
      <c r="DO147" s="357"/>
      <c r="DP147" s="357"/>
      <c r="DQ147" s="357"/>
      <c r="DR147" s="357"/>
      <c r="DS147" s="357"/>
      <c r="DT147" s="357"/>
      <c r="DU147" s="357"/>
      <c r="DV147" s="357"/>
      <c r="DW147" s="357"/>
      <c r="DX147" s="357"/>
      <c r="DY147" s="357"/>
      <c r="DZ147" s="357"/>
      <c r="EA147" s="357"/>
      <c r="EB147" s="357"/>
      <c r="EC147" s="357"/>
      <c r="ED147" s="357"/>
    </row>
    <row r="148" spans="1:134" ht="16" thickBot="1" x14ac:dyDescent="0.4">
      <c r="A148" s="540" t="s">
        <v>37</v>
      </c>
      <c r="B148" s="541"/>
      <c r="C148" s="541"/>
      <c r="D148" s="541"/>
      <c r="E148" s="541"/>
      <c r="F148" s="541"/>
      <c r="G148" s="541"/>
      <c r="H148" s="541"/>
      <c r="I148" s="541"/>
      <c r="J148" s="243">
        <f>(SUM(J141, J127, J121, H114))*'Cumulative Budget'!$G$36</f>
        <v>0</v>
      </c>
      <c r="K148" s="593">
        <f>(SUM(K141, L141, K127, L127, K121, L121, K114, L114))*'Cumulative Budget'!$G$36</f>
        <v>0</v>
      </c>
      <c r="L148" s="593"/>
      <c r="M148" s="237">
        <f t="shared" ref="M148" si="128">SUM(J148:L148)</f>
        <v>0</v>
      </c>
      <c r="N148" s="223"/>
      <c r="P148" s="540" t="s">
        <v>37</v>
      </c>
      <c r="Q148" s="541"/>
      <c r="R148" s="541"/>
      <c r="S148" s="541"/>
      <c r="T148" s="541"/>
      <c r="U148" s="541"/>
      <c r="V148" s="541"/>
      <c r="W148" s="541"/>
      <c r="X148" s="541"/>
      <c r="Y148" s="200">
        <f t="shared" ref="Y148:Y150" si="129">AU68</f>
        <v>0</v>
      </c>
      <c r="Z148" s="302">
        <f>(SUM(Z141, Z127, Z121, X114))*'Cumulative Budget'!$G$36</f>
        <v>0</v>
      </c>
      <c r="AA148" s="588">
        <f>(SUM(AA141, AB141, AA127, AB127, AA121, AB121, AA114, AB114))*'Cumulative Budget'!$G$36</f>
        <v>0</v>
      </c>
      <c r="AB148" s="588"/>
      <c r="AC148" s="293">
        <f t="shared" ref="AC148" si="130">SUM(Z148:AB148)</f>
        <v>0</v>
      </c>
      <c r="AD148" s="294">
        <f t="shared" ref="AD148" si="131">M148-AC148</f>
        <v>0</v>
      </c>
      <c r="AE148" s="223"/>
      <c r="AG148" s="540" t="s">
        <v>37</v>
      </c>
      <c r="AH148" s="541"/>
      <c r="AI148" s="541"/>
      <c r="AJ148" s="541"/>
      <c r="AK148" s="541"/>
      <c r="AL148" s="541"/>
      <c r="AM148" s="541"/>
      <c r="AN148" s="541"/>
      <c r="AO148" s="541"/>
      <c r="AP148" s="306">
        <f t="shared" ref="AP148:AP150" si="132">AU68</f>
        <v>0</v>
      </c>
      <c r="AQ148" s="443">
        <v>0</v>
      </c>
      <c r="AR148" s="563">
        <v>0</v>
      </c>
      <c r="AS148" s="563"/>
      <c r="AT148" s="275">
        <f>SUM(AQ148:AS148)</f>
        <v>0</v>
      </c>
      <c r="AU148" s="276">
        <f>IF($S$153&lt;&gt;0, AC148+AP148-AT148, M148+AP148-AT148)</f>
        <v>0</v>
      </c>
    </row>
    <row r="149" spans="1:134" s="358" customFormat="1" ht="16" thickBot="1" x14ac:dyDescent="0.4">
      <c r="A149" s="359" t="s">
        <v>99</v>
      </c>
      <c r="B149" s="359"/>
      <c r="J149" s="233"/>
      <c r="K149" s="233"/>
      <c r="L149" s="233"/>
      <c r="M149" s="233"/>
      <c r="N149" s="223"/>
      <c r="O149" s="357"/>
      <c r="P149" s="359" t="s">
        <v>99</v>
      </c>
      <c r="Q149" s="359"/>
      <c r="Z149" s="233"/>
      <c r="AA149" s="233"/>
      <c r="AB149" s="233"/>
      <c r="AC149" s="233"/>
      <c r="AD149" s="233"/>
      <c r="AE149" s="223"/>
      <c r="AG149" s="359" t="s">
        <v>99</v>
      </c>
      <c r="AH149" s="359"/>
      <c r="AQ149" s="233"/>
      <c r="AR149" s="233"/>
      <c r="AS149" s="233"/>
      <c r="AT149" s="233"/>
      <c r="AU149" s="233"/>
      <c r="AV149" s="357"/>
      <c r="AW149" s="357"/>
      <c r="AX149" s="357"/>
      <c r="AY149" s="357"/>
      <c r="AZ149" s="357"/>
      <c r="BA149" s="357"/>
      <c r="BB149" s="357"/>
      <c r="BC149" s="357"/>
      <c r="BD149" s="357"/>
      <c r="BE149" s="357"/>
      <c r="BF149" s="357"/>
      <c r="BG149" s="357"/>
      <c r="BH149" s="357"/>
      <c r="BI149" s="357"/>
      <c r="BJ149" s="357"/>
      <c r="BK149" s="357"/>
      <c r="BL149" s="357"/>
      <c r="BM149" s="357"/>
      <c r="BN149" s="357"/>
      <c r="BO149" s="357"/>
      <c r="BP149" s="357"/>
      <c r="BQ149" s="357"/>
      <c r="BR149" s="357"/>
      <c r="BS149" s="357"/>
      <c r="BT149" s="357"/>
      <c r="BU149" s="357"/>
      <c r="BV149" s="357"/>
      <c r="BW149" s="357"/>
      <c r="BX149" s="357"/>
      <c r="BY149" s="357"/>
      <c r="BZ149" s="357"/>
      <c r="CA149" s="357"/>
      <c r="CB149" s="357"/>
      <c r="CC149" s="357"/>
      <c r="CD149" s="357"/>
      <c r="CE149" s="357"/>
      <c r="CF149" s="357"/>
      <c r="CG149" s="357"/>
      <c r="CH149" s="357"/>
      <c r="CI149" s="357"/>
      <c r="CJ149" s="357"/>
      <c r="CK149" s="357"/>
      <c r="CL149" s="357"/>
      <c r="CM149" s="357"/>
      <c r="CN149" s="357"/>
      <c r="CO149" s="357"/>
      <c r="CP149" s="357"/>
      <c r="CQ149" s="357"/>
      <c r="CR149" s="357"/>
      <c r="CS149" s="357"/>
      <c r="CT149" s="357"/>
      <c r="CU149" s="357"/>
      <c r="CV149" s="357"/>
      <c r="CW149" s="357"/>
      <c r="CX149" s="357"/>
      <c r="CY149" s="357"/>
      <c r="CZ149" s="357"/>
      <c r="DA149" s="357"/>
      <c r="DB149" s="357"/>
      <c r="DC149" s="357"/>
      <c r="DD149" s="357"/>
      <c r="DE149" s="357"/>
      <c r="DF149" s="357"/>
      <c r="DG149" s="357"/>
      <c r="DH149" s="357"/>
      <c r="DI149" s="357"/>
      <c r="DJ149" s="357"/>
      <c r="DK149" s="357"/>
      <c r="DL149" s="357"/>
      <c r="DM149" s="357"/>
      <c r="DN149" s="357"/>
      <c r="DO149" s="357"/>
      <c r="DP149" s="357"/>
      <c r="DQ149" s="357"/>
      <c r="DR149" s="357"/>
      <c r="DS149" s="357"/>
      <c r="DT149" s="357"/>
      <c r="DU149" s="357"/>
      <c r="DV149" s="357"/>
      <c r="DW149" s="357"/>
      <c r="DX149" s="357"/>
      <c r="DY149" s="357"/>
      <c r="DZ149" s="357"/>
      <c r="EA149" s="357"/>
      <c r="EB149" s="357"/>
      <c r="EC149" s="357"/>
      <c r="ED149" s="357"/>
    </row>
    <row r="150" spans="1:134" s="331" customFormat="1" ht="16" thickBot="1" x14ac:dyDescent="0.4">
      <c r="A150" s="621" t="s">
        <v>101</v>
      </c>
      <c r="B150" s="622"/>
      <c r="C150" s="622"/>
      <c r="D150" s="622"/>
      <c r="E150" s="622"/>
      <c r="F150" s="622"/>
      <c r="G150" s="622"/>
      <c r="H150" s="622"/>
      <c r="I150" s="622"/>
      <c r="J150" s="239">
        <f xml:space="preserve"> SUM(J148, J141, J127, J121, H114)</f>
        <v>0</v>
      </c>
      <c r="K150" s="211">
        <f xml:space="preserve"> SUM(K148, K141, K127, K121, K114)</f>
        <v>0</v>
      </c>
      <c r="L150" s="239">
        <f xml:space="preserve"> SUM(L141, L127, L121, L114)</f>
        <v>0</v>
      </c>
      <c r="M150" s="240">
        <f>SUM(J150:L150)</f>
        <v>0</v>
      </c>
      <c r="N150" s="246"/>
      <c r="P150" s="589" t="s">
        <v>101</v>
      </c>
      <c r="Q150" s="590"/>
      <c r="R150" s="590"/>
      <c r="S150" s="590"/>
      <c r="T150" s="590"/>
      <c r="U150" s="590"/>
      <c r="V150" s="590"/>
      <c r="W150" s="590"/>
      <c r="X150" s="590"/>
      <c r="Y150" s="201">
        <f t="shared" si="129"/>
        <v>0</v>
      </c>
      <c r="Z150" s="303">
        <f xml:space="preserve"> SUM(Z148, Z141, Z127, Z121, X114)</f>
        <v>0</v>
      </c>
      <c r="AA150" s="212">
        <f xml:space="preserve"> SUM(AA148, AA141, AA127, AA121, AA114)</f>
        <v>0</v>
      </c>
      <c r="AB150" s="303">
        <f xml:space="preserve"> SUM(AB141, AB127, AB121, AB114)</f>
        <v>0</v>
      </c>
      <c r="AC150" s="297">
        <f>SUM(Z150:AB150)</f>
        <v>0</v>
      </c>
      <c r="AD150" s="298">
        <f t="shared" ref="AD150" si="133">M150-AC150</f>
        <v>0</v>
      </c>
      <c r="AE150" s="246"/>
      <c r="AG150" s="564" t="s">
        <v>101</v>
      </c>
      <c r="AH150" s="565"/>
      <c r="AI150" s="565"/>
      <c r="AJ150" s="565"/>
      <c r="AK150" s="565"/>
      <c r="AL150" s="565"/>
      <c r="AM150" s="565"/>
      <c r="AN150" s="565"/>
      <c r="AO150" s="565"/>
      <c r="AP150" s="206">
        <f t="shared" si="132"/>
        <v>0</v>
      </c>
      <c r="AQ150" s="288">
        <f xml:space="preserve"> SUM(AQ148, AQ141, AQ127, AQ121, AO114)</f>
        <v>0</v>
      </c>
      <c r="AR150" s="213">
        <f xml:space="preserve"> SUM(AR148, AR141, AR127, AR121, AR114)</f>
        <v>0</v>
      </c>
      <c r="AS150" s="288">
        <f xml:space="preserve"> SUM(AS141, AS127, AS121, AS114)</f>
        <v>0</v>
      </c>
      <c r="AT150" s="279">
        <f>SUM(AQ150:AS150)</f>
        <v>0</v>
      </c>
      <c r="AU150" s="280">
        <f>IF($S$153&lt;&gt;0, AC150+AP150-AT150, M150+AP150-AT150)</f>
        <v>0</v>
      </c>
    </row>
    <row r="151" spans="1:134" x14ac:dyDescent="0.35">
      <c r="F151" s="357"/>
      <c r="G151" s="357"/>
      <c r="N151" s="223"/>
    </row>
    <row r="152" spans="1:134" ht="16" thickBot="1" x14ac:dyDescent="0.4">
      <c r="F152" s="357"/>
      <c r="G152" s="357"/>
      <c r="P152" s="270"/>
      <c r="Q152" s="270"/>
      <c r="R152" s="270"/>
      <c r="S152" s="270"/>
      <c r="T152" s="270"/>
      <c r="U152" s="270"/>
      <c r="V152" s="270"/>
      <c r="AK152" s="270"/>
      <c r="AL152" s="270"/>
    </row>
    <row r="153" spans="1:134" x14ac:dyDescent="0.35">
      <c r="B153" s="576" t="s">
        <v>125</v>
      </c>
      <c r="C153" s="577"/>
      <c r="D153" s="264">
        <f>J150</f>
        <v>0</v>
      </c>
      <c r="F153" s="357"/>
      <c r="G153" s="357"/>
      <c r="O153" s="309"/>
      <c r="P153" s="583" t="s">
        <v>103</v>
      </c>
      <c r="Q153" s="584"/>
      <c r="R153" s="584"/>
      <c r="S153" s="202">
        <f>Z150</f>
        <v>0</v>
      </c>
      <c r="T153" s="584" t="s">
        <v>104</v>
      </c>
      <c r="U153" s="584"/>
      <c r="V153" s="160">
        <f>D153-S153</f>
        <v>0</v>
      </c>
      <c r="W153" s="430"/>
      <c r="X153" s="601"/>
      <c r="Y153" s="601"/>
      <c r="Z153" s="430"/>
      <c r="AA153" s="430"/>
      <c r="AF153" s="309"/>
      <c r="AG153" s="547" t="s">
        <v>191</v>
      </c>
      <c r="AH153" s="548"/>
      <c r="AI153" s="637">
        <f>AQ150</f>
        <v>0</v>
      </c>
      <c r="AJ153" s="637"/>
      <c r="AK153" s="554" t="s">
        <v>196</v>
      </c>
      <c r="AL153" s="554"/>
      <c r="AM153" s="287">
        <f>IF($S$73&lt;&gt;0, S153+'Year 1'!AM173-AI153, D153+'Year 1'!AM173-AI153)</f>
        <v>0</v>
      </c>
      <c r="AO153" s="315" t="s">
        <v>89</v>
      </c>
      <c r="AP153" s="556"/>
      <c r="AQ153" s="556"/>
      <c r="AR153" s="556" t="s">
        <v>90</v>
      </c>
      <c r="AS153" s="612"/>
    </row>
    <row r="154" spans="1:134" x14ac:dyDescent="0.35">
      <c r="B154" s="535" t="s">
        <v>184</v>
      </c>
      <c r="C154" s="536"/>
      <c r="D154" s="390">
        <f>K150</f>
        <v>0</v>
      </c>
      <c r="F154" s="357"/>
      <c r="G154" s="357"/>
      <c r="O154" s="309"/>
      <c r="P154" s="585" t="s">
        <v>172</v>
      </c>
      <c r="Q154" s="586"/>
      <c r="R154" s="586"/>
      <c r="S154" s="393">
        <f>AA150</f>
        <v>0</v>
      </c>
      <c r="T154" s="586" t="s">
        <v>105</v>
      </c>
      <c r="U154" s="586"/>
      <c r="V154" s="161">
        <f>D154-S154</f>
        <v>0</v>
      </c>
      <c r="W154" s="430"/>
      <c r="X154" s="604"/>
      <c r="Y154" s="604"/>
      <c r="Z154" s="604"/>
      <c r="AA154" s="604"/>
      <c r="AF154" s="309"/>
      <c r="AG154" s="549" t="s">
        <v>192</v>
      </c>
      <c r="AH154" s="550"/>
      <c r="AI154" s="639">
        <f>AR150</f>
        <v>0</v>
      </c>
      <c r="AJ154" s="606"/>
      <c r="AK154" s="550" t="s">
        <v>197</v>
      </c>
      <c r="AL154" s="550"/>
      <c r="AM154" s="278">
        <f>IF($S$73&lt;&gt;0, S154+'Year 1'!AM174-AI154, D154+'Year 1'!AM174-AI154)</f>
        <v>0</v>
      </c>
      <c r="AO154" s="314" t="s">
        <v>91</v>
      </c>
      <c r="AP154" s="532"/>
      <c r="AQ154" s="532"/>
      <c r="AR154" s="532"/>
      <c r="AS154" s="562"/>
    </row>
    <row r="155" spans="1:134" ht="16" thickBot="1" x14ac:dyDescent="0.4">
      <c r="B155" s="535" t="s">
        <v>133</v>
      </c>
      <c r="C155" s="536"/>
      <c r="D155" s="265">
        <f>L150</f>
        <v>0</v>
      </c>
      <c r="F155" s="357"/>
      <c r="G155" s="357"/>
      <c r="O155" s="309"/>
      <c r="P155" s="585" t="s">
        <v>113</v>
      </c>
      <c r="Q155" s="586"/>
      <c r="R155" s="586"/>
      <c r="S155" s="189">
        <f>AB150</f>
        <v>0</v>
      </c>
      <c r="T155" s="586" t="s">
        <v>106</v>
      </c>
      <c r="U155" s="586"/>
      <c r="V155" s="161">
        <f>D155-S155</f>
        <v>0</v>
      </c>
      <c r="W155" s="430"/>
      <c r="X155" s="601"/>
      <c r="Y155" s="601"/>
      <c r="Z155" s="430"/>
      <c r="AA155" s="430"/>
      <c r="AF155" s="309"/>
      <c r="AG155" s="549" t="s">
        <v>193</v>
      </c>
      <c r="AH155" s="550"/>
      <c r="AI155" s="606">
        <f>AS150</f>
        <v>0</v>
      </c>
      <c r="AJ155" s="606"/>
      <c r="AK155" s="550" t="s">
        <v>198</v>
      </c>
      <c r="AL155" s="550"/>
      <c r="AM155" s="278">
        <f>IF($S$73&lt;&gt;0, S155+'Year 1'!AM175-AI155, D155+'Year 1'!AM175-AI155)</f>
        <v>0</v>
      </c>
      <c r="AO155" s="318" t="s">
        <v>92</v>
      </c>
      <c r="AP155" s="557"/>
      <c r="AQ155" s="557"/>
      <c r="AR155" s="557" t="s">
        <v>90</v>
      </c>
      <c r="AS155" s="613"/>
    </row>
    <row r="156" spans="1:134" ht="16" thickBot="1" x14ac:dyDescent="0.4">
      <c r="B156" s="535" t="s">
        <v>126</v>
      </c>
      <c r="C156" s="536"/>
      <c r="D156" s="390">
        <f>K150+L150</f>
        <v>0</v>
      </c>
      <c r="F156" s="357"/>
      <c r="G156" s="357"/>
      <c r="O156" s="309"/>
      <c r="P156" s="585" t="s">
        <v>109</v>
      </c>
      <c r="Q156" s="586"/>
      <c r="R156" s="586"/>
      <c r="S156" s="393">
        <f>SUM(S154:S155)</f>
        <v>0</v>
      </c>
      <c r="T156" s="586" t="s">
        <v>107</v>
      </c>
      <c r="U156" s="586"/>
      <c r="V156" s="161">
        <f>D156-S156</f>
        <v>0</v>
      </c>
      <c r="W156" s="431"/>
      <c r="X156" s="431"/>
      <c r="Y156" s="431"/>
      <c r="Z156" s="431"/>
      <c r="AA156" s="431"/>
      <c r="AF156" s="309"/>
      <c r="AG156" s="549" t="s">
        <v>194</v>
      </c>
      <c r="AH156" s="550"/>
      <c r="AI156" s="639">
        <f>SUM(AI154:AI155)</f>
        <v>0</v>
      </c>
      <c r="AJ156" s="606"/>
      <c r="AK156" s="550" t="s">
        <v>200</v>
      </c>
      <c r="AL156" s="550"/>
      <c r="AM156" s="278">
        <f>IF($S$73&lt;&gt;0, S156+'Year 1'!AM176-AI156, D156+'Year 1'!AM176-AI156)</f>
        <v>0</v>
      </c>
      <c r="AO156" s="431"/>
      <c r="AP156" s="431"/>
      <c r="AQ156" s="431"/>
      <c r="AR156" s="431"/>
      <c r="AS156" s="431"/>
    </row>
    <row r="157" spans="1:134" ht="16" thickBot="1" x14ac:dyDescent="0.4">
      <c r="B157" s="535" t="s">
        <v>185</v>
      </c>
      <c r="C157" s="536"/>
      <c r="D157" s="265">
        <f>M150</f>
        <v>0</v>
      </c>
      <c r="F157" s="357"/>
      <c r="G157" s="357"/>
      <c r="O157" s="309"/>
      <c r="P157" s="585" t="s">
        <v>173</v>
      </c>
      <c r="Q157" s="586"/>
      <c r="R157" s="586"/>
      <c r="S157" s="189">
        <f>AC150</f>
        <v>0</v>
      </c>
      <c r="T157" s="580" t="s">
        <v>108</v>
      </c>
      <c r="U157" s="580"/>
      <c r="V157" s="196">
        <f>D157-S157</f>
        <v>0</v>
      </c>
      <c r="W157" s="602"/>
      <c r="X157" s="602"/>
      <c r="Y157" s="604"/>
      <c r="Z157" s="604"/>
      <c r="AA157" s="604"/>
      <c r="AB157" s="358"/>
      <c r="AC157" s="358"/>
      <c r="AD157" s="358"/>
      <c r="AF157" s="309"/>
      <c r="AG157" s="549" t="s">
        <v>201</v>
      </c>
      <c r="AH157" s="550"/>
      <c r="AI157" s="606">
        <f>AT150</f>
        <v>0</v>
      </c>
      <c r="AJ157" s="606"/>
      <c r="AK157" s="551" t="s">
        <v>202</v>
      </c>
      <c r="AL157" s="551"/>
      <c r="AM157" s="276">
        <f>IF($S$73&lt;&gt;0, S157+'Year 1'!AM177-AI157, D157+'Year 1'!AM177-AI157)</f>
        <v>0</v>
      </c>
      <c r="AO157" s="428" t="s">
        <v>93</v>
      </c>
      <c r="AP157" s="429"/>
      <c r="AQ157" s="630"/>
      <c r="AR157" s="630"/>
      <c r="AS157" s="631"/>
      <c r="AT157" s="358"/>
      <c r="AU157" s="358"/>
    </row>
    <row r="158" spans="1:134" x14ac:dyDescent="0.35">
      <c r="B158" s="535" t="s">
        <v>174</v>
      </c>
      <c r="C158" s="536"/>
      <c r="D158" s="324" t="e">
        <f>L150/K150</f>
        <v>#DIV/0!</v>
      </c>
      <c r="F158" s="357"/>
      <c r="G158" s="357"/>
      <c r="O158" s="309"/>
      <c r="P158" s="585" t="s">
        <v>174</v>
      </c>
      <c r="Q158" s="586"/>
      <c r="R158" s="586"/>
      <c r="S158" s="203" t="e">
        <f>S155/S154</f>
        <v>#DIV/0!</v>
      </c>
      <c r="T158" s="349"/>
      <c r="U158" s="188"/>
      <c r="V158" s="190"/>
      <c r="W158" s="358"/>
      <c r="X158" s="358"/>
      <c r="Y158" s="358"/>
      <c r="Z158" s="358"/>
      <c r="AA158" s="358"/>
      <c r="AF158" s="309"/>
      <c r="AG158" s="624" t="s">
        <v>208</v>
      </c>
      <c r="AH158" s="617"/>
      <c r="AI158" s="607" t="e">
        <f>AQ148/AQ150</f>
        <v>#DIV/0!</v>
      </c>
      <c r="AJ158" s="608"/>
      <c r="AO158" s="358"/>
      <c r="AP158" s="358"/>
      <c r="AQ158" s="358"/>
      <c r="AR158" s="358"/>
      <c r="AS158" s="358"/>
    </row>
    <row r="159" spans="1:134" ht="16" thickBot="1" x14ac:dyDescent="0.4">
      <c r="B159" s="537" t="s">
        <v>144</v>
      </c>
      <c r="C159" s="538"/>
      <c r="D159" s="266" t="e">
        <f>D162 &amp; D163 &amp; D164</f>
        <v>#DIV/0!</v>
      </c>
      <c r="F159" s="357"/>
      <c r="G159" s="357"/>
      <c r="O159" s="309"/>
      <c r="P159" s="638" t="s">
        <v>144</v>
      </c>
      <c r="Q159" s="580"/>
      <c r="R159" s="580"/>
      <c r="S159" s="204" t="e">
        <f>S162 &amp; S163 &amp; S164</f>
        <v>#DIV/0!</v>
      </c>
      <c r="T159" s="188"/>
      <c r="U159" s="188"/>
      <c r="V159" s="190"/>
      <c r="AF159" s="309"/>
      <c r="AG159" s="625" t="s">
        <v>209</v>
      </c>
      <c r="AH159" s="626"/>
      <c r="AI159" s="627" t="e">
        <f>AR148/(AR150+AS150)</f>
        <v>#DIV/0!</v>
      </c>
      <c r="AJ159" s="628"/>
    </row>
    <row r="160" spans="1:134" x14ac:dyDescent="0.35">
      <c r="F160" s="357"/>
      <c r="G160" s="357"/>
      <c r="S160" s="166"/>
      <c r="AG160" s="166"/>
      <c r="AH160" s="166"/>
      <c r="AI160" s="166"/>
      <c r="AJ160" s="166"/>
    </row>
    <row r="161" spans="1:47" x14ac:dyDescent="0.35">
      <c r="F161" s="357"/>
      <c r="G161" s="357"/>
    </row>
    <row r="162" spans="1:47" x14ac:dyDescent="0.35">
      <c r="D162" s="357" t="e">
        <f>D153/D153</f>
        <v>#DIV/0!</v>
      </c>
      <c r="F162" s="357"/>
      <c r="G162" s="357"/>
      <c r="S162" s="357" t="e">
        <f>S153/S153</f>
        <v>#DIV/0!</v>
      </c>
    </row>
    <row r="163" spans="1:47" x14ac:dyDescent="0.35">
      <c r="D163" s="357" t="s">
        <v>145</v>
      </c>
      <c r="F163" s="357"/>
      <c r="G163" s="357"/>
      <c r="S163" s="357" t="s">
        <v>145</v>
      </c>
    </row>
    <row r="164" spans="1:47" x14ac:dyDescent="0.35">
      <c r="D164" s="225" t="e">
        <f>D156/D153</f>
        <v>#DIV/0!</v>
      </c>
      <c r="F164" s="357"/>
      <c r="G164" s="357"/>
      <c r="S164" s="225" t="e">
        <f>S156/S153</f>
        <v>#DIV/0!</v>
      </c>
    </row>
    <row r="165" spans="1:47" x14ac:dyDescent="0.35">
      <c r="F165" s="357"/>
      <c r="G165" s="357"/>
    </row>
    <row r="166" spans="1:47" ht="16" thickBot="1" x14ac:dyDescent="0.4">
      <c r="F166" s="357"/>
      <c r="G166" s="357"/>
    </row>
    <row r="167" spans="1:47" s="242" customFormat="1" x14ac:dyDescent="0.35">
      <c r="A167" s="519" t="s">
        <v>97</v>
      </c>
      <c r="B167" s="520"/>
      <c r="C167" s="520"/>
      <c r="D167" s="520"/>
      <c r="E167" s="520"/>
      <c r="F167" s="520"/>
      <c r="G167" s="520"/>
      <c r="H167" s="520"/>
      <c r="I167" s="520"/>
      <c r="J167" s="520"/>
      <c r="K167" s="520"/>
      <c r="L167" s="520"/>
      <c r="M167" s="521"/>
      <c r="N167" s="413"/>
      <c r="P167" s="573" t="s">
        <v>258</v>
      </c>
      <c r="Q167" s="574"/>
      <c r="R167" s="574"/>
      <c r="S167" s="574"/>
      <c r="T167" s="574"/>
      <c r="U167" s="574"/>
      <c r="V167" s="574"/>
      <c r="W167" s="574"/>
      <c r="X167" s="574"/>
      <c r="Y167" s="574"/>
      <c r="Z167" s="574"/>
      <c r="AA167" s="574"/>
      <c r="AB167" s="574"/>
      <c r="AC167" s="574"/>
      <c r="AD167" s="575"/>
      <c r="AG167" s="614" t="s">
        <v>270</v>
      </c>
      <c r="AH167" s="615"/>
      <c r="AI167" s="615"/>
      <c r="AJ167" s="615"/>
      <c r="AK167" s="615"/>
      <c r="AL167" s="615"/>
      <c r="AM167" s="615"/>
      <c r="AN167" s="615"/>
      <c r="AO167" s="615"/>
      <c r="AP167" s="615"/>
      <c r="AQ167" s="615"/>
      <c r="AR167" s="615"/>
      <c r="AS167" s="615"/>
      <c r="AT167" s="615"/>
      <c r="AU167" s="616"/>
    </row>
    <row r="168" spans="1:47" s="242" customFormat="1" x14ac:dyDescent="0.35">
      <c r="A168" s="522" t="s">
        <v>6</v>
      </c>
      <c r="B168" s="496"/>
      <c r="C168" s="496"/>
      <c r="D168" s="496"/>
      <c r="E168" s="496"/>
      <c r="F168" s="496"/>
      <c r="G168" s="496"/>
      <c r="H168" s="496"/>
      <c r="I168" s="496"/>
      <c r="J168" s="496"/>
      <c r="K168" s="496"/>
      <c r="L168" s="496"/>
      <c r="M168" s="523"/>
      <c r="N168" s="413"/>
      <c r="P168" s="522" t="s">
        <v>128</v>
      </c>
      <c r="Q168" s="496"/>
      <c r="R168" s="496"/>
      <c r="S168" s="496"/>
      <c r="T168" s="496"/>
      <c r="U168" s="496"/>
      <c r="V168" s="496"/>
      <c r="W168" s="496"/>
      <c r="X168" s="496"/>
      <c r="Y168" s="496"/>
      <c r="Z168" s="496"/>
      <c r="AA168" s="496"/>
      <c r="AB168" s="496"/>
      <c r="AC168" s="496"/>
      <c r="AD168" s="523"/>
      <c r="AG168" s="522" t="s">
        <v>270</v>
      </c>
      <c r="AH168" s="496"/>
      <c r="AI168" s="496"/>
      <c r="AJ168" s="496"/>
      <c r="AK168" s="496"/>
      <c r="AL168" s="496"/>
      <c r="AM168" s="496"/>
      <c r="AN168" s="496"/>
      <c r="AO168" s="496"/>
      <c r="AP168" s="496"/>
      <c r="AQ168" s="496"/>
      <c r="AR168" s="496"/>
      <c r="AS168" s="496"/>
      <c r="AT168" s="496"/>
      <c r="AU168" s="523"/>
    </row>
    <row r="169" spans="1:47" s="165" customFormat="1" x14ac:dyDescent="0.35">
      <c r="A169" s="495" t="s">
        <v>228</v>
      </c>
      <c r="B169" s="491"/>
      <c r="C169" s="525"/>
      <c r="D169" s="525"/>
      <c r="E169" s="525"/>
      <c r="F169" s="525"/>
      <c r="G169" s="409" t="s">
        <v>229</v>
      </c>
      <c r="H169" s="525"/>
      <c r="I169" s="525"/>
      <c r="J169" s="525"/>
      <c r="K169" s="525"/>
      <c r="L169" s="525"/>
      <c r="M169" s="526"/>
      <c r="N169" s="432"/>
      <c r="P169" s="495" t="s">
        <v>228</v>
      </c>
      <c r="Q169" s="491"/>
      <c r="R169" s="525"/>
      <c r="S169" s="525"/>
      <c r="T169" s="525"/>
      <c r="U169" s="525"/>
      <c r="V169" s="525"/>
      <c r="W169" s="409" t="s">
        <v>229</v>
      </c>
      <c r="X169" s="525"/>
      <c r="Y169" s="525"/>
      <c r="Z169" s="525"/>
      <c r="AA169" s="525"/>
      <c r="AB169" s="525"/>
      <c r="AC169" s="525"/>
      <c r="AD169" s="526"/>
      <c r="AG169" s="495" t="s">
        <v>228</v>
      </c>
      <c r="AH169" s="491"/>
      <c r="AI169" s="525"/>
      <c r="AJ169" s="525"/>
      <c r="AK169" s="525"/>
      <c r="AL169" s="525"/>
      <c r="AM169" s="525"/>
      <c r="AN169" s="409" t="s">
        <v>229</v>
      </c>
      <c r="AO169" s="525"/>
      <c r="AP169" s="525"/>
      <c r="AQ169" s="525"/>
      <c r="AR169" s="525"/>
      <c r="AS169" s="525"/>
      <c r="AT169" s="525"/>
      <c r="AU169" s="526"/>
    </row>
    <row r="170" spans="1:47" x14ac:dyDescent="0.35">
      <c r="A170" s="522" t="s">
        <v>0</v>
      </c>
      <c r="B170" s="496"/>
      <c r="C170" s="512"/>
      <c r="D170" s="512"/>
      <c r="E170" s="512"/>
      <c r="F170" s="512"/>
      <c r="G170" s="512"/>
      <c r="H170" s="512"/>
      <c r="I170" s="512"/>
      <c r="J170" s="512"/>
      <c r="K170" s="512"/>
      <c r="L170" s="512"/>
      <c r="M170" s="527"/>
      <c r="P170" s="522" t="s">
        <v>0</v>
      </c>
      <c r="Q170" s="496"/>
      <c r="R170" s="617"/>
      <c r="S170" s="617"/>
      <c r="T170" s="617"/>
      <c r="U170" s="617"/>
      <c r="V170" s="617"/>
      <c r="W170" s="617"/>
      <c r="X170" s="617"/>
      <c r="Y170" s="617"/>
      <c r="Z170" s="617"/>
      <c r="AA170" s="617"/>
      <c r="AB170" s="617"/>
      <c r="AC170" s="617"/>
      <c r="AD170" s="618"/>
      <c r="AG170" s="522" t="s">
        <v>0</v>
      </c>
      <c r="AH170" s="496"/>
      <c r="AI170" s="617"/>
      <c r="AJ170" s="617"/>
      <c r="AK170" s="617"/>
      <c r="AL170" s="617"/>
      <c r="AM170" s="617"/>
      <c r="AN170" s="617"/>
      <c r="AO170" s="617"/>
      <c r="AP170" s="617"/>
      <c r="AQ170" s="617"/>
      <c r="AR170" s="617"/>
      <c r="AS170" s="617"/>
      <c r="AT170" s="617"/>
      <c r="AU170" s="618"/>
    </row>
    <row r="171" spans="1:47" x14ac:dyDescent="0.35">
      <c r="A171" s="522" t="s">
        <v>96</v>
      </c>
      <c r="B171" s="496"/>
      <c r="C171" s="512"/>
      <c r="D171" s="512"/>
      <c r="E171" s="512"/>
      <c r="F171" s="512"/>
      <c r="G171" s="512"/>
      <c r="H171" s="512"/>
      <c r="I171" s="512"/>
      <c r="J171" s="512"/>
      <c r="K171" s="512"/>
      <c r="L171" s="512"/>
      <c r="M171" s="527"/>
      <c r="P171" s="522" t="s">
        <v>96</v>
      </c>
      <c r="Q171" s="496"/>
      <c r="R171" s="617"/>
      <c r="S171" s="617"/>
      <c r="T171" s="617"/>
      <c r="U171" s="617"/>
      <c r="V171" s="617"/>
      <c r="W171" s="617"/>
      <c r="X171" s="617"/>
      <c r="Y171" s="617"/>
      <c r="Z171" s="617"/>
      <c r="AA171" s="617"/>
      <c r="AB171" s="617"/>
      <c r="AC171" s="617"/>
      <c r="AD171" s="618"/>
      <c r="AG171" s="522" t="s">
        <v>96</v>
      </c>
      <c r="AH171" s="496"/>
      <c r="AI171" s="617"/>
      <c r="AJ171" s="617"/>
      <c r="AK171" s="617"/>
      <c r="AL171" s="617"/>
      <c r="AM171" s="617"/>
      <c r="AN171" s="617"/>
      <c r="AO171" s="617"/>
      <c r="AP171" s="617"/>
      <c r="AQ171" s="617"/>
      <c r="AR171" s="617"/>
      <c r="AS171" s="617"/>
      <c r="AT171" s="617"/>
      <c r="AU171" s="618"/>
    </row>
    <row r="172" spans="1:47" ht="16" thickBot="1" x14ac:dyDescent="0.4">
      <c r="A172" s="540" t="s">
        <v>2</v>
      </c>
      <c r="B172" s="541"/>
      <c r="C172" s="528"/>
      <c r="D172" s="528"/>
      <c r="E172" s="528"/>
      <c r="F172" s="528"/>
      <c r="G172" s="528"/>
      <c r="H172" s="528"/>
      <c r="I172" s="528"/>
      <c r="J172" s="528"/>
      <c r="K172" s="528"/>
      <c r="L172" s="528"/>
      <c r="M172" s="529"/>
      <c r="P172" s="540" t="s">
        <v>2</v>
      </c>
      <c r="Q172" s="541"/>
      <c r="R172" s="494"/>
      <c r="S172" s="494"/>
      <c r="T172" s="494"/>
      <c r="U172" s="494"/>
      <c r="V172" s="494"/>
      <c r="W172" s="494"/>
      <c r="X172" s="494"/>
      <c r="Y172" s="494"/>
      <c r="Z172" s="494"/>
      <c r="AA172" s="494"/>
      <c r="AB172" s="494"/>
      <c r="AC172" s="494"/>
      <c r="AD172" s="619"/>
      <c r="AG172" s="540" t="s">
        <v>2</v>
      </c>
      <c r="AH172" s="541"/>
      <c r="AI172" s="494"/>
      <c r="AJ172" s="494"/>
      <c r="AK172" s="494"/>
      <c r="AL172" s="494"/>
      <c r="AM172" s="494"/>
      <c r="AN172" s="494"/>
      <c r="AO172" s="494"/>
      <c r="AP172" s="494"/>
      <c r="AQ172" s="494"/>
      <c r="AR172" s="494"/>
      <c r="AS172" s="494"/>
      <c r="AT172" s="494"/>
      <c r="AU172" s="619"/>
    </row>
    <row r="173" spans="1:47" ht="16" thickBot="1" x14ac:dyDescent="0.4">
      <c r="F173" s="357"/>
      <c r="G173" s="357"/>
    </row>
    <row r="174" spans="1:47" s="242" customFormat="1" x14ac:dyDescent="0.35">
      <c r="A174" s="502" t="s">
        <v>84</v>
      </c>
      <c r="B174" s="503"/>
      <c r="C174" s="503"/>
      <c r="D174" s="503"/>
      <c r="E174" s="503"/>
      <c r="F174" s="503"/>
      <c r="G174" s="503"/>
      <c r="H174" s="503"/>
      <c r="I174" s="503"/>
      <c r="J174" s="503"/>
      <c r="K174" s="503"/>
      <c r="L174" s="503"/>
      <c r="M174" s="518"/>
      <c r="N174" s="413"/>
      <c r="P174" s="502" t="s">
        <v>84</v>
      </c>
      <c r="Q174" s="503"/>
      <c r="R174" s="503"/>
      <c r="S174" s="503"/>
      <c r="T174" s="503"/>
      <c r="U174" s="503"/>
      <c r="V174" s="503"/>
      <c r="W174" s="503"/>
      <c r="X174" s="503"/>
      <c r="Y174" s="503"/>
      <c r="Z174" s="503"/>
      <c r="AA174" s="503"/>
      <c r="AB174" s="503"/>
      <c r="AC174" s="503"/>
      <c r="AD174" s="518"/>
      <c r="AE174" s="413"/>
      <c r="AG174" s="502" t="s">
        <v>84</v>
      </c>
      <c r="AH174" s="503"/>
      <c r="AI174" s="503"/>
      <c r="AJ174" s="503"/>
      <c r="AK174" s="503"/>
      <c r="AL174" s="503"/>
      <c r="AM174" s="503"/>
      <c r="AN174" s="503"/>
      <c r="AO174" s="503"/>
      <c r="AP174" s="503"/>
      <c r="AQ174" s="503"/>
      <c r="AR174" s="503"/>
      <c r="AS174" s="503"/>
      <c r="AT174" s="503"/>
      <c r="AU174" s="518"/>
    </row>
    <row r="175" spans="1:47" s="242" customFormat="1" x14ac:dyDescent="0.35">
      <c r="A175" s="419"/>
      <c r="B175" s="412" t="s">
        <v>85</v>
      </c>
      <c r="C175" s="496" t="s">
        <v>13</v>
      </c>
      <c r="D175" s="496"/>
      <c r="E175" s="424" t="s">
        <v>14</v>
      </c>
      <c r="F175" s="412" t="s">
        <v>171</v>
      </c>
      <c r="G175" s="412" t="s">
        <v>68</v>
      </c>
      <c r="H175" s="422" t="s">
        <v>151</v>
      </c>
      <c r="I175" s="412" t="s">
        <v>80</v>
      </c>
      <c r="J175" s="412" t="s">
        <v>81</v>
      </c>
      <c r="K175" s="422" t="s">
        <v>82</v>
      </c>
      <c r="L175" s="412" t="s">
        <v>150</v>
      </c>
      <c r="M175" s="259" t="s">
        <v>18</v>
      </c>
      <c r="N175" s="413"/>
      <c r="P175" s="419"/>
      <c r="Q175" s="412" t="s">
        <v>85</v>
      </c>
      <c r="R175" s="496" t="s">
        <v>13</v>
      </c>
      <c r="S175" s="496"/>
      <c r="T175" s="424" t="s">
        <v>14</v>
      </c>
      <c r="U175" s="260" t="s">
        <v>111</v>
      </c>
      <c r="V175" s="424" t="s">
        <v>171</v>
      </c>
      <c r="W175" s="424" t="s">
        <v>68</v>
      </c>
      <c r="X175" s="260" t="s">
        <v>151</v>
      </c>
      <c r="Y175" s="424" t="s">
        <v>80</v>
      </c>
      <c r="Z175" s="424" t="s">
        <v>81</v>
      </c>
      <c r="AA175" s="260" t="s">
        <v>82</v>
      </c>
      <c r="AB175" s="424" t="s">
        <v>150</v>
      </c>
      <c r="AC175" s="260" t="s">
        <v>18</v>
      </c>
      <c r="AD175" s="267" t="s">
        <v>114</v>
      </c>
      <c r="AE175" s="413"/>
      <c r="AG175" s="419"/>
      <c r="AH175" s="412" t="s">
        <v>85</v>
      </c>
      <c r="AI175" s="496" t="s">
        <v>13</v>
      </c>
      <c r="AJ175" s="496"/>
      <c r="AK175" s="424" t="s">
        <v>14</v>
      </c>
      <c r="AL175" s="260" t="s">
        <v>111</v>
      </c>
      <c r="AM175" s="424" t="s">
        <v>171</v>
      </c>
      <c r="AN175" s="424" t="s">
        <v>68</v>
      </c>
      <c r="AO175" s="260" t="s">
        <v>151</v>
      </c>
      <c r="AP175" s="424" t="s">
        <v>80</v>
      </c>
      <c r="AQ175" s="424" t="s">
        <v>81</v>
      </c>
      <c r="AR175" s="260" t="s">
        <v>82</v>
      </c>
      <c r="AS175" s="424" t="s">
        <v>150</v>
      </c>
      <c r="AT175" s="260" t="s">
        <v>213</v>
      </c>
      <c r="AU175" s="267" t="s">
        <v>260</v>
      </c>
    </row>
    <row r="176" spans="1:47" x14ac:dyDescent="0.35">
      <c r="A176" s="415">
        <v>1</v>
      </c>
      <c r="B176" s="420"/>
      <c r="C176" s="491"/>
      <c r="D176" s="491"/>
      <c r="E176" s="423"/>
      <c r="F176" s="234">
        <v>0</v>
      </c>
      <c r="G176" s="234">
        <v>0</v>
      </c>
      <c r="H176" s="235">
        <f>SUM(F176:G176)</f>
        <v>0</v>
      </c>
      <c r="I176" s="234">
        <v>0</v>
      </c>
      <c r="J176" s="234">
        <v>0</v>
      </c>
      <c r="K176" s="235">
        <f>SUM(I176:J176)</f>
        <v>0</v>
      </c>
      <c r="L176" s="234">
        <v>0</v>
      </c>
      <c r="M176" s="236">
        <f>SUM(H176, K176, L176)</f>
        <v>0</v>
      </c>
      <c r="N176" s="222"/>
      <c r="P176" s="415">
        <v>1</v>
      </c>
      <c r="Q176" s="420"/>
      <c r="R176" s="491"/>
      <c r="S176" s="491"/>
      <c r="T176" s="409"/>
      <c r="U176" s="162">
        <f>AU96</f>
        <v>0</v>
      </c>
      <c r="V176" s="234">
        <v>0</v>
      </c>
      <c r="W176" s="234">
        <v>0</v>
      </c>
      <c r="X176" s="295">
        <f>SUM(V176:W176)</f>
        <v>0</v>
      </c>
      <c r="Y176" s="234">
        <v>0</v>
      </c>
      <c r="Z176" s="234">
        <v>0</v>
      </c>
      <c r="AA176" s="295">
        <f>SUM(Y176:Z176)</f>
        <v>0</v>
      </c>
      <c r="AB176" s="234">
        <v>0</v>
      </c>
      <c r="AC176" s="295">
        <f>SUM(X176, AA176, AB176)</f>
        <v>0</v>
      </c>
      <c r="AD176" s="296">
        <f>M176-AC176</f>
        <v>0</v>
      </c>
      <c r="AE176" s="222"/>
      <c r="AG176" s="415">
        <v>1</v>
      </c>
      <c r="AH176" s="420"/>
      <c r="AI176" s="491"/>
      <c r="AJ176" s="491"/>
      <c r="AK176" s="409"/>
      <c r="AL176" s="307">
        <f>AU96</f>
        <v>0</v>
      </c>
      <c r="AM176" s="234">
        <v>0</v>
      </c>
      <c r="AN176" s="234">
        <v>0</v>
      </c>
      <c r="AO176" s="277">
        <f>SUM(AM176:AN176)</f>
        <v>0</v>
      </c>
      <c r="AP176" s="234">
        <v>0</v>
      </c>
      <c r="AQ176" s="234">
        <v>0</v>
      </c>
      <c r="AR176" s="277">
        <f>SUM(AP176:AQ176)</f>
        <v>0</v>
      </c>
      <c r="AS176" s="234">
        <v>0</v>
      </c>
      <c r="AT176" s="277">
        <f>SUM(AO176, AR176, AS176)</f>
        <v>0</v>
      </c>
      <c r="AU176" s="278">
        <f>IF($S$233&lt;&gt;0, AC176+AL176-AT176, M176+AL176-AT176)</f>
        <v>0</v>
      </c>
    </row>
    <row r="177" spans="1:48" x14ac:dyDescent="0.35">
      <c r="A177" s="415">
        <v>2</v>
      </c>
      <c r="B177" s="420"/>
      <c r="C177" s="491"/>
      <c r="D177" s="491"/>
      <c r="E177" s="423"/>
      <c r="F177" s="234">
        <v>0</v>
      </c>
      <c r="G177" s="234">
        <v>0</v>
      </c>
      <c r="H177" s="235">
        <f t="shared" ref="H177:H182" si="134">SUM(F177:G177)</f>
        <v>0</v>
      </c>
      <c r="I177" s="234">
        <v>0</v>
      </c>
      <c r="J177" s="234">
        <v>0</v>
      </c>
      <c r="K177" s="235">
        <f t="shared" ref="K177:K182" si="135">SUM(I177:J177)</f>
        <v>0</v>
      </c>
      <c r="L177" s="234">
        <v>0</v>
      </c>
      <c r="M177" s="236">
        <f t="shared" ref="M177:M182" si="136">SUM(H177, K177, L177)</f>
        <v>0</v>
      </c>
      <c r="N177" s="222"/>
      <c r="P177" s="415">
        <v>2</v>
      </c>
      <c r="Q177" s="420"/>
      <c r="R177" s="491"/>
      <c r="S177" s="491"/>
      <c r="T177" s="409"/>
      <c r="U177" s="162">
        <f t="shared" ref="U177:U183" si="137">AU97</f>
        <v>0</v>
      </c>
      <c r="V177" s="234">
        <v>0</v>
      </c>
      <c r="W177" s="234">
        <v>0</v>
      </c>
      <c r="X177" s="295">
        <f t="shared" ref="X177:X182" si="138">SUM(V177:W177)</f>
        <v>0</v>
      </c>
      <c r="Y177" s="234">
        <v>0</v>
      </c>
      <c r="Z177" s="234">
        <v>0</v>
      </c>
      <c r="AA177" s="295">
        <f t="shared" ref="AA177:AA182" si="139">SUM(Y177:Z177)</f>
        <v>0</v>
      </c>
      <c r="AB177" s="234">
        <v>0</v>
      </c>
      <c r="AC177" s="295">
        <f t="shared" ref="AC177:AC182" si="140">SUM(X177, AA177, AB177)</f>
        <v>0</v>
      </c>
      <c r="AD177" s="296">
        <f t="shared" ref="AD177:AD182" si="141">M177-AC177</f>
        <v>0</v>
      </c>
      <c r="AE177" s="222"/>
      <c r="AG177" s="415">
        <v>2</v>
      </c>
      <c r="AH177" s="420"/>
      <c r="AI177" s="491"/>
      <c r="AJ177" s="491"/>
      <c r="AK177" s="409"/>
      <c r="AL177" s="307">
        <f t="shared" ref="AL177:AL183" si="142">AU97</f>
        <v>0</v>
      </c>
      <c r="AM177" s="234">
        <v>0</v>
      </c>
      <c r="AN177" s="234">
        <v>0</v>
      </c>
      <c r="AO177" s="277">
        <f t="shared" ref="AO177:AO182" si="143">SUM(AM177:AN177)</f>
        <v>0</v>
      </c>
      <c r="AP177" s="234">
        <v>0</v>
      </c>
      <c r="AQ177" s="234">
        <v>0</v>
      </c>
      <c r="AR177" s="277">
        <f t="shared" ref="AR177:AR182" si="144">SUM(AP177:AQ177)</f>
        <v>0</v>
      </c>
      <c r="AS177" s="234">
        <v>0</v>
      </c>
      <c r="AT177" s="277">
        <f t="shared" ref="AT177:AT182" si="145">SUM(AO177, AR177, AS177)</f>
        <v>0</v>
      </c>
      <c r="AU177" s="278">
        <f>IF($S$233&lt;&gt;0, AC177+AL177-AT177, M177+AL177-AT177)</f>
        <v>0</v>
      </c>
    </row>
    <row r="178" spans="1:48" x14ac:dyDescent="0.35">
      <c r="A178" s="415">
        <v>3</v>
      </c>
      <c r="B178" s="420"/>
      <c r="C178" s="491"/>
      <c r="D178" s="491"/>
      <c r="E178" s="423"/>
      <c r="F178" s="234">
        <v>0</v>
      </c>
      <c r="G178" s="234">
        <v>0</v>
      </c>
      <c r="H178" s="235">
        <f t="shared" si="134"/>
        <v>0</v>
      </c>
      <c r="I178" s="234">
        <v>0</v>
      </c>
      <c r="J178" s="234">
        <v>0</v>
      </c>
      <c r="K178" s="235">
        <f t="shared" si="135"/>
        <v>0</v>
      </c>
      <c r="L178" s="234">
        <v>0</v>
      </c>
      <c r="M178" s="236">
        <f t="shared" si="136"/>
        <v>0</v>
      </c>
      <c r="N178" s="222"/>
      <c r="P178" s="415">
        <v>3</v>
      </c>
      <c r="Q178" s="420"/>
      <c r="R178" s="491"/>
      <c r="S178" s="491"/>
      <c r="T178" s="409"/>
      <c r="U178" s="162">
        <f t="shared" si="137"/>
        <v>0</v>
      </c>
      <c r="V178" s="234">
        <v>0</v>
      </c>
      <c r="W178" s="234">
        <v>0</v>
      </c>
      <c r="X178" s="295">
        <f t="shared" si="138"/>
        <v>0</v>
      </c>
      <c r="Y178" s="234">
        <v>0</v>
      </c>
      <c r="Z178" s="234">
        <v>0</v>
      </c>
      <c r="AA178" s="295">
        <f t="shared" si="139"/>
        <v>0</v>
      </c>
      <c r="AB178" s="234">
        <v>0</v>
      </c>
      <c r="AC178" s="295">
        <f t="shared" si="140"/>
        <v>0</v>
      </c>
      <c r="AD178" s="296">
        <f t="shared" si="141"/>
        <v>0</v>
      </c>
      <c r="AE178" s="222"/>
      <c r="AG178" s="415">
        <v>3</v>
      </c>
      <c r="AH178" s="420"/>
      <c r="AI178" s="491"/>
      <c r="AJ178" s="491"/>
      <c r="AK178" s="409"/>
      <c r="AL178" s="307">
        <f t="shared" si="142"/>
        <v>0</v>
      </c>
      <c r="AM178" s="234">
        <v>0</v>
      </c>
      <c r="AN178" s="234">
        <v>0</v>
      </c>
      <c r="AO178" s="277">
        <f t="shared" si="143"/>
        <v>0</v>
      </c>
      <c r="AP178" s="234">
        <v>0</v>
      </c>
      <c r="AQ178" s="234">
        <v>0</v>
      </c>
      <c r="AR178" s="277">
        <f t="shared" si="144"/>
        <v>0</v>
      </c>
      <c r="AS178" s="234">
        <v>0</v>
      </c>
      <c r="AT178" s="277">
        <f t="shared" si="145"/>
        <v>0</v>
      </c>
      <c r="AU178" s="278">
        <f t="shared" ref="AU178:AU183" si="146">IF($S$233&lt;&gt;0, AC178+AL178-AT178, M178+AL178-AT178)</f>
        <v>0</v>
      </c>
    </row>
    <row r="179" spans="1:48" x14ac:dyDescent="0.35">
      <c r="A179" s="415">
        <v>4</v>
      </c>
      <c r="B179" s="420"/>
      <c r="C179" s="491"/>
      <c r="D179" s="491"/>
      <c r="E179" s="423"/>
      <c r="F179" s="234">
        <v>0</v>
      </c>
      <c r="G179" s="234">
        <v>0</v>
      </c>
      <c r="H179" s="235">
        <f>SUM(F179:G179)</f>
        <v>0</v>
      </c>
      <c r="I179" s="234">
        <v>0</v>
      </c>
      <c r="J179" s="234">
        <v>0</v>
      </c>
      <c r="K179" s="235">
        <f>SUM(I179:J179)</f>
        <v>0</v>
      </c>
      <c r="L179" s="234">
        <v>0</v>
      </c>
      <c r="M179" s="236">
        <f>SUM(H179, K179, L179)</f>
        <v>0</v>
      </c>
      <c r="N179" s="222"/>
      <c r="P179" s="415">
        <v>4</v>
      </c>
      <c r="Q179" s="420"/>
      <c r="R179" s="491"/>
      <c r="S179" s="491"/>
      <c r="T179" s="409"/>
      <c r="U179" s="162">
        <f t="shared" si="137"/>
        <v>0</v>
      </c>
      <c r="V179" s="234">
        <v>0</v>
      </c>
      <c r="W179" s="234">
        <v>0</v>
      </c>
      <c r="X179" s="295">
        <f t="shared" si="138"/>
        <v>0</v>
      </c>
      <c r="Y179" s="234">
        <v>0</v>
      </c>
      <c r="Z179" s="234">
        <v>0</v>
      </c>
      <c r="AA179" s="295">
        <f t="shared" si="139"/>
        <v>0</v>
      </c>
      <c r="AB179" s="234">
        <v>0</v>
      </c>
      <c r="AC179" s="295">
        <f t="shared" si="140"/>
        <v>0</v>
      </c>
      <c r="AD179" s="296">
        <f t="shared" si="141"/>
        <v>0</v>
      </c>
      <c r="AE179" s="222"/>
      <c r="AG179" s="415">
        <v>4</v>
      </c>
      <c r="AH179" s="420"/>
      <c r="AI179" s="491"/>
      <c r="AJ179" s="491"/>
      <c r="AK179" s="409"/>
      <c r="AL179" s="307">
        <f t="shared" si="142"/>
        <v>0</v>
      </c>
      <c r="AM179" s="234">
        <v>0</v>
      </c>
      <c r="AN179" s="234">
        <v>0</v>
      </c>
      <c r="AO179" s="277">
        <f t="shared" si="143"/>
        <v>0</v>
      </c>
      <c r="AP179" s="234">
        <v>0</v>
      </c>
      <c r="AQ179" s="234">
        <v>0</v>
      </c>
      <c r="AR179" s="277">
        <f t="shared" si="144"/>
        <v>0</v>
      </c>
      <c r="AS179" s="234">
        <v>0</v>
      </c>
      <c r="AT179" s="277">
        <f t="shared" si="145"/>
        <v>0</v>
      </c>
      <c r="AU179" s="278">
        <f t="shared" si="146"/>
        <v>0</v>
      </c>
    </row>
    <row r="180" spans="1:48" x14ac:dyDescent="0.35">
      <c r="A180" s="415">
        <v>5</v>
      </c>
      <c r="B180" s="420"/>
      <c r="C180" s="491"/>
      <c r="D180" s="491"/>
      <c r="E180" s="423"/>
      <c r="F180" s="234">
        <v>0</v>
      </c>
      <c r="G180" s="234">
        <v>0</v>
      </c>
      <c r="H180" s="235">
        <f t="shared" si="134"/>
        <v>0</v>
      </c>
      <c r="I180" s="234">
        <v>0</v>
      </c>
      <c r="J180" s="234">
        <v>0</v>
      </c>
      <c r="K180" s="235">
        <f t="shared" si="135"/>
        <v>0</v>
      </c>
      <c r="L180" s="234">
        <v>0</v>
      </c>
      <c r="M180" s="236">
        <f t="shared" si="136"/>
        <v>0</v>
      </c>
      <c r="N180" s="222"/>
      <c r="P180" s="415">
        <v>5</v>
      </c>
      <c r="Q180" s="420"/>
      <c r="R180" s="491"/>
      <c r="S180" s="491"/>
      <c r="T180" s="409"/>
      <c r="U180" s="162">
        <f t="shared" si="137"/>
        <v>0</v>
      </c>
      <c r="V180" s="234">
        <v>0</v>
      </c>
      <c r="W180" s="234">
        <v>0</v>
      </c>
      <c r="X180" s="295">
        <f t="shared" si="138"/>
        <v>0</v>
      </c>
      <c r="Y180" s="234">
        <v>0</v>
      </c>
      <c r="Z180" s="234">
        <v>0</v>
      </c>
      <c r="AA180" s="295">
        <f t="shared" si="139"/>
        <v>0</v>
      </c>
      <c r="AB180" s="234">
        <v>0</v>
      </c>
      <c r="AC180" s="295">
        <f t="shared" si="140"/>
        <v>0</v>
      </c>
      <c r="AD180" s="296">
        <f t="shared" si="141"/>
        <v>0</v>
      </c>
      <c r="AE180" s="222"/>
      <c r="AG180" s="415">
        <v>5</v>
      </c>
      <c r="AH180" s="420"/>
      <c r="AI180" s="491"/>
      <c r="AJ180" s="491"/>
      <c r="AK180" s="409"/>
      <c r="AL180" s="307">
        <f t="shared" si="142"/>
        <v>0</v>
      </c>
      <c r="AM180" s="234">
        <v>0</v>
      </c>
      <c r="AN180" s="234">
        <v>0</v>
      </c>
      <c r="AO180" s="277">
        <f t="shared" si="143"/>
        <v>0</v>
      </c>
      <c r="AP180" s="234">
        <v>0</v>
      </c>
      <c r="AQ180" s="234">
        <v>0</v>
      </c>
      <c r="AR180" s="277">
        <f t="shared" si="144"/>
        <v>0</v>
      </c>
      <c r="AS180" s="234">
        <v>0</v>
      </c>
      <c r="AT180" s="277">
        <f t="shared" si="145"/>
        <v>0</v>
      </c>
      <c r="AU180" s="278">
        <f t="shared" si="146"/>
        <v>0</v>
      </c>
    </row>
    <row r="181" spans="1:48" x14ac:dyDescent="0.35">
      <c r="A181" s="415">
        <v>6</v>
      </c>
      <c r="B181" s="420"/>
      <c r="C181" s="491"/>
      <c r="D181" s="491"/>
      <c r="E181" s="423"/>
      <c r="F181" s="234">
        <v>0</v>
      </c>
      <c r="G181" s="234">
        <v>0</v>
      </c>
      <c r="H181" s="235">
        <f t="shared" si="134"/>
        <v>0</v>
      </c>
      <c r="I181" s="234">
        <v>0</v>
      </c>
      <c r="J181" s="234">
        <v>0</v>
      </c>
      <c r="K181" s="235">
        <f t="shared" si="135"/>
        <v>0</v>
      </c>
      <c r="L181" s="234">
        <v>0</v>
      </c>
      <c r="M181" s="236">
        <f t="shared" si="136"/>
        <v>0</v>
      </c>
      <c r="N181" s="222"/>
      <c r="P181" s="415">
        <v>6</v>
      </c>
      <c r="Q181" s="420"/>
      <c r="R181" s="491"/>
      <c r="S181" s="491"/>
      <c r="T181" s="409"/>
      <c r="U181" s="162">
        <f t="shared" si="137"/>
        <v>0</v>
      </c>
      <c r="V181" s="234">
        <v>0</v>
      </c>
      <c r="W181" s="234">
        <v>0</v>
      </c>
      <c r="X181" s="295">
        <f t="shared" si="138"/>
        <v>0</v>
      </c>
      <c r="Y181" s="234">
        <v>0</v>
      </c>
      <c r="Z181" s="234">
        <v>0</v>
      </c>
      <c r="AA181" s="295">
        <f t="shared" si="139"/>
        <v>0</v>
      </c>
      <c r="AB181" s="234">
        <v>0</v>
      </c>
      <c r="AC181" s="295">
        <f t="shared" si="140"/>
        <v>0</v>
      </c>
      <c r="AD181" s="296">
        <f t="shared" si="141"/>
        <v>0</v>
      </c>
      <c r="AE181" s="222"/>
      <c r="AG181" s="415">
        <v>6</v>
      </c>
      <c r="AH181" s="420"/>
      <c r="AI181" s="491"/>
      <c r="AJ181" s="491"/>
      <c r="AK181" s="409"/>
      <c r="AL181" s="307">
        <f t="shared" si="142"/>
        <v>0</v>
      </c>
      <c r="AM181" s="234">
        <v>0</v>
      </c>
      <c r="AN181" s="234">
        <v>0</v>
      </c>
      <c r="AO181" s="277">
        <f t="shared" si="143"/>
        <v>0</v>
      </c>
      <c r="AP181" s="234">
        <v>0</v>
      </c>
      <c r="AQ181" s="234">
        <v>0</v>
      </c>
      <c r="AR181" s="277">
        <f t="shared" si="144"/>
        <v>0</v>
      </c>
      <c r="AS181" s="234">
        <v>0</v>
      </c>
      <c r="AT181" s="277">
        <f t="shared" si="145"/>
        <v>0</v>
      </c>
      <c r="AU181" s="278">
        <f t="shared" si="146"/>
        <v>0</v>
      </c>
    </row>
    <row r="182" spans="1:48" x14ac:dyDescent="0.35">
      <c r="A182" s="620" t="s">
        <v>180</v>
      </c>
      <c r="B182" s="617"/>
      <c r="C182" s="532">
        <v>0</v>
      </c>
      <c r="D182" s="532"/>
      <c r="E182" s="423"/>
      <c r="F182" s="234">
        <v>0</v>
      </c>
      <c r="G182" s="234">
        <v>0</v>
      </c>
      <c r="H182" s="235">
        <f t="shared" si="134"/>
        <v>0</v>
      </c>
      <c r="I182" s="234">
        <v>0</v>
      </c>
      <c r="J182" s="234">
        <v>0</v>
      </c>
      <c r="K182" s="235">
        <f t="shared" si="135"/>
        <v>0</v>
      </c>
      <c r="L182" s="234">
        <v>0</v>
      </c>
      <c r="M182" s="236">
        <f t="shared" si="136"/>
        <v>0</v>
      </c>
      <c r="N182" s="222"/>
      <c r="P182" s="620" t="s">
        <v>180</v>
      </c>
      <c r="Q182" s="617"/>
      <c r="R182" s="532">
        <v>0</v>
      </c>
      <c r="S182" s="532"/>
      <c r="T182" s="409"/>
      <c r="U182" s="162">
        <f t="shared" si="137"/>
        <v>0</v>
      </c>
      <c r="V182" s="234">
        <v>0</v>
      </c>
      <c r="W182" s="234">
        <v>0</v>
      </c>
      <c r="X182" s="295">
        <f t="shared" si="138"/>
        <v>0</v>
      </c>
      <c r="Y182" s="234">
        <v>0</v>
      </c>
      <c r="Z182" s="234">
        <v>0</v>
      </c>
      <c r="AA182" s="295">
        <f t="shared" si="139"/>
        <v>0</v>
      </c>
      <c r="AB182" s="234">
        <v>0</v>
      </c>
      <c r="AC182" s="295">
        <f t="shared" si="140"/>
        <v>0</v>
      </c>
      <c r="AD182" s="296">
        <f t="shared" si="141"/>
        <v>0</v>
      </c>
      <c r="AE182" s="222"/>
      <c r="AG182" s="620" t="s">
        <v>180</v>
      </c>
      <c r="AH182" s="617"/>
      <c r="AI182" s="532">
        <v>0</v>
      </c>
      <c r="AJ182" s="532"/>
      <c r="AK182" s="409"/>
      <c r="AL182" s="307">
        <f t="shared" si="142"/>
        <v>0</v>
      </c>
      <c r="AM182" s="234">
        <v>0</v>
      </c>
      <c r="AN182" s="234">
        <v>0</v>
      </c>
      <c r="AO182" s="277">
        <f t="shared" si="143"/>
        <v>0</v>
      </c>
      <c r="AP182" s="234">
        <v>0</v>
      </c>
      <c r="AQ182" s="234">
        <v>0</v>
      </c>
      <c r="AR182" s="277">
        <f t="shared" si="144"/>
        <v>0</v>
      </c>
      <c r="AS182" s="234">
        <v>0</v>
      </c>
      <c r="AT182" s="277">
        <f t="shared" si="145"/>
        <v>0</v>
      </c>
      <c r="AU182" s="278">
        <f t="shared" si="146"/>
        <v>0</v>
      </c>
    </row>
    <row r="183" spans="1:48" ht="16" thickBot="1" x14ac:dyDescent="0.4">
      <c r="A183" s="493" t="s">
        <v>207</v>
      </c>
      <c r="B183" s="494"/>
      <c r="C183" s="497">
        <f>COUNTA(B176:B181)+C182</f>
        <v>0</v>
      </c>
      <c r="D183" s="497"/>
      <c r="E183" s="411"/>
      <c r="F183" s="250">
        <f>SUM(F176:F182)</f>
        <v>0</v>
      </c>
      <c r="G183" s="250">
        <f>SUM(G176:G182)</f>
        <v>0</v>
      </c>
      <c r="H183" s="250">
        <f t="shared" ref="H183:L183" si="147">SUM(H176:H182)</f>
        <v>0</v>
      </c>
      <c r="I183" s="250">
        <f t="shared" si="147"/>
        <v>0</v>
      </c>
      <c r="J183" s="250">
        <f>SUM(J176:J182)</f>
        <v>0</v>
      </c>
      <c r="K183" s="250">
        <f t="shared" si="147"/>
        <v>0</v>
      </c>
      <c r="L183" s="250">
        <f t="shared" si="147"/>
        <v>0</v>
      </c>
      <c r="M183" s="237">
        <f>SUM(M176:M182)</f>
        <v>0</v>
      </c>
      <c r="N183" s="222"/>
      <c r="P183" s="493" t="s">
        <v>207</v>
      </c>
      <c r="Q183" s="494"/>
      <c r="R183" s="498">
        <f>COUNTA(Q176:Q181)+R182</f>
        <v>0</v>
      </c>
      <c r="S183" s="498"/>
      <c r="T183" s="411"/>
      <c r="U183" s="339">
        <f t="shared" si="137"/>
        <v>0</v>
      </c>
      <c r="V183" s="293">
        <f>SUM(V176:V182)</f>
        <v>0</v>
      </c>
      <c r="W183" s="293">
        <f>SUM(W176:W182)</f>
        <v>0</v>
      </c>
      <c r="X183" s="293">
        <f t="shared" ref="X183:AB183" si="148">SUM(X176:X182)</f>
        <v>0</v>
      </c>
      <c r="Y183" s="293">
        <f t="shared" si="148"/>
        <v>0</v>
      </c>
      <c r="Z183" s="293">
        <f t="shared" si="148"/>
        <v>0</v>
      </c>
      <c r="AA183" s="293">
        <f t="shared" si="148"/>
        <v>0</v>
      </c>
      <c r="AB183" s="293">
        <f t="shared" si="148"/>
        <v>0</v>
      </c>
      <c r="AC183" s="293">
        <f>SUM(AC176:AC182)</f>
        <v>0</v>
      </c>
      <c r="AD183" s="294">
        <f>SUM(AD176:AD182)</f>
        <v>0</v>
      </c>
      <c r="AE183" s="222"/>
      <c r="AG183" s="493" t="s">
        <v>207</v>
      </c>
      <c r="AH183" s="494"/>
      <c r="AI183" s="543">
        <f>COUNTA(AH176:AH181)+AI182</f>
        <v>0</v>
      </c>
      <c r="AJ183" s="543"/>
      <c r="AK183" s="411"/>
      <c r="AL183" s="337">
        <f t="shared" si="142"/>
        <v>0</v>
      </c>
      <c r="AM183" s="275">
        <f>SUM(AM176:AM182)</f>
        <v>0</v>
      </c>
      <c r="AN183" s="275">
        <f>SUM(AN176:AN182)</f>
        <v>0</v>
      </c>
      <c r="AO183" s="275">
        <f t="shared" ref="AO183:AT183" si="149">SUM(AO176:AO182)</f>
        <v>0</v>
      </c>
      <c r="AP183" s="275">
        <f t="shared" si="149"/>
        <v>0</v>
      </c>
      <c r="AQ183" s="275">
        <f t="shared" si="149"/>
        <v>0</v>
      </c>
      <c r="AR183" s="275">
        <f t="shared" si="149"/>
        <v>0</v>
      </c>
      <c r="AS183" s="275">
        <f t="shared" si="149"/>
        <v>0</v>
      </c>
      <c r="AT183" s="275">
        <f t="shared" si="149"/>
        <v>0</v>
      </c>
      <c r="AU183" s="276">
        <f t="shared" si="146"/>
        <v>0</v>
      </c>
      <c r="AV183" s="358"/>
    </row>
    <row r="184" spans="1:48" ht="3.75" customHeight="1" thickBot="1" x14ac:dyDescent="0.4">
      <c r="F184" s="357"/>
      <c r="G184" s="357"/>
      <c r="Y184" s="163"/>
      <c r="Z184" s="163"/>
      <c r="AA184" s="163"/>
      <c r="AB184" s="163"/>
      <c r="AC184" s="163"/>
      <c r="AD184" s="163"/>
      <c r="AE184" s="358"/>
    </row>
    <row r="185" spans="1:48" s="242" customFormat="1" x14ac:dyDescent="0.35">
      <c r="A185" s="502" t="s">
        <v>186</v>
      </c>
      <c r="B185" s="503"/>
      <c r="C185" s="503"/>
      <c r="D185" s="503"/>
      <c r="E185" s="503"/>
      <c r="F185" s="503"/>
      <c r="G185" s="503"/>
      <c r="H185" s="503"/>
      <c r="I185" s="503"/>
      <c r="J185" s="503"/>
      <c r="K185" s="503"/>
      <c r="L185" s="503"/>
      <c r="M185" s="518"/>
      <c r="N185" s="413"/>
      <c r="P185" s="502" t="s">
        <v>186</v>
      </c>
      <c r="Q185" s="503"/>
      <c r="R185" s="503"/>
      <c r="S185" s="503"/>
      <c r="T185" s="503"/>
      <c r="U185" s="503"/>
      <c r="V185" s="503"/>
      <c r="W185" s="503"/>
      <c r="X185" s="503"/>
      <c r="Y185" s="503"/>
      <c r="Z185" s="503"/>
      <c r="AA185" s="503"/>
      <c r="AB185" s="503"/>
      <c r="AC185" s="503"/>
      <c r="AD185" s="418"/>
      <c r="AE185" s="413"/>
      <c r="AG185" s="502" t="s">
        <v>186</v>
      </c>
      <c r="AH185" s="503"/>
      <c r="AI185" s="503"/>
      <c r="AJ185" s="503"/>
      <c r="AK185" s="503"/>
      <c r="AL185" s="503"/>
      <c r="AM185" s="503"/>
      <c r="AN185" s="503"/>
      <c r="AO185" s="503"/>
      <c r="AP185" s="503"/>
      <c r="AQ185" s="503"/>
      <c r="AR185" s="503"/>
      <c r="AS185" s="503"/>
      <c r="AT185" s="503"/>
      <c r="AU185" s="418"/>
    </row>
    <row r="186" spans="1:48" s="242" customFormat="1" ht="31.5" customHeight="1" x14ac:dyDescent="0.35">
      <c r="A186" s="534" t="s">
        <v>188</v>
      </c>
      <c r="B186" s="533"/>
      <c r="C186" s="533" t="s">
        <v>13</v>
      </c>
      <c r="D186" s="533"/>
      <c r="E186" s="424" t="s">
        <v>14</v>
      </c>
      <c r="F186" s="412" t="s">
        <v>171</v>
      </c>
      <c r="G186" s="412" t="s">
        <v>68</v>
      </c>
      <c r="H186" s="422" t="s">
        <v>151</v>
      </c>
      <c r="I186" s="412" t="s">
        <v>80</v>
      </c>
      <c r="J186" s="412" t="s">
        <v>81</v>
      </c>
      <c r="K186" s="422" t="s">
        <v>82</v>
      </c>
      <c r="L186" s="412" t="s">
        <v>150</v>
      </c>
      <c r="M186" s="259" t="s">
        <v>18</v>
      </c>
      <c r="N186" s="413"/>
      <c r="P186" s="534" t="s">
        <v>188</v>
      </c>
      <c r="Q186" s="533"/>
      <c r="R186" s="533" t="s">
        <v>13</v>
      </c>
      <c r="S186" s="533"/>
      <c r="T186" s="424" t="s">
        <v>14</v>
      </c>
      <c r="U186" s="260" t="s">
        <v>111</v>
      </c>
      <c r="V186" s="424" t="s">
        <v>171</v>
      </c>
      <c r="W186" s="424" t="s">
        <v>68</v>
      </c>
      <c r="X186" s="260" t="s">
        <v>151</v>
      </c>
      <c r="Y186" s="424" t="s">
        <v>80</v>
      </c>
      <c r="Z186" s="424" t="s">
        <v>81</v>
      </c>
      <c r="AA186" s="260" t="s">
        <v>82</v>
      </c>
      <c r="AB186" s="424" t="s">
        <v>150</v>
      </c>
      <c r="AC186" s="260" t="s">
        <v>18</v>
      </c>
      <c r="AD186" s="267" t="s">
        <v>114</v>
      </c>
      <c r="AE186" s="413"/>
      <c r="AG186" s="534" t="s">
        <v>188</v>
      </c>
      <c r="AH186" s="533"/>
      <c r="AI186" s="533" t="s">
        <v>13</v>
      </c>
      <c r="AJ186" s="533"/>
      <c r="AK186" s="424" t="s">
        <v>14</v>
      </c>
      <c r="AL186" s="260" t="s">
        <v>111</v>
      </c>
      <c r="AM186" s="424" t="s">
        <v>171</v>
      </c>
      <c r="AN186" s="424" t="s">
        <v>68</v>
      </c>
      <c r="AO186" s="260" t="s">
        <v>151</v>
      </c>
      <c r="AP186" s="424" t="s">
        <v>80</v>
      </c>
      <c r="AQ186" s="424" t="s">
        <v>81</v>
      </c>
      <c r="AR186" s="260" t="s">
        <v>82</v>
      </c>
      <c r="AS186" s="424" t="s">
        <v>150</v>
      </c>
      <c r="AT186" s="260" t="s">
        <v>213</v>
      </c>
      <c r="AU186" s="267" t="s">
        <v>260</v>
      </c>
    </row>
    <row r="187" spans="1:48" x14ac:dyDescent="0.35">
      <c r="A187" s="495">
        <v>0</v>
      </c>
      <c r="B187" s="491"/>
      <c r="C187" s="496" t="s">
        <v>19</v>
      </c>
      <c r="D187" s="496"/>
      <c r="E187" s="409"/>
      <c r="F187" s="234">
        <v>0</v>
      </c>
      <c r="G187" s="234">
        <v>0</v>
      </c>
      <c r="H187" s="235">
        <f>SUM(F187:G187)</f>
        <v>0</v>
      </c>
      <c r="I187" s="234">
        <v>0</v>
      </c>
      <c r="J187" s="234">
        <v>0</v>
      </c>
      <c r="K187" s="235">
        <f>SUM(I187:J187)</f>
        <v>0</v>
      </c>
      <c r="L187" s="234">
        <v>0</v>
      </c>
      <c r="M187" s="236">
        <f>SUM(H187, K187, L187)</f>
        <v>0</v>
      </c>
      <c r="N187" s="223"/>
      <c r="P187" s="522">
        <v>0</v>
      </c>
      <c r="Q187" s="496"/>
      <c r="R187" s="496" t="s">
        <v>19</v>
      </c>
      <c r="S187" s="496"/>
      <c r="T187" s="409"/>
      <c r="U187" s="162">
        <f t="shared" ref="U187:U194" si="150">AU107</f>
        <v>0</v>
      </c>
      <c r="V187" s="234">
        <v>0</v>
      </c>
      <c r="W187" s="234">
        <v>0</v>
      </c>
      <c r="X187" s="295">
        <f>SUM(V187:W187)</f>
        <v>0</v>
      </c>
      <c r="Y187" s="234">
        <v>0</v>
      </c>
      <c r="Z187" s="234">
        <v>0</v>
      </c>
      <c r="AA187" s="295">
        <f>SUM(Y187:Z187)</f>
        <v>0</v>
      </c>
      <c r="AB187" s="234">
        <v>0</v>
      </c>
      <c r="AC187" s="295">
        <f>SUM(X187, AA187, AB187)</f>
        <v>0</v>
      </c>
      <c r="AD187" s="296">
        <f t="shared" ref="AD187:AD191" si="151">M187-AC187</f>
        <v>0</v>
      </c>
      <c r="AE187" s="223"/>
      <c r="AG187" s="522">
        <v>0</v>
      </c>
      <c r="AH187" s="496"/>
      <c r="AI187" s="496" t="s">
        <v>19</v>
      </c>
      <c r="AJ187" s="496"/>
      <c r="AK187" s="409"/>
      <c r="AL187" s="307">
        <f t="shared" ref="AL187:AL194" si="152">AU107</f>
        <v>0</v>
      </c>
      <c r="AM187" s="234">
        <v>0</v>
      </c>
      <c r="AN187" s="234">
        <v>0</v>
      </c>
      <c r="AO187" s="277">
        <f>SUM(AM187:AN187)</f>
        <v>0</v>
      </c>
      <c r="AP187" s="234">
        <v>0</v>
      </c>
      <c r="AQ187" s="234">
        <v>0</v>
      </c>
      <c r="AR187" s="277">
        <f>SUM(AP187:AQ187)</f>
        <v>0</v>
      </c>
      <c r="AS187" s="234">
        <v>0</v>
      </c>
      <c r="AT187" s="277">
        <f>SUM(AO187, AR187, AS187)</f>
        <v>0</v>
      </c>
      <c r="AU187" s="278">
        <f t="shared" ref="AU187:AU192" si="153">IF($S$233&lt;&gt;0, AC187+AL187-AT187, M187+AL187-AT187)</f>
        <v>0</v>
      </c>
    </row>
    <row r="188" spans="1:48" x14ac:dyDescent="0.35">
      <c r="A188" s="495">
        <v>0</v>
      </c>
      <c r="B188" s="491"/>
      <c r="C188" s="496" t="s">
        <v>20</v>
      </c>
      <c r="D188" s="496"/>
      <c r="E188" s="409"/>
      <c r="F188" s="234">
        <v>0</v>
      </c>
      <c r="G188" s="234">
        <v>0</v>
      </c>
      <c r="H188" s="235">
        <f t="shared" ref="H188:H191" si="154">SUM(F188:G188)</f>
        <v>0</v>
      </c>
      <c r="I188" s="234">
        <v>0</v>
      </c>
      <c r="J188" s="234">
        <v>0</v>
      </c>
      <c r="K188" s="235">
        <f t="shared" ref="K188:K191" si="155">SUM(I188:J188)</f>
        <v>0</v>
      </c>
      <c r="L188" s="234">
        <v>0</v>
      </c>
      <c r="M188" s="236">
        <f t="shared" ref="M188:M191" si="156">SUM(H188, K188, L188)</f>
        <v>0</v>
      </c>
      <c r="N188" s="223"/>
      <c r="P188" s="522">
        <v>0</v>
      </c>
      <c r="Q188" s="496"/>
      <c r="R188" s="496" t="s">
        <v>20</v>
      </c>
      <c r="S188" s="496"/>
      <c r="T188" s="409"/>
      <c r="U188" s="162">
        <f t="shared" si="150"/>
        <v>0</v>
      </c>
      <c r="V188" s="234">
        <v>0</v>
      </c>
      <c r="W188" s="234">
        <v>0</v>
      </c>
      <c r="X188" s="295">
        <f t="shared" ref="X188:X191" si="157">SUM(V188:W188)</f>
        <v>0</v>
      </c>
      <c r="Y188" s="234">
        <v>0</v>
      </c>
      <c r="Z188" s="234">
        <v>0</v>
      </c>
      <c r="AA188" s="295">
        <f t="shared" ref="AA188:AA191" si="158">SUM(Y188:Z188)</f>
        <v>0</v>
      </c>
      <c r="AB188" s="234">
        <v>0</v>
      </c>
      <c r="AC188" s="295">
        <f t="shared" ref="AC188:AC191" si="159">SUM(X188, AA188, AB188)</f>
        <v>0</v>
      </c>
      <c r="AD188" s="296">
        <f t="shared" si="151"/>
        <v>0</v>
      </c>
      <c r="AE188" s="223"/>
      <c r="AG188" s="522">
        <v>0</v>
      </c>
      <c r="AH188" s="496"/>
      <c r="AI188" s="496" t="s">
        <v>20</v>
      </c>
      <c r="AJ188" s="496"/>
      <c r="AK188" s="409"/>
      <c r="AL188" s="307">
        <f t="shared" si="152"/>
        <v>0</v>
      </c>
      <c r="AM188" s="234">
        <v>0</v>
      </c>
      <c r="AN188" s="234">
        <v>0</v>
      </c>
      <c r="AO188" s="277">
        <f t="shared" ref="AO188:AO191" si="160">SUM(AM188:AN188)</f>
        <v>0</v>
      </c>
      <c r="AP188" s="234">
        <v>0</v>
      </c>
      <c r="AQ188" s="234">
        <v>0</v>
      </c>
      <c r="AR188" s="277">
        <f t="shared" ref="AR188:AR191" si="161">SUM(AP188:AQ188)</f>
        <v>0</v>
      </c>
      <c r="AS188" s="234">
        <v>0</v>
      </c>
      <c r="AT188" s="277">
        <f t="shared" ref="AT188:AT191" si="162">SUM(AO188, AR188, AS188)</f>
        <v>0</v>
      </c>
      <c r="AU188" s="278">
        <f t="shared" si="153"/>
        <v>0</v>
      </c>
    </row>
    <row r="189" spans="1:48" x14ac:dyDescent="0.35">
      <c r="A189" s="495">
        <v>0</v>
      </c>
      <c r="B189" s="491"/>
      <c r="C189" s="496" t="s">
        <v>21</v>
      </c>
      <c r="D189" s="496"/>
      <c r="E189" s="409"/>
      <c r="F189" s="234">
        <v>0</v>
      </c>
      <c r="G189" s="234">
        <v>0</v>
      </c>
      <c r="H189" s="235">
        <f>SUM(F189:G189)</f>
        <v>0</v>
      </c>
      <c r="I189" s="234">
        <v>0</v>
      </c>
      <c r="J189" s="234">
        <v>0</v>
      </c>
      <c r="K189" s="235">
        <f t="shared" si="155"/>
        <v>0</v>
      </c>
      <c r="L189" s="234">
        <v>0</v>
      </c>
      <c r="M189" s="236">
        <f t="shared" si="156"/>
        <v>0</v>
      </c>
      <c r="N189" s="223"/>
      <c r="P189" s="522">
        <v>0</v>
      </c>
      <c r="Q189" s="496"/>
      <c r="R189" s="496" t="s">
        <v>21</v>
      </c>
      <c r="S189" s="496"/>
      <c r="T189" s="409"/>
      <c r="U189" s="162">
        <f t="shared" si="150"/>
        <v>0</v>
      </c>
      <c r="V189" s="234">
        <v>0</v>
      </c>
      <c r="W189" s="234">
        <v>0</v>
      </c>
      <c r="X189" s="295">
        <f t="shared" si="157"/>
        <v>0</v>
      </c>
      <c r="Y189" s="234">
        <v>0</v>
      </c>
      <c r="Z189" s="234">
        <v>0</v>
      </c>
      <c r="AA189" s="295">
        <f t="shared" si="158"/>
        <v>0</v>
      </c>
      <c r="AB189" s="234">
        <v>0</v>
      </c>
      <c r="AC189" s="295">
        <f t="shared" si="159"/>
        <v>0</v>
      </c>
      <c r="AD189" s="296">
        <f t="shared" si="151"/>
        <v>0</v>
      </c>
      <c r="AE189" s="223"/>
      <c r="AG189" s="522">
        <v>0</v>
      </c>
      <c r="AH189" s="496"/>
      <c r="AI189" s="496" t="s">
        <v>21</v>
      </c>
      <c r="AJ189" s="496"/>
      <c r="AK189" s="409"/>
      <c r="AL189" s="307">
        <f t="shared" si="152"/>
        <v>0</v>
      </c>
      <c r="AM189" s="234">
        <v>0</v>
      </c>
      <c r="AN189" s="234">
        <v>0</v>
      </c>
      <c r="AO189" s="277">
        <f t="shared" si="160"/>
        <v>0</v>
      </c>
      <c r="AP189" s="234">
        <v>0</v>
      </c>
      <c r="AQ189" s="234">
        <v>0</v>
      </c>
      <c r="AR189" s="277">
        <f t="shared" si="161"/>
        <v>0</v>
      </c>
      <c r="AS189" s="234">
        <v>0</v>
      </c>
      <c r="AT189" s="277">
        <f t="shared" si="162"/>
        <v>0</v>
      </c>
      <c r="AU189" s="278">
        <f t="shared" si="153"/>
        <v>0</v>
      </c>
    </row>
    <row r="190" spans="1:48" x14ac:dyDescent="0.35">
      <c r="A190" s="495">
        <v>0</v>
      </c>
      <c r="B190" s="491"/>
      <c r="C190" s="496" t="s">
        <v>22</v>
      </c>
      <c r="D190" s="496"/>
      <c r="E190" s="409"/>
      <c r="F190" s="234">
        <v>0</v>
      </c>
      <c r="G190" s="234">
        <v>0</v>
      </c>
      <c r="H190" s="235">
        <f t="shared" si="154"/>
        <v>0</v>
      </c>
      <c r="I190" s="234">
        <v>0</v>
      </c>
      <c r="J190" s="234">
        <v>0</v>
      </c>
      <c r="K190" s="235">
        <f t="shared" si="155"/>
        <v>0</v>
      </c>
      <c r="L190" s="234">
        <v>0</v>
      </c>
      <c r="M190" s="236">
        <f t="shared" si="156"/>
        <v>0</v>
      </c>
      <c r="N190" s="223"/>
      <c r="P190" s="522">
        <v>0</v>
      </c>
      <c r="Q190" s="496"/>
      <c r="R190" s="496" t="s">
        <v>22</v>
      </c>
      <c r="S190" s="496"/>
      <c r="T190" s="409"/>
      <c r="U190" s="162">
        <f t="shared" si="150"/>
        <v>0</v>
      </c>
      <c r="V190" s="234">
        <v>0</v>
      </c>
      <c r="W190" s="234">
        <v>0</v>
      </c>
      <c r="X190" s="295">
        <f t="shared" si="157"/>
        <v>0</v>
      </c>
      <c r="Y190" s="234">
        <v>0</v>
      </c>
      <c r="Z190" s="234">
        <v>0</v>
      </c>
      <c r="AA190" s="295">
        <f t="shared" si="158"/>
        <v>0</v>
      </c>
      <c r="AB190" s="234">
        <v>0</v>
      </c>
      <c r="AC190" s="295">
        <f t="shared" si="159"/>
        <v>0</v>
      </c>
      <c r="AD190" s="296">
        <f t="shared" si="151"/>
        <v>0</v>
      </c>
      <c r="AE190" s="223"/>
      <c r="AG190" s="522">
        <v>0</v>
      </c>
      <c r="AH190" s="496"/>
      <c r="AI190" s="496" t="s">
        <v>22</v>
      </c>
      <c r="AJ190" s="496"/>
      <c r="AK190" s="409"/>
      <c r="AL190" s="307">
        <f t="shared" si="152"/>
        <v>0</v>
      </c>
      <c r="AM190" s="234">
        <v>0</v>
      </c>
      <c r="AN190" s="234">
        <v>0</v>
      </c>
      <c r="AO190" s="277">
        <f t="shared" si="160"/>
        <v>0</v>
      </c>
      <c r="AP190" s="234">
        <v>0</v>
      </c>
      <c r="AQ190" s="234">
        <v>0</v>
      </c>
      <c r="AR190" s="277">
        <f t="shared" si="161"/>
        <v>0</v>
      </c>
      <c r="AS190" s="234">
        <v>0</v>
      </c>
      <c r="AT190" s="277">
        <f t="shared" si="162"/>
        <v>0</v>
      </c>
      <c r="AU190" s="278">
        <f>IF($S$233&lt;&gt;0, AC190+AL190-AT190, M190+AL190-AT190)</f>
        <v>0</v>
      </c>
    </row>
    <row r="191" spans="1:48" x14ac:dyDescent="0.35">
      <c r="A191" s="495">
        <v>0</v>
      </c>
      <c r="B191" s="491"/>
      <c r="C191" s="491" t="s">
        <v>23</v>
      </c>
      <c r="D191" s="491"/>
      <c r="E191" s="409"/>
      <c r="F191" s="234">
        <v>0</v>
      </c>
      <c r="G191" s="234">
        <v>0</v>
      </c>
      <c r="H191" s="235">
        <f t="shared" si="154"/>
        <v>0</v>
      </c>
      <c r="I191" s="234">
        <v>0</v>
      </c>
      <c r="J191" s="234">
        <v>0</v>
      </c>
      <c r="K191" s="235">
        <f t="shared" si="155"/>
        <v>0</v>
      </c>
      <c r="L191" s="234">
        <v>0</v>
      </c>
      <c r="M191" s="236">
        <f t="shared" si="156"/>
        <v>0</v>
      </c>
      <c r="N191" s="223"/>
      <c r="P191" s="522">
        <v>0</v>
      </c>
      <c r="Q191" s="496"/>
      <c r="R191" s="496" t="s">
        <v>23</v>
      </c>
      <c r="S191" s="496"/>
      <c r="T191" s="409"/>
      <c r="U191" s="162">
        <f t="shared" si="150"/>
        <v>0</v>
      </c>
      <c r="V191" s="234">
        <v>0</v>
      </c>
      <c r="W191" s="234">
        <v>0</v>
      </c>
      <c r="X191" s="295">
        <f t="shared" si="157"/>
        <v>0</v>
      </c>
      <c r="Y191" s="234">
        <v>0</v>
      </c>
      <c r="Z191" s="234">
        <v>0</v>
      </c>
      <c r="AA191" s="295">
        <f t="shared" si="158"/>
        <v>0</v>
      </c>
      <c r="AB191" s="234">
        <v>0</v>
      </c>
      <c r="AC191" s="295">
        <f t="shared" si="159"/>
        <v>0</v>
      </c>
      <c r="AD191" s="296">
        <f t="shared" si="151"/>
        <v>0</v>
      </c>
      <c r="AE191" s="223"/>
      <c r="AG191" s="522">
        <v>0</v>
      </c>
      <c r="AH191" s="496"/>
      <c r="AI191" s="496" t="s">
        <v>23</v>
      </c>
      <c r="AJ191" s="496"/>
      <c r="AK191" s="409"/>
      <c r="AL191" s="307">
        <f t="shared" si="152"/>
        <v>0</v>
      </c>
      <c r="AM191" s="234">
        <v>0</v>
      </c>
      <c r="AN191" s="234">
        <v>0</v>
      </c>
      <c r="AO191" s="277">
        <f t="shared" si="160"/>
        <v>0</v>
      </c>
      <c r="AP191" s="234">
        <v>0</v>
      </c>
      <c r="AQ191" s="234">
        <v>0</v>
      </c>
      <c r="AR191" s="277">
        <f t="shared" si="161"/>
        <v>0</v>
      </c>
      <c r="AS191" s="234">
        <v>0</v>
      </c>
      <c r="AT191" s="277">
        <f t="shared" si="162"/>
        <v>0</v>
      </c>
      <c r="AU191" s="278">
        <f t="shared" si="153"/>
        <v>0</v>
      </c>
    </row>
    <row r="192" spans="1:48" ht="16" thickBot="1" x14ac:dyDescent="0.4">
      <c r="A192" s="410" t="s">
        <v>181</v>
      </c>
      <c r="B192" s="411"/>
      <c r="C192" s="497">
        <f>SUM(A187:B191)</f>
        <v>0</v>
      </c>
      <c r="D192" s="497"/>
      <c r="E192" s="411"/>
      <c r="F192" s="250">
        <f>SUM(F187:F191)</f>
        <v>0</v>
      </c>
      <c r="G192" s="250">
        <f t="shared" ref="G192:L192" si="163">SUM(G187:G191)</f>
        <v>0</v>
      </c>
      <c r="H192" s="250">
        <f t="shared" si="163"/>
        <v>0</v>
      </c>
      <c r="I192" s="250">
        <f t="shared" si="163"/>
        <v>0</v>
      </c>
      <c r="J192" s="250">
        <f t="shared" si="163"/>
        <v>0</v>
      </c>
      <c r="K192" s="250">
        <f t="shared" si="163"/>
        <v>0</v>
      </c>
      <c r="L192" s="250">
        <f t="shared" si="163"/>
        <v>0</v>
      </c>
      <c r="M192" s="237">
        <f>SUM(M187:M191)</f>
        <v>0</v>
      </c>
      <c r="N192" s="223"/>
      <c r="P192" s="410" t="s">
        <v>181</v>
      </c>
      <c r="Q192" s="411"/>
      <c r="R192" s="498">
        <f>SUM(P187:Q191)</f>
        <v>0</v>
      </c>
      <c r="S192" s="498"/>
      <c r="T192" s="421"/>
      <c r="U192" s="339">
        <f t="shared" si="150"/>
        <v>0</v>
      </c>
      <c r="V192" s="293">
        <f>SUM(V187:V191)</f>
        <v>0</v>
      </c>
      <c r="W192" s="293">
        <f t="shared" ref="W192:AB192" si="164">SUM(W187:W191)</f>
        <v>0</v>
      </c>
      <c r="X192" s="293">
        <f t="shared" si="164"/>
        <v>0</v>
      </c>
      <c r="Y192" s="293">
        <f t="shared" si="164"/>
        <v>0</v>
      </c>
      <c r="Z192" s="293">
        <f t="shared" si="164"/>
        <v>0</v>
      </c>
      <c r="AA192" s="293">
        <f t="shared" si="164"/>
        <v>0</v>
      </c>
      <c r="AB192" s="293">
        <f t="shared" si="164"/>
        <v>0</v>
      </c>
      <c r="AC192" s="293">
        <f>SUM(AC187:AC191)</f>
        <v>0</v>
      </c>
      <c r="AD192" s="294">
        <f>SUM(AD187:AD191)</f>
        <v>0</v>
      </c>
      <c r="AE192" s="223"/>
      <c r="AG192" s="410" t="s">
        <v>181</v>
      </c>
      <c r="AH192" s="411"/>
      <c r="AI192" s="543">
        <f>SUM(AG187:AH191)</f>
        <v>0</v>
      </c>
      <c r="AJ192" s="543"/>
      <c r="AK192" s="421"/>
      <c r="AL192" s="337">
        <f t="shared" si="152"/>
        <v>0</v>
      </c>
      <c r="AM192" s="275">
        <f>SUM(AM187:AM191)</f>
        <v>0</v>
      </c>
      <c r="AN192" s="275">
        <f t="shared" ref="AN192:AT192" si="165">SUM(AN187:AN191)</f>
        <v>0</v>
      </c>
      <c r="AO192" s="275">
        <f t="shared" si="165"/>
        <v>0</v>
      </c>
      <c r="AP192" s="275">
        <f t="shared" si="165"/>
        <v>0</v>
      </c>
      <c r="AQ192" s="275">
        <f t="shared" si="165"/>
        <v>0</v>
      </c>
      <c r="AR192" s="275">
        <f t="shared" si="165"/>
        <v>0</v>
      </c>
      <c r="AS192" s="275">
        <f t="shared" si="165"/>
        <v>0</v>
      </c>
      <c r="AT192" s="275">
        <f t="shared" si="165"/>
        <v>0</v>
      </c>
      <c r="AU192" s="276">
        <f t="shared" si="153"/>
        <v>0</v>
      </c>
    </row>
    <row r="193" spans="1:47" s="358" customFormat="1" ht="3.75" customHeight="1" thickBot="1" x14ac:dyDescent="0.4">
      <c r="A193" s="499"/>
      <c r="B193" s="499"/>
      <c r="C193" s="499"/>
      <c r="D193" s="499"/>
      <c r="E193" s="499"/>
      <c r="F193" s="499"/>
      <c r="G193" s="499"/>
      <c r="H193" s="499"/>
      <c r="I193" s="499"/>
      <c r="J193" s="499"/>
      <c r="K193" s="499"/>
      <c r="L193" s="499"/>
      <c r="M193" s="499"/>
      <c r="N193" s="223"/>
      <c r="P193" s="499"/>
      <c r="Q193" s="499"/>
      <c r="R193" s="499"/>
      <c r="S193" s="499"/>
      <c r="T193" s="499"/>
      <c r="U193" s="499"/>
      <c r="V193" s="499"/>
      <c r="W193" s="499"/>
      <c r="X193" s="499"/>
      <c r="Y193" s="499"/>
      <c r="Z193" s="499"/>
      <c r="AA193" s="499"/>
      <c r="AB193" s="499"/>
      <c r="AC193" s="499"/>
      <c r="AD193" s="499"/>
      <c r="AE193" s="223"/>
      <c r="AG193" s="499"/>
      <c r="AH193" s="499"/>
      <c r="AI193" s="499"/>
      <c r="AJ193" s="499"/>
      <c r="AK193" s="499"/>
      <c r="AL193" s="499"/>
      <c r="AM193" s="499"/>
      <c r="AN193" s="499"/>
      <c r="AO193" s="499"/>
      <c r="AP193" s="499"/>
      <c r="AQ193" s="499"/>
      <c r="AR193" s="499"/>
      <c r="AS193" s="499"/>
      <c r="AT193" s="499"/>
      <c r="AU193" s="499"/>
    </row>
    <row r="194" spans="1:47" ht="16" thickBot="1" x14ac:dyDescent="0.4">
      <c r="A194" s="500" t="s">
        <v>187</v>
      </c>
      <c r="B194" s="501"/>
      <c r="C194" s="501"/>
      <c r="D194" s="501"/>
      <c r="E194" s="501"/>
      <c r="F194" s="241">
        <f>SUM(F192, F183)</f>
        <v>0</v>
      </c>
      <c r="G194" s="241">
        <f t="shared" ref="G194:L194" si="166">SUM(G192, G183)</f>
        <v>0</v>
      </c>
      <c r="H194" s="241">
        <f>SUM(H192, H183)</f>
        <v>0</v>
      </c>
      <c r="I194" s="241">
        <f t="shared" si="166"/>
        <v>0</v>
      </c>
      <c r="J194" s="241">
        <f t="shared" si="166"/>
        <v>0</v>
      </c>
      <c r="K194" s="241">
        <f>SUM(K192, K183)</f>
        <v>0</v>
      </c>
      <c r="L194" s="241">
        <f t="shared" si="166"/>
        <v>0</v>
      </c>
      <c r="M194" s="240">
        <f>SUM(M192, M183)</f>
        <v>0</v>
      </c>
      <c r="N194" s="223"/>
      <c r="P194" s="500" t="s">
        <v>187</v>
      </c>
      <c r="Q194" s="501"/>
      <c r="R194" s="501"/>
      <c r="S194" s="501"/>
      <c r="T194" s="501"/>
      <c r="U194" s="340">
        <f t="shared" si="150"/>
        <v>0</v>
      </c>
      <c r="V194" s="297">
        <f>SUM(V192, V183)</f>
        <v>0</v>
      </c>
      <c r="W194" s="297">
        <f t="shared" ref="W194" si="167">SUM(W192, W183)</f>
        <v>0</v>
      </c>
      <c r="X194" s="297">
        <f>SUM(X192, X183)</f>
        <v>0</v>
      </c>
      <c r="Y194" s="297">
        <f t="shared" ref="Y194:AB194" si="168">SUM(Y192, Y183)</f>
        <v>0</v>
      </c>
      <c r="Z194" s="297">
        <f t="shared" si="168"/>
        <v>0</v>
      </c>
      <c r="AA194" s="297">
        <f t="shared" si="168"/>
        <v>0</v>
      </c>
      <c r="AB194" s="297">
        <f t="shared" si="168"/>
        <v>0</v>
      </c>
      <c r="AC194" s="297">
        <f>SUM(AC192, AC183)</f>
        <v>0</v>
      </c>
      <c r="AD194" s="298">
        <f>SUM(AD192, AD183)</f>
        <v>0</v>
      </c>
      <c r="AE194" s="223"/>
      <c r="AG194" s="500" t="s">
        <v>187</v>
      </c>
      <c r="AH194" s="501"/>
      <c r="AI194" s="501"/>
      <c r="AJ194" s="501"/>
      <c r="AK194" s="501"/>
      <c r="AL194" s="338">
        <f t="shared" si="152"/>
        <v>0</v>
      </c>
      <c r="AM194" s="279">
        <f>SUM(AM192, AM183)</f>
        <v>0</v>
      </c>
      <c r="AN194" s="279">
        <f t="shared" ref="AN194" si="169">SUM(AN192, AN183)</f>
        <v>0</v>
      </c>
      <c r="AO194" s="279">
        <f>SUM(AO192, AO183)</f>
        <v>0</v>
      </c>
      <c r="AP194" s="279">
        <f t="shared" ref="AP194:AT194" si="170">SUM(AP192, AP183)</f>
        <v>0</v>
      </c>
      <c r="AQ194" s="279">
        <f t="shared" si="170"/>
        <v>0</v>
      </c>
      <c r="AR194" s="279">
        <f t="shared" si="170"/>
        <v>0</v>
      </c>
      <c r="AS194" s="279">
        <f t="shared" si="170"/>
        <v>0</v>
      </c>
      <c r="AT194" s="279">
        <f t="shared" si="170"/>
        <v>0</v>
      </c>
      <c r="AU194" s="280">
        <f>IF($S$233&lt;&gt;0, AC194+AL194-AT194, M194+AL194-AT194)</f>
        <v>0</v>
      </c>
    </row>
    <row r="195" spans="1:47" ht="16" thickBot="1" x14ac:dyDescent="0.4">
      <c r="F195" s="357"/>
      <c r="G195" s="357"/>
      <c r="AE195" s="358"/>
    </row>
    <row r="196" spans="1:47" s="242" customFormat="1" x14ac:dyDescent="0.35">
      <c r="A196" s="502" t="s">
        <v>98</v>
      </c>
      <c r="B196" s="503"/>
      <c r="C196" s="503"/>
      <c r="D196" s="503"/>
      <c r="E196" s="503"/>
      <c r="F196" s="503"/>
      <c r="G196" s="503"/>
      <c r="H196" s="503"/>
      <c r="I196" s="503"/>
      <c r="J196" s="503"/>
      <c r="K196" s="503"/>
      <c r="L196" s="503"/>
      <c r="M196" s="518"/>
      <c r="N196" s="413"/>
      <c r="P196" s="502" t="s">
        <v>98</v>
      </c>
      <c r="Q196" s="503"/>
      <c r="R196" s="503"/>
      <c r="S196" s="503"/>
      <c r="T196" s="503"/>
      <c r="U196" s="503"/>
      <c r="V196" s="503"/>
      <c r="W196" s="503"/>
      <c r="X196" s="503"/>
      <c r="Y196" s="503"/>
      <c r="Z196" s="503"/>
      <c r="AA196" s="503"/>
      <c r="AB196" s="503"/>
      <c r="AC196" s="503"/>
      <c r="AD196" s="418"/>
      <c r="AE196" s="413"/>
      <c r="AG196" s="502" t="s">
        <v>98</v>
      </c>
      <c r="AH196" s="503"/>
      <c r="AI196" s="503"/>
      <c r="AJ196" s="503"/>
      <c r="AK196" s="503"/>
      <c r="AL196" s="503"/>
      <c r="AM196" s="503"/>
      <c r="AN196" s="503"/>
      <c r="AO196" s="503"/>
      <c r="AP196" s="503"/>
      <c r="AQ196" s="503"/>
      <c r="AR196" s="503"/>
      <c r="AS196" s="503"/>
      <c r="AT196" s="503"/>
      <c r="AU196" s="418"/>
    </row>
    <row r="197" spans="1:47" s="242" customFormat="1" x14ac:dyDescent="0.35">
      <c r="A197" s="530" t="s">
        <v>24</v>
      </c>
      <c r="B197" s="531"/>
      <c r="C197" s="531"/>
      <c r="D197" s="531"/>
      <c r="E197" s="531"/>
      <c r="F197" s="531"/>
      <c r="G197" s="531"/>
      <c r="H197" s="531"/>
      <c r="I197" s="531"/>
      <c r="J197" s="424" t="s">
        <v>17</v>
      </c>
      <c r="K197" s="424" t="s">
        <v>15</v>
      </c>
      <c r="L197" s="424" t="s">
        <v>16</v>
      </c>
      <c r="M197" s="259" t="s">
        <v>18</v>
      </c>
      <c r="N197" s="413"/>
      <c r="P197" s="530" t="s">
        <v>24</v>
      </c>
      <c r="Q197" s="531"/>
      <c r="R197" s="531"/>
      <c r="S197" s="531"/>
      <c r="T197" s="531"/>
      <c r="U197" s="531"/>
      <c r="V197" s="531"/>
      <c r="W197" s="531"/>
      <c r="X197" s="531"/>
      <c r="Y197" s="422" t="s">
        <v>111</v>
      </c>
      <c r="Z197" s="328" t="s">
        <v>77</v>
      </c>
      <c r="AA197" s="424" t="s">
        <v>15</v>
      </c>
      <c r="AB197" s="424" t="s">
        <v>16</v>
      </c>
      <c r="AC197" s="422" t="s">
        <v>18</v>
      </c>
      <c r="AD197" s="267" t="s">
        <v>114</v>
      </c>
      <c r="AE197" s="413"/>
      <c r="AG197" s="530" t="s">
        <v>24</v>
      </c>
      <c r="AH197" s="531"/>
      <c r="AI197" s="531"/>
      <c r="AJ197" s="531"/>
      <c r="AK197" s="531"/>
      <c r="AL197" s="531"/>
      <c r="AM197" s="531"/>
      <c r="AN197" s="531"/>
      <c r="AO197" s="531"/>
      <c r="AP197" s="422" t="s">
        <v>111</v>
      </c>
      <c r="AQ197" s="328" t="s">
        <v>211</v>
      </c>
      <c r="AR197" s="424" t="s">
        <v>15</v>
      </c>
      <c r="AS197" s="424" t="s">
        <v>16</v>
      </c>
      <c r="AT197" s="422" t="s">
        <v>213</v>
      </c>
      <c r="AU197" s="267" t="s">
        <v>260</v>
      </c>
    </row>
    <row r="198" spans="1:47" x14ac:dyDescent="0.35">
      <c r="A198" s="415">
        <v>1</v>
      </c>
      <c r="B198" s="491"/>
      <c r="C198" s="491"/>
      <c r="D198" s="491"/>
      <c r="E198" s="491"/>
      <c r="F198" s="491"/>
      <c r="G198" s="491"/>
      <c r="H198" s="491"/>
      <c r="I198" s="491"/>
      <c r="J198" s="234">
        <v>0</v>
      </c>
      <c r="K198" s="234">
        <v>0</v>
      </c>
      <c r="L198" s="234">
        <v>0</v>
      </c>
      <c r="M198" s="236">
        <f>SUM(J198:L198)</f>
        <v>0</v>
      </c>
      <c r="N198" s="223"/>
      <c r="P198" s="415">
        <v>1</v>
      </c>
      <c r="Q198" s="491"/>
      <c r="R198" s="491"/>
      <c r="S198" s="491"/>
      <c r="T198" s="491"/>
      <c r="U198" s="491"/>
      <c r="V198" s="491"/>
      <c r="W198" s="491"/>
      <c r="X198" s="491"/>
      <c r="Y198" s="164">
        <f>AU118</f>
        <v>0</v>
      </c>
      <c r="Z198" s="234">
        <v>0</v>
      </c>
      <c r="AA198" s="234">
        <v>0</v>
      </c>
      <c r="AB198" s="234">
        <v>0</v>
      </c>
      <c r="AC198" s="295">
        <f>SUM(Z198:AB198)</f>
        <v>0</v>
      </c>
      <c r="AD198" s="296">
        <f t="shared" ref="AD198:AD200" si="171">M198-AC198</f>
        <v>0</v>
      </c>
      <c r="AE198" s="223"/>
      <c r="AG198" s="415">
        <v>1</v>
      </c>
      <c r="AH198" s="491"/>
      <c r="AI198" s="491"/>
      <c r="AJ198" s="491"/>
      <c r="AK198" s="491"/>
      <c r="AL198" s="491"/>
      <c r="AM198" s="491"/>
      <c r="AN198" s="491"/>
      <c r="AO198" s="491"/>
      <c r="AP198" s="305">
        <f>AU118</f>
        <v>0</v>
      </c>
      <c r="AQ198" s="234">
        <v>0</v>
      </c>
      <c r="AR198" s="234">
        <v>0</v>
      </c>
      <c r="AS198" s="234">
        <v>0</v>
      </c>
      <c r="AT198" s="277">
        <f>SUM(AQ198:AS198)</f>
        <v>0</v>
      </c>
      <c r="AU198" s="278">
        <f>IF($S$233&lt;&gt;0, AC198+AP198-AT198, M198+AP198-AT198)</f>
        <v>0</v>
      </c>
    </row>
    <row r="199" spans="1:47" x14ac:dyDescent="0.35">
      <c r="A199" s="415">
        <v>2</v>
      </c>
      <c r="B199" s="492"/>
      <c r="C199" s="492"/>
      <c r="D199" s="492"/>
      <c r="E199" s="492"/>
      <c r="F199" s="492"/>
      <c r="G199" s="492"/>
      <c r="H199" s="492"/>
      <c r="I199" s="492"/>
      <c r="J199" s="234">
        <v>0</v>
      </c>
      <c r="K199" s="234">
        <v>0</v>
      </c>
      <c r="L199" s="234">
        <v>0</v>
      </c>
      <c r="M199" s="236">
        <f>SUM(J199:L199)</f>
        <v>0</v>
      </c>
      <c r="N199" s="223"/>
      <c r="P199" s="415">
        <v>2</v>
      </c>
      <c r="Q199" s="492"/>
      <c r="R199" s="492"/>
      <c r="S199" s="492"/>
      <c r="T199" s="492"/>
      <c r="U199" s="492"/>
      <c r="V199" s="492"/>
      <c r="W199" s="492"/>
      <c r="X199" s="492"/>
      <c r="Y199" s="164">
        <f t="shared" ref="Y199:Y201" si="172">AU119</f>
        <v>0</v>
      </c>
      <c r="Z199" s="234">
        <v>0</v>
      </c>
      <c r="AA199" s="234">
        <v>0</v>
      </c>
      <c r="AB199" s="234">
        <v>0</v>
      </c>
      <c r="AC199" s="295">
        <f t="shared" ref="AC199:AC200" si="173">SUM(Z199:AB199)</f>
        <v>0</v>
      </c>
      <c r="AD199" s="296">
        <f t="shared" si="171"/>
        <v>0</v>
      </c>
      <c r="AE199" s="223"/>
      <c r="AG199" s="415">
        <v>2</v>
      </c>
      <c r="AH199" s="492"/>
      <c r="AI199" s="492"/>
      <c r="AJ199" s="492"/>
      <c r="AK199" s="492"/>
      <c r="AL199" s="492"/>
      <c r="AM199" s="492"/>
      <c r="AN199" s="492"/>
      <c r="AO199" s="492"/>
      <c r="AP199" s="305">
        <f t="shared" ref="AP199:AP201" si="174">AU119</f>
        <v>0</v>
      </c>
      <c r="AQ199" s="234">
        <v>0</v>
      </c>
      <c r="AR199" s="234">
        <v>0</v>
      </c>
      <c r="AS199" s="234">
        <v>0</v>
      </c>
      <c r="AT199" s="277">
        <f t="shared" ref="AT199:AT200" si="175">SUM(AQ199:AS199)</f>
        <v>0</v>
      </c>
      <c r="AU199" s="278">
        <f t="shared" ref="AU199:AU201" si="176">IF($S$233&lt;&gt;0, AC199+AP199-AT199, M199+AP199-AT199)</f>
        <v>0</v>
      </c>
    </row>
    <row r="200" spans="1:47" x14ac:dyDescent="0.35">
      <c r="A200" s="415">
        <v>3</v>
      </c>
      <c r="B200" s="492"/>
      <c r="C200" s="492"/>
      <c r="D200" s="492"/>
      <c r="E200" s="492"/>
      <c r="F200" s="492"/>
      <c r="G200" s="492"/>
      <c r="H200" s="492"/>
      <c r="I200" s="492"/>
      <c r="J200" s="234">
        <v>0</v>
      </c>
      <c r="K200" s="234">
        <v>0</v>
      </c>
      <c r="L200" s="234">
        <v>0</v>
      </c>
      <c r="M200" s="236">
        <f t="shared" ref="M200:M219" si="177">SUM(J200:L200)</f>
        <v>0</v>
      </c>
      <c r="N200" s="223"/>
      <c r="P200" s="415">
        <v>3</v>
      </c>
      <c r="Q200" s="492"/>
      <c r="R200" s="492"/>
      <c r="S200" s="492"/>
      <c r="T200" s="492"/>
      <c r="U200" s="492"/>
      <c r="V200" s="492"/>
      <c r="W200" s="492"/>
      <c r="X200" s="492"/>
      <c r="Y200" s="164">
        <f t="shared" si="172"/>
        <v>0</v>
      </c>
      <c r="Z200" s="234">
        <v>0</v>
      </c>
      <c r="AA200" s="234">
        <v>0</v>
      </c>
      <c r="AB200" s="234">
        <v>0</v>
      </c>
      <c r="AC200" s="295">
        <f t="shared" si="173"/>
        <v>0</v>
      </c>
      <c r="AD200" s="296">
        <f t="shared" si="171"/>
        <v>0</v>
      </c>
      <c r="AE200" s="223"/>
      <c r="AG200" s="415">
        <v>3</v>
      </c>
      <c r="AH200" s="492"/>
      <c r="AI200" s="492"/>
      <c r="AJ200" s="492"/>
      <c r="AK200" s="492"/>
      <c r="AL200" s="492"/>
      <c r="AM200" s="492"/>
      <c r="AN200" s="492"/>
      <c r="AO200" s="492"/>
      <c r="AP200" s="305">
        <f t="shared" si="174"/>
        <v>0</v>
      </c>
      <c r="AQ200" s="234">
        <v>0</v>
      </c>
      <c r="AR200" s="234">
        <v>0</v>
      </c>
      <c r="AS200" s="234">
        <v>0</v>
      </c>
      <c r="AT200" s="277">
        <f t="shared" si="175"/>
        <v>0</v>
      </c>
      <c r="AU200" s="278">
        <f t="shared" si="176"/>
        <v>0</v>
      </c>
    </row>
    <row r="201" spans="1:47" ht="16" thickBot="1" x14ac:dyDescent="0.4">
      <c r="A201" s="504" t="s">
        <v>25</v>
      </c>
      <c r="B201" s="505"/>
      <c r="C201" s="505"/>
      <c r="D201" s="505"/>
      <c r="E201" s="505"/>
      <c r="F201" s="505"/>
      <c r="G201" s="505"/>
      <c r="H201" s="505"/>
      <c r="I201" s="505"/>
      <c r="J201" s="250">
        <f>SUM(J198:J200)</f>
        <v>0</v>
      </c>
      <c r="K201" s="250">
        <f t="shared" ref="K201:L201" si="178">SUM(K198:K200)</f>
        <v>0</v>
      </c>
      <c r="L201" s="250">
        <f t="shared" si="178"/>
        <v>0</v>
      </c>
      <c r="M201" s="237">
        <f t="shared" si="177"/>
        <v>0</v>
      </c>
      <c r="N201" s="223"/>
      <c r="P201" s="504" t="s">
        <v>25</v>
      </c>
      <c r="Q201" s="505"/>
      <c r="R201" s="505"/>
      <c r="S201" s="505"/>
      <c r="T201" s="505"/>
      <c r="U201" s="505"/>
      <c r="V201" s="505"/>
      <c r="W201" s="505"/>
      <c r="X201" s="505"/>
      <c r="Y201" s="200">
        <f t="shared" si="172"/>
        <v>0</v>
      </c>
      <c r="Z201" s="293">
        <f>SUM(Z198:Z200)</f>
        <v>0</v>
      </c>
      <c r="AA201" s="293">
        <f t="shared" ref="AA201:AD201" si="179">SUM(AA198:AA200)</f>
        <v>0</v>
      </c>
      <c r="AB201" s="293">
        <f t="shared" si="179"/>
        <v>0</v>
      </c>
      <c r="AC201" s="293">
        <f t="shared" si="179"/>
        <v>0</v>
      </c>
      <c r="AD201" s="294">
        <f t="shared" si="179"/>
        <v>0</v>
      </c>
      <c r="AE201" s="223"/>
      <c r="AG201" s="504" t="s">
        <v>25</v>
      </c>
      <c r="AH201" s="505"/>
      <c r="AI201" s="505"/>
      <c r="AJ201" s="505"/>
      <c r="AK201" s="505"/>
      <c r="AL201" s="505"/>
      <c r="AM201" s="505"/>
      <c r="AN201" s="505"/>
      <c r="AO201" s="505"/>
      <c r="AP201" s="306">
        <f t="shared" si="174"/>
        <v>0</v>
      </c>
      <c r="AQ201" s="275">
        <f>SUM(AQ198:AQ200)</f>
        <v>0</v>
      </c>
      <c r="AR201" s="275">
        <f t="shared" ref="AR201:AT201" si="180">SUM(AR198:AR200)</f>
        <v>0</v>
      </c>
      <c r="AS201" s="275">
        <f t="shared" si="180"/>
        <v>0</v>
      </c>
      <c r="AT201" s="275">
        <f t="shared" si="180"/>
        <v>0</v>
      </c>
      <c r="AU201" s="276">
        <f t="shared" si="176"/>
        <v>0</v>
      </c>
    </row>
    <row r="202" spans="1:47" s="358" customFormat="1" ht="3.75" customHeight="1" thickBot="1" x14ac:dyDescent="0.4">
      <c r="A202" s="413"/>
      <c r="B202" s="413"/>
      <c r="C202" s="413"/>
      <c r="D202" s="413"/>
      <c r="E202" s="413"/>
      <c r="F202" s="413"/>
      <c r="G202" s="413"/>
      <c r="H202" s="413"/>
      <c r="I202" s="413"/>
      <c r="J202" s="246"/>
      <c r="K202" s="246"/>
      <c r="L202" s="246"/>
      <c r="M202" s="246"/>
      <c r="N202" s="223"/>
      <c r="P202" s="413"/>
      <c r="Q202" s="413"/>
      <c r="R202" s="413"/>
      <c r="S202" s="413"/>
      <c r="T202" s="413"/>
      <c r="U202" s="413"/>
      <c r="V202" s="413"/>
      <c r="W202" s="413"/>
      <c r="X202" s="413"/>
      <c r="Y202" s="304"/>
      <c r="Z202" s="246"/>
      <c r="AA202" s="246"/>
      <c r="AB202" s="246"/>
      <c r="AC202" s="246"/>
      <c r="AD202" s="246"/>
      <c r="AE202" s="223"/>
      <c r="AG202" s="413"/>
      <c r="AH202" s="413"/>
      <c r="AI202" s="413"/>
      <c r="AJ202" s="413"/>
      <c r="AK202" s="413"/>
      <c r="AL202" s="413"/>
      <c r="AM202" s="413"/>
      <c r="AN202" s="413"/>
      <c r="AO202" s="413"/>
      <c r="AP202" s="304"/>
      <c r="AQ202" s="246"/>
      <c r="AR202" s="246"/>
      <c r="AS202" s="246"/>
      <c r="AT202" s="246"/>
      <c r="AU202" s="246"/>
    </row>
    <row r="203" spans="1:47" s="242" customFormat="1" x14ac:dyDescent="0.35">
      <c r="A203" s="502" t="s">
        <v>33</v>
      </c>
      <c r="B203" s="503"/>
      <c r="C203" s="503"/>
      <c r="D203" s="503"/>
      <c r="E203" s="503"/>
      <c r="F203" s="503"/>
      <c r="G203" s="503"/>
      <c r="H203" s="503"/>
      <c r="I203" s="503"/>
      <c r="J203" s="425" t="s">
        <v>17</v>
      </c>
      <c r="K203" s="425" t="s">
        <v>15</v>
      </c>
      <c r="L203" s="425" t="s">
        <v>16</v>
      </c>
      <c r="M203" s="418" t="s">
        <v>18</v>
      </c>
      <c r="N203" s="413"/>
      <c r="P203" s="502" t="s">
        <v>33</v>
      </c>
      <c r="Q203" s="503"/>
      <c r="R203" s="503"/>
      <c r="S203" s="503"/>
      <c r="T203" s="503"/>
      <c r="U203" s="503"/>
      <c r="V203" s="503"/>
      <c r="W203" s="503"/>
      <c r="X203" s="503"/>
      <c r="Y203" s="414" t="s">
        <v>111</v>
      </c>
      <c r="Z203" s="425" t="s">
        <v>77</v>
      </c>
      <c r="AA203" s="425" t="s">
        <v>15</v>
      </c>
      <c r="AB203" s="425" t="s">
        <v>16</v>
      </c>
      <c r="AC203" s="414" t="s">
        <v>18</v>
      </c>
      <c r="AD203" s="268" t="s">
        <v>114</v>
      </c>
      <c r="AE203" s="413"/>
      <c r="AG203" s="502" t="s">
        <v>33</v>
      </c>
      <c r="AH203" s="503"/>
      <c r="AI203" s="503"/>
      <c r="AJ203" s="503"/>
      <c r="AK203" s="503"/>
      <c r="AL203" s="503"/>
      <c r="AM203" s="503"/>
      <c r="AN203" s="503"/>
      <c r="AO203" s="503"/>
      <c r="AP203" s="414" t="s">
        <v>111</v>
      </c>
      <c r="AQ203" s="425" t="s">
        <v>211</v>
      </c>
      <c r="AR203" s="425" t="s">
        <v>15</v>
      </c>
      <c r="AS203" s="425" t="s">
        <v>16</v>
      </c>
      <c r="AT203" s="414" t="s">
        <v>213</v>
      </c>
      <c r="AU203" s="268" t="s">
        <v>260</v>
      </c>
    </row>
    <row r="204" spans="1:47" x14ac:dyDescent="0.35">
      <c r="A204" s="415">
        <v>1</v>
      </c>
      <c r="B204" s="492"/>
      <c r="C204" s="492"/>
      <c r="D204" s="492"/>
      <c r="E204" s="492"/>
      <c r="F204" s="492"/>
      <c r="G204" s="492"/>
      <c r="H204" s="492"/>
      <c r="I204" s="492"/>
      <c r="J204" s="234">
        <v>0</v>
      </c>
      <c r="K204" s="234">
        <v>0</v>
      </c>
      <c r="L204" s="234">
        <v>0</v>
      </c>
      <c r="M204" s="236">
        <f t="shared" si="177"/>
        <v>0</v>
      </c>
      <c r="N204" s="223"/>
      <c r="P204" s="415">
        <v>1</v>
      </c>
      <c r="Q204" s="492"/>
      <c r="R204" s="492"/>
      <c r="S204" s="492"/>
      <c r="T204" s="492"/>
      <c r="U204" s="492"/>
      <c r="V204" s="492"/>
      <c r="W204" s="492"/>
      <c r="X204" s="492"/>
      <c r="Y204" s="164">
        <f t="shared" ref="Y204:Y207" si="181">AU124</f>
        <v>0</v>
      </c>
      <c r="Z204" s="234">
        <v>0</v>
      </c>
      <c r="AA204" s="234">
        <v>0</v>
      </c>
      <c r="AB204" s="234">
        <v>0</v>
      </c>
      <c r="AC204" s="295">
        <f t="shared" ref="AC204:AC206" si="182">SUM(Z204:AB204)</f>
        <v>0</v>
      </c>
      <c r="AD204" s="296">
        <f t="shared" ref="AD204:AD206" si="183">M204-AC204</f>
        <v>0</v>
      </c>
      <c r="AE204" s="223"/>
      <c r="AG204" s="415">
        <v>1</v>
      </c>
      <c r="AH204" s="492"/>
      <c r="AI204" s="492"/>
      <c r="AJ204" s="492"/>
      <c r="AK204" s="492"/>
      <c r="AL204" s="492"/>
      <c r="AM204" s="492"/>
      <c r="AN204" s="492"/>
      <c r="AO204" s="492"/>
      <c r="AP204" s="305">
        <f t="shared" ref="AP204:AP207" si="184">AU124</f>
        <v>0</v>
      </c>
      <c r="AQ204" s="234">
        <v>0</v>
      </c>
      <c r="AR204" s="234">
        <v>0</v>
      </c>
      <c r="AS204" s="234">
        <v>0</v>
      </c>
      <c r="AT204" s="277">
        <f t="shared" ref="AT204:AT206" si="185">SUM(AQ204:AS204)</f>
        <v>0</v>
      </c>
      <c r="AU204" s="278">
        <f>IF($S$233&lt;&gt;0, AC204+AP204-AT204, M204+AP204-AT204)</f>
        <v>0</v>
      </c>
    </row>
    <row r="205" spans="1:47" x14ac:dyDescent="0.35">
      <c r="A205" s="415">
        <v>2</v>
      </c>
      <c r="B205" s="492"/>
      <c r="C205" s="492"/>
      <c r="D205" s="492"/>
      <c r="E205" s="492"/>
      <c r="F205" s="492"/>
      <c r="G205" s="492"/>
      <c r="H205" s="492"/>
      <c r="I205" s="492"/>
      <c r="J205" s="234">
        <v>0</v>
      </c>
      <c r="K205" s="234">
        <v>0</v>
      </c>
      <c r="L205" s="234">
        <v>0</v>
      </c>
      <c r="M205" s="236">
        <f t="shared" si="177"/>
        <v>0</v>
      </c>
      <c r="N205" s="223"/>
      <c r="P205" s="415">
        <v>2</v>
      </c>
      <c r="Q205" s="492"/>
      <c r="R205" s="492"/>
      <c r="S205" s="492"/>
      <c r="T205" s="492"/>
      <c r="U205" s="492"/>
      <c r="V205" s="492"/>
      <c r="W205" s="492"/>
      <c r="X205" s="492"/>
      <c r="Y205" s="164">
        <f t="shared" si="181"/>
        <v>0</v>
      </c>
      <c r="Z205" s="234">
        <v>0</v>
      </c>
      <c r="AA205" s="234">
        <v>0</v>
      </c>
      <c r="AB205" s="234">
        <v>0</v>
      </c>
      <c r="AC205" s="295">
        <f t="shared" si="182"/>
        <v>0</v>
      </c>
      <c r="AD205" s="296">
        <f t="shared" si="183"/>
        <v>0</v>
      </c>
      <c r="AE205" s="223"/>
      <c r="AG205" s="415">
        <v>2</v>
      </c>
      <c r="AH205" s="492"/>
      <c r="AI205" s="492"/>
      <c r="AJ205" s="492"/>
      <c r="AK205" s="492"/>
      <c r="AL205" s="492"/>
      <c r="AM205" s="492"/>
      <c r="AN205" s="492"/>
      <c r="AO205" s="492"/>
      <c r="AP205" s="305">
        <f t="shared" si="184"/>
        <v>0</v>
      </c>
      <c r="AQ205" s="234">
        <v>0</v>
      </c>
      <c r="AR205" s="234">
        <v>0</v>
      </c>
      <c r="AS205" s="234">
        <v>0</v>
      </c>
      <c r="AT205" s="277">
        <f t="shared" si="185"/>
        <v>0</v>
      </c>
      <c r="AU205" s="278">
        <f t="shared" ref="AU205:AU207" si="186">IF($S$233&lt;&gt;0, AC205+AP205-AT205, M205+AP205-AT205)</f>
        <v>0</v>
      </c>
    </row>
    <row r="206" spans="1:47" x14ac:dyDescent="0.35">
      <c r="A206" s="415">
        <v>3</v>
      </c>
      <c r="B206" s="492"/>
      <c r="C206" s="492"/>
      <c r="D206" s="492"/>
      <c r="E206" s="492"/>
      <c r="F206" s="492"/>
      <c r="G206" s="492"/>
      <c r="H206" s="492"/>
      <c r="I206" s="492"/>
      <c r="J206" s="234">
        <v>0</v>
      </c>
      <c r="K206" s="234">
        <v>0</v>
      </c>
      <c r="L206" s="234">
        <v>0</v>
      </c>
      <c r="M206" s="236">
        <f>SUM(J206:L206)</f>
        <v>0</v>
      </c>
      <c r="N206" s="223"/>
      <c r="P206" s="415">
        <v>3</v>
      </c>
      <c r="Q206" s="492"/>
      <c r="R206" s="492"/>
      <c r="S206" s="492"/>
      <c r="T206" s="492"/>
      <c r="U206" s="492"/>
      <c r="V206" s="492"/>
      <c r="W206" s="492"/>
      <c r="X206" s="492"/>
      <c r="Y206" s="164">
        <f t="shared" si="181"/>
        <v>0</v>
      </c>
      <c r="Z206" s="234">
        <v>0</v>
      </c>
      <c r="AA206" s="234">
        <v>0</v>
      </c>
      <c r="AB206" s="234">
        <v>0</v>
      </c>
      <c r="AC206" s="295">
        <f t="shared" si="182"/>
        <v>0</v>
      </c>
      <c r="AD206" s="296">
        <f t="shared" si="183"/>
        <v>0</v>
      </c>
      <c r="AE206" s="223"/>
      <c r="AG206" s="415">
        <v>3</v>
      </c>
      <c r="AH206" s="492"/>
      <c r="AI206" s="492"/>
      <c r="AJ206" s="492"/>
      <c r="AK206" s="492"/>
      <c r="AL206" s="492"/>
      <c r="AM206" s="492"/>
      <c r="AN206" s="492"/>
      <c r="AO206" s="492"/>
      <c r="AP206" s="305">
        <f t="shared" si="184"/>
        <v>0</v>
      </c>
      <c r="AQ206" s="234">
        <v>0</v>
      </c>
      <c r="AR206" s="234">
        <v>0</v>
      </c>
      <c r="AS206" s="234">
        <v>0</v>
      </c>
      <c r="AT206" s="277">
        <f t="shared" si="185"/>
        <v>0</v>
      </c>
      <c r="AU206" s="278">
        <f>IF($S$233&lt;&gt;0, AC206+AP206-AT206, M206+AP206-AT206)</f>
        <v>0</v>
      </c>
    </row>
    <row r="207" spans="1:47" ht="16" thickBot="1" x14ac:dyDescent="0.4">
      <c r="A207" s="504" t="s">
        <v>26</v>
      </c>
      <c r="B207" s="505"/>
      <c r="C207" s="505"/>
      <c r="D207" s="505"/>
      <c r="E207" s="505"/>
      <c r="F207" s="505"/>
      <c r="G207" s="505"/>
      <c r="H207" s="505"/>
      <c r="I207" s="505"/>
      <c r="J207" s="250">
        <f>SUM(J204:J206)</f>
        <v>0</v>
      </c>
      <c r="K207" s="250">
        <f t="shared" ref="K207" si="187">SUM(K204:K206)</f>
        <v>0</v>
      </c>
      <c r="L207" s="250">
        <f>SUM(L204:L206)</f>
        <v>0</v>
      </c>
      <c r="M207" s="237">
        <f t="shared" si="177"/>
        <v>0</v>
      </c>
      <c r="N207" s="223"/>
      <c r="P207" s="504" t="s">
        <v>26</v>
      </c>
      <c r="Q207" s="505"/>
      <c r="R207" s="505"/>
      <c r="S207" s="505"/>
      <c r="T207" s="505"/>
      <c r="U207" s="505"/>
      <c r="V207" s="505"/>
      <c r="W207" s="505"/>
      <c r="X207" s="505"/>
      <c r="Y207" s="200">
        <f t="shared" si="181"/>
        <v>0</v>
      </c>
      <c r="Z207" s="293">
        <f>SUM(Z204:Z206)</f>
        <v>0</v>
      </c>
      <c r="AA207" s="293">
        <f t="shared" ref="AA207:AD207" si="188">SUM(AA204:AA206)</f>
        <v>0</v>
      </c>
      <c r="AB207" s="293">
        <f t="shared" si="188"/>
        <v>0</v>
      </c>
      <c r="AC207" s="293">
        <f t="shared" si="188"/>
        <v>0</v>
      </c>
      <c r="AD207" s="294">
        <f t="shared" si="188"/>
        <v>0</v>
      </c>
      <c r="AE207" s="223"/>
      <c r="AG207" s="504" t="s">
        <v>26</v>
      </c>
      <c r="AH207" s="505"/>
      <c r="AI207" s="505"/>
      <c r="AJ207" s="505"/>
      <c r="AK207" s="505"/>
      <c r="AL207" s="505"/>
      <c r="AM207" s="505"/>
      <c r="AN207" s="505"/>
      <c r="AO207" s="505"/>
      <c r="AP207" s="306">
        <f t="shared" si="184"/>
        <v>0</v>
      </c>
      <c r="AQ207" s="275">
        <f>SUM(AQ204:AQ206)</f>
        <v>0</v>
      </c>
      <c r="AR207" s="275">
        <f t="shared" ref="AR207:AT207" si="189">SUM(AR204:AR206)</f>
        <v>0</v>
      </c>
      <c r="AS207" s="275">
        <f t="shared" si="189"/>
        <v>0</v>
      </c>
      <c r="AT207" s="275">
        <f t="shared" si="189"/>
        <v>0</v>
      </c>
      <c r="AU207" s="276">
        <f t="shared" si="186"/>
        <v>0</v>
      </c>
    </row>
    <row r="208" spans="1:47" s="358" customFormat="1" ht="3.75" customHeight="1" thickBot="1" x14ac:dyDescent="0.4">
      <c r="A208" s="413"/>
      <c r="B208" s="413"/>
      <c r="C208" s="413"/>
      <c r="D208" s="413"/>
      <c r="E208" s="413"/>
      <c r="F208" s="413"/>
      <c r="G208" s="413"/>
      <c r="H208" s="413"/>
      <c r="I208" s="413"/>
      <c r="J208" s="246"/>
      <c r="K208" s="246"/>
      <c r="L208" s="246"/>
      <c r="M208" s="246"/>
      <c r="N208" s="223"/>
      <c r="P208" s="413"/>
      <c r="Q208" s="413"/>
      <c r="R208" s="413"/>
      <c r="S208" s="413"/>
      <c r="T208" s="413"/>
      <c r="U208" s="413"/>
      <c r="V208" s="413"/>
      <c r="W208" s="413"/>
      <c r="X208" s="413"/>
      <c r="Y208" s="246"/>
      <c r="Z208" s="246"/>
      <c r="AA208" s="246"/>
      <c r="AB208" s="246"/>
      <c r="AC208" s="246"/>
      <c r="AD208" s="246"/>
      <c r="AE208" s="223"/>
      <c r="AG208" s="413"/>
      <c r="AH208" s="413"/>
      <c r="AI208" s="413"/>
      <c r="AJ208" s="413"/>
      <c r="AK208" s="413"/>
      <c r="AL208" s="413"/>
      <c r="AM208" s="413"/>
      <c r="AN208" s="413"/>
      <c r="AO208" s="413"/>
      <c r="AP208" s="246"/>
      <c r="AQ208" s="246"/>
      <c r="AR208" s="246"/>
      <c r="AS208" s="246"/>
      <c r="AT208" s="246"/>
      <c r="AU208" s="246"/>
    </row>
    <row r="209" spans="1:134" s="242" customFormat="1" x14ac:dyDescent="0.35">
      <c r="A209" s="502" t="s">
        <v>27</v>
      </c>
      <c r="B209" s="503"/>
      <c r="C209" s="503"/>
      <c r="D209" s="503"/>
      <c r="E209" s="503"/>
      <c r="F209" s="503"/>
      <c r="G209" s="503"/>
      <c r="H209" s="503"/>
      <c r="I209" s="503"/>
      <c r="J209" s="425" t="s">
        <v>17</v>
      </c>
      <c r="K209" s="425" t="s">
        <v>15</v>
      </c>
      <c r="L209" s="425" t="s">
        <v>16</v>
      </c>
      <c r="M209" s="418" t="s">
        <v>18</v>
      </c>
      <c r="N209" s="413"/>
      <c r="P209" s="502" t="s">
        <v>27</v>
      </c>
      <c r="Q209" s="503"/>
      <c r="R209" s="503"/>
      <c r="S209" s="503"/>
      <c r="T209" s="503"/>
      <c r="U209" s="503"/>
      <c r="V209" s="503"/>
      <c r="W209" s="503"/>
      <c r="X209" s="503"/>
      <c r="Y209" s="414" t="s">
        <v>111</v>
      </c>
      <c r="Z209" s="425" t="s">
        <v>77</v>
      </c>
      <c r="AA209" s="425" t="s">
        <v>15</v>
      </c>
      <c r="AB209" s="425" t="s">
        <v>16</v>
      </c>
      <c r="AC209" s="414" t="s">
        <v>18</v>
      </c>
      <c r="AD209" s="268" t="s">
        <v>114</v>
      </c>
      <c r="AE209" s="413"/>
      <c r="AG209" s="502" t="s">
        <v>27</v>
      </c>
      <c r="AH209" s="503"/>
      <c r="AI209" s="503"/>
      <c r="AJ209" s="503"/>
      <c r="AK209" s="503"/>
      <c r="AL209" s="503"/>
      <c r="AM209" s="503"/>
      <c r="AN209" s="503"/>
      <c r="AO209" s="503"/>
      <c r="AP209" s="414" t="s">
        <v>111</v>
      </c>
      <c r="AQ209" s="425" t="s">
        <v>211</v>
      </c>
      <c r="AR209" s="425" t="s">
        <v>15</v>
      </c>
      <c r="AS209" s="425" t="s">
        <v>16</v>
      </c>
      <c r="AT209" s="414" t="s">
        <v>213</v>
      </c>
      <c r="AU209" s="268" t="s">
        <v>260</v>
      </c>
    </row>
    <row r="210" spans="1:134" x14ac:dyDescent="0.35">
      <c r="A210" s="415">
        <v>1</v>
      </c>
      <c r="B210" s="228" t="s">
        <v>28</v>
      </c>
      <c r="C210" s="492"/>
      <c r="D210" s="492"/>
      <c r="E210" s="492"/>
      <c r="F210" s="492"/>
      <c r="G210" s="492"/>
      <c r="H210" s="492"/>
      <c r="I210" s="492"/>
      <c r="J210" s="234">
        <v>0</v>
      </c>
      <c r="K210" s="234">
        <v>0</v>
      </c>
      <c r="L210" s="234">
        <v>0</v>
      </c>
      <c r="M210" s="236">
        <f t="shared" si="177"/>
        <v>0</v>
      </c>
      <c r="N210" s="223"/>
      <c r="P210" s="415">
        <v>1</v>
      </c>
      <c r="Q210" s="228" t="s">
        <v>28</v>
      </c>
      <c r="R210" s="492"/>
      <c r="S210" s="492"/>
      <c r="T210" s="492"/>
      <c r="U210" s="492"/>
      <c r="V210" s="492"/>
      <c r="W210" s="492"/>
      <c r="X210" s="492"/>
      <c r="Y210" s="164">
        <f t="shared" ref="Y210:Y221" si="190">AU130</f>
        <v>0</v>
      </c>
      <c r="Z210" s="234">
        <v>0</v>
      </c>
      <c r="AA210" s="234">
        <v>0</v>
      </c>
      <c r="AB210" s="234">
        <v>0</v>
      </c>
      <c r="AC210" s="295">
        <f t="shared" ref="AC210:AC219" si="191">SUM(Z210:AB210)</f>
        <v>0</v>
      </c>
      <c r="AD210" s="296">
        <f t="shared" ref="AD210:AD220" si="192">M210-AC210</f>
        <v>0</v>
      </c>
      <c r="AE210" s="223"/>
      <c r="AG210" s="415">
        <v>1</v>
      </c>
      <c r="AH210" s="228" t="s">
        <v>28</v>
      </c>
      <c r="AI210" s="492"/>
      <c r="AJ210" s="492"/>
      <c r="AK210" s="492"/>
      <c r="AL210" s="492"/>
      <c r="AM210" s="492"/>
      <c r="AN210" s="492"/>
      <c r="AO210" s="492"/>
      <c r="AP210" s="305">
        <f t="shared" ref="AP210:AP221" si="193">AU130</f>
        <v>0</v>
      </c>
      <c r="AQ210" s="234">
        <v>0</v>
      </c>
      <c r="AR210" s="234">
        <v>0</v>
      </c>
      <c r="AS210" s="234">
        <v>0</v>
      </c>
      <c r="AT210" s="277">
        <f t="shared" ref="AT210:AT219" si="194">SUM(AQ210:AS210)</f>
        <v>0</v>
      </c>
      <c r="AU210" s="278">
        <f>IF($S$233&lt;&gt;0, AC210+AP210-AT210, M210+AP210-AT210)</f>
        <v>0</v>
      </c>
    </row>
    <row r="211" spans="1:134" x14ac:dyDescent="0.35">
      <c r="A211" s="415">
        <v>2</v>
      </c>
      <c r="B211" s="228" t="s">
        <v>31</v>
      </c>
      <c r="C211" s="492"/>
      <c r="D211" s="492"/>
      <c r="E211" s="492"/>
      <c r="F211" s="492"/>
      <c r="G211" s="492"/>
      <c r="H211" s="492"/>
      <c r="I211" s="492"/>
      <c r="J211" s="234">
        <v>0</v>
      </c>
      <c r="K211" s="234">
        <v>0</v>
      </c>
      <c r="L211" s="234">
        <v>0</v>
      </c>
      <c r="M211" s="236">
        <f t="shared" si="177"/>
        <v>0</v>
      </c>
      <c r="N211" s="223"/>
      <c r="P211" s="415">
        <v>2</v>
      </c>
      <c r="Q211" s="228" t="s">
        <v>31</v>
      </c>
      <c r="R211" s="492"/>
      <c r="S211" s="492"/>
      <c r="T211" s="492"/>
      <c r="U211" s="492"/>
      <c r="V211" s="492"/>
      <c r="W211" s="492"/>
      <c r="X211" s="492"/>
      <c r="Y211" s="164">
        <f t="shared" si="190"/>
        <v>0</v>
      </c>
      <c r="Z211" s="234">
        <v>0</v>
      </c>
      <c r="AA211" s="234">
        <v>0</v>
      </c>
      <c r="AB211" s="234">
        <v>0</v>
      </c>
      <c r="AC211" s="295">
        <f t="shared" si="191"/>
        <v>0</v>
      </c>
      <c r="AD211" s="296">
        <f t="shared" si="192"/>
        <v>0</v>
      </c>
      <c r="AE211" s="223"/>
      <c r="AG211" s="415">
        <v>2</v>
      </c>
      <c r="AH211" s="228" t="s">
        <v>31</v>
      </c>
      <c r="AI211" s="492"/>
      <c r="AJ211" s="492"/>
      <c r="AK211" s="492"/>
      <c r="AL211" s="492"/>
      <c r="AM211" s="492"/>
      <c r="AN211" s="492"/>
      <c r="AO211" s="492"/>
      <c r="AP211" s="305">
        <f t="shared" si="193"/>
        <v>0</v>
      </c>
      <c r="AQ211" s="234">
        <v>0</v>
      </c>
      <c r="AR211" s="234">
        <v>0</v>
      </c>
      <c r="AS211" s="234">
        <v>0</v>
      </c>
      <c r="AT211" s="277">
        <f t="shared" si="194"/>
        <v>0</v>
      </c>
      <c r="AU211" s="278">
        <f t="shared" ref="AU211:AU221" si="195">IF($S$233&lt;&gt;0, AC211+AP211-AT211, M211+AP211-AT211)</f>
        <v>0</v>
      </c>
    </row>
    <row r="212" spans="1:134" x14ac:dyDescent="0.35">
      <c r="A212" s="415">
        <v>3</v>
      </c>
      <c r="B212" s="228" t="s">
        <v>32</v>
      </c>
      <c r="C212" s="492"/>
      <c r="D212" s="492"/>
      <c r="E212" s="492"/>
      <c r="F212" s="492"/>
      <c r="G212" s="492"/>
      <c r="H212" s="492"/>
      <c r="I212" s="492"/>
      <c r="J212" s="234">
        <v>0</v>
      </c>
      <c r="K212" s="234">
        <v>0</v>
      </c>
      <c r="L212" s="234">
        <v>0</v>
      </c>
      <c r="M212" s="236">
        <f t="shared" si="177"/>
        <v>0</v>
      </c>
      <c r="N212" s="223"/>
      <c r="P212" s="415">
        <v>3</v>
      </c>
      <c r="Q212" s="228" t="s">
        <v>32</v>
      </c>
      <c r="R212" s="492"/>
      <c r="S212" s="492"/>
      <c r="T212" s="492"/>
      <c r="U212" s="492"/>
      <c r="V212" s="492"/>
      <c r="W212" s="492"/>
      <c r="X212" s="492"/>
      <c r="Y212" s="164">
        <f t="shared" si="190"/>
        <v>0</v>
      </c>
      <c r="Z212" s="234">
        <v>0</v>
      </c>
      <c r="AA212" s="234">
        <v>0</v>
      </c>
      <c r="AB212" s="234">
        <v>0</v>
      </c>
      <c r="AC212" s="295">
        <f t="shared" si="191"/>
        <v>0</v>
      </c>
      <c r="AD212" s="296">
        <f t="shared" si="192"/>
        <v>0</v>
      </c>
      <c r="AE212" s="223"/>
      <c r="AG212" s="415">
        <v>3</v>
      </c>
      <c r="AH212" s="228" t="s">
        <v>32</v>
      </c>
      <c r="AI212" s="492"/>
      <c r="AJ212" s="492"/>
      <c r="AK212" s="492"/>
      <c r="AL212" s="492"/>
      <c r="AM212" s="492"/>
      <c r="AN212" s="492"/>
      <c r="AO212" s="492"/>
      <c r="AP212" s="305">
        <f t="shared" si="193"/>
        <v>0</v>
      </c>
      <c r="AQ212" s="234">
        <v>0</v>
      </c>
      <c r="AR212" s="234">
        <v>0</v>
      </c>
      <c r="AS212" s="234">
        <v>0</v>
      </c>
      <c r="AT212" s="277">
        <f t="shared" si="194"/>
        <v>0</v>
      </c>
      <c r="AU212" s="278">
        <f t="shared" si="195"/>
        <v>0</v>
      </c>
    </row>
    <row r="213" spans="1:134" s="358" customFormat="1" x14ac:dyDescent="0.35">
      <c r="A213" s="229">
        <v>4</v>
      </c>
      <c r="B213" s="228" t="s">
        <v>72</v>
      </c>
      <c r="C213" s="492"/>
      <c r="D213" s="492"/>
      <c r="E213" s="492"/>
      <c r="F213" s="492"/>
      <c r="G213" s="492"/>
      <c r="H213" s="492"/>
      <c r="I213" s="492"/>
      <c r="J213" s="234">
        <v>0</v>
      </c>
      <c r="K213" s="234">
        <v>0</v>
      </c>
      <c r="L213" s="234">
        <v>0</v>
      </c>
      <c r="M213" s="236">
        <f t="shared" si="177"/>
        <v>0</v>
      </c>
      <c r="N213" s="223"/>
      <c r="P213" s="229">
        <v>4</v>
      </c>
      <c r="Q213" s="228" t="s">
        <v>72</v>
      </c>
      <c r="R213" s="492"/>
      <c r="S213" s="492"/>
      <c r="T213" s="492"/>
      <c r="U213" s="492"/>
      <c r="V213" s="492"/>
      <c r="W213" s="492"/>
      <c r="X213" s="492"/>
      <c r="Y213" s="164">
        <f t="shared" si="190"/>
        <v>0</v>
      </c>
      <c r="Z213" s="234">
        <v>0</v>
      </c>
      <c r="AA213" s="234">
        <v>0</v>
      </c>
      <c r="AB213" s="234">
        <v>0</v>
      </c>
      <c r="AC213" s="295">
        <f t="shared" si="191"/>
        <v>0</v>
      </c>
      <c r="AD213" s="296">
        <f t="shared" si="192"/>
        <v>0</v>
      </c>
      <c r="AE213" s="223"/>
      <c r="AG213" s="229">
        <v>4</v>
      </c>
      <c r="AH213" s="228" t="s">
        <v>72</v>
      </c>
      <c r="AI213" s="492"/>
      <c r="AJ213" s="492"/>
      <c r="AK213" s="492"/>
      <c r="AL213" s="492"/>
      <c r="AM213" s="492"/>
      <c r="AN213" s="492"/>
      <c r="AO213" s="492"/>
      <c r="AP213" s="305">
        <f t="shared" si="193"/>
        <v>0</v>
      </c>
      <c r="AQ213" s="234">
        <v>0</v>
      </c>
      <c r="AR213" s="234">
        <v>0</v>
      </c>
      <c r="AS213" s="234">
        <v>0</v>
      </c>
      <c r="AT213" s="277">
        <f t="shared" si="194"/>
        <v>0</v>
      </c>
      <c r="AU213" s="278">
        <f t="shared" si="195"/>
        <v>0</v>
      </c>
    </row>
    <row r="214" spans="1:134" x14ac:dyDescent="0.35">
      <c r="A214" s="415">
        <v>5</v>
      </c>
      <c r="B214" s="228" t="s">
        <v>29</v>
      </c>
      <c r="C214" s="492"/>
      <c r="D214" s="492"/>
      <c r="E214" s="492"/>
      <c r="F214" s="492"/>
      <c r="G214" s="492"/>
      <c r="H214" s="492"/>
      <c r="I214" s="492"/>
      <c r="J214" s="234">
        <v>0</v>
      </c>
      <c r="K214" s="234">
        <v>0</v>
      </c>
      <c r="L214" s="234">
        <v>0</v>
      </c>
      <c r="M214" s="236">
        <f t="shared" si="177"/>
        <v>0</v>
      </c>
      <c r="N214" s="223"/>
      <c r="P214" s="415">
        <v>5</v>
      </c>
      <c r="Q214" s="228" t="s">
        <v>29</v>
      </c>
      <c r="R214" s="492"/>
      <c r="S214" s="492"/>
      <c r="T214" s="492"/>
      <c r="U214" s="492"/>
      <c r="V214" s="492"/>
      <c r="W214" s="492"/>
      <c r="X214" s="492"/>
      <c r="Y214" s="164">
        <f t="shared" si="190"/>
        <v>0</v>
      </c>
      <c r="Z214" s="234">
        <v>0</v>
      </c>
      <c r="AA214" s="234">
        <v>0</v>
      </c>
      <c r="AB214" s="234">
        <v>0</v>
      </c>
      <c r="AC214" s="295">
        <f t="shared" si="191"/>
        <v>0</v>
      </c>
      <c r="AD214" s="296">
        <f t="shared" si="192"/>
        <v>0</v>
      </c>
      <c r="AE214" s="223"/>
      <c r="AG214" s="415">
        <v>5</v>
      </c>
      <c r="AH214" s="228" t="s">
        <v>29</v>
      </c>
      <c r="AI214" s="492"/>
      <c r="AJ214" s="492"/>
      <c r="AK214" s="492"/>
      <c r="AL214" s="492"/>
      <c r="AM214" s="492"/>
      <c r="AN214" s="492"/>
      <c r="AO214" s="492"/>
      <c r="AP214" s="305">
        <f t="shared" si="193"/>
        <v>0</v>
      </c>
      <c r="AQ214" s="234">
        <v>0</v>
      </c>
      <c r="AR214" s="234">
        <v>0</v>
      </c>
      <c r="AS214" s="234">
        <v>0</v>
      </c>
      <c r="AT214" s="277">
        <f t="shared" si="194"/>
        <v>0</v>
      </c>
      <c r="AU214" s="278">
        <f t="shared" si="195"/>
        <v>0</v>
      </c>
    </row>
    <row r="215" spans="1:134" x14ac:dyDescent="0.35">
      <c r="A215" s="415">
        <v>6</v>
      </c>
      <c r="B215" s="228" t="s">
        <v>30</v>
      </c>
      <c r="C215" s="492"/>
      <c r="D215" s="492"/>
      <c r="E215" s="492"/>
      <c r="F215" s="492"/>
      <c r="G215" s="492"/>
      <c r="H215" s="492"/>
      <c r="I215" s="492"/>
      <c r="J215" s="234">
        <v>0</v>
      </c>
      <c r="K215" s="234">
        <v>0</v>
      </c>
      <c r="L215" s="234">
        <v>0</v>
      </c>
      <c r="M215" s="236">
        <f t="shared" si="177"/>
        <v>0</v>
      </c>
      <c r="N215" s="223"/>
      <c r="P215" s="415">
        <v>6</v>
      </c>
      <c r="Q215" s="228" t="s">
        <v>30</v>
      </c>
      <c r="R215" s="492"/>
      <c r="S215" s="492"/>
      <c r="T215" s="492"/>
      <c r="U215" s="492"/>
      <c r="V215" s="492"/>
      <c r="W215" s="492"/>
      <c r="X215" s="492"/>
      <c r="Y215" s="164">
        <f t="shared" si="190"/>
        <v>0</v>
      </c>
      <c r="Z215" s="234">
        <v>0</v>
      </c>
      <c r="AA215" s="234">
        <v>0</v>
      </c>
      <c r="AB215" s="234">
        <v>0</v>
      </c>
      <c r="AC215" s="295">
        <f t="shared" si="191"/>
        <v>0</v>
      </c>
      <c r="AD215" s="296">
        <f t="shared" si="192"/>
        <v>0</v>
      </c>
      <c r="AE215" s="223"/>
      <c r="AG215" s="415">
        <v>6</v>
      </c>
      <c r="AH215" s="228" t="s">
        <v>30</v>
      </c>
      <c r="AI215" s="492"/>
      <c r="AJ215" s="492"/>
      <c r="AK215" s="492"/>
      <c r="AL215" s="492"/>
      <c r="AM215" s="492"/>
      <c r="AN215" s="492"/>
      <c r="AO215" s="492"/>
      <c r="AP215" s="305">
        <f t="shared" si="193"/>
        <v>0</v>
      </c>
      <c r="AQ215" s="234">
        <v>0</v>
      </c>
      <c r="AR215" s="234">
        <v>0</v>
      </c>
      <c r="AS215" s="234">
        <v>0</v>
      </c>
      <c r="AT215" s="277">
        <f t="shared" si="194"/>
        <v>0</v>
      </c>
      <c r="AU215" s="278">
        <f t="shared" si="195"/>
        <v>0</v>
      </c>
    </row>
    <row r="216" spans="1:134" x14ac:dyDescent="0.35">
      <c r="A216" s="415">
        <v>7</v>
      </c>
      <c r="B216" s="228" t="s">
        <v>34</v>
      </c>
      <c r="C216" s="492"/>
      <c r="D216" s="492"/>
      <c r="E216" s="492"/>
      <c r="F216" s="492"/>
      <c r="G216" s="492"/>
      <c r="H216" s="492"/>
      <c r="I216" s="492"/>
      <c r="J216" s="234">
        <v>0</v>
      </c>
      <c r="K216" s="234">
        <v>0</v>
      </c>
      <c r="L216" s="234">
        <v>0</v>
      </c>
      <c r="M216" s="236">
        <f t="shared" si="177"/>
        <v>0</v>
      </c>
      <c r="N216" s="223"/>
      <c r="P216" s="415">
        <v>7</v>
      </c>
      <c r="Q216" s="228" t="s">
        <v>34</v>
      </c>
      <c r="R216" s="492"/>
      <c r="S216" s="492"/>
      <c r="T216" s="492"/>
      <c r="U216" s="492"/>
      <c r="V216" s="492"/>
      <c r="W216" s="492"/>
      <c r="X216" s="492"/>
      <c r="Y216" s="164">
        <f t="shared" si="190"/>
        <v>0</v>
      </c>
      <c r="Z216" s="234">
        <v>0</v>
      </c>
      <c r="AA216" s="234">
        <v>0</v>
      </c>
      <c r="AB216" s="234">
        <v>0</v>
      </c>
      <c r="AC216" s="295">
        <f t="shared" si="191"/>
        <v>0</v>
      </c>
      <c r="AD216" s="296">
        <f t="shared" si="192"/>
        <v>0</v>
      </c>
      <c r="AE216" s="223"/>
      <c r="AG216" s="415">
        <v>7</v>
      </c>
      <c r="AH216" s="228" t="s">
        <v>34</v>
      </c>
      <c r="AI216" s="492"/>
      <c r="AJ216" s="492"/>
      <c r="AK216" s="492"/>
      <c r="AL216" s="492"/>
      <c r="AM216" s="492"/>
      <c r="AN216" s="492"/>
      <c r="AO216" s="492"/>
      <c r="AP216" s="305">
        <f t="shared" si="193"/>
        <v>0</v>
      </c>
      <c r="AQ216" s="234">
        <v>0</v>
      </c>
      <c r="AR216" s="234">
        <v>0</v>
      </c>
      <c r="AS216" s="234">
        <v>0</v>
      </c>
      <c r="AT216" s="277">
        <f t="shared" si="194"/>
        <v>0</v>
      </c>
      <c r="AU216" s="278">
        <f t="shared" si="195"/>
        <v>0</v>
      </c>
    </row>
    <row r="217" spans="1:134" x14ac:dyDescent="0.35">
      <c r="A217" s="415">
        <v>8</v>
      </c>
      <c r="B217" s="228" t="s">
        <v>35</v>
      </c>
      <c r="C217" s="492"/>
      <c r="D217" s="492"/>
      <c r="E217" s="492"/>
      <c r="F217" s="492"/>
      <c r="G217" s="492"/>
      <c r="H217" s="492"/>
      <c r="I217" s="492"/>
      <c r="J217" s="234">
        <v>0</v>
      </c>
      <c r="K217" s="234">
        <v>0</v>
      </c>
      <c r="L217" s="234">
        <v>0</v>
      </c>
      <c r="M217" s="236">
        <f>SUM(J217:L217)</f>
        <v>0</v>
      </c>
      <c r="N217" s="223"/>
      <c r="P217" s="415">
        <v>8</v>
      </c>
      <c r="Q217" s="228" t="s">
        <v>35</v>
      </c>
      <c r="R217" s="492"/>
      <c r="S217" s="492"/>
      <c r="T217" s="492"/>
      <c r="U217" s="492"/>
      <c r="V217" s="492"/>
      <c r="W217" s="492"/>
      <c r="X217" s="492"/>
      <c r="Y217" s="164">
        <f t="shared" si="190"/>
        <v>0</v>
      </c>
      <c r="Z217" s="234">
        <v>0</v>
      </c>
      <c r="AA217" s="234">
        <v>0</v>
      </c>
      <c r="AB217" s="234">
        <v>0</v>
      </c>
      <c r="AC217" s="295">
        <f t="shared" si="191"/>
        <v>0</v>
      </c>
      <c r="AD217" s="296">
        <f t="shared" si="192"/>
        <v>0</v>
      </c>
      <c r="AE217" s="223"/>
      <c r="AG217" s="415">
        <v>8</v>
      </c>
      <c r="AH217" s="228" t="s">
        <v>35</v>
      </c>
      <c r="AI217" s="492"/>
      <c r="AJ217" s="492"/>
      <c r="AK217" s="492"/>
      <c r="AL217" s="492"/>
      <c r="AM217" s="492"/>
      <c r="AN217" s="492"/>
      <c r="AO217" s="492"/>
      <c r="AP217" s="305">
        <f t="shared" si="193"/>
        <v>0</v>
      </c>
      <c r="AQ217" s="234">
        <v>0</v>
      </c>
      <c r="AR217" s="234">
        <v>0</v>
      </c>
      <c r="AS217" s="234">
        <v>0</v>
      </c>
      <c r="AT217" s="277">
        <f t="shared" si="194"/>
        <v>0</v>
      </c>
      <c r="AU217" s="278">
        <f t="shared" si="195"/>
        <v>0</v>
      </c>
    </row>
    <row r="218" spans="1:134" x14ac:dyDescent="0.35">
      <c r="A218" s="415">
        <v>9</v>
      </c>
      <c r="B218" s="228" t="s">
        <v>50</v>
      </c>
      <c r="C218" s="492"/>
      <c r="D218" s="492"/>
      <c r="E218" s="492"/>
      <c r="F218" s="492"/>
      <c r="G218" s="492"/>
      <c r="H218" s="492"/>
      <c r="I218" s="492"/>
      <c r="J218" s="234">
        <v>0</v>
      </c>
      <c r="K218" s="234">
        <v>0</v>
      </c>
      <c r="L218" s="234">
        <v>0</v>
      </c>
      <c r="M218" s="236">
        <f t="shared" si="177"/>
        <v>0</v>
      </c>
      <c r="N218" s="223"/>
      <c r="P218" s="415">
        <v>9</v>
      </c>
      <c r="Q218" s="228" t="s">
        <v>50</v>
      </c>
      <c r="R218" s="492"/>
      <c r="S218" s="492"/>
      <c r="T218" s="492"/>
      <c r="U218" s="492"/>
      <c r="V218" s="492"/>
      <c r="W218" s="492"/>
      <c r="X218" s="492"/>
      <c r="Y218" s="164">
        <f t="shared" si="190"/>
        <v>0</v>
      </c>
      <c r="Z218" s="234">
        <v>0</v>
      </c>
      <c r="AA218" s="234">
        <v>0</v>
      </c>
      <c r="AB218" s="234">
        <v>0</v>
      </c>
      <c r="AC218" s="295">
        <f t="shared" si="191"/>
        <v>0</v>
      </c>
      <c r="AD218" s="296">
        <f t="shared" si="192"/>
        <v>0</v>
      </c>
      <c r="AE218" s="223"/>
      <c r="AG218" s="415">
        <v>9</v>
      </c>
      <c r="AH218" s="228" t="s">
        <v>50</v>
      </c>
      <c r="AI218" s="492"/>
      <c r="AJ218" s="492"/>
      <c r="AK218" s="492"/>
      <c r="AL218" s="492"/>
      <c r="AM218" s="492"/>
      <c r="AN218" s="492"/>
      <c r="AO218" s="492"/>
      <c r="AP218" s="305">
        <f t="shared" si="193"/>
        <v>0</v>
      </c>
      <c r="AQ218" s="234">
        <v>0</v>
      </c>
      <c r="AR218" s="234">
        <v>0</v>
      </c>
      <c r="AS218" s="234">
        <v>0</v>
      </c>
      <c r="AT218" s="277">
        <f t="shared" si="194"/>
        <v>0</v>
      </c>
      <c r="AU218" s="278">
        <f t="shared" si="195"/>
        <v>0</v>
      </c>
    </row>
    <row r="219" spans="1:134" x14ac:dyDescent="0.35">
      <c r="A219" s="229">
        <v>10</v>
      </c>
      <c r="B219" s="313" t="s">
        <v>205</v>
      </c>
      <c r="C219" s="623"/>
      <c r="D219" s="623"/>
      <c r="E219" s="623"/>
      <c r="F219" s="623"/>
      <c r="G219" s="623"/>
      <c r="H219" s="623"/>
      <c r="I219" s="623"/>
      <c r="J219" s="234">
        <v>0</v>
      </c>
      <c r="K219" s="234">
        <v>0</v>
      </c>
      <c r="L219" s="234">
        <v>0</v>
      </c>
      <c r="M219" s="236">
        <f t="shared" si="177"/>
        <v>0</v>
      </c>
      <c r="N219" s="223"/>
      <c r="P219" s="229">
        <v>10</v>
      </c>
      <c r="Q219" s="313" t="s">
        <v>205</v>
      </c>
      <c r="R219" s="623"/>
      <c r="S219" s="623"/>
      <c r="T219" s="623"/>
      <c r="U219" s="623"/>
      <c r="V219" s="623"/>
      <c r="W219" s="623"/>
      <c r="X219" s="623"/>
      <c r="Y219" s="164">
        <f t="shared" si="190"/>
        <v>0</v>
      </c>
      <c r="Z219" s="234">
        <v>0</v>
      </c>
      <c r="AA219" s="234">
        <v>0</v>
      </c>
      <c r="AB219" s="234">
        <v>0</v>
      </c>
      <c r="AC219" s="295">
        <f t="shared" si="191"/>
        <v>0</v>
      </c>
      <c r="AD219" s="296">
        <f t="shared" si="192"/>
        <v>0</v>
      </c>
      <c r="AE219" s="223"/>
      <c r="AG219" s="229">
        <v>10</v>
      </c>
      <c r="AH219" s="313" t="s">
        <v>205</v>
      </c>
      <c r="AI219" s="623"/>
      <c r="AJ219" s="623"/>
      <c r="AK219" s="623"/>
      <c r="AL219" s="623"/>
      <c r="AM219" s="623"/>
      <c r="AN219" s="623"/>
      <c r="AO219" s="623"/>
      <c r="AP219" s="305">
        <f t="shared" si="193"/>
        <v>0</v>
      </c>
      <c r="AQ219" s="234">
        <v>0</v>
      </c>
      <c r="AR219" s="234">
        <v>0</v>
      </c>
      <c r="AS219" s="234">
        <v>0</v>
      </c>
      <c r="AT219" s="277">
        <f t="shared" si="194"/>
        <v>0</v>
      </c>
      <c r="AU219" s="278">
        <f t="shared" si="195"/>
        <v>0</v>
      </c>
    </row>
    <row r="220" spans="1:134" x14ac:dyDescent="0.35">
      <c r="A220" s="229">
        <v>11</v>
      </c>
      <c r="B220" s="313" t="s">
        <v>205</v>
      </c>
      <c r="C220" s="623"/>
      <c r="D220" s="623"/>
      <c r="E220" s="623"/>
      <c r="F220" s="623"/>
      <c r="G220" s="623"/>
      <c r="H220" s="623"/>
      <c r="I220" s="623"/>
      <c r="J220" s="234">
        <v>0</v>
      </c>
      <c r="K220" s="234">
        <v>0</v>
      </c>
      <c r="L220" s="234">
        <v>0</v>
      </c>
      <c r="M220" s="236">
        <f>SUM(J220:L220)</f>
        <v>0</v>
      </c>
      <c r="N220" s="223"/>
      <c r="P220" s="229">
        <v>11</v>
      </c>
      <c r="Q220" s="313" t="s">
        <v>205</v>
      </c>
      <c r="R220" s="623"/>
      <c r="S220" s="623"/>
      <c r="T220" s="623"/>
      <c r="U220" s="623"/>
      <c r="V220" s="623"/>
      <c r="W220" s="623"/>
      <c r="X220" s="623"/>
      <c r="Y220" s="164">
        <f t="shared" si="190"/>
        <v>0</v>
      </c>
      <c r="Z220" s="234">
        <v>0</v>
      </c>
      <c r="AA220" s="234">
        <v>0</v>
      </c>
      <c r="AB220" s="234">
        <v>0</v>
      </c>
      <c r="AC220" s="295">
        <f>SUM(Z220:AB220)</f>
        <v>0</v>
      </c>
      <c r="AD220" s="296">
        <f t="shared" si="192"/>
        <v>0</v>
      </c>
      <c r="AE220" s="223"/>
      <c r="AG220" s="229">
        <v>11</v>
      </c>
      <c r="AH220" s="313" t="s">
        <v>205</v>
      </c>
      <c r="AI220" s="623"/>
      <c r="AJ220" s="623"/>
      <c r="AK220" s="623"/>
      <c r="AL220" s="623"/>
      <c r="AM220" s="623"/>
      <c r="AN220" s="623"/>
      <c r="AO220" s="623"/>
      <c r="AP220" s="305">
        <f t="shared" si="193"/>
        <v>0</v>
      </c>
      <c r="AQ220" s="234">
        <v>0</v>
      </c>
      <c r="AR220" s="234">
        <v>0</v>
      </c>
      <c r="AS220" s="234">
        <v>0</v>
      </c>
      <c r="AT220" s="277">
        <f>SUM(AQ220:AS220)</f>
        <v>0</v>
      </c>
      <c r="AU220" s="278">
        <f t="shared" si="195"/>
        <v>0</v>
      </c>
    </row>
    <row r="221" spans="1:134" ht="16" thickBot="1" x14ac:dyDescent="0.4">
      <c r="A221" s="578" t="s">
        <v>36</v>
      </c>
      <c r="B221" s="579"/>
      <c r="C221" s="579"/>
      <c r="D221" s="579"/>
      <c r="E221" s="579"/>
      <c r="F221" s="579"/>
      <c r="G221" s="579"/>
      <c r="H221" s="579"/>
      <c r="I221" s="579"/>
      <c r="J221" s="250">
        <f>SUM(J210:J220)</f>
        <v>0</v>
      </c>
      <c r="K221" s="250">
        <f t="shared" ref="K221:L221" si="196">SUM(K210:K220)</f>
        <v>0</v>
      </c>
      <c r="L221" s="250">
        <f t="shared" si="196"/>
        <v>0</v>
      </c>
      <c r="M221" s="237">
        <f>SUM(J221:L221)</f>
        <v>0</v>
      </c>
      <c r="N221" s="223"/>
      <c r="P221" s="578" t="s">
        <v>36</v>
      </c>
      <c r="Q221" s="579"/>
      <c r="R221" s="579"/>
      <c r="S221" s="579"/>
      <c r="T221" s="579"/>
      <c r="U221" s="579"/>
      <c r="V221" s="579"/>
      <c r="W221" s="579"/>
      <c r="X221" s="579"/>
      <c r="Y221" s="200">
        <f t="shared" si="190"/>
        <v>0</v>
      </c>
      <c r="Z221" s="293">
        <f>SUM(Z210:Z220)</f>
        <v>0</v>
      </c>
      <c r="AA221" s="293">
        <f t="shared" ref="AA221" si="197">SUM(AA210:AA220)</f>
        <v>0</v>
      </c>
      <c r="AB221" s="293">
        <f>SUM(AB210:AB220)</f>
        <v>0</v>
      </c>
      <c r="AC221" s="293">
        <f t="shared" ref="AC221:AD221" si="198">SUM(AC210:AC220)</f>
        <v>0</v>
      </c>
      <c r="AD221" s="294">
        <f t="shared" si="198"/>
        <v>0</v>
      </c>
      <c r="AE221" s="223"/>
      <c r="AG221" s="578" t="s">
        <v>36</v>
      </c>
      <c r="AH221" s="579"/>
      <c r="AI221" s="579"/>
      <c r="AJ221" s="579"/>
      <c r="AK221" s="579"/>
      <c r="AL221" s="579"/>
      <c r="AM221" s="579"/>
      <c r="AN221" s="579"/>
      <c r="AO221" s="579"/>
      <c r="AP221" s="306">
        <f t="shared" si="193"/>
        <v>0</v>
      </c>
      <c r="AQ221" s="275">
        <f>SUM(AQ210:AQ220)</f>
        <v>0</v>
      </c>
      <c r="AR221" s="275">
        <f t="shared" ref="AR221:AT221" si="199">SUM(AR210:AR220)</f>
        <v>0</v>
      </c>
      <c r="AS221" s="275">
        <f t="shared" si="199"/>
        <v>0</v>
      </c>
      <c r="AT221" s="275">
        <f t="shared" si="199"/>
        <v>0</v>
      </c>
      <c r="AU221" s="276">
        <f t="shared" si="195"/>
        <v>0</v>
      </c>
    </row>
    <row r="222" spans="1:134" s="358" customFormat="1" ht="3.75" customHeight="1" x14ac:dyDescent="0.35">
      <c r="B222" s="281"/>
      <c r="C222" s="284"/>
      <c r="D222" s="284"/>
      <c r="E222" s="284"/>
      <c r="F222" s="284"/>
      <c r="G222" s="284"/>
      <c r="H222" s="284"/>
      <c r="I222" s="284"/>
      <c r="J222" s="283"/>
      <c r="K222" s="283"/>
      <c r="L222" s="283"/>
      <c r="M222" s="246"/>
      <c r="N222" s="223"/>
      <c r="Q222" s="281"/>
      <c r="R222" s="284"/>
      <c r="S222" s="284"/>
      <c r="T222" s="284"/>
      <c r="U222" s="284"/>
      <c r="V222" s="284"/>
      <c r="W222" s="284"/>
      <c r="X222" s="284"/>
      <c r="Y222" s="304"/>
      <c r="Z222" s="283"/>
      <c r="AA222" s="283"/>
      <c r="AB222" s="283"/>
      <c r="AC222" s="246"/>
      <c r="AD222" s="246"/>
      <c r="AE222" s="223"/>
      <c r="AH222" s="281"/>
      <c r="AI222" s="284"/>
      <c r="AJ222" s="284"/>
      <c r="AK222" s="284"/>
      <c r="AL222" s="284"/>
      <c r="AM222" s="284"/>
      <c r="AN222" s="284"/>
      <c r="AO222" s="284"/>
      <c r="AP222" s="304"/>
      <c r="AQ222" s="283"/>
      <c r="AR222" s="283"/>
      <c r="AS222" s="283"/>
      <c r="AT222" s="246"/>
      <c r="AU222" s="246"/>
      <c r="AW222" s="357"/>
      <c r="AX222" s="357"/>
      <c r="AY222" s="357"/>
      <c r="AZ222" s="357"/>
      <c r="BA222" s="357"/>
      <c r="BB222" s="357"/>
      <c r="BC222" s="357"/>
      <c r="BD222" s="357"/>
      <c r="BE222" s="357"/>
      <c r="BF222" s="357"/>
      <c r="BG222" s="357"/>
      <c r="BH222" s="357"/>
      <c r="BI222" s="357"/>
      <c r="BJ222" s="357"/>
      <c r="BK222" s="357"/>
      <c r="BL222" s="357"/>
      <c r="BM222" s="357"/>
      <c r="BN222" s="357"/>
      <c r="BO222" s="357"/>
      <c r="BP222" s="357"/>
      <c r="BQ222" s="357"/>
      <c r="BR222" s="357"/>
      <c r="BS222" s="357"/>
      <c r="BT222" s="357"/>
      <c r="BU222" s="357"/>
      <c r="BV222" s="357"/>
      <c r="BW222" s="357"/>
      <c r="BX222" s="357"/>
      <c r="BY222" s="357"/>
      <c r="BZ222" s="357"/>
      <c r="CA222" s="357"/>
      <c r="CB222" s="357"/>
      <c r="CC222" s="357"/>
      <c r="CD222" s="357"/>
      <c r="CE222" s="357"/>
      <c r="CF222" s="357"/>
      <c r="CG222" s="357"/>
      <c r="CH222" s="357"/>
      <c r="CI222" s="357"/>
      <c r="CJ222" s="357"/>
      <c r="CK222" s="357"/>
      <c r="CL222" s="357"/>
      <c r="CM222" s="357"/>
      <c r="CN222" s="357"/>
      <c r="CO222" s="357"/>
      <c r="CP222" s="357"/>
      <c r="CQ222" s="357"/>
      <c r="CR222" s="357"/>
      <c r="CS222" s="357"/>
      <c r="CT222" s="357"/>
      <c r="CU222" s="357"/>
      <c r="CV222" s="357"/>
      <c r="CW222" s="357"/>
      <c r="CX222" s="357"/>
      <c r="CY222" s="357"/>
      <c r="CZ222" s="357"/>
      <c r="DA222" s="357"/>
      <c r="DB222" s="357"/>
      <c r="DC222" s="357"/>
      <c r="DD222" s="357"/>
      <c r="DE222" s="357"/>
      <c r="DF222" s="357"/>
      <c r="DG222" s="357"/>
      <c r="DH222" s="357"/>
      <c r="DI222" s="357"/>
      <c r="DJ222" s="357"/>
      <c r="DK222" s="357"/>
      <c r="DL222" s="357"/>
      <c r="DM222" s="357"/>
      <c r="DN222" s="357"/>
      <c r="DO222" s="357"/>
      <c r="DP222" s="357"/>
      <c r="DQ222" s="357"/>
      <c r="DR222" s="357"/>
      <c r="DS222" s="357"/>
      <c r="DT222" s="357"/>
      <c r="DU222" s="357"/>
      <c r="DV222" s="357"/>
      <c r="DW222" s="357"/>
      <c r="DX222" s="357"/>
      <c r="DY222" s="357"/>
      <c r="DZ222" s="357"/>
      <c r="EA222" s="357"/>
      <c r="EB222" s="357"/>
      <c r="EC222" s="357"/>
      <c r="ED222" s="357"/>
    </row>
    <row r="223" spans="1:134" ht="3.75" customHeight="1" thickBot="1" x14ac:dyDescent="0.4">
      <c r="A223" s="242"/>
      <c r="B223" s="242"/>
      <c r="C223" s="242"/>
      <c r="D223" s="242"/>
      <c r="E223" s="242"/>
      <c r="F223" s="242"/>
      <c r="G223" s="242"/>
      <c r="H223" s="242"/>
      <c r="I223" s="413"/>
      <c r="J223" s="246"/>
      <c r="K223" s="246"/>
      <c r="L223" s="246"/>
      <c r="M223" s="246"/>
      <c r="N223" s="223"/>
      <c r="P223" s="242"/>
      <c r="Q223" s="242"/>
      <c r="R223" s="242"/>
      <c r="S223" s="242"/>
      <c r="T223" s="242"/>
      <c r="U223" s="242"/>
      <c r="V223" s="242"/>
      <c r="W223" s="242"/>
      <c r="X223" s="413"/>
      <c r="Y223" s="246"/>
      <c r="Z223" s="246"/>
      <c r="AA223" s="246"/>
      <c r="AB223" s="246"/>
      <c r="AC223" s="246"/>
      <c r="AD223" s="246"/>
      <c r="AE223" s="223"/>
      <c r="AG223" s="242"/>
      <c r="AH223" s="242"/>
      <c r="AI223" s="242"/>
      <c r="AJ223" s="242"/>
      <c r="AK223" s="242"/>
      <c r="AL223" s="242"/>
      <c r="AM223" s="242"/>
      <c r="AN223" s="242"/>
      <c r="AO223" s="413"/>
      <c r="AP223" s="246"/>
      <c r="AQ223" s="246"/>
      <c r="AR223" s="246"/>
      <c r="AS223" s="246"/>
      <c r="AT223" s="246"/>
      <c r="AU223" s="246"/>
    </row>
    <row r="224" spans="1:134" x14ac:dyDescent="0.35">
      <c r="A224" s="544" t="s">
        <v>189</v>
      </c>
      <c r="B224" s="545"/>
      <c r="C224" s="545"/>
      <c r="D224" s="545"/>
      <c r="E224" s="545"/>
      <c r="F224" s="545"/>
      <c r="G224" s="545"/>
      <c r="H224" s="545"/>
      <c r="I224" s="545"/>
      <c r="J224" s="244">
        <f>SUM(J221, J207, J201, H194)</f>
        <v>0</v>
      </c>
      <c r="K224" s="244">
        <f>SUM( K221, K207, K201, K194)</f>
        <v>0</v>
      </c>
      <c r="L224" s="244">
        <f>SUM( L221, L207, L201, L194)</f>
        <v>0</v>
      </c>
      <c r="M224" s="245">
        <f>SUM(J224:L224)</f>
        <v>0</v>
      </c>
      <c r="N224" s="223"/>
      <c r="P224" s="544" t="s">
        <v>182</v>
      </c>
      <c r="Q224" s="545"/>
      <c r="R224" s="545"/>
      <c r="S224" s="545"/>
      <c r="T224" s="545"/>
      <c r="U224" s="545"/>
      <c r="V224" s="545"/>
      <c r="W224" s="545"/>
      <c r="X224" s="545"/>
      <c r="Y224" s="199">
        <f t="shared" ref="Y224:Y225" si="200">AU144</f>
        <v>0</v>
      </c>
      <c r="Z224" s="300">
        <f>SUM(Z221, Z207, Z201, X194)</f>
        <v>0</v>
      </c>
      <c r="AA224" s="300">
        <f>SUM(AA221, AA207, AA201, AA194)</f>
        <v>0</v>
      </c>
      <c r="AB224" s="300">
        <f>SUM(AB221, AB207, AB201, AB194, )</f>
        <v>0</v>
      </c>
      <c r="AC224" s="300">
        <f t="shared" ref="AC224" si="201">SUM(Z224:AB224)</f>
        <v>0</v>
      </c>
      <c r="AD224" s="301">
        <f>M224-AC224</f>
        <v>0</v>
      </c>
      <c r="AE224" s="246"/>
      <c r="AG224" s="544" t="s">
        <v>182</v>
      </c>
      <c r="AH224" s="545"/>
      <c r="AI224" s="545"/>
      <c r="AJ224" s="545"/>
      <c r="AK224" s="545"/>
      <c r="AL224" s="545"/>
      <c r="AM224" s="545"/>
      <c r="AN224" s="545"/>
      <c r="AO224" s="545"/>
      <c r="AP224" s="205">
        <f t="shared" ref="AP224:AP225" si="202">AU144</f>
        <v>0</v>
      </c>
      <c r="AQ224" s="286">
        <f>SUM( AQ221, AQ207, AQ201, AO194)</f>
        <v>0</v>
      </c>
      <c r="AR224" s="286">
        <f>SUM( AR221, AR207, AR201, AR194)</f>
        <v>0</v>
      </c>
      <c r="AS224" s="286">
        <f>SUM( AS221, AS207, AS201, AS194, )</f>
        <v>0</v>
      </c>
      <c r="AT224" s="286">
        <f t="shared" ref="AT224" si="203">SUM(AQ224:AS224)</f>
        <v>0</v>
      </c>
      <c r="AU224" s="287">
        <f>IF($S$233&lt;&gt;0, AC224+AP224-AT224, M224+AP224-AT224)</f>
        <v>0</v>
      </c>
      <c r="AV224" s="246"/>
    </row>
    <row r="225" spans="1:134" ht="16" thickBot="1" x14ac:dyDescent="0.4">
      <c r="A225" s="540" t="s">
        <v>183</v>
      </c>
      <c r="B225" s="541"/>
      <c r="C225" s="541"/>
      <c r="D225" s="541"/>
      <c r="E225" s="541"/>
      <c r="F225" s="541"/>
      <c r="G225" s="541"/>
      <c r="H225" s="541"/>
      <c r="I225" s="541"/>
      <c r="J225" s="593">
        <f>SUM(K221, L221, K207, L207, K201, L201, K194, L194)</f>
        <v>0</v>
      </c>
      <c r="K225" s="593"/>
      <c r="L225" s="593"/>
      <c r="M225" s="594"/>
      <c r="N225" s="223"/>
      <c r="P225" s="540" t="s">
        <v>183</v>
      </c>
      <c r="Q225" s="541"/>
      <c r="R225" s="541"/>
      <c r="S225" s="541"/>
      <c r="T225" s="541"/>
      <c r="U225" s="541"/>
      <c r="V225" s="541"/>
      <c r="W225" s="541"/>
      <c r="X225" s="541"/>
      <c r="Y225" s="200">
        <f t="shared" si="200"/>
        <v>0</v>
      </c>
      <c r="Z225" s="588">
        <f>SUM(AA221, AB221, AA207, AB207, AA201, AB201, AA194, AB194)</f>
        <v>0</v>
      </c>
      <c r="AA225" s="588"/>
      <c r="AB225" s="588"/>
      <c r="AC225" s="588"/>
      <c r="AD225" s="330">
        <f>M225-Z225</f>
        <v>0</v>
      </c>
      <c r="AE225" s="223"/>
      <c r="AG225" s="540" t="s">
        <v>183</v>
      </c>
      <c r="AH225" s="541"/>
      <c r="AI225" s="541"/>
      <c r="AJ225" s="541"/>
      <c r="AK225" s="541"/>
      <c r="AL225" s="541"/>
      <c r="AM225" s="541"/>
      <c r="AN225" s="541"/>
      <c r="AO225" s="541"/>
      <c r="AP225" s="306">
        <f t="shared" si="202"/>
        <v>0</v>
      </c>
      <c r="AQ225" s="539">
        <f>SUM( AR221, AS221, AR207, AS207, AR201, AS201, AR194, AS194)</f>
        <v>0</v>
      </c>
      <c r="AR225" s="539"/>
      <c r="AS225" s="539"/>
      <c r="AT225" s="539"/>
      <c r="AU225" s="276">
        <f>IF($S$233&lt;&gt;0, AC225+AP225-AT225, M225+AP225-AT225)</f>
        <v>0</v>
      </c>
    </row>
    <row r="226" spans="1:134" s="224" customFormat="1" ht="16" thickBot="1" x14ac:dyDescent="0.4">
      <c r="A226" s="358"/>
      <c r="B226" s="413"/>
      <c r="C226" s="413"/>
      <c r="D226" s="413"/>
      <c r="E226" s="413"/>
      <c r="F226" s="413"/>
      <c r="G226" s="413"/>
      <c r="H226" s="413"/>
      <c r="I226" s="413"/>
      <c r="J226" s="258"/>
      <c r="K226" s="258"/>
      <c r="L226" s="258"/>
      <c r="M226" s="358"/>
      <c r="N226" s="223"/>
      <c r="O226" s="357"/>
      <c r="P226" s="358"/>
      <c r="Q226" s="413"/>
      <c r="R226" s="413"/>
      <c r="S226" s="413"/>
      <c r="T226" s="413"/>
      <c r="U226" s="413"/>
      <c r="V226" s="413"/>
      <c r="W226" s="413"/>
      <c r="X226" s="413"/>
      <c r="Y226" s="258"/>
      <c r="Z226" s="258"/>
      <c r="AA226" s="258"/>
      <c r="AB226" s="358"/>
      <c r="AC226" s="358"/>
      <c r="AD226" s="358"/>
      <c r="AE226" s="223"/>
      <c r="AF226" s="357"/>
      <c r="AG226" s="358"/>
      <c r="AH226" s="413"/>
      <c r="AI226" s="413"/>
      <c r="AJ226" s="413"/>
      <c r="AK226" s="413"/>
      <c r="AL226" s="413"/>
      <c r="AM226" s="413"/>
      <c r="AN226" s="413"/>
      <c r="AO226" s="413"/>
      <c r="AP226" s="258"/>
      <c r="AQ226" s="258"/>
      <c r="AR226" s="258"/>
      <c r="AS226" s="358"/>
      <c r="AT226" s="358"/>
      <c r="AU226" s="358"/>
      <c r="AV226" s="357"/>
      <c r="AW226" s="357"/>
      <c r="AX226" s="357"/>
      <c r="AY226" s="357"/>
      <c r="AZ226" s="357"/>
      <c r="BA226" s="357"/>
      <c r="BB226" s="357"/>
      <c r="BC226" s="357"/>
      <c r="BD226" s="357"/>
      <c r="BE226" s="357"/>
      <c r="BF226" s="357"/>
      <c r="BG226" s="357"/>
      <c r="BH226" s="357"/>
      <c r="BI226" s="357"/>
      <c r="BJ226" s="357"/>
      <c r="BK226" s="357"/>
      <c r="BL226" s="357"/>
      <c r="BM226" s="357"/>
      <c r="BN226" s="357"/>
      <c r="BO226" s="357"/>
      <c r="BP226" s="357"/>
      <c r="BQ226" s="357"/>
      <c r="BR226" s="357"/>
      <c r="BS226" s="357"/>
      <c r="BT226" s="357"/>
      <c r="BU226" s="357"/>
      <c r="BV226" s="357"/>
      <c r="BW226" s="357"/>
      <c r="BX226" s="357"/>
      <c r="BY226" s="357"/>
      <c r="BZ226" s="357"/>
      <c r="CA226" s="357"/>
      <c r="CB226" s="357"/>
      <c r="CC226" s="357"/>
      <c r="CD226" s="357"/>
      <c r="CE226" s="357"/>
      <c r="CF226" s="357"/>
      <c r="CG226" s="357"/>
      <c r="CH226" s="357"/>
      <c r="CI226" s="357"/>
      <c r="CJ226" s="357"/>
      <c r="CK226" s="357"/>
      <c r="CL226" s="357"/>
      <c r="CM226" s="357"/>
      <c r="CN226" s="357"/>
      <c r="CO226" s="357"/>
      <c r="CP226" s="357"/>
      <c r="CQ226" s="357"/>
      <c r="CR226" s="357"/>
      <c r="CS226" s="357"/>
      <c r="CT226" s="357"/>
      <c r="CU226" s="357"/>
      <c r="CV226" s="357"/>
      <c r="CW226" s="357"/>
      <c r="CX226" s="357"/>
      <c r="CY226" s="357"/>
      <c r="CZ226" s="357"/>
      <c r="DA226" s="357"/>
      <c r="DB226" s="357"/>
      <c r="DC226" s="357"/>
      <c r="DD226" s="357"/>
      <c r="DE226" s="357"/>
      <c r="DF226" s="357"/>
      <c r="DG226" s="357"/>
      <c r="DH226" s="357"/>
      <c r="DI226" s="357"/>
      <c r="DJ226" s="357"/>
      <c r="DK226" s="357"/>
      <c r="DL226" s="357"/>
      <c r="DM226" s="357"/>
      <c r="DN226" s="357"/>
      <c r="DO226" s="357"/>
      <c r="DP226" s="357"/>
      <c r="DQ226" s="357"/>
      <c r="DR226" s="357"/>
      <c r="DS226" s="357"/>
      <c r="DT226" s="357"/>
      <c r="DU226" s="357"/>
      <c r="DV226" s="357"/>
      <c r="DW226" s="357"/>
      <c r="DX226" s="357"/>
      <c r="DY226" s="357"/>
      <c r="DZ226" s="357"/>
      <c r="EA226" s="357"/>
      <c r="EB226" s="357"/>
      <c r="EC226" s="357"/>
      <c r="ED226" s="357"/>
    </row>
    <row r="227" spans="1:134" s="242" customFormat="1" x14ac:dyDescent="0.35">
      <c r="A227" s="502" t="s">
        <v>100</v>
      </c>
      <c r="B227" s="503"/>
      <c r="C227" s="503"/>
      <c r="D227" s="503"/>
      <c r="E227" s="503"/>
      <c r="F227" s="503"/>
      <c r="G227" s="503"/>
      <c r="H227" s="503"/>
      <c r="I227" s="503"/>
      <c r="J227" s="425" t="s">
        <v>17</v>
      </c>
      <c r="K227" s="542" t="s">
        <v>4</v>
      </c>
      <c r="L227" s="542"/>
      <c r="M227" s="418" t="s">
        <v>49</v>
      </c>
      <c r="N227" s="261"/>
      <c r="P227" s="502" t="s">
        <v>100</v>
      </c>
      <c r="Q227" s="503"/>
      <c r="R227" s="503"/>
      <c r="S227" s="503"/>
      <c r="T227" s="503"/>
      <c r="U227" s="503"/>
      <c r="V227" s="503"/>
      <c r="W227" s="503"/>
      <c r="X227" s="503"/>
      <c r="Y227" s="414" t="s">
        <v>111</v>
      </c>
      <c r="Z227" s="425" t="s">
        <v>77</v>
      </c>
      <c r="AA227" s="542" t="s">
        <v>4</v>
      </c>
      <c r="AB227" s="542"/>
      <c r="AC227" s="414" t="s">
        <v>18</v>
      </c>
      <c r="AD227" s="268" t="s">
        <v>114</v>
      </c>
      <c r="AE227" s="261"/>
      <c r="AG227" s="502" t="s">
        <v>100</v>
      </c>
      <c r="AH227" s="503"/>
      <c r="AI227" s="503"/>
      <c r="AJ227" s="503"/>
      <c r="AK227" s="503"/>
      <c r="AL227" s="503"/>
      <c r="AM227" s="503"/>
      <c r="AN227" s="503"/>
      <c r="AO227" s="503"/>
      <c r="AP227" s="414" t="s">
        <v>111</v>
      </c>
      <c r="AQ227" s="425" t="s">
        <v>212</v>
      </c>
      <c r="AR227" s="542" t="s">
        <v>4</v>
      </c>
      <c r="AS227" s="542"/>
      <c r="AT227" s="414" t="s">
        <v>214</v>
      </c>
      <c r="AU227" s="268" t="s">
        <v>260</v>
      </c>
      <c r="AW227" s="357"/>
      <c r="AX227" s="357"/>
      <c r="AY227" s="357"/>
      <c r="AZ227" s="357"/>
      <c r="BA227" s="357"/>
      <c r="BB227" s="357"/>
      <c r="BC227" s="357"/>
      <c r="BD227" s="357"/>
      <c r="BE227" s="357"/>
      <c r="BF227" s="357"/>
      <c r="BG227" s="357"/>
      <c r="BH227" s="357"/>
      <c r="BI227" s="357"/>
      <c r="BJ227" s="357"/>
      <c r="BK227" s="357"/>
      <c r="BL227" s="357"/>
      <c r="BM227" s="357"/>
      <c r="BN227" s="357"/>
      <c r="BO227" s="357"/>
      <c r="BP227" s="357"/>
      <c r="BQ227" s="357"/>
      <c r="BR227" s="357"/>
      <c r="BS227" s="357"/>
      <c r="BT227" s="357"/>
      <c r="BU227" s="357"/>
      <c r="BV227" s="357"/>
      <c r="BW227" s="357"/>
      <c r="BX227" s="357"/>
      <c r="BY227" s="357"/>
      <c r="BZ227" s="357"/>
      <c r="CA227" s="357"/>
      <c r="CB227" s="357"/>
      <c r="CC227" s="357"/>
      <c r="CD227" s="357"/>
      <c r="CE227" s="357"/>
      <c r="CF227" s="357"/>
      <c r="CG227" s="357"/>
      <c r="CH227" s="357"/>
      <c r="CI227" s="357"/>
      <c r="CJ227" s="357"/>
      <c r="CK227" s="357"/>
      <c r="CL227" s="357"/>
      <c r="CM227" s="357"/>
      <c r="CN227" s="357"/>
      <c r="CO227" s="357"/>
      <c r="CP227" s="357"/>
      <c r="CQ227" s="357"/>
      <c r="CR227" s="357"/>
      <c r="CS227" s="357"/>
      <c r="CT227" s="357"/>
      <c r="CU227" s="357"/>
      <c r="CV227" s="357"/>
      <c r="CW227" s="357"/>
      <c r="CX227" s="357"/>
      <c r="CY227" s="357"/>
      <c r="CZ227" s="357"/>
      <c r="DA227" s="357"/>
      <c r="DB227" s="357"/>
      <c r="DC227" s="357"/>
      <c r="DD227" s="357"/>
      <c r="DE227" s="357"/>
      <c r="DF227" s="357"/>
      <c r="DG227" s="357"/>
      <c r="DH227" s="357"/>
      <c r="DI227" s="357"/>
      <c r="DJ227" s="357"/>
      <c r="DK227" s="357"/>
      <c r="DL227" s="357"/>
      <c r="DM227" s="357"/>
      <c r="DN227" s="357"/>
      <c r="DO227" s="357"/>
      <c r="DP227" s="357"/>
      <c r="DQ227" s="357"/>
      <c r="DR227" s="357"/>
      <c r="DS227" s="357"/>
      <c r="DT227" s="357"/>
      <c r="DU227" s="357"/>
      <c r="DV227" s="357"/>
      <c r="DW227" s="357"/>
      <c r="DX227" s="357"/>
      <c r="DY227" s="357"/>
      <c r="DZ227" s="357"/>
      <c r="EA227" s="357"/>
      <c r="EB227" s="357"/>
      <c r="EC227" s="357"/>
      <c r="ED227" s="357"/>
    </row>
    <row r="228" spans="1:134" ht="16" thickBot="1" x14ac:dyDescent="0.4">
      <c r="A228" s="540" t="s">
        <v>37</v>
      </c>
      <c r="B228" s="541"/>
      <c r="C228" s="541"/>
      <c r="D228" s="541"/>
      <c r="E228" s="541"/>
      <c r="F228" s="541"/>
      <c r="G228" s="541"/>
      <c r="H228" s="541"/>
      <c r="I228" s="541"/>
      <c r="J228" s="243">
        <f>(SUM(J221, J207, J201, H194))*'Cumulative Budget'!$G$36</f>
        <v>0</v>
      </c>
      <c r="K228" s="593">
        <f>(SUM(K221, L221, K207, L207, K201, L201, K194, L194))*'Cumulative Budget'!$G$36</f>
        <v>0</v>
      </c>
      <c r="L228" s="593"/>
      <c r="M228" s="237">
        <f t="shared" ref="M228" si="204">SUM(J228:L228)</f>
        <v>0</v>
      </c>
      <c r="N228" s="223"/>
      <c r="P228" s="540" t="s">
        <v>37</v>
      </c>
      <c r="Q228" s="541"/>
      <c r="R228" s="541"/>
      <c r="S228" s="541"/>
      <c r="T228" s="541"/>
      <c r="U228" s="541"/>
      <c r="V228" s="541"/>
      <c r="W228" s="541"/>
      <c r="X228" s="541"/>
      <c r="Y228" s="200">
        <f t="shared" ref="Y228:Y230" si="205">AU148</f>
        <v>0</v>
      </c>
      <c r="Z228" s="302">
        <f>(SUM(Z221, Z207, Z201, X194))*'Cumulative Budget'!$G$36</f>
        <v>0</v>
      </c>
      <c r="AA228" s="588">
        <f>(SUM(AA221, AB221, AA207, AB207, AA201, AB201, AA194, AB194))*'Cumulative Budget'!$G$36</f>
        <v>0</v>
      </c>
      <c r="AB228" s="588"/>
      <c r="AC228" s="293">
        <f t="shared" ref="AC228" si="206">SUM(Z228:AB228)</f>
        <v>0</v>
      </c>
      <c r="AD228" s="294">
        <f t="shared" ref="AD228" si="207">M228-AC228</f>
        <v>0</v>
      </c>
      <c r="AE228" s="223"/>
      <c r="AG228" s="540" t="s">
        <v>37</v>
      </c>
      <c r="AH228" s="541"/>
      <c r="AI228" s="541"/>
      <c r="AJ228" s="541"/>
      <c r="AK228" s="541"/>
      <c r="AL228" s="541"/>
      <c r="AM228" s="541"/>
      <c r="AN228" s="541"/>
      <c r="AO228" s="541"/>
      <c r="AP228" s="306">
        <f t="shared" ref="AP228:AP230" si="208">AU148</f>
        <v>0</v>
      </c>
      <c r="AQ228" s="443">
        <v>0</v>
      </c>
      <c r="AR228" s="563">
        <v>0</v>
      </c>
      <c r="AS228" s="563"/>
      <c r="AT228" s="275">
        <f>SUM(AQ228:AS228)</f>
        <v>0</v>
      </c>
      <c r="AU228" s="276">
        <f>IF($S$233&lt;&gt;0, AC228+AP228-AT228, M228+AP228-AT228)</f>
        <v>0</v>
      </c>
    </row>
    <row r="229" spans="1:134" s="358" customFormat="1" ht="16" thickBot="1" x14ac:dyDescent="0.4">
      <c r="A229" s="359" t="s">
        <v>99</v>
      </c>
      <c r="B229" s="359"/>
      <c r="J229" s="233"/>
      <c r="K229" s="233"/>
      <c r="L229" s="233"/>
      <c r="M229" s="233"/>
      <c r="N229" s="223"/>
      <c r="O229" s="357"/>
      <c r="P229" s="359" t="s">
        <v>99</v>
      </c>
      <c r="Q229" s="359"/>
      <c r="Z229" s="233"/>
      <c r="AA229" s="233"/>
      <c r="AB229" s="233"/>
      <c r="AC229" s="233"/>
      <c r="AD229" s="233"/>
      <c r="AE229" s="223"/>
      <c r="AG229" s="359" t="s">
        <v>99</v>
      </c>
      <c r="AH229" s="359"/>
      <c r="AQ229" s="233"/>
      <c r="AR229" s="233"/>
      <c r="AS229" s="233"/>
      <c r="AT229" s="233"/>
      <c r="AU229" s="233"/>
      <c r="AV229" s="357"/>
      <c r="AW229" s="357"/>
      <c r="AX229" s="357"/>
      <c r="AY229" s="357"/>
      <c r="AZ229" s="357"/>
      <c r="BA229" s="357"/>
      <c r="BB229" s="357"/>
      <c r="BC229" s="357"/>
      <c r="BD229" s="357"/>
      <c r="BE229" s="357"/>
      <c r="BF229" s="357"/>
      <c r="BG229" s="357"/>
      <c r="BH229" s="357"/>
      <c r="BI229" s="357"/>
      <c r="BJ229" s="357"/>
      <c r="BK229" s="357"/>
      <c r="BL229" s="357"/>
      <c r="BM229" s="357"/>
      <c r="BN229" s="357"/>
      <c r="BO229" s="357"/>
      <c r="BP229" s="357"/>
      <c r="BQ229" s="357"/>
      <c r="BR229" s="357"/>
      <c r="BS229" s="357"/>
      <c r="BT229" s="357"/>
      <c r="BU229" s="357"/>
      <c r="BV229" s="357"/>
      <c r="BW229" s="357"/>
      <c r="BX229" s="357"/>
      <c r="BY229" s="357"/>
      <c r="BZ229" s="357"/>
      <c r="CA229" s="357"/>
      <c r="CB229" s="357"/>
      <c r="CC229" s="357"/>
      <c r="CD229" s="357"/>
      <c r="CE229" s="357"/>
      <c r="CF229" s="357"/>
      <c r="CG229" s="357"/>
      <c r="CH229" s="357"/>
      <c r="CI229" s="357"/>
      <c r="CJ229" s="357"/>
      <c r="CK229" s="357"/>
      <c r="CL229" s="357"/>
      <c r="CM229" s="357"/>
      <c r="CN229" s="357"/>
      <c r="CO229" s="357"/>
      <c r="CP229" s="357"/>
      <c r="CQ229" s="357"/>
      <c r="CR229" s="357"/>
      <c r="CS229" s="357"/>
      <c r="CT229" s="357"/>
      <c r="CU229" s="357"/>
      <c r="CV229" s="357"/>
      <c r="CW229" s="357"/>
      <c r="CX229" s="357"/>
      <c r="CY229" s="357"/>
      <c r="CZ229" s="357"/>
      <c r="DA229" s="357"/>
      <c r="DB229" s="357"/>
      <c r="DC229" s="357"/>
      <c r="DD229" s="357"/>
      <c r="DE229" s="357"/>
      <c r="DF229" s="357"/>
      <c r="DG229" s="357"/>
      <c r="DH229" s="357"/>
      <c r="DI229" s="357"/>
      <c r="DJ229" s="357"/>
      <c r="DK229" s="357"/>
      <c r="DL229" s="357"/>
      <c r="DM229" s="357"/>
      <c r="DN229" s="357"/>
      <c r="DO229" s="357"/>
      <c r="DP229" s="357"/>
      <c r="DQ229" s="357"/>
      <c r="DR229" s="357"/>
      <c r="DS229" s="357"/>
      <c r="DT229" s="357"/>
      <c r="DU229" s="357"/>
      <c r="DV229" s="357"/>
      <c r="DW229" s="357"/>
      <c r="DX229" s="357"/>
      <c r="DY229" s="357"/>
      <c r="DZ229" s="357"/>
      <c r="EA229" s="357"/>
      <c r="EB229" s="357"/>
      <c r="EC229" s="357"/>
      <c r="ED229" s="357"/>
    </row>
    <row r="230" spans="1:134" s="331" customFormat="1" ht="16" thickBot="1" x14ac:dyDescent="0.4">
      <c r="A230" s="621" t="s">
        <v>101</v>
      </c>
      <c r="B230" s="622"/>
      <c r="C230" s="622"/>
      <c r="D230" s="622"/>
      <c r="E230" s="622"/>
      <c r="F230" s="622"/>
      <c r="G230" s="622"/>
      <c r="H230" s="622"/>
      <c r="I230" s="622"/>
      <c r="J230" s="239">
        <f xml:space="preserve"> SUM(J228, J221, J207, J201, H194)</f>
        <v>0</v>
      </c>
      <c r="K230" s="211">
        <f xml:space="preserve"> SUM(K228, K221, K207, K201, K194)</f>
        <v>0</v>
      </c>
      <c r="L230" s="239">
        <f xml:space="preserve"> SUM(L221, L207, L201, L194)</f>
        <v>0</v>
      </c>
      <c r="M230" s="240">
        <f>SUM(J230:L230)</f>
        <v>0</v>
      </c>
      <c r="N230" s="246"/>
      <c r="P230" s="589" t="s">
        <v>101</v>
      </c>
      <c r="Q230" s="590"/>
      <c r="R230" s="590"/>
      <c r="S230" s="590"/>
      <c r="T230" s="590"/>
      <c r="U230" s="590"/>
      <c r="V230" s="590"/>
      <c r="W230" s="590"/>
      <c r="X230" s="590"/>
      <c r="Y230" s="201">
        <f t="shared" si="205"/>
        <v>0</v>
      </c>
      <c r="Z230" s="303">
        <f xml:space="preserve"> SUM(Z228, Z221, Z207, Z201, X194)</f>
        <v>0</v>
      </c>
      <c r="AA230" s="212">
        <f xml:space="preserve"> SUM(AA228, AA221, AA207, AA201, AA194)</f>
        <v>0</v>
      </c>
      <c r="AB230" s="303">
        <f xml:space="preserve"> SUM(AB221, AB207, AB201, AB194)</f>
        <v>0</v>
      </c>
      <c r="AC230" s="297">
        <f>SUM(Z230:AB230)</f>
        <v>0</v>
      </c>
      <c r="AD230" s="298">
        <f t="shared" ref="AD230" si="209">M230-AC230</f>
        <v>0</v>
      </c>
      <c r="AE230" s="246"/>
      <c r="AG230" s="564" t="s">
        <v>101</v>
      </c>
      <c r="AH230" s="565"/>
      <c r="AI230" s="565"/>
      <c r="AJ230" s="565"/>
      <c r="AK230" s="565"/>
      <c r="AL230" s="565"/>
      <c r="AM230" s="565"/>
      <c r="AN230" s="565"/>
      <c r="AO230" s="565"/>
      <c r="AP230" s="206">
        <f t="shared" si="208"/>
        <v>0</v>
      </c>
      <c r="AQ230" s="288">
        <f xml:space="preserve"> SUM(AQ228, AQ221, AQ207, AQ201, AO194)</f>
        <v>0</v>
      </c>
      <c r="AR230" s="213">
        <f xml:space="preserve"> SUM(AR228, AR221, AR207, AR201, AR194)</f>
        <v>0</v>
      </c>
      <c r="AS230" s="288">
        <f xml:space="preserve"> SUM(AS221, AS207, AS201, AS194)</f>
        <v>0</v>
      </c>
      <c r="AT230" s="279">
        <f>SUM(AQ230:AS230)</f>
        <v>0</v>
      </c>
      <c r="AU230" s="280">
        <f>IF($S$233&lt;&gt;0, AC230+AP230-AT230, M230+AP230-AT230)</f>
        <v>0</v>
      </c>
    </row>
    <row r="231" spans="1:134" x14ac:dyDescent="0.35">
      <c r="F231" s="357"/>
      <c r="G231" s="357"/>
      <c r="N231" s="223"/>
    </row>
    <row r="232" spans="1:134" ht="16" thickBot="1" x14ac:dyDescent="0.4">
      <c r="F232" s="357"/>
      <c r="G232" s="357"/>
      <c r="AG232" s="270"/>
      <c r="AH232" s="270"/>
    </row>
    <row r="233" spans="1:134" x14ac:dyDescent="0.35">
      <c r="B233" s="576" t="s">
        <v>230</v>
      </c>
      <c r="C233" s="577"/>
      <c r="D233" s="264">
        <f>J230</f>
        <v>0</v>
      </c>
      <c r="F233" s="357"/>
      <c r="G233" s="357"/>
      <c r="O233" s="309"/>
      <c r="P233" s="645" t="s">
        <v>230</v>
      </c>
      <c r="Q233" s="646"/>
      <c r="R233" s="646"/>
      <c r="S233" s="351">
        <f>Z230</f>
        <v>0</v>
      </c>
      <c r="T233" s="646" t="s">
        <v>104</v>
      </c>
      <c r="U233" s="646"/>
      <c r="V233" s="160">
        <f>D233-S233</f>
        <v>0</v>
      </c>
      <c r="W233" s="430"/>
      <c r="X233" s="601"/>
      <c r="Y233" s="601"/>
      <c r="Z233" s="430"/>
      <c r="AA233" s="430"/>
      <c r="AF233" s="309"/>
      <c r="AG233" s="609" t="s">
        <v>191</v>
      </c>
      <c r="AH233" s="554"/>
      <c r="AI233" s="637">
        <f>AQ230</f>
        <v>0</v>
      </c>
      <c r="AJ233" s="637"/>
      <c r="AK233" s="548" t="s">
        <v>196</v>
      </c>
      <c r="AL233" s="548"/>
      <c r="AM233" s="287">
        <f>IF($S$73&lt;&gt;0, S233+'Year 1'!AM265-AI233, D233+'Year 1'!AM265-AI233)</f>
        <v>0</v>
      </c>
      <c r="AO233" s="315" t="s">
        <v>89</v>
      </c>
      <c r="AP233" s="556"/>
      <c r="AQ233" s="556"/>
      <c r="AR233" s="556" t="s">
        <v>90</v>
      </c>
      <c r="AS233" s="612"/>
    </row>
    <row r="234" spans="1:134" x14ac:dyDescent="0.35">
      <c r="B234" s="535" t="s">
        <v>231</v>
      </c>
      <c r="C234" s="536"/>
      <c r="D234" s="390">
        <f>K230</f>
        <v>0</v>
      </c>
      <c r="F234" s="357"/>
      <c r="G234" s="357"/>
      <c r="O234" s="309"/>
      <c r="P234" s="585" t="s">
        <v>231</v>
      </c>
      <c r="Q234" s="586"/>
      <c r="R234" s="586"/>
      <c r="S234" s="393">
        <f>AA230</f>
        <v>0</v>
      </c>
      <c r="T234" s="585" t="s">
        <v>105</v>
      </c>
      <c r="U234" s="586"/>
      <c r="V234" s="161">
        <f>D234-S234</f>
        <v>0</v>
      </c>
      <c r="W234" s="430"/>
      <c r="X234" s="604"/>
      <c r="Y234" s="604"/>
      <c r="Z234" s="604"/>
      <c r="AA234" s="604"/>
      <c r="AF234" s="309"/>
      <c r="AG234" s="549" t="s">
        <v>192</v>
      </c>
      <c r="AH234" s="550"/>
      <c r="AI234" s="639">
        <f>AR230</f>
        <v>0</v>
      </c>
      <c r="AJ234" s="606"/>
      <c r="AK234" s="550" t="s">
        <v>197</v>
      </c>
      <c r="AL234" s="550"/>
      <c r="AM234" s="278">
        <f>IF($S$73&lt;&gt;0, S234+'Year 1'!AM266-AI234, D234+'Year 1'!AM266-AI234)</f>
        <v>0</v>
      </c>
      <c r="AO234" s="314" t="s">
        <v>91</v>
      </c>
      <c r="AP234" s="532"/>
      <c r="AQ234" s="532"/>
      <c r="AR234" s="532"/>
      <c r="AS234" s="562"/>
    </row>
    <row r="235" spans="1:134" ht="16" thickBot="1" x14ac:dyDescent="0.4">
      <c r="B235" s="535" t="s">
        <v>135</v>
      </c>
      <c r="C235" s="536"/>
      <c r="D235" s="265">
        <f>L230</f>
        <v>0</v>
      </c>
      <c r="F235" s="357"/>
      <c r="G235" s="357"/>
      <c r="O235" s="309"/>
      <c r="P235" s="585" t="s">
        <v>135</v>
      </c>
      <c r="Q235" s="586"/>
      <c r="R235" s="586"/>
      <c r="S235" s="189">
        <f>AB230</f>
        <v>0</v>
      </c>
      <c r="T235" s="585" t="s">
        <v>106</v>
      </c>
      <c r="U235" s="586"/>
      <c r="V235" s="161">
        <f>D235-S235</f>
        <v>0</v>
      </c>
      <c r="W235" s="430"/>
      <c r="X235" s="601"/>
      <c r="Y235" s="601"/>
      <c r="Z235" s="430"/>
      <c r="AA235" s="430"/>
      <c r="AF235" s="309"/>
      <c r="AG235" s="549" t="s">
        <v>193</v>
      </c>
      <c r="AH235" s="550"/>
      <c r="AI235" s="606">
        <f>AS230</f>
        <v>0</v>
      </c>
      <c r="AJ235" s="606"/>
      <c r="AK235" s="550" t="s">
        <v>198</v>
      </c>
      <c r="AL235" s="550"/>
      <c r="AM235" s="278">
        <f>IF($S$73&lt;&gt;0, S235+'Year 1'!AM267-AI235, D235+'Year 1'!AM267-AI235)</f>
        <v>0</v>
      </c>
      <c r="AO235" s="318" t="s">
        <v>92</v>
      </c>
      <c r="AP235" s="557"/>
      <c r="AQ235" s="557"/>
      <c r="AR235" s="557" t="s">
        <v>90</v>
      </c>
      <c r="AS235" s="613"/>
    </row>
    <row r="236" spans="1:134" ht="16" thickBot="1" x14ac:dyDescent="0.4">
      <c r="B236" s="535" t="s">
        <v>232</v>
      </c>
      <c r="C236" s="536"/>
      <c r="D236" s="390">
        <f>K230+L230</f>
        <v>0</v>
      </c>
      <c r="F236" s="357"/>
      <c r="G236" s="357"/>
      <c r="O236" s="309"/>
      <c r="P236" s="585" t="s">
        <v>232</v>
      </c>
      <c r="Q236" s="586"/>
      <c r="R236" s="586"/>
      <c r="S236" s="393">
        <f>SUM(S234:S235)</f>
        <v>0</v>
      </c>
      <c r="T236" s="585" t="s">
        <v>107</v>
      </c>
      <c r="U236" s="586"/>
      <c r="V236" s="161">
        <f>D236-S236</f>
        <v>0</v>
      </c>
      <c r="W236" s="431"/>
      <c r="X236" s="431"/>
      <c r="Y236" s="431"/>
      <c r="Z236" s="431"/>
      <c r="AA236" s="431"/>
      <c r="AF236" s="309"/>
      <c r="AG236" s="549" t="s">
        <v>194</v>
      </c>
      <c r="AH236" s="550"/>
      <c r="AI236" s="639">
        <f>SUM(AI234:AI235)</f>
        <v>0</v>
      </c>
      <c r="AJ236" s="606"/>
      <c r="AK236" s="550" t="s">
        <v>200</v>
      </c>
      <c r="AL236" s="550"/>
      <c r="AM236" s="278">
        <f>IF($S$73&lt;&gt;0, S236+'Year 1'!AM268-AI236, D236+'Year 1'!AM268-AI236)</f>
        <v>0</v>
      </c>
      <c r="AO236" s="431"/>
      <c r="AP236" s="431"/>
      <c r="AQ236" s="431"/>
      <c r="AR236" s="431"/>
      <c r="AS236" s="431"/>
    </row>
    <row r="237" spans="1:134" ht="16" thickBot="1" x14ac:dyDescent="0.4">
      <c r="B237" s="535" t="s">
        <v>233</v>
      </c>
      <c r="C237" s="536"/>
      <c r="D237" s="265">
        <f>M230</f>
        <v>0</v>
      </c>
      <c r="F237" s="357"/>
      <c r="G237" s="357"/>
      <c r="O237" s="309"/>
      <c r="P237" s="585" t="s">
        <v>233</v>
      </c>
      <c r="Q237" s="586"/>
      <c r="R237" s="586"/>
      <c r="S237" s="189">
        <f>AC230</f>
        <v>0</v>
      </c>
      <c r="T237" s="580" t="s">
        <v>108</v>
      </c>
      <c r="U237" s="580"/>
      <c r="V237" s="196">
        <f>D237-S237</f>
        <v>0</v>
      </c>
      <c r="W237" s="602"/>
      <c r="X237" s="602"/>
      <c r="Y237" s="604"/>
      <c r="Z237" s="604"/>
      <c r="AA237" s="604"/>
      <c r="AB237" s="358"/>
      <c r="AC237" s="358"/>
      <c r="AD237" s="358"/>
      <c r="AF237" s="309"/>
      <c r="AG237" s="549" t="s">
        <v>271</v>
      </c>
      <c r="AH237" s="550"/>
      <c r="AI237" s="606">
        <f>AT230</f>
        <v>0</v>
      </c>
      <c r="AJ237" s="606"/>
      <c r="AK237" s="611" t="s">
        <v>272</v>
      </c>
      <c r="AL237" s="611"/>
      <c r="AM237" s="312">
        <f>IF($S$73&lt;&gt;0, S237+'Year 1'!AM269-AI237, D237+'Year 1'!AM269-AI237)</f>
        <v>0</v>
      </c>
      <c r="AO237" s="428" t="s">
        <v>93</v>
      </c>
      <c r="AP237" s="429"/>
      <c r="AQ237" s="630"/>
      <c r="AR237" s="630"/>
      <c r="AS237" s="631"/>
      <c r="AT237" s="358"/>
      <c r="AU237" s="358"/>
    </row>
    <row r="238" spans="1:134" x14ac:dyDescent="0.35">
      <c r="B238" s="535" t="s">
        <v>174</v>
      </c>
      <c r="C238" s="536"/>
      <c r="D238" s="324" t="e">
        <f>L230/K230</f>
        <v>#DIV/0!</v>
      </c>
      <c r="F238" s="357"/>
      <c r="G238" s="357"/>
      <c r="O238" s="309"/>
      <c r="P238" s="585" t="s">
        <v>174</v>
      </c>
      <c r="Q238" s="586"/>
      <c r="R238" s="586"/>
      <c r="S238" s="203" t="e">
        <f>S235/S234</f>
        <v>#DIV/0!</v>
      </c>
      <c r="T238" s="188"/>
      <c r="U238" s="188"/>
      <c r="V238" s="190"/>
      <c r="W238" s="358"/>
      <c r="X238" s="358"/>
      <c r="Y238" s="358"/>
      <c r="Z238" s="358"/>
      <c r="AA238" s="358"/>
      <c r="AF238" s="309"/>
      <c r="AG238" s="624" t="s">
        <v>208</v>
      </c>
      <c r="AH238" s="617"/>
      <c r="AI238" s="607" t="e">
        <f>AQ228/AQ230</f>
        <v>#DIV/0!</v>
      </c>
      <c r="AJ238" s="608"/>
      <c r="AK238" s="167"/>
      <c r="AL238" s="166"/>
      <c r="AM238" s="166"/>
      <c r="AO238" s="358"/>
      <c r="AP238" s="358"/>
      <c r="AQ238" s="358"/>
      <c r="AR238" s="358"/>
      <c r="AS238" s="358"/>
    </row>
    <row r="239" spans="1:134" ht="16" thickBot="1" x14ac:dyDescent="0.4">
      <c r="B239" s="537" t="s">
        <v>144</v>
      </c>
      <c r="C239" s="538"/>
      <c r="D239" s="266" t="e">
        <f>D242 &amp; D243 &amp; D244</f>
        <v>#DIV/0!</v>
      </c>
      <c r="F239" s="357"/>
      <c r="G239" s="357"/>
      <c r="O239" s="309"/>
      <c r="P239" s="638" t="s">
        <v>144</v>
      </c>
      <c r="Q239" s="580"/>
      <c r="R239" s="580"/>
      <c r="S239" s="204" t="e">
        <f>S242 &amp; S243 &amp; S244</f>
        <v>#DIV/0!</v>
      </c>
      <c r="T239" s="188"/>
      <c r="U239" s="188"/>
      <c r="V239" s="190"/>
      <c r="AF239" s="309"/>
      <c r="AG239" s="537" t="s">
        <v>209</v>
      </c>
      <c r="AH239" s="538"/>
      <c r="AI239" s="647" t="e">
        <f>AR228/(AR230+AS230)</f>
        <v>#DIV/0!</v>
      </c>
      <c r="AJ239" s="648"/>
    </row>
    <row r="240" spans="1:134" x14ac:dyDescent="0.35">
      <c r="F240" s="357"/>
      <c r="G240" s="357"/>
      <c r="S240" s="166"/>
    </row>
    <row r="241" spans="1:47" x14ac:dyDescent="0.35">
      <c r="F241" s="357"/>
      <c r="G241" s="357"/>
    </row>
    <row r="242" spans="1:47" x14ac:dyDescent="0.35">
      <c r="D242" s="357" t="e">
        <f>D233/D233</f>
        <v>#DIV/0!</v>
      </c>
      <c r="F242" s="357"/>
      <c r="G242" s="357"/>
      <c r="S242" s="357" t="e">
        <f>S233/S233</f>
        <v>#DIV/0!</v>
      </c>
    </row>
    <row r="243" spans="1:47" x14ac:dyDescent="0.35">
      <c r="D243" s="357" t="s">
        <v>145</v>
      </c>
      <c r="F243" s="357"/>
      <c r="G243" s="357"/>
      <c r="S243" s="357" t="s">
        <v>145</v>
      </c>
    </row>
    <row r="244" spans="1:47" x14ac:dyDescent="0.35">
      <c r="D244" s="225" t="e">
        <f>D236/D233</f>
        <v>#DIV/0!</v>
      </c>
      <c r="F244" s="357"/>
      <c r="G244" s="357"/>
      <c r="S244" s="225" t="e">
        <f>S236/S233</f>
        <v>#DIV/0!</v>
      </c>
    </row>
    <row r="245" spans="1:47" x14ac:dyDescent="0.35">
      <c r="F245" s="357"/>
      <c r="G245" s="357"/>
    </row>
    <row r="246" spans="1:47" ht="16" thickBot="1" x14ac:dyDescent="0.4">
      <c r="F246" s="357"/>
      <c r="G246" s="357"/>
    </row>
    <row r="247" spans="1:47" s="242" customFormat="1" x14ac:dyDescent="0.35">
      <c r="A247" s="519" t="s">
        <v>97</v>
      </c>
      <c r="B247" s="520"/>
      <c r="C247" s="520"/>
      <c r="D247" s="520"/>
      <c r="E247" s="520"/>
      <c r="F247" s="520"/>
      <c r="G247" s="520"/>
      <c r="H247" s="520"/>
      <c r="I247" s="520"/>
      <c r="J247" s="520"/>
      <c r="K247" s="520"/>
      <c r="L247" s="520"/>
      <c r="M247" s="521"/>
      <c r="N247" s="413"/>
      <c r="P247" s="573" t="s">
        <v>259</v>
      </c>
      <c r="Q247" s="574"/>
      <c r="R247" s="574"/>
      <c r="S247" s="574"/>
      <c r="T247" s="574"/>
      <c r="U247" s="574"/>
      <c r="V247" s="574"/>
      <c r="W247" s="574"/>
      <c r="X247" s="574"/>
      <c r="Y247" s="574"/>
      <c r="Z247" s="574"/>
      <c r="AA247" s="574"/>
      <c r="AB247" s="574"/>
      <c r="AC247" s="574"/>
      <c r="AD247" s="575"/>
      <c r="AG247" s="614" t="s">
        <v>274</v>
      </c>
      <c r="AH247" s="615"/>
      <c r="AI247" s="615"/>
      <c r="AJ247" s="615"/>
      <c r="AK247" s="615"/>
      <c r="AL247" s="615"/>
      <c r="AM247" s="615"/>
      <c r="AN247" s="615"/>
      <c r="AO247" s="615"/>
      <c r="AP247" s="615"/>
      <c r="AQ247" s="615"/>
      <c r="AR247" s="615"/>
      <c r="AS247" s="615"/>
      <c r="AT247" s="615"/>
      <c r="AU247" s="616"/>
    </row>
    <row r="248" spans="1:47" s="242" customFormat="1" x14ac:dyDescent="0.35">
      <c r="A248" s="522" t="s">
        <v>7</v>
      </c>
      <c r="B248" s="496"/>
      <c r="C248" s="496"/>
      <c r="D248" s="496"/>
      <c r="E248" s="496"/>
      <c r="F248" s="496"/>
      <c r="G248" s="496"/>
      <c r="H248" s="496"/>
      <c r="I248" s="496"/>
      <c r="J248" s="496"/>
      <c r="K248" s="496"/>
      <c r="L248" s="496"/>
      <c r="M248" s="523"/>
      <c r="N248" s="413"/>
      <c r="P248" s="522" t="s">
        <v>259</v>
      </c>
      <c r="Q248" s="496"/>
      <c r="R248" s="496"/>
      <c r="S248" s="496"/>
      <c r="T248" s="496"/>
      <c r="U248" s="496"/>
      <c r="V248" s="496"/>
      <c r="W248" s="496"/>
      <c r="X248" s="496"/>
      <c r="Y248" s="496"/>
      <c r="Z248" s="496"/>
      <c r="AA248" s="496"/>
      <c r="AB248" s="496"/>
      <c r="AC248" s="496"/>
      <c r="AD248" s="523"/>
      <c r="AG248" s="522" t="s">
        <v>273</v>
      </c>
      <c r="AH248" s="496"/>
      <c r="AI248" s="496"/>
      <c r="AJ248" s="496"/>
      <c r="AK248" s="496"/>
      <c r="AL248" s="496"/>
      <c r="AM248" s="496"/>
      <c r="AN248" s="496"/>
      <c r="AO248" s="496"/>
      <c r="AP248" s="496"/>
      <c r="AQ248" s="496"/>
      <c r="AR248" s="496"/>
      <c r="AS248" s="496"/>
      <c r="AT248" s="496"/>
      <c r="AU248" s="523"/>
    </row>
    <row r="249" spans="1:47" s="165" customFormat="1" x14ac:dyDescent="0.35">
      <c r="A249" s="495" t="s">
        <v>234</v>
      </c>
      <c r="B249" s="491"/>
      <c r="C249" s="525"/>
      <c r="D249" s="525"/>
      <c r="E249" s="525"/>
      <c r="F249" s="525"/>
      <c r="G249" s="409" t="s">
        <v>235</v>
      </c>
      <c r="H249" s="525"/>
      <c r="I249" s="525"/>
      <c r="J249" s="525"/>
      <c r="K249" s="525"/>
      <c r="L249" s="525"/>
      <c r="M249" s="526"/>
      <c r="N249" s="432"/>
      <c r="P249" s="495" t="s">
        <v>234</v>
      </c>
      <c r="Q249" s="491"/>
      <c r="R249" s="525"/>
      <c r="S249" s="525"/>
      <c r="T249" s="525"/>
      <c r="U249" s="525"/>
      <c r="V249" s="525"/>
      <c r="W249" s="409" t="s">
        <v>235</v>
      </c>
      <c r="X249" s="525"/>
      <c r="Y249" s="525"/>
      <c r="Z249" s="525"/>
      <c r="AA249" s="525"/>
      <c r="AB249" s="525"/>
      <c r="AC249" s="525"/>
      <c r="AD249" s="526"/>
      <c r="AG249" s="495" t="s">
        <v>234</v>
      </c>
      <c r="AH249" s="491"/>
      <c r="AI249" s="525"/>
      <c r="AJ249" s="525"/>
      <c r="AK249" s="525"/>
      <c r="AL249" s="525"/>
      <c r="AM249" s="525"/>
      <c r="AN249" s="409" t="s">
        <v>235</v>
      </c>
      <c r="AO249" s="525"/>
      <c r="AP249" s="525"/>
      <c r="AQ249" s="525"/>
      <c r="AR249" s="525"/>
      <c r="AS249" s="525"/>
      <c r="AT249" s="525"/>
      <c r="AU249" s="526"/>
    </row>
    <row r="250" spans="1:47" x14ac:dyDescent="0.35">
      <c r="A250" s="522" t="s">
        <v>0</v>
      </c>
      <c r="B250" s="496"/>
      <c r="C250" s="512"/>
      <c r="D250" s="512"/>
      <c r="E250" s="512"/>
      <c r="F250" s="512"/>
      <c r="G250" s="512"/>
      <c r="H250" s="512"/>
      <c r="I250" s="512"/>
      <c r="J250" s="512"/>
      <c r="K250" s="512"/>
      <c r="L250" s="512"/>
      <c r="M250" s="527"/>
      <c r="P250" s="522" t="s">
        <v>0</v>
      </c>
      <c r="Q250" s="496"/>
      <c r="R250" s="617"/>
      <c r="S250" s="617"/>
      <c r="T250" s="617"/>
      <c r="U250" s="617"/>
      <c r="V250" s="617"/>
      <c r="W250" s="617"/>
      <c r="X250" s="617"/>
      <c r="Y250" s="617"/>
      <c r="Z250" s="617"/>
      <c r="AA250" s="617"/>
      <c r="AB250" s="617"/>
      <c r="AC250" s="617"/>
      <c r="AD250" s="618"/>
      <c r="AG250" s="522" t="s">
        <v>0</v>
      </c>
      <c r="AH250" s="496"/>
      <c r="AI250" s="617"/>
      <c r="AJ250" s="617"/>
      <c r="AK250" s="617"/>
      <c r="AL250" s="617"/>
      <c r="AM250" s="617"/>
      <c r="AN250" s="617"/>
      <c r="AO250" s="617"/>
      <c r="AP250" s="617"/>
      <c r="AQ250" s="617"/>
      <c r="AR250" s="617"/>
      <c r="AS250" s="617"/>
      <c r="AT250" s="617"/>
      <c r="AU250" s="618"/>
    </row>
    <row r="251" spans="1:47" x14ac:dyDescent="0.35">
      <c r="A251" s="522" t="s">
        <v>96</v>
      </c>
      <c r="B251" s="496"/>
      <c r="C251" s="512"/>
      <c r="D251" s="512"/>
      <c r="E251" s="512"/>
      <c r="F251" s="512"/>
      <c r="G251" s="512"/>
      <c r="H251" s="512"/>
      <c r="I251" s="512"/>
      <c r="J251" s="512"/>
      <c r="K251" s="512"/>
      <c r="L251" s="512"/>
      <c r="M251" s="527"/>
      <c r="P251" s="522" t="s">
        <v>96</v>
      </c>
      <c r="Q251" s="496"/>
      <c r="R251" s="617"/>
      <c r="S251" s="617"/>
      <c r="T251" s="617"/>
      <c r="U251" s="617"/>
      <c r="V251" s="617"/>
      <c r="W251" s="617"/>
      <c r="X251" s="617"/>
      <c r="Y251" s="617"/>
      <c r="Z251" s="617"/>
      <c r="AA251" s="617"/>
      <c r="AB251" s="617"/>
      <c r="AC251" s="617"/>
      <c r="AD251" s="618"/>
      <c r="AG251" s="522" t="s">
        <v>96</v>
      </c>
      <c r="AH251" s="496"/>
      <c r="AI251" s="617"/>
      <c r="AJ251" s="617"/>
      <c r="AK251" s="617"/>
      <c r="AL251" s="617"/>
      <c r="AM251" s="617"/>
      <c r="AN251" s="617"/>
      <c r="AO251" s="617"/>
      <c r="AP251" s="617"/>
      <c r="AQ251" s="617"/>
      <c r="AR251" s="617"/>
      <c r="AS251" s="617"/>
      <c r="AT251" s="617"/>
      <c r="AU251" s="618"/>
    </row>
    <row r="252" spans="1:47" ht="16" thickBot="1" x14ac:dyDescent="0.4">
      <c r="A252" s="540" t="s">
        <v>2</v>
      </c>
      <c r="B252" s="541"/>
      <c r="C252" s="528"/>
      <c r="D252" s="528"/>
      <c r="E252" s="528"/>
      <c r="F252" s="528"/>
      <c r="G252" s="528"/>
      <c r="H252" s="528"/>
      <c r="I252" s="528"/>
      <c r="J252" s="528"/>
      <c r="K252" s="528"/>
      <c r="L252" s="528"/>
      <c r="M252" s="529"/>
      <c r="P252" s="540" t="s">
        <v>2</v>
      </c>
      <c r="Q252" s="541"/>
      <c r="R252" s="494"/>
      <c r="S252" s="494"/>
      <c r="T252" s="494"/>
      <c r="U252" s="494"/>
      <c r="V252" s="494"/>
      <c r="W252" s="494"/>
      <c r="X252" s="494"/>
      <c r="Y252" s="494"/>
      <c r="Z252" s="494"/>
      <c r="AA252" s="494"/>
      <c r="AB252" s="494"/>
      <c r="AC252" s="494"/>
      <c r="AD252" s="619"/>
      <c r="AG252" s="540" t="s">
        <v>2</v>
      </c>
      <c r="AH252" s="541"/>
      <c r="AI252" s="494"/>
      <c r="AJ252" s="494"/>
      <c r="AK252" s="494"/>
      <c r="AL252" s="494"/>
      <c r="AM252" s="494"/>
      <c r="AN252" s="494"/>
      <c r="AO252" s="494"/>
      <c r="AP252" s="494"/>
      <c r="AQ252" s="494"/>
      <c r="AR252" s="494"/>
      <c r="AS252" s="494"/>
      <c r="AT252" s="494"/>
      <c r="AU252" s="619"/>
    </row>
    <row r="253" spans="1:47" ht="16" thickBot="1" x14ac:dyDescent="0.4">
      <c r="F253" s="357"/>
      <c r="G253" s="357"/>
    </row>
    <row r="254" spans="1:47" s="242" customFormat="1" x14ac:dyDescent="0.35">
      <c r="A254" s="502" t="s">
        <v>84</v>
      </c>
      <c r="B254" s="503"/>
      <c r="C254" s="503"/>
      <c r="D254" s="503"/>
      <c r="E254" s="503"/>
      <c r="F254" s="503"/>
      <c r="G254" s="503"/>
      <c r="H254" s="503"/>
      <c r="I254" s="503"/>
      <c r="J254" s="503"/>
      <c r="K254" s="503"/>
      <c r="L254" s="503"/>
      <c r="M254" s="518"/>
      <c r="N254" s="413"/>
      <c r="P254" s="502" t="s">
        <v>84</v>
      </c>
      <c r="Q254" s="503"/>
      <c r="R254" s="503"/>
      <c r="S254" s="503"/>
      <c r="T254" s="503"/>
      <c r="U254" s="503"/>
      <c r="V254" s="503"/>
      <c r="W254" s="503"/>
      <c r="X254" s="503"/>
      <c r="Y254" s="503"/>
      <c r="Z254" s="503"/>
      <c r="AA254" s="503"/>
      <c r="AB254" s="503"/>
      <c r="AC254" s="503"/>
      <c r="AD254" s="518"/>
      <c r="AE254" s="413"/>
      <c r="AG254" s="502" t="s">
        <v>84</v>
      </c>
      <c r="AH254" s="503"/>
      <c r="AI254" s="503"/>
      <c r="AJ254" s="503"/>
      <c r="AK254" s="503"/>
      <c r="AL254" s="503"/>
      <c r="AM254" s="503"/>
      <c r="AN254" s="503"/>
      <c r="AO254" s="503"/>
      <c r="AP254" s="503"/>
      <c r="AQ254" s="503"/>
      <c r="AR254" s="503"/>
      <c r="AS254" s="503"/>
      <c r="AT254" s="503"/>
      <c r="AU254" s="518"/>
    </row>
    <row r="255" spans="1:47" s="242" customFormat="1" x14ac:dyDescent="0.35">
      <c r="A255" s="419"/>
      <c r="B255" s="412" t="s">
        <v>85</v>
      </c>
      <c r="C255" s="496" t="s">
        <v>13</v>
      </c>
      <c r="D255" s="496"/>
      <c r="E255" s="424" t="s">
        <v>14</v>
      </c>
      <c r="F255" s="412" t="s">
        <v>171</v>
      </c>
      <c r="G255" s="412" t="s">
        <v>68</v>
      </c>
      <c r="H255" s="422" t="s">
        <v>151</v>
      </c>
      <c r="I255" s="412" t="s">
        <v>80</v>
      </c>
      <c r="J255" s="412" t="s">
        <v>81</v>
      </c>
      <c r="K255" s="422" t="s">
        <v>82</v>
      </c>
      <c r="L255" s="412" t="s">
        <v>150</v>
      </c>
      <c r="M255" s="259" t="s">
        <v>18</v>
      </c>
      <c r="N255" s="413"/>
      <c r="P255" s="419"/>
      <c r="Q255" s="412" t="s">
        <v>85</v>
      </c>
      <c r="R255" s="496" t="s">
        <v>13</v>
      </c>
      <c r="S255" s="496"/>
      <c r="T255" s="424" t="s">
        <v>14</v>
      </c>
      <c r="U255" s="260" t="s">
        <v>260</v>
      </c>
      <c r="V255" s="424" t="s">
        <v>171</v>
      </c>
      <c r="W255" s="424" t="s">
        <v>68</v>
      </c>
      <c r="X255" s="260" t="s">
        <v>151</v>
      </c>
      <c r="Y255" s="424" t="s">
        <v>80</v>
      </c>
      <c r="Z255" s="424" t="s">
        <v>81</v>
      </c>
      <c r="AA255" s="260" t="s">
        <v>82</v>
      </c>
      <c r="AB255" s="424" t="s">
        <v>150</v>
      </c>
      <c r="AC255" s="260" t="s">
        <v>18</v>
      </c>
      <c r="AD255" s="267" t="s">
        <v>114</v>
      </c>
      <c r="AE255" s="413"/>
      <c r="AG255" s="419"/>
      <c r="AH255" s="412" t="s">
        <v>85</v>
      </c>
      <c r="AI255" s="496" t="s">
        <v>13</v>
      </c>
      <c r="AJ255" s="496"/>
      <c r="AK255" s="424" t="s">
        <v>14</v>
      </c>
      <c r="AL255" s="260" t="s">
        <v>260</v>
      </c>
      <c r="AM255" s="424" t="s">
        <v>171</v>
      </c>
      <c r="AN255" s="424" t="s">
        <v>68</v>
      </c>
      <c r="AO255" s="260" t="s">
        <v>151</v>
      </c>
      <c r="AP255" s="424" t="s">
        <v>80</v>
      </c>
      <c r="AQ255" s="424" t="s">
        <v>81</v>
      </c>
      <c r="AR255" s="260" t="s">
        <v>82</v>
      </c>
      <c r="AS255" s="424" t="s">
        <v>150</v>
      </c>
      <c r="AT255" s="260" t="s">
        <v>213</v>
      </c>
      <c r="AU255" s="267" t="s">
        <v>263</v>
      </c>
    </row>
    <row r="256" spans="1:47" x14ac:dyDescent="0.35">
      <c r="A256" s="415">
        <v>1</v>
      </c>
      <c r="B256" s="420"/>
      <c r="C256" s="491"/>
      <c r="D256" s="491"/>
      <c r="E256" s="423"/>
      <c r="F256" s="234">
        <v>0</v>
      </c>
      <c r="G256" s="234">
        <v>0</v>
      </c>
      <c r="H256" s="235">
        <f>SUM(F256:G256)</f>
        <v>0</v>
      </c>
      <c r="I256" s="234">
        <v>0</v>
      </c>
      <c r="J256" s="234">
        <v>0</v>
      </c>
      <c r="K256" s="235">
        <f>SUM(I256:J256)</f>
        <v>0</v>
      </c>
      <c r="L256" s="234">
        <v>0</v>
      </c>
      <c r="M256" s="236">
        <f>SUM(H256, K256, L256)</f>
        <v>0</v>
      </c>
      <c r="N256" s="222"/>
      <c r="P256" s="415">
        <v>1</v>
      </c>
      <c r="Q256" s="420"/>
      <c r="R256" s="491"/>
      <c r="S256" s="491"/>
      <c r="T256" s="409"/>
      <c r="U256" s="162">
        <f>AU176</f>
        <v>0</v>
      </c>
      <c r="V256" s="234">
        <v>0</v>
      </c>
      <c r="W256" s="234">
        <v>0</v>
      </c>
      <c r="X256" s="295">
        <f>SUM(V256:W256)</f>
        <v>0</v>
      </c>
      <c r="Y256" s="234">
        <v>0</v>
      </c>
      <c r="Z256" s="234">
        <v>0</v>
      </c>
      <c r="AA256" s="295">
        <f>SUM(Y256:Z256)</f>
        <v>0</v>
      </c>
      <c r="AB256" s="234">
        <v>0</v>
      </c>
      <c r="AC256" s="295">
        <f>SUM(X256, AA256, AB256)</f>
        <v>0</v>
      </c>
      <c r="AD256" s="296">
        <f>M256-AC256</f>
        <v>0</v>
      </c>
      <c r="AE256" s="222"/>
      <c r="AG256" s="415">
        <v>1</v>
      </c>
      <c r="AH256" s="420"/>
      <c r="AI256" s="491"/>
      <c r="AJ256" s="491"/>
      <c r="AK256" s="409"/>
      <c r="AL256" s="307">
        <f>AU176</f>
        <v>0</v>
      </c>
      <c r="AM256" s="234">
        <v>0</v>
      </c>
      <c r="AN256" s="234">
        <v>0</v>
      </c>
      <c r="AO256" s="277">
        <f>SUM(AM256:AN256)</f>
        <v>0</v>
      </c>
      <c r="AP256" s="234">
        <v>0</v>
      </c>
      <c r="AQ256" s="234">
        <v>0</v>
      </c>
      <c r="AR256" s="277">
        <f>SUM(AP256:AQ256)</f>
        <v>0</v>
      </c>
      <c r="AS256" s="234">
        <v>0</v>
      </c>
      <c r="AT256" s="277">
        <f>SUM(AO256, AR256, AS256)</f>
        <v>0</v>
      </c>
      <c r="AU256" s="278">
        <f>IF($S$313&lt;&gt;0, AC256+AL256-AT256, M256+AL256-AT256)</f>
        <v>0</v>
      </c>
    </row>
    <row r="257" spans="1:48" x14ac:dyDescent="0.35">
      <c r="A257" s="415">
        <v>2</v>
      </c>
      <c r="B257" s="420"/>
      <c r="C257" s="491"/>
      <c r="D257" s="491"/>
      <c r="E257" s="423"/>
      <c r="F257" s="234">
        <v>0</v>
      </c>
      <c r="G257" s="234">
        <v>0</v>
      </c>
      <c r="H257" s="235">
        <f t="shared" ref="H257:H262" si="210">SUM(F257:G257)</f>
        <v>0</v>
      </c>
      <c r="I257" s="234">
        <v>0</v>
      </c>
      <c r="J257" s="234">
        <v>0</v>
      </c>
      <c r="K257" s="235">
        <f t="shared" ref="K257:K262" si="211">SUM(I257:J257)</f>
        <v>0</v>
      </c>
      <c r="L257" s="234">
        <v>0</v>
      </c>
      <c r="M257" s="236">
        <f t="shared" ref="M257:M262" si="212">SUM(H257, K257, L257)</f>
        <v>0</v>
      </c>
      <c r="N257" s="222"/>
      <c r="P257" s="415">
        <v>2</v>
      </c>
      <c r="Q257" s="420"/>
      <c r="R257" s="491"/>
      <c r="S257" s="491"/>
      <c r="T257" s="409"/>
      <c r="U257" s="162">
        <f t="shared" ref="U257:U263" si="213">AU177</f>
        <v>0</v>
      </c>
      <c r="V257" s="234">
        <v>0</v>
      </c>
      <c r="W257" s="234">
        <v>0</v>
      </c>
      <c r="X257" s="295">
        <f t="shared" ref="X257:X262" si="214">SUM(V257:W257)</f>
        <v>0</v>
      </c>
      <c r="Y257" s="234">
        <v>0</v>
      </c>
      <c r="Z257" s="234">
        <v>0</v>
      </c>
      <c r="AA257" s="295">
        <f t="shared" ref="AA257:AA262" si="215">SUM(Y257:Z257)</f>
        <v>0</v>
      </c>
      <c r="AB257" s="234">
        <v>0</v>
      </c>
      <c r="AC257" s="295">
        <f t="shared" ref="AC257:AC262" si="216">SUM(X257, AA257, AB257)</f>
        <v>0</v>
      </c>
      <c r="AD257" s="296">
        <f t="shared" ref="AD257:AD262" si="217">M257-AC257</f>
        <v>0</v>
      </c>
      <c r="AE257" s="222"/>
      <c r="AG257" s="415">
        <v>2</v>
      </c>
      <c r="AH257" s="420"/>
      <c r="AI257" s="491"/>
      <c r="AJ257" s="491"/>
      <c r="AK257" s="409"/>
      <c r="AL257" s="307">
        <f t="shared" ref="AL257:AL263" si="218">AU177</f>
        <v>0</v>
      </c>
      <c r="AM257" s="234">
        <v>0</v>
      </c>
      <c r="AN257" s="234">
        <v>0</v>
      </c>
      <c r="AO257" s="277">
        <f t="shared" ref="AO257:AO262" si="219">SUM(AM257:AN257)</f>
        <v>0</v>
      </c>
      <c r="AP257" s="234">
        <v>0</v>
      </c>
      <c r="AQ257" s="234">
        <v>0</v>
      </c>
      <c r="AR257" s="277">
        <f t="shared" ref="AR257:AR262" si="220">SUM(AP257:AQ257)</f>
        <v>0</v>
      </c>
      <c r="AS257" s="234">
        <v>0</v>
      </c>
      <c r="AT257" s="277">
        <f t="shared" ref="AT257:AT262" si="221">SUM(AO257, AR257, AS257)</f>
        <v>0</v>
      </c>
      <c r="AU257" s="278">
        <f t="shared" ref="AU257:AU263" si="222">IF($S$313&lt;&gt;0, AC257+AL257-AT257, M257+AL257-AT257)</f>
        <v>0</v>
      </c>
    </row>
    <row r="258" spans="1:48" x14ac:dyDescent="0.35">
      <c r="A258" s="415">
        <v>3</v>
      </c>
      <c r="B258" s="420"/>
      <c r="C258" s="491"/>
      <c r="D258" s="491"/>
      <c r="E258" s="423"/>
      <c r="F258" s="234">
        <v>0</v>
      </c>
      <c r="G258" s="234">
        <v>0</v>
      </c>
      <c r="H258" s="235">
        <f t="shared" si="210"/>
        <v>0</v>
      </c>
      <c r="I258" s="234">
        <v>0</v>
      </c>
      <c r="J258" s="234">
        <v>0</v>
      </c>
      <c r="K258" s="235">
        <f t="shared" si="211"/>
        <v>0</v>
      </c>
      <c r="L258" s="234">
        <v>0</v>
      </c>
      <c r="M258" s="236">
        <f t="shared" si="212"/>
        <v>0</v>
      </c>
      <c r="N258" s="222"/>
      <c r="P258" s="415">
        <v>3</v>
      </c>
      <c r="Q258" s="420"/>
      <c r="R258" s="491"/>
      <c r="S258" s="491"/>
      <c r="T258" s="409"/>
      <c r="U258" s="162">
        <f t="shared" si="213"/>
        <v>0</v>
      </c>
      <c r="V258" s="234">
        <v>0</v>
      </c>
      <c r="W258" s="234">
        <v>0</v>
      </c>
      <c r="X258" s="295">
        <f t="shared" si="214"/>
        <v>0</v>
      </c>
      <c r="Y258" s="234">
        <v>0</v>
      </c>
      <c r="Z258" s="234">
        <v>0</v>
      </c>
      <c r="AA258" s="295">
        <f t="shared" si="215"/>
        <v>0</v>
      </c>
      <c r="AB258" s="234">
        <v>0</v>
      </c>
      <c r="AC258" s="295">
        <f t="shared" si="216"/>
        <v>0</v>
      </c>
      <c r="AD258" s="296">
        <f t="shared" si="217"/>
        <v>0</v>
      </c>
      <c r="AE258" s="222"/>
      <c r="AG258" s="415">
        <v>3</v>
      </c>
      <c r="AH258" s="420"/>
      <c r="AI258" s="491"/>
      <c r="AJ258" s="491"/>
      <c r="AK258" s="409"/>
      <c r="AL258" s="307">
        <f t="shared" si="218"/>
        <v>0</v>
      </c>
      <c r="AM258" s="234">
        <v>0</v>
      </c>
      <c r="AN258" s="234">
        <v>0</v>
      </c>
      <c r="AO258" s="277">
        <f t="shared" si="219"/>
        <v>0</v>
      </c>
      <c r="AP258" s="234">
        <v>0</v>
      </c>
      <c r="AQ258" s="234">
        <v>0</v>
      </c>
      <c r="AR258" s="277">
        <f t="shared" si="220"/>
        <v>0</v>
      </c>
      <c r="AS258" s="234">
        <v>0</v>
      </c>
      <c r="AT258" s="277">
        <f t="shared" si="221"/>
        <v>0</v>
      </c>
      <c r="AU258" s="278">
        <f>IF($S$313&lt;&gt;0, AC258+AL258-AT258, M258+AL258-AT258)</f>
        <v>0</v>
      </c>
    </row>
    <row r="259" spans="1:48" x14ac:dyDescent="0.35">
      <c r="A259" s="415">
        <v>4</v>
      </c>
      <c r="B259" s="420"/>
      <c r="C259" s="491"/>
      <c r="D259" s="491"/>
      <c r="E259" s="423"/>
      <c r="F259" s="234">
        <v>0</v>
      </c>
      <c r="G259" s="234">
        <v>0</v>
      </c>
      <c r="H259" s="235">
        <f>SUM(F259:G259)</f>
        <v>0</v>
      </c>
      <c r="I259" s="234">
        <v>0</v>
      </c>
      <c r="J259" s="234">
        <v>0</v>
      </c>
      <c r="K259" s="235">
        <f>SUM(I259:J259)</f>
        <v>0</v>
      </c>
      <c r="L259" s="234">
        <v>0</v>
      </c>
      <c r="M259" s="236">
        <f>SUM(H259, K259, L259)</f>
        <v>0</v>
      </c>
      <c r="N259" s="222"/>
      <c r="P259" s="415">
        <v>4</v>
      </c>
      <c r="Q259" s="420"/>
      <c r="R259" s="491"/>
      <c r="S259" s="491"/>
      <c r="T259" s="409"/>
      <c r="U259" s="162">
        <f t="shared" si="213"/>
        <v>0</v>
      </c>
      <c r="V259" s="234">
        <v>0</v>
      </c>
      <c r="W259" s="234">
        <v>0</v>
      </c>
      <c r="X259" s="295">
        <f t="shared" si="214"/>
        <v>0</v>
      </c>
      <c r="Y259" s="234">
        <v>0</v>
      </c>
      <c r="Z259" s="234">
        <v>0</v>
      </c>
      <c r="AA259" s="295">
        <f t="shared" si="215"/>
        <v>0</v>
      </c>
      <c r="AB259" s="234">
        <v>0</v>
      </c>
      <c r="AC259" s="295">
        <f t="shared" si="216"/>
        <v>0</v>
      </c>
      <c r="AD259" s="296">
        <f t="shared" si="217"/>
        <v>0</v>
      </c>
      <c r="AE259" s="222"/>
      <c r="AG259" s="415">
        <v>4</v>
      </c>
      <c r="AH259" s="420"/>
      <c r="AI259" s="491"/>
      <c r="AJ259" s="491"/>
      <c r="AK259" s="409"/>
      <c r="AL259" s="307">
        <f t="shared" si="218"/>
        <v>0</v>
      </c>
      <c r="AM259" s="234">
        <v>0</v>
      </c>
      <c r="AN259" s="234">
        <v>0</v>
      </c>
      <c r="AO259" s="277">
        <f t="shared" si="219"/>
        <v>0</v>
      </c>
      <c r="AP259" s="234">
        <v>0</v>
      </c>
      <c r="AQ259" s="234">
        <v>0</v>
      </c>
      <c r="AR259" s="277">
        <f t="shared" si="220"/>
        <v>0</v>
      </c>
      <c r="AS259" s="234">
        <v>0</v>
      </c>
      <c r="AT259" s="277">
        <f t="shared" si="221"/>
        <v>0</v>
      </c>
      <c r="AU259" s="278">
        <f t="shared" si="222"/>
        <v>0</v>
      </c>
    </row>
    <row r="260" spans="1:48" x14ac:dyDescent="0.35">
      <c r="A260" s="415">
        <v>5</v>
      </c>
      <c r="B260" s="420"/>
      <c r="C260" s="491"/>
      <c r="D260" s="491"/>
      <c r="E260" s="423"/>
      <c r="F260" s="234">
        <v>0</v>
      </c>
      <c r="G260" s="234">
        <v>0</v>
      </c>
      <c r="H260" s="235">
        <f t="shared" si="210"/>
        <v>0</v>
      </c>
      <c r="I260" s="234">
        <v>0</v>
      </c>
      <c r="J260" s="234">
        <v>0</v>
      </c>
      <c r="K260" s="235">
        <f t="shared" si="211"/>
        <v>0</v>
      </c>
      <c r="L260" s="234">
        <v>0</v>
      </c>
      <c r="M260" s="236">
        <f t="shared" si="212"/>
        <v>0</v>
      </c>
      <c r="N260" s="222"/>
      <c r="P260" s="415">
        <v>5</v>
      </c>
      <c r="Q260" s="420"/>
      <c r="R260" s="491"/>
      <c r="S260" s="491"/>
      <c r="T260" s="409"/>
      <c r="U260" s="162">
        <f t="shared" si="213"/>
        <v>0</v>
      </c>
      <c r="V260" s="234">
        <v>0</v>
      </c>
      <c r="W260" s="234">
        <v>0</v>
      </c>
      <c r="X260" s="295">
        <f t="shared" si="214"/>
        <v>0</v>
      </c>
      <c r="Y260" s="234">
        <v>0</v>
      </c>
      <c r="Z260" s="234">
        <v>0</v>
      </c>
      <c r="AA260" s="295">
        <f t="shared" si="215"/>
        <v>0</v>
      </c>
      <c r="AB260" s="234">
        <v>0</v>
      </c>
      <c r="AC260" s="295">
        <f t="shared" si="216"/>
        <v>0</v>
      </c>
      <c r="AD260" s="296">
        <f t="shared" si="217"/>
        <v>0</v>
      </c>
      <c r="AE260" s="222"/>
      <c r="AG260" s="415">
        <v>5</v>
      </c>
      <c r="AH260" s="420"/>
      <c r="AI260" s="491"/>
      <c r="AJ260" s="491"/>
      <c r="AK260" s="409"/>
      <c r="AL260" s="307">
        <f t="shared" si="218"/>
        <v>0</v>
      </c>
      <c r="AM260" s="234">
        <v>0</v>
      </c>
      <c r="AN260" s="234">
        <v>0</v>
      </c>
      <c r="AO260" s="277">
        <f t="shared" si="219"/>
        <v>0</v>
      </c>
      <c r="AP260" s="234">
        <v>0</v>
      </c>
      <c r="AQ260" s="234">
        <v>0</v>
      </c>
      <c r="AR260" s="277">
        <f t="shared" si="220"/>
        <v>0</v>
      </c>
      <c r="AS260" s="234">
        <v>0</v>
      </c>
      <c r="AT260" s="277">
        <f t="shared" si="221"/>
        <v>0</v>
      </c>
      <c r="AU260" s="278">
        <f t="shared" si="222"/>
        <v>0</v>
      </c>
    </row>
    <row r="261" spans="1:48" x14ac:dyDescent="0.35">
      <c r="A261" s="415">
        <v>6</v>
      </c>
      <c r="B261" s="420"/>
      <c r="C261" s="491"/>
      <c r="D261" s="491"/>
      <c r="E261" s="423"/>
      <c r="F261" s="234">
        <v>0</v>
      </c>
      <c r="G261" s="234">
        <v>0</v>
      </c>
      <c r="H261" s="235">
        <f t="shared" si="210"/>
        <v>0</v>
      </c>
      <c r="I261" s="234">
        <v>0</v>
      </c>
      <c r="J261" s="234">
        <v>0</v>
      </c>
      <c r="K261" s="235">
        <f t="shared" si="211"/>
        <v>0</v>
      </c>
      <c r="L261" s="234">
        <v>0</v>
      </c>
      <c r="M261" s="236">
        <f t="shared" si="212"/>
        <v>0</v>
      </c>
      <c r="N261" s="222"/>
      <c r="P261" s="415">
        <v>6</v>
      </c>
      <c r="Q261" s="420"/>
      <c r="R261" s="491"/>
      <c r="S261" s="491"/>
      <c r="T261" s="409"/>
      <c r="U261" s="162">
        <f t="shared" si="213"/>
        <v>0</v>
      </c>
      <c r="V261" s="234">
        <v>0</v>
      </c>
      <c r="W261" s="234">
        <v>0</v>
      </c>
      <c r="X261" s="295">
        <f t="shared" si="214"/>
        <v>0</v>
      </c>
      <c r="Y261" s="234">
        <v>0</v>
      </c>
      <c r="Z261" s="234">
        <v>0</v>
      </c>
      <c r="AA261" s="295">
        <f t="shared" si="215"/>
        <v>0</v>
      </c>
      <c r="AB261" s="234">
        <v>0</v>
      </c>
      <c r="AC261" s="295">
        <f t="shared" si="216"/>
        <v>0</v>
      </c>
      <c r="AD261" s="296">
        <f t="shared" si="217"/>
        <v>0</v>
      </c>
      <c r="AE261" s="222"/>
      <c r="AG261" s="415">
        <v>6</v>
      </c>
      <c r="AH261" s="420"/>
      <c r="AI261" s="491"/>
      <c r="AJ261" s="491"/>
      <c r="AK261" s="409"/>
      <c r="AL261" s="307">
        <f t="shared" si="218"/>
        <v>0</v>
      </c>
      <c r="AM261" s="234">
        <v>0</v>
      </c>
      <c r="AN261" s="234">
        <v>0</v>
      </c>
      <c r="AO261" s="277">
        <f t="shared" si="219"/>
        <v>0</v>
      </c>
      <c r="AP261" s="234">
        <v>0</v>
      </c>
      <c r="AQ261" s="234">
        <v>0</v>
      </c>
      <c r="AR261" s="277">
        <f t="shared" si="220"/>
        <v>0</v>
      </c>
      <c r="AS261" s="234">
        <v>0</v>
      </c>
      <c r="AT261" s="277">
        <f t="shared" si="221"/>
        <v>0</v>
      </c>
      <c r="AU261" s="278">
        <f t="shared" si="222"/>
        <v>0</v>
      </c>
    </row>
    <row r="262" spans="1:48" x14ac:dyDescent="0.35">
      <c r="A262" s="620" t="s">
        <v>180</v>
      </c>
      <c r="B262" s="617"/>
      <c r="C262" s="532">
        <v>0</v>
      </c>
      <c r="D262" s="532"/>
      <c r="E262" s="423"/>
      <c r="F262" s="234">
        <v>0</v>
      </c>
      <c r="G262" s="234">
        <v>0</v>
      </c>
      <c r="H262" s="235">
        <f t="shared" si="210"/>
        <v>0</v>
      </c>
      <c r="I262" s="234">
        <v>0</v>
      </c>
      <c r="J262" s="234">
        <v>0</v>
      </c>
      <c r="K262" s="235">
        <f t="shared" si="211"/>
        <v>0</v>
      </c>
      <c r="L262" s="234">
        <v>0</v>
      </c>
      <c r="M262" s="236">
        <f t="shared" si="212"/>
        <v>0</v>
      </c>
      <c r="N262" s="222"/>
      <c r="P262" s="620" t="s">
        <v>180</v>
      </c>
      <c r="Q262" s="617"/>
      <c r="R262" s="532">
        <v>0</v>
      </c>
      <c r="S262" s="532"/>
      <c r="T262" s="409"/>
      <c r="U262" s="162">
        <f t="shared" si="213"/>
        <v>0</v>
      </c>
      <c r="V262" s="234">
        <v>0</v>
      </c>
      <c r="W262" s="234">
        <v>0</v>
      </c>
      <c r="X262" s="295">
        <f t="shared" si="214"/>
        <v>0</v>
      </c>
      <c r="Y262" s="234">
        <v>0</v>
      </c>
      <c r="Z262" s="234">
        <v>0</v>
      </c>
      <c r="AA262" s="295">
        <f t="shared" si="215"/>
        <v>0</v>
      </c>
      <c r="AB262" s="234">
        <v>0</v>
      </c>
      <c r="AC262" s="295">
        <f t="shared" si="216"/>
        <v>0</v>
      </c>
      <c r="AD262" s="296">
        <f t="shared" si="217"/>
        <v>0</v>
      </c>
      <c r="AE262" s="222"/>
      <c r="AG262" s="620" t="s">
        <v>180</v>
      </c>
      <c r="AH262" s="617"/>
      <c r="AI262" s="532">
        <v>0</v>
      </c>
      <c r="AJ262" s="532"/>
      <c r="AK262" s="409"/>
      <c r="AL262" s="307">
        <f t="shared" si="218"/>
        <v>0</v>
      </c>
      <c r="AM262" s="234">
        <v>0</v>
      </c>
      <c r="AN262" s="234">
        <v>0</v>
      </c>
      <c r="AO262" s="277">
        <f t="shared" si="219"/>
        <v>0</v>
      </c>
      <c r="AP262" s="234">
        <v>0</v>
      </c>
      <c r="AQ262" s="234">
        <v>0</v>
      </c>
      <c r="AR262" s="277">
        <f t="shared" si="220"/>
        <v>0</v>
      </c>
      <c r="AS262" s="234">
        <v>0</v>
      </c>
      <c r="AT262" s="277">
        <f t="shared" si="221"/>
        <v>0</v>
      </c>
      <c r="AU262" s="278">
        <f t="shared" si="222"/>
        <v>0</v>
      </c>
    </row>
    <row r="263" spans="1:48" ht="16" thickBot="1" x14ac:dyDescent="0.4">
      <c r="A263" s="493" t="s">
        <v>207</v>
      </c>
      <c r="B263" s="494"/>
      <c r="C263" s="497">
        <f>COUNTA(B256:B261)+C262</f>
        <v>0</v>
      </c>
      <c r="D263" s="497"/>
      <c r="E263" s="411"/>
      <c r="F263" s="250">
        <f>SUM(F256:F262)</f>
        <v>0</v>
      </c>
      <c r="G263" s="250">
        <f>SUM(G256:G262)</f>
        <v>0</v>
      </c>
      <c r="H263" s="250">
        <f t="shared" ref="H263:L263" si="223">SUM(H256:H262)</f>
        <v>0</v>
      </c>
      <c r="I263" s="250">
        <f t="shared" si="223"/>
        <v>0</v>
      </c>
      <c r="J263" s="250">
        <f>SUM(J256:J262)</f>
        <v>0</v>
      </c>
      <c r="K263" s="250">
        <f t="shared" si="223"/>
        <v>0</v>
      </c>
      <c r="L263" s="250">
        <f t="shared" si="223"/>
        <v>0</v>
      </c>
      <c r="M263" s="237">
        <f>SUM(M256:M262)</f>
        <v>0</v>
      </c>
      <c r="N263" s="222"/>
      <c r="P263" s="493" t="s">
        <v>207</v>
      </c>
      <c r="Q263" s="494"/>
      <c r="R263" s="498">
        <f>COUNTA(Q256:Q261)+R262</f>
        <v>0</v>
      </c>
      <c r="S263" s="498"/>
      <c r="T263" s="411"/>
      <c r="U263" s="339">
        <f t="shared" si="213"/>
        <v>0</v>
      </c>
      <c r="V263" s="293">
        <f>SUM(V256:V262)</f>
        <v>0</v>
      </c>
      <c r="W263" s="293">
        <f>SUM(W256:W262)</f>
        <v>0</v>
      </c>
      <c r="X263" s="293">
        <f t="shared" ref="X263:AB263" si="224">SUM(X256:X262)</f>
        <v>0</v>
      </c>
      <c r="Y263" s="293">
        <f t="shared" si="224"/>
        <v>0</v>
      </c>
      <c r="Z263" s="293">
        <f t="shared" si="224"/>
        <v>0</v>
      </c>
      <c r="AA263" s="293">
        <f t="shared" si="224"/>
        <v>0</v>
      </c>
      <c r="AB263" s="293">
        <f t="shared" si="224"/>
        <v>0</v>
      </c>
      <c r="AC263" s="293">
        <f>SUM(AC256:AC262)</f>
        <v>0</v>
      </c>
      <c r="AD263" s="294">
        <f>SUM(AD256:AD262)</f>
        <v>0</v>
      </c>
      <c r="AE263" s="222"/>
      <c r="AG263" s="493" t="s">
        <v>207</v>
      </c>
      <c r="AH263" s="494"/>
      <c r="AI263" s="543">
        <f>COUNTA(AH256:AH261)+AI262</f>
        <v>0</v>
      </c>
      <c r="AJ263" s="543"/>
      <c r="AK263" s="411"/>
      <c r="AL263" s="337">
        <f t="shared" si="218"/>
        <v>0</v>
      </c>
      <c r="AM263" s="275">
        <f>SUM(AM256:AM262)</f>
        <v>0</v>
      </c>
      <c r="AN263" s="275">
        <f>SUM(AN256:AN262)</f>
        <v>0</v>
      </c>
      <c r="AO263" s="275">
        <f t="shared" ref="AO263:AT263" si="225">SUM(AO256:AO262)</f>
        <v>0</v>
      </c>
      <c r="AP263" s="275">
        <f t="shared" si="225"/>
        <v>0</v>
      </c>
      <c r="AQ263" s="275">
        <f t="shared" si="225"/>
        <v>0</v>
      </c>
      <c r="AR263" s="275">
        <f t="shared" si="225"/>
        <v>0</v>
      </c>
      <c r="AS263" s="275">
        <f t="shared" si="225"/>
        <v>0</v>
      </c>
      <c r="AT263" s="275">
        <f t="shared" si="225"/>
        <v>0</v>
      </c>
      <c r="AU263" s="276">
        <f t="shared" si="222"/>
        <v>0</v>
      </c>
      <c r="AV263" s="358"/>
    </row>
    <row r="264" spans="1:48" ht="3.75" customHeight="1" thickBot="1" x14ac:dyDescent="0.4">
      <c r="F264" s="357"/>
      <c r="G264" s="357"/>
      <c r="Y264" s="163"/>
      <c r="Z264" s="163"/>
      <c r="AA264" s="163"/>
      <c r="AB264" s="163"/>
      <c r="AC264" s="163"/>
      <c r="AD264" s="163"/>
      <c r="AE264" s="358"/>
    </row>
    <row r="265" spans="1:48" s="242" customFormat="1" x14ac:dyDescent="0.35">
      <c r="A265" s="502" t="s">
        <v>186</v>
      </c>
      <c r="B265" s="503"/>
      <c r="C265" s="503"/>
      <c r="D265" s="503"/>
      <c r="E265" s="503"/>
      <c r="F265" s="503"/>
      <c r="G265" s="503"/>
      <c r="H265" s="503"/>
      <c r="I265" s="503"/>
      <c r="J265" s="503"/>
      <c r="K265" s="503"/>
      <c r="L265" s="503"/>
      <c r="M265" s="518"/>
      <c r="N265" s="413"/>
      <c r="P265" s="502" t="s">
        <v>186</v>
      </c>
      <c r="Q265" s="503"/>
      <c r="R265" s="503"/>
      <c r="S265" s="503"/>
      <c r="T265" s="503"/>
      <c r="U265" s="503"/>
      <c r="V265" s="503"/>
      <c r="W265" s="503"/>
      <c r="X265" s="503"/>
      <c r="Y265" s="503"/>
      <c r="Z265" s="503"/>
      <c r="AA265" s="503"/>
      <c r="AB265" s="503"/>
      <c r="AC265" s="503"/>
      <c r="AD265" s="418"/>
      <c r="AE265" s="413"/>
      <c r="AG265" s="502" t="s">
        <v>186</v>
      </c>
      <c r="AH265" s="503"/>
      <c r="AI265" s="503"/>
      <c r="AJ265" s="503"/>
      <c r="AK265" s="503"/>
      <c r="AL265" s="503"/>
      <c r="AM265" s="503"/>
      <c r="AN265" s="503"/>
      <c r="AO265" s="503"/>
      <c r="AP265" s="503"/>
      <c r="AQ265" s="503"/>
      <c r="AR265" s="503"/>
      <c r="AS265" s="503"/>
      <c r="AT265" s="503"/>
      <c r="AU265" s="418"/>
    </row>
    <row r="266" spans="1:48" s="242" customFormat="1" ht="31.5" customHeight="1" x14ac:dyDescent="0.35">
      <c r="A266" s="534" t="s">
        <v>188</v>
      </c>
      <c r="B266" s="533"/>
      <c r="C266" s="533" t="s">
        <v>13</v>
      </c>
      <c r="D266" s="533"/>
      <c r="E266" s="424" t="s">
        <v>14</v>
      </c>
      <c r="F266" s="412" t="s">
        <v>171</v>
      </c>
      <c r="G266" s="412" t="s">
        <v>68</v>
      </c>
      <c r="H266" s="422" t="s">
        <v>151</v>
      </c>
      <c r="I266" s="412" t="s">
        <v>80</v>
      </c>
      <c r="J266" s="412" t="s">
        <v>81</v>
      </c>
      <c r="K266" s="422" t="s">
        <v>82</v>
      </c>
      <c r="L266" s="412" t="s">
        <v>150</v>
      </c>
      <c r="M266" s="259" t="s">
        <v>18</v>
      </c>
      <c r="N266" s="413"/>
      <c r="P266" s="534" t="s">
        <v>188</v>
      </c>
      <c r="Q266" s="533"/>
      <c r="R266" s="533" t="s">
        <v>13</v>
      </c>
      <c r="S266" s="533"/>
      <c r="T266" s="424" t="s">
        <v>14</v>
      </c>
      <c r="U266" s="260" t="s">
        <v>260</v>
      </c>
      <c r="V266" s="424" t="s">
        <v>171</v>
      </c>
      <c r="W266" s="424" t="s">
        <v>68</v>
      </c>
      <c r="X266" s="260" t="s">
        <v>151</v>
      </c>
      <c r="Y266" s="424" t="s">
        <v>80</v>
      </c>
      <c r="Z266" s="424" t="s">
        <v>81</v>
      </c>
      <c r="AA266" s="260" t="s">
        <v>82</v>
      </c>
      <c r="AB266" s="424" t="s">
        <v>150</v>
      </c>
      <c r="AC266" s="260" t="s">
        <v>18</v>
      </c>
      <c r="AD266" s="267" t="s">
        <v>114</v>
      </c>
      <c r="AE266" s="413"/>
      <c r="AG266" s="534" t="s">
        <v>188</v>
      </c>
      <c r="AH266" s="533"/>
      <c r="AI266" s="533" t="s">
        <v>13</v>
      </c>
      <c r="AJ266" s="533"/>
      <c r="AK266" s="424" t="s">
        <v>14</v>
      </c>
      <c r="AL266" s="260" t="s">
        <v>260</v>
      </c>
      <c r="AM266" s="424" t="s">
        <v>171</v>
      </c>
      <c r="AN266" s="424" t="s">
        <v>68</v>
      </c>
      <c r="AO266" s="260" t="s">
        <v>151</v>
      </c>
      <c r="AP266" s="424" t="s">
        <v>80</v>
      </c>
      <c r="AQ266" s="424" t="s">
        <v>81</v>
      </c>
      <c r="AR266" s="260" t="s">
        <v>82</v>
      </c>
      <c r="AS266" s="424" t="s">
        <v>150</v>
      </c>
      <c r="AT266" s="260" t="s">
        <v>213</v>
      </c>
      <c r="AU266" s="267" t="s">
        <v>263</v>
      </c>
    </row>
    <row r="267" spans="1:48" x14ac:dyDescent="0.35">
      <c r="A267" s="495">
        <v>0</v>
      </c>
      <c r="B267" s="491"/>
      <c r="C267" s="496" t="s">
        <v>19</v>
      </c>
      <c r="D267" s="496"/>
      <c r="E267" s="409"/>
      <c r="F267" s="234">
        <v>0</v>
      </c>
      <c r="G267" s="234">
        <v>0</v>
      </c>
      <c r="H267" s="235">
        <f>SUM(F267:G267)</f>
        <v>0</v>
      </c>
      <c r="I267" s="234">
        <v>0</v>
      </c>
      <c r="J267" s="234">
        <v>0</v>
      </c>
      <c r="K267" s="235">
        <f>SUM(I267:J267)</f>
        <v>0</v>
      </c>
      <c r="L267" s="234">
        <v>0</v>
      </c>
      <c r="M267" s="236">
        <f>SUM(H267, K267, L267)</f>
        <v>0</v>
      </c>
      <c r="N267" s="223"/>
      <c r="P267" s="522">
        <v>0</v>
      </c>
      <c r="Q267" s="496"/>
      <c r="R267" s="496" t="s">
        <v>19</v>
      </c>
      <c r="S267" s="496"/>
      <c r="T267" s="409"/>
      <c r="U267" s="162">
        <f t="shared" ref="U267:U274" si="226">AU187</f>
        <v>0</v>
      </c>
      <c r="V267" s="234">
        <v>0</v>
      </c>
      <c r="W267" s="234">
        <v>0</v>
      </c>
      <c r="X267" s="295">
        <f>SUM(V267:W267)</f>
        <v>0</v>
      </c>
      <c r="Y267" s="234">
        <v>0</v>
      </c>
      <c r="Z267" s="234">
        <v>0</v>
      </c>
      <c r="AA267" s="295">
        <f>SUM(Y267:Z267)</f>
        <v>0</v>
      </c>
      <c r="AB267" s="234">
        <v>0</v>
      </c>
      <c r="AC267" s="295">
        <f>SUM(X267, AA267, AB267)</f>
        <v>0</v>
      </c>
      <c r="AD267" s="296">
        <f t="shared" ref="AD267:AD271" si="227">M267-AC267</f>
        <v>0</v>
      </c>
      <c r="AE267" s="223"/>
      <c r="AG267" s="522">
        <v>0</v>
      </c>
      <c r="AH267" s="496"/>
      <c r="AI267" s="496" t="s">
        <v>19</v>
      </c>
      <c r="AJ267" s="496"/>
      <c r="AK267" s="409"/>
      <c r="AL267" s="307">
        <f t="shared" ref="AL267:AL274" si="228">AU187</f>
        <v>0</v>
      </c>
      <c r="AM267" s="234">
        <v>0</v>
      </c>
      <c r="AN267" s="234">
        <v>0</v>
      </c>
      <c r="AO267" s="277">
        <f>SUM(AM267:AN267)</f>
        <v>0</v>
      </c>
      <c r="AP267" s="234">
        <v>0</v>
      </c>
      <c r="AQ267" s="234">
        <v>0</v>
      </c>
      <c r="AR267" s="277">
        <f>SUM(AP267:AQ267)</f>
        <v>0</v>
      </c>
      <c r="AS267" s="234">
        <v>0</v>
      </c>
      <c r="AT267" s="277">
        <f>SUM(AO267, AR267, AS267)</f>
        <v>0</v>
      </c>
      <c r="AU267" s="278">
        <f t="shared" ref="AU267:AU274" si="229">IF($S$313&lt;&gt;0, AC267+AL267-AT267, M267+AL267-AT267)</f>
        <v>0</v>
      </c>
    </row>
    <row r="268" spans="1:48" x14ac:dyDescent="0.35">
      <c r="A268" s="495">
        <v>0</v>
      </c>
      <c r="B268" s="491"/>
      <c r="C268" s="496" t="s">
        <v>20</v>
      </c>
      <c r="D268" s="496"/>
      <c r="E268" s="409"/>
      <c r="F268" s="234">
        <v>0</v>
      </c>
      <c r="G268" s="234">
        <v>0</v>
      </c>
      <c r="H268" s="235">
        <f t="shared" ref="H268:H271" si="230">SUM(F268:G268)</f>
        <v>0</v>
      </c>
      <c r="I268" s="234">
        <v>0</v>
      </c>
      <c r="J268" s="234">
        <v>0</v>
      </c>
      <c r="K268" s="235">
        <f t="shared" ref="K268:K271" si="231">SUM(I268:J268)</f>
        <v>0</v>
      </c>
      <c r="L268" s="234">
        <v>0</v>
      </c>
      <c r="M268" s="236">
        <f t="shared" ref="M268:M271" si="232">SUM(H268, K268, L268)</f>
        <v>0</v>
      </c>
      <c r="N268" s="223"/>
      <c r="P268" s="522">
        <v>0</v>
      </c>
      <c r="Q268" s="496"/>
      <c r="R268" s="496" t="s">
        <v>20</v>
      </c>
      <c r="S268" s="496"/>
      <c r="T268" s="409"/>
      <c r="U268" s="162">
        <f t="shared" si="226"/>
        <v>0</v>
      </c>
      <c r="V268" s="234">
        <v>0</v>
      </c>
      <c r="W268" s="234">
        <v>0</v>
      </c>
      <c r="X268" s="295">
        <f t="shared" ref="X268:X271" si="233">SUM(V268:W268)</f>
        <v>0</v>
      </c>
      <c r="Y268" s="234">
        <v>0</v>
      </c>
      <c r="Z268" s="234">
        <v>0</v>
      </c>
      <c r="AA268" s="295">
        <f t="shared" ref="AA268:AA271" si="234">SUM(Y268:Z268)</f>
        <v>0</v>
      </c>
      <c r="AB268" s="234">
        <v>0</v>
      </c>
      <c r="AC268" s="295">
        <f t="shared" ref="AC268:AC271" si="235">SUM(X268, AA268, AB268)</f>
        <v>0</v>
      </c>
      <c r="AD268" s="296">
        <f t="shared" si="227"/>
        <v>0</v>
      </c>
      <c r="AE268" s="223"/>
      <c r="AG268" s="522">
        <v>0</v>
      </c>
      <c r="AH268" s="496"/>
      <c r="AI268" s="496" t="s">
        <v>20</v>
      </c>
      <c r="AJ268" s="496"/>
      <c r="AK268" s="409"/>
      <c r="AL268" s="307">
        <f t="shared" si="228"/>
        <v>0</v>
      </c>
      <c r="AM268" s="234">
        <v>0</v>
      </c>
      <c r="AN268" s="234">
        <v>0</v>
      </c>
      <c r="AO268" s="277">
        <f t="shared" ref="AO268:AO271" si="236">SUM(AM268:AN268)</f>
        <v>0</v>
      </c>
      <c r="AP268" s="234">
        <v>0</v>
      </c>
      <c r="AQ268" s="234">
        <v>0</v>
      </c>
      <c r="AR268" s="277">
        <f t="shared" ref="AR268:AR271" si="237">SUM(AP268:AQ268)</f>
        <v>0</v>
      </c>
      <c r="AS268" s="234">
        <v>0</v>
      </c>
      <c r="AT268" s="277">
        <f t="shared" ref="AT268:AT271" si="238">SUM(AO268, AR268, AS268)</f>
        <v>0</v>
      </c>
      <c r="AU268" s="278">
        <f>IF($S$313&lt;&gt;0, AC268+AL268-AT268, M268+AL268-AT268)</f>
        <v>0</v>
      </c>
    </row>
    <row r="269" spans="1:48" x14ac:dyDescent="0.35">
      <c r="A269" s="495">
        <v>0</v>
      </c>
      <c r="B269" s="491"/>
      <c r="C269" s="496" t="s">
        <v>21</v>
      </c>
      <c r="D269" s="496"/>
      <c r="E269" s="409"/>
      <c r="F269" s="234">
        <v>0</v>
      </c>
      <c r="G269" s="234">
        <v>0</v>
      </c>
      <c r="H269" s="235">
        <f>SUM(F269:G269)</f>
        <v>0</v>
      </c>
      <c r="I269" s="234">
        <v>0</v>
      </c>
      <c r="J269" s="234">
        <v>0</v>
      </c>
      <c r="K269" s="235">
        <f t="shared" si="231"/>
        <v>0</v>
      </c>
      <c r="L269" s="234">
        <v>0</v>
      </c>
      <c r="M269" s="236">
        <f t="shared" si="232"/>
        <v>0</v>
      </c>
      <c r="N269" s="223"/>
      <c r="P269" s="522">
        <v>0</v>
      </c>
      <c r="Q269" s="496"/>
      <c r="R269" s="496" t="s">
        <v>21</v>
      </c>
      <c r="S269" s="496"/>
      <c r="T269" s="409"/>
      <c r="U269" s="162">
        <f t="shared" si="226"/>
        <v>0</v>
      </c>
      <c r="V269" s="234">
        <v>0</v>
      </c>
      <c r="W269" s="234">
        <v>0</v>
      </c>
      <c r="X269" s="295">
        <f t="shared" si="233"/>
        <v>0</v>
      </c>
      <c r="Y269" s="234">
        <v>0</v>
      </c>
      <c r="Z269" s="234">
        <v>0</v>
      </c>
      <c r="AA269" s="295">
        <f t="shared" si="234"/>
        <v>0</v>
      </c>
      <c r="AB269" s="234">
        <v>0</v>
      </c>
      <c r="AC269" s="295">
        <f t="shared" si="235"/>
        <v>0</v>
      </c>
      <c r="AD269" s="296">
        <f t="shared" si="227"/>
        <v>0</v>
      </c>
      <c r="AE269" s="223"/>
      <c r="AG269" s="522">
        <v>0</v>
      </c>
      <c r="AH269" s="496"/>
      <c r="AI269" s="496" t="s">
        <v>21</v>
      </c>
      <c r="AJ269" s="496"/>
      <c r="AK269" s="409"/>
      <c r="AL269" s="307">
        <f t="shared" si="228"/>
        <v>0</v>
      </c>
      <c r="AM269" s="234">
        <v>0</v>
      </c>
      <c r="AN269" s="234">
        <v>0</v>
      </c>
      <c r="AO269" s="277">
        <f t="shared" si="236"/>
        <v>0</v>
      </c>
      <c r="AP269" s="234">
        <v>0</v>
      </c>
      <c r="AQ269" s="234">
        <v>0</v>
      </c>
      <c r="AR269" s="277">
        <f t="shared" si="237"/>
        <v>0</v>
      </c>
      <c r="AS269" s="234">
        <v>0</v>
      </c>
      <c r="AT269" s="277">
        <f t="shared" si="238"/>
        <v>0</v>
      </c>
      <c r="AU269" s="278">
        <f t="shared" si="229"/>
        <v>0</v>
      </c>
    </row>
    <row r="270" spans="1:48" x14ac:dyDescent="0.35">
      <c r="A270" s="495">
        <v>0</v>
      </c>
      <c r="B270" s="491"/>
      <c r="C270" s="496" t="s">
        <v>22</v>
      </c>
      <c r="D270" s="496"/>
      <c r="E270" s="409"/>
      <c r="F270" s="234">
        <v>0</v>
      </c>
      <c r="G270" s="234">
        <v>0</v>
      </c>
      <c r="H270" s="235">
        <f t="shared" si="230"/>
        <v>0</v>
      </c>
      <c r="I270" s="234">
        <v>0</v>
      </c>
      <c r="J270" s="234">
        <v>0</v>
      </c>
      <c r="K270" s="235">
        <f t="shared" si="231"/>
        <v>0</v>
      </c>
      <c r="L270" s="234">
        <v>0</v>
      </c>
      <c r="M270" s="236">
        <f t="shared" si="232"/>
        <v>0</v>
      </c>
      <c r="N270" s="223"/>
      <c r="P270" s="522">
        <v>0</v>
      </c>
      <c r="Q270" s="496"/>
      <c r="R270" s="496" t="s">
        <v>22</v>
      </c>
      <c r="S270" s="496"/>
      <c r="T270" s="409"/>
      <c r="U270" s="162">
        <f t="shared" si="226"/>
        <v>0</v>
      </c>
      <c r="V270" s="234">
        <v>0</v>
      </c>
      <c r="W270" s="234">
        <v>0</v>
      </c>
      <c r="X270" s="295">
        <f t="shared" si="233"/>
        <v>0</v>
      </c>
      <c r="Y270" s="234">
        <v>0</v>
      </c>
      <c r="Z270" s="234">
        <v>0</v>
      </c>
      <c r="AA270" s="295">
        <f t="shared" si="234"/>
        <v>0</v>
      </c>
      <c r="AB270" s="234">
        <v>0</v>
      </c>
      <c r="AC270" s="295">
        <f t="shared" si="235"/>
        <v>0</v>
      </c>
      <c r="AD270" s="296">
        <f t="shared" si="227"/>
        <v>0</v>
      </c>
      <c r="AE270" s="223"/>
      <c r="AG270" s="522">
        <v>0</v>
      </c>
      <c r="AH270" s="496"/>
      <c r="AI270" s="496" t="s">
        <v>22</v>
      </c>
      <c r="AJ270" s="496"/>
      <c r="AK270" s="409"/>
      <c r="AL270" s="307">
        <f t="shared" si="228"/>
        <v>0</v>
      </c>
      <c r="AM270" s="234">
        <v>0</v>
      </c>
      <c r="AN270" s="234">
        <v>0</v>
      </c>
      <c r="AO270" s="277">
        <f t="shared" si="236"/>
        <v>0</v>
      </c>
      <c r="AP270" s="234">
        <v>0</v>
      </c>
      <c r="AQ270" s="234">
        <v>0</v>
      </c>
      <c r="AR270" s="277">
        <f t="shared" si="237"/>
        <v>0</v>
      </c>
      <c r="AS270" s="234">
        <v>0</v>
      </c>
      <c r="AT270" s="277">
        <f t="shared" si="238"/>
        <v>0</v>
      </c>
      <c r="AU270" s="278">
        <f t="shared" si="229"/>
        <v>0</v>
      </c>
    </row>
    <row r="271" spans="1:48" x14ac:dyDescent="0.35">
      <c r="A271" s="495">
        <v>0</v>
      </c>
      <c r="B271" s="491"/>
      <c r="C271" s="491" t="s">
        <v>23</v>
      </c>
      <c r="D271" s="491"/>
      <c r="E271" s="409"/>
      <c r="F271" s="234">
        <v>0</v>
      </c>
      <c r="G271" s="234">
        <v>0</v>
      </c>
      <c r="H271" s="235">
        <f t="shared" si="230"/>
        <v>0</v>
      </c>
      <c r="I271" s="234">
        <v>0</v>
      </c>
      <c r="J271" s="234">
        <v>0</v>
      </c>
      <c r="K271" s="235">
        <f t="shared" si="231"/>
        <v>0</v>
      </c>
      <c r="L271" s="234">
        <v>0</v>
      </c>
      <c r="M271" s="236">
        <f t="shared" si="232"/>
        <v>0</v>
      </c>
      <c r="N271" s="223"/>
      <c r="P271" s="522">
        <v>0</v>
      </c>
      <c r="Q271" s="496"/>
      <c r="R271" s="496" t="s">
        <v>23</v>
      </c>
      <c r="S271" s="496"/>
      <c r="T271" s="409"/>
      <c r="U271" s="162">
        <f t="shared" si="226"/>
        <v>0</v>
      </c>
      <c r="V271" s="234">
        <v>0</v>
      </c>
      <c r="W271" s="234">
        <v>0</v>
      </c>
      <c r="X271" s="295">
        <f t="shared" si="233"/>
        <v>0</v>
      </c>
      <c r="Y271" s="234">
        <v>0</v>
      </c>
      <c r="Z271" s="234">
        <v>0</v>
      </c>
      <c r="AA271" s="295">
        <f t="shared" si="234"/>
        <v>0</v>
      </c>
      <c r="AB271" s="234">
        <v>0</v>
      </c>
      <c r="AC271" s="295">
        <f t="shared" si="235"/>
        <v>0</v>
      </c>
      <c r="AD271" s="296">
        <f t="shared" si="227"/>
        <v>0</v>
      </c>
      <c r="AE271" s="223"/>
      <c r="AG271" s="522">
        <v>0</v>
      </c>
      <c r="AH271" s="496"/>
      <c r="AI271" s="496" t="s">
        <v>23</v>
      </c>
      <c r="AJ271" s="496"/>
      <c r="AK271" s="409"/>
      <c r="AL271" s="307">
        <f t="shared" si="228"/>
        <v>0</v>
      </c>
      <c r="AM271" s="234">
        <v>0</v>
      </c>
      <c r="AN271" s="234">
        <v>0</v>
      </c>
      <c r="AO271" s="277">
        <f t="shared" si="236"/>
        <v>0</v>
      </c>
      <c r="AP271" s="234">
        <v>0</v>
      </c>
      <c r="AQ271" s="234">
        <v>0</v>
      </c>
      <c r="AR271" s="277">
        <f t="shared" si="237"/>
        <v>0</v>
      </c>
      <c r="AS271" s="234">
        <v>0</v>
      </c>
      <c r="AT271" s="277">
        <f t="shared" si="238"/>
        <v>0</v>
      </c>
      <c r="AU271" s="278">
        <f t="shared" si="229"/>
        <v>0</v>
      </c>
    </row>
    <row r="272" spans="1:48" ht="16" thickBot="1" x14ac:dyDescent="0.4">
      <c r="A272" s="410" t="s">
        <v>181</v>
      </c>
      <c r="B272" s="411"/>
      <c r="C272" s="497">
        <f>SUM(A267:B271)</f>
        <v>0</v>
      </c>
      <c r="D272" s="497"/>
      <c r="E272" s="411"/>
      <c r="F272" s="250">
        <f>SUM(F267:F271)</f>
        <v>0</v>
      </c>
      <c r="G272" s="250">
        <f t="shared" ref="G272:L272" si="239">SUM(G267:G271)</f>
        <v>0</v>
      </c>
      <c r="H272" s="250">
        <f t="shared" si="239"/>
        <v>0</v>
      </c>
      <c r="I272" s="250">
        <f t="shared" si="239"/>
        <v>0</v>
      </c>
      <c r="J272" s="250">
        <f t="shared" si="239"/>
        <v>0</v>
      </c>
      <c r="K272" s="250">
        <f t="shared" si="239"/>
        <v>0</v>
      </c>
      <c r="L272" s="250">
        <f t="shared" si="239"/>
        <v>0</v>
      </c>
      <c r="M272" s="237">
        <f>SUM(M267:M271)</f>
        <v>0</v>
      </c>
      <c r="N272" s="223"/>
      <c r="P272" s="410" t="s">
        <v>181</v>
      </c>
      <c r="Q272" s="411"/>
      <c r="R272" s="498">
        <f>SUM(P267:Q271)</f>
        <v>0</v>
      </c>
      <c r="S272" s="498"/>
      <c r="T272" s="421"/>
      <c r="U272" s="339">
        <f t="shared" si="226"/>
        <v>0</v>
      </c>
      <c r="V272" s="293">
        <f>SUM(V267:V271)</f>
        <v>0</v>
      </c>
      <c r="W272" s="293">
        <f t="shared" ref="W272:AB272" si="240">SUM(W267:W271)</f>
        <v>0</v>
      </c>
      <c r="X272" s="293">
        <f t="shared" si="240"/>
        <v>0</v>
      </c>
      <c r="Y272" s="293">
        <f t="shared" si="240"/>
        <v>0</v>
      </c>
      <c r="Z272" s="293">
        <f t="shared" si="240"/>
        <v>0</v>
      </c>
      <c r="AA272" s="293">
        <f t="shared" si="240"/>
        <v>0</v>
      </c>
      <c r="AB272" s="293">
        <f t="shared" si="240"/>
        <v>0</v>
      </c>
      <c r="AC272" s="293">
        <f>SUM(AC267:AC271)</f>
        <v>0</v>
      </c>
      <c r="AD272" s="294">
        <f>SUM(AD267:AD271)</f>
        <v>0</v>
      </c>
      <c r="AE272" s="223"/>
      <c r="AG272" s="410" t="s">
        <v>181</v>
      </c>
      <c r="AH272" s="411"/>
      <c r="AI272" s="543">
        <f>SUM(AG267:AH271)</f>
        <v>0</v>
      </c>
      <c r="AJ272" s="543"/>
      <c r="AK272" s="421"/>
      <c r="AL272" s="337">
        <f t="shared" si="228"/>
        <v>0</v>
      </c>
      <c r="AM272" s="275">
        <f>SUM(AM267:AM271)</f>
        <v>0</v>
      </c>
      <c r="AN272" s="275">
        <f t="shared" ref="AN272:AT272" si="241">SUM(AN267:AN271)</f>
        <v>0</v>
      </c>
      <c r="AO272" s="275">
        <f t="shared" si="241"/>
        <v>0</v>
      </c>
      <c r="AP272" s="275">
        <f t="shared" si="241"/>
        <v>0</v>
      </c>
      <c r="AQ272" s="275">
        <f t="shared" si="241"/>
        <v>0</v>
      </c>
      <c r="AR272" s="275">
        <f t="shared" si="241"/>
        <v>0</v>
      </c>
      <c r="AS272" s="275">
        <f t="shared" si="241"/>
        <v>0</v>
      </c>
      <c r="AT272" s="275">
        <f t="shared" si="241"/>
        <v>0</v>
      </c>
      <c r="AU272" s="276">
        <f t="shared" si="229"/>
        <v>0</v>
      </c>
    </row>
    <row r="273" spans="1:47" s="358" customFormat="1" ht="3.75" customHeight="1" thickBot="1" x14ac:dyDescent="0.4">
      <c r="A273" s="499"/>
      <c r="B273" s="499"/>
      <c r="C273" s="499"/>
      <c r="D273" s="499"/>
      <c r="E273" s="499"/>
      <c r="F273" s="499"/>
      <c r="G273" s="499"/>
      <c r="H273" s="499"/>
      <c r="I273" s="499"/>
      <c r="J273" s="499"/>
      <c r="K273" s="499"/>
      <c r="L273" s="499"/>
      <c r="M273" s="499"/>
      <c r="N273" s="223"/>
      <c r="P273" s="499"/>
      <c r="Q273" s="499"/>
      <c r="R273" s="499"/>
      <c r="S273" s="499"/>
      <c r="T273" s="499"/>
      <c r="U273" s="499"/>
      <c r="V273" s="499"/>
      <c r="W273" s="499"/>
      <c r="X273" s="499"/>
      <c r="Y273" s="499"/>
      <c r="Z273" s="499"/>
      <c r="AA273" s="499"/>
      <c r="AB273" s="499"/>
      <c r="AC273" s="499"/>
      <c r="AD273" s="499"/>
      <c r="AE273" s="223"/>
      <c r="AG273" s="634"/>
      <c r="AH273" s="635"/>
      <c r="AI273" s="635"/>
      <c r="AJ273" s="635"/>
      <c r="AK273" s="635"/>
      <c r="AL273" s="635"/>
      <c r="AM273" s="635"/>
      <c r="AN273" s="635"/>
      <c r="AO273" s="635"/>
      <c r="AP273" s="635"/>
      <c r="AQ273" s="635"/>
      <c r="AR273" s="635"/>
      <c r="AS273" s="635"/>
      <c r="AT273" s="635"/>
      <c r="AU273" s="636"/>
    </row>
    <row r="274" spans="1:47" ht="16" thickBot="1" x14ac:dyDescent="0.4">
      <c r="A274" s="500" t="s">
        <v>187</v>
      </c>
      <c r="B274" s="501"/>
      <c r="C274" s="501"/>
      <c r="D274" s="501"/>
      <c r="E274" s="501"/>
      <c r="F274" s="241">
        <f>SUM(F272, F263)</f>
        <v>0</v>
      </c>
      <c r="G274" s="241">
        <f t="shared" ref="G274:L274" si="242">SUM(G272, G263)</f>
        <v>0</v>
      </c>
      <c r="H274" s="241">
        <f>SUM(H272, H263)</f>
        <v>0</v>
      </c>
      <c r="I274" s="241">
        <f t="shared" si="242"/>
        <v>0</v>
      </c>
      <c r="J274" s="241">
        <f t="shared" si="242"/>
        <v>0</v>
      </c>
      <c r="K274" s="241">
        <f>SUM(K272, K263)</f>
        <v>0</v>
      </c>
      <c r="L274" s="241">
        <f t="shared" si="242"/>
        <v>0</v>
      </c>
      <c r="M274" s="240">
        <f>SUM(M272, M263)</f>
        <v>0</v>
      </c>
      <c r="N274" s="223"/>
      <c r="P274" s="500" t="s">
        <v>187</v>
      </c>
      <c r="Q274" s="501"/>
      <c r="R274" s="501"/>
      <c r="S274" s="501"/>
      <c r="T274" s="501"/>
      <c r="U274" s="340">
        <f t="shared" si="226"/>
        <v>0</v>
      </c>
      <c r="V274" s="297">
        <f>SUM(V272, V263)</f>
        <v>0</v>
      </c>
      <c r="W274" s="297">
        <f t="shared" ref="W274" si="243">SUM(W272, W263)</f>
        <v>0</v>
      </c>
      <c r="X274" s="297">
        <f>SUM(X272, X263)</f>
        <v>0</v>
      </c>
      <c r="Y274" s="297">
        <f t="shared" ref="Y274:AB274" si="244">SUM(Y272, Y263)</f>
        <v>0</v>
      </c>
      <c r="Z274" s="297">
        <f t="shared" si="244"/>
        <v>0</v>
      </c>
      <c r="AA274" s="297">
        <f t="shared" si="244"/>
        <v>0</v>
      </c>
      <c r="AB274" s="297">
        <f t="shared" si="244"/>
        <v>0</v>
      </c>
      <c r="AC274" s="297">
        <f>SUM(AC272, AC263)</f>
        <v>0</v>
      </c>
      <c r="AD274" s="298">
        <f>SUM(AD272, AD263)</f>
        <v>0</v>
      </c>
      <c r="AE274" s="223"/>
      <c r="AG274" s="493" t="s">
        <v>187</v>
      </c>
      <c r="AH274" s="494"/>
      <c r="AI274" s="494"/>
      <c r="AJ274" s="494"/>
      <c r="AK274" s="494"/>
      <c r="AL274" s="337">
        <f t="shared" si="228"/>
        <v>0</v>
      </c>
      <c r="AM274" s="275">
        <f>SUM(AM272, AM263)</f>
        <v>0</v>
      </c>
      <c r="AN274" s="275">
        <f t="shared" ref="AN274" si="245">SUM(AN272, AN263)</f>
        <v>0</v>
      </c>
      <c r="AO274" s="275">
        <f>SUM(AO272, AO263)</f>
        <v>0</v>
      </c>
      <c r="AP274" s="275">
        <f t="shared" ref="AP274:AT274" si="246">SUM(AP272, AP263)</f>
        <v>0</v>
      </c>
      <c r="AQ274" s="275">
        <f t="shared" si="246"/>
        <v>0</v>
      </c>
      <c r="AR274" s="275">
        <f t="shared" si="246"/>
        <v>0</v>
      </c>
      <c r="AS274" s="275">
        <f t="shared" si="246"/>
        <v>0</v>
      </c>
      <c r="AT274" s="275">
        <f t="shared" si="246"/>
        <v>0</v>
      </c>
      <c r="AU274" s="276">
        <f t="shared" si="229"/>
        <v>0</v>
      </c>
    </row>
    <row r="275" spans="1:47" ht="16" thickBot="1" x14ac:dyDescent="0.4">
      <c r="F275" s="357"/>
      <c r="G275" s="357"/>
      <c r="AE275" s="358"/>
    </row>
    <row r="276" spans="1:47" s="242" customFormat="1" x14ac:dyDescent="0.35">
      <c r="A276" s="502" t="s">
        <v>98</v>
      </c>
      <c r="B276" s="503"/>
      <c r="C276" s="503"/>
      <c r="D276" s="503"/>
      <c r="E276" s="503"/>
      <c r="F276" s="503"/>
      <c r="G276" s="503"/>
      <c r="H276" s="503"/>
      <c r="I276" s="503"/>
      <c r="J276" s="503"/>
      <c r="K276" s="503"/>
      <c r="L276" s="503"/>
      <c r="M276" s="518"/>
      <c r="N276" s="413"/>
      <c r="P276" s="502" t="s">
        <v>98</v>
      </c>
      <c r="Q276" s="503"/>
      <c r="R276" s="503"/>
      <c r="S276" s="503"/>
      <c r="T276" s="503"/>
      <c r="U276" s="503"/>
      <c r="V276" s="503"/>
      <c r="W276" s="503"/>
      <c r="X276" s="503"/>
      <c r="Y276" s="503"/>
      <c r="Z276" s="503"/>
      <c r="AA276" s="503"/>
      <c r="AB276" s="503"/>
      <c r="AC276" s="503"/>
      <c r="AD276" s="418"/>
      <c r="AE276" s="413"/>
      <c r="AG276" s="502" t="s">
        <v>98</v>
      </c>
      <c r="AH276" s="503"/>
      <c r="AI276" s="503"/>
      <c r="AJ276" s="503"/>
      <c r="AK276" s="503"/>
      <c r="AL276" s="503"/>
      <c r="AM276" s="503"/>
      <c r="AN276" s="503"/>
      <c r="AO276" s="503"/>
      <c r="AP276" s="503"/>
      <c r="AQ276" s="503"/>
      <c r="AR276" s="503"/>
      <c r="AS276" s="503"/>
      <c r="AT276" s="503"/>
      <c r="AU276" s="418"/>
    </row>
    <row r="277" spans="1:47" s="242" customFormat="1" x14ac:dyDescent="0.35">
      <c r="A277" s="530" t="s">
        <v>24</v>
      </c>
      <c r="B277" s="531"/>
      <c r="C277" s="531"/>
      <c r="D277" s="531"/>
      <c r="E277" s="531"/>
      <c r="F277" s="531"/>
      <c r="G277" s="531"/>
      <c r="H277" s="531"/>
      <c r="I277" s="531"/>
      <c r="J277" s="424" t="s">
        <v>17</v>
      </c>
      <c r="K277" s="424" t="s">
        <v>15</v>
      </c>
      <c r="L277" s="424" t="s">
        <v>16</v>
      </c>
      <c r="M277" s="259" t="s">
        <v>18</v>
      </c>
      <c r="N277" s="413"/>
      <c r="P277" s="530" t="s">
        <v>24</v>
      </c>
      <c r="Q277" s="531"/>
      <c r="R277" s="531"/>
      <c r="S277" s="531"/>
      <c r="T277" s="531"/>
      <c r="U277" s="531"/>
      <c r="V277" s="531"/>
      <c r="W277" s="531"/>
      <c r="X277" s="531"/>
      <c r="Y277" s="422" t="s">
        <v>260</v>
      </c>
      <c r="Z277" s="328" t="s">
        <v>77</v>
      </c>
      <c r="AA277" s="424" t="s">
        <v>15</v>
      </c>
      <c r="AB277" s="424" t="s">
        <v>16</v>
      </c>
      <c r="AC277" s="422" t="s">
        <v>18</v>
      </c>
      <c r="AD277" s="267" t="s">
        <v>114</v>
      </c>
      <c r="AE277" s="413"/>
      <c r="AG277" s="530" t="s">
        <v>24</v>
      </c>
      <c r="AH277" s="531"/>
      <c r="AI277" s="531"/>
      <c r="AJ277" s="531"/>
      <c r="AK277" s="531"/>
      <c r="AL277" s="531"/>
      <c r="AM277" s="531"/>
      <c r="AN277" s="531"/>
      <c r="AO277" s="531"/>
      <c r="AP277" s="422" t="s">
        <v>260</v>
      </c>
      <c r="AQ277" s="328" t="s">
        <v>211</v>
      </c>
      <c r="AR277" s="424" t="s">
        <v>15</v>
      </c>
      <c r="AS277" s="424" t="s">
        <v>16</v>
      </c>
      <c r="AT277" s="422" t="s">
        <v>213</v>
      </c>
      <c r="AU277" s="267" t="s">
        <v>263</v>
      </c>
    </row>
    <row r="278" spans="1:47" x14ac:dyDescent="0.35">
      <c r="A278" s="415">
        <v>1</v>
      </c>
      <c r="B278" s="491"/>
      <c r="C278" s="491"/>
      <c r="D278" s="491"/>
      <c r="E278" s="491"/>
      <c r="F278" s="491"/>
      <c r="G278" s="491"/>
      <c r="H278" s="491"/>
      <c r="I278" s="491"/>
      <c r="J278" s="234">
        <v>0</v>
      </c>
      <c r="K278" s="234">
        <v>0</v>
      </c>
      <c r="L278" s="234">
        <v>0</v>
      </c>
      <c r="M278" s="236">
        <f>SUM(J278:L278)</f>
        <v>0</v>
      </c>
      <c r="N278" s="223"/>
      <c r="P278" s="415">
        <v>1</v>
      </c>
      <c r="Q278" s="491"/>
      <c r="R278" s="491"/>
      <c r="S278" s="491"/>
      <c r="T278" s="491"/>
      <c r="U278" s="491"/>
      <c r="V278" s="491"/>
      <c r="W278" s="491"/>
      <c r="X278" s="491"/>
      <c r="Y278" s="164">
        <f>AU198</f>
        <v>0</v>
      </c>
      <c r="Z278" s="234">
        <v>0</v>
      </c>
      <c r="AA278" s="234">
        <v>0</v>
      </c>
      <c r="AB278" s="234">
        <v>0</v>
      </c>
      <c r="AC278" s="295">
        <f>SUM(Z278:AB278)</f>
        <v>0</v>
      </c>
      <c r="AD278" s="296">
        <f t="shared" ref="AD278:AD280" si="247">M278-AC278</f>
        <v>0</v>
      </c>
      <c r="AE278" s="223"/>
      <c r="AG278" s="415">
        <v>1</v>
      </c>
      <c r="AH278" s="491"/>
      <c r="AI278" s="491"/>
      <c r="AJ278" s="491"/>
      <c r="AK278" s="491"/>
      <c r="AL278" s="491"/>
      <c r="AM278" s="491"/>
      <c r="AN278" s="491"/>
      <c r="AO278" s="491"/>
      <c r="AP278" s="305">
        <f>AU198</f>
        <v>0</v>
      </c>
      <c r="AQ278" s="234">
        <v>0</v>
      </c>
      <c r="AR278" s="234">
        <v>0</v>
      </c>
      <c r="AS278" s="234">
        <v>0</v>
      </c>
      <c r="AT278" s="277">
        <f>SUM(AQ278:AS278)</f>
        <v>0</v>
      </c>
      <c r="AU278" s="278">
        <f>IF($S$313&lt;&gt;0, AC278+AP278-AT278, M278+AP278-AT278)</f>
        <v>0</v>
      </c>
    </row>
    <row r="279" spans="1:47" x14ac:dyDescent="0.35">
      <c r="A279" s="415">
        <v>2</v>
      </c>
      <c r="B279" s="492"/>
      <c r="C279" s="492"/>
      <c r="D279" s="492"/>
      <c r="E279" s="492"/>
      <c r="F279" s="492"/>
      <c r="G279" s="492"/>
      <c r="H279" s="492"/>
      <c r="I279" s="492"/>
      <c r="J279" s="234">
        <v>0</v>
      </c>
      <c r="K279" s="234">
        <v>0</v>
      </c>
      <c r="L279" s="234">
        <v>0</v>
      </c>
      <c r="M279" s="236">
        <f>SUM(J279:L279)</f>
        <v>0</v>
      </c>
      <c r="N279" s="223"/>
      <c r="P279" s="415">
        <v>2</v>
      </c>
      <c r="Q279" s="492"/>
      <c r="R279" s="492"/>
      <c r="S279" s="492"/>
      <c r="T279" s="492"/>
      <c r="U279" s="492"/>
      <c r="V279" s="492"/>
      <c r="W279" s="492"/>
      <c r="X279" s="492"/>
      <c r="Y279" s="164">
        <f t="shared" ref="Y279:Y281" si="248">AU199</f>
        <v>0</v>
      </c>
      <c r="Z279" s="234">
        <v>0</v>
      </c>
      <c r="AA279" s="234">
        <v>0</v>
      </c>
      <c r="AB279" s="234">
        <v>0</v>
      </c>
      <c r="AC279" s="295">
        <f t="shared" ref="AC279:AC280" si="249">SUM(Z279:AB279)</f>
        <v>0</v>
      </c>
      <c r="AD279" s="296">
        <f t="shared" si="247"/>
        <v>0</v>
      </c>
      <c r="AE279" s="223"/>
      <c r="AG279" s="415">
        <v>2</v>
      </c>
      <c r="AH279" s="492"/>
      <c r="AI279" s="492"/>
      <c r="AJ279" s="492"/>
      <c r="AK279" s="492"/>
      <c r="AL279" s="492"/>
      <c r="AM279" s="492"/>
      <c r="AN279" s="492"/>
      <c r="AO279" s="492"/>
      <c r="AP279" s="305">
        <f t="shared" ref="AP279:AP281" si="250">AU199</f>
        <v>0</v>
      </c>
      <c r="AQ279" s="234">
        <v>0</v>
      </c>
      <c r="AR279" s="234">
        <v>0</v>
      </c>
      <c r="AS279" s="234">
        <v>0</v>
      </c>
      <c r="AT279" s="277">
        <f t="shared" ref="AT279:AT280" si="251">SUM(AQ279:AS279)</f>
        <v>0</v>
      </c>
      <c r="AU279" s="278">
        <f t="shared" ref="AU279:AU281" si="252">IF($S$313&lt;&gt;0, AC279+AP279-AT279, M279+AP279-AT279)</f>
        <v>0</v>
      </c>
    </row>
    <row r="280" spans="1:47" x14ac:dyDescent="0.35">
      <c r="A280" s="415">
        <v>3</v>
      </c>
      <c r="B280" s="492"/>
      <c r="C280" s="492"/>
      <c r="D280" s="492"/>
      <c r="E280" s="492"/>
      <c r="F280" s="492"/>
      <c r="G280" s="492"/>
      <c r="H280" s="492"/>
      <c r="I280" s="492"/>
      <c r="J280" s="234">
        <v>0</v>
      </c>
      <c r="K280" s="234">
        <v>0</v>
      </c>
      <c r="L280" s="234">
        <v>0</v>
      </c>
      <c r="M280" s="236">
        <f t="shared" ref="M280:M299" si="253">SUM(J280:L280)</f>
        <v>0</v>
      </c>
      <c r="N280" s="223"/>
      <c r="P280" s="415">
        <v>3</v>
      </c>
      <c r="Q280" s="492"/>
      <c r="R280" s="492"/>
      <c r="S280" s="492"/>
      <c r="T280" s="492"/>
      <c r="U280" s="492"/>
      <c r="V280" s="492"/>
      <c r="W280" s="492"/>
      <c r="X280" s="492"/>
      <c r="Y280" s="164">
        <f t="shared" si="248"/>
        <v>0</v>
      </c>
      <c r="Z280" s="234">
        <v>0</v>
      </c>
      <c r="AA280" s="234">
        <v>0</v>
      </c>
      <c r="AB280" s="234">
        <v>0</v>
      </c>
      <c r="AC280" s="295">
        <f t="shared" si="249"/>
        <v>0</v>
      </c>
      <c r="AD280" s="296">
        <f t="shared" si="247"/>
        <v>0</v>
      </c>
      <c r="AE280" s="223"/>
      <c r="AG280" s="415">
        <v>3</v>
      </c>
      <c r="AH280" s="492"/>
      <c r="AI280" s="492"/>
      <c r="AJ280" s="492"/>
      <c r="AK280" s="492"/>
      <c r="AL280" s="492"/>
      <c r="AM280" s="492"/>
      <c r="AN280" s="492"/>
      <c r="AO280" s="492"/>
      <c r="AP280" s="305">
        <f t="shared" si="250"/>
        <v>0</v>
      </c>
      <c r="AQ280" s="234">
        <v>0</v>
      </c>
      <c r="AR280" s="234">
        <v>0</v>
      </c>
      <c r="AS280" s="234">
        <v>0</v>
      </c>
      <c r="AT280" s="277">
        <f t="shared" si="251"/>
        <v>0</v>
      </c>
      <c r="AU280" s="278">
        <f t="shared" si="252"/>
        <v>0</v>
      </c>
    </row>
    <row r="281" spans="1:47" ht="16" thickBot="1" x14ac:dyDescent="0.4">
      <c r="A281" s="504" t="s">
        <v>25</v>
      </c>
      <c r="B281" s="505"/>
      <c r="C281" s="505"/>
      <c r="D281" s="505"/>
      <c r="E281" s="505"/>
      <c r="F281" s="505"/>
      <c r="G281" s="505"/>
      <c r="H281" s="505"/>
      <c r="I281" s="505"/>
      <c r="J281" s="250">
        <f>SUM(J278:J280)</f>
        <v>0</v>
      </c>
      <c r="K281" s="250">
        <f t="shared" ref="K281:L281" si="254">SUM(K278:K280)</f>
        <v>0</v>
      </c>
      <c r="L281" s="250">
        <f t="shared" si="254"/>
        <v>0</v>
      </c>
      <c r="M281" s="237">
        <f t="shared" si="253"/>
        <v>0</v>
      </c>
      <c r="N281" s="223"/>
      <c r="P281" s="504" t="s">
        <v>25</v>
      </c>
      <c r="Q281" s="505"/>
      <c r="R281" s="505"/>
      <c r="S281" s="505"/>
      <c r="T281" s="505"/>
      <c r="U281" s="505"/>
      <c r="V281" s="505"/>
      <c r="W281" s="505"/>
      <c r="X281" s="505"/>
      <c r="Y281" s="200">
        <f t="shared" si="248"/>
        <v>0</v>
      </c>
      <c r="Z281" s="293">
        <f>SUM(Z278:Z280)</f>
        <v>0</v>
      </c>
      <c r="AA281" s="293">
        <f t="shared" ref="AA281:AD281" si="255">SUM(AA278:AA280)</f>
        <v>0</v>
      </c>
      <c r="AB281" s="293">
        <f t="shared" si="255"/>
        <v>0</v>
      </c>
      <c r="AC281" s="293">
        <f t="shared" si="255"/>
        <v>0</v>
      </c>
      <c r="AD281" s="294">
        <f t="shared" si="255"/>
        <v>0</v>
      </c>
      <c r="AE281" s="223"/>
      <c r="AG281" s="504" t="s">
        <v>25</v>
      </c>
      <c r="AH281" s="505"/>
      <c r="AI281" s="505"/>
      <c r="AJ281" s="505"/>
      <c r="AK281" s="505"/>
      <c r="AL281" s="505"/>
      <c r="AM281" s="505"/>
      <c r="AN281" s="505"/>
      <c r="AO281" s="505"/>
      <c r="AP281" s="306">
        <f t="shared" si="250"/>
        <v>0</v>
      </c>
      <c r="AQ281" s="275">
        <f>SUM(AQ278:AQ280)</f>
        <v>0</v>
      </c>
      <c r="AR281" s="275">
        <f t="shared" ref="AR281:AT281" si="256">SUM(AR278:AR280)</f>
        <v>0</v>
      </c>
      <c r="AS281" s="275">
        <f t="shared" si="256"/>
        <v>0</v>
      </c>
      <c r="AT281" s="275">
        <f t="shared" si="256"/>
        <v>0</v>
      </c>
      <c r="AU281" s="276">
        <f t="shared" si="252"/>
        <v>0</v>
      </c>
    </row>
    <row r="282" spans="1:47" s="358" customFormat="1" ht="3.75" customHeight="1" thickBot="1" x14ac:dyDescent="0.4">
      <c r="A282" s="413"/>
      <c r="B282" s="413"/>
      <c r="C282" s="413"/>
      <c r="D282" s="413"/>
      <c r="E282" s="413"/>
      <c r="F282" s="413"/>
      <c r="G282" s="413"/>
      <c r="H282" s="413"/>
      <c r="I282" s="413"/>
      <c r="J282" s="246"/>
      <c r="K282" s="246"/>
      <c r="L282" s="246"/>
      <c r="M282" s="246"/>
      <c r="N282" s="223"/>
      <c r="P282" s="413"/>
      <c r="Q282" s="413"/>
      <c r="R282" s="413"/>
      <c r="S282" s="413"/>
      <c r="T282" s="413"/>
      <c r="U282" s="413"/>
      <c r="V282" s="413"/>
      <c r="W282" s="413"/>
      <c r="X282" s="413"/>
      <c r="Y282" s="304"/>
      <c r="Z282" s="246"/>
      <c r="AA282" s="246"/>
      <c r="AB282" s="246"/>
      <c r="AC282" s="246"/>
      <c r="AD282" s="246"/>
      <c r="AE282" s="223"/>
      <c r="AG282" s="413"/>
      <c r="AH282" s="413"/>
      <c r="AI282" s="413"/>
      <c r="AJ282" s="413"/>
      <c r="AK282" s="413"/>
      <c r="AL282" s="413"/>
      <c r="AM282" s="413"/>
      <c r="AN282" s="413"/>
      <c r="AO282" s="413"/>
      <c r="AP282" s="304"/>
      <c r="AQ282" s="246"/>
      <c r="AR282" s="246"/>
      <c r="AS282" s="246"/>
      <c r="AT282" s="246"/>
      <c r="AU282" s="246"/>
    </row>
    <row r="283" spans="1:47" s="242" customFormat="1" x14ac:dyDescent="0.35">
      <c r="A283" s="502" t="s">
        <v>33</v>
      </c>
      <c r="B283" s="503"/>
      <c r="C283" s="503"/>
      <c r="D283" s="503"/>
      <c r="E283" s="503"/>
      <c r="F283" s="503"/>
      <c r="G283" s="503"/>
      <c r="H283" s="503"/>
      <c r="I283" s="503"/>
      <c r="J283" s="425" t="s">
        <v>17</v>
      </c>
      <c r="K283" s="425" t="s">
        <v>15</v>
      </c>
      <c r="L283" s="425" t="s">
        <v>16</v>
      </c>
      <c r="M283" s="418" t="s">
        <v>18</v>
      </c>
      <c r="N283" s="413"/>
      <c r="P283" s="502" t="s">
        <v>33</v>
      </c>
      <c r="Q283" s="503"/>
      <c r="R283" s="503"/>
      <c r="S283" s="503"/>
      <c r="T283" s="503"/>
      <c r="U283" s="503"/>
      <c r="V283" s="503"/>
      <c r="W283" s="503"/>
      <c r="X283" s="503"/>
      <c r="Y283" s="414" t="s">
        <v>260</v>
      </c>
      <c r="Z283" s="425" t="s">
        <v>77</v>
      </c>
      <c r="AA283" s="425" t="s">
        <v>15</v>
      </c>
      <c r="AB283" s="425" t="s">
        <v>16</v>
      </c>
      <c r="AC283" s="414" t="s">
        <v>18</v>
      </c>
      <c r="AD283" s="268" t="s">
        <v>114</v>
      </c>
      <c r="AE283" s="413"/>
      <c r="AG283" s="502" t="s">
        <v>33</v>
      </c>
      <c r="AH283" s="503"/>
      <c r="AI283" s="503"/>
      <c r="AJ283" s="503"/>
      <c r="AK283" s="503"/>
      <c r="AL283" s="503"/>
      <c r="AM283" s="503"/>
      <c r="AN283" s="503"/>
      <c r="AO283" s="503"/>
      <c r="AP283" s="414" t="s">
        <v>260</v>
      </c>
      <c r="AQ283" s="425" t="s">
        <v>211</v>
      </c>
      <c r="AR283" s="425" t="s">
        <v>15</v>
      </c>
      <c r="AS283" s="425" t="s">
        <v>16</v>
      </c>
      <c r="AT283" s="414" t="s">
        <v>213</v>
      </c>
      <c r="AU283" s="268" t="s">
        <v>263</v>
      </c>
    </row>
    <row r="284" spans="1:47" x14ac:dyDescent="0.35">
      <c r="A284" s="415">
        <v>1</v>
      </c>
      <c r="B284" s="492"/>
      <c r="C284" s="492"/>
      <c r="D284" s="492"/>
      <c r="E284" s="492"/>
      <c r="F284" s="492"/>
      <c r="G284" s="492"/>
      <c r="H284" s="492"/>
      <c r="I284" s="492"/>
      <c r="J284" s="234">
        <v>0</v>
      </c>
      <c r="K284" s="234">
        <v>0</v>
      </c>
      <c r="L284" s="234">
        <v>0</v>
      </c>
      <c r="M284" s="236">
        <f t="shared" si="253"/>
        <v>0</v>
      </c>
      <c r="N284" s="223"/>
      <c r="P284" s="415">
        <v>1</v>
      </c>
      <c r="Q284" s="492"/>
      <c r="R284" s="492"/>
      <c r="S284" s="492"/>
      <c r="T284" s="492"/>
      <c r="U284" s="492"/>
      <c r="V284" s="492"/>
      <c r="W284" s="492"/>
      <c r="X284" s="492"/>
      <c r="Y284" s="164">
        <f t="shared" ref="Y284:Y287" si="257">AU204</f>
        <v>0</v>
      </c>
      <c r="Z284" s="234">
        <v>0</v>
      </c>
      <c r="AA284" s="234">
        <v>0</v>
      </c>
      <c r="AB284" s="234">
        <v>0</v>
      </c>
      <c r="AC284" s="295">
        <f t="shared" ref="AC284:AC286" si="258">SUM(Z284:AB284)</f>
        <v>0</v>
      </c>
      <c r="AD284" s="296">
        <f t="shared" ref="AD284:AD286" si="259">M284-AC284</f>
        <v>0</v>
      </c>
      <c r="AE284" s="223"/>
      <c r="AG284" s="415">
        <v>1</v>
      </c>
      <c r="AH284" s="492"/>
      <c r="AI284" s="492"/>
      <c r="AJ284" s="492"/>
      <c r="AK284" s="492"/>
      <c r="AL284" s="492"/>
      <c r="AM284" s="492"/>
      <c r="AN284" s="492"/>
      <c r="AO284" s="492"/>
      <c r="AP284" s="305">
        <f t="shared" ref="AP284:AP287" si="260">AU204</f>
        <v>0</v>
      </c>
      <c r="AQ284" s="234">
        <v>0</v>
      </c>
      <c r="AR284" s="234">
        <v>0</v>
      </c>
      <c r="AS284" s="234">
        <v>0</v>
      </c>
      <c r="AT284" s="277">
        <f t="shared" ref="AT284:AT286" si="261">SUM(AQ284:AS284)</f>
        <v>0</v>
      </c>
      <c r="AU284" s="278">
        <f t="shared" ref="AU284:AU287" si="262">IF($S$313&lt;&gt;0, AC284+AP284-AT284, M284+AP284-AT284)</f>
        <v>0</v>
      </c>
    </row>
    <row r="285" spans="1:47" x14ac:dyDescent="0.35">
      <c r="A285" s="415">
        <v>2</v>
      </c>
      <c r="B285" s="492"/>
      <c r="C285" s="492"/>
      <c r="D285" s="492"/>
      <c r="E285" s="492"/>
      <c r="F285" s="492"/>
      <c r="G285" s="492"/>
      <c r="H285" s="492"/>
      <c r="I285" s="492"/>
      <c r="J285" s="234">
        <v>0</v>
      </c>
      <c r="K285" s="234">
        <v>0</v>
      </c>
      <c r="L285" s="234">
        <v>0</v>
      </c>
      <c r="M285" s="236">
        <f t="shared" si="253"/>
        <v>0</v>
      </c>
      <c r="N285" s="223"/>
      <c r="P285" s="415">
        <v>2</v>
      </c>
      <c r="Q285" s="492"/>
      <c r="R285" s="492"/>
      <c r="S285" s="492"/>
      <c r="T285" s="492"/>
      <c r="U285" s="492"/>
      <c r="V285" s="492"/>
      <c r="W285" s="492"/>
      <c r="X285" s="492"/>
      <c r="Y285" s="164">
        <f t="shared" si="257"/>
        <v>0</v>
      </c>
      <c r="Z285" s="234">
        <v>0</v>
      </c>
      <c r="AA285" s="234">
        <v>0</v>
      </c>
      <c r="AB285" s="234">
        <v>0</v>
      </c>
      <c r="AC285" s="295">
        <f t="shared" si="258"/>
        <v>0</v>
      </c>
      <c r="AD285" s="296">
        <f t="shared" si="259"/>
        <v>0</v>
      </c>
      <c r="AE285" s="223"/>
      <c r="AG285" s="415">
        <v>2</v>
      </c>
      <c r="AH285" s="492"/>
      <c r="AI285" s="492"/>
      <c r="AJ285" s="492"/>
      <c r="AK285" s="492"/>
      <c r="AL285" s="492"/>
      <c r="AM285" s="492"/>
      <c r="AN285" s="492"/>
      <c r="AO285" s="492"/>
      <c r="AP285" s="305">
        <f t="shared" si="260"/>
        <v>0</v>
      </c>
      <c r="AQ285" s="234">
        <v>0</v>
      </c>
      <c r="AR285" s="234">
        <v>0</v>
      </c>
      <c r="AS285" s="234">
        <v>0</v>
      </c>
      <c r="AT285" s="277">
        <f t="shared" si="261"/>
        <v>0</v>
      </c>
      <c r="AU285" s="278">
        <f t="shared" si="262"/>
        <v>0</v>
      </c>
    </row>
    <row r="286" spans="1:47" x14ac:dyDescent="0.35">
      <c r="A286" s="415">
        <v>3</v>
      </c>
      <c r="B286" s="492"/>
      <c r="C286" s="492"/>
      <c r="D286" s="492"/>
      <c r="E286" s="492"/>
      <c r="F286" s="492"/>
      <c r="G286" s="492"/>
      <c r="H286" s="492"/>
      <c r="I286" s="492"/>
      <c r="J286" s="234">
        <v>0</v>
      </c>
      <c r="K286" s="234">
        <v>0</v>
      </c>
      <c r="L286" s="234">
        <v>0</v>
      </c>
      <c r="M286" s="236">
        <f>SUM(J286:L286)</f>
        <v>0</v>
      </c>
      <c r="N286" s="223"/>
      <c r="P286" s="415">
        <v>3</v>
      </c>
      <c r="Q286" s="492"/>
      <c r="R286" s="492"/>
      <c r="S286" s="492"/>
      <c r="T286" s="492"/>
      <c r="U286" s="492"/>
      <c r="V286" s="492"/>
      <c r="W286" s="492"/>
      <c r="X286" s="492"/>
      <c r="Y286" s="164">
        <f t="shared" si="257"/>
        <v>0</v>
      </c>
      <c r="Z286" s="234">
        <v>0</v>
      </c>
      <c r="AA286" s="234">
        <v>0</v>
      </c>
      <c r="AB286" s="234">
        <v>0</v>
      </c>
      <c r="AC286" s="295">
        <f t="shared" si="258"/>
        <v>0</v>
      </c>
      <c r="AD286" s="296">
        <f t="shared" si="259"/>
        <v>0</v>
      </c>
      <c r="AE286" s="223"/>
      <c r="AG286" s="415">
        <v>3</v>
      </c>
      <c r="AH286" s="492"/>
      <c r="AI286" s="492"/>
      <c r="AJ286" s="492"/>
      <c r="AK286" s="492"/>
      <c r="AL286" s="492"/>
      <c r="AM286" s="492"/>
      <c r="AN286" s="492"/>
      <c r="AO286" s="492"/>
      <c r="AP286" s="305">
        <f t="shared" si="260"/>
        <v>0</v>
      </c>
      <c r="AQ286" s="234">
        <v>0</v>
      </c>
      <c r="AR286" s="234">
        <v>0</v>
      </c>
      <c r="AS286" s="234">
        <v>0</v>
      </c>
      <c r="AT286" s="277">
        <f t="shared" si="261"/>
        <v>0</v>
      </c>
      <c r="AU286" s="278">
        <f t="shared" si="262"/>
        <v>0</v>
      </c>
    </row>
    <row r="287" spans="1:47" ht="16" thickBot="1" x14ac:dyDescent="0.4">
      <c r="A287" s="504" t="s">
        <v>26</v>
      </c>
      <c r="B287" s="505"/>
      <c r="C287" s="505"/>
      <c r="D287" s="505"/>
      <c r="E287" s="505"/>
      <c r="F287" s="505"/>
      <c r="G287" s="505"/>
      <c r="H287" s="505"/>
      <c r="I287" s="505"/>
      <c r="J287" s="250">
        <f>SUM(J284:J286)</f>
        <v>0</v>
      </c>
      <c r="K287" s="250">
        <f t="shared" ref="K287" si="263">SUM(K284:K286)</f>
        <v>0</v>
      </c>
      <c r="L287" s="250">
        <f>SUM(L284:L286)</f>
        <v>0</v>
      </c>
      <c r="M287" s="237">
        <f t="shared" si="253"/>
        <v>0</v>
      </c>
      <c r="N287" s="223"/>
      <c r="P287" s="530" t="s">
        <v>26</v>
      </c>
      <c r="Q287" s="531"/>
      <c r="R287" s="531"/>
      <c r="S287" s="531"/>
      <c r="T287" s="531"/>
      <c r="U287" s="531"/>
      <c r="V287" s="531"/>
      <c r="W287" s="531"/>
      <c r="X287" s="531"/>
      <c r="Y287" s="164">
        <f t="shared" si="257"/>
        <v>0</v>
      </c>
      <c r="Z287" s="295">
        <f>SUM(Z284:Z286)</f>
        <v>0</v>
      </c>
      <c r="AA287" s="295">
        <f t="shared" ref="AA287:AD287" si="264">SUM(AA284:AA286)</f>
        <v>0</v>
      </c>
      <c r="AB287" s="295">
        <f t="shared" si="264"/>
        <v>0</v>
      </c>
      <c r="AC287" s="295">
        <f t="shared" si="264"/>
        <v>0</v>
      </c>
      <c r="AD287" s="296">
        <f t="shared" si="264"/>
        <v>0</v>
      </c>
      <c r="AE287" s="223"/>
      <c r="AG287" s="504" t="s">
        <v>26</v>
      </c>
      <c r="AH287" s="505"/>
      <c r="AI287" s="505"/>
      <c r="AJ287" s="505"/>
      <c r="AK287" s="505"/>
      <c r="AL287" s="505"/>
      <c r="AM287" s="505"/>
      <c r="AN287" s="505"/>
      <c r="AO287" s="505"/>
      <c r="AP287" s="306">
        <f t="shared" si="260"/>
        <v>0</v>
      </c>
      <c r="AQ287" s="275">
        <f>SUM(AQ284:AQ286)</f>
        <v>0</v>
      </c>
      <c r="AR287" s="275">
        <f t="shared" ref="AR287:AT287" si="265">SUM(AR284:AR286)</f>
        <v>0</v>
      </c>
      <c r="AS287" s="275">
        <f t="shared" si="265"/>
        <v>0</v>
      </c>
      <c r="AT287" s="275">
        <f t="shared" si="265"/>
        <v>0</v>
      </c>
      <c r="AU287" s="276">
        <f t="shared" si="262"/>
        <v>0</v>
      </c>
    </row>
    <row r="288" spans="1:47" s="358" customFormat="1" ht="3.75" customHeight="1" thickBot="1" x14ac:dyDescent="0.4">
      <c r="A288" s="413"/>
      <c r="B288" s="413"/>
      <c r="C288" s="413"/>
      <c r="D288" s="413"/>
      <c r="E288" s="413"/>
      <c r="F288" s="413"/>
      <c r="G288" s="413"/>
      <c r="H288" s="413"/>
      <c r="I288" s="413"/>
      <c r="J288" s="246"/>
      <c r="K288" s="246"/>
      <c r="L288" s="246"/>
      <c r="M288" s="246"/>
      <c r="N288" s="223"/>
      <c r="P288" s="341"/>
      <c r="Q288" s="342"/>
      <c r="R288" s="342"/>
      <c r="S288" s="342"/>
      <c r="T288" s="342"/>
      <c r="U288" s="342"/>
      <c r="V288" s="342"/>
      <c r="W288" s="342"/>
      <c r="X288" s="342"/>
      <c r="Y288" s="249"/>
      <c r="Z288" s="249"/>
      <c r="AA288" s="249"/>
      <c r="AB288" s="249"/>
      <c r="AC288" s="249"/>
      <c r="AD288" s="343"/>
      <c r="AE288" s="223"/>
      <c r="AG288" s="413"/>
      <c r="AH288" s="413"/>
      <c r="AI288" s="413"/>
      <c r="AJ288" s="413"/>
      <c r="AK288" s="413"/>
      <c r="AL288" s="413"/>
      <c r="AM288" s="413"/>
      <c r="AN288" s="413"/>
      <c r="AO288" s="413"/>
      <c r="AP288" s="246"/>
      <c r="AQ288" s="246"/>
      <c r="AR288" s="246"/>
      <c r="AS288" s="246"/>
      <c r="AT288" s="246"/>
      <c r="AU288" s="246"/>
    </row>
    <row r="289" spans="1:134" s="242" customFormat="1" x14ac:dyDescent="0.35">
      <c r="A289" s="502" t="s">
        <v>27</v>
      </c>
      <c r="B289" s="503"/>
      <c r="C289" s="503"/>
      <c r="D289" s="503"/>
      <c r="E289" s="503"/>
      <c r="F289" s="503"/>
      <c r="G289" s="503"/>
      <c r="H289" s="503"/>
      <c r="I289" s="503"/>
      <c r="J289" s="425" t="s">
        <v>17</v>
      </c>
      <c r="K289" s="425" t="s">
        <v>15</v>
      </c>
      <c r="L289" s="425" t="s">
        <v>16</v>
      </c>
      <c r="M289" s="418" t="s">
        <v>18</v>
      </c>
      <c r="N289" s="413"/>
      <c r="P289" s="502" t="s">
        <v>27</v>
      </c>
      <c r="Q289" s="503"/>
      <c r="R289" s="503"/>
      <c r="S289" s="503"/>
      <c r="T289" s="503"/>
      <c r="U289" s="503"/>
      <c r="V289" s="503"/>
      <c r="W289" s="503"/>
      <c r="X289" s="503"/>
      <c r="Y289" s="414" t="s">
        <v>260</v>
      </c>
      <c r="Z289" s="425" t="s">
        <v>77</v>
      </c>
      <c r="AA289" s="425" t="s">
        <v>15</v>
      </c>
      <c r="AB289" s="425" t="s">
        <v>16</v>
      </c>
      <c r="AC289" s="414" t="s">
        <v>18</v>
      </c>
      <c r="AD289" s="268" t="s">
        <v>114</v>
      </c>
      <c r="AE289" s="413"/>
      <c r="AG289" s="502" t="s">
        <v>27</v>
      </c>
      <c r="AH289" s="503"/>
      <c r="AI289" s="503"/>
      <c r="AJ289" s="503"/>
      <c r="AK289" s="503"/>
      <c r="AL289" s="503"/>
      <c r="AM289" s="503"/>
      <c r="AN289" s="503"/>
      <c r="AO289" s="503"/>
      <c r="AP289" s="414" t="s">
        <v>260</v>
      </c>
      <c r="AQ289" s="425" t="s">
        <v>211</v>
      </c>
      <c r="AR289" s="425" t="s">
        <v>15</v>
      </c>
      <c r="AS289" s="425" t="s">
        <v>16</v>
      </c>
      <c r="AT289" s="414" t="s">
        <v>213</v>
      </c>
      <c r="AU289" s="268" t="s">
        <v>263</v>
      </c>
    </row>
    <row r="290" spans="1:134" x14ac:dyDescent="0.35">
      <c r="A290" s="415">
        <v>1</v>
      </c>
      <c r="B290" s="228" t="s">
        <v>28</v>
      </c>
      <c r="C290" s="492"/>
      <c r="D290" s="492"/>
      <c r="E290" s="492"/>
      <c r="F290" s="492"/>
      <c r="G290" s="492"/>
      <c r="H290" s="492"/>
      <c r="I290" s="492"/>
      <c r="J290" s="234">
        <v>0</v>
      </c>
      <c r="K290" s="234">
        <v>0</v>
      </c>
      <c r="L290" s="234">
        <v>0</v>
      </c>
      <c r="M290" s="236">
        <f t="shared" si="253"/>
        <v>0</v>
      </c>
      <c r="N290" s="223"/>
      <c r="P290" s="415">
        <v>1</v>
      </c>
      <c r="Q290" s="228" t="s">
        <v>28</v>
      </c>
      <c r="R290" s="492"/>
      <c r="S290" s="492"/>
      <c r="T290" s="492"/>
      <c r="U290" s="492"/>
      <c r="V290" s="492"/>
      <c r="W290" s="492"/>
      <c r="X290" s="492"/>
      <c r="Y290" s="164">
        <f t="shared" ref="Y290:Y301" si="266">AU210</f>
        <v>0</v>
      </c>
      <c r="Z290" s="234">
        <v>0</v>
      </c>
      <c r="AA290" s="234">
        <v>0</v>
      </c>
      <c r="AB290" s="234">
        <v>0</v>
      </c>
      <c r="AC290" s="295">
        <f t="shared" ref="AC290:AC299" si="267">SUM(Z290:AB290)</f>
        <v>0</v>
      </c>
      <c r="AD290" s="296">
        <f t="shared" ref="AD290:AD300" si="268">M290-AC290</f>
        <v>0</v>
      </c>
      <c r="AE290" s="223"/>
      <c r="AG290" s="415">
        <v>1</v>
      </c>
      <c r="AH290" s="228" t="s">
        <v>28</v>
      </c>
      <c r="AI290" s="492"/>
      <c r="AJ290" s="492"/>
      <c r="AK290" s="492"/>
      <c r="AL290" s="492"/>
      <c r="AM290" s="492"/>
      <c r="AN290" s="492"/>
      <c r="AO290" s="492"/>
      <c r="AP290" s="305">
        <f t="shared" ref="AP290:AP301" si="269">AU210</f>
        <v>0</v>
      </c>
      <c r="AQ290" s="234">
        <v>0</v>
      </c>
      <c r="AR290" s="234">
        <v>0</v>
      </c>
      <c r="AS290" s="234">
        <v>0</v>
      </c>
      <c r="AT290" s="277">
        <f t="shared" ref="AT290:AT299" si="270">SUM(AQ290:AS290)</f>
        <v>0</v>
      </c>
      <c r="AU290" s="278">
        <f t="shared" ref="AU290:AU301" si="271">IF($S$313&lt;&gt;0, AC290+AP290-AT290, M290+AP290-AT290)</f>
        <v>0</v>
      </c>
    </row>
    <row r="291" spans="1:134" x14ac:dyDescent="0.35">
      <c r="A291" s="415">
        <v>2</v>
      </c>
      <c r="B291" s="228" t="s">
        <v>31</v>
      </c>
      <c r="C291" s="492"/>
      <c r="D291" s="492"/>
      <c r="E291" s="492"/>
      <c r="F291" s="492"/>
      <c r="G291" s="492"/>
      <c r="H291" s="492"/>
      <c r="I291" s="492"/>
      <c r="J291" s="234">
        <v>0</v>
      </c>
      <c r="K291" s="234">
        <v>0</v>
      </c>
      <c r="L291" s="234">
        <v>0</v>
      </c>
      <c r="M291" s="236">
        <f t="shared" si="253"/>
        <v>0</v>
      </c>
      <c r="N291" s="223"/>
      <c r="P291" s="415">
        <v>2</v>
      </c>
      <c r="Q291" s="228" t="s">
        <v>31</v>
      </c>
      <c r="R291" s="492"/>
      <c r="S291" s="492"/>
      <c r="T291" s="492"/>
      <c r="U291" s="492"/>
      <c r="V291" s="492"/>
      <c r="W291" s="492"/>
      <c r="X291" s="492"/>
      <c r="Y291" s="164">
        <f t="shared" si="266"/>
        <v>0</v>
      </c>
      <c r="Z291" s="234">
        <v>0</v>
      </c>
      <c r="AA291" s="234">
        <v>0</v>
      </c>
      <c r="AB291" s="234">
        <v>0</v>
      </c>
      <c r="AC291" s="295">
        <f t="shared" si="267"/>
        <v>0</v>
      </c>
      <c r="AD291" s="296">
        <f t="shared" si="268"/>
        <v>0</v>
      </c>
      <c r="AE291" s="223"/>
      <c r="AG291" s="415">
        <v>2</v>
      </c>
      <c r="AH291" s="228" t="s">
        <v>31</v>
      </c>
      <c r="AI291" s="492"/>
      <c r="AJ291" s="492"/>
      <c r="AK291" s="492"/>
      <c r="AL291" s="492"/>
      <c r="AM291" s="492"/>
      <c r="AN291" s="492"/>
      <c r="AO291" s="492"/>
      <c r="AP291" s="305">
        <f t="shared" si="269"/>
        <v>0</v>
      </c>
      <c r="AQ291" s="234">
        <v>0</v>
      </c>
      <c r="AR291" s="234">
        <v>0</v>
      </c>
      <c r="AS291" s="234">
        <v>0</v>
      </c>
      <c r="AT291" s="277">
        <f t="shared" si="270"/>
        <v>0</v>
      </c>
      <c r="AU291" s="278">
        <f t="shared" si="271"/>
        <v>0</v>
      </c>
    </row>
    <row r="292" spans="1:134" x14ac:dyDescent="0.35">
      <c r="A292" s="415">
        <v>3</v>
      </c>
      <c r="B292" s="228" t="s">
        <v>32</v>
      </c>
      <c r="C292" s="492"/>
      <c r="D292" s="492"/>
      <c r="E292" s="492"/>
      <c r="F292" s="492"/>
      <c r="G292" s="492"/>
      <c r="H292" s="492"/>
      <c r="I292" s="492"/>
      <c r="J292" s="234">
        <v>0</v>
      </c>
      <c r="K292" s="234">
        <v>0</v>
      </c>
      <c r="L292" s="234">
        <v>0</v>
      </c>
      <c r="M292" s="236">
        <f t="shared" si="253"/>
        <v>0</v>
      </c>
      <c r="N292" s="223"/>
      <c r="P292" s="415">
        <v>3</v>
      </c>
      <c r="Q292" s="228" t="s">
        <v>32</v>
      </c>
      <c r="R292" s="492"/>
      <c r="S292" s="492"/>
      <c r="T292" s="492"/>
      <c r="U292" s="492"/>
      <c r="V292" s="492"/>
      <c r="W292" s="492"/>
      <c r="X292" s="492"/>
      <c r="Y292" s="164">
        <f t="shared" si="266"/>
        <v>0</v>
      </c>
      <c r="Z292" s="234">
        <v>0</v>
      </c>
      <c r="AA292" s="234">
        <v>0</v>
      </c>
      <c r="AB292" s="234">
        <v>0</v>
      </c>
      <c r="AC292" s="295">
        <f t="shared" si="267"/>
        <v>0</v>
      </c>
      <c r="AD292" s="296">
        <f t="shared" si="268"/>
        <v>0</v>
      </c>
      <c r="AE292" s="223"/>
      <c r="AG292" s="415">
        <v>3</v>
      </c>
      <c r="AH292" s="228" t="s">
        <v>32</v>
      </c>
      <c r="AI292" s="492"/>
      <c r="AJ292" s="492"/>
      <c r="AK292" s="492"/>
      <c r="AL292" s="492"/>
      <c r="AM292" s="492"/>
      <c r="AN292" s="492"/>
      <c r="AO292" s="492"/>
      <c r="AP292" s="305">
        <f t="shared" si="269"/>
        <v>0</v>
      </c>
      <c r="AQ292" s="234">
        <v>0</v>
      </c>
      <c r="AR292" s="234">
        <v>0</v>
      </c>
      <c r="AS292" s="234">
        <v>0</v>
      </c>
      <c r="AT292" s="277">
        <f t="shared" si="270"/>
        <v>0</v>
      </c>
      <c r="AU292" s="278">
        <f t="shared" si="271"/>
        <v>0</v>
      </c>
    </row>
    <row r="293" spans="1:134" s="358" customFormat="1" x14ac:dyDescent="0.35">
      <c r="A293" s="229">
        <v>4</v>
      </c>
      <c r="B293" s="228" t="s">
        <v>72</v>
      </c>
      <c r="C293" s="492"/>
      <c r="D293" s="492"/>
      <c r="E293" s="492"/>
      <c r="F293" s="492"/>
      <c r="G293" s="492"/>
      <c r="H293" s="492"/>
      <c r="I293" s="492"/>
      <c r="J293" s="234">
        <v>0</v>
      </c>
      <c r="K293" s="234">
        <v>0</v>
      </c>
      <c r="L293" s="234">
        <v>0</v>
      </c>
      <c r="M293" s="236">
        <f t="shared" si="253"/>
        <v>0</v>
      </c>
      <c r="N293" s="223"/>
      <c r="P293" s="229">
        <v>4</v>
      </c>
      <c r="Q293" s="228" t="s">
        <v>72</v>
      </c>
      <c r="R293" s="492"/>
      <c r="S293" s="492"/>
      <c r="T293" s="492"/>
      <c r="U293" s="492"/>
      <c r="V293" s="492"/>
      <c r="W293" s="492"/>
      <c r="X293" s="492"/>
      <c r="Y293" s="164">
        <f t="shared" si="266"/>
        <v>0</v>
      </c>
      <c r="Z293" s="234">
        <v>0</v>
      </c>
      <c r="AA293" s="234">
        <v>0</v>
      </c>
      <c r="AB293" s="234">
        <v>0</v>
      </c>
      <c r="AC293" s="295">
        <f t="shared" si="267"/>
        <v>0</v>
      </c>
      <c r="AD293" s="296">
        <f t="shared" si="268"/>
        <v>0</v>
      </c>
      <c r="AE293" s="223"/>
      <c r="AG293" s="229">
        <v>4</v>
      </c>
      <c r="AH293" s="228" t="s">
        <v>72</v>
      </c>
      <c r="AI293" s="492"/>
      <c r="AJ293" s="492"/>
      <c r="AK293" s="492"/>
      <c r="AL293" s="492"/>
      <c r="AM293" s="492"/>
      <c r="AN293" s="492"/>
      <c r="AO293" s="492"/>
      <c r="AP293" s="305">
        <f t="shared" si="269"/>
        <v>0</v>
      </c>
      <c r="AQ293" s="234">
        <v>0</v>
      </c>
      <c r="AR293" s="234">
        <v>0</v>
      </c>
      <c r="AS293" s="234">
        <v>0</v>
      </c>
      <c r="AT293" s="277">
        <f t="shared" si="270"/>
        <v>0</v>
      </c>
      <c r="AU293" s="278">
        <f>IF($S$313&lt;&gt;0, AC293+AP293-AT293, M293+AP293-AT293)</f>
        <v>0</v>
      </c>
    </row>
    <row r="294" spans="1:134" x14ac:dyDescent="0.35">
      <c r="A294" s="415">
        <v>5</v>
      </c>
      <c r="B294" s="228" t="s">
        <v>29</v>
      </c>
      <c r="C294" s="492"/>
      <c r="D294" s="492"/>
      <c r="E294" s="492"/>
      <c r="F294" s="492"/>
      <c r="G294" s="492"/>
      <c r="H294" s="492"/>
      <c r="I294" s="492"/>
      <c r="J294" s="234">
        <v>0</v>
      </c>
      <c r="K294" s="234">
        <v>0</v>
      </c>
      <c r="L294" s="234">
        <v>0</v>
      </c>
      <c r="M294" s="236">
        <f t="shared" si="253"/>
        <v>0</v>
      </c>
      <c r="N294" s="223"/>
      <c r="P294" s="415">
        <v>5</v>
      </c>
      <c r="Q294" s="228" t="s">
        <v>29</v>
      </c>
      <c r="R294" s="492"/>
      <c r="S294" s="492"/>
      <c r="T294" s="492"/>
      <c r="U294" s="492"/>
      <c r="V294" s="492"/>
      <c r="W294" s="492"/>
      <c r="X294" s="492"/>
      <c r="Y294" s="164">
        <f t="shared" si="266"/>
        <v>0</v>
      </c>
      <c r="Z294" s="234">
        <v>0</v>
      </c>
      <c r="AA294" s="234">
        <v>0</v>
      </c>
      <c r="AB294" s="234">
        <v>0</v>
      </c>
      <c r="AC294" s="295">
        <f t="shared" si="267"/>
        <v>0</v>
      </c>
      <c r="AD294" s="296">
        <f t="shared" si="268"/>
        <v>0</v>
      </c>
      <c r="AE294" s="223"/>
      <c r="AG294" s="415">
        <v>5</v>
      </c>
      <c r="AH294" s="228" t="s">
        <v>29</v>
      </c>
      <c r="AI294" s="492"/>
      <c r="AJ294" s="492"/>
      <c r="AK294" s="492"/>
      <c r="AL294" s="492"/>
      <c r="AM294" s="492"/>
      <c r="AN294" s="492"/>
      <c r="AO294" s="492"/>
      <c r="AP294" s="305">
        <f t="shared" si="269"/>
        <v>0</v>
      </c>
      <c r="AQ294" s="234">
        <v>0</v>
      </c>
      <c r="AR294" s="234">
        <v>0</v>
      </c>
      <c r="AS294" s="234">
        <v>0</v>
      </c>
      <c r="AT294" s="277">
        <f t="shared" si="270"/>
        <v>0</v>
      </c>
      <c r="AU294" s="278">
        <f t="shared" si="271"/>
        <v>0</v>
      </c>
    </row>
    <row r="295" spans="1:134" x14ac:dyDescent="0.35">
      <c r="A295" s="415">
        <v>6</v>
      </c>
      <c r="B295" s="228" t="s">
        <v>30</v>
      </c>
      <c r="C295" s="492"/>
      <c r="D295" s="492"/>
      <c r="E295" s="492"/>
      <c r="F295" s="492"/>
      <c r="G295" s="492"/>
      <c r="H295" s="492"/>
      <c r="I295" s="492"/>
      <c r="J295" s="234">
        <v>0</v>
      </c>
      <c r="K295" s="234">
        <v>0</v>
      </c>
      <c r="L295" s="234">
        <v>0</v>
      </c>
      <c r="M295" s="236">
        <f t="shared" si="253"/>
        <v>0</v>
      </c>
      <c r="N295" s="223"/>
      <c r="P295" s="415">
        <v>6</v>
      </c>
      <c r="Q295" s="228" t="s">
        <v>30</v>
      </c>
      <c r="R295" s="492"/>
      <c r="S295" s="492"/>
      <c r="T295" s="492"/>
      <c r="U295" s="492"/>
      <c r="V295" s="492"/>
      <c r="W295" s="492"/>
      <c r="X295" s="492"/>
      <c r="Y295" s="164">
        <f t="shared" si="266"/>
        <v>0</v>
      </c>
      <c r="Z295" s="234">
        <v>0</v>
      </c>
      <c r="AA295" s="234">
        <v>0</v>
      </c>
      <c r="AB295" s="234">
        <v>0</v>
      </c>
      <c r="AC295" s="295">
        <f t="shared" si="267"/>
        <v>0</v>
      </c>
      <c r="AD295" s="296">
        <f t="shared" si="268"/>
        <v>0</v>
      </c>
      <c r="AE295" s="223"/>
      <c r="AG295" s="415">
        <v>6</v>
      </c>
      <c r="AH295" s="228" t="s">
        <v>30</v>
      </c>
      <c r="AI295" s="492"/>
      <c r="AJ295" s="492"/>
      <c r="AK295" s="492"/>
      <c r="AL295" s="492"/>
      <c r="AM295" s="492"/>
      <c r="AN295" s="492"/>
      <c r="AO295" s="492"/>
      <c r="AP295" s="305">
        <f t="shared" si="269"/>
        <v>0</v>
      </c>
      <c r="AQ295" s="234">
        <v>0</v>
      </c>
      <c r="AR295" s="234">
        <v>0</v>
      </c>
      <c r="AS295" s="234">
        <v>0</v>
      </c>
      <c r="AT295" s="277">
        <f t="shared" si="270"/>
        <v>0</v>
      </c>
      <c r="AU295" s="278">
        <f t="shared" si="271"/>
        <v>0</v>
      </c>
    </row>
    <row r="296" spans="1:134" x14ac:dyDescent="0.35">
      <c r="A296" s="415">
        <v>7</v>
      </c>
      <c r="B296" s="228" t="s">
        <v>34</v>
      </c>
      <c r="C296" s="492"/>
      <c r="D296" s="492"/>
      <c r="E296" s="492"/>
      <c r="F296" s="492"/>
      <c r="G296" s="492"/>
      <c r="H296" s="492"/>
      <c r="I296" s="492"/>
      <c r="J296" s="234">
        <v>0</v>
      </c>
      <c r="K296" s="234">
        <v>0</v>
      </c>
      <c r="L296" s="234">
        <v>0</v>
      </c>
      <c r="M296" s="236">
        <f t="shared" si="253"/>
        <v>0</v>
      </c>
      <c r="N296" s="223"/>
      <c r="P296" s="415">
        <v>7</v>
      </c>
      <c r="Q296" s="228" t="s">
        <v>34</v>
      </c>
      <c r="R296" s="492"/>
      <c r="S296" s="492"/>
      <c r="T296" s="492"/>
      <c r="U296" s="492"/>
      <c r="V296" s="492"/>
      <c r="W296" s="492"/>
      <c r="X296" s="492"/>
      <c r="Y296" s="164">
        <f t="shared" si="266"/>
        <v>0</v>
      </c>
      <c r="Z296" s="234">
        <v>0</v>
      </c>
      <c r="AA296" s="234">
        <v>0</v>
      </c>
      <c r="AB296" s="234">
        <v>0</v>
      </c>
      <c r="AC296" s="295">
        <f t="shared" si="267"/>
        <v>0</v>
      </c>
      <c r="AD296" s="296">
        <f t="shared" si="268"/>
        <v>0</v>
      </c>
      <c r="AE296" s="223"/>
      <c r="AG296" s="415">
        <v>7</v>
      </c>
      <c r="AH296" s="228" t="s">
        <v>34</v>
      </c>
      <c r="AI296" s="492"/>
      <c r="AJ296" s="492"/>
      <c r="AK296" s="492"/>
      <c r="AL296" s="492"/>
      <c r="AM296" s="492"/>
      <c r="AN296" s="492"/>
      <c r="AO296" s="492"/>
      <c r="AP296" s="305">
        <f t="shared" si="269"/>
        <v>0</v>
      </c>
      <c r="AQ296" s="234">
        <v>0</v>
      </c>
      <c r="AR296" s="234">
        <v>0</v>
      </c>
      <c r="AS296" s="234">
        <v>0</v>
      </c>
      <c r="AT296" s="277">
        <f t="shared" si="270"/>
        <v>0</v>
      </c>
      <c r="AU296" s="278">
        <f t="shared" si="271"/>
        <v>0</v>
      </c>
    </row>
    <row r="297" spans="1:134" x14ac:dyDescent="0.35">
      <c r="A297" s="415">
        <v>8</v>
      </c>
      <c r="B297" s="228" t="s">
        <v>35</v>
      </c>
      <c r="C297" s="492"/>
      <c r="D297" s="492"/>
      <c r="E297" s="492"/>
      <c r="F297" s="492"/>
      <c r="G297" s="492"/>
      <c r="H297" s="492"/>
      <c r="I297" s="492"/>
      <c r="J297" s="234">
        <v>0</v>
      </c>
      <c r="K297" s="234">
        <v>0</v>
      </c>
      <c r="L297" s="234">
        <v>0</v>
      </c>
      <c r="M297" s="236">
        <f>SUM(J297:L297)</f>
        <v>0</v>
      </c>
      <c r="N297" s="223"/>
      <c r="P297" s="415">
        <v>8</v>
      </c>
      <c r="Q297" s="228" t="s">
        <v>35</v>
      </c>
      <c r="R297" s="492"/>
      <c r="S297" s="492"/>
      <c r="T297" s="492"/>
      <c r="U297" s="492"/>
      <c r="V297" s="492"/>
      <c r="W297" s="492"/>
      <c r="X297" s="492"/>
      <c r="Y297" s="164">
        <f t="shared" si="266"/>
        <v>0</v>
      </c>
      <c r="Z297" s="234">
        <v>0</v>
      </c>
      <c r="AA297" s="234">
        <v>0</v>
      </c>
      <c r="AB297" s="234">
        <v>0</v>
      </c>
      <c r="AC297" s="295">
        <f t="shared" si="267"/>
        <v>0</v>
      </c>
      <c r="AD297" s="296">
        <f t="shared" si="268"/>
        <v>0</v>
      </c>
      <c r="AE297" s="223"/>
      <c r="AG297" s="415">
        <v>8</v>
      </c>
      <c r="AH297" s="228" t="s">
        <v>35</v>
      </c>
      <c r="AI297" s="492"/>
      <c r="AJ297" s="492"/>
      <c r="AK297" s="492"/>
      <c r="AL297" s="492"/>
      <c r="AM297" s="492"/>
      <c r="AN297" s="492"/>
      <c r="AO297" s="492"/>
      <c r="AP297" s="305">
        <f t="shared" si="269"/>
        <v>0</v>
      </c>
      <c r="AQ297" s="234">
        <v>0</v>
      </c>
      <c r="AR297" s="234">
        <v>0</v>
      </c>
      <c r="AS297" s="234">
        <v>0</v>
      </c>
      <c r="AT297" s="277">
        <f t="shared" si="270"/>
        <v>0</v>
      </c>
      <c r="AU297" s="278">
        <f t="shared" si="271"/>
        <v>0</v>
      </c>
    </row>
    <row r="298" spans="1:134" x14ac:dyDescent="0.35">
      <c r="A298" s="415">
        <v>9</v>
      </c>
      <c r="B298" s="228" t="s">
        <v>50</v>
      </c>
      <c r="C298" s="492"/>
      <c r="D298" s="492"/>
      <c r="E298" s="492"/>
      <c r="F298" s="492"/>
      <c r="G298" s="492"/>
      <c r="H298" s="492"/>
      <c r="I298" s="492"/>
      <c r="J298" s="234">
        <v>0</v>
      </c>
      <c r="K298" s="234">
        <v>0</v>
      </c>
      <c r="L298" s="234">
        <v>0</v>
      </c>
      <c r="M298" s="236">
        <f t="shared" si="253"/>
        <v>0</v>
      </c>
      <c r="N298" s="223"/>
      <c r="P298" s="415">
        <v>9</v>
      </c>
      <c r="Q298" s="228" t="s">
        <v>50</v>
      </c>
      <c r="R298" s="492"/>
      <c r="S298" s="492"/>
      <c r="T298" s="492"/>
      <c r="U298" s="492"/>
      <c r="V298" s="492"/>
      <c r="W298" s="492"/>
      <c r="X298" s="492"/>
      <c r="Y298" s="164">
        <f t="shared" si="266"/>
        <v>0</v>
      </c>
      <c r="Z298" s="234">
        <v>0</v>
      </c>
      <c r="AA298" s="234">
        <v>0</v>
      </c>
      <c r="AB298" s="234">
        <v>0</v>
      </c>
      <c r="AC298" s="295">
        <f t="shared" si="267"/>
        <v>0</v>
      </c>
      <c r="AD298" s="296">
        <f t="shared" si="268"/>
        <v>0</v>
      </c>
      <c r="AE298" s="223"/>
      <c r="AG298" s="415">
        <v>9</v>
      </c>
      <c r="AH298" s="228" t="s">
        <v>50</v>
      </c>
      <c r="AI298" s="492"/>
      <c r="AJ298" s="492"/>
      <c r="AK298" s="492"/>
      <c r="AL298" s="492"/>
      <c r="AM298" s="492"/>
      <c r="AN298" s="492"/>
      <c r="AO298" s="492"/>
      <c r="AP298" s="305">
        <f t="shared" si="269"/>
        <v>0</v>
      </c>
      <c r="AQ298" s="234">
        <v>0</v>
      </c>
      <c r="AR298" s="234">
        <v>0</v>
      </c>
      <c r="AS298" s="234">
        <v>0</v>
      </c>
      <c r="AT298" s="277">
        <f t="shared" si="270"/>
        <v>0</v>
      </c>
      <c r="AU298" s="278">
        <f t="shared" si="271"/>
        <v>0</v>
      </c>
    </row>
    <row r="299" spans="1:134" x14ac:dyDescent="0.35">
      <c r="A299" s="229">
        <v>10</v>
      </c>
      <c r="B299" s="313" t="s">
        <v>205</v>
      </c>
      <c r="C299" s="623"/>
      <c r="D299" s="623"/>
      <c r="E299" s="623"/>
      <c r="F299" s="623"/>
      <c r="G299" s="623"/>
      <c r="H299" s="623"/>
      <c r="I299" s="623"/>
      <c r="J299" s="234">
        <v>0</v>
      </c>
      <c r="K299" s="234">
        <v>0</v>
      </c>
      <c r="L299" s="234">
        <v>0</v>
      </c>
      <c r="M299" s="236">
        <f t="shared" si="253"/>
        <v>0</v>
      </c>
      <c r="N299" s="223"/>
      <c r="P299" s="229">
        <v>10</v>
      </c>
      <c r="Q299" s="313" t="s">
        <v>205</v>
      </c>
      <c r="R299" s="623"/>
      <c r="S299" s="623"/>
      <c r="T299" s="623"/>
      <c r="U299" s="623"/>
      <c r="V299" s="623"/>
      <c r="W299" s="623"/>
      <c r="X299" s="623"/>
      <c r="Y299" s="164">
        <f t="shared" si="266"/>
        <v>0</v>
      </c>
      <c r="Z299" s="234">
        <v>0</v>
      </c>
      <c r="AA299" s="234">
        <v>0</v>
      </c>
      <c r="AB299" s="234">
        <v>0</v>
      </c>
      <c r="AC299" s="295">
        <f t="shared" si="267"/>
        <v>0</v>
      </c>
      <c r="AD299" s="296">
        <f t="shared" si="268"/>
        <v>0</v>
      </c>
      <c r="AE299" s="223"/>
      <c r="AG299" s="229">
        <v>10</v>
      </c>
      <c r="AH299" s="313" t="s">
        <v>205</v>
      </c>
      <c r="AI299" s="623"/>
      <c r="AJ299" s="623"/>
      <c r="AK299" s="623"/>
      <c r="AL299" s="623"/>
      <c r="AM299" s="623"/>
      <c r="AN299" s="623"/>
      <c r="AO299" s="623"/>
      <c r="AP299" s="305">
        <f t="shared" si="269"/>
        <v>0</v>
      </c>
      <c r="AQ299" s="234">
        <v>0</v>
      </c>
      <c r="AR299" s="234">
        <v>0</v>
      </c>
      <c r="AS299" s="234">
        <v>0</v>
      </c>
      <c r="AT299" s="277">
        <f t="shared" si="270"/>
        <v>0</v>
      </c>
      <c r="AU299" s="278">
        <f t="shared" si="271"/>
        <v>0</v>
      </c>
    </row>
    <row r="300" spans="1:134" x14ac:dyDescent="0.35">
      <c r="A300" s="229">
        <v>11</v>
      </c>
      <c r="B300" s="313" t="s">
        <v>205</v>
      </c>
      <c r="C300" s="623"/>
      <c r="D300" s="623"/>
      <c r="E300" s="623"/>
      <c r="F300" s="623"/>
      <c r="G300" s="623"/>
      <c r="H300" s="623"/>
      <c r="I300" s="623"/>
      <c r="J300" s="234">
        <v>0</v>
      </c>
      <c r="K300" s="234">
        <v>0</v>
      </c>
      <c r="L300" s="234">
        <v>0</v>
      </c>
      <c r="M300" s="236">
        <f>SUM(J300:L300)</f>
        <v>0</v>
      </c>
      <c r="N300" s="223"/>
      <c r="P300" s="229">
        <v>11</v>
      </c>
      <c r="Q300" s="313" t="s">
        <v>205</v>
      </c>
      <c r="R300" s="623"/>
      <c r="S300" s="623"/>
      <c r="T300" s="623"/>
      <c r="U300" s="623"/>
      <c r="V300" s="623"/>
      <c r="W300" s="623"/>
      <c r="X300" s="623"/>
      <c r="Y300" s="164">
        <f t="shared" si="266"/>
        <v>0</v>
      </c>
      <c r="Z300" s="234">
        <v>0</v>
      </c>
      <c r="AA300" s="234">
        <v>0</v>
      </c>
      <c r="AB300" s="234">
        <v>0</v>
      </c>
      <c r="AC300" s="295">
        <f>SUM(Z300:AB300)</f>
        <v>0</v>
      </c>
      <c r="AD300" s="296">
        <f t="shared" si="268"/>
        <v>0</v>
      </c>
      <c r="AE300" s="223"/>
      <c r="AG300" s="229">
        <v>11</v>
      </c>
      <c r="AH300" s="313" t="s">
        <v>205</v>
      </c>
      <c r="AI300" s="623"/>
      <c r="AJ300" s="623"/>
      <c r="AK300" s="623"/>
      <c r="AL300" s="623"/>
      <c r="AM300" s="623"/>
      <c r="AN300" s="623"/>
      <c r="AO300" s="623"/>
      <c r="AP300" s="305">
        <f t="shared" si="269"/>
        <v>0</v>
      </c>
      <c r="AQ300" s="234">
        <v>0</v>
      </c>
      <c r="AR300" s="234">
        <v>0</v>
      </c>
      <c r="AS300" s="234">
        <v>0</v>
      </c>
      <c r="AT300" s="277">
        <f>SUM(AQ300:AS300)</f>
        <v>0</v>
      </c>
      <c r="AU300" s="278">
        <f>IF($S$313&lt;&gt;0, AC300+AP300-AT300, M300+AP300-AT300)</f>
        <v>0</v>
      </c>
    </row>
    <row r="301" spans="1:134" ht="16" thickBot="1" x14ac:dyDescent="0.4">
      <c r="A301" s="578" t="s">
        <v>36</v>
      </c>
      <c r="B301" s="579"/>
      <c r="C301" s="579"/>
      <c r="D301" s="579"/>
      <c r="E301" s="579"/>
      <c r="F301" s="579"/>
      <c r="G301" s="579"/>
      <c r="H301" s="579"/>
      <c r="I301" s="579"/>
      <c r="J301" s="250">
        <f>SUM(J290:J300)</f>
        <v>0</v>
      </c>
      <c r="K301" s="250">
        <f t="shared" ref="K301:L301" si="272">SUM(K290:K300)</f>
        <v>0</v>
      </c>
      <c r="L301" s="250">
        <f t="shared" si="272"/>
        <v>0</v>
      </c>
      <c r="M301" s="237">
        <f>SUM(J301:L301)</f>
        <v>0</v>
      </c>
      <c r="N301" s="223"/>
      <c r="P301" s="578" t="s">
        <v>36</v>
      </c>
      <c r="Q301" s="579"/>
      <c r="R301" s="579"/>
      <c r="S301" s="579"/>
      <c r="T301" s="579"/>
      <c r="U301" s="579"/>
      <c r="V301" s="579"/>
      <c r="W301" s="579"/>
      <c r="X301" s="579"/>
      <c r="Y301" s="200">
        <f t="shared" si="266"/>
        <v>0</v>
      </c>
      <c r="Z301" s="293">
        <f>SUM(Z290:Z300)</f>
        <v>0</v>
      </c>
      <c r="AA301" s="293">
        <f t="shared" ref="AA301" si="273">SUM(AA290:AA300)</f>
        <v>0</v>
      </c>
      <c r="AB301" s="293">
        <f>SUM(AB290:AB300)</f>
        <v>0</v>
      </c>
      <c r="AC301" s="293">
        <f t="shared" ref="AC301:AD301" si="274">SUM(AC290:AC300)</f>
        <v>0</v>
      </c>
      <c r="AD301" s="294">
        <f t="shared" si="274"/>
        <v>0</v>
      </c>
      <c r="AE301" s="223"/>
      <c r="AG301" s="578" t="s">
        <v>36</v>
      </c>
      <c r="AH301" s="579"/>
      <c r="AI301" s="579"/>
      <c r="AJ301" s="579"/>
      <c r="AK301" s="579"/>
      <c r="AL301" s="579"/>
      <c r="AM301" s="579"/>
      <c r="AN301" s="579"/>
      <c r="AO301" s="579"/>
      <c r="AP301" s="306">
        <f t="shared" si="269"/>
        <v>0</v>
      </c>
      <c r="AQ301" s="275">
        <f>SUM(AQ290:AQ300)</f>
        <v>0</v>
      </c>
      <c r="AR301" s="275">
        <f t="shared" ref="AR301:AT301" si="275">SUM(AR290:AR300)</f>
        <v>0</v>
      </c>
      <c r="AS301" s="275">
        <f t="shared" si="275"/>
        <v>0</v>
      </c>
      <c r="AT301" s="275">
        <f t="shared" si="275"/>
        <v>0</v>
      </c>
      <c r="AU301" s="276">
        <f t="shared" si="271"/>
        <v>0</v>
      </c>
    </row>
    <row r="302" spans="1:134" s="358" customFormat="1" ht="3.75" customHeight="1" x14ac:dyDescent="0.35">
      <c r="B302" s="281"/>
      <c r="C302" s="284"/>
      <c r="D302" s="284"/>
      <c r="E302" s="284"/>
      <c r="F302" s="284"/>
      <c r="G302" s="284"/>
      <c r="H302" s="284"/>
      <c r="I302" s="284"/>
      <c r="J302" s="283"/>
      <c r="K302" s="283"/>
      <c r="L302" s="283"/>
      <c r="M302" s="246"/>
      <c r="N302" s="223"/>
      <c r="Q302" s="281"/>
      <c r="R302" s="284"/>
      <c r="S302" s="284"/>
      <c r="T302" s="284"/>
      <c r="U302" s="284"/>
      <c r="V302" s="284"/>
      <c r="W302" s="284"/>
      <c r="X302" s="284"/>
      <c r="Y302" s="304"/>
      <c r="Z302" s="283"/>
      <c r="AA302" s="283"/>
      <c r="AB302" s="283"/>
      <c r="AC302" s="246"/>
      <c r="AD302" s="246"/>
      <c r="AE302" s="223"/>
      <c r="AH302" s="281"/>
      <c r="AI302" s="284"/>
      <c r="AJ302" s="284"/>
      <c r="AK302" s="284"/>
      <c r="AL302" s="284"/>
      <c r="AM302" s="284"/>
      <c r="AN302" s="284"/>
      <c r="AO302" s="284"/>
      <c r="AP302" s="304"/>
      <c r="AQ302" s="283"/>
      <c r="AR302" s="283"/>
      <c r="AS302" s="283"/>
      <c r="AT302" s="246"/>
      <c r="AU302" s="246"/>
      <c r="AW302" s="357"/>
      <c r="AX302" s="357"/>
      <c r="AY302" s="357"/>
      <c r="AZ302" s="357"/>
      <c r="BA302" s="357"/>
      <c r="BB302" s="357"/>
      <c r="BC302" s="357"/>
      <c r="BD302" s="357"/>
      <c r="BE302" s="357"/>
      <c r="BF302" s="357"/>
      <c r="BG302" s="357"/>
      <c r="BH302" s="357"/>
      <c r="BI302" s="357"/>
      <c r="BJ302" s="357"/>
      <c r="BK302" s="357"/>
      <c r="BL302" s="357"/>
      <c r="BM302" s="357"/>
      <c r="BN302" s="357"/>
      <c r="BO302" s="357"/>
      <c r="BP302" s="357"/>
      <c r="BQ302" s="357"/>
      <c r="BR302" s="357"/>
      <c r="BS302" s="357"/>
      <c r="BT302" s="357"/>
      <c r="BU302" s="357"/>
      <c r="BV302" s="357"/>
      <c r="BW302" s="357"/>
      <c r="BX302" s="357"/>
      <c r="BY302" s="357"/>
      <c r="BZ302" s="357"/>
      <c r="CA302" s="357"/>
      <c r="CB302" s="357"/>
      <c r="CC302" s="357"/>
      <c r="CD302" s="357"/>
      <c r="CE302" s="357"/>
      <c r="CF302" s="357"/>
      <c r="CG302" s="357"/>
      <c r="CH302" s="357"/>
      <c r="CI302" s="357"/>
      <c r="CJ302" s="357"/>
      <c r="CK302" s="357"/>
      <c r="CL302" s="357"/>
      <c r="CM302" s="357"/>
      <c r="CN302" s="357"/>
      <c r="CO302" s="357"/>
      <c r="CP302" s="357"/>
      <c r="CQ302" s="357"/>
      <c r="CR302" s="357"/>
      <c r="CS302" s="357"/>
      <c r="CT302" s="357"/>
      <c r="CU302" s="357"/>
      <c r="CV302" s="357"/>
      <c r="CW302" s="357"/>
      <c r="CX302" s="357"/>
      <c r="CY302" s="357"/>
      <c r="CZ302" s="357"/>
      <c r="DA302" s="357"/>
      <c r="DB302" s="357"/>
      <c r="DC302" s="357"/>
      <c r="DD302" s="357"/>
      <c r="DE302" s="357"/>
      <c r="DF302" s="357"/>
      <c r="DG302" s="357"/>
      <c r="DH302" s="357"/>
      <c r="DI302" s="357"/>
      <c r="DJ302" s="357"/>
      <c r="DK302" s="357"/>
      <c r="DL302" s="357"/>
      <c r="DM302" s="357"/>
      <c r="DN302" s="357"/>
      <c r="DO302" s="357"/>
      <c r="DP302" s="357"/>
      <c r="DQ302" s="357"/>
      <c r="DR302" s="357"/>
      <c r="DS302" s="357"/>
      <c r="DT302" s="357"/>
      <c r="DU302" s="357"/>
      <c r="DV302" s="357"/>
      <c r="DW302" s="357"/>
      <c r="DX302" s="357"/>
      <c r="DY302" s="357"/>
      <c r="DZ302" s="357"/>
      <c r="EA302" s="357"/>
      <c r="EB302" s="357"/>
      <c r="EC302" s="357"/>
      <c r="ED302" s="357"/>
    </row>
    <row r="303" spans="1:134" ht="3.75" customHeight="1" thickBot="1" x14ac:dyDescent="0.4">
      <c r="A303" s="242"/>
      <c r="B303" s="242"/>
      <c r="C303" s="242"/>
      <c r="D303" s="242"/>
      <c r="E303" s="242"/>
      <c r="F303" s="242"/>
      <c r="G303" s="242"/>
      <c r="H303" s="242"/>
      <c r="I303" s="413"/>
      <c r="J303" s="246"/>
      <c r="K303" s="246"/>
      <c r="L303" s="246"/>
      <c r="M303" s="246"/>
      <c r="N303" s="223"/>
      <c r="P303" s="242"/>
      <c r="Q303" s="242"/>
      <c r="R303" s="242"/>
      <c r="S303" s="242"/>
      <c r="T303" s="242"/>
      <c r="U303" s="242"/>
      <c r="V303" s="242"/>
      <c r="W303" s="242"/>
      <c r="X303" s="413"/>
      <c r="Y303" s="246"/>
      <c r="Z303" s="246"/>
      <c r="AA303" s="246"/>
      <c r="AB303" s="246"/>
      <c r="AC303" s="246"/>
      <c r="AD303" s="246"/>
      <c r="AE303" s="223"/>
      <c r="AG303" s="242"/>
      <c r="AH303" s="242"/>
      <c r="AI303" s="242"/>
      <c r="AJ303" s="242"/>
      <c r="AK303" s="242"/>
      <c r="AL303" s="242"/>
      <c r="AM303" s="242"/>
      <c r="AN303" s="242"/>
      <c r="AO303" s="413"/>
      <c r="AP303" s="246"/>
      <c r="AQ303" s="246"/>
      <c r="AR303" s="246"/>
      <c r="AS303" s="246"/>
      <c r="AT303" s="246"/>
      <c r="AU303" s="246"/>
    </row>
    <row r="304" spans="1:134" x14ac:dyDescent="0.35">
      <c r="A304" s="544" t="s">
        <v>189</v>
      </c>
      <c r="B304" s="545"/>
      <c r="C304" s="545"/>
      <c r="D304" s="545"/>
      <c r="E304" s="545"/>
      <c r="F304" s="545"/>
      <c r="G304" s="545"/>
      <c r="H304" s="545"/>
      <c r="I304" s="545"/>
      <c r="J304" s="244">
        <f>SUM(J301, J287, J281, H274)</f>
        <v>0</v>
      </c>
      <c r="K304" s="244">
        <f>SUM( K301, K287, K281, K274)</f>
        <v>0</v>
      </c>
      <c r="L304" s="244">
        <f>SUM( L301, L287, L281, L274)</f>
        <v>0</v>
      </c>
      <c r="M304" s="245">
        <f>SUM(J304:L304)</f>
        <v>0</v>
      </c>
      <c r="N304" s="223"/>
      <c r="P304" s="544" t="s">
        <v>182</v>
      </c>
      <c r="Q304" s="545"/>
      <c r="R304" s="545"/>
      <c r="S304" s="545"/>
      <c r="T304" s="545"/>
      <c r="U304" s="545"/>
      <c r="V304" s="545"/>
      <c r="W304" s="545"/>
      <c r="X304" s="545"/>
      <c r="Y304" s="199">
        <f t="shared" ref="Y304:Y305" si="276">AU224</f>
        <v>0</v>
      </c>
      <c r="Z304" s="300">
        <f>SUM(Z301, Z287, Z281, X274)</f>
        <v>0</v>
      </c>
      <c r="AA304" s="300">
        <f>SUM(AA301, AA287, AA281, AA274)</f>
        <v>0</v>
      </c>
      <c r="AB304" s="300">
        <f>SUM(AB301, AB287, AB281, AB274, )</f>
        <v>0</v>
      </c>
      <c r="AC304" s="300">
        <f t="shared" ref="AC304" si="277">SUM(Z304:AB304)</f>
        <v>0</v>
      </c>
      <c r="AD304" s="301">
        <f>M304-AC304</f>
        <v>0</v>
      </c>
      <c r="AE304" s="246"/>
      <c r="AG304" s="544" t="s">
        <v>182</v>
      </c>
      <c r="AH304" s="545"/>
      <c r="AI304" s="545"/>
      <c r="AJ304" s="545"/>
      <c r="AK304" s="545"/>
      <c r="AL304" s="545"/>
      <c r="AM304" s="545"/>
      <c r="AN304" s="545"/>
      <c r="AO304" s="545"/>
      <c r="AP304" s="205">
        <f t="shared" ref="AP304:AP305" si="278">AU224</f>
        <v>0</v>
      </c>
      <c r="AQ304" s="286">
        <f>SUM( AQ301, AQ287, AQ281, AO274)</f>
        <v>0</v>
      </c>
      <c r="AR304" s="286">
        <f>SUM( AR301, AR287, AR281, AR274)</f>
        <v>0</v>
      </c>
      <c r="AS304" s="286">
        <f>SUM( AS301, AS287, AS281, AS274, )</f>
        <v>0</v>
      </c>
      <c r="AT304" s="286">
        <f t="shared" ref="AT304" si="279">SUM(AQ304:AS304)</f>
        <v>0</v>
      </c>
      <c r="AU304" s="287">
        <f>IF($S$313&lt;&gt;0, AC304+AP304-AT304, M304+AP304-AT304)</f>
        <v>0</v>
      </c>
      <c r="AV304" s="246"/>
    </row>
    <row r="305" spans="1:134" ht="16" thickBot="1" x14ac:dyDescent="0.4">
      <c r="A305" s="540" t="s">
        <v>183</v>
      </c>
      <c r="B305" s="541"/>
      <c r="C305" s="541"/>
      <c r="D305" s="541"/>
      <c r="E305" s="541"/>
      <c r="F305" s="541"/>
      <c r="G305" s="541"/>
      <c r="H305" s="541"/>
      <c r="I305" s="541"/>
      <c r="J305" s="593">
        <f>SUM(K301, L301, K287, L287, K281, L281, K274, L274)</f>
        <v>0</v>
      </c>
      <c r="K305" s="593"/>
      <c r="L305" s="593"/>
      <c r="M305" s="594"/>
      <c r="N305" s="223"/>
      <c r="P305" s="540" t="s">
        <v>183</v>
      </c>
      <c r="Q305" s="541"/>
      <c r="R305" s="541"/>
      <c r="S305" s="541"/>
      <c r="T305" s="541"/>
      <c r="U305" s="541"/>
      <c r="V305" s="541"/>
      <c r="W305" s="541"/>
      <c r="X305" s="541"/>
      <c r="Y305" s="200">
        <f t="shared" si="276"/>
        <v>0</v>
      </c>
      <c r="Z305" s="588">
        <f>SUM(AA301, AB301, AA287, AB287, AA281, AB281, AA274, AB274)</f>
        <v>0</v>
      </c>
      <c r="AA305" s="588"/>
      <c r="AB305" s="588"/>
      <c r="AC305" s="588"/>
      <c r="AD305" s="330">
        <f>M305-Z305</f>
        <v>0</v>
      </c>
      <c r="AE305" s="223"/>
      <c r="AG305" s="540" t="s">
        <v>183</v>
      </c>
      <c r="AH305" s="541"/>
      <c r="AI305" s="541"/>
      <c r="AJ305" s="541"/>
      <c r="AK305" s="541"/>
      <c r="AL305" s="541"/>
      <c r="AM305" s="541"/>
      <c r="AN305" s="541"/>
      <c r="AO305" s="541"/>
      <c r="AP305" s="306">
        <f t="shared" si="278"/>
        <v>0</v>
      </c>
      <c r="AQ305" s="539">
        <f>SUM(AR301, AS301, AR287, AS287, AR281, AS281, AR274, AS274)</f>
        <v>0</v>
      </c>
      <c r="AR305" s="539"/>
      <c r="AS305" s="539"/>
      <c r="AT305" s="539"/>
      <c r="AU305" s="276">
        <f>IF($S$313&lt;&gt;0, AC305+AP305-AQ305, M305+AP305-AQ305)</f>
        <v>0</v>
      </c>
    </row>
    <row r="306" spans="1:134" s="224" customFormat="1" ht="16" thickBot="1" x14ac:dyDescent="0.4">
      <c r="A306" s="358"/>
      <c r="B306" s="413"/>
      <c r="C306" s="413"/>
      <c r="D306" s="413"/>
      <c r="E306" s="413"/>
      <c r="F306" s="413"/>
      <c r="G306" s="413"/>
      <c r="H306" s="413"/>
      <c r="I306" s="413"/>
      <c r="J306" s="258"/>
      <c r="K306" s="258"/>
      <c r="L306" s="258"/>
      <c r="M306" s="358"/>
      <c r="N306" s="223"/>
      <c r="O306" s="357"/>
      <c r="P306" s="358"/>
      <c r="Q306" s="413"/>
      <c r="R306" s="413"/>
      <c r="S306" s="413"/>
      <c r="T306" s="413"/>
      <c r="U306" s="413"/>
      <c r="V306" s="413"/>
      <c r="W306" s="413"/>
      <c r="X306" s="413"/>
      <c r="Y306" s="258"/>
      <c r="Z306" s="258"/>
      <c r="AA306" s="258"/>
      <c r="AB306" s="358"/>
      <c r="AC306" s="358"/>
      <c r="AD306" s="358"/>
      <c r="AE306" s="223"/>
      <c r="AF306" s="357"/>
      <c r="AG306" s="358"/>
      <c r="AH306" s="413"/>
      <c r="AI306" s="413"/>
      <c r="AJ306" s="413"/>
      <c r="AK306" s="413"/>
      <c r="AL306" s="413"/>
      <c r="AM306" s="413"/>
      <c r="AN306" s="413"/>
      <c r="AO306" s="413"/>
      <c r="AP306" s="258"/>
      <c r="AQ306" s="258"/>
      <c r="AR306" s="258"/>
      <c r="AS306" s="358"/>
      <c r="AT306" s="358"/>
      <c r="AU306" s="358"/>
      <c r="AV306" s="357"/>
      <c r="AW306" s="357"/>
      <c r="AX306" s="357"/>
      <c r="AY306" s="357"/>
      <c r="AZ306" s="357"/>
      <c r="BA306" s="357"/>
      <c r="BB306" s="357"/>
      <c r="BC306" s="357"/>
      <c r="BD306" s="357"/>
      <c r="BE306" s="357"/>
      <c r="BF306" s="357"/>
      <c r="BG306" s="357"/>
      <c r="BH306" s="357"/>
      <c r="BI306" s="357"/>
      <c r="BJ306" s="357"/>
      <c r="BK306" s="357"/>
      <c r="BL306" s="357"/>
      <c r="BM306" s="357"/>
      <c r="BN306" s="357"/>
      <c r="BO306" s="357"/>
      <c r="BP306" s="357"/>
      <c r="BQ306" s="357"/>
      <c r="BR306" s="357"/>
      <c r="BS306" s="357"/>
      <c r="BT306" s="357"/>
      <c r="BU306" s="357"/>
      <c r="BV306" s="357"/>
      <c r="BW306" s="357"/>
      <c r="BX306" s="357"/>
      <c r="BY306" s="357"/>
      <c r="BZ306" s="357"/>
      <c r="CA306" s="357"/>
      <c r="CB306" s="357"/>
      <c r="CC306" s="357"/>
      <c r="CD306" s="357"/>
      <c r="CE306" s="357"/>
      <c r="CF306" s="357"/>
      <c r="CG306" s="357"/>
      <c r="CH306" s="357"/>
      <c r="CI306" s="357"/>
      <c r="CJ306" s="357"/>
      <c r="CK306" s="357"/>
      <c r="CL306" s="357"/>
      <c r="CM306" s="357"/>
      <c r="CN306" s="357"/>
      <c r="CO306" s="357"/>
      <c r="CP306" s="357"/>
      <c r="CQ306" s="357"/>
      <c r="CR306" s="357"/>
      <c r="CS306" s="357"/>
      <c r="CT306" s="357"/>
      <c r="CU306" s="357"/>
      <c r="CV306" s="357"/>
      <c r="CW306" s="357"/>
      <c r="CX306" s="357"/>
      <c r="CY306" s="357"/>
      <c r="CZ306" s="357"/>
      <c r="DA306" s="357"/>
      <c r="DB306" s="357"/>
      <c r="DC306" s="357"/>
      <c r="DD306" s="357"/>
      <c r="DE306" s="357"/>
      <c r="DF306" s="357"/>
      <c r="DG306" s="357"/>
      <c r="DH306" s="357"/>
      <c r="DI306" s="357"/>
      <c r="DJ306" s="357"/>
      <c r="DK306" s="357"/>
      <c r="DL306" s="357"/>
      <c r="DM306" s="357"/>
      <c r="DN306" s="357"/>
      <c r="DO306" s="357"/>
      <c r="DP306" s="357"/>
      <c r="DQ306" s="357"/>
      <c r="DR306" s="357"/>
      <c r="DS306" s="357"/>
      <c r="DT306" s="357"/>
      <c r="DU306" s="357"/>
      <c r="DV306" s="357"/>
      <c r="DW306" s="357"/>
      <c r="DX306" s="357"/>
      <c r="DY306" s="357"/>
      <c r="DZ306" s="357"/>
      <c r="EA306" s="357"/>
      <c r="EB306" s="357"/>
      <c r="EC306" s="357"/>
      <c r="ED306" s="357"/>
    </row>
    <row r="307" spans="1:134" s="242" customFormat="1" x14ac:dyDescent="0.35">
      <c r="A307" s="502" t="s">
        <v>100</v>
      </c>
      <c r="B307" s="503"/>
      <c r="C307" s="503"/>
      <c r="D307" s="503"/>
      <c r="E307" s="503"/>
      <c r="F307" s="503"/>
      <c r="G307" s="503"/>
      <c r="H307" s="503"/>
      <c r="I307" s="503"/>
      <c r="J307" s="425" t="s">
        <v>17</v>
      </c>
      <c r="K307" s="542" t="s">
        <v>4</v>
      </c>
      <c r="L307" s="542"/>
      <c r="M307" s="418" t="s">
        <v>49</v>
      </c>
      <c r="N307" s="261"/>
      <c r="P307" s="502" t="s">
        <v>100</v>
      </c>
      <c r="Q307" s="503"/>
      <c r="R307" s="503"/>
      <c r="S307" s="503"/>
      <c r="T307" s="503"/>
      <c r="U307" s="503"/>
      <c r="V307" s="503"/>
      <c r="W307" s="503"/>
      <c r="X307" s="503"/>
      <c r="Y307" s="414" t="s">
        <v>260</v>
      </c>
      <c r="Z307" s="425" t="s">
        <v>77</v>
      </c>
      <c r="AA307" s="542" t="s">
        <v>4</v>
      </c>
      <c r="AB307" s="542"/>
      <c r="AC307" s="414" t="s">
        <v>18</v>
      </c>
      <c r="AD307" s="268" t="s">
        <v>114</v>
      </c>
      <c r="AE307" s="261"/>
      <c r="AG307" s="502" t="s">
        <v>100</v>
      </c>
      <c r="AH307" s="503"/>
      <c r="AI307" s="503"/>
      <c r="AJ307" s="503"/>
      <c r="AK307" s="503"/>
      <c r="AL307" s="503"/>
      <c r="AM307" s="503"/>
      <c r="AN307" s="503"/>
      <c r="AO307" s="503"/>
      <c r="AP307" s="414" t="s">
        <v>260</v>
      </c>
      <c r="AQ307" s="425" t="s">
        <v>212</v>
      </c>
      <c r="AR307" s="542" t="s">
        <v>4</v>
      </c>
      <c r="AS307" s="542"/>
      <c r="AT307" s="414" t="s">
        <v>214</v>
      </c>
      <c r="AU307" s="268" t="s">
        <v>263</v>
      </c>
      <c r="AW307" s="357"/>
      <c r="AX307" s="357"/>
      <c r="AY307" s="357"/>
      <c r="AZ307" s="357"/>
      <c r="BA307" s="357"/>
      <c r="BB307" s="357"/>
      <c r="BC307" s="357"/>
      <c r="BD307" s="357"/>
      <c r="BE307" s="357"/>
      <c r="BF307" s="357"/>
      <c r="BG307" s="357"/>
      <c r="BH307" s="357"/>
      <c r="BI307" s="357"/>
      <c r="BJ307" s="357"/>
      <c r="BK307" s="357"/>
      <c r="BL307" s="357"/>
      <c r="BM307" s="357"/>
      <c r="BN307" s="357"/>
      <c r="BO307" s="357"/>
      <c r="BP307" s="357"/>
      <c r="BQ307" s="357"/>
      <c r="BR307" s="357"/>
      <c r="BS307" s="357"/>
      <c r="BT307" s="357"/>
      <c r="BU307" s="357"/>
      <c r="BV307" s="357"/>
      <c r="BW307" s="357"/>
      <c r="BX307" s="357"/>
      <c r="BY307" s="357"/>
      <c r="BZ307" s="357"/>
      <c r="CA307" s="357"/>
      <c r="CB307" s="357"/>
      <c r="CC307" s="357"/>
      <c r="CD307" s="357"/>
      <c r="CE307" s="357"/>
      <c r="CF307" s="357"/>
      <c r="CG307" s="357"/>
      <c r="CH307" s="357"/>
      <c r="CI307" s="357"/>
      <c r="CJ307" s="357"/>
      <c r="CK307" s="357"/>
      <c r="CL307" s="357"/>
      <c r="CM307" s="357"/>
      <c r="CN307" s="357"/>
      <c r="CO307" s="357"/>
      <c r="CP307" s="357"/>
      <c r="CQ307" s="357"/>
      <c r="CR307" s="357"/>
      <c r="CS307" s="357"/>
      <c r="CT307" s="357"/>
      <c r="CU307" s="357"/>
      <c r="CV307" s="357"/>
      <c r="CW307" s="357"/>
      <c r="CX307" s="357"/>
      <c r="CY307" s="357"/>
      <c r="CZ307" s="357"/>
      <c r="DA307" s="357"/>
      <c r="DB307" s="357"/>
      <c r="DC307" s="357"/>
      <c r="DD307" s="357"/>
      <c r="DE307" s="357"/>
      <c r="DF307" s="357"/>
      <c r="DG307" s="357"/>
      <c r="DH307" s="357"/>
      <c r="DI307" s="357"/>
      <c r="DJ307" s="357"/>
      <c r="DK307" s="357"/>
      <c r="DL307" s="357"/>
      <c r="DM307" s="357"/>
      <c r="DN307" s="357"/>
      <c r="DO307" s="357"/>
      <c r="DP307" s="357"/>
      <c r="DQ307" s="357"/>
      <c r="DR307" s="357"/>
      <c r="DS307" s="357"/>
      <c r="DT307" s="357"/>
      <c r="DU307" s="357"/>
      <c r="DV307" s="357"/>
      <c r="DW307" s="357"/>
      <c r="DX307" s="357"/>
      <c r="DY307" s="357"/>
      <c r="DZ307" s="357"/>
      <c r="EA307" s="357"/>
      <c r="EB307" s="357"/>
      <c r="EC307" s="357"/>
      <c r="ED307" s="357"/>
    </row>
    <row r="308" spans="1:134" ht="16" thickBot="1" x14ac:dyDescent="0.4">
      <c r="A308" s="540" t="s">
        <v>37</v>
      </c>
      <c r="B308" s="541"/>
      <c r="C308" s="541"/>
      <c r="D308" s="541"/>
      <c r="E308" s="541"/>
      <c r="F308" s="541"/>
      <c r="G308" s="541"/>
      <c r="H308" s="541"/>
      <c r="I308" s="541"/>
      <c r="J308" s="243">
        <f>(SUM(J301, J287, J281, H274))*'Cumulative Budget'!$G$36</f>
        <v>0</v>
      </c>
      <c r="K308" s="593">
        <f>(SUM(K301, L301, K287, L287, K281, L281, K274, L274))*'Cumulative Budget'!$G$36</f>
        <v>0</v>
      </c>
      <c r="L308" s="593"/>
      <c r="M308" s="237">
        <f t="shared" ref="M308" si="280">SUM(J308:L308)</f>
        <v>0</v>
      </c>
      <c r="N308" s="223"/>
      <c r="P308" s="540" t="s">
        <v>37</v>
      </c>
      <c r="Q308" s="541"/>
      <c r="R308" s="541"/>
      <c r="S308" s="541"/>
      <c r="T308" s="541"/>
      <c r="U308" s="541"/>
      <c r="V308" s="541"/>
      <c r="W308" s="541"/>
      <c r="X308" s="541"/>
      <c r="Y308" s="200">
        <f t="shared" ref="Y308" si="281">AU228</f>
        <v>0</v>
      </c>
      <c r="Z308" s="302">
        <f>(SUM(Z301, Z287, Z281, X274))*'Cumulative Budget'!$G$36</f>
        <v>0</v>
      </c>
      <c r="AA308" s="588">
        <f>(SUM(AA301, AB301, AA287, AB287, AA281, AB281, AA274, AB274))*'Cumulative Budget'!$G$36</f>
        <v>0</v>
      </c>
      <c r="AB308" s="588"/>
      <c r="AC308" s="293">
        <f t="shared" ref="AC308" si="282">SUM(Z308:AB308)</f>
        <v>0</v>
      </c>
      <c r="AD308" s="294">
        <f t="shared" ref="AD308" si="283">M308-AC308</f>
        <v>0</v>
      </c>
      <c r="AE308" s="223"/>
      <c r="AG308" s="540" t="s">
        <v>37</v>
      </c>
      <c r="AH308" s="541"/>
      <c r="AI308" s="541"/>
      <c r="AJ308" s="541"/>
      <c r="AK308" s="541"/>
      <c r="AL308" s="541"/>
      <c r="AM308" s="541"/>
      <c r="AN308" s="541"/>
      <c r="AO308" s="541"/>
      <c r="AP308" s="306">
        <f t="shared" ref="AP308:AP310" si="284">AU228</f>
        <v>0</v>
      </c>
      <c r="AQ308" s="443">
        <v>0</v>
      </c>
      <c r="AR308" s="563">
        <v>0</v>
      </c>
      <c r="AS308" s="563"/>
      <c r="AT308" s="275">
        <f>SUM(AQ308:AS308)</f>
        <v>0</v>
      </c>
      <c r="AU308" s="276">
        <f>IF($S$313&lt;&gt;0, AC308+AP308-AT308, M308+AP308-AT308)</f>
        <v>0</v>
      </c>
    </row>
    <row r="309" spans="1:134" s="358" customFormat="1" ht="16" thickBot="1" x14ac:dyDescent="0.4">
      <c r="A309" s="359" t="s">
        <v>99</v>
      </c>
      <c r="B309" s="359"/>
      <c r="J309" s="233"/>
      <c r="K309" s="233"/>
      <c r="L309" s="233"/>
      <c r="M309" s="233"/>
      <c r="N309" s="223"/>
      <c r="O309" s="357"/>
      <c r="P309" s="359" t="s">
        <v>99</v>
      </c>
      <c r="Q309" s="359"/>
      <c r="Z309" s="233"/>
      <c r="AA309" s="233"/>
      <c r="AB309" s="233"/>
      <c r="AC309" s="233"/>
      <c r="AD309" s="233"/>
      <c r="AE309" s="223"/>
      <c r="AG309" s="359" t="s">
        <v>99</v>
      </c>
      <c r="AH309" s="359"/>
      <c r="AQ309" s="233"/>
      <c r="AR309" s="233"/>
      <c r="AS309" s="233"/>
      <c r="AT309" s="233"/>
      <c r="AU309" s="233"/>
      <c r="AV309" s="357"/>
      <c r="AW309" s="357"/>
      <c r="AX309" s="357"/>
      <c r="AY309" s="357"/>
      <c r="AZ309" s="357"/>
      <c r="BA309" s="357"/>
      <c r="BB309" s="357"/>
      <c r="BC309" s="357"/>
      <c r="BD309" s="357"/>
      <c r="BE309" s="357"/>
      <c r="BF309" s="357"/>
      <c r="BG309" s="357"/>
      <c r="BH309" s="357"/>
      <c r="BI309" s="357"/>
      <c r="BJ309" s="357"/>
      <c r="BK309" s="357"/>
      <c r="BL309" s="357"/>
      <c r="BM309" s="357"/>
      <c r="BN309" s="357"/>
      <c r="BO309" s="357"/>
      <c r="BP309" s="357"/>
      <c r="BQ309" s="357"/>
      <c r="BR309" s="357"/>
      <c r="BS309" s="357"/>
      <c r="BT309" s="357"/>
      <c r="BU309" s="357"/>
      <c r="BV309" s="357"/>
      <c r="BW309" s="357"/>
      <c r="BX309" s="357"/>
      <c r="BY309" s="357"/>
      <c r="BZ309" s="357"/>
      <c r="CA309" s="357"/>
      <c r="CB309" s="357"/>
      <c r="CC309" s="357"/>
      <c r="CD309" s="357"/>
      <c r="CE309" s="357"/>
      <c r="CF309" s="357"/>
      <c r="CG309" s="357"/>
      <c r="CH309" s="357"/>
      <c r="CI309" s="357"/>
      <c r="CJ309" s="357"/>
      <c r="CK309" s="357"/>
      <c r="CL309" s="357"/>
      <c r="CM309" s="357"/>
      <c r="CN309" s="357"/>
      <c r="CO309" s="357"/>
      <c r="CP309" s="357"/>
      <c r="CQ309" s="357"/>
      <c r="CR309" s="357"/>
      <c r="CS309" s="357"/>
      <c r="CT309" s="357"/>
      <c r="CU309" s="357"/>
      <c r="CV309" s="357"/>
      <c r="CW309" s="357"/>
      <c r="CX309" s="357"/>
      <c r="CY309" s="357"/>
      <c r="CZ309" s="357"/>
      <c r="DA309" s="357"/>
      <c r="DB309" s="357"/>
      <c r="DC309" s="357"/>
      <c r="DD309" s="357"/>
      <c r="DE309" s="357"/>
      <c r="DF309" s="357"/>
      <c r="DG309" s="357"/>
      <c r="DH309" s="357"/>
      <c r="DI309" s="357"/>
      <c r="DJ309" s="357"/>
      <c r="DK309" s="357"/>
      <c r="DL309" s="357"/>
      <c r="DM309" s="357"/>
      <c r="DN309" s="357"/>
      <c r="DO309" s="357"/>
      <c r="DP309" s="357"/>
      <c r="DQ309" s="357"/>
      <c r="DR309" s="357"/>
      <c r="DS309" s="357"/>
      <c r="DT309" s="357"/>
      <c r="DU309" s="357"/>
      <c r="DV309" s="357"/>
      <c r="DW309" s="357"/>
      <c r="DX309" s="357"/>
      <c r="DY309" s="357"/>
      <c r="DZ309" s="357"/>
      <c r="EA309" s="357"/>
      <c r="EB309" s="357"/>
      <c r="EC309" s="357"/>
      <c r="ED309" s="357"/>
    </row>
    <row r="310" spans="1:134" s="331" customFormat="1" ht="16" thickBot="1" x14ac:dyDescent="0.4">
      <c r="A310" s="621" t="s">
        <v>101</v>
      </c>
      <c r="B310" s="622"/>
      <c r="C310" s="622"/>
      <c r="D310" s="622"/>
      <c r="E310" s="622"/>
      <c r="F310" s="622"/>
      <c r="G310" s="622"/>
      <c r="H310" s="622"/>
      <c r="I310" s="622"/>
      <c r="J310" s="239">
        <f xml:space="preserve"> SUM(J308, J301, J287, J281, H274)</f>
        <v>0</v>
      </c>
      <c r="K310" s="211">
        <f xml:space="preserve"> SUM(K308, K301, K287, K281, K274)</f>
        <v>0</v>
      </c>
      <c r="L310" s="239">
        <f xml:space="preserve"> SUM(L301, L287, L281, L274)</f>
        <v>0</v>
      </c>
      <c r="M310" s="240">
        <f>SUM(J310:L310)</f>
        <v>0</v>
      </c>
      <c r="N310" s="246"/>
      <c r="P310" s="589" t="s">
        <v>101</v>
      </c>
      <c r="Q310" s="590"/>
      <c r="R310" s="590"/>
      <c r="S310" s="590"/>
      <c r="T310" s="590"/>
      <c r="U310" s="590"/>
      <c r="V310" s="590"/>
      <c r="W310" s="590"/>
      <c r="X310" s="590"/>
      <c r="Y310" s="201">
        <f t="shared" ref="Y310" si="285">AU230</f>
        <v>0</v>
      </c>
      <c r="Z310" s="303">
        <f xml:space="preserve"> SUM(Z308, Z301, Z287, Z281, X274)</f>
        <v>0</v>
      </c>
      <c r="AA310" s="212">
        <f xml:space="preserve"> SUM(AA308, AA301, AA287, AA281, AA274)</f>
        <v>0</v>
      </c>
      <c r="AB310" s="303">
        <f xml:space="preserve"> SUM(AB301, AB287, AB281, AB274)</f>
        <v>0</v>
      </c>
      <c r="AC310" s="297">
        <f>SUM(Z310:AB310)</f>
        <v>0</v>
      </c>
      <c r="AD310" s="298">
        <f t="shared" ref="AD310" si="286">M310-AC310</f>
        <v>0</v>
      </c>
      <c r="AE310" s="246"/>
      <c r="AG310" s="564" t="s">
        <v>101</v>
      </c>
      <c r="AH310" s="565"/>
      <c r="AI310" s="565"/>
      <c r="AJ310" s="565"/>
      <c r="AK310" s="565"/>
      <c r="AL310" s="565"/>
      <c r="AM310" s="565"/>
      <c r="AN310" s="565"/>
      <c r="AO310" s="565"/>
      <c r="AP310" s="206">
        <f t="shared" si="284"/>
        <v>0</v>
      </c>
      <c r="AQ310" s="288">
        <f xml:space="preserve"> SUM(AQ308, AQ301, AQ287, AQ281, AO274)</f>
        <v>0</v>
      </c>
      <c r="AR310" s="213">
        <f xml:space="preserve"> SUM(AR308, AR301, AR287, AR281, AR274)</f>
        <v>0</v>
      </c>
      <c r="AS310" s="288">
        <f xml:space="preserve"> SUM(AS301, AS287, AS281, AS274)</f>
        <v>0</v>
      </c>
      <c r="AT310" s="279">
        <f>SUM(AQ310:AS310)</f>
        <v>0</v>
      </c>
      <c r="AU310" s="280">
        <f>IF($S$313&lt;&gt;0, AC310+AP310-AT310, M310+AP310-AT310)</f>
        <v>0</v>
      </c>
    </row>
    <row r="311" spans="1:134" x14ac:dyDescent="0.35">
      <c r="F311" s="357"/>
      <c r="G311" s="357"/>
      <c r="N311" s="223"/>
    </row>
    <row r="312" spans="1:134" ht="16" thickBot="1" x14ac:dyDescent="0.4">
      <c r="F312" s="357"/>
      <c r="G312" s="357"/>
      <c r="S312" s="270"/>
      <c r="AM312" s="270"/>
    </row>
    <row r="313" spans="1:134" x14ac:dyDescent="0.35">
      <c r="B313" s="576" t="s">
        <v>236</v>
      </c>
      <c r="C313" s="577"/>
      <c r="D313" s="264">
        <f>J310</f>
        <v>0</v>
      </c>
      <c r="F313" s="357"/>
      <c r="G313" s="357"/>
      <c r="O313" s="309"/>
      <c r="P313" s="645" t="s">
        <v>236</v>
      </c>
      <c r="Q313" s="646"/>
      <c r="R313" s="646"/>
      <c r="S313" s="202">
        <f>Z310</f>
        <v>0</v>
      </c>
      <c r="T313" s="646" t="s">
        <v>104</v>
      </c>
      <c r="U313" s="646"/>
      <c r="V313" s="160">
        <f>D313-S313</f>
        <v>0</v>
      </c>
      <c r="W313" s="430"/>
      <c r="X313" s="601"/>
      <c r="Y313" s="601"/>
      <c r="Z313" s="430"/>
      <c r="AA313" s="430"/>
      <c r="AG313" s="642" t="s">
        <v>191</v>
      </c>
      <c r="AH313" s="548"/>
      <c r="AI313" s="637">
        <f>AQ310</f>
        <v>0</v>
      </c>
      <c r="AJ313" s="637"/>
      <c r="AK313" s="548" t="s">
        <v>196</v>
      </c>
      <c r="AL313" s="548"/>
      <c r="AM313" s="287">
        <f>IF($S$73&lt;&gt;0, S313+'Year 1'!AM357-AI313, D313+'Year 1'!AM357-AI313)</f>
        <v>0</v>
      </c>
      <c r="AO313" s="315" t="s">
        <v>89</v>
      </c>
      <c r="AP313" s="556"/>
      <c r="AQ313" s="556"/>
      <c r="AR313" s="556" t="s">
        <v>90</v>
      </c>
      <c r="AS313" s="612"/>
    </row>
    <row r="314" spans="1:134" x14ac:dyDescent="0.35">
      <c r="B314" s="535" t="s">
        <v>237</v>
      </c>
      <c r="C314" s="536"/>
      <c r="D314" s="390">
        <f>K310</f>
        <v>0</v>
      </c>
      <c r="F314" s="357"/>
      <c r="G314" s="357"/>
      <c r="O314" s="309"/>
      <c r="P314" s="585" t="s">
        <v>237</v>
      </c>
      <c r="Q314" s="586"/>
      <c r="R314" s="586"/>
      <c r="S314" s="189">
        <f>AA310</f>
        <v>0</v>
      </c>
      <c r="T314" s="585" t="s">
        <v>105</v>
      </c>
      <c r="U314" s="586"/>
      <c r="V314" s="161">
        <f>D314-S314</f>
        <v>0</v>
      </c>
      <c r="W314" s="430"/>
      <c r="X314" s="604"/>
      <c r="Y314" s="604"/>
      <c r="Z314" s="604"/>
      <c r="AA314" s="604"/>
      <c r="AG314" s="555" t="s">
        <v>192</v>
      </c>
      <c r="AH314" s="550"/>
      <c r="AI314" s="606">
        <f>AR310</f>
        <v>0</v>
      </c>
      <c r="AJ314" s="606"/>
      <c r="AK314" s="550" t="s">
        <v>197</v>
      </c>
      <c r="AL314" s="550"/>
      <c r="AM314" s="278">
        <f>IF($S$73&lt;&gt;0, S314+'Year 1'!AM358-AI314, D314+'Year 1'!AM358-AI314)</f>
        <v>0</v>
      </c>
      <c r="AO314" s="314" t="s">
        <v>91</v>
      </c>
      <c r="AP314" s="532"/>
      <c r="AQ314" s="532"/>
      <c r="AR314" s="532"/>
      <c r="AS314" s="562"/>
    </row>
    <row r="315" spans="1:134" ht="16" thickBot="1" x14ac:dyDescent="0.4">
      <c r="B315" s="535" t="s">
        <v>137</v>
      </c>
      <c r="C315" s="536"/>
      <c r="D315" s="265">
        <f>L310</f>
        <v>0</v>
      </c>
      <c r="F315" s="357"/>
      <c r="G315" s="357"/>
      <c r="O315" s="309"/>
      <c r="P315" s="585" t="s">
        <v>137</v>
      </c>
      <c r="Q315" s="586"/>
      <c r="R315" s="586"/>
      <c r="S315" s="189">
        <f>AB310</f>
        <v>0</v>
      </c>
      <c r="T315" s="585" t="s">
        <v>106</v>
      </c>
      <c r="U315" s="586"/>
      <c r="V315" s="161">
        <f>D315-S315</f>
        <v>0</v>
      </c>
      <c r="W315" s="430"/>
      <c r="X315" s="601"/>
      <c r="Y315" s="601"/>
      <c r="Z315" s="430"/>
      <c r="AA315" s="430"/>
      <c r="AG315" s="555" t="s">
        <v>193</v>
      </c>
      <c r="AH315" s="550"/>
      <c r="AI315" s="606">
        <f>AS310</f>
        <v>0</v>
      </c>
      <c r="AJ315" s="606"/>
      <c r="AK315" s="550" t="s">
        <v>198</v>
      </c>
      <c r="AL315" s="550"/>
      <c r="AM315" s="278">
        <f>IF($S$73&lt;&gt;0, S315+'Year 1'!AM359-AI315, D315+'Year 1'!AM359-AI315)</f>
        <v>0</v>
      </c>
      <c r="AO315" s="318" t="s">
        <v>92</v>
      </c>
      <c r="AP315" s="557"/>
      <c r="AQ315" s="557"/>
      <c r="AR315" s="557" t="s">
        <v>90</v>
      </c>
      <c r="AS315" s="613"/>
    </row>
    <row r="316" spans="1:134" ht="16" thickBot="1" x14ac:dyDescent="0.4">
      <c r="B316" s="535" t="s">
        <v>238</v>
      </c>
      <c r="C316" s="536"/>
      <c r="D316" s="390">
        <f>K310+L310</f>
        <v>0</v>
      </c>
      <c r="F316" s="357"/>
      <c r="G316" s="357"/>
      <c r="O316" s="309"/>
      <c r="P316" s="585" t="s">
        <v>238</v>
      </c>
      <c r="Q316" s="586"/>
      <c r="R316" s="586"/>
      <c r="S316" s="189">
        <f>SUM(S314:S315)</f>
        <v>0</v>
      </c>
      <c r="T316" s="585" t="s">
        <v>107</v>
      </c>
      <c r="U316" s="586"/>
      <c r="V316" s="161">
        <f>D316-S316</f>
        <v>0</v>
      </c>
      <c r="W316" s="431"/>
      <c r="X316" s="431"/>
      <c r="Y316" s="431"/>
      <c r="Z316" s="431"/>
      <c r="AA316" s="431"/>
      <c r="AF316" s="309"/>
      <c r="AG316" s="549" t="s">
        <v>194</v>
      </c>
      <c r="AH316" s="550"/>
      <c r="AI316" s="606">
        <f>SUM(AI314:AI315)</f>
        <v>0</v>
      </c>
      <c r="AJ316" s="606"/>
      <c r="AK316" s="550" t="s">
        <v>200</v>
      </c>
      <c r="AL316" s="550"/>
      <c r="AM316" s="278">
        <f>IF($S$73&lt;&gt;0, S316+'Year 1'!AM360-AI316, D316+'Year 1'!AM360-AI316)</f>
        <v>0</v>
      </c>
      <c r="AO316" s="431"/>
      <c r="AP316" s="431"/>
      <c r="AQ316" s="431"/>
      <c r="AR316" s="431"/>
      <c r="AS316" s="431"/>
    </row>
    <row r="317" spans="1:134" ht="16" thickBot="1" x14ac:dyDescent="0.4">
      <c r="B317" s="535" t="s">
        <v>239</v>
      </c>
      <c r="C317" s="536"/>
      <c r="D317" s="265">
        <f>M310</f>
        <v>0</v>
      </c>
      <c r="F317" s="357"/>
      <c r="G317" s="357"/>
      <c r="O317" s="309"/>
      <c r="P317" s="585" t="s">
        <v>239</v>
      </c>
      <c r="Q317" s="586"/>
      <c r="R317" s="586"/>
      <c r="S317" s="189">
        <f>AC310</f>
        <v>0</v>
      </c>
      <c r="T317" s="580" t="s">
        <v>108</v>
      </c>
      <c r="U317" s="580"/>
      <c r="V317" s="352">
        <f>D317-S317</f>
        <v>0</v>
      </c>
      <c r="W317" s="602"/>
      <c r="X317" s="602"/>
      <c r="Y317" s="604"/>
      <c r="Z317" s="604"/>
      <c r="AA317" s="604"/>
      <c r="AB317" s="358"/>
      <c r="AC317" s="358"/>
      <c r="AD317" s="358"/>
      <c r="AF317" s="309"/>
      <c r="AG317" s="549" t="s">
        <v>275</v>
      </c>
      <c r="AH317" s="550"/>
      <c r="AI317" s="606">
        <f>AT310</f>
        <v>0</v>
      </c>
      <c r="AJ317" s="606"/>
      <c r="AK317" s="551" t="s">
        <v>276</v>
      </c>
      <c r="AL317" s="551"/>
      <c r="AM317" s="276">
        <f>IF($S$73&lt;&gt;0, S317+'Year 1'!AM361-AI317, D317+'Year 1'!AM361-AI317)</f>
        <v>0</v>
      </c>
      <c r="AO317" s="428" t="s">
        <v>93</v>
      </c>
      <c r="AP317" s="429"/>
      <c r="AQ317" s="630"/>
      <c r="AR317" s="630"/>
      <c r="AS317" s="631"/>
      <c r="AT317" s="358"/>
      <c r="AU317" s="358"/>
    </row>
    <row r="318" spans="1:134" x14ac:dyDescent="0.35">
      <c r="B318" s="535" t="s">
        <v>174</v>
      </c>
      <c r="C318" s="536"/>
      <c r="D318" s="324" t="e">
        <f>L310/K310</f>
        <v>#DIV/0!</v>
      </c>
      <c r="F318" s="357"/>
      <c r="G318" s="357"/>
      <c r="O318" s="309"/>
      <c r="P318" s="585" t="s">
        <v>174</v>
      </c>
      <c r="Q318" s="586"/>
      <c r="R318" s="586"/>
      <c r="S318" s="203" t="e">
        <f>S315/S314</f>
        <v>#DIV/0!</v>
      </c>
      <c r="T318" s="349"/>
      <c r="U318" s="188"/>
      <c r="V318" s="350"/>
      <c r="W318" s="358"/>
      <c r="X318" s="358"/>
      <c r="Y318" s="358"/>
      <c r="Z318" s="358"/>
      <c r="AA318" s="358"/>
      <c r="AF318" s="309"/>
      <c r="AG318" s="624" t="s">
        <v>208</v>
      </c>
      <c r="AH318" s="617"/>
      <c r="AI318" s="607" t="e">
        <f>AQ308/AQ310</f>
        <v>#DIV/0!</v>
      </c>
      <c r="AJ318" s="608"/>
      <c r="AO318" s="358"/>
      <c r="AP318" s="358"/>
      <c r="AQ318" s="358"/>
      <c r="AR318" s="358"/>
      <c r="AS318" s="358"/>
    </row>
    <row r="319" spans="1:134" ht="16" thickBot="1" x14ac:dyDescent="0.4">
      <c r="B319" s="537" t="s">
        <v>144</v>
      </c>
      <c r="C319" s="538"/>
      <c r="D319" s="266" t="e">
        <f>D322 &amp; D323 &amp; D324</f>
        <v>#DIV/0!</v>
      </c>
      <c r="F319" s="357"/>
      <c r="G319" s="357"/>
      <c r="O319" s="309"/>
      <c r="P319" s="638" t="s">
        <v>144</v>
      </c>
      <c r="Q319" s="580"/>
      <c r="R319" s="580"/>
      <c r="S319" s="353" t="e">
        <f>S322 &amp; S323 &amp; S324</f>
        <v>#DIV/0!</v>
      </c>
      <c r="T319" s="188"/>
      <c r="U319" s="188"/>
      <c r="V319" s="190"/>
      <c r="AF319" s="309"/>
      <c r="AG319" s="537" t="s">
        <v>209</v>
      </c>
      <c r="AH319" s="538"/>
      <c r="AI319" s="647" t="e">
        <f>AR308/(AR310+AS310)</f>
        <v>#DIV/0!</v>
      </c>
      <c r="AJ319" s="648"/>
    </row>
    <row r="320" spans="1:134" x14ac:dyDescent="0.35">
      <c r="F320" s="357"/>
      <c r="G320" s="357"/>
    </row>
    <row r="321" spans="1:47" x14ac:dyDescent="0.35">
      <c r="F321" s="357"/>
      <c r="G321" s="357"/>
    </row>
    <row r="322" spans="1:47" x14ac:dyDescent="0.35">
      <c r="D322" s="357" t="e">
        <f>D313/D313</f>
        <v>#DIV/0!</v>
      </c>
      <c r="F322" s="357"/>
      <c r="G322" s="357"/>
      <c r="S322" s="357" t="e">
        <f>S313/S313</f>
        <v>#DIV/0!</v>
      </c>
    </row>
    <row r="323" spans="1:47" x14ac:dyDescent="0.35">
      <c r="D323" s="357" t="s">
        <v>145</v>
      </c>
      <c r="F323" s="357"/>
      <c r="G323" s="357"/>
      <c r="S323" s="357" t="s">
        <v>145</v>
      </c>
    </row>
    <row r="324" spans="1:47" x14ac:dyDescent="0.35">
      <c r="D324" s="225" t="e">
        <f>D316/D313</f>
        <v>#DIV/0!</v>
      </c>
      <c r="F324" s="357"/>
      <c r="G324" s="357"/>
      <c r="S324" s="225" t="e">
        <f>S316/S313</f>
        <v>#DIV/0!</v>
      </c>
    </row>
    <row r="325" spans="1:47" x14ac:dyDescent="0.35">
      <c r="F325" s="357"/>
      <c r="G325" s="357"/>
    </row>
    <row r="326" spans="1:47" ht="16" thickBot="1" x14ac:dyDescent="0.4">
      <c r="F326" s="357"/>
      <c r="G326" s="357"/>
    </row>
    <row r="327" spans="1:47" s="242" customFormat="1" x14ac:dyDescent="0.35">
      <c r="A327" s="519" t="s">
        <v>97</v>
      </c>
      <c r="B327" s="520"/>
      <c r="C327" s="520"/>
      <c r="D327" s="520"/>
      <c r="E327" s="520"/>
      <c r="F327" s="520"/>
      <c r="G327" s="520"/>
      <c r="H327" s="520"/>
      <c r="I327" s="520"/>
      <c r="J327" s="520"/>
      <c r="K327" s="520"/>
      <c r="L327" s="520"/>
      <c r="M327" s="521"/>
      <c r="N327" s="413"/>
      <c r="P327" s="573" t="s">
        <v>261</v>
      </c>
      <c r="Q327" s="574"/>
      <c r="R327" s="574"/>
      <c r="S327" s="574"/>
      <c r="T327" s="574"/>
      <c r="U327" s="574"/>
      <c r="V327" s="574"/>
      <c r="W327" s="574"/>
      <c r="X327" s="574"/>
      <c r="Y327" s="574"/>
      <c r="Z327" s="574"/>
      <c r="AA327" s="574"/>
      <c r="AB327" s="574"/>
      <c r="AC327" s="574"/>
      <c r="AD327" s="575"/>
      <c r="AG327" s="614" t="s">
        <v>277</v>
      </c>
      <c r="AH327" s="615"/>
      <c r="AI327" s="615"/>
      <c r="AJ327" s="615"/>
      <c r="AK327" s="615"/>
      <c r="AL327" s="615"/>
      <c r="AM327" s="615"/>
      <c r="AN327" s="615"/>
      <c r="AO327" s="615"/>
      <c r="AP327" s="615"/>
      <c r="AQ327" s="615"/>
      <c r="AR327" s="615"/>
      <c r="AS327" s="615"/>
      <c r="AT327" s="615"/>
      <c r="AU327" s="616"/>
    </row>
    <row r="328" spans="1:47" s="242" customFormat="1" x14ac:dyDescent="0.35">
      <c r="A328" s="522" t="s">
        <v>8</v>
      </c>
      <c r="B328" s="496"/>
      <c r="C328" s="496"/>
      <c r="D328" s="496"/>
      <c r="E328" s="496"/>
      <c r="F328" s="496"/>
      <c r="G328" s="496"/>
      <c r="H328" s="496"/>
      <c r="I328" s="496"/>
      <c r="J328" s="496"/>
      <c r="K328" s="496"/>
      <c r="L328" s="496"/>
      <c r="M328" s="523"/>
      <c r="N328" s="413"/>
      <c r="P328" s="522" t="s">
        <v>262</v>
      </c>
      <c r="Q328" s="496"/>
      <c r="R328" s="496"/>
      <c r="S328" s="496"/>
      <c r="T328" s="496"/>
      <c r="U328" s="496"/>
      <c r="V328" s="496"/>
      <c r="W328" s="496"/>
      <c r="X328" s="496"/>
      <c r="Y328" s="496"/>
      <c r="Z328" s="496"/>
      <c r="AA328" s="496"/>
      <c r="AB328" s="496"/>
      <c r="AC328" s="496"/>
      <c r="AD328" s="523"/>
      <c r="AG328" s="522" t="s">
        <v>45</v>
      </c>
      <c r="AH328" s="496"/>
      <c r="AI328" s="496"/>
      <c r="AJ328" s="496"/>
      <c r="AK328" s="496"/>
      <c r="AL328" s="496"/>
      <c r="AM328" s="496"/>
      <c r="AN328" s="496"/>
      <c r="AO328" s="496"/>
      <c r="AP328" s="496"/>
      <c r="AQ328" s="496"/>
      <c r="AR328" s="496"/>
      <c r="AS328" s="496"/>
      <c r="AT328" s="496"/>
      <c r="AU328" s="523"/>
    </row>
    <row r="329" spans="1:47" s="165" customFormat="1" x14ac:dyDescent="0.35">
      <c r="A329" s="495" t="s">
        <v>240</v>
      </c>
      <c r="B329" s="491"/>
      <c r="C329" s="525"/>
      <c r="D329" s="525"/>
      <c r="E329" s="525"/>
      <c r="F329" s="525"/>
      <c r="G329" s="409" t="s">
        <v>241</v>
      </c>
      <c r="H329" s="525"/>
      <c r="I329" s="525"/>
      <c r="J329" s="525"/>
      <c r="K329" s="525"/>
      <c r="L329" s="525"/>
      <c r="M329" s="526"/>
      <c r="N329" s="432"/>
      <c r="P329" s="495" t="s">
        <v>240</v>
      </c>
      <c r="Q329" s="491"/>
      <c r="R329" s="525"/>
      <c r="S329" s="525"/>
      <c r="T329" s="525"/>
      <c r="U329" s="525"/>
      <c r="V329" s="525"/>
      <c r="W329" s="409" t="s">
        <v>241</v>
      </c>
      <c r="X329" s="525"/>
      <c r="Y329" s="525"/>
      <c r="Z329" s="525"/>
      <c r="AA329" s="525"/>
      <c r="AB329" s="525"/>
      <c r="AC329" s="525"/>
      <c r="AD329" s="526"/>
      <c r="AG329" s="495" t="s">
        <v>240</v>
      </c>
      <c r="AH329" s="491"/>
      <c r="AI329" s="525"/>
      <c r="AJ329" s="525"/>
      <c r="AK329" s="525"/>
      <c r="AL329" s="525"/>
      <c r="AM329" s="525"/>
      <c r="AN329" s="409" t="s">
        <v>241</v>
      </c>
      <c r="AO329" s="525"/>
      <c r="AP329" s="525"/>
      <c r="AQ329" s="525"/>
      <c r="AR329" s="525"/>
      <c r="AS329" s="525"/>
      <c r="AT329" s="525"/>
      <c r="AU329" s="526"/>
    </row>
    <row r="330" spans="1:47" x14ac:dyDescent="0.35">
      <c r="A330" s="522" t="s">
        <v>0</v>
      </c>
      <c r="B330" s="496"/>
      <c r="C330" s="512"/>
      <c r="D330" s="512"/>
      <c r="E330" s="512"/>
      <c r="F330" s="512"/>
      <c r="G330" s="512"/>
      <c r="H330" s="512"/>
      <c r="I330" s="512"/>
      <c r="J330" s="512"/>
      <c r="K330" s="512"/>
      <c r="L330" s="512"/>
      <c r="M330" s="527"/>
      <c r="P330" s="522" t="s">
        <v>0</v>
      </c>
      <c r="Q330" s="496"/>
      <c r="R330" s="617"/>
      <c r="S330" s="617"/>
      <c r="T330" s="617"/>
      <c r="U330" s="617"/>
      <c r="V330" s="617"/>
      <c r="W330" s="617"/>
      <c r="X330" s="617"/>
      <c r="Y330" s="617"/>
      <c r="Z330" s="617"/>
      <c r="AA330" s="617"/>
      <c r="AB330" s="617"/>
      <c r="AC330" s="617"/>
      <c r="AD330" s="618"/>
      <c r="AG330" s="522" t="s">
        <v>0</v>
      </c>
      <c r="AH330" s="496"/>
      <c r="AI330" s="617"/>
      <c r="AJ330" s="617"/>
      <c r="AK330" s="617"/>
      <c r="AL330" s="617"/>
      <c r="AM330" s="617"/>
      <c r="AN330" s="617"/>
      <c r="AO330" s="617"/>
      <c r="AP330" s="617"/>
      <c r="AQ330" s="617"/>
      <c r="AR330" s="617"/>
      <c r="AS330" s="617"/>
      <c r="AT330" s="617"/>
      <c r="AU330" s="618"/>
    </row>
    <row r="331" spans="1:47" x14ac:dyDescent="0.35">
      <c r="A331" s="522" t="s">
        <v>96</v>
      </c>
      <c r="B331" s="496"/>
      <c r="C331" s="512"/>
      <c r="D331" s="512"/>
      <c r="E331" s="512"/>
      <c r="F331" s="512"/>
      <c r="G331" s="512"/>
      <c r="H331" s="512"/>
      <c r="I331" s="512"/>
      <c r="J331" s="512"/>
      <c r="K331" s="512"/>
      <c r="L331" s="512"/>
      <c r="M331" s="527"/>
      <c r="P331" s="522" t="s">
        <v>96</v>
      </c>
      <c r="Q331" s="496"/>
      <c r="R331" s="617"/>
      <c r="S331" s="617"/>
      <c r="T331" s="617"/>
      <c r="U331" s="617"/>
      <c r="V331" s="617"/>
      <c r="W331" s="617"/>
      <c r="X331" s="617"/>
      <c r="Y331" s="617"/>
      <c r="Z331" s="617"/>
      <c r="AA331" s="617"/>
      <c r="AB331" s="617"/>
      <c r="AC331" s="617"/>
      <c r="AD331" s="618"/>
      <c r="AG331" s="522" t="s">
        <v>96</v>
      </c>
      <c r="AH331" s="496"/>
      <c r="AI331" s="617"/>
      <c r="AJ331" s="617"/>
      <c r="AK331" s="617"/>
      <c r="AL331" s="617"/>
      <c r="AM331" s="617"/>
      <c r="AN331" s="617"/>
      <c r="AO331" s="617"/>
      <c r="AP331" s="617"/>
      <c r="AQ331" s="617"/>
      <c r="AR331" s="617"/>
      <c r="AS331" s="617"/>
      <c r="AT331" s="617"/>
      <c r="AU331" s="618"/>
    </row>
    <row r="332" spans="1:47" ht="16" thickBot="1" x14ac:dyDescent="0.4">
      <c r="A332" s="540" t="s">
        <v>2</v>
      </c>
      <c r="B332" s="541"/>
      <c r="C332" s="528"/>
      <c r="D332" s="528"/>
      <c r="E332" s="528"/>
      <c r="F332" s="528"/>
      <c r="G332" s="528"/>
      <c r="H332" s="528"/>
      <c r="I332" s="528"/>
      <c r="J332" s="528"/>
      <c r="K332" s="528"/>
      <c r="L332" s="528"/>
      <c r="M332" s="529"/>
      <c r="P332" s="540" t="s">
        <v>2</v>
      </c>
      <c r="Q332" s="541"/>
      <c r="R332" s="494"/>
      <c r="S332" s="494"/>
      <c r="T332" s="494"/>
      <c r="U332" s="494"/>
      <c r="V332" s="494"/>
      <c r="W332" s="494"/>
      <c r="X332" s="494"/>
      <c r="Y332" s="494"/>
      <c r="Z332" s="494"/>
      <c r="AA332" s="494"/>
      <c r="AB332" s="494"/>
      <c r="AC332" s="494"/>
      <c r="AD332" s="619"/>
      <c r="AG332" s="540" t="s">
        <v>2</v>
      </c>
      <c r="AH332" s="541"/>
      <c r="AI332" s="494"/>
      <c r="AJ332" s="494"/>
      <c r="AK332" s="494"/>
      <c r="AL332" s="494"/>
      <c r="AM332" s="494"/>
      <c r="AN332" s="494"/>
      <c r="AO332" s="494"/>
      <c r="AP332" s="494"/>
      <c r="AQ332" s="494"/>
      <c r="AR332" s="494"/>
      <c r="AS332" s="494"/>
      <c r="AT332" s="494"/>
      <c r="AU332" s="619"/>
    </row>
    <row r="333" spans="1:47" ht="16" thickBot="1" x14ac:dyDescent="0.4">
      <c r="F333" s="357"/>
      <c r="G333" s="357"/>
    </row>
    <row r="334" spans="1:47" s="242" customFormat="1" x14ac:dyDescent="0.35">
      <c r="A334" s="502" t="s">
        <v>84</v>
      </c>
      <c r="B334" s="503"/>
      <c r="C334" s="503"/>
      <c r="D334" s="503"/>
      <c r="E334" s="503"/>
      <c r="F334" s="503"/>
      <c r="G334" s="503"/>
      <c r="H334" s="503"/>
      <c r="I334" s="503"/>
      <c r="J334" s="503"/>
      <c r="K334" s="503"/>
      <c r="L334" s="503"/>
      <c r="M334" s="518"/>
      <c r="N334" s="413"/>
      <c r="P334" s="502" t="s">
        <v>84</v>
      </c>
      <c r="Q334" s="503"/>
      <c r="R334" s="503"/>
      <c r="S334" s="503"/>
      <c r="T334" s="503"/>
      <c r="U334" s="503"/>
      <c r="V334" s="503"/>
      <c r="W334" s="503"/>
      <c r="X334" s="503"/>
      <c r="Y334" s="503"/>
      <c r="Z334" s="503"/>
      <c r="AA334" s="503"/>
      <c r="AB334" s="503"/>
      <c r="AC334" s="503"/>
      <c r="AD334" s="518"/>
      <c r="AE334" s="413"/>
      <c r="AG334" s="502" t="s">
        <v>84</v>
      </c>
      <c r="AH334" s="503"/>
      <c r="AI334" s="503"/>
      <c r="AJ334" s="503"/>
      <c r="AK334" s="503"/>
      <c r="AL334" s="503"/>
      <c r="AM334" s="503"/>
      <c r="AN334" s="503"/>
      <c r="AO334" s="503"/>
      <c r="AP334" s="503"/>
      <c r="AQ334" s="503"/>
      <c r="AR334" s="503"/>
      <c r="AS334" s="503"/>
      <c r="AT334" s="503"/>
      <c r="AU334" s="518"/>
    </row>
    <row r="335" spans="1:47" s="242" customFormat="1" x14ac:dyDescent="0.35">
      <c r="A335" s="419"/>
      <c r="B335" s="412" t="s">
        <v>85</v>
      </c>
      <c r="C335" s="496" t="s">
        <v>13</v>
      </c>
      <c r="D335" s="496"/>
      <c r="E335" s="424" t="s">
        <v>14</v>
      </c>
      <c r="F335" s="412" t="s">
        <v>171</v>
      </c>
      <c r="G335" s="412" t="s">
        <v>68</v>
      </c>
      <c r="H335" s="422" t="s">
        <v>151</v>
      </c>
      <c r="I335" s="412" t="s">
        <v>80</v>
      </c>
      <c r="J335" s="412" t="s">
        <v>81</v>
      </c>
      <c r="K335" s="422" t="s">
        <v>82</v>
      </c>
      <c r="L335" s="412" t="s">
        <v>150</v>
      </c>
      <c r="M335" s="259" t="s">
        <v>18</v>
      </c>
      <c r="N335" s="413"/>
      <c r="P335" s="419"/>
      <c r="Q335" s="412" t="s">
        <v>85</v>
      </c>
      <c r="R335" s="496" t="s">
        <v>13</v>
      </c>
      <c r="S335" s="496"/>
      <c r="T335" s="424" t="s">
        <v>14</v>
      </c>
      <c r="U335" s="260" t="s">
        <v>263</v>
      </c>
      <c r="V335" s="424" t="s">
        <v>171</v>
      </c>
      <c r="W335" s="424" t="s">
        <v>68</v>
      </c>
      <c r="X335" s="260" t="s">
        <v>151</v>
      </c>
      <c r="Y335" s="424" t="s">
        <v>80</v>
      </c>
      <c r="Z335" s="424" t="s">
        <v>81</v>
      </c>
      <c r="AA335" s="260" t="s">
        <v>82</v>
      </c>
      <c r="AB335" s="424" t="s">
        <v>150</v>
      </c>
      <c r="AC335" s="260" t="s">
        <v>18</v>
      </c>
      <c r="AD335" s="267" t="s">
        <v>114</v>
      </c>
      <c r="AE335" s="413"/>
      <c r="AG335" s="419"/>
      <c r="AH335" s="412" t="s">
        <v>85</v>
      </c>
      <c r="AI335" s="496" t="s">
        <v>13</v>
      </c>
      <c r="AJ335" s="496"/>
      <c r="AK335" s="424" t="s">
        <v>14</v>
      </c>
      <c r="AL335" s="260" t="s">
        <v>263</v>
      </c>
      <c r="AM335" s="424" t="s">
        <v>171</v>
      </c>
      <c r="AN335" s="424" t="s">
        <v>68</v>
      </c>
      <c r="AO335" s="260" t="s">
        <v>151</v>
      </c>
      <c r="AP335" s="424" t="s">
        <v>80</v>
      </c>
      <c r="AQ335" s="424" t="s">
        <v>81</v>
      </c>
      <c r="AR335" s="260" t="s">
        <v>82</v>
      </c>
      <c r="AS335" s="424" t="s">
        <v>150</v>
      </c>
      <c r="AT335" s="260" t="s">
        <v>213</v>
      </c>
      <c r="AU335" s="267" t="s">
        <v>266</v>
      </c>
    </row>
    <row r="336" spans="1:47" x14ac:dyDescent="0.35">
      <c r="A336" s="415">
        <v>1</v>
      </c>
      <c r="B336" s="420"/>
      <c r="C336" s="491"/>
      <c r="D336" s="491"/>
      <c r="E336" s="423"/>
      <c r="F336" s="234">
        <v>0</v>
      </c>
      <c r="G336" s="234">
        <v>0</v>
      </c>
      <c r="H336" s="235">
        <f>SUM(F336:G336)</f>
        <v>0</v>
      </c>
      <c r="I336" s="234">
        <v>0</v>
      </c>
      <c r="J336" s="234">
        <v>0</v>
      </c>
      <c r="K336" s="235">
        <f>SUM(I336:J336)</f>
        <v>0</v>
      </c>
      <c r="L336" s="234">
        <v>0</v>
      </c>
      <c r="M336" s="236">
        <f>SUM(H336, K336, L336)</f>
        <v>0</v>
      </c>
      <c r="N336" s="222"/>
      <c r="P336" s="415">
        <v>1</v>
      </c>
      <c r="Q336" s="420"/>
      <c r="R336" s="491"/>
      <c r="S336" s="491"/>
      <c r="T336" s="409"/>
      <c r="U336" s="162">
        <f>AU256</f>
        <v>0</v>
      </c>
      <c r="V336" s="234">
        <v>0</v>
      </c>
      <c r="W336" s="234">
        <v>0</v>
      </c>
      <c r="X336" s="295">
        <f>SUM(V336:W336)</f>
        <v>0</v>
      </c>
      <c r="Y336" s="234">
        <v>0</v>
      </c>
      <c r="Z336" s="234">
        <v>0</v>
      </c>
      <c r="AA336" s="295">
        <f>SUM(Y336:Z336)</f>
        <v>0</v>
      </c>
      <c r="AB336" s="234">
        <v>0</v>
      </c>
      <c r="AC336" s="295">
        <f>SUM(X336, AA336, AB336)</f>
        <v>0</v>
      </c>
      <c r="AD336" s="296">
        <f>M336-AC336</f>
        <v>0</v>
      </c>
      <c r="AE336" s="222"/>
      <c r="AG336" s="415">
        <v>1</v>
      </c>
      <c r="AH336" s="420"/>
      <c r="AI336" s="491"/>
      <c r="AJ336" s="491"/>
      <c r="AK336" s="409"/>
      <c r="AL336" s="307">
        <f>AU256</f>
        <v>0</v>
      </c>
      <c r="AM336" s="234">
        <v>0</v>
      </c>
      <c r="AN336" s="234">
        <v>0</v>
      </c>
      <c r="AO336" s="277">
        <f>SUM(AM336:AN336)</f>
        <v>0</v>
      </c>
      <c r="AP336" s="234">
        <v>0</v>
      </c>
      <c r="AQ336" s="234">
        <v>0</v>
      </c>
      <c r="AR336" s="277">
        <f>SUM(AP336:AQ336)</f>
        <v>0</v>
      </c>
      <c r="AS336" s="234">
        <v>0</v>
      </c>
      <c r="AT336" s="277">
        <f>SUM(AO336, AR336, AS336)</f>
        <v>0</v>
      </c>
      <c r="AU336" s="278">
        <f>IF($S$393&lt;&gt;0, AC336+AL336-AT336, M336+AL336-AT336)</f>
        <v>0</v>
      </c>
    </row>
    <row r="337" spans="1:48" x14ac:dyDescent="0.35">
      <c r="A337" s="415">
        <v>2</v>
      </c>
      <c r="B337" s="420"/>
      <c r="C337" s="491"/>
      <c r="D337" s="491"/>
      <c r="E337" s="423"/>
      <c r="F337" s="234">
        <v>0</v>
      </c>
      <c r="G337" s="234">
        <v>0</v>
      </c>
      <c r="H337" s="235">
        <f t="shared" ref="H337:H342" si="287">SUM(F337:G337)</f>
        <v>0</v>
      </c>
      <c r="I337" s="234">
        <v>0</v>
      </c>
      <c r="J337" s="234">
        <v>0</v>
      </c>
      <c r="K337" s="235">
        <f t="shared" ref="K337:K342" si="288">SUM(I337:J337)</f>
        <v>0</v>
      </c>
      <c r="L337" s="234">
        <v>0</v>
      </c>
      <c r="M337" s="236">
        <f t="shared" ref="M337:M342" si="289">SUM(H337, K337, L337)</f>
        <v>0</v>
      </c>
      <c r="N337" s="222"/>
      <c r="P337" s="415">
        <v>2</v>
      </c>
      <c r="Q337" s="420"/>
      <c r="R337" s="491"/>
      <c r="S337" s="491"/>
      <c r="T337" s="409"/>
      <c r="U337" s="162">
        <f t="shared" ref="U337:U343" si="290">AU257</f>
        <v>0</v>
      </c>
      <c r="V337" s="234">
        <v>0</v>
      </c>
      <c r="W337" s="234">
        <v>0</v>
      </c>
      <c r="X337" s="295">
        <f t="shared" ref="X337:X342" si="291">SUM(V337:W337)</f>
        <v>0</v>
      </c>
      <c r="Y337" s="234">
        <v>0</v>
      </c>
      <c r="Z337" s="234">
        <v>0</v>
      </c>
      <c r="AA337" s="295">
        <f t="shared" ref="AA337:AA342" si="292">SUM(Y337:Z337)</f>
        <v>0</v>
      </c>
      <c r="AB337" s="234">
        <v>0</v>
      </c>
      <c r="AC337" s="295">
        <f t="shared" ref="AC337:AC342" si="293">SUM(X337, AA337, AB337)</f>
        <v>0</v>
      </c>
      <c r="AD337" s="296">
        <f t="shared" ref="AD337:AD342" si="294">M337-AC337</f>
        <v>0</v>
      </c>
      <c r="AE337" s="222"/>
      <c r="AG337" s="415">
        <v>2</v>
      </c>
      <c r="AH337" s="420"/>
      <c r="AI337" s="491"/>
      <c r="AJ337" s="491"/>
      <c r="AK337" s="409"/>
      <c r="AL337" s="307">
        <f t="shared" ref="AL337:AL343" si="295">AU257</f>
        <v>0</v>
      </c>
      <c r="AM337" s="234">
        <v>0</v>
      </c>
      <c r="AN337" s="234">
        <v>0</v>
      </c>
      <c r="AO337" s="277">
        <f t="shared" ref="AO337:AO342" si="296">SUM(AM337:AN337)</f>
        <v>0</v>
      </c>
      <c r="AP337" s="234">
        <v>0</v>
      </c>
      <c r="AQ337" s="234">
        <v>0</v>
      </c>
      <c r="AR337" s="277">
        <f t="shared" ref="AR337:AR342" si="297">SUM(AP337:AQ337)</f>
        <v>0</v>
      </c>
      <c r="AS337" s="234">
        <v>0</v>
      </c>
      <c r="AT337" s="277">
        <f t="shared" ref="AT337:AT342" si="298">SUM(AO337, AR337, AS337)</f>
        <v>0</v>
      </c>
      <c r="AU337" s="278">
        <f t="shared" ref="AU337:AU343" si="299">IF($S$393&lt;&gt;0, AC337+AL337-AT337, M337+AL337-AT337)</f>
        <v>0</v>
      </c>
    </row>
    <row r="338" spans="1:48" x14ac:dyDescent="0.35">
      <c r="A338" s="415">
        <v>3</v>
      </c>
      <c r="B338" s="420"/>
      <c r="C338" s="491"/>
      <c r="D338" s="491"/>
      <c r="E338" s="423"/>
      <c r="F338" s="234">
        <v>0</v>
      </c>
      <c r="G338" s="234">
        <v>0</v>
      </c>
      <c r="H338" s="235">
        <f t="shared" si="287"/>
        <v>0</v>
      </c>
      <c r="I338" s="234">
        <v>0</v>
      </c>
      <c r="J338" s="234">
        <v>0</v>
      </c>
      <c r="K338" s="235">
        <f t="shared" si="288"/>
        <v>0</v>
      </c>
      <c r="L338" s="234">
        <v>0</v>
      </c>
      <c r="M338" s="236">
        <f t="shared" si="289"/>
        <v>0</v>
      </c>
      <c r="N338" s="222"/>
      <c r="P338" s="415">
        <v>3</v>
      </c>
      <c r="Q338" s="420"/>
      <c r="R338" s="491"/>
      <c r="S338" s="491"/>
      <c r="T338" s="409"/>
      <c r="U338" s="162">
        <f t="shared" si="290"/>
        <v>0</v>
      </c>
      <c r="V338" s="234">
        <v>0</v>
      </c>
      <c r="W338" s="234">
        <v>0</v>
      </c>
      <c r="X338" s="295">
        <f t="shared" si="291"/>
        <v>0</v>
      </c>
      <c r="Y338" s="234">
        <v>0</v>
      </c>
      <c r="Z338" s="234">
        <v>0</v>
      </c>
      <c r="AA338" s="295">
        <f t="shared" si="292"/>
        <v>0</v>
      </c>
      <c r="AB338" s="234">
        <v>0</v>
      </c>
      <c r="AC338" s="295">
        <f t="shared" si="293"/>
        <v>0</v>
      </c>
      <c r="AD338" s="296">
        <f t="shared" si="294"/>
        <v>0</v>
      </c>
      <c r="AE338" s="222"/>
      <c r="AG338" s="415">
        <v>3</v>
      </c>
      <c r="AH338" s="420"/>
      <c r="AI338" s="491"/>
      <c r="AJ338" s="491"/>
      <c r="AK338" s="409"/>
      <c r="AL338" s="307">
        <f t="shared" si="295"/>
        <v>0</v>
      </c>
      <c r="AM338" s="234">
        <v>0</v>
      </c>
      <c r="AN338" s="234">
        <v>0</v>
      </c>
      <c r="AO338" s="277">
        <f t="shared" si="296"/>
        <v>0</v>
      </c>
      <c r="AP338" s="234">
        <v>0</v>
      </c>
      <c r="AQ338" s="234">
        <v>0</v>
      </c>
      <c r="AR338" s="277">
        <f t="shared" si="297"/>
        <v>0</v>
      </c>
      <c r="AS338" s="234">
        <v>0</v>
      </c>
      <c r="AT338" s="277">
        <f t="shared" si="298"/>
        <v>0</v>
      </c>
      <c r="AU338" s="278">
        <f t="shared" si="299"/>
        <v>0</v>
      </c>
    </row>
    <row r="339" spans="1:48" x14ac:dyDescent="0.35">
      <c r="A339" s="415">
        <v>4</v>
      </c>
      <c r="B339" s="420"/>
      <c r="C339" s="491"/>
      <c r="D339" s="491"/>
      <c r="E339" s="423"/>
      <c r="F339" s="234">
        <v>0</v>
      </c>
      <c r="G339" s="234">
        <v>0</v>
      </c>
      <c r="H339" s="235">
        <f>SUM(F339:G339)</f>
        <v>0</v>
      </c>
      <c r="I339" s="234">
        <v>0</v>
      </c>
      <c r="J339" s="234">
        <v>0</v>
      </c>
      <c r="K339" s="235">
        <f>SUM(I339:J339)</f>
        <v>0</v>
      </c>
      <c r="L339" s="234">
        <v>0</v>
      </c>
      <c r="M339" s="236">
        <f>SUM(H339, K339, L339)</f>
        <v>0</v>
      </c>
      <c r="N339" s="222"/>
      <c r="P339" s="415">
        <v>4</v>
      </c>
      <c r="Q339" s="420"/>
      <c r="R339" s="491"/>
      <c r="S339" s="491"/>
      <c r="T339" s="409"/>
      <c r="U339" s="162">
        <f t="shared" si="290"/>
        <v>0</v>
      </c>
      <c r="V339" s="234">
        <v>0</v>
      </c>
      <c r="W339" s="234">
        <v>0</v>
      </c>
      <c r="X339" s="295">
        <f t="shared" si="291"/>
        <v>0</v>
      </c>
      <c r="Y339" s="234">
        <v>0</v>
      </c>
      <c r="Z339" s="234">
        <v>0</v>
      </c>
      <c r="AA339" s="295">
        <f t="shared" si="292"/>
        <v>0</v>
      </c>
      <c r="AB339" s="234">
        <v>0</v>
      </c>
      <c r="AC339" s="295">
        <f t="shared" si="293"/>
        <v>0</v>
      </c>
      <c r="AD339" s="296">
        <f t="shared" si="294"/>
        <v>0</v>
      </c>
      <c r="AE339" s="222"/>
      <c r="AG339" s="415">
        <v>4</v>
      </c>
      <c r="AH339" s="420"/>
      <c r="AI339" s="491"/>
      <c r="AJ339" s="491"/>
      <c r="AK339" s="409"/>
      <c r="AL339" s="307">
        <f t="shared" si="295"/>
        <v>0</v>
      </c>
      <c r="AM339" s="234">
        <v>0</v>
      </c>
      <c r="AN339" s="234">
        <v>0</v>
      </c>
      <c r="AO339" s="277">
        <f t="shared" si="296"/>
        <v>0</v>
      </c>
      <c r="AP339" s="234">
        <v>0</v>
      </c>
      <c r="AQ339" s="234">
        <v>0</v>
      </c>
      <c r="AR339" s="277">
        <f t="shared" si="297"/>
        <v>0</v>
      </c>
      <c r="AS339" s="234">
        <v>0</v>
      </c>
      <c r="AT339" s="277">
        <f t="shared" si="298"/>
        <v>0</v>
      </c>
      <c r="AU339" s="278">
        <f t="shared" si="299"/>
        <v>0</v>
      </c>
    </row>
    <row r="340" spans="1:48" x14ac:dyDescent="0.35">
      <c r="A340" s="415">
        <v>5</v>
      </c>
      <c r="B340" s="420"/>
      <c r="C340" s="491"/>
      <c r="D340" s="491"/>
      <c r="E340" s="423"/>
      <c r="F340" s="234">
        <v>0</v>
      </c>
      <c r="G340" s="234">
        <v>0</v>
      </c>
      <c r="H340" s="235">
        <f t="shared" si="287"/>
        <v>0</v>
      </c>
      <c r="I340" s="234">
        <v>0</v>
      </c>
      <c r="J340" s="234">
        <v>0</v>
      </c>
      <c r="K340" s="235">
        <f t="shared" si="288"/>
        <v>0</v>
      </c>
      <c r="L340" s="234">
        <v>0</v>
      </c>
      <c r="M340" s="236">
        <f t="shared" si="289"/>
        <v>0</v>
      </c>
      <c r="N340" s="222"/>
      <c r="P340" s="415">
        <v>5</v>
      </c>
      <c r="Q340" s="420"/>
      <c r="R340" s="491"/>
      <c r="S340" s="491"/>
      <c r="T340" s="409"/>
      <c r="U340" s="162">
        <f t="shared" si="290"/>
        <v>0</v>
      </c>
      <c r="V340" s="234">
        <v>0</v>
      </c>
      <c r="W340" s="234">
        <v>0</v>
      </c>
      <c r="X340" s="295">
        <f t="shared" si="291"/>
        <v>0</v>
      </c>
      <c r="Y340" s="234">
        <v>0</v>
      </c>
      <c r="Z340" s="234">
        <v>0</v>
      </c>
      <c r="AA340" s="295">
        <f t="shared" si="292"/>
        <v>0</v>
      </c>
      <c r="AB340" s="234">
        <v>0</v>
      </c>
      <c r="AC340" s="295">
        <f t="shared" si="293"/>
        <v>0</v>
      </c>
      <c r="AD340" s="296">
        <f t="shared" si="294"/>
        <v>0</v>
      </c>
      <c r="AE340" s="222"/>
      <c r="AG340" s="415">
        <v>5</v>
      </c>
      <c r="AH340" s="420"/>
      <c r="AI340" s="491"/>
      <c r="AJ340" s="491"/>
      <c r="AK340" s="409"/>
      <c r="AL340" s="307">
        <f t="shared" si="295"/>
        <v>0</v>
      </c>
      <c r="AM340" s="234">
        <v>0</v>
      </c>
      <c r="AN340" s="234">
        <v>0</v>
      </c>
      <c r="AO340" s="277">
        <f t="shared" si="296"/>
        <v>0</v>
      </c>
      <c r="AP340" s="234">
        <v>0</v>
      </c>
      <c r="AQ340" s="234">
        <v>0</v>
      </c>
      <c r="AR340" s="277">
        <f t="shared" si="297"/>
        <v>0</v>
      </c>
      <c r="AS340" s="234">
        <v>0</v>
      </c>
      <c r="AT340" s="277">
        <f t="shared" si="298"/>
        <v>0</v>
      </c>
      <c r="AU340" s="278">
        <f t="shared" si="299"/>
        <v>0</v>
      </c>
    </row>
    <row r="341" spans="1:48" x14ac:dyDescent="0.35">
      <c r="A341" s="415">
        <v>6</v>
      </c>
      <c r="B341" s="420"/>
      <c r="C341" s="491"/>
      <c r="D341" s="491"/>
      <c r="E341" s="423"/>
      <c r="F341" s="234">
        <v>0</v>
      </c>
      <c r="G341" s="234">
        <v>0</v>
      </c>
      <c r="H341" s="235">
        <f t="shared" si="287"/>
        <v>0</v>
      </c>
      <c r="I341" s="234">
        <v>0</v>
      </c>
      <c r="J341" s="234">
        <v>0</v>
      </c>
      <c r="K341" s="235">
        <f t="shared" si="288"/>
        <v>0</v>
      </c>
      <c r="L341" s="234">
        <v>0</v>
      </c>
      <c r="M341" s="236">
        <f t="shared" si="289"/>
        <v>0</v>
      </c>
      <c r="N341" s="222"/>
      <c r="P341" s="415">
        <v>6</v>
      </c>
      <c r="Q341" s="420"/>
      <c r="R341" s="491"/>
      <c r="S341" s="491"/>
      <c r="T341" s="409"/>
      <c r="U341" s="162">
        <f t="shared" si="290"/>
        <v>0</v>
      </c>
      <c r="V341" s="234">
        <v>0</v>
      </c>
      <c r="W341" s="234">
        <v>0</v>
      </c>
      <c r="X341" s="295">
        <f t="shared" si="291"/>
        <v>0</v>
      </c>
      <c r="Y341" s="234">
        <v>0</v>
      </c>
      <c r="Z341" s="234">
        <v>0</v>
      </c>
      <c r="AA341" s="295">
        <f t="shared" si="292"/>
        <v>0</v>
      </c>
      <c r="AB341" s="234">
        <v>0</v>
      </c>
      <c r="AC341" s="295">
        <f t="shared" si="293"/>
        <v>0</v>
      </c>
      <c r="AD341" s="296">
        <f t="shared" si="294"/>
        <v>0</v>
      </c>
      <c r="AE341" s="222"/>
      <c r="AG341" s="415">
        <v>6</v>
      </c>
      <c r="AH341" s="420"/>
      <c r="AI341" s="491"/>
      <c r="AJ341" s="491"/>
      <c r="AK341" s="409"/>
      <c r="AL341" s="307">
        <f t="shared" si="295"/>
        <v>0</v>
      </c>
      <c r="AM341" s="234">
        <v>0</v>
      </c>
      <c r="AN341" s="234">
        <v>0</v>
      </c>
      <c r="AO341" s="277">
        <f t="shared" si="296"/>
        <v>0</v>
      </c>
      <c r="AP341" s="234">
        <v>0</v>
      </c>
      <c r="AQ341" s="234">
        <v>0</v>
      </c>
      <c r="AR341" s="277">
        <f t="shared" si="297"/>
        <v>0</v>
      </c>
      <c r="AS341" s="234">
        <v>0</v>
      </c>
      <c r="AT341" s="277">
        <f t="shared" si="298"/>
        <v>0</v>
      </c>
      <c r="AU341" s="278">
        <f t="shared" si="299"/>
        <v>0</v>
      </c>
    </row>
    <row r="342" spans="1:48" x14ac:dyDescent="0.35">
      <c r="A342" s="620" t="s">
        <v>180</v>
      </c>
      <c r="B342" s="617"/>
      <c r="C342" s="532">
        <v>0</v>
      </c>
      <c r="D342" s="532"/>
      <c r="E342" s="423"/>
      <c r="F342" s="234">
        <v>0</v>
      </c>
      <c r="G342" s="234">
        <v>0</v>
      </c>
      <c r="H342" s="235">
        <f t="shared" si="287"/>
        <v>0</v>
      </c>
      <c r="I342" s="234">
        <v>0</v>
      </c>
      <c r="J342" s="234">
        <v>0</v>
      </c>
      <c r="K342" s="235">
        <f t="shared" si="288"/>
        <v>0</v>
      </c>
      <c r="L342" s="234">
        <v>0</v>
      </c>
      <c r="M342" s="236">
        <f t="shared" si="289"/>
        <v>0</v>
      </c>
      <c r="N342" s="222"/>
      <c r="P342" s="620" t="s">
        <v>180</v>
      </c>
      <c r="Q342" s="617"/>
      <c r="R342" s="532">
        <v>0</v>
      </c>
      <c r="S342" s="532"/>
      <c r="T342" s="409"/>
      <c r="U342" s="162">
        <f t="shared" si="290"/>
        <v>0</v>
      </c>
      <c r="V342" s="234">
        <v>0</v>
      </c>
      <c r="W342" s="234">
        <v>0</v>
      </c>
      <c r="X342" s="295">
        <f t="shared" si="291"/>
        <v>0</v>
      </c>
      <c r="Y342" s="234">
        <v>0</v>
      </c>
      <c r="Z342" s="234">
        <v>0</v>
      </c>
      <c r="AA342" s="295">
        <f t="shared" si="292"/>
        <v>0</v>
      </c>
      <c r="AB342" s="234">
        <v>0</v>
      </c>
      <c r="AC342" s="295">
        <f t="shared" si="293"/>
        <v>0</v>
      </c>
      <c r="AD342" s="296">
        <f t="shared" si="294"/>
        <v>0</v>
      </c>
      <c r="AE342" s="222"/>
      <c r="AG342" s="620" t="s">
        <v>180</v>
      </c>
      <c r="AH342" s="617"/>
      <c r="AI342" s="532">
        <v>0</v>
      </c>
      <c r="AJ342" s="532"/>
      <c r="AK342" s="409"/>
      <c r="AL342" s="307">
        <f t="shared" si="295"/>
        <v>0</v>
      </c>
      <c r="AM342" s="234">
        <v>0</v>
      </c>
      <c r="AN342" s="234">
        <v>0</v>
      </c>
      <c r="AO342" s="277">
        <f t="shared" si="296"/>
        <v>0</v>
      </c>
      <c r="AP342" s="234">
        <v>0</v>
      </c>
      <c r="AQ342" s="234">
        <v>0</v>
      </c>
      <c r="AR342" s="277">
        <f t="shared" si="297"/>
        <v>0</v>
      </c>
      <c r="AS342" s="234">
        <v>0</v>
      </c>
      <c r="AT342" s="277">
        <f t="shared" si="298"/>
        <v>0</v>
      </c>
      <c r="AU342" s="278">
        <f t="shared" si="299"/>
        <v>0</v>
      </c>
    </row>
    <row r="343" spans="1:48" ht="16" thickBot="1" x14ac:dyDescent="0.4">
      <c r="A343" s="493" t="s">
        <v>207</v>
      </c>
      <c r="B343" s="494"/>
      <c r="C343" s="497">
        <f>COUNTA(B336:B341)+C342</f>
        <v>0</v>
      </c>
      <c r="D343" s="497"/>
      <c r="E343" s="411"/>
      <c r="F343" s="250">
        <f>SUM(F336:F342)</f>
        <v>0</v>
      </c>
      <c r="G343" s="250">
        <f>SUM(G336:G342)</f>
        <v>0</v>
      </c>
      <c r="H343" s="250">
        <f t="shared" ref="H343:L343" si="300">SUM(H336:H342)</f>
        <v>0</v>
      </c>
      <c r="I343" s="250">
        <f t="shared" si="300"/>
        <v>0</v>
      </c>
      <c r="J343" s="250">
        <f>SUM(J336:J342)</f>
        <v>0</v>
      </c>
      <c r="K343" s="250">
        <f t="shared" si="300"/>
        <v>0</v>
      </c>
      <c r="L343" s="250">
        <f t="shared" si="300"/>
        <v>0</v>
      </c>
      <c r="M343" s="237">
        <f>SUM(M336:M342)</f>
        <v>0</v>
      </c>
      <c r="N343" s="222"/>
      <c r="P343" s="620" t="s">
        <v>207</v>
      </c>
      <c r="Q343" s="617"/>
      <c r="R343" s="587">
        <f>COUNTA(Q336:Q341)+R342</f>
        <v>0</v>
      </c>
      <c r="S343" s="587"/>
      <c r="T343" s="416"/>
      <c r="U343" s="162">
        <f t="shared" si="290"/>
        <v>0</v>
      </c>
      <c r="V343" s="295">
        <f>SUM(V336:V342)</f>
        <v>0</v>
      </c>
      <c r="W343" s="295">
        <f>SUM(W336:W342)</f>
        <v>0</v>
      </c>
      <c r="X343" s="295">
        <f t="shared" ref="X343:AB343" si="301">SUM(X336:X342)</f>
        <v>0</v>
      </c>
      <c r="Y343" s="295">
        <f t="shared" si="301"/>
        <v>0</v>
      </c>
      <c r="Z343" s="295">
        <f t="shared" si="301"/>
        <v>0</v>
      </c>
      <c r="AA343" s="295">
        <f t="shared" si="301"/>
        <v>0</v>
      </c>
      <c r="AB343" s="295">
        <f t="shared" si="301"/>
        <v>0</v>
      </c>
      <c r="AC343" s="295">
        <f>SUM(AC336:AC342)</f>
        <v>0</v>
      </c>
      <c r="AD343" s="296">
        <f>SUM(AD336:AD342)</f>
        <v>0</v>
      </c>
      <c r="AE343" s="222"/>
      <c r="AG343" s="493" t="s">
        <v>207</v>
      </c>
      <c r="AH343" s="494"/>
      <c r="AI343" s="543">
        <f>COUNTA(AH336:AH341)+AI342</f>
        <v>0</v>
      </c>
      <c r="AJ343" s="543"/>
      <c r="AK343" s="411"/>
      <c r="AL343" s="337">
        <f t="shared" si="295"/>
        <v>0</v>
      </c>
      <c r="AM343" s="275">
        <f>SUM(AM336:AM342)</f>
        <v>0</v>
      </c>
      <c r="AN343" s="275">
        <f>SUM(AN336:AN342)</f>
        <v>0</v>
      </c>
      <c r="AO343" s="275">
        <f t="shared" ref="AO343:AT343" si="302">SUM(AO336:AO342)</f>
        <v>0</v>
      </c>
      <c r="AP343" s="275">
        <f t="shared" si="302"/>
        <v>0</v>
      </c>
      <c r="AQ343" s="275">
        <f t="shared" si="302"/>
        <v>0</v>
      </c>
      <c r="AR343" s="275">
        <f t="shared" si="302"/>
        <v>0</v>
      </c>
      <c r="AS343" s="275">
        <f t="shared" si="302"/>
        <v>0</v>
      </c>
      <c r="AT343" s="275">
        <f t="shared" si="302"/>
        <v>0</v>
      </c>
      <c r="AU343" s="276">
        <f t="shared" si="299"/>
        <v>0</v>
      </c>
      <c r="AV343" s="358"/>
    </row>
    <row r="344" spans="1:48" ht="3.75" customHeight="1" thickBot="1" x14ac:dyDescent="0.4">
      <c r="F344" s="357"/>
      <c r="G344" s="357"/>
      <c r="P344" s="410"/>
      <c r="Q344" s="411"/>
      <c r="R344" s="411"/>
      <c r="S344" s="411"/>
      <c r="T344" s="411"/>
      <c r="U344" s="411"/>
      <c r="V344" s="411"/>
      <c r="W344" s="411"/>
      <c r="X344" s="411"/>
      <c r="Y344" s="347"/>
      <c r="Z344" s="347"/>
      <c r="AA344" s="347"/>
      <c r="AB344" s="347"/>
      <c r="AC344" s="347"/>
      <c r="AD344" s="348"/>
      <c r="AE344" s="358"/>
    </row>
    <row r="345" spans="1:48" s="242" customFormat="1" x14ac:dyDescent="0.35">
      <c r="A345" s="502" t="s">
        <v>186</v>
      </c>
      <c r="B345" s="503"/>
      <c r="C345" s="503"/>
      <c r="D345" s="503"/>
      <c r="E345" s="503"/>
      <c r="F345" s="503"/>
      <c r="G345" s="503"/>
      <c r="H345" s="503"/>
      <c r="I345" s="503"/>
      <c r="J345" s="503"/>
      <c r="K345" s="503"/>
      <c r="L345" s="503"/>
      <c r="M345" s="518"/>
      <c r="N345" s="413"/>
      <c r="P345" s="502" t="s">
        <v>186</v>
      </c>
      <c r="Q345" s="503"/>
      <c r="R345" s="503"/>
      <c r="S345" s="503"/>
      <c r="T345" s="503"/>
      <c r="U345" s="503"/>
      <c r="V345" s="503"/>
      <c r="W345" s="503"/>
      <c r="X345" s="503"/>
      <c r="Y345" s="503"/>
      <c r="Z345" s="503"/>
      <c r="AA345" s="503"/>
      <c r="AB345" s="503"/>
      <c r="AC345" s="503"/>
      <c r="AD345" s="418"/>
      <c r="AE345" s="413"/>
      <c r="AG345" s="502" t="s">
        <v>186</v>
      </c>
      <c r="AH345" s="503"/>
      <c r="AI345" s="503"/>
      <c r="AJ345" s="503"/>
      <c r="AK345" s="503"/>
      <c r="AL345" s="503"/>
      <c r="AM345" s="503"/>
      <c r="AN345" s="503"/>
      <c r="AO345" s="503"/>
      <c r="AP345" s="503"/>
      <c r="AQ345" s="503"/>
      <c r="AR345" s="503"/>
      <c r="AS345" s="503"/>
      <c r="AT345" s="503"/>
      <c r="AU345" s="418"/>
    </row>
    <row r="346" spans="1:48" s="242" customFormat="1" ht="31.5" customHeight="1" x14ac:dyDescent="0.35">
      <c r="A346" s="534" t="s">
        <v>188</v>
      </c>
      <c r="B346" s="533"/>
      <c r="C346" s="533" t="s">
        <v>13</v>
      </c>
      <c r="D346" s="533"/>
      <c r="E346" s="424" t="s">
        <v>14</v>
      </c>
      <c r="F346" s="412" t="s">
        <v>171</v>
      </c>
      <c r="G346" s="412" t="s">
        <v>68</v>
      </c>
      <c r="H346" s="422" t="s">
        <v>151</v>
      </c>
      <c r="I346" s="412" t="s">
        <v>80</v>
      </c>
      <c r="J346" s="412" t="s">
        <v>81</v>
      </c>
      <c r="K346" s="422" t="s">
        <v>82</v>
      </c>
      <c r="L346" s="412" t="s">
        <v>150</v>
      </c>
      <c r="M346" s="259" t="s">
        <v>18</v>
      </c>
      <c r="N346" s="413"/>
      <c r="P346" s="534" t="s">
        <v>188</v>
      </c>
      <c r="Q346" s="533"/>
      <c r="R346" s="533" t="s">
        <v>13</v>
      </c>
      <c r="S346" s="533"/>
      <c r="T346" s="424" t="s">
        <v>14</v>
      </c>
      <c r="U346" s="260" t="s">
        <v>263</v>
      </c>
      <c r="V346" s="424" t="s">
        <v>171</v>
      </c>
      <c r="W346" s="424" t="s">
        <v>68</v>
      </c>
      <c r="X346" s="260" t="s">
        <v>151</v>
      </c>
      <c r="Y346" s="424" t="s">
        <v>80</v>
      </c>
      <c r="Z346" s="424" t="s">
        <v>81</v>
      </c>
      <c r="AA346" s="260" t="s">
        <v>82</v>
      </c>
      <c r="AB346" s="424" t="s">
        <v>150</v>
      </c>
      <c r="AC346" s="260" t="s">
        <v>18</v>
      </c>
      <c r="AD346" s="267" t="s">
        <v>114</v>
      </c>
      <c r="AE346" s="413"/>
      <c r="AG346" s="534" t="s">
        <v>188</v>
      </c>
      <c r="AH346" s="533"/>
      <c r="AI346" s="533" t="s">
        <v>13</v>
      </c>
      <c r="AJ346" s="533"/>
      <c r="AK346" s="424" t="s">
        <v>14</v>
      </c>
      <c r="AL346" s="260" t="s">
        <v>263</v>
      </c>
      <c r="AM346" s="424" t="s">
        <v>171</v>
      </c>
      <c r="AN346" s="424" t="s">
        <v>68</v>
      </c>
      <c r="AO346" s="260" t="s">
        <v>151</v>
      </c>
      <c r="AP346" s="424" t="s">
        <v>80</v>
      </c>
      <c r="AQ346" s="424" t="s">
        <v>81</v>
      </c>
      <c r="AR346" s="260" t="s">
        <v>82</v>
      </c>
      <c r="AS346" s="424" t="s">
        <v>150</v>
      </c>
      <c r="AT346" s="260" t="s">
        <v>213</v>
      </c>
      <c r="AU346" s="267" t="s">
        <v>266</v>
      </c>
    </row>
    <row r="347" spans="1:48" x14ac:dyDescent="0.35">
      <c r="A347" s="495">
        <v>0</v>
      </c>
      <c r="B347" s="491"/>
      <c r="C347" s="496" t="s">
        <v>19</v>
      </c>
      <c r="D347" s="496"/>
      <c r="E347" s="409"/>
      <c r="F347" s="234">
        <v>0</v>
      </c>
      <c r="G347" s="234">
        <v>0</v>
      </c>
      <c r="H347" s="235">
        <f>SUM(F347:G347)</f>
        <v>0</v>
      </c>
      <c r="I347" s="234">
        <v>0</v>
      </c>
      <c r="J347" s="234">
        <v>0</v>
      </c>
      <c r="K347" s="235">
        <f>SUM(I347:J347)</f>
        <v>0</v>
      </c>
      <c r="L347" s="234">
        <v>0</v>
      </c>
      <c r="M347" s="236">
        <f>SUM(H347, K347, L347)</f>
        <v>0</v>
      </c>
      <c r="N347" s="223"/>
      <c r="P347" s="522">
        <v>0</v>
      </c>
      <c r="Q347" s="496"/>
      <c r="R347" s="496" t="s">
        <v>19</v>
      </c>
      <c r="S347" s="496"/>
      <c r="T347" s="409"/>
      <c r="U347" s="162">
        <f t="shared" ref="U347:U354" si="303">AU267</f>
        <v>0</v>
      </c>
      <c r="V347" s="234">
        <v>0</v>
      </c>
      <c r="W347" s="234">
        <v>0</v>
      </c>
      <c r="X347" s="295">
        <f>SUM(V347:W347)</f>
        <v>0</v>
      </c>
      <c r="Y347" s="234">
        <v>0</v>
      </c>
      <c r="Z347" s="234">
        <v>0</v>
      </c>
      <c r="AA347" s="295">
        <f>SUM(Y347:Z347)</f>
        <v>0</v>
      </c>
      <c r="AB347" s="234">
        <v>0</v>
      </c>
      <c r="AC347" s="295">
        <f>SUM(X347, AA347, AB347)</f>
        <v>0</v>
      </c>
      <c r="AD347" s="296">
        <f t="shared" ref="AD347:AD351" si="304">M347-AC347</f>
        <v>0</v>
      </c>
      <c r="AE347" s="223"/>
      <c r="AG347" s="522">
        <v>0</v>
      </c>
      <c r="AH347" s="496"/>
      <c r="AI347" s="496" t="s">
        <v>19</v>
      </c>
      <c r="AJ347" s="496"/>
      <c r="AK347" s="409"/>
      <c r="AL347" s="307">
        <f t="shared" ref="AL347:AL354" si="305">AU267</f>
        <v>0</v>
      </c>
      <c r="AM347" s="234">
        <v>0</v>
      </c>
      <c r="AN347" s="234">
        <v>0</v>
      </c>
      <c r="AO347" s="277">
        <f>SUM(AM347:AN347)</f>
        <v>0</v>
      </c>
      <c r="AP347" s="234">
        <v>0</v>
      </c>
      <c r="AQ347" s="234">
        <v>0</v>
      </c>
      <c r="AR347" s="277">
        <f>SUM(AP347:AQ347)</f>
        <v>0</v>
      </c>
      <c r="AS347" s="234">
        <v>0</v>
      </c>
      <c r="AT347" s="277">
        <f>SUM(AO347, AR347, AS347)</f>
        <v>0</v>
      </c>
      <c r="AU347" s="278">
        <f t="shared" ref="AU347:AU352" si="306">IF($S$393&lt;&gt;0, AC347+AL347-AT347, M347+AL347-AT347)</f>
        <v>0</v>
      </c>
    </row>
    <row r="348" spans="1:48" x14ac:dyDescent="0.35">
      <c r="A348" s="495">
        <v>0</v>
      </c>
      <c r="B348" s="491"/>
      <c r="C348" s="496" t="s">
        <v>20</v>
      </c>
      <c r="D348" s="496"/>
      <c r="E348" s="409"/>
      <c r="F348" s="234">
        <v>0</v>
      </c>
      <c r="G348" s="234">
        <v>0</v>
      </c>
      <c r="H348" s="235">
        <f t="shared" ref="H348:H351" si="307">SUM(F348:G348)</f>
        <v>0</v>
      </c>
      <c r="I348" s="234">
        <v>0</v>
      </c>
      <c r="J348" s="234">
        <v>0</v>
      </c>
      <c r="K348" s="235">
        <f t="shared" ref="K348:K351" si="308">SUM(I348:J348)</f>
        <v>0</v>
      </c>
      <c r="L348" s="234">
        <v>0</v>
      </c>
      <c r="M348" s="236">
        <f t="shared" ref="M348:M351" si="309">SUM(H348, K348, L348)</f>
        <v>0</v>
      </c>
      <c r="N348" s="223"/>
      <c r="P348" s="522">
        <v>0</v>
      </c>
      <c r="Q348" s="496"/>
      <c r="R348" s="496" t="s">
        <v>20</v>
      </c>
      <c r="S348" s="496"/>
      <c r="T348" s="409"/>
      <c r="U348" s="162">
        <f t="shared" si="303"/>
        <v>0</v>
      </c>
      <c r="V348" s="234">
        <v>0</v>
      </c>
      <c r="W348" s="234">
        <v>0</v>
      </c>
      <c r="X348" s="295">
        <f t="shared" ref="X348:X351" si="310">SUM(V348:W348)</f>
        <v>0</v>
      </c>
      <c r="Y348" s="234">
        <v>0</v>
      </c>
      <c r="Z348" s="234">
        <v>0</v>
      </c>
      <c r="AA348" s="295">
        <f t="shared" ref="AA348:AA351" si="311">SUM(Y348:Z348)</f>
        <v>0</v>
      </c>
      <c r="AB348" s="234">
        <v>0</v>
      </c>
      <c r="AC348" s="295">
        <f t="shared" ref="AC348:AC351" si="312">SUM(X348, AA348, AB348)</f>
        <v>0</v>
      </c>
      <c r="AD348" s="296">
        <f t="shared" si="304"/>
        <v>0</v>
      </c>
      <c r="AE348" s="223"/>
      <c r="AG348" s="522">
        <v>0</v>
      </c>
      <c r="AH348" s="496"/>
      <c r="AI348" s="496" t="s">
        <v>20</v>
      </c>
      <c r="AJ348" s="496"/>
      <c r="AK348" s="409"/>
      <c r="AL348" s="307">
        <f t="shared" si="305"/>
        <v>0</v>
      </c>
      <c r="AM348" s="234">
        <v>0</v>
      </c>
      <c r="AN348" s="234">
        <v>0</v>
      </c>
      <c r="AO348" s="277">
        <f t="shared" ref="AO348:AO351" si="313">SUM(AM348:AN348)</f>
        <v>0</v>
      </c>
      <c r="AP348" s="234">
        <v>0</v>
      </c>
      <c r="AQ348" s="234">
        <v>0</v>
      </c>
      <c r="AR348" s="277">
        <f t="shared" ref="AR348:AR351" si="314">SUM(AP348:AQ348)</f>
        <v>0</v>
      </c>
      <c r="AS348" s="234">
        <v>0</v>
      </c>
      <c r="AT348" s="277">
        <f t="shared" ref="AT348:AT351" si="315">SUM(AO348, AR348, AS348)</f>
        <v>0</v>
      </c>
      <c r="AU348" s="278">
        <f>IF($S$393&lt;&gt;0, AC348+AL348-AT348, M348+AL348-AT348)</f>
        <v>0</v>
      </c>
    </row>
    <row r="349" spans="1:48" x14ac:dyDescent="0.35">
      <c r="A349" s="495">
        <v>0</v>
      </c>
      <c r="B349" s="491"/>
      <c r="C349" s="496" t="s">
        <v>21</v>
      </c>
      <c r="D349" s="496"/>
      <c r="E349" s="409"/>
      <c r="F349" s="234">
        <v>0</v>
      </c>
      <c r="G349" s="234">
        <v>0</v>
      </c>
      <c r="H349" s="235">
        <f>SUM(F349:G349)</f>
        <v>0</v>
      </c>
      <c r="I349" s="234">
        <v>0</v>
      </c>
      <c r="J349" s="234">
        <v>0</v>
      </c>
      <c r="K349" s="235">
        <f t="shared" si="308"/>
        <v>0</v>
      </c>
      <c r="L349" s="234">
        <v>0</v>
      </c>
      <c r="M349" s="236">
        <f t="shared" si="309"/>
        <v>0</v>
      </c>
      <c r="N349" s="223"/>
      <c r="P349" s="522">
        <v>0</v>
      </c>
      <c r="Q349" s="496"/>
      <c r="R349" s="496" t="s">
        <v>21</v>
      </c>
      <c r="S349" s="496"/>
      <c r="T349" s="409"/>
      <c r="U349" s="162">
        <f t="shared" si="303"/>
        <v>0</v>
      </c>
      <c r="V349" s="234">
        <v>0</v>
      </c>
      <c r="W349" s="234">
        <v>0</v>
      </c>
      <c r="X349" s="295">
        <f t="shared" si="310"/>
        <v>0</v>
      </c>
      <c r="Y349" s="234">
        <v>0</v>
      </c>
      <c r="Z349" s="234">
        <v>0</v>
      </c>
      <c r="AA349" s="295">
        <f t="shared" si="311"/>
        <v>0</v>
      </c>
      <c r="AB349" s="234">
        <v>0</v>
      </c>
      <c r="AC349" s="295">
        <f t="shared" si="312"/>
        <v>0</v>
      </c>
      <c r="AD349" s="296">
        <f t="shared" si="304"/>
        <v>0</v>
      </c>
      <c r="AE349" s="223"/>
      <c r="AG349" s="522">
        <v>0</v>
      </c>
      <c r="AH349" s="496"/>
      <c r="AI349" s="496" t="s">
        <v>21</v>
      </c>
      <c r="AJ349" s="496"/>
      <c r="AK349" s="409"/>
      <c r="AL349" s="307">
        <f t="shared" si="305"/>
        <v>0</v>
      </c>
      <c r="AM349" s="234">
        <v>0</v>
      </c>
      <c r="AN349" s="234">
        <v>0</v>
      </c>
      <c r="AO349" s="277">
        <f t="shared" si="313"/>
        <v>0</v>
      </c>
      <c r="AP349" s="234">
        <v>0</v>
      </c>
      <c r="AQ349" s="234">
        <v>0</v>
      </c>
      <c r="AR349" s="277">
        <f t="shared" si="314"/>
        <v>0</v>
      </c>
      <c r="AS349" s="234">
        <v>0</v>
      </c>
      <c r="AT349" s="277">
        <f t="shared" si="315"/>
        <v>0</v>
      </c>
      <c r="AU349" s="278">
        <f t="shared" si="306"/>
        <v>0</v>
      </c>
    </row>
    <row r="350" spans="1:48" x14ac:dyDescent="0.35">
      <c r="A350" s="495">
        <v>0</v>
      </c>
      <c r="B350" s="491"/>
      <c r="C350" s="496" t="s">
        <v>22</v>
      </c>
      <c r="D350" s="496"/>
      <c r="E350" s="409"/>
      <c r="F350" s="234">
        <v>0</v>
      </c>
      <c r="G350" s="234">
        <v>0</v>
      </c>
      <c r="H350" s="235">
        <f t="shared" si="307"/>
        <v>0</v>
      </c>
      <c r="I350" s="234">
        <v>0</v>
      </c>
      <c r="J350" s="234">
        <v>0</v>
      </c>
      <c r="K350" s="235">
        <f t="shared" si="308"/>
        <v>0</v>
      </c>
      <c r="L350" s="234">
        <v>0</v>
      </c>
      <c r="M350" s="236">
        <f t="shared" si="309"/>
        <v>0</v>
      </c>
      <c r="N350" s="223"/>
      <c r="P350" s="522">
        <v>0</v>
      </c>
      <c r="Q350" s="496"/>
      <c r="R350" s="496" t="s">
        <v>22</v>
      </c>
      <c r="S350" s="496"/>
      <c r="T350" s="409"/>
      <c r="U350" s="162">
        <f t="shared" si="303"/>
        <v>0</v>
      </c>
      <c r="V350" s="234">
        <v>0</v>
      </c>
      <c r="W350" s="234">
        <v>0</v>
      </c>
      <c r="X350" s="295">
        <f t="shared" si="310"/>
        <v>0</v>
      </c>
      <c r="Y350" s="234">
        <v>0</v>
      </c>
      <c r="Z350" s="234">
        <v>0</v>
      </c>
      <c r="AA350" s="295">
        <f t="shared" si="311"/>
        <v>0</v>
      </c>
      <c r="AB350" s="234">
        <v>0</v>
      </c>
      <c r="AC350" s="295">
        <f t="shared" si="312"/>
        <v>0</v>
      </c>
      <c r="AD350" s="296">
        <f t="shared" si="304"/>
        <v>0</v>
      </c>
      <c r="AE350" s="223"/>
      <c r="AG350" s="522">
        <v>0</v>
      </c>
      <c r="AH350" s="496"/>
      <c r="AI350" s="496" t="s">
        <v>22</v>
      </c>
      <c r="AJ350" s="496"/>
      <c r="AK350" s="409"/>
      <c r="AL350" s="307">
        <f t="shared" si="305"/>
        <v>0</v>
      </c>
      <c r="AM350" s="234">
        <v>0</v>
      </c>
      <c r="AN350" s="234">
        <v>0</v>
      </c>
      <c r="AO350" s="277">
        <f t="shared" si="313"/>
        <v>0</v>
      </c>
      <c r="AP350" s="234">
        <v>0</v>
      </c>
      <c r="AQ350" s="234">
        <v>0</v>
      </c>
      <c r="AR350" s="277">
        <f t="shared" si="314"/>
        <v>0</v>
      </c>
      <c r="AS350" s="234">
        <v>0</v>
      </c>
      <c r="AT350" s="277">
        <f t="shared" si="315"/>
        <v>0</v>
      </c>
      <c r="AU350" s="278">
        <f t="shared" si="306"/>
        <v>0</v>
      </c>
    </row>
    <row r="351" spans="1:48" x14ac:dyDescent="0.35">
      <c r="A351" s="495">
        <v>0</v>
      </c>
      <c r="B351" s="491"/>
      <c r="C351" s="491" t="s">
        <v>23</v>
      </c>
      <c r="D351" s="491"/>
      <c r="E351" s="409"/>
      <c r="F351" s="234">
        <v>0</v>
      </c>
      <c r="G351" s="234">
        <v>0</v>
      </c>
      <c r="H351" s="235">
        <f t="shared" si="307"/>
        <v>0</v>
      </c>
      <c r="I351" s="234">
        <v>0</v>
      </c>
      <c r="J351" s="234">
        <v>0</v>
      </c>
      <c r="K351" s="235">
        <f t="shared" si="308"/>
        <v>0</v>
      </c>
      <c r="L351" s="234">
        <v>0</v>
      </c>
      <c r="M351" s="236">
        <f t="shared" si="309"/>
        <v>0</v>
      </c>
      <c r="N351" s="223"/>
      <c r="P351" s="522">
        <v>0</v>
      </c>
      <c r="Q351" s="496"/>
      <c r="R351" s="496" t="s">
        <v>23</v>
      </c>
      <c r="S351" s="496"/>
      <c r="T351" s="409"/>
      <c r="U351" s="162">
        <f t="shared" si="303"/>
        <v>0</v>
      </c>
      <c r="V351" s="234">
        <v>0</v>
      </c>
      <c r="W351" s="234">
        <v>0</v>
      </c>
      <c r="X351" s="295">
        <f t="shared" si="310"/>
        <v>0</v>
      </c>
      <c r="Y351" s="234">
        <v>0</v>
      </c>
      <c r="Z351" s="234">
        <v>0</v>
      </c>
      <c r="AA351" s="295">
        <f t="shared" si="311"/>
        <v>0</v>
      </c>
      <c r="AB351" s="234">
        <v>0</v>
      </c>
      <c r="AC351" s="295">
        <f t="shared" si="312"/>
        <v>0</v>
      </c>
      <c r="AD351" s="296">
        <f t="shared" si="304"/>
        <v>0</v>
      </c>
      <c r="AE351" s="223"/>
      <c r="AG351" s="522">
        <v>0</v>
      </c>
      <c r="AH351" s="496"/>
      <c r="AI351" s="496" t="s">
        <v>23</v>
      </c>
      <c r="AJ351" s="496"/>
      <c r="AK351" s="409"/>
      <c r="AL351" s="307">
        <f t="shared" si="305"/>
        <v>0</v>
      </c>
      <c r="AM351" s="234">
        <v>0</v>
      </c>
      <c r="AN351" s="234">
        <v>0</v>
      </c>
      <c r="AO351" s="277">
        <f t="shared" si="313"/>
        <v>0</v>
      </c>
      <c r="AP351" s="234">
        <v>0</v>
      </c>
      <c r="AQ351" s="234">
        <v>0</v>
      </c>
      <c r="AR351" s="277">
        <f t="shared" si="314"/>
        <v>0</v>
      </c>
      <c r="AS351" s="234">
        <v>0</v>
      </c>
      <c r="AT351" s="277">
        <f t="shared" si="315"/>
        <v>0</v>
      </c>
      <c r="AU351" s="278">
        <f t="shared" si="306"/>
        <v>0</v>
      </c>
    </row>
    <row r="352" spans="1:48" ht="16" thickBot="1" x14ac:dyDescent="0.4">
      <c r="A352" s="410" t="s">
        <v>181</v>
      </c>
      <c r="B352" s="411"/>
      <c r="C352" s="497">
        <f>SUM(A347:B351)</f>
        <v>0</v>
      </c>
      <c r="D352" s="497"/>
      <c r="E352" s="411"/>
      <c r="F352" s="250">
        <f>SUM(F347:F351)</f>
        <v>0</v>
      </c>
      <c r="G352" s="250">
        <f t="shared" ref="G352:L352" si="316">SUM(G347:G351)</f>
        <v>0</v>
      </c>
      <c r="H352" s="250">
        <f t="shared" si="316"/>
        <v>0</v>
      </c>
      <c r="I352" s="250">
        <f t="shared" si="316"/>
        <v>0</v>
      </c>
      <c r="J352" s="250">
        <f t="shared" si="316"/>
        <v>0</v>
      </c>
      <c r="K352" s="250">
        <f t="shared" si="316"/>
        <v>0</v>
      </c>
      <c r="L352" s="250">
        <f t="shared" si="316"/>
        <v>0</v>
      </c>
      <c r="M352" s="237">
        <f>SUM(M347:M351)</f>
        <v>0</v>
      </c>
      <c r="N352" s="223"/>
      <c r="P352" s="410" t="s">
        <v>181</v>
      </c>
      <c r="Q352" s="411"/>
      <c r="R352" s="498">
        <f>SUM(P347:Q351)</f>
        <v>0</v>
      </c>
      <c r="S352" s="498"/>
      <c r="T352" s="421"/>
      <c r="U352" s="339">
        <f t="shared" si="303"/>
        <v>0</v>
      </c>
      <c r="V352" s="293">
        <f>SUM(V347:V351)</f>
        <v>0</v>
      </c>
      <c r="W352" s="293">
        <f t="shared" ref="W352:AB352" si="317">SUM(W347:W351)</f>
        <v>0</v>
      </c>
      <c r="X352" s="293">
        <f t="shared" si="317"/>
        <v>0</v>
      </c>
      <c r="Y352" s="293">
        <f t="shared" si="317"/>
        <v>0</v>
      </c>
      <c r="Z352" s="293">
        <f t="shared" si="317"/>
        <v>0</v>
      </c>
      <c r="AA352" s="293">
        <f t="shared" si="317"/>
        <v>0</v>
      </c>
      <c r="AB352" s="293">
        <f t="shared" si="317"/>
        <v>0</v>
      </c>
      <c r="AC352" s="293">
        <f>SUM(AC347:AC351)</f>
        <v>0</v>
      </c>
      <c r="AD352" s="294">
        <f>SUM(AD347:AD351)</f>
        <v>0</v>
      </c>
      <c r="AE352" s="223"/>
      <c r="AG352" s="410" t="s">
        <v>181</v>
      </c>
      <c r="AH352" s="411"/>
      <c r="AI352" s="543">
        <f>SUM(AG347:AH351)</f>
        <v>0</v>
      </c>
      <c r="AJ352" s="543"/>
      <c r="AK352" s="421"/>
      <c r="AL352" s="337">
        <f t="shared" si="305"/>
        <v>0</v>
      </c>
      <c r="AM352" s="275">
        <f>SUM(AM347:AM351)</f>
        <v>0</v>
      </c>
      <c r="AN352" s="275">
        <f t="shared" ref="AN352:AT352" si="318">SUM(AN347:AN351)</f>
        <v>0</v>
      </c>
      <c r="AO352" s="275">
        <f t="shared" si="318"/>
        <v>0</v>
      </c>
      <c r="AP352" s="275">
        <f t="shared" si="318"/>
        <v>0</v>
      </c>
      <c r="AQ352" s="275">
        <f t="shared" si="318"/>
        <v>0</v>
      </c>
      <c r="AR352" s="275">
        <f t="shared" si="318"/>
        <v>0</v>
      </c>
      <c r="AS352" s="275">
        <f t="shared" si="318"/>
        <v>0</v>
      </c>
      <c r="AT352" s="275">
        <f t="shared" si="318"/>
        <v>0</v>
      </c>
      <c r="AU352" s="276">
        <f t="shared" si="306"/>
        <v>0</v>
      </c>
    </row>
    <row r="353" spans="1:47" s="358" customFormat="1" ht="3.75" customHeight="1" thickBot="1" x14ac:dyDescent="0.4">
      <c r="A353" s="499"/>
      <c r="B353" s="499"/>
      <c r="C353" s="499"/>
      <c r="D353" s="499"/>
      <c r="E353" s="499"/>
      <c r="F353" s="499"/>
      <c r="G353" s="499"/>
      <c r="H353" s="499"/>
      <c r="I353" s="499"/>
      <c r="J353" s="499"/>
      <c r="K353" s="499"/>
      <c r="L353" s="499"/>
      <c r="M353" s="499"/>
      <c r="N353" s="223"/>
      <c r="P353" s="499"/>
      <c r="Q353" s="499"/>
      <c r="R353" s="499"/>
      <c r="S353" s="499"/>
      <c r="T353" s="499"/>
      <c r="U353" s="499"/>
      <c r="V353" s="499"/>
      <c r="W353" s="499"/>
      <c r="X353" s="499"/>
      <c r="Y353" s="499"/>
      <c r="Z353" s="499"/>
      <c r="AA353" s="499"/>
      <c r="AB353" s="499"/>
      <c r="AC353" s="499"/>
      <c r="AD353" s="499"/>
      <c r="AE353" s="223"/>
      <c r="AG353" s="649"/>
      <c r="AH353" s="650"/>
      <c r="AI353" s="650"/>
      <c r="AJ353" s="650"/>
      <c r="AK353" s="650"/>
      <c r="AL353" s="650"/>
      <c r="AM353" s="650"/>
      <c r="AN353" s="650"/>
      <c r="AO353" s="650"/>
      <c r="AP353" s="650"/>
      <c r="AQ353" s="650"/>
      <c r="AR353" s="650"/>
      <c r="AS353" s="650"/>
      <c r="AT353" s="650"/>
      <c r="AU353" s="651"/>
    </row>
    <row r="354" spans="1:47" ht="16" thickBot="1" x14ac:dyDescent="0.4">
      <c r="A354" s="500" t="s">
        <v>187</v>
      </c>
      <c r="B354" s="501"/>
      <c r="C354" s="501"/>
      <c r="D354" s="501"/>
      <c r="E354" s="501"/>
      <c r="F354" s="241">
        <f>SUM(F352, F343)</f>
        <v>0</v>
      </c>
      <c r="G354" s="241">
        <f t="shared" ref="G354:L354" si="319">SUM(G352, G343)</f>
        <v>0</v>
      </c>
      <c r="H354" s="241">
        <f>SUM(H352, H343)</f>
        <v>0</v>
      </c>
      <c r="I354" s="241">
        <f t="shared" si="319"/>
        <v>0</v>
      </c>
      <c r="J354" s="241">
        <f t="shared" si="319"/>
        <v>0</v>
      </c>
      <c r="K354" s="241">
        <f>SUM(K352, K343)</f>
        <v>0</v>
      </c>
      <c r="L354" s="241">
        <f t="shared" si="319"/>
        <v>0</v>
      </c>
      <c r="M354" s="240">
        <f>SUM(M352, M343)</f>
        <v>0</v>
      </c>
      <c r="N354" s="223"/>
      <c r="P354" s="500" t="s">
        <v>187</v>
      </c>
      <c r="Q354" s="501"/>
      <c r="R354" s="501"/>
      <c r="S354" s="501"/>
      <c r="T354" s="501"/>
      <c r="U354" s="340">
        <f t="shared" si="303"/>
        <v>0</v>
      </c>
      <c r="V354" s="297">
        <f>SUM(V352, V343)</f>
        <v>0</v>
      </c>
      <c r="W354" s="297">
        <f t="shared" ref="W354" si="320">SUM(W352, W343)</f>
        <v>0</v>
      </c>
      <c r="X354" s="297">
        <f>SUM(X352, X343)</f>
        <v>0</v>
      </c>
      <c r="Y354" s="297">
        <f t="shared" ref="Y354:AB354" si="321">SUM(Y352, Y343)</f>
        <v>0</v>
      </c>
      <c r="Z354" s="297">
        <f t="shared" si="321"/>
        <v>0</v>
      </c>
      <c r="AA354" s="297">
        <f t="shared" si="321"/>
        <v>0</v>
      </c>
      <c r="AB354" s="297">
        <f t="shared" si="321"/>
        <v>0</v>
      </c>
      <c r="AC354" s="297">
        <f>SUM(AC352, AC343)</f>
        <v>0</v>
      </c>
      <c r="AD354" s="298">
        <f>SUM(AD352, AD343)</f>
        <v>0</v>
      </c>
      <c r="AE354" s="223"/>
      <c r="AG354" s="500" t="s">
        <v>187</v>
      </c>
      <c r="AH354" s="501"/>
      <c r="AI354" s="501"/>
      <c r="AJ354" s="501"/>
      <c r="AK354" s="501"/>
      <c r="AL354" s="338">
        <f t="shared" si="305"/>
        <v>0</v>
      </c>
      <c r="AM354" s="279">
        <f>SUM(AM352, AM343)</f>
        <v>0</v>
      </c>
      <c r="AN354" s="279">
        <f t="shared" ref="AN354" si="322">SUM(AN352, AN343)</f>
        <v>0</v>
      </c>
      <c r="AO354" s="279">
        <f>SUM(AO352, AO343)</f>
        <v>0</v>
      </c>
      <c r="AP354" s="279">
        <f t="shared" ref="AP354:AT354" si="323">SUM(AP352, AP343)</f>
        <v>0</v>
      </c>
      <c r="AQ354" s="279">
        <f t="shared" si="323"/>
        <v>0</v>
      </c>
      <c r="AR354" s="279">
        <f t="shared" si="323"/>
        <v>0</v>
      </c>
      <c r="AS354" s="279">
        <f t="shared" si="323"/>
        <v>0</v>
      </c>
      <c r="AT354" s="279">
        <f t="shared" si="323"/>
        <v>0</v>
      </c>
      <c r="AU354" s="280">
        <f>IF($S$393&lt;&gt;0, AC354+AL354-AT354, M354+AL354-AT354)</f>
        <v>0</v>
      </c>
    </row>
    <row r="355" spans="1:47" ht="16" thickBot="1" x14ac:dyDescent="0.4">
      <c r="F355" s="357"/>
      <c r="G355" s="357"/>
      <c r="AE355" s="358"/>
    </row>
    <row r="356" spans="1:47" s="242" customFormat="1" x14ac:dyDescent="0.35">
      <c r="A356" s="502" t="s">
        <v>98</v>
      </c>
      <c r="B356" s="503"/>
      <c r="C356" s="503"/>
      <c r="D356" s="503"/>
      <c r="E356" s="503"/>
      <c r="F356" s="503"/>
      <c r="G356" s="503"/>
      <c r="H356" s="503"/>
      <c r="I356" s="503"/>
      <c r="J356" s="503"/>
      <c r="K356" s="503"/>
      <c r="L356" s="503"/>
      <c r="M356" s="518"/>
      <c r="N356" s="413"/>
      <c r="P356" s="502" t="s">
        <v>98</v>
      </c>
      <c r="Q356" s="503"/>
      <c r="R356" s="503"/>
      <c r="S356" s="503"/>
      <c r="T356" s="503"/>
      <c r="U356" s="503"/>
      <c r="V356" s="503"/>
      <c r="W356" s="503"/>
      <c r="X356" s="503"/>
      <c r="Y356" s="503"/>
      <c r="Z356" s="503"/>
      <c r="AA356" s="503"/>
      <c r="AB356" s="503"/>
      <c r="AC356" s="503"/>
      <c r="AD356" s="418"/>
      <c r="AE356" s="413"/>
      <c r="AG356" s="502" t="s">
        <v>98</v>
      </c>
      <c r="AH356" s="503"/>
      <c r="AI356" s="503"/>
      <c r="AJ356" s="503"/>
      <c r="AK356" s="503"/>
      <c r="AL356" s="503"/>
      <c r="AM356" s="503"/>
      <c r="AN356" s="503"/>
      <c r="AO356" s="503"/>
      <c r="AP356" s="503"/>
      <c r="AQ356" s="503"/>
      <c r="AR356" s="503"/>
      <c r="AS356" s="503"/>
      <c r="AT356" s="503"/>
      <c r="AU356" s="418"/>
    </row>
    <row r="357" spans="1:47" s="242" customFormat="1" x14ac:dyDescent="0.35">
      <c r="A357" s="530" t="s">
        <v>24</v>
      </c>
      <c r="B357" s="531"/>
      <c r="C357" s="531"/>
      <c r="D357" s="531"/>
      <c r="E357" s="531"/>
      <c r="F357" s="531"/>
      <c r="G357" s="531"/>
      <c r="H357" s="531"/>
      <c r="I357" s="531"/>
      <c r="J357" s="424" t="s">
        <v>17</v>
      </c>
      <c r="K357" s="424" t="s">
        <v>15</v>
      </c>
      <c r="L357" s="424" t="s">
        <v>16</v>
      </c>
      <c r="M357" s="259" t="s">
        <v>18</v>
      </c>
      <c r="N357" s="413"/>
      <c r="P357" s="530" t="s">
        <v>24</v>
      </c>
      <c r="Q357" s="531"/>
      <c r="R357" s="531"/>
      <c r="S357" s="531"/>
      <c r="T357" s="531"/>
      <c r="U357" s="531"/>
      <c r="V357" s="531"/>
      <c r="W357" s="531"/>
      <c r="X357" s="531"/>
      <c r="Y357" s="422" t="s">
        <v>263</v>
      </c>
      <c r="Z357" s="328" t="s">
        <v>77</v>
      </c>
      <c r="AA357" s="424" t="s">
        <v>15</v>
      </c>
      <c r="AB357" s="424" t="s">
        <v>16</v>
      </c>
      <c r="AC357" s="422" t="s">
        <v>18</v>
      </c>
      <c r="AD357" s="267" t="s">
        <v>114</v>
      </c>
      <c r="AE357" s="413"/>
      <c r="AG357" s="530" t="s">
        <v>24</v>
      </c>
      <c r="AH357" s="531"/>
      <c r="AI357" s="531"/>
      <c r="AJ357" s="531"/>
      <c r="AK357" s="531"/>
      <c r="AL357" s="531"/>
      <c r="AM357" s="531"/>
      <c r="AN357" s="531"/>
      <c r="AO357" s="531"/>
      <c r="AP357" s="422" t="s">
        <v>263</v>
      </c>
      <c r="AQ357" s="328" t="s">
        <v>211</v>
      </c>
      <c r="AR357" s="424" t="s">
        <v>15</v>
      </c>
      <c r="AS357" s="424" t="s">
        <v>16</v>
      </c>
      <c r="AT357" s="422" t="s">
        <v>213</v>
      </c>
      <c r="AU357" s="267" t="s">
        <v>266</v>
      </c>
    </row>
    <row r="358" spans="1:47" x14ac:dyDescent="0.35">
      <c r="A358" s="415">
        <v>1</v>
      </c>
      <c r="B358" s="491"/>
      <c r="C358" s="491"/>
      <c r="D358" s="491"/>
      <c r="E358" s="491"/>
      <c r="F358" s="491"/>
      <c r="G358" s="491"/>
      <c r="H358" s="491"/>
      <c r="I358" s="491"/>
      <c r="J358" s="234">
        <v>0</v>
      </c>
      <c r="K358" s="234">
        <v>0</v>
      </c>
      <c r="L358" s="234">
        <v>0</v>
      </c>
      <c r="M358" s="236">
        <f>SUM(J358:L358)</f>
        <v>0</v>
      </c>
      <c r="N358" s="223"/>
      <c r="P358" s="415">
        <v>1</v>
      </c>
      <c r="Q358" s="491"/>
      <c r="R358" s="491"/>
      <c r="S358" s="491"/>
      <c r="T358" s="491"/>
      <c r="U358" s="491"/>
      <c r="V358" s="491"/>
      <c r="W358" s="491"/>
      <c r="X358" s="491"/>
      <c r="Y358" s="164">
        <f>AU278</f>
        <v>0</v>
      </c>
      <c r="Z358" s="234">
        <v>0</v>
      </c>
      <c r="AA358" s="234">
        <v>0</v>
      </c>
      <c r="AB358" s="234">
        <v>0</v>
      </c>
      <c r="AC358" s="295">
        <f>SUM(Z358:AB358)</f>
        <v>0</v>
      </c>
      <c r="AD358" s="296">
        <f t="shared" ref="AD358:AD360" si="324">M358-AC358</f>
        <v>0</v>
      </c>
      <c r="AE358" s="223"/>
      <c r="AG358" s="415">
        <v>1</v>
      </c>
      <c r="AH358" s="491"/>
      <c r="AI358" s="491"/>
      <c r="AJ358" s="491"/>
      <c r="AK358" s="491"/>
      <c r="AL358" s="491"/>
      <c r="AM358" s="491"/>
      <c r="AN358" s="491"/>
      <c r="AO358" s="491"/>
      <c r="AP358" s="305">
        <f>AU278</f>
        <v>0</v>
      </c>
      <c r="AQ358" s="234">
        <v>0</v>
      </c>
      <c r="AR358" s="234">
        <v>0</v>
      </c>
      <c r="AS358" s="234">
        <v>0</v>
      </c>
      <c r="AT358" s="277">
        <f>SUM(AQ358:AS358)</f>
        <v>0</v>
      </c>
      <c r="AU358" s="278">
        <f>IF($S$393&lt;&gt;0, AC358+AP358-AT358, M358+AP358-AT358)</f>
        <v>0</v>
      </c>
    </row>
    <row r="359" spans="1:47" x14ac:dyDescent="0.35">
      <c r="A359" s="415">
        <v>2</v>
      </c>
      <c r="B359" s="492"/>
      <c r="C359" s="492"/>
      <c r="D359" s="492"/>
      <c r="E359" s="492"/>
      <c r="F359" s="492"/>
      <c r="G359" s="492"/>
      <c r="H359" s="492"/>
      <c r="I359" s="492"/>
      <c r="J359" s="234">
        <v>0</v>
      </c>
      <c r="K359" s="234">
        <v>0</v>
      </c>
      <c r="L359" s="234">
        <v>0</v>
      </c>
      <c r="M359" s="236">
        <f>SUM(J359:L359)</f>
        <v>0</v>
      </c>
      <c r="N359" s="223"/>
      <c r="P359" s="415">
        <v>2</v>
      </c>
      <c r="Q359" s="492"/>
      <c r="R359" s="492"/>
      <c r="S359" s="492"/>
      <c r="T359" s="492"/>
      <c r="U359" s="492"/>
      <c r="V359" s="492"/>
      <c r="W359" s="492"/>
      <c r="X359" s="492"/>
      <c r="Y359" s="164">
        <f t="shared" ref="Y359:Y361" si="325">AU279</f>
        <v>0</v>
      </c>
      <c r="Z359" s="234">
        <v>0</v>
      </c>
      <c r="AA359" s="234">
        <v>0</v>
      </c>
      <c r="AB359" s="234">
        <v>0</v>
      </c>
      <c r="AC359" s="295">
        <f t="shared" ref="AC359:AC360" si="326">SUM(Z359:AB359)</f>
        <v>0</v>
      </c>
      <c r="AD359" s="296">
        <f t="shared" si="324"/>
        <v>0</v>
      </c>
      <c r="AE359" s="223"/>
      <c r="AG359" s="415">
        <v>2</v>
      </c>
      <c r="AH359" s="492"/>
      <c r="AI359" s="492"/>
      <c r="AJ359" s="492"/>
      <c r="AK359" s="492"/>
      <c r="AL359" s="492"/>
      <c r="AM359" s="492"/>
      <c r="AN359" s="492"/>
      <c r="AO359" s="492"/>
      <c r="AP359" s="305">
        <f t="shared" ref="AP359:AP361" si="327">AU279</f>
        <v>0</v>
      </c>
      <c r="AQ359" s="234">
        <v>0</v>
      </c>
      <c r="AR359" s="234">
        <v>0</v>
      </c>
      <c r="AS359" s="234">
        <v>0</v>
      </c>
      <c r="AT359" s="277">
        <f t="shared" ref="AT359:AT360" si="328">SUM(AQ359:AS359)</f>
        <v>0</v>
      </c>
      <c r="AU359" s="278">
        <f t="shared" ref="AU359:AU361" si="329">IF($S$393&lt;&gt;0, AC359+AP359-AT359, M359+AP359-AT359)</f>
        <v>0</v>
      </c>
    </row>
    <row r="360" spans="1:47" x14ac:dyDescent="0.35">
      <c r="A360" s="415">
        <v>3</v>
      </c>
      <c r="B360" s="492"/>
      <c r="C360" s="492"/>
      <c r="D360" s="492"/>
      <c r="E360" s="492"/>
      <c r="F360" s="492"/>
      <c r="G360" s="492"/>
      <c r="H360" s="492"/>
      <c r="I360" s="492"/>
      <c r="J360" s="234">
        <v>0</v>
      </c>
      <c r="K360" s="234">
        <v>0</v>
      </c>
      <c r="L360" s="234">
        <v>0</v>
      </c>
      <c r="M360" s="236">
        <f t="shared" ref="M360:M379" si="330">SUM(J360:L360)</f>
        <v>0</v>
      </c>
      <c r="N360" s="223"/>
      <c r="P360" s="415">
        <v>3</v>
      </c>
      <c r="Q360" s="492"/>
      <c r="R360" s="492"/>
      <c r="S360" s="492"/>
      <c r="T360" s="492"/>
      <c r="U360" s="492"/>
      <c r="V360" s="492"/>
      <c r="W360" s="492"/>
      <c r="X360" s="492"/>
      <c r="Y360" s="164">
        <f t="shared" si="325"/>
        <v>0</v>
      </c>
      <c r="Z360" s="234">
        <v>0</v>
      </c>
      <c r="AA360" s="234">
        <v>0</v>
      </c>
      <c r="AB360" s="234">
        <v>0</v>
      </c>
      <c r="AC360" s="295">
        <f t="shared" si="326"/>
        <v>0</v>
      </c>
      <c r="AD360" s="296">
        <f t="shared" si="324"/>
        <v>0</v>
      </c>
      <c r="AE360" s="223"/>
      <c r="AG360" s="415">
        <v>3</v>
      </c>
      <c r="AH360" s="492"/>
      <c r="AI360" s="492"/>
      <c r="AJ360" s="492"/>
      <c r="AK360" s="492"/>
      <c r="AL360" s="492"/>
      <c r="AM360" s="492"/>
      <c r="AN360" s="492"/>
      <c r="AO360" s="492"/>
      <c r="AP360" s="305">
        <f t="shared" si="327"/>
        <v>0</v>
      </c>
      <c r="AQ360" s="234">
        <v>0</v>
      </c>
      <c r="AR360" s="234">
        <v>0</v>
      </c>
      <c r="AS360" s="234">
        <v>0</v>
      </c>
      <c r="AT360" s="277">
        <f t="shared" si="328"/>
        <v>0</v>
      </c>
      <c r="AU360" s="278">
        <f t="shared" si="329"/>
        <v>0</v>
      </c>
    </row>
    <row r="361" spans="1:47" ht="16" thickBot="1" x14ac:dyDescent="0.4">
      <c r="A361" s="504" t="s">
        <v>25</v>
      </c>
      <c r="B361" s="505"/>
      <c r="C361" s="505"/>
      <c r="D361" s="505"/>
      <c r="E361" s="505"/>
      <c r="F361" s="505"/>
      <c r="G361" s="505"/>
      <c r="H361" s="505"/>
      <c r="I361" s="505"/>
      <c r="J361" s="250">
        <f>SUM(J358:J360)</f>
        <v>0</v>
      </c>
      <c r="K361" s="250">
        <f t="shared" ref="K361:L361" si="331">SUM(K358:K360)</f>
        <v>0</v>
      </c>
      <c r="L361" s="250">
        <f t="shared" si="331"/>
        <v>0</v>
      </c>
      <c r="M361" s="237">
        <f t="shared" si="330"/>
        <v>0</v>
      </c>
      <c r="N361" s="223"/>
      <c r="P361" s="504" t="s">
        <v>25</v>
      </c>
      <c r="Q361" s="505"/>
      <c r="R361" s="505"/>
      <c r="S361" s="505"/>
      <c r="T361" s="505"/>
      <c r="U361" s="505"/>
      <c r="V361" s="505"/>
      <c r="W361" s="505"/>
      <c r="X361" s="505"/>
      <c r="Y361" s="200">
        <f t="shared" si="325"/>
        <v>0</v>
      </c>
      <c r="Z361" s="293">
        <f>SUM(Z358:Z360)</f>
        <v>0</v>
      </c>
      <c r="AA361" s="293">
        <f t="shared" ref="AA361:AD361" si="332">SUM(AA358:AA360)</f>
        <v>0</v>
      </c>
      <c r="AB361" s="293">
        <f t="shared" si="332"/>
        <v>0</v>
      </c>
      <c r="AC361" s="293">
        <f t="shared" si="332"/>
        <v>0</v>
      </c>
      <c r="AD361" s="294">
        <f t="shared" si="332"/>
        <v>0</v>
      </c>
      <c r="AE361" s="223"/>
      <c r="AG361" s="504" t="s">
        <v>25</v>
      </c>
      <c r="AH361" s="505"/>
      <c r="AI361" s="505"/>
      <c r="AJ361" s="505"/>
      <c r="AK361" s="505"/>
      <c r="AL361" s="505"/>
      <c r="AM361" s="505"/>
      <c r="AN361" s="505"/>
      <c r="AO361" s="505"/>
      <c r="AP361" s="306">
        <f t="shared" si="327"/>
        <v>0</v>
      </c>
      <c r="AQ361" s="275">
        <f>SUM(AQ358:AQ360)</f>
        <v>0</v>
      </c>
      <c r="AR361" s="275">
        <f t="shared" ref="AR361:AT361" si="333">SUM(AR358:AR360)</f>
        <v>0</v>
      </c>
      <c r="AS361" s="275">
        <f t="shared" si="333"/>
        <v>0</v>
      </c>
      <c r="AT361" s="275">
        <f t="shared" si="333"/>
        <v>0</v>
      </c>
      <c r="AU361" s="276">
        <f t="shared" si="329"/>
        <v>0</v>
      </c>
    </row>
    <row r="362" spans="1:47" s="358" customFormat="1" ht="3.75" customHeight="1" thickBot="1" x14ac:dyDescent="0.4">
      <c r="A362" s="413"/>
      <c r="B362" s="413"/>
      <c r="C362" s="413"/>
      <c r="D362" s="413"/>
      <c r="E362" s="413"/>
      <c r="F362" s="413"/>
      <c r="G362" s="413"/>
      <c r="H362" s="413"/>
      <c r="I362" s="413"/>
      <c r="J362" s="246"/>
      <c r="K362" s="246"/>
      <c r="L362" s="246"/>
      <c r="M362" s="246"/>
      <c r="N362" s="223"/>
      <c r="P362" s="413"/>
      <c r="Q362" s="413"/>
      <c r="R362" s="413"/>
      <c r="S362" s="413"/>
      <c r="T362" s="413"/>
      <c r="U362" s="413"/>
      <c r="V362" s="413"/>
      <c r="W362" s="413"/>
      <c r="X362" s="413"/>
      <c r="Y362" s="304"/>
      <c r="Z362" s="246"/>
      <c r="AA362" s="246"/>
      <c r="AB362" s="246"/>
      <c r="AC362" s="246"/>
      <c r="AD362" s="246"/>
      <c r="AE362" s="223"/>
      <c r="AG362" s="413"/>
      <c r="AH362" s="413"/>
      <c r="AI362" s="413"/>
      <c r="AJ362" s="413"/>
      <c r="AK362" s="413"/>
      <c r="AL362" s="413"/>
      <c r="AM362" s="413"/>
      <c r="AN362" s="413"/>
      <c r="AO362" s="413"/>
      <c r="AP362" s="304"/>
      <c r="AQ362" s="246"/>
      <c r="AR362" s="246"/>
      <c r="AS362" s="246"/>
      <c r="AT362" s="246"/>
      <c r="AU362" s="246"/>
    </row>
    <row r="363" spans="1:47" s="242" customFormat="1" x14ac:dyDescent="0.35">
      <c r="A363" s="502" t="s">
        <v>33</v>
      </c>
      <c r="B363" s="503"/>
      <c r="C363" s="503"/>
      <c r="D363" s="503"/>
      <c r="E363" s="503"/>
      <c r="F363" s="503"/>
      <c r="G363" s="503"/>
      <c r="H363" s="503"/>
      <c r="I363" s="503"/>
      <c r="J363" s="425" t="s">
        <v>17</v>
      </c>
      <c r="K363" s="425" t="s">
        <v>15</v>
      </c>
      <c r="L363" s="425" t="s">
        <v>16</v>
      </c>
      <c r="M363" s="418" t="s">
        <v>18</v>
      </c>
      <c r="N363" s="413"/>
      <c r="P363" s="502" t="s">
        <v>33</v>
      </c>
      <c r="Q363" s="503"/>
      <c r="R363" s="503"/>
      <c r="S363" s="503"/>
      <c r="T363" s="503"/>
      <c r="U363" s="503"/>
      <c r="V363" s="503"/>
      <c r="W363" s="503"/>
      <c r="X363" s="503"/>
      <c r="Y363" s="414" t="s">
        <v>263</v>
      </c>
      <c r="Z363" s="425" t="s">
        <v>77</v>
      </c>
      <c r="AA363" s="425" t="s">
        <v>15</v>
      </c>
      <c r="AB363" s="425" t="s">
        <v>16</v>
      </c>
      <c r="AC363" s="414" t="s">
        <v>18</v>
      </c>
      <c r="AD363" s="268" t="s">
        <v>114</v>
      </c>
      <c r="AE363" s="413"/>
      <c r="AG363" s="502" t="s">
        <v>33</v>
      </c>
      <c r="AH363" s="503"/>
      <c r="AI363" s="503"/>
      <c r="AJ363" s="503"/>
      <c r="AK363" s="503"/>
      <c r="AL363" s="503"/>
      <c r="AM363" s="503"/>
      <c r="AN363" s="503"/>
      <c r="AO363" s="503"/>
      <c r="AP363" s="414" t="s">
        <v>263</v>
      </c>
      <c r="AQ363" s="425" t="s">
        <v>211</v>
      </c>
      <c r="AR363" s="425" t="s">
        <v>15</v>
      </c>
      <c r="AS363" s="425" t="s">
        <v>16</v>
      </c>
      <c r="AT363" s="414" t="s">
        <v>213</v>
      </c>
      <c r="AU363" s="268" t="s">
        <v>266</v>
      </c>
    </row>
    <row r="364" spans="1:47" x14ac:dyDescent="0.35">
      <c r="A364" s="415">
        <v>1</v>
      </c>
      <c r="B364" s="492"/>
      <c r="C364" s="492"/>
      <c r="D364" s="492"/>
      <c r="E364" s="492"/>
      <c r="F364" s="492"/>
      <c r="G364" s="492"/>
      <c r="H364" s="492"/>
      <c r="I364" s="492"/>
      <c r="J364" s="234">
        <v>0</v>
      </c>
      <c r="K364" s="234">
        <v>0</v>
      </c>
      <c r="L364" s="234">
        <v>0</v>
      </c>
      <c r="M364" s="236">
        <f t="shared" si="330"/>
        <v>0</v>
      </c>
      <c r="N364" s="223"/>
      <c r="P364" s="415">
        <v>1</v>
      </c>
      <c r="Q364" s="492"/>
      <c r="R364" s="492"/>
      <c r="S364" s="492"/>
      <c r="T364" s="492"/>
      <c r="U364" s="492"/>
      <c r="V364" s="492"/>
      <c r="W364" s="492"/>
      <c r="X364" s="492"/>
      <c r="Y364" s="164">
        <f t="shared" ref="Y364:Y367" si="334">AU284</f>
        <v>0</v>
      </c>
      <c r="Z364" s="234">
        <v>0</v>
      </c>
      <c r="AA364" s="234">
        <v>0</v>
      </c>
      <c r="AB364" s="234">
        <v>0</v>
      </c>
      <c r="AC364" s="295">
        <f t="shared" ref="AC364:AC366" si="335">SUM(Z364:AB364)</f>
        <v>0</v>
      </c>
      <c r="AD364" s="296">
        <f t="shared" ref="AD364:AD366" si="336">M364-AC364</f>
        <v>0</v>
      </c>
      <c r="AE364" s="223"/>
      <c r="AG364" s="415">
        <v>1</v>
      </c>
      <c r="AH364" s="492"/>
      <c r="AI364" s="492"/>
      <c r="AJ364" s="492"/>
      <c r="AK364" s="492"/>
      <c r="AL364" s="492"/>
      <c r="AM364" s="492"/>
      <c r="AN364" s="492"/>
      <c r="AO364" s="492"/>
      <c r="AP364" s="305">
        <f t="shared" ref="AP364:AP367" si="337">AU284</f>
        <v>0</v>
      </c>
      <c r="AQ364" s="234">
        <v>0</v>
      </c>
      <c r="AR364" s="234">
        <v>0</v>
      </c>
      <c r="AS364" s="234">
        <v>0</v>
      </c>
      <c r="AT364" s="277">
        <f t="shared" ref="AT364:AT366" si="338">SUM(AQ364:AS364)</f>
        <v>0</v>
      </c>
      <c r="AU364" s="278">
        <f>IF($S$393&lt;&gt;0, AC364+AP364-AT364, M364+AP364-AT364)</f>
        <v>0</v>
      </c>
    </row>
    <row r="365" spans="1:47" x14ac:dyDescent="0.35">
      <c r="A365" s="415">
        <v>2</v>
      </c>
      <c r="B365" s="492"/>
      <c r="C365" s="492"/>
      <c r="D365" s="492"/>
      <c r="E365" s="492"/>
      <c r="F365" s="492"/>
      <c r="G365" s="492"/>
      <c r="H365" s="492"/>
      <c r="I365" s="492"/>
      <c r="J365" s="234">
        <v>0</v>
      </c>
      <c r="K365" s="234">
        <v>0</v>
      </c>
      <c r="L365" s="234">
        <v>0</v>
      </c>
      <c r="M365" s="236">
        <f t="shared" si="330"/>
        <v>0</v>
      </c>
      <c r="N365" s="223"/>
      <c r="P365" s="415">
        <v>2</v>
      </c>
      <c r="Q365" s="492"/>
      <c r="R365" s="492"/>
      <c r="S365" s="492"/>
      <c r="T365" s="492"/>
      <c r="U365" s="492"/>
      <c r="V365" s="492"/>
      <c r="W365" s="492"/>
      <c r="X365" s="492"/>
      <c r="Y365" s="164">
        <f t="shared" si="334"/>
        <v>0</v>
      </c>
      <c r="Z365" s="234">
        <v>0</v>
      </c>
      <c r="AA365" s="234">
        <v>0</v>
      </c>
      <c r="AB365" s="234">
        <v>0</v>
      </c>
      <c r="AC365" s="295">
        <f t="shared" si="335"/>
        <v>0</v>
      </c>
      <c r="AD365" s="296">
        <f t="shared" si="336"/>
        <v>0</v>
      </c>
      <c r="AE365" s="223"/>
      <c r="AG365" s="415">
        <v>2</v>
      </c>
      <c r="AH365" s="492"/>
      <c r="AI365" s="492"/>
      <c r="AJ365" s="492"/>
      <c r="AK365" s="492"/>
      <c r="AL365" s="492"/>
      <c r="AM365" s="492"/>
      <c r="AN365" s="492"/>
      <c r="AO365" s="492"/>
      <c r="AP365" s="305">
        <f t="shared" si="337"/>
        <v>0</v>
      </c>
      <c r="AQ365" s="234">
        <v>0</v>
      </c>
      <c r="AR365" s="234">
        <v>0</v>
      </c>
      <c r="AS365" s="234">
        <v>0</v>
      </c>
      <c r="AT365" s="277">
        <f t="shared" si="338"/>
        <v>0</v>
      </c>
      <c r="AU365" s="278">
        <f t="shared" ref="AU365:AU367" si="339">IF($S$393&lt;&gt;0, AC365+AP365-AT365, M365+AP365-AT365)</f>
        <v>0</v>
      </c>
    </row>
    <row r="366" spans="1:47" x14ac:dyDescent="0.35">
      <c r="A366" s="415">
        <v>3</v>
      </c>
      <c r="B366" s="492"/>
      <c r="C366" s="492"/>
      <c r="D366" s="492"/>
      <c r="E366" s="492"/>
      <c r="F366" s="492"/>
      <c r="G366" s="492"/>
      <c r="H366" s="492"/>
      <c r="I366" s="492"/>
      <c r="J366" s="234">
        <v>0</v>
      </c>
      <c r="K366" s="234">
        <v>0</v>
      </c>
      <c r="L366" s="234">
        <v>0</v>
      </c>
      <c r="M366" s="236">
        <f>SUM(J366:L366)</f>
        <v>0</v>
      </c>
      <c r="N366" s="223"/>
      <c r="P366" s="415">
        <v>3</v>
      </c>
      <c r="Q366" s="492"/>
      <c r="R366" s="492"/>
      <c r="S366" s="492"/>
      <c r="T366" s="492"/>
      <c r="U366" s="492"/>
      <c r="V366" s="492"/>
      <c r="W366" s="492"/>
      <c r="X366" s="492"/>
      <c r="Y366" s="164">
        <f t="shared" si="334"/>
        <v>0</v>
      </c>
      <c r="Z366" s="234">
        <v>0</v>
      </c>
      <c r="AA366" s="234">
        <v>0</v>
      </c>
      <c r="AB366" s="234">
        <v>0</v>
      </c>
      <c r="AC366" s="295">
        <f t="shared" si="335"/>
        <v>0</v>
      </c>
      <c r="AD366" s="296">
        <f t="shared" si="336"/>
        <v>0</v>
      </c>
      <c r="AE366" s="223"/>
      <c r="AG366" s="415">
        <v>3</v>
      </c>
      <c r="AH366" s="492"/>
      <c r="AI366" s="492"/>
      <c r="AJ366" s="492"/>
      <c r="AK366" s="492"/>
      <c r="AL366" s="492"/>
      <c r="AM366" s="492"/>
      <c r="AN366" s="492"/>
      <c r="AO366" s="492"/>
      <c r="AP366" s="305">
        <f t="shared" si="337"/>
        <v>0</v>
      </c>
      <c r="AQ366" s="234">
        <v>0</v>
      </c>
      <c r="AR366" s="234">
        <v>0</v>
      </c>
      <c r="AS366" s="234">
        <v>0</v>
      </c>
      <c r="AT366" s="277">
        <f t="shared" si="338"/>
        <v>0</v>
      </c>
      <c r="AU366" s="278">
        <f t="shared" si="339"/>
        <v>0</v>
      </c>
    </row>
    <row r="367" spans="1:47" ht="16" thickBot="1" x14ac:dyDescent="0.4">
      <c r="A367" s="504" t="s">
        <v>26</v>
      </c>
      <c r="B367" s="505"/>
      <c r="C367" s="505"/>
      <c r="D367" s="505"/>
      <c r="E367" s="505"/>
      <c r="F367" s="505"/>
      <c r="G367" s="505"/>
      <c r="H367" s="505"/>
      <c r="I367" s="505"/>
      <c r="J367" s="250">
        <f>SUM(J364:J366)</f>
        <v>0</v>
      </c>
      <c r="K367" s="250">
        <f t="shared" ref="K367" si="340">SUM(K364:K366)</f>
        <v>0</v>
      </c>
      <c r="L367" s="250">
        <f>SUM(L364:L366)</f>
        <v>0</v>
      </c>
      <c r="M367" s="237">
        <f t="shared" si="330"/>
        <v>0</v>
      </c>
      <c r="N367" s="223"/>
      <c r="P367" s="530" t="s">
        <v>26</v>
      </c>
      <c r="Q367" s="531"/>
      <c r="R367" s="531"/>
      <c r="S367" s="531"/>
      <c r="T367" s="531"/>
      <c r="U367" s="531"/>
      <c r="V367" s="531"/>
      <c r="W367" s="531"/>
      <c r="X367" s="531"/>
      <c r="Y367" s="164">
        <f t="shared" si="334"/>
        <v>0</v>
      </c>
      <c r="Z367" s="295">
        <f>SUM(Z364:Z366)</f>
        <v>0</v>
      </c>
      <c r="AA367" s="295">
        <f t="shared" ref="AA367:AD367" si="341">SUM(AA364:AA366)</f>
        <v>0</v>
      </c>
      <c r="AB367" s="295">
        <f t="shared" si="341"/>
        <v>0</v>
      </c>
      <c r="AC367" s="295">
        <f t="shared" si="341"/>
        <v>0</v>
      </c>
      <c r="AD367" s="296">
        <f t="shared" si="341"/>
        <v>0</v>
      </c>
      <c r="AE367" s="223"/>
      <c r="AG367" s="504" t="s">
        <v>26</v>
      </c>
      <c r="AH367" s="505"/>
      <c r="AI367" s="505"/>
      <c r="AJ367" s="505"/>
      <c r="AK367" s="505"/>
      <c r="AL367" s="505"/>
      <c r="AM367" s="505"/>
      <c r="AN367" s="505"/>
      <c r="AO367" s="505"/>
      <c r="AP367" s="306">
        <f t="shared" si="337"/>
        <v>0</v>
      </c>
      <c r="AQ367" s="275">
        <f>SUM(AQ364:AQ366)</f>
        <v>0</v>
      </c>
      <c r="AR367" s="275">
        <f t="shared" ref="AR367:AT367" si="342">SUM(AR364:AR366)</f>
        <v>0</v>
      </c>
      <c r="AS367" s="275">
        <f t="shared" si="342"/>
        <v>0</v>
      </c>
      <c r="AT367" s="275">
        <f t="shared" si="342"/>
        <v>0</v>
      </c>
      <c r="AU367" s="276">
        <f t="shared" si="339"/>
        <v>0</v>
      </c>
    </row>
    <row r="368" spans="1:47" s="358" customFormat="1" ht="3.75" customHeight="1" thickBot="1" x14ac:dyDescent="0.4">
      <c r="A368" s="413"/>
      <c r="B368" s="413"/>
      <c r="C368" s="413"/>
      <c r="D368" s="413"/>
      <c r="E368" s="413"/>
      <c r="F368" s="413"/>
      <c r="G368" s="413"/>
      <c r="H368" s="413"/>
      <c r="I368" s="413"/>
      <c r="J368" s="246"/>
      <c r="K368" s="246"/>
      <c r="L368" s="246"/>
      <c r="M368" s="246"/>
      <c r="N368" s="223"/>
      <c r="P368" s="341"/>
      <c r="Q368" s="342"/>
      <c r="R368" s="342"/>
      <c r="S368" s="342"/>
      <c r="T368" s="342"/>
      <c r="U368" s="342"/>
      <c r="V368" s="342"/>
      <c r="W368" s="342"/>
      <c r="X368" s="342"/>
      <c r="Y368" s="249"/>
      <c r="Z368" s="249"/>
      <c r="AA368" s="249"/>
      <c r="AB368" s="249"/>
      <c r="AC368" s="249"/>
      <c r="AD368" s="343"/>
      <c r="AE368" s="223"/>
      <c r="AG368" s="413"/>
      <c r="AH368" s="413"/>
      <c r="AI368" s="413"/>
      <c r="AJ368" s="413"/>
      <c r="AK368" s="413"/>
      <c r="AL368" s="413"/>
      <c r="AM368" s="413"/>
      <c r="AN368" s="413"/>
      <c r="AO368" s="413"/>
      <c r="AP368" s="246"/>
      <c r="AQ368" s="246"/>
      <c r="AR368" s="246"/>
      <c r="AS368" s="246"/>
      <c r="AT368" s="246"/>
      <c r="AU368" s="246"/>
    </row>
    <row r="369" spans="1:134" s="242" customFormat="1" x14ac:dyDescent="0.35">
      <c r="A369" s="502" t="s">
        <v>27</v>
      </c>
      <c r="B369" s="503"/>
      <c r="C369" s="503"/>
      <c r="D369" s="503"/>
      <c r="E369" s="503"/>
      <c r="F369" s="503"/>
      <c r="G369" s="503"/>
      <c r="H369" s="503"/>
      <c r="I369" s="503"/>
      <c r="J369" s="425" t="s">
        <v>17</v>
      </c>
      <c r="K369" s="425" t="s">
        <v>15</v>
      </c>
      <c r="L369" s="425" t="s">
        <v>16</v>
      </c>
      <c r="M369" s="418" t="s">
        <v>18</v>
      </c>
      <c r="N369" s="413"/>
      <c r="P369" s="502" t="s">
        <v>27</v>
      </c>
      <c r="Q369" s="503"/>
      <c r="R369" s="503"/>
      <c r="S369" s="503"/>
      <c r="T369" s="503"/>
      <c r="U369" s="503"/>
      <c r="V369" s="503"/>
      <c r="W369" s="503"/>
      <c r="X369" s="503"/>
      <c r="Y369" s="414" t="s">
        <v>263</v>
      </c>
      <c r="Z369" s="425" t="s">
        <v>77</v>
      </c>
      <c r="AA369" s="425" t="s">
        <v>15</v>
      </c>
      <c r="AB369" s="425" t="s">
        <v>16</v>
      </c>
      <c r="AC369" s="414" t="s">
        <v>18</v>
      </c>
      <c r="AD369" s="268" t="s">
        <v>114</v>
      </c>
      <c r="AE369" s="413"/>
      <c r="AG369" s="502" t="s">
        <v>27</v>
      </c>
      <c r="AH369" s="503"/>
      <c r="AI369" s="503"/>
      <c r="AJ369" s="503"/>
      <c r="AK369" s="503"/>
      <c r="AL369" s="503"/>
      <c r="AM369" s="503"/>
      <c r="AN369" s="503"/>
      <c r="AO369" s="503"/>
      <c r="AP369" s="414" t="s">
        <v>263</v>
      </c>
      <c r="AQ369" s="425" t="s">
        <v>211</v>
      </c>
      <c r="AR369" s="425" t="s">
        <v>15</v>
      </c>
      <c r="AS369" s="425" t="s">
        <v>16</v>
      </c>
      <c r="AT369" s="414" t="s">
        <v>213</v>
      </c>
      <c r="AU369" s="268" t="s">
        <v>266</v>
      </c>
    </row>
    <row r="370" spans="1:134" x14ac:dyDescent="0.35">
      <c r="A370" s="415">
        <v>1</v>
      </c>
      <c r="B370" s="228" t="s">
        <v>28</v>
      </c>
      <c r="C370" s="492"/>
      <c r="D370" s="492"/>
      <c r="E370" s="492"/>
      <c r="F370" s="492"/>
      <c r="G370" s="492"/>
      <c r="H370" s="492"/>
      <c r="I370" s="492"/>
      <c r="J370" s="234">
        <v>0</v>
      </c>
      <c r="K370" s="234">
        <v>0</v>
      </c>
      <c r="L370" s="234">
        <v>0</v>
      </c>
      <c r="M370" s="236">
        <f t="shared" si="330"/>
        <v>0</v>
      </c>
      <c r="N370" s="223"/>
      <c r="P370" s="415">
        <v>1</v>
      </c>
      <c r="Q370" s="228" t="s">
        <v>28</v>
      </c>
      <c r="R370" s="492"/>
      <c r="S370" s="492"/>
      <c r="T370" s="492"/>
      <c r="U370" s="492"/>
      <c r="V370" s="492"/>
      <c r="W370" s="492"/>
      <c r="X370" s="492"/>
      <c r="Y370" s="164">
        <f t="shared" ref="Y370:Y381" si="343">AU290</f>
        <v>0</v>
      </c>
      <c r="Z370" s="234">
        <v>0</v>
      </c>
      <c r="AA370" s="234">
        <v>0</v>
      </c>
      <c r="AB370" s="234">
        <v>0</v>
      </c>
      <c r="AC370" s="295">
        <f t="shared" ref="AC370:AC379" si="344">SUM(Z370:AB370)</f>
        <v>0</v>
      </c>
      <c r="AD370" s="296">
        <f t="shared" ref="AD370:AD380" si="345">M370-AC370</f>
        <v>0</v>
      </c>
      <c r="AE370" s="223"/>
      <c r="AG370" s="415">
        <v>1</v>
      </c>
      <c r="AH370" s="228" t="s">
        <v>28</v>
      </c>
      <c r="AI370" s="492"/>
      <c r="AJ370" s="492"/>
      <c r="AK370" s="492"/>
      <c r="AL370" s="492"/>
      <c r="AM370" s="492"/>
      <c r="AN370" s="492"/>
      <c r="AO370" s="492"/>
      <c r="AP370" s="305">
        <f t="shared" ref="AP370:AP381" si="346">AU290</f>
        <v>0</v>
      </c>
      <c r="AQ370" s="234">
        <v>0</v>
      </c>
      <c r="AR370" s="234">
        <v>0</v>
      </c>
      <c r="AS370" s="234">
        <v>0</v>
      </c>
      <c r="AT370" s="277">
        <f t="shared" ref="AT370:AT379" si="347">SUM(AQ370:AS370)</f>
        <v>0</v>
      </c>
      <c r="AU370" s="278">
        <f>IF($S$393&lt;&gt;0, AC370+AP370-AT370, M370+AP370-AT370)</f>
        <v>0</v>
      </c>
    </row>
    <row r="371" spans="1:134" x14ac:dyDescent="0.35">
      <c r="A371" s="415">
        <v>2</v>
      </c>
      <c r="B371" s="228" t="s">
        <v>31</v>
      </c>
      <c r="C371" s="492"/>
      <c r="D371" s="492"/>
      <c r="E371" s="492"/>
      <c r="F371" s="492"/>
      <c r="G371" s="492"/>
      <c r="H371" s="492"/>
      <c r="I371" s="492"/>
      <c r="J371" s="234">
        <v>0</v>
      </c>
      <c r="K371" s="234">
        <v>0</v>
      </c>
      <c r="L371" s="234">
        <v>0</v>
      </c>
      <c r="M371" s="236">
        <f t="shared" si="330"/>
        <v>0</v>
      </c>
      <c r="N371" s="223"/>
      <c r="P371" s="415">
        <v>2</v>
      </c>
      <c r="Q371" s="228" t="s">
        <v>31</v>
      </c>
      <c r="R371" s="492"/>
      <c r="S371" s="492"/>
      <c r="T371" s="492"/>
      <c r="U371" s="492"/>
      <c r="V371" s="492"/>
      <c r="W371" s="492"/>
      <c r="X371" s="492"/>
      <c r="Y371" s="164">
        <f t="shared" si="343"/>
        <v>0</v>
      </c>
      <c r="Z371" s="234">
        <v>0</v>
      </c>
      <c r="AA371" s="234">
        <v>0</v>
      </c>
      <c r="AB371" s="234">
        <v>0</v>
      </c>
      <c r="AC371" s="295">
        <f t="shared" si="344"/>
        <v>0</v>
      </c>
      <c r="AD371" s="296">
        <f t="shared" si="345"/>
        <v>0</v>
      </c>
      <c r="AE371" s="223"/>
      <c r="AG371" s="415">
        <v>2</v>
      </c>
      <c r="AH371" s="228" t="s">
        <v>31</v>
      </c>
      <c r="AI371" s="492"/>
      <c r="AJ371" s="492"/>
      <c r="AK371" s="492"/>
      <c r="AL371" s="492"/>
      <c r="AM371" s="492"/>
      <c r="AN371" s="492"/>
      <c r="AO371" s="492"/>
      <c r="AP371" s="305">
        <f t="shared" si="346"/>
        <v>0</v>
      </c>
      <c r="AQ371" s="234">
        <v>0</v>
      </c>
      <c r="AR371" s="234">
        <v>0</v>
      </c>
      <c r="AS371" s="234">
        <v>0</v>
      </c>
      <c r="AT371" s="277">
        <f t="shared" si="347"/>
        <v>0</v>
      </c>
      <c r="AU371" s="278">
        <f t="shared" ref="AU371:AU380" si="348">IF($S$393&lt;&gt;0, AC371+AP371-AT371, M371+AP371-AT371)</f>
        <v>0</v>
      </c>
    </row>
    <row r="372" spans="1:134" x14ac:dyDescent="0.35">
      <c r="A372" s="415">
        <v>3</v>
      </c>
      <c r="B372" s="228" t="s">
        <v>32</v>
      </c>
      <c r="C372" s="492"/>
      <c r="D372" s="492"/>
      <c r="E372" s="492"/>
      <c r="F372" s="492"/>
      <c r="G372" s="492"/>
      <c r="H372" s="492"/>
      <c r="I372" s="492"/>
      <c r="J372" s="234">
        <v>0</v>
      </c>
      <c r="K372" s="234">
        <v>0</v>
      </c>
      <c r="L372" s="234">
        <v>0</v>
      </c>
      <c r="M372" s="236">
        <f t="shared" si="330"/>
        <v>0</v>
      </c>
      <c r="N372" s="223"/>
      <c r="P372" s="415">
        <v>3</v>
      </c>
      <c r="Q372" s="228" t="s">
        <v>32</v>
      </c>
      <c r="R372" s="492"/>
      <c r="S372" s="492"/>
      <c r="T372" s="492"/>
      <c r="U372" s="492"/>
      <c r="V372" s="492"/>
      <c r="W372" s="492"/>
      <c r="X372" s="492"/>
      <c r="Y372" s="164">
        <f t="shared" si="343"/>
        <v>0</v>
      </c>
      <c r="Z372" s="234">
        <v>0</v>
      </c>
      <c r="AA372" s="234">
        <v>0</v>
      </c>
      <c r="AB372" s="234">
        <v>0</v>
      </c>
      <c r="AC372" s="295">
        <f t="shared" si="344"/>
        <v>0</v>
      </c>
      <c r="AD372" s="296">
        <f t="shared" si="345"/>
        <v>0</v>
      </c>
      <c r="AE372" s="223"/>
      <c r="AG372" s="415">
        <v>3</v>
      </c>
      <c r="AH372" s="228" t="s">
        <v>32</v>
      </c>
      <c r="AI372" s="492"/>
      <c r="AJ372" s="492"/>
      <c r="AK372" s="492"/>
      <c r="AL372" s="492"/>
      <c r="AM372" s="492"/>
      <c r="AN372" s="492"/>
      <c r="AO372" s="492"/>
      <c r="AP372" s="305">
        <f t="shared" si="346"/>
        <v>0</v>
      </c>
      <c r="AQ372" s="234">
        <v>0</v>
      </c>
      <c r="AR372" s="234">
        <v>0</v>
      </c>
      <c r="AS372" s="234">
        <v>0</v>
      </c>
      <c r="AT372" s="277">
        <f t="shared" si="347"/>
        <v>0</v>
      </c>
      <c r="AU372" s="278">
        <f t="shared" si="348"/>
        <v>0</v>
      </c>
    </row>
    <row r="373" spans="1:134" s="358" customFormat="1" x14ac:dyDescent="0.35">
      <c r="A373" s="229">
        <v>4</v>
      </c>
      <c r="B373" s="228" t="s">
        <v>72</v>
      </c>
      <c r="C373" s="492"/>
      <c r="D373" s="492"/>
      <c r="E373" s="492"/>
      <c r="F373" s="492"/>
      <c r="G373" s="492"/>
      <c r="H373" s="492"/>
      <c r="I373" s="492"/>
      <c r="J373" s="234">
        <v>0</v>
      </c>
      <c r="K373" s="234">
        <v>0</v>
      </c>
      <c r="L373" s="234">
        <v>0</v>
      </c>
      <c r="M373" s="236">
        <f t="shared" si="330"/>
        <v>0</v>
      </c>
      <c r="N373" s="223"/>
      <c r="P373" s="229">
        <v>4</v>
      </c>
      <c r="Q373" s="228" t="s">
        <v>72</v>
      </c>
      <c r="R373" s="492"/>
      <c r="S373" s="492"/>
      <c r="T373" s="492"/>
      <c r="U373" s="492"/>
      <c r="V373" s="492"/>
      <c r="W373" s="492"/>
      <c r="X373" s="492"/>
      <c r="Y373" s="164">
        <f t="shared" si="343"/>
        <v>0</v>
      </c>
      <c r="Z373" s="234">
        <v>0</v>
      </c>
      <c r="AA373" s="234">
        <v>0</v>
      </c>
      <c r="AB373" s="234">
        <v>0</v>
      </c>
      <c r="AC373" s="295">
        <f t="shared" si="344"/>
        <v>0</v>
      </c>
      <c r="AD373" s="296">
        <f t="shared" si="345"/>
        <v>0</v>
      </c>
      <c r="AE373" s="223"/>
      <c r="AG373" s="229">
        <v>4</v>
      </c>
      <c r="AH373" s="228" t="s">
        <v>72</v>
      </c>
      <c r="AI373" s="492"/>
      <c r="AJ373" s="492"/>
      <c r="AK373" s="492"/>
      <c r="AL373" s="492"/>
      <c r="AM373" s="492"/>
      <c r="AN373" s="492"/>
      <c r="AO373" s="492"/>
      <c r="AP373" s="305">
        <f t="shared" si="346"/>
        <v>0</v>
      </c>
      <c r="AQ373" s="234">
        <v>0</v>
      </c>
      <c r="AR373" s="234">
        <v>0</v>
      </c>
      <c r="AS373" s="234">
        <v>0</v>
      </c>
      <c r="AT373" s="277">
        <f t="shared" si="347"/>
        <v>0</v>
      </c>
      <c r="AU373" s="278">
        <f t="shared" si="348"/>
        <v>0</v>
      </c>
    </row>
    <row r="374" spans="1:134" x14ac:dyDescent="0.35">
      <c r="A374" s="415">
        <v>5</v>
      </c>
      <c r="B374" s="228" t="s">
        <v>29</v>
      </c>
      <c r="C374" s="492"/>
      <c r="D374" s="492"/>
      <c r="E374" s="492"/>
      <c r="F374" s="492"/>
      <c r="G374" s="492"/>
      <c r="H374" s="492"/>
      <c r="I374" s="492"/>
      <c r="J374" s="234">
        <v>0</v>
      </c>
      <c r="K374" s="234">
        <v>0</v>
      </c>
      <c r="L374" s="234">
        <v>0</v>
      </c>
      <c r="M374" s="236">
        <f t="shared" si="330"/>
        <v>0</v>
      </c>
      <c r="N374" s="223"/>
      <c r="P374" s="415">
        <v>5</v>
      </c>
      <c r="Q374" s="228" t="s">
        <v>29</v>
      </c>
      <c r="R374" s="492"/>
      <c r="S374" s="492"/>
      <c r="T374" s="492"/>
      <c r="U374" s="492"/>
      <c r="V374" s="492"/>
      <c r="W374" s="492"/>
      <c r="X374" s="492"/>
      <c r="Y374" s="164">
        <f t="shared" si="343"/>
        <v>0</v>
      </c>
      <c r="Z374" s="234">
        <v>0</v>
      </c>
      <c r="AA374" s="234">
        <v>0</v>
      </c>
      <c r="AB374" s="234">
        <v>0</v>
      </c>
      <c r="AC374" s="295">
        <f t="shared" si="344"/>
        <v>0</v>
      </c>
      <c r="AD374" s="296">
        <f t="shared" si="345"/>
        <v>0</v>
      </c>
      <c r="AE374" s="223"/>
      <c r="AG374" s="415">
        <v>5</v>
      </c>
      <c r="AH374" s="228" t="s">
        <v>29</v>
      </c>
      <c r="AI374" s="492"/>
      <c r="AJ374" s="492"/>
      <c r="AK374" s="492"/>
      <c r="AL374" s="492"/>
      <c r="AM374" s="492"/>
      <c r="AN374" s="492"/>
      <c r="AO374" s="492"/>
      <c r="AP374" s="305">
        <f t="shared" si="346"/>
        <v>0</v>
      </c>
      <c r="AQ374" s="234">
        <v>0</v>
      </c>
      <c r="AR374" s="234">
        <v>0</v>
      </c>
      <c r="AS374" s="234">
        <v>0</v>
      </c>
      <c r="AT374" s="277">
        <f t="shared" si="347"/>
        <v>0</v>
      </c>
      <c r="AU374" s="278">
        <f t="shared" si="348"/>
        <v>0</v>
      </c>
    </row>
    <row r="375" spans="1:134" x14ac:dyDescent="0.35">
      <c r="A375" s="415">
        <v>6</v>
      </c>
      <c r="B375" s="228" t="s">
        <v>30</v>
      </c>
      <c r="C375" s="492"/>
      <c r="D375" s="492"/>
      <c r="E375" s="492"/>
      <c r="F375" s="492"/>
      <c r="G375" s="492"/>
      <c r="H375" s="492"/>
      <c r="I375" s="492"/>
      <c r="J375" s="234">
        <v>0</v>
      </c>
      <c r="K375" s="234">
        <v>0</v>
      </c>
      <c r="L375" s="234">
        <v>0</v>
      </c>
      <c r="M375" s="236">
        <f t="shared" si="330"/>
        <v>0</v>
      </c>
      <c r="N375" s="223"/>
      <c r="P375" s="415">
        <v>6</v>
      </c>
      <c r="Q375" s="228" t="s">
        <v>30</v>
      </c>
      <c r="R375" s="492"/>
      <c r="S375" s="492"/>
      <c r="T375" s="492"/>
      <c r="U375" s="492"/>
      <c r="V375" s="492"/>
      <c r="W375" s="492"/>
      <c r="X375" s="492"/>
      <c r="Y375" s="164">
        <f t="shared" si="343"/>
        <v>0</v>
      </c>
      <c r="Z375" s="234">
        <v>0</v>
      </c>
      <c r="AA375" s="234">
        <v>0</v>
      </c>
      <c r="AB375" s="234">
        <v>0</v>
      </c>
      <c r="AC375" s="295">
        <f t="shared" si="344"/>
        <v>0</v>
      </c>
      <c r="AD375" s="296">
        <f t="shared" si="345"/>
        <v>0</v>
      </c>
      <c r="AE375" s="223"/>
      <c r="AG375" s="415">
        <v>6</v>
      </c>
      <c r="AH375" s="228" t="s">
        <v>30</v>
      </c>
      <c r="AI375" s="492"/>
      <c r="AJ375" s="492"/>
      <c r="AK375" s="492"/>
      <c r="AL375" s="492"/>
      <c r="AM375" s="492"/>
      <c r="AN375" s="492"/>
      <c r="AO375" s="492"/>
      <c r="AP375" s="305">
        <f t="shared" si="346"/>
        <v>0</v>
      </c>
      <c r="AQ375" s="234">
        <v>0</v>
      </c>
      <c r="AR375" s="234">
        <v>0</v>
      </c>
      <c r="AS375" s="234">
        <v>0</v>
      </c>
      <c r="AT375" s="277">
        <f t="shared" si="347"/>
        <v>0</v>
      </c>
      <c r="AU375" s="278">
        <f t="shared" si="348"/>
        <v>0</v>
      </c>
    </row>
    <row r="376" spans="1:134" x14ac:dyDescent="0.35">
      <c r="A376" s="415">
        <v>7</v>
      </c>
      <c r="B376" s="228" t="s">
        <v>34</v>
      </c>
      <c r="C376" s="492"/>
      <c r="D376" s="492"/>
      <c r="E376" s="492"/>
      <c r="F376" s="492"/>
      <c r="G376" s="492"/>
      <c r="H376" s="492"/>
      <c r="I376" s="492"/>
      <c r="J376" s="234">
        <v>0</v>
      </c>
      <c r="K376" s="234">
        <v>0</v>
      </c>
      <c r="L376" s="234">
        <v>0</v>
      </c>
      <c r="M376" s="236">
        <f t="shared" si="330"/>
        <v>0</v>
      </c>
      <c r="N376" s="223"/>
      <c r="P376" s="415">
        <v>7</v>
      </c>
      <c r="Q376" s="228" t="s">
        <v>34</v>
      </c>
      <c r="R376" s="492"/>
      <c r="S376" s="492"/>
      <c r="T376" s="492"/>
      <c r="U376" s="492"/>
      <c r="V376" s="492"/>
      <c r="W376" s="492"/>
      <c r="X376" s="492"/>
      <c r="Y376" s="164">
        <f t="shared" si="343"/>
        <v>0</v>
      </c>
      <c r="Z376" s="234">
        <v>0</v>
      </c>
      <c r="AA376" s="234">
        <v>0</v>
      </c>
      <c r="AB376" s="234">
        <v>0</v>
      </c>
      <c r="AC376" s="295">
        <f t="shared" si="344"/>
        <v>0</v>
      </c>
      <c r="AD376" s="296">
        <f t="shared" si="345"/>
        <v>0</v>
      </c>
      <c r="AE376" s="223"/>
      <c r="AG376" s="415">
        <v>7</v>
      </c>
      <c r="AH376" s="228" t="s">
        <v>34</v>
      </c>
      <c r="AI376" s="492"/>
      <c r="AJ376" s="492"/>
      <c r="AK376" s="492"/>
      <c r="AL376" s="492"/>
      <c r="AM376" s="492"/>
      <c r="AN376" s="492"/>
      <c r="AO376" s="492"/>
      <c r="AP376" s="305">
        <f t="shared" si="346"/>
        <v>0</v>
      </c>
      <c r="AQ376" s="234">
        <v>0</v>
      </c>
      <c r="AR376" s="234">
        <v>0</v>
      </c>
      <c r="AS376" s="234">
        <v>0</v>
      </c>
      <c r="AT376" s="277">
        <f t="shared" si="347"/>
        <v>0</v>
      </c>
      <c r="AU376" s="278">
        <f t="shared" si="348"/>
        <v>0</v>
      </c>
    </row>
    <row r="377" spans="1:134" x14ac:dyDescent="0.35">
      <c r="A377" s="415">
        <v>8</v>
      </c>
      <c r="B377" s="228" t="s">
        <v>35</v>
      </c>
      <c r="C377" s="492"/>
      <c r="D377" s="492"/>
      <c r="E377" s="492"/>
      <c r="F377" s="492"/>
      <c r="G377" s="492"/>
      <c r="H377" s="492"/>
      <c r="I377" s="492"/>
      <c r="J377" s="234">
        <v>0</v>
      </c>
      <c r="K377" s="234">
        <v>0</v>
      </c>
      <c r="L377" s="234">
        <v>0</v>
      </c>
      <c r="M377" s="236">
        <f>SUM(J377:L377)</f>
        <v>0</v>
      </c>
      <c r="N377" s="223"/>
      <c r="P377" s="415">
        <v>8</v>
      </c>
      <c r="Q377" s="228" t="s">
        <v>35</v>
      </c>
      <c r="R377" s="492"/>
      <c r="S377" s="492"/>
      <c r="T377" s="492"/>
      <c r="U377" s="492"/>
      <c r="V377" s="492"/>
      <c r="W377" s="492"/>
      <c r="X377" s="492"/>
      <c r="Y377" s="164">
        <f t="shared" si="343"/>
        <v>0</v>
      </c>
      <c r="Z377" s="234">
        <v>0</v>
      </c>
      <c r="AA377" s="234">
        <v>0</v>
      </c>
      <c r="AB377" s="234">
        <v>0</v>
      </c>
      <c r="AC377" s="295">
        <f t="shared" si="344"/>
        <v>0</v>
      </c>
      <c r="AD377" s="296">
        <f t="shared" si="345"/>
        <v>0</v>
      </c>
      <c r="AE377" s="223"/>
      <c r="AG377" s="415">
        <v>8</v>
      </c>
      <c r="AH377" s="228" t="s">
        <v>35</v>
      </c>
      <c r="AI377" s="492"/>
      <c r="AJ377" s="492"/>
      <c r="AK377" s="492"/>
      <c r="AL377" s="492"/>
      <c r="AM377" s="492"/>
      <c r="AN377" s="492"/>
      <c r="AO377" s="492"/>
      <c r="AP377" s="305">
        <f t="shared" si="346"/>
        <v>0</v>
      </c>
      <c r="AQ377" s="234">
        <v>0</v>
      </c>
      <c r="AR377" s="234">
        <v>0</v>
      </c>
      <c r="AS377" s="234">
        <v>0</v>
      </c>
      <c r="AT377" s="277">
        <f t="shared" si="347"/>
        <v>0</v>
      </c>
      <c r="AU377" s="278">
        <f t="shared" si="348"/>
        <v>0</v>
      </c>
    </row>
    <row r="378" spans="1:134" x14ac:dyDescent="0.35">
      <c r="A378" s="415">
        <v>9</v>
      </c>
      <c r="B378" s="228" t="s">
        <v>50</v>
      </c>
      <c r="C378" s="492"/>
      <c r="D378" s="492"/>
      <c r="E378" s="492"/>
      <c r="F378" s="492"/>
      <c r="G378" s="492"/>
      <c r="H378" s="492"/>
      <c r="I378" s="492"/>
      <c r="J378" s="234">
        <v>0</v>
      </c>
      <c r="K378" s="234">
        <v>0</v>
      </c>
      <c r="L378" s="234">
        <v>0</v>
      </c>
      <c r="M378" s="236">
        <f t="shared" si="330"/>
        <v>0</v>
      </c>
      <c r="N378" s="223"/>
      <c r="P378" s="415">
        <v>9</v>
      </c>
      <c r="Q378" s="228" t="s">
        <v>50</v>
      </c>
      <c r="R378" s="492"/>
      <c r="S378" s="492"/>
      <c r="T378" s="492"/>
      <c r="U378" s="492"/>
      <c r="V378" s="492"/>
      <c r="W378" s="492"/>
      <c r="X378" s="492"/>
      <c r="Y378" s="164">
        <f t="shared" si="343"/>
        <v>0</v>
      </c>
      <c r="Z378" s="234">
        <v>0</v>
      </c>
      <c r="AA378" s="234">
        <v>0</v>
      </c>
      <c r="AB378" s="234">
        <v>0</v>
      </c>
      <c r="AC378" s="295">
        <f t="shared" si="344"/>
        <v>0</v>
      </c>
      <c r="AD378" s="296">
        <f t="shared" si="345"/>
        <v>0</v>
      </c>
      <c r="AE378" s="223"/>
      <c r="AG378" s="415">
        <v>9</v>
      </c>
      <c r="AH378" s="228" t="s">
        <v>50</v>
      </c>
      <c r="AI378" s="492"/>
      <c r="AJ378" s="492"/>
      <c r="AK378" s="492"/>
      <c r="AL378" s="492"/>
      <c r="AM378" s="492"/>
      <c r="AN378" s="492"/>
      <c r="AO378" s="492"/>
      <c r="AP378" s="305">
        <f t="shared" si="346"/>
        <v>0</v>
      </c>
      <c r="AQ378" s="234">
        <v>0</v>
      </c>
      <c r="AR378" s="234">
        <v>0</v>
      </c>
      <c r="AS378" s="234">
        <v>0</v>
      </c>
      <c r="AT378" s="277">
        <f t="shared" si="347"/>
        <v>0</v>
      </c>
      <c r="AU378" s="278">
        <f t="shared" si="348"/>
        <v>0</v>
      </c>
    </row>
    <row r="379" spans="1:134" x14ac:dyDescent="0.35">
      <c r="A379" s="229">
        <v>10</v>
      </c>
      <c r="B379" s="313" t="s">
        <v>205</v>
      </c>
      <c r="C379" s="623"/>
      <c r="D379" s="623"/>
      <c r="E379" s="623"/>
      <c r="F379" s="623"/>
      <c r="G379" s="623"/>
      <c r="H379" s="623"/>
      <c r="I379" s="623"/>
      <c r="J379" s="234">
        <v>0</v>
      </c>
      <c r="K379" s="234">
        <v>0</v>
      </c>
      <c r="L379" s="234">
        <v>0</v>
      </c>
      <c r="M379" s="236">
        <f t="shared" si="330"/>
        <v>0</v>
      </c>
      <c r="N379" s="223"/>
      <c r="P379" s="229">
        <v>10</v>
      </c>
      <c r="Q379" s="313" t="s">
        <v>205</v>
      </c>
      <c r="R379" s="623"/>
      <c r="S379" s="623"/>
      <c r="T379" s="623"/>
      <c r="U379" s="623"/>
      <c r="V379" s="623"/>
      <c r="W379" s="623"/>
      <c r="X379" s="623"/>
      <c r="Y379" s="164">
        <f t="shared" si="343"/>
        <v>0</v>
      </c>
      <c r="Z379" s="234">
        <v>0</v>
      </c>
      <c r="AA379" s="234">
        <v>0</v>
      </c>
      <c r="AB379" s="234">
        <v>0</v>
      </c>
      <c r="AC379" s="295">
        <f t="shared" si="344"/>
        <v>0</v>
      </c>
      <c r="AD379" s="296">
        <f t="shared" si="345"/>
        <v>0</v>
      </c>
      <c r="AE379" s="223"/>
      <c r="AG379" s="229">
        <v>10</v>
      </c>
      <c r="AH379" s="313" t="s">
        <v>205</v>
      </c>
      <c r="AI379" s="623"/>
      <c r="AJ379" s="623"/>
      <c r="AK379" s="623"/>
      <c r="AL379" s="623"/>
      <c r="AM379" s="623"/>
      <c r="AN379" s="623"/>
      <c r="AO379" s="623"/>
      <c r="AP379" s="305">
        <f t="shared" si="346"/>
        <v>0</v>
      </c>
      <c r="AQ379" s="234">
        <v>0</v>
      </c>
      <c r="AR379" s="234">
        <v>0</v>
      </c>
      <c r="AS379" s="234">
        <v>0</v>
      </c>
      <c r="AT379" s="277">
        <f t="shared" si="347"/>
        <v>0</v>
      </c>
      <c r="AU379" s="278">
        <f t="shared" si="348"/>
        <v>0</v>
      </c>
    </row>
    <row r="380" spans="1:134" x14ac:dyDescent="0.35">
      <c r="A380" s="229">
        <v>11</v>
      </c>
      <c r="B380" s="313" t="s">
        <v>205</v>
      </c>
      <c r="C380" s="623"/>
      <c r="D380" s="623"/>
      <c r="E380" s="623"/>
      <c r="F380" s="623"/>
      <c r="G380" s="623"/>
      <c r="H380" s="623"/>
      <c r="I380" s="623"/>
      <c r="J380" s="234">
        <v>0</v>
      </c>
      <c r="K380" s="234">
        <v>0</v>
      </c>
      <c r="L380" s="234">
        <v>0</v>
      </c>
      <c r="M380" s="236">
        <f>SUM(J380:L380)</f>
        <v>0</v>
      </c>
      <c r="N380" s="223"/>
      <c r="P380" s="229">
        <v>11</v>
      </c>
      <c r="Q380" s="313" t="s">
        <v>205</v>
      </c>
      <c r="R380" s="623"/>
      <c r="S380" s="623"/>
      <c r="T380" s="623"/>
      <c r="U380" s="623"/>
      <c r="V380" s="623"/>
      <c r="W380" s="623"/>
      <c r="X380" s="623"/>
      <c r="Y380" s="164">
        <f t="shared" si="343"/>
        <v>0</v>
      </c>
      <c r="Z380" s="234">
        <v>0</v>
      </c>
      <c r="AA380" s="234">
        <v>0</v>
      </c>
      <c r="AB380" s="234">
        <v>0</v>
      </c>
      <c r="AC380" s="295">
        <f>SUM(Z380:AB380)</f>
        <v>0</v>
      </c>
      <c r="AD380" s="296">
        <f t="shared" si="345"/>
        <v>0</v>
      </c>
      <c r="AE380" s="223"/>
      <c r="AG380" s="229">
        <v>11</v>
      </c>
      <c r="AH380" s="313" t="s">
        <v>205</v>
      </c>
      <c r="AI380" s="623"/>
      <c r="AJ380" s="623"/>
      <c r="AK380" s="623"/>
      <c r="AL380" s="623"/>
      <c r="AM380" s="623"/>
      <c r="AN380" s="623"/>
      <c r="AO380" s="623"/>
      <c r="AP380" s="305">
        <f t="shared" si="346"/>
        <v>0</v>
      </c>
      <c r="AQ380" s="234">
        <v>0</v>
      </c>
      <c r="AR380" s="234">
        <v>0</v>
      </c>
      <c r="AS380" s="234">
        <v>0</v>
      </c>
      <c r="AT380" s="277">
        <f>SUM(AQ380:AS380)</f>
        <v>0</v>
      </c>
      <c r="AU380" s="278">
        <f t="shared" si="348"/>
        <v>0</v>
      </c>
    </row>
    <row r="381" spans="1:134" ht="16" thickBot="1" x14ac:dyDescent="0.4">
      <c r="A381" s="578" t="s">
        <v>36</v>
      </c>
      <c r="B381" s="579"/>
      <c r="C381" s="579"/>
      <c r="D381" s="579"/>
      <c r="E381" s="579"/>
      <c r="F381" s="579"/>
      <c r="G381" s="579"/>
      <c r="H381" s="579"/>
      <c r="I381" s="579"/>
      <c r="J381" s="250">
        <f>SUM(J370:J380)</f>
        <v>0</v>
      </c>
      <c r="K381" s="250">
        <f t="shared" ref="K381:L381" si="349">SUM(K370:K380)</f>
        <v>0</v>
      </c>
      <c r="L381" s="250">
        <f t="shared" si="349"/>
        <v>0</v>
      </c>
      <c r="M381" s="237">
        <f>SUM(J381:L381)</f>
        <v>0</v>
      </c>
      <c r="N381" s="223"/>
      <c r="P381" s="578" t="s">
        <v>36</v>
      </c>
      <c r="Q381" s="579"/>
      <c r="R381" s="579"/>
      <c r="S381" s="579"/>
      <c r="T381" s="579"/>
      <c r="U381" s="579"/>
      <c r="V381" s="579"/>
      <c r="W381" s="579"/>
      <c r="X381" s="579"/>
      <c r="Y381" s="200">
        <f t="shared" si="343"/>
        <v>0</v>
      </c>
      <c r="Z381" s="293">
        <f>SUM(Z370:Z380)</f>
        <v>0</v>
      </c>
      <c r="AA381" s="293">
        <f t="shared" ref="AA381" si="350">SUM(AA370:AA380)</f>
        <v>0</v>
      </c>
      <c r="AB381" s="293">
        <f>SUM(AB370:AB380)</f>
        <v>0</v>
      </c>
      <c r="AC381" s="293">
        <f t="shared" ref="AC381:AD381" si="351">SUM(AC370:AC380)</f>
        <v>0</v>
      </c>
      <c r="AD381" s="294">
        <f t="shared" si="351"/>
        <v>0</v>
      </c>
      <c r="AE381" s="223"/>
      <c r="AG381" s="578" t="s">
        <v>36</v>
      </c>
      <c r="AH381" s="579"/>
      <c r="AI381" s="579"/>
      <c r="AJ381" s="579"/>
      <c r="AK381" s="579"/>
      <c r="AL381" s="579"/>
      <c r="AM381" s="579"/>
      <c r="AN381" s="579"/>
      <c r="AO381" s="579"/>
      <c r="AP381" s="306">
        <f t="shared" si="346"/>
        <v>0</v>
      </c>
      <c r="AQ381" s="275">
        <f>SUM(AQ370:AQ380)</f>
        <v>0</v>
      </c>
      <c r="AR381" s="275">
        <f t="shared" ref="AR381:AU381" si="352">SUM(AR370:AR380)</f>
        <v>0</v>
      </c>
      <c r="AS381" s="275">
        <f t="shared" si="352"/>
        <v>0</v>
      </c>
      <c r="AT381" s="275">
        <f t="shared" si="352"/>
        <v>0</v>
      </c>
      <c r="AU381" s="276">
        <f t="shared" si="352"/>
        <v>0</v>
      </c>
    </row>
    <row r="382" spans="1:134" s="358" customFormat="1" ht="3.75" customHeight="1" x14ac:dyDescent="0.35">
      <c r="B382" s="281"/>
      <c r="C382" s="284"/>
      <c r="D382" s="284"/>
      <c r="E382" s="284"/>
      <c r="F382" s="284"/>
      <c r="G382" s="284"/>
      <c r="H382" s="284"/>
      <c r="I382" s="284"/>
      <c r="J382" s="283"/>
      <c r="K382" s="283"/>
      <c r="L382" s="283"/>
      <c r="M382" s="246"/>
      <c r="N382" s="223"/>
      <c r="Q382" s="281"/>
      <c r="R382" s="284"/>
      <c r="S382" s="284"/>
      <c r="T382" s="284"/>
      <c r="U382" s="284"/>
      <c r="V382" s="284"/>
      <c r="W382" s="284"/>
      <c r="X382" s="284"/>
      <c r="Y382" s="304"/>
      <c r="Z382" s="283"/>
      <c r="AA382" s="283"/>
      <c r="AB382" s="283"/>
      <c r="AC382" s="246"/>
      <c r="AD382" s="246"/>
      <c r="AE382" s="223"/>
      <c r="AH382" s="281"/>
      <c r="AI382" s="284"/>
      <c r="AJ382" s="284"/>
      <c r="AK382" s="284"/>
      <c r="AL382" s="284"/>
      <c r="AM382" s="284"/>
      <c r="AN382" s="284"/>
      <c r="AO382" s="284"/>
      <c r="AP382" s="304"/>
      <c r="AQ382" s="283"/>
      <c r="AR382" s="283"/>
      <c r="AS382" s="283"/>
      <c r="AT382" s="246"/>
      <c r="AU382" s="246"/>
      <c r="AW382" s="357"/>
      <c r="AX382" s="357"/>
      <c r="AY382" s="357"/>
      <c r="AZ382" s="357"/>
      <c r="BA382" s="357"/>
      <c r="BB382" s="357"/>
      <c r="BC382" s="357"/>
      <c r="BD382" s="357"/>
      <c r="BE382" s="357"/>
      <c r="BF382" s="357"/>
      <c r="BG382" s="357"/>
      <c r="BH382" s="357"/>
      <c r="BI382" s="357"/>
      <c r="BJ382" s="357"/>
      <c r="BK382" s="357"/>
      <c r="BL382" s="357"/>
      <c r="BM382" s="357"/>
      <c r="BN382" s="357"/>
      <c r="BO382" s="357"/>
      <c r="BP382" s="357"/>
      <c r="BQ382" s="357"/>
      <c r="BR382" s="357"/>
      <c r="BS382" s="357"/>
      <c r="BT382" s="357"/>
      <c r="BU382" s="357"/>
      <c r="BV382" s="357"/>
      <c r="BW382" s="357"/>
      <c r="BX382" s="357"/>
      <c r="BY382" s="357"/>
      <c r="BZ382" s="357"/>
      <c r="CA382" s="357"/>
      <c r="CB382" s="357"/>
      <c r="CC382" s="357"/>
      <c r="CD382" s="357"/>
      <c r="CE382" s="357"/>
      <c r="CF382" s="357"/>
      <c r="CG382" s="357"/>
      <c r="CH382" s="357"/>
      <c r="CI382" s="357"/>
      <c r="CJ382" s="357"/>
      <c r="CK382" s="357"/>
      <c r="CL382" s="357"/>
      <c r="CM382" s="357"/>
      <c r="CN382" s="357"/>
      <c r="CO382" s="357"/>
      <c r="CP382" s="357"/>
      <c r="CQ382" s="357"/>
      <c r="CR382" s="357"/>
      <c r="CS382" s="357"/>
      <c r="CT382" s="357"/>
      <c r="CU382" s="357"/>
      <c r="CV382" s="357"/>
      <c r="CW382" s="357"/>
      <c r="CX382" s="357"/>
      <c r="CY382" s="357"/>
      <c r="CZ382" s="357"/>
      <c r="DA382" s="357"/>
      <c r="DB382" s="357"/>
      <c r="DC382" s="357"/>
      <c r="DD382" s="357"/>
      <c r="DE382" s="357"/>
      <c r="DF382" s="357"/>
      <c r="DG382" s="357"/>
      <c r="DH382" s="357"/>
      <c r="DI382" s="357"/>
      <c r="DJ382" s="357"/>
      <c r="DK382" s="357"/>
      <c r="DL382" s="357"/>
      <c r="DM382" s="357"/>
      <c r="DN382" s="357"/>
      <c r="DO382" s="357"/>
      <c r="DP382" s="357"/>
      <c r="DQ382" s="357"/>
      <c r="DR382" s="357"/>
      <c r="DS382" s="357"/>
      <c r="DT382" s="357"/>
      <c r="DU382" s="357"/>
      <c r="DV382" s="357"/>
      <c r="DW382" s="357"/>
      <c r="DX382" s="357"/>
      <c r="DY382" s="357"/>
      <c r="DZ382" s="357"/>
      <c r="EA382" s="357"/>
      <c r="EB382" s="357"/>
      <c r="EC382" s="357"/>
      <c r="ED382" s="357"/>
    </row>
    <row r="383" spans="1:134" ht="3.75" customHeight="1" thickBot="1" x14ac:dyDescent="0.4">
      <c r="A383" s="242"/>
      <c r="B383" s="242"/>
      <c r="C383" s="242"/>
      <c r="D383" s="242"/>
      <c r="E383" s="242"/>
      <c r="F383" s="242"/>
      <c r="G383" s="242"/>
      <c r="H383" s="242"/>
      <c r="I383" s="413"/>
      <c r="J383" s="246"/>
      <c r="K383" s="246"/>
      <c r="L383" s="246"/>
      <c r="M383" s="246"/>
      <c r="N383" s="223"/>
      <c r="P383" s="242"/>
      <c r="Q383" s="242"/>
      <c r="R383" s="242"/>
      <c r="S383" s="242"/>
      <c r="T383" s="242"/>
      <c r="U383" s="242"/>
      <c r="V383" s="242"/>
      <c r="W383" s="242"/>
      <c r="X383" s="413"/>
      <c r="Y383" s="246"/>
      <c r="Z383" s="246"/>
      <c r="AA383" s="246"/>
      <c r="AB383" s="246"/>
      <c r="AC383" s="246"/>
      <c r="AD383" s="246"/>
      <c r="AE383" s="223"/>
      <c r="AG383" s="242"/>
      <c r="AH383" s="242"/>
      <c r="AI383" s="242"/>
      <c r="AJ383" s="242"/>
      <c r="AK383" s="242"/>
      <c r="AL383" s="242"/>
      <c r="AM383" s="242"/>
      <c r="AN383" s="242"/>
      <c r="AO383" s="413"/>
      <c r="AP383" s="246"/>
      <c r="AQ383" s="246"/>
      <c r="AR383" s="246"/>
      <c r="AS383" s="246"/>
      <c r="AT383" s="246"/>
      <c r="AU383" s="246"/>
    </row>
    <row r="384" spans="1:134" x14ac:dyDescent="0.35">
      <c r="A384" s="544" t="s">
        <v>189</v>
      </c>
      <c r="B384" s="545"/>
      <c r="C384" s="545"/>
      <c r="D384" s="545"/>
      <c r="E384" s="545"/>
      <c r="F384" s="545"/>
      <c r="G384" s="545"/>
      <c r="H384" s="545"/>
      <c r="I384" s="545"/>
      <c r="J384" s="244">
        <f>SUM(J381, J367, J361, H354)</f>
        <v>0</v>
      </c>
      <c r="K384" s="244">
        <f>SUM(K381, K367, K361, K354)</f>
        <v>0</v>
      </c>
      <c r="L384" s="244">
        <f>SUM(L381, L367, L361, L354)</f>
        <v>0</v>
      </c>
      <c r="M384" s="245">
        <f>SUM(J384:L384)</f>
        <v>0</v>
      </c>
      <c r="N384" s="223"/>
      <c r="P384" s="544" t="s">
        <v>182</v>
      </c>
      <c r="Q384" s="545"/>
      <c r="R384" s="545"/>
      <c r="S384" s="545"/>
      <c r="T384" s="545"/>
      <c r="U384" s="545"/>
      <c r="V384" s="545"/>
      <c r="W384" s="545"/>
      <c r="X384" s="545"/>
      <c r="Y384" s="199">
        <f t="shared" ref="Y384:Y385" si="353">AU304</f>
        <v>0</v>
      </c>
      <c r="Z384" s="300">
        <f>SUM(Z381, Z367, Z361, X354)</f>
        <v>0</v>
      </c>
      <c r="AA384" s="300">
        <f>SUM(AA381, AA367, AA361, AA354)</f>
        <v>0</v>
      </c>
      <c r="AB384" s="300">
        <f>SUM(AB381, AB367, AB361, AB354, )</f>
        <v>0</v>
      </c>
      <c r="AC384" s="300">
        <f t="shared" ref="AC384" si="354">SUM(Z384:AB384)</f>
        <v>0</v>
      </c>
      <c r="AD384" s="301">
        <f>M384-AC384</f>
        <v>0</v>
      </c>
      <c r="AE384" s="246"/>
      <c r="AG384" s="544" t="s">
        <v>182</v>
      </c>
      <c r="AH384" s="545"/>
      <c r="AI384" s="545"/>
      <c r="AJ384" s="545"/>
      <c r="AK384" s="545"/>
      <c r="AL384" s="545"/>
      <c r="AM384" s="545"/>
      <c r="AN384" s="545"/>
      <c r="AO384" s="545"/>
      <c r="AP384" s="205">
        <f t="shared" ref="AP384:AP385" si="355">AU304</f>
        <v>0</v>
      </c>
      <c r="AQ384" s="286">
        <f>SUM( AQ381, AQ367, AQ361, AO354)</f>
        <v>0</v>
      </c>
      <c r="AR384" s="286">
        <f>SUM( AR381, AR367, AR361, AR354)</f>
        <v>0</v>
      </c>
      <c r="AS384" s="286">
        <f>SUM(AS381, AS367, AS361, AS354, )</f>
        <v>0</v>
      </c>
      <c r="AT384" s="286">
        <f t="shared" ref="AT384" si="356">SUM(AQ384:AS384)</f>
        <v>0</v>
      </c>
      <c r="AU384" s="287">
        <f>IF($S$393&lt;&gt;0, AC384+AP384-AT384, M384+AP384-AT384)</f>
        <v>0</v>
      </c>
      <c r="AV384" s="246"/>
    </row>
    <row r="385" spans="1:134" ht="16" thickBot="1" x14ac:dyDescent="0.4">
      <c r="A385" s="540" t="s">
        <v>183</v>
      </c>
      <c r="B385" s="541"/>
      <c r="C385" s="541"/>
      <c r="D385" s="541"/>
      <c r="E385" s="541"/>
      <c r="F385" s="541"/>
      <c r="G385" s="541"/>
      <c r="H385" s="541"/>
      <c r="I385" s="541"/>
      <c r="J385" s="593">
        <f>SUM(K381, L381, K367, L367, K361, L361, K354, L354)</f>
        <v>0</v>
      </c>
      <c r="K385" s="593"/>
      <c r="L385" s="593"/>
      <c r="M385" s="594"/>
      <c r="N385" s="223"/>
      <c r="P385" s="540" t="s">
        <v>183</v>
      </c>
      <c r="Q385" s="541"/>
      <c r="R385" s="541"/>
      <c r="S385" s="541"/>
      <c r="T385" s="541"/>
      <c r="U385" s="541"/>
      <c r="V385" s="541"/>
      <c r="W385" s="541"/>
      <c r="X385" s="541"/>
      <c r="Y385" s="200">
        <f t="shared" si="353"/>
        <v>0</v>
      </c>
      <c r="Z385" s="588">
        <f>SUM(AA381, AB381, AA367, AB367, AA361, AB361, AA354, AB354)</f>
        <v>0</v>
      </c>
      <c r="AA385" s="588"/>
      <c r="AB385" s="588"/>
      <c r="AC385" s="588"/>
      <c r="AD385" s="330">
        <f>M385-Z385</f>
        <v>0</v>
      </c>
      <c r="AE385" s="223"/>
      <c r="AG385" s="540" t="s">
        <v>183</v>
      </c>
      <c r="AH385" s="541"/>
      <c r="AI385" s="541"/>
      <c r="AJ385" s="541"/>
      <c r="AK385" s="541"/>
      <c r="AL385" s="541"/>
      <c r="AM385" s="541"/>
      <c r="AN385" s="541"/>
      <c r="AO385" s="541"/>
      <c r="AP385" s="306">
        <f t="shared" si="355"/>
        <v>0</v>
      </c>
      <c r="AQ385" s="539">
        <f>SUM(AR381, AS381, AR367, AS367, AR361, AS361, AR354, AS354)</f>
        <v>0</v>
      </c>
      <c r="AR385" s="539"/>
      <c r="AS385" s="539"/>
      <c r="AT385" s="539"/>
      <c r="AU385" s="276">
        <f>IF($S$393&lt;&gt;0, AC385+AP385-AQ385, M385+AP385-AQ385)</f>
        <v>0</v>
      </c>
    </row>
    <row r="386" spans="1:134" s="224" customFormat="1" ht="16" thickBot="1" x14ac:dyDescent="0.4">
      <c r="A386" s="358"/>
      <c r="B386" s="413"/>
      <c r="C386" s="413"/>
      <c r="D386" s="413"/>
      <c r="E386" s="413"/>
      <c r="F386" s="413"/>
      <c r="G386" s="413"/>
      <c r="H386" s="413"/>
      <c r="I386" s="413"/>
      <c r="J386" s="258"/>
      <c r="K386" s="258"/>
      <c r="L386" s="258"/>
      <c r="M386" s="358"/>
      <c r="N386" s="223"/>
      <c r="O386" s="357"/>
      <c r="P386" s="358"/>
      <c r="Q386" s="413"/>
      <c r="R386" s="413"/>
      <c r="S386" s="413"/>
      <c r="T386" s="413"/>
      <c r="U386" s="413"/>
      <c r="V386" s="413"/>
      <c r="W386" s="413"/>
      <c r="X386" s="413"/>
      <c r="Y386" s="258"/>
      <c r="Z386" s="258"/>
      <c r="AA386" s="258"/>
      <c r="AB386" s="358"/>
      <c r="AC386" s="358"/>
      <c r="AD386" s="358"/>
      <c r="AE386" s="223"/>
      <c r="AF386" s="357"/>
      <c r="AG386" s="358"/>
      <c r="AH386" s="413"/>
      <c r="AI386" s="413"/>
      <c r="AJ386" s="413"/>
      <c r="AK386" s="413"/>
      <c r="AL386" s="413"/>
      <c r="AM386" s="413"/>
      <c r="AN386" s="413"/>
      <c r="AO386" s="413"/>
      <c r="AP386" s="258"/>
      <c r="AQ386" s="258"/>
      <c r="AR386" s="258"/>
      <c r="AS386" s="358"/>
      <c r="AT386" s="358"/>
      <c r="AU386" s="358"/>
      <c r="AV386" s="357"/>
      <c r="AW386" s="357"/>
      <c r="AX386" s="357"/>
      <c r="AY386" s="357"/>
      <c r="AZ386" s="357"/>
      <c r="BA386" s="357"/>
      <c r="BB386" s="357"/>
      <c r="BC386" s="357"/>
      <c r="BD386" s="357"/>
      <c r="BE386" s="357"/>
      <c r="BF386" s="357"/>
      <c r="BG386" s="357"/>
      <c r="BH386" s="357"/>
      <c r="BI386" s="357"/>
      <c r="BJ386" s="357"/>
      <c r="BK386" s="357"/>
      <c r="BL386" s="357"/>
      <c r="BM386" s="357"/>
      <c r="BN386" s="357"/>
      <c r="BO386" s="357"/>
      <c r="BP386" s="357"/>
      <c r="BQ386" s="357"/>
      <c r="BR386" s="357"/>
      <c r="BS386" s="357"/>
      <c r="BT386" s="357"/>
      <c r="BU386" s="357"/>
      <c r="BV386" s="357"/>
      <c r="BW386" s="357"/>
      <c r="BX386" s="357"/>
      <c r="BY386" s="357"/>
      <c r="BZ386" s="357"/>
      <c r="CA386" s="357"/>
      <c r="CB386" s="357"/>
      <c r="CC386" s="357"/>
      <c r="CD386" s="357"/>
      <c r="CE386" s="357"/>
      <c r="CF386" s="357"/>
      <c r="CG386" s="357"/>
      <c r="CH386" s="357"/>
      <c r="CI386" s="357"/>
      <c r="CJ386" s="357"/>
      <c r="CK386" s="357"/>
      <c r="CL386" s="357"/>
      <c r="CM386" s="357"/>
      <c r="CN386" s="357"/>
      <c r="CO386" s="357"/>
      <c r="CP386" s="357"/>
      <c r="CQ386" s="357"/>
      <c r="CR386" s="357"/>
      <c r="CS386" s="357"/>
      <c r="CT386" s="357"/>
      <c r="CU386" s="357"/>
      <c r="CV386" s="357"/>
      <c r="CW386" s="357"/>
      <c r="CX386" s="357"/>
      <c r="CY386" s="357"/>
      <c r="CZ386" s="357"/>
      <c r="DA386" s="357"/>
      <c r="DB386" s="357"/>
      <c r="DC386" s="357"/>
      <c r="DD386" s="357"/>
      <c r="DE386" s="357"/>
      <c r="DF386" s="357"/>
      <c r="DG386" s="357"/>
      <c r="DH386" s="357"/>
      <c r="DI386" s="357"/>
      <c r="DJ386" s="357"/>
      <c r="DK386" s="357"/>
      <c r="DL386" s="357"/>
      <c r="DM386" s="357"/>
      <c r="DN386" s="357"/>
      <c r="DO386" s="357"/>
      <c r="DP386" s="357"/>
      <c r="DQ386" s="357"/>
      <c r="DR386" s="357"/>
      <c r="DS386" s="357"/>
      <c r="DT386" s="357"/>
      <c r="DU386" s="357"/>
      <c r="DV386" s="357"/>
      <c r="DW386" s="357"/>
      <c r="DX386" s="357"/>
      <c r="DY386" s="357"/>
      <c r="DZ386" s="357"/>
      <c r="EA386" s="357"/>
      <c r="EB386" s="357"/>
      <c r="EC386" s="357"/>
      <c r="ED386" s="357"/>
    </row>
    <row r="387" spans="1:134" s="242" customFormat="1" x14ac:dyDescent="0.35">
      <c r="A387" s="502" t="s">
        <v>100</v>
      </c>
      <c r="B387" s="503"/>
      <c r="C387" s="503"/>
      <c r="D387" s="503"/>
      <c r="E387" s="503"/>
      <c r="F387" s="503"/>
      <c r="G387" s="503"/>
      <c r="H387" s="503"/>
      <c r="I387" s="503"/>
      <c r="J387" s="425" t="s">
        <v>17</v>
      </c>
      <c r="K387" s="542" t="s">
        <v>4</v>
      </c>
      <c r="L387" s="542"/>
      <c r="M387" s="418" t="s">
        <v>49</v>
      </c>
      <c r="N387" s="261"/>
      <c r="P387" s="502" t="s">
        <v>100</v>
      </c>
      <c r="Q387" s="503"/>
      <c r="R387" s="503"/>
      <c r="S387" s="503"/>
      <c r="T387" s="503"/>
      <c r="U387" s="503"/>
      <c r="V387" s="503"/>
      <c r="W387" s="503"/>
      <c r="X387" s="503"/>
      <c r="Y387" s="414" t="s">
        <v>263</v>
      </c>
      <c r="Z387" s="425" t="s">
        <v>77</v>
      </c>
      <c r="AA387" s="542" t="s">
        <v>4</v>
      </c>
      <c r="AB387" s="542"/>
      <c r="AC387" s="414" t="s">
        <v>18</v>
      </c>
      <c r="AD387" s="268" t="s">
        <v>114</v>
      </c>
      <c r="AE387" s="261"/>
      <c r="AG387" s="502" t="s">
        <v>100</v>
      </c>
      <c r="AH387" s="503"/>
      <c r="AI387" s="503"/>
      <c r="AJ387" s="503"/>
      <c r="AK387" s="503"/>
      <c r="AL387" s="503"/>
      <c r="AM387" s="503"/>
      <c r="AN387" s="503"/>
      <c r="AO387" s="503"/>
      <c r="AP387" s="414" t="s">
        <v>263</v>
      </c>
      <c r="AQ387" s="425" t="s">
        <v>212</v>
      </c>
      <c r="AR387" s="542" t="s">
        <v>4</v>
      </c>
      <c r="AS387" s="542"/>
      <c r="AT387" s="414" t="s">
        <v>214</v>
      </c>
      <c r="AU387" s="268" t="s">
        <v>266</v>
      </c>
      <c r="AW387" s="357"/>
      <c r="AX387" s="357"/>
      <c r="AY387" s="357"/>
      <c r="AZ387" s="357"/>
      <c r="BA387" s="357"/>
      <c r="BB387" s="357"/>
      <c r="BC387" s="357"/>
      <c r="BD387" s="357"/>
      <c r="BE387" s="357"/>
      <c r="BF387" s="357"/>
      <c r="BG387" s="357"/>
      <c r="BH387" s="357"/>
      <c r="BI387" s="357"/>
      <c r="BJ387" s="357"/>
      <c r="BK387" s="357"/>
      <c r="BL387" s="357"/>
      <c r="BM387" s="357"/>
      <c r="BN387" s="357"/>
      <c r="BO387" s="357"/>
      <c r="BP387" s="357"/>
      <c r="BQ387" s="357"/>
      <c r="BR387" s="357"/>
      <c r="BS387" s="357"/>
      <c r="BT387" s="357"/>
      <c r="BU387" s="357"/>
      <c r="BV387" s="357"/>
      <c r="BW387" s="357"/>
      <c r="BX387" s="357"/>
      <c r="BY387" s="357"/>
      <c r="BZ387" s="357"/>
      <c r="CA387" s="357"/>
      <c r="CB387" s="357"/>
      <c r="CC387" s="357"/>
      <c r="CD387" s="357"/>
      <c r="CE387" s="357"/>
      <c r="CF387" s="357"/>
      <c r="CG387" s="357"/>
      <c r="CH387" s="357"/>
      <c r="CI387" s="357"/>
      <c r="CJ387" s="357"/>
      <c r="CK387" s="357"/>
      <c r="CL387" s="357"/>
      <c r="CM387" s="357"/>
      <c r="CN387" s="357"/>
      <c r="CO387" s="357"/>
      <c r="CP387" s="357"/>
      <c r="CQ387" s="357"/>
      <c r="CR387" s="357"/>
      <c r="CS387" s="357"/>
      <c r="CT387" s="357"/>
      <c r="CU387" s="357"/>
      <c r="CV387" s="357"/>
      <c r="CW387" s="357"/>
      <c r="CX387" s="357"/>
      <c r="CY387" s="357"/>
      <c r="CZ387" s="357"/>
      <c r="DA387" s="357"/>
      <c r="DB387" s="357"/>
      <c r="DC387" s="357"/>
      <c r="DD387" s="357"/>
      <c r="DE387" s="357"/>
      <c r="DF387" s="357"/>
      <c r="DG387" s="357"/>
      <c r="DH387" s="357"/>
      <c r="DI387" s="357"/>
      <c r="DJ387" s="357"/>
      <c r="DK387" s="357"/>
      <c r="DL387" s="357"/>
      <c r="DM387" s="357"/>
      <c r="DN387" s="357"/>
      <c r="DO387" s="357"/>
      <c r="DP387" s="357"/>
      <c r="DQ387" s="357"/>
      <c r="DR387" s="357"/>
      <c r="DS387" s="357"/>
      <c r="DT387" s="357"/>
      <c r="DU387" s="357"/>
      <c r="DV387" s="357"/>
      <c r="DW387" s="357"/>
      <c r="DX387" s="357"/>
      <c r="DY387" s="357"/>
      <c r="DZ387" s="357"/>
      <c r="EA387" s="357"/>
      <c r="EB387" s="357"/>
      <c r="EC387" s="357"/>
      <c r="ED387" s="357"/>
    </row>
    <row r="388" spans="1:134" ht="16" thickBot="1" x14ac:dyDescent="0.4">
      <c r="A388" s="540" t="s">
        <v>37</v>
      </c>
      <c r="B388" s="541"/>
      <c r="C388" s="541"/>
      <c r="D388" s="541"/>
      <c r="E388" s="541"/>
      <c r="F388" s="541"/>
      <c r="G388" s="541"/>
      <c r="H388" s="541"/>
      <c r="I388" s="541"/>
      <c r="J388" s="243">
        <f>(SUM(J381, J367, J361, H354))*'Cumulative Budget'!$G$36</f>
        <v>0</v>
      </c>
      <c r="K388" s="593">
        <f>(SUM(K381, L381, K367, L367, K361, L361, K354, L354))*'Cumulative Budget'!$G$36</f>
        <v>0</v>
      </c>
      <c r="L388" s="593"/>
      <c r="M388" s="237">
        <f t="shared" ref="M388" si="357">SUM(J388:L388)</f>
        <v>0</v>
      </c>
      <c r="N388" s="223"/>
      <c r="P388" s="540" t="s">
        <v>37</v>
      </c>
      <c r="Q388" s="541"/>
      <c r="R388" s="541"/>
      <c r="S388" s="541"/>
      <c r="T388" s="541"/>
      <c r="U388" s="541"/>
      <c r="V388" s="541"/>
      <c r="W388" s="541"/>
      <c r="X388" s="541"/>
      <c r="Y388" s="200">
        <f t="shared" ref="Y388" si="358">AU308</f>
        <v>0</v>
      </c>
      <c r="Z388" s="302">
        <f>(SUM(Z381, Z367, Z361, X354))*'Cumulative Budget'!$G$36</f>
        <v>0</v>
      </c>
      <c r="AA388" s="588">
        <f>(SUM(AA381, AB381, AA367, AB367, AA361, AB361, AA354, AB354))*'Cumulative Budget'!$G$36</f>
        <v>0</v>
      </c>
      <c r="AB388" s="588"/>
      <c r="AC388" s="293">
        <f t="shared" ref="AC388" si="359">SUM(Z388:AB388)</f>
        <v>0</v>
      </c>
      <c r="AD388" s="294">
        <f t="shared" ref="AD388" si="360">M388-AC388</f>
        <v>0</v>
      </c>
      <c r="AE388" s="223"/>
      <c r="AG388" s="540" t="s">
        <v>37</v>
      </c>
      <c r="AH388" s="541"/>
      <c r="AI388" s="541"/>
      <c r="AJ388" s="541"/>
      <c r="AK388" s="541"/>
      <c r="AL388" s="541"/>
      <c r="AM388" s="541"/>
      <c r="AN388" s="541"/>
      <c r="AO388" s="541"/>
      <c r="AP388" s="306">
        <f t="shared" ref="AP388:AP390" si="361">AU308</f>
        <v>0</v>
      </c>
      <c r="AQ388" s="443">
        <v>0</v>
      </c>
      <c r="AR388" s="563">
        <v>0</v>
      </c>
      <c r="AS388" s="563"/>
      <c r="AT388" s="275">
        <f>SUM(AQ388:AS388)</f>
        <v>0</v>
      </c>
      <c r="AU388" s="276">
        <f>IF($S$393&lt;&gt;0, AC388+AP388-AT388, M388+AP388-AT388)</f>
        <v>0</v>
      </c>
    </row>
    <row r="389" spans="1:134" s="358" customFormat="1" ht="16" thickBot="1" x14ac:dyDescent="0.4">
      <c r="A389" s="359" t="s">
        <v>99</v>
      </c>
      <c r="B389" s="359"/>
      <c r="J389" s="233"/>
      <c r="K389" s="233"/>
      <c r="L389" s="233"/>
      <c r="M389" s="233"/>
      <c r="N389" s="223"/>
      <c r="O389" s="357"/>
      <c r="P389" s="359" t="s">
        <v>99</v>
      </c>
      <c r="Q389" s="359"/>
      <c r="Z389" s="233"/>
      <c r="AA389" s="233"/>
      <c r="AB389" s="233"/>
      <c r="AC389" s="233"/>
      <c r="AD389" s="233"/>
      <c r="AE389" s="223"/>
      <c r="AG389" s="359" t="s">
        <v>99</v>
      </c>
      <c r="AH389" s="359"/>
      <c r="AQ389" s="233"/>
      <c r="AR389" s="233"/>
      <c r="AS389" s="233"/>
      <c r="AT389" s="233"/>
      <c r="AU389" s="233"/>
      <c r="AV389" s="357"/>
      <c r="AW389" s="357"/>
      <c r="AX389" s="357"/>
      <c r="AY389" s="357"/>
      <c r="AZ389" s="357"/>
      <c r="BA389" s="357"/>
      <c r="BB389" s="357"/>
      <c r="BC389" s="357"/>
      <c r="BD389" s="357"/>
      <c r="BE389" s="357"/>
      <c r="BF389" s="357"/>
      <c r="BG389" s="357"/>
      <c r="BH389" s="357"/>
      <c r="BI389" s="357"/>
      <c r="BJ389" s="357"/>
      <c r="BK389" s="357"/>
      <c r="BL389" s="357"/>
      <c r="BM389" s="357"/>
      <c r="BN389" s="357"/>
      <c r="BO389" s="357"/>
      <c r="BP389" s="357"/>
      <c r="BQ389" s="357"/>
      <c r="BR389" s="357"/>
      <c r="BS389" s="357"/>
      <c r="BT389" s="357"/>
      <c r="BU389" s="357"/>
      <c r="BV389" s="357"/>
      <c r="BW389" s="357"/>
      <c r="BX389" s="357"/>
      <c r="BY389" s="357"/>
      <c r="BZ389" s="357"/>
      <c r="CA389" s="357"/>
      <c r="CB389" s="357"/>
      <c r="CC389" s="357"/>
      <c r="CD389" s="357"/>
      <c r="CE389" s="357"/>
      <c r="CF389" s="357"/>
      <c r="CG389" s="357"/>
      <c r="CH389" s="357"/>
      <c r="CI389" s="357"/>
      <c r="CJ389" s="357"/>
      <c r="CK389" s="357"/>
      <c r="CL389" s="357"/>
      <c r="CM389" s="357"/>
      <c r="CN389" s="357"/>
      <c r="CO389" s="357"/>
      <c r="CP389" s="357"/>
      <c r="CQ389" s="357"/>
      <c r="CR389" s="357"/>
      <c r="CS389" s="357"/>
      <c r="CT389" s="357"/>
      <c r="CU389" s="357"/>
      <c r="CV389" s="357"/>
      <c r="CW389" s="357"/>
      <c r="CX389" s="357"/>
      <c r="CY389" s="357"/>
      <c r="CZ389" s="357"/>
      <c r="DA389" s="357"/>
      <c r="DB389" s="357"/>
      <c r="DC389" s="357"/>
      <c r="DD389" s="357"/>
      <c r="DE389" s="357"/>
      <c r="DF389" s="357"/>
      <c r="DG389" s="357"/>
      <c r="DH389" s="357"/>
      <c r="DI389" s="357"/>
      <c r="DJ389" s="357"/>
      <c r="DK389" s="357"/>
      <c r="DL389" s="357"/>
      <c r="DM389" s="357"/>
      <c r="DN389" s="357"/>
      <c r="DO389" s="357"/>
      <c r="DP389" s="357"/>
      <c r="DQ389" s="357"/>
      <c r="DR389" s="357"/>
      <c r="DS389" s="357"/>
      <c r="DT389" s="357"/>
      <c r="DU389" s="357"/>
      <c r="DV389" s="357"/>
      <c r="DW389" s="357"/>
      <c r="DX389" s="357"/>
      <c r="DY389" s="357"/>
      <c r="DZ389" s="357"/>
      <c r="EA389" s="357"/>
      <c r="EB389" s="357"/>
      <c r="EC389" s="357"/>
      <c r="ED389" s="357"/>
    </row>
    <row r="390" spans="1:134" s="331" customFormat="1" ht="16" thickBot="1" x14ac:dyDescent="0.4">
      <c r="A390" s="621" t="s">
        <v>101</v>
      </c>
      <c r="B390" s="622"/>
      <c r="C390" s="622"/>
      <c r="D390" s="622"/>
      <c r="E390" s="622"/>
      <c r="F390" s="622"/>
      <c r="G390" s="622"/>
      <c r="H390" s="622"/>
      <c r="I390" s="622"/>
      <c r="J390" s="239">
        <f xml:space="preserve"> SUM(J388, J381, J367, J361, H354)</f>
        <v>0</v>
      </c>
      <c r="K390" s="211">
        <f xml:space="preserve"> SUM(K388, K381, K367, K361, K354)</f>
        <v>0</v>
      </c>
      <c r="L390" s="239">
        <f xml:space="preserve"> SUM(L381, L367, L361, L354)</f>
        <v>0</v>
      </c>
      <c r="M390" s="240">
        <f>SUM(J390:L390)</f>
        <v>0</v>
      </c>
      <c r="N390" s="246"/>
      <c r="P390" s="589" t="s">
        <v>101</v>
      </c>
      <c r="Q390" s="590"/>
      <c r="R390" s="590"/>
      <c r="S390" s="590"/>
      <c r="T390" s="590"/>
      <c r="U390" s="590"/>
      <c r="V390" s="590"/>
      <c r="W390" s="590"/>
      <c r="X390" s="590"/>
      <c r="Y390" s="201">
        <f t="shared" ref="Y390" si="362">AU310</f>
        <v>0</v>
      </c>
      <c r="Z390" s="303">
        <f xml:space="preserve"> SUM(Z388, Z381, Z367, Z361, X354)</f>
        <v>0</v>
      </c>
      <c r="AA390" s="212">
        <f xml:space="preserve"> SUM(AA388, AA381, AA367, AA361, AA354)</f>
        <v>0</v>
      </c>
      <c r="AB390" s="303">
        <f xml:space="preserve"> SUM(AB381, AB367, AB361, AB354)</f>
        <v>0</v>
      </c>
      <c r="AC390" s="297">
        <f>SUM(Z390:AB390)</f>
        <v>0</v>
      </c>
      <c r="AD390" s="298">
        <f t="shared" ref="AD390" si="363">M390-AC390</f>
        <v>0</v>
      </c>
      <c r="AE390" s="246"/>
      <c r="AG390" s="564" t="s">
        <v>101</v>
      </c>
      <c r="AH390" s="565"/>
      <c r="AI390" s="565"/>
      <c r="AJ390" s="565"/>
      <c r="AK390" s="565"/>
      <c r="AL390" s="565"/>
      <c r="AM390" s="565"/>
      <c r="AN390" s="565"/>
      <c r="AO390" s="565"/>
      <c r="AP390" s="206">
        <f t="shared" si="361"/>
        <v>0</v>
      </c>
      <c r="AQ390" s="288">
        <f xml:space="preserve"> SUM(AQ388, AQ381, AQ367, AQ361, AO354)</f>
        <v>0</v>
      </c>
      <c r="AR390" s="213">
        <f xml:space="preserve"> SUM(AR388, AR381, AR367, AR361, AR354)</f>
        <v>0</v>
      </c>
      <c r="AS390" s="288">
        <f xml:space="preserve"> SUM(AS381, AS367, AS361, AS354)</f>
        <v>0</v>
      </c>
      <c r="AT390" s="279">
        <f>SUM(AQ390:AS390)</f>
        <v>0</v>
      </c>
      <c r="AU390" s="280">
        <f>IF($S$393&lt;&gt;0, AC390+AP390-AT390, M390+AP390-AT390)</f>
        <v>0</v>
      </c>
    </row>
    <row r="391" spans="1:134" x14ac:dyDescent="0.35">
      <c r="F391" s="357"/>
      <c r="G391" s="357"/>
      <c r="N391" s="223"/>
    </row>
    <row r="392" spans="1:134" ht="16" thickBot="1" x14ac:dyDescent="0.4">
      <c r="F392" s="357"/>
      <c r="G392" s="357"/>
      <c r="P392" s="270"/>
      <c r="Q392" s="270"/>
      <c r="R392" s="270"/>
      <c r="S392" s="270"/>
      <c r="T392" s="270"/>
      <c r="U392" s="270"/>
      <c r="V392" s="270"/>
      <c r="AG392" s="270"/>
      <c r="AH392" s="270"/>
      <c r="AI392" s="270"/>
      <c r="AJ392" s="270"/>
      <c r="AK392" s="270"/>
      <c r="AL392" s="270"/>
      <c r="AM392" s="270"/>
    </row>
    <row r="393" spans="1:134" x14ac:dyDescent="0.35">
      <c r="B393" s="576" t="s">
        <v>242</v>
      </c>
      <c r="C393" s="577"/>
      <c r="D393" s="264">
        <f>J390</f>
        <v>0</v>
      </c>
      <c r="F393" s="357"/>
      <c r="G393" s="357"/>
      <c r="O393" s="309"/>
      <c r="P393" s="583" t="s">
        <v>242</v>
      </c>
      <c r="Q393" s="584"/>
      <c r="R393" s="584"/>
      <c r="S393" s="202">
        <f>Z390</f>
        <v>0</v>
      </c>
      <c r="T393" s="584" t="s">
        <v>104</v>
      </c>
      <c r="U393" s="584"/>
      <c r="V393" s="160">
        <f>D393-S393</f>
        <v>0</v>
      </c>
      <c r="W393" s="430"/>
      <c r="X393" s="601"/>
      <c r="Y393" s="601"/>
      <c r="Z393" s="430"/>
      <c r="AA393" s="430"/>
      <c r="AF393" s="309"/>
      <c r="AG393" s="609" t="s">
        <v>191</v>
      </c>
      <c r="AH393" s="554"/>
      <c r="AI393" s="605">
        <f>AQ390</f>
        <v>0</v>
      </c>
      <c r="AJ393" s="605"/>
      <c r="AK393" s="554" t="s">
        <v>196</v>
      </c>
      <c r="AL393" s="554"/>
      <c r="AM393" s="287">
        <f>IF($S$73&lt;&gt;0, S393+'Year 1'!AM449-AI393, D393+'Year 1'!AM449-AI393)</f>
        <v>0</v>
      </c>
      <c r="AO393" s="315" t="s">
        <v>89</v>
      </c>
      <c r="AP393" s="556"/>
      <c r="AQ393" s="556"/>
      <c r="AR393" s="556" t="s">
        <v>90</v>
      </c>
      <c r="AS393" s="612"/>
    </row>
    <row r="394" spans="1:134" x14ac:dyDescent="0.35">
      <c r="B394" s="535" t="s">
        <v>243</v>
      </c>
      <c r="C394" s="536"/>
      <c r="D394" s="390">
        <f>K390</f>
        <v>0</v>
      </c>
      <c r="F394" s="357"/>
      <c r="G394" s="357"/>
      <c r="O394" s="309"/>
      <c r="P394" s="585" t="s">
        <v>243</v>
      </c>
      <c r="Q394" s="586"/>
      <c r="R394" s="586"/>
      <c r="S394" s="189">
        <f>AA390</f>
        <v>0</v>
      </c>
      <c r="T394" s="586" t="s">
        <v>105</v>
      </c>
      <c r="U394" s="586"/>
      <c r="V394" s="161">
        <f>D394-S394</f>
        <v>0</v>
      </c>
      <c r="W394" s="430"/>
      <c r="X394" s="604"/>
      <c r="Y394" s="604"/>
      <c r="Z394" s="604"/>
      <c r="AA394" s="604"/>
      <c r="AF394" s="309"/>
      <c r="AG394" s="549" t="s">
        <v>192</v>
      </c>
      <c r="AH394" s="550"/>
      <c r="AI394" s="606">
        <f>AR390</f>
        <v>0</v>
      </c>
      <c r="AJ394" s="606"/>
      <c r="AK394" s="550" t="s">
        <v>197</v>
      </c>
      <c r="AL394" s="550"/>
      <c r="AM394" s="278">
        <f>IF($S$73&lt;&gt;0, S394+'Year 1'!AM450-AI394, D394+'Year 1'!AM450-AI394)</f>
        <v>0</v>
      </c>
      <c r="AO394" s="314" t="s">
        <v>91</v>
      </c>
      <c r="AP394" s="532"/>
      <c r="AQ394" s="532"/>
      <c r="AR394" s="532"/>
      <c r="AS394" s="562"/>
    </row>
    <row r="395" spans="1:134" ht="16" thickBot="1" x14ac:dyDescent="0.4">
      <c r="B395" s="535" t="s">
        <v>139</v>
      </c>
      <c r="C395" s="536"/>
      <c r="D395" s="265">
        <f>L390</f>
        <v>0</v>
      </c>
      <c r="F395" s="357"/>
      <c r="G395" s="357"/>
      <c r="O395" s="309"/>
      <c r="P395" s="585" t="s">
        <v>139</v>
      </c>
      <c r="Q395" s="586"/>
      <c r="R395" s="586"/>
      <c r="S395" s="189">
        <f>AB390</f>
        <v>0</v>
      </c>
      <c r="T395" s="586" t="s">
        <v>106</v>
      </c>
      <c r="U395" s="586"/>
      <c r="V395" s="161">
        <f>D395-S395</f>
        <v>0</v>
      </c>
      <c r="W395" s="430"/>
      <c r="X395" s="601"/>
      <c r="Y395" s="601"/>
      <c r="Z395" s="430"/>
      <c r="AA395" s="430"/>
      <c r="AF395" s="309"/>
      <c r="AG395" s="549" t="s">
        <v>193</v>
      </c>
      <c r="AH395" s="550"/>
      <c r="AI395" s="606">
        <f>AS390</f>
        <v>0</v>
      </c>
      <c r="AJ395" s="606"/>
      <c r="AK395" s="550" t="s">
        <v>198</v>
      </c>
      <c r="AL395" s="550"/>
      <c r="AM395" s="278">
        <f>IF($S$73&lt;&gt;0, S395+'Year 1'!AM451-AI395, D395+'Year 1'!AM451-AI395)</f>
        <v>0</v>
      </c>
      <c r="AO395" s="318" t="s">
        <v>92</v>
      </c>
      <c r="AP395" s="557"/>
      <c r="AQ395" s="557"/>
      <c r="AR395" s="557" t="s">
        <v>90</v>
      </c>
      <c r="AS395" s="613"/>
    </row>
    <row r="396" spans="1:134" ht="16" thickBot="1" x14ac:dyDescent="0.4">
      <c r="B396" s="535" t="s">
        <v>244</v>
      </c>
      <c r="C396" s="536"/>
      <c r="D396" s="390">
        <f>K390+L390</f>
        <v>0</v>
      </c>
      <c r="F396" s="357"/>
      <c r="G396" s="357"/>
      <c r="O396" s="309"/>
      <c r="P396" s="585" t="s">
        <v>244</v>
      </c>
      <c r="Q396" s="586"/>
      <c r="R396" s="586"/>
      <c r="S396" s="189">
        <f>SUM(S394:S395)</f>
        <v>0</v>
      </c>
      <c r="T396" s="586" t="s">
        <v>107</v>
      </c>
      <c r="U396" s="586"/>
      <c r="V396" s="161">
        <f>D396-S396</f>
        <v>0</v>
      </c>
      <c r="W396" s="431"/>
      <c r="X396" s="431"/>
      <c r="Y396" s="431"/>
      <c r="Z396" s="431"/>
      <c r="AA396" s="431"/>
      <c r="AF396" s="309"/>
      <c r="AG396" s="549" t="s">
        <v>194</v>
      </c>
      <c r="AH396" s="550"/>
      <c r="AI396" s="606">
        <f>SUM(AI394:AI395)</f>
        <v>0</v>
      </c>
      <c r="AJ396" s="606"/>
      <c r="AK396" s="550" t="s">
        <v>200</v>
      </c>
      <c r="AL396" s="550"/>
      <c r="AM396" s="278">
        <f>IF($S$73&lt;&gt;0, S396+'Year 1'!AM452-AI396, D396+'Year 1'!AM452-AI396)</f>
        <v>0</v>
      </c>
      <c r="AO396" s="431"/>
      <c r="AP396" s="431"/>
      <c r="AQ396" s="431"/>
      <c r="AR396" s="431"/>
      <c r="AS396" s="431"/>
    </row>
    <row r="397" spans="1:134" ht="16" thickBot="1" x14ac:dyDescent="0.4">
      <c r="B397" s="535" t="s">
        <v>245</v>
      </c>
      <c r="C397" s="536"/>
      <c r="D397" s="265">
        <f>M390</f>
        <v>0</v>
      </c>
      <c r="F397" s="357"/>
      <c r="G397" s="357"/>
      <c r="O397" s="309"/>
      <c r="P397" s="585" t="s">
        <v>245</v>
      </c>
      <c r="Q397" s="586"/>
      <c r="R397" s="586"/>
      <c r="S397" s="189">
        <f>AC390</f>
        <v>0</v>
      </c>
      <c r="T397" s="580" t="s">
        <v>108</v>
      </c>
      <c r="U397" s="580"/>
      <c r="V397" s="352">
        <f>D397-S397</f>
        <v>0</v>
      </c>
      <c r="W397" s="602"/>
      <c r="X397" s="602"/>
      <c r="Y397" s="604"/>
      <c r="Z397" s="604"/>
      <c r="AA397" s="604"/>
      <c r="AB397" s="358"/>
      <c r="AC397" s="358"/>
      <c r="AD397" s="358"/>
      <c r="AF397" s="309"/>
      <c r="AG397" s="549" t="s">
        <v>278</v>
      </c>
      <c r="AH397" s="550"/>
      <c r="AI397" s="606">
        <f>AT390</f>
        <v>0</v>
      </c>
      <c r="AJ397" s="606"/>
      <c r="AK397" s="551" t="s">
        <v>279</v>
      </c>
      <c r="AL397" s="551"/>
      <c r="AM397" s="276">
        <f>IF($S$73&lt;&gt;0, S397+'Year 1'!AM453-AI397, D397+'Year 1'!AM453-AI397)</f>
        <v>0</v>
      </c>
      <c r="AO397" s="428" t="s">
        <v>93</v>
      </c>
      <c r="AP397" s="429"/>
      <c r="AQ397" s="630"/>
      <c r="AR397" s="630"/>
      <c r="AS397" s="631"/>
      <c r="AT397" s="358"/>
      <c r="AU397" s="358"/>
    </row>
    <row r="398" spans="1:134" x14ac:dyDescent="0.35">
      <c r="B398" s="535" t="s">
        <v>174</v>
      </c>
      <c r="C398" s="536"/>
      <c r="D398" s="324" t="e">
        <f>L390/K390</f>
        <v>#DIV/0!</v>
      </c>
      <c r="F398" s="357"/>
      <c r="G398" s="357"/>
      <c r="O398" s="309"/>
      <c r="P398" s="585" t="s">
        <v>174</v>
      </c>
      <c r="Q398" s="586"/>
      <c r="R398" s="586"/>
      <c r="S398" s="203" t="e">
        <f>S395/S394</f>
        <v>#DIV/0!</v>
      </c>
      <c r="T398" s="188"/>
      <c r="U398" s="188"/>
      <c r="V398" s="350"/>
      <c r="W398" s="358"/>
      <c r="X398" s="358"/>
      <c r="Y398" s="358"/>
      <c r="Z398" s="358"/>
      <c r="AA398" s="358"/>
      <c r="AF398" s="309"/>
      <c r="AG398" s="624" t="s">
        <v>208</v>
      </c>
      <c r="AH398" s="617"/>
      <c r="AI398" s="607" t="e">
        <f>AQ388/AQ390</f>
        <v>#DIV/0!</v>
      </c>
      <c r="AJ398" s="608"/>
      <c r="AO398" s="358"/>
      <c r="AP398" s="358"/>
      <c r="AQ398" s="358"/>
      <c r="AR398" s="358"/>
      <c r="AS398" s="358"/>
    </row>
    <row r="399" spans="1:134" ht="16" thickBot="1" x14ac:dyDescent="0.4">
      <c r="B399" s="537" t="s">
        <v>144</v>
      </c>
      <c r="C399" s="538"/>
      <c r="D399" s="266" t="e">
        <f>D402 &amp; D403 &amp; D404</f>
        <v>#DIV/0!</v>
      </c>
      <c r="F399" s="357"/>
      <c r="G399" s="357"/>
      <c r="O399" s="309"/>
      <c r="P399" s="638" t="s">
        <v>144</v>
      </c>
      <c r="Q399" s="580"/>
      <c r="R399" s="580"/>
      <c r="S399" s="204" t="e">
        <f>S402 &amp; S403 &amp; S404</f>
        <v>#DIV/0!</v>
      </c>
      <c r="T399" s="188"/>
      <c r="U399" s="188"/>
      <c r="V399" s="190"/>
      <c r="AF399" s="309"/>
      <c r="AG399" s="625" t="s">
        <v>209</v>
      </c>
      <c r="AH399" s="626"/>
      <c r="AI399" s="627" t="e">
        <f>AR388/(AR390+AS390)</f>
        <v>#DIV/0!</v>
      </c>
      <c r="AJ399" s="628"/>
    </row>
    <row r="400" spans="1:134" x14ac:dyDescent="0.35">
      <c r="F400" s="357"/>
      <c r="G400" s="357"/>
      <c r="S400" s="166"/>
      <c r="AG400" s="166"/>
      <c r="AH400" s="166"/>
      <c r="AI400" s="166"/>
      <c r="AJ400" s="166"/>
    </row>
    <row r="401" spans="1:47" x14ac:dyDescent="0.35">
      <c r="F401" s="357"/>
      <c r="G401" s="357"/>
    </row>
    <row r="402" spans="1:47" x14ac:dyDescent="0.35">
      <c r="D402" s="357" t="e">
        <f>D393/D393</f>
        <v>#DIV/0!</v>
      </c>
      <c r="F402" s="357"/>
      <c r="G402" s="357"/>
      <c r="S402" s="357" t="e">
        <f>S393/S393</f>
        <v>#DIV/0!</v>
      </c>
    </row>
    <row r="403" spans="1:47" x14ac:dyDescent="0.35">
      <c r="D403" s="357" t="s">
        <v>145</v>
      </c>
      <c r="F403" s="357"/>
      <c r="G403" s="357"/>
      <c r="S403" s="357" t="s">
        <v>145</v>
      </c>
    </row>
    <row r="404" spans="1:47" x14ac:dyDescent="0.35">
      <c r="D404" s="225" t="e">
        <f>D396/D393</f>
        <v>#DIV/0!</v>
      </c>
      <c r="F404" s="357"/>
      <c r="G404" s="357"/>
      <c r="S404" s="225" t="e">
        <f>S396/S393</f>
        <v>#DIV/0!</v>
      </c>
    </row>
    <row r="405" spans="1:47" x14ac:dyDescent="0.35">
      <c r="F405" s="357"/>
      <c r="G405" s="357"/>
      <c r="AD405" s="357">
        <v>15</v>
      </c>
    </row>
    <row r="406" spans="1:47" ht="16" thickBot="1" x14ac:dyDescent="0.4">
      <c r="F406" s="357"/>
      <c r="G406" s="357"/>
    </row>
    <row r="407" spans="1:47" s="242" customFormat="1" x14ac:dyDescent="0.35">
      <c r="A407" s="519" t="s">
        <v>97</v>
      </c>
      <c r="B407" s="520"/>
      <c r="C407" s="520"/>
      <c r="D407" s="520"/>
      <c r="E407" s="520"/>
      <c r="F407" s="520"/>
      <c r="G407" s="520"/>
      <c r="H407" s="520"/>
      <c r="I407" s="520"/>
      <c r="J407" s="520"/>
      <c r="K407" s="520"/>
      <c r="L407" s="520"/>
      <c r="M407" s="521"/>
      <c r="N407" s="413"/>
      <c r="P407" s="573" t="s">
        <v>264</v>
      </c>
      <c r="Q407" s="574"/>
      <c r="R407" s="574"/>
      <c r="S407" s="574"/>
      <c r="T407" s="574"/>
      <c r="U407" s="574"/>
      <c r="V407" s="574"/>
      <c r="W407" s="574"/>
      <c r="X407" s="574"/>
      <c r="Y407" s="574"/>
      <c r="Z407" s="574"/>
      <c r="AA407" s="574"/>
      <c r="AB407" s="574"/>
      <c r="AC407" s="574"/>
      <c r="AD407" s="575"/>
      <c r="AG407" s="614" t="s">
        <v>280</v>
      </c>
      <c r="AH407" s="615"/>
      <c r="AI407" s="615"/>
      <c r="AJ407" s="615"/>
      <c r="AK407" s="615"/>
      <c r="AL407" s="615"/>
      <c r="AM407" s="615"/>
      <c r="AN407" s="615"/>
      <c r="AO407" s="615"/>
      <c r="AP407" s="615"/>
      <c r="AQ407" s="615"/>
      <c r="AR407" s="615"/>
      <c r="AS407" s="615"/>
      <c r="AT407" s="615"/>
      <c r="AU407" s="616"/>
    </row>
    <row r="408" spans="1:47" s="242" customFormat="1" x14ac:dyDescent="0.35">
      <c r="A408" s="522" t="s">
        <v>215</v>
      </c>
      <c r="B408" s="496"/>
      <c r="C408" s="496"/>
      <c r="D408" s="496"/>
      <c r="E408" s="496"/>
      <c r="F408" s="496"/>
      <c r="G408" s="496"/>
      <c r="H408" s="496"/>
      <c r="I408" s="496"/>
      <c r="J408" s="496"/>
      <c r="K408" s="496"/>
      <c r="L408" s="496"/>
      <c r="M408" s="523"/>
      <c r="N408" s="413"/>
      <c r="P408" s="522" t="s">
        <v>265</v>
      </c>
      <c r="Q408" s="496"/>
      <c r="R408" s="496"/>
      <c r="S408" s="496"/>
      <c r="T408" s="496"/>
      <c r="U408" s="496"/>
      <c r="V408" s="496"/>
      <c r="W408" s="496"/>
      <c r="X408" s="496"/>
      <c r="Y408" s="496"/>
      <c r="Z408" s="496"/>
      <c r="AA408" s="496"/>
      <c r="AB408" s="496"/>
      <c r="AC408" s="496"/>
      <c r="AD408" s="523"/>
      <c r="AG408" s="522" t="s">
        <v>280</v>
      </c>
      <c r="AH408" s="496"/>
      <c r="AI408" s="496"/>
      <c r="AJ408" s="496"/>
      <c r="AK408" s="496"/>
      <c r="AL408" s="496"/>
      <c r="AM408" s="496"/>
      <c r="AN408" s="496"/>
      <c r="AO408" s="496"/>
      <c r="AP408" s="496"/>
      <c r="AQ408" s="496"/>
      <c r="AR408" s="496"/>
      <c r="AS408" s="496"/>
      <c r="AT408" s="496"/>
      <c r="AU408" s="523"/>
    </row>
    <row r="409" spans="1:47" s="165" customFormat="1" x14ac:dyDescent="0.35">
      <c r="A409" s="495" t="s">
        <v>246</v>
      </c>
      <c r="B409" s="491"/>
      <c r="C409" s="525"/>
      <c r="D409" s="525"/>
      <c r="E409" s="525"/>
      <c r="F409" s="525"/>
      <c r="G409" s="409" t="s">
        <v>247</v>
      </c>
      <c r="H409" s="525"/>
      <c r="I409" s="525"/>
      <c r="J409" s="525"/>
      <c r="K409" s="525"/>
      <c r="L409" s="525"/>
      <c r="M409" s="526"/>
      <c r="N409" s="432"/>
      <c r="P409" s="495" t="s">
        <v>246</v>
      </c>
      <c r="Q409" s="491"/>
      <c r="R409" s="525"/>
      <c r="S409" s="525"/>
      <c r="T409" s="525"/>
      <c r="U409" s="525"/>
      <c r="V409" s="525"/>
      <c r="W409" s="409" t="s">
        <v>247</v>
      </c>
      <c r="X409" s="525"/>
      <c r="Y409" s="525"/>
      <c r="Z409" s="525"/>
      <c r="AA409" s="525"/>
      <c r="AB409" s="525"/>
      <c r="AC409" s="525"/>
      <c r="AD409" s="526"/>
      <c r="AG409" s="495" t="s">
        <v>246</v>
      </c>
      <c r="AH409" s="491"/>
      <c r="AI409" s="525"/>
      <c r="AJ409" s="525"/>
      <c r="AK409" s="525"/>
      <c r="AL409" s="525"/>
      <c r="AM409" s="525"/>
      <c r="AN409" s="409" t="s">
        <v>247</v>
      </c>
      <c r="AO409" s="525"/>
      <c r="AP409" s="525"/>
      <c r="AQ409" s="525"/>
      <c r="AR409" s="525"/>
      <c r="AS409" s="525"/>
      <c r="AT409" s="525"/>
      <c r="AU409" s="526"/>
    </row>
    <row r="410" spans="1:47" x14ac:dyDescent="0.35">
      <c r="A410" s="522" t="s">
        <v>0</v>
      </c>
      <c r="B410" s="496"/>
      <c r="C410" s="512"/>
      <c r="D410" s="512"/>
      <c r="E410" s="512"/>
      <c r="F410" s="512"/>
      <c r="G410" s="512"/>
      <c r="H410" s="512"/>
      <c r="I410" s="512"/>
      <c r="J410" s="512"/>
      <c r="K410" s="512"/>
      <c r="L410" s="512"/>
      <c r="M410" s="527"/>
      <c r="P410" s="522" t="s">
        <v>0</v>
      </c>
      <c r="Q410" s="496"/>
      <c r="R410" s="617"/>
      <c r="S410" s="617"/>
      <c r="T410" s="617"/>
      <c r="U410" s="617"/>
      <c r="V410" s="617"/>
      <c r="W410" s="617"/>
      <c r="X410" s="617"/>
      <c r="Y410" s="617"/>
      <c r="Z410" s="617"/>
      <c r="AA410" s="617"/>
      <c r="AB410" s="617"/>
      <c r="AC410" s="617"/>
      <c r="AD410" s="618"/>
      <c r="AG410" s="522" t="s">
        <v>0</v>
      </c>
      <c r="AH410" s="496"/>
      <c r="AI410" s="617"/>
      <c r="AJ410" s="617"/>
      <c r="AK410" s="617"/>
      <c r="AL410" s="617"/>
      <c r="AM410" s="617"/>
      <c r="AN410" s="617"/>
      <c r="AO410" s="617"/>
      <c r="AP410" s="617"/>
      <c r="AQ410" s="617"/>
      <c r="AR410" s="617"/>
      <c r="AS410" s="617"/>
      <c r="AT410" s="617"/>
      <c r="AU410" s="618"/>
    </row>
    <row r="411" spans="1:47" x14ac:dyDescent="0.35">
      <c r="A411" s="522" t="s">
        <v>96</v>
      </c>
      <c r="B411" s="496"/>
      <c r="C411" s="512"/>
      <c r="D411" s="512"/>
      <c r="E411" s="512"/>
      <c r="F411" s="512"/>
      <c r="G411" s="512"/>
      <c r="H411" s="512"/>
      <c r="I411" s="512"/>
      <c r="J411" s="512"/>
      <c r="K411" s="512"/>
      <c r="L411" s="512"/>
      <c r="M411" s="527"/>
      <c r="P411" s="522" t="s">
        <v>96</v>
      </c>
      <c r="Q411" s="496"/>
      <c r="R411" s="617"/>
      <c r="S411" s="617"/>
      <c r="T411" s="617"/>
      <c r="U411" s="617"/>
      <c r="V411" s="617"/>
      <c r="W411" s="617"/>
      <c r="X411" s="617"/>
      <c r="Y411" s="617"/>
      <c r="Z411" s="617"/>
      <c r="AA411" s="617"/>
      <c r="AB411" s="617"/>
      <c r="AC411" s="617"/>
      <c r="AD411" s="618"/>
      <c r="AG411" s="522" t="s">
        <v>96</v>
      </c>
      <c r="AH411" s="496"/>
      <c r="AI411" s="617"/>
      <c r="AJ411" s="617"/>
      <c r="AK411" s="617"/>
      <c r="AL411" s="617"/>
      <c r="AM411" s="617"/>
      <c r="AN411" s="617"/>
      <c r="AO411" s="617"/>
      <c r="AP411" s="617"/>
      <c r="AQ411" s="617"/>
      <c r="AR411" s="617"/>
      <c r="AS411" s="617"/>
      <c r="AT411" s="617"/>
      <c r="AU411" s="618"/>
    </row>
    <row r="412" spans="1:47" ht="16" thickBot="1" x14ac:dyDescent="0.4">
      <c r="A412" s="540" t="s">
        <v>2</v>
      </c>
      <c r="B412" s="541"/>
      <c r="C412" s="528"/>
      <c r="D412" s="528"/>
      <c r="E412" s="528"/>
      <c r="F412" s="528"/>
      <c r="G412" s="528"/>
      <c r="H412" s="528"/>
      <c r="I412" s="528"/>
      <c r="J412" s="528"/>
      <c r="K412" s="528"/>
      <c r="L412" s="528"/>
      <c r="M412" s="529"/>
      <c r="P412" s="540" t="s">
        <v>2</v>
      </c>
      <c r="Q412" s="541"/>
      <c r="R412" s="494"/>
      <c r="S412" s="494"/>
      <c r="T412" s="494"/>
      <c r="U412" s="494"/>
      <c r="V412" s="494"/>
      <c r="W412" s="494"/>
      <c r="X412" s="494"/>
      <c r="Y412" s="494"/>
      <c r="Z412" s="494"/>
      <c r="AA412" s="494"/>
      <c r="AB412" s="494"/>
      <c r="AC412" s="494"/>
      <c r="AD412" s="619"/>
      <c r="AG412" s="540" t="s">
        <v>2</v>
      </c>
      <c r="AH412" s="541"/>
      <c r="AI412" s="494"/>
      <c r="AJ412" s="494"/>
      <c r="AK412" s="494"/>
      <c r="AL412" s="494"/>
      <c r="AM412" s="494"/>
      <c r="AN412" s="494"/>
      <c r="AO412" s="494"/>
      <c r="AP412" s="494"/>
      <c r="AQ412" s="494"/>
      <c r="AR412" s="494"/>
      <c r="AS412" s="494"/>
      <c r="AT412" s="494"/>
      <c r="AU412" s="619"/>
    </row>
    <row r="413" spans="1:47" ht="16" thickBot="1" x14ac:dyDescent="0.4">
      <c r="F413" s="357"/>
      <c r="G413" s="357"/>
    </row>
    <row r="414" spans="1:47" s="242" customFormat="1" x14ac:dyDescent="0.35">
      <c r="A414" s="502" t="s">
        <v>84</v>
      </c>
      <c r="B414" s="503"/>
      <c r="C414" s="503"/>
      <c r="D414" s="503"/>
      <c r="E414" s="503"/>
      <c r="F414" s="503"/>
      <c r="G414" s="503"/>
      <c r="H414" s="503"/>
      <c r="I414" s="503"/>
      <c r="J414" s="503"/>
      <c r="K414" s="503"/>
      <c r="L414" s="503"/>
      <c r="M414" s="518"/>
      <c r="N414" s="413"/>
      <c r="P414" s="502" t="s">
        <v>84</v>
      </c>
      <c r="Q414" s="503"/>
      <c r="R414" s="503"/>
      <c r="S414" s="503"/>
      <c r="T414" s="503"/>
      <c r="U414" s="503"/>
      <c r="V414" s="503"/>
      <c r="W414" s="503"/>
      <c r="X414" s="503"/>
      <c r="Y414" s="503"/>
      <c r="Z414" s="503"/>
      <c r="AA414" s="503"/>
      <c r="AB414" s="503"/>
      <c r="AC414" s="503"/>
      <c r="AD414" s="518"/>
      <c r="AE414" s="413"/>
      <c r="AG414" s="502" t="s">
        <v>84</v>
      </c>
      <c r="AH414" s="503"/>
      <c r="AI414" s="503"/>
      <c r="AJ414" s="503"/>
      <c r="AK414" s="503"/>
      <c r="AL414" s="503"/>
      <c r="AM414" s="503"/>
      <c r="AN414" s="503"/>
      <c r="AO414" s="503"/>
      <c r="AP414" s="503"/>
      <c r="AQ414" s="503"/>
      <c r="AR414" s="503"/>
      <c r="AS414" s="503"/>
      <c r="AT414" s="503"/>
      <c r="AU414" s="518"/>
    </row>
    <row r="415" spans="1:47" s="242" customFormat="1" x14ac:dyDescent="0.35">
      <c r="A415" s="419"/>
      <c r="B415" s="412" t="s">
        <v>85</v>
      </c>
      <c r="C415" s="496" t="s">
        <v>13</v>
      </c>
      <c r="D415" s="496"/>
      <c r="E415" s="424" t="s">
        <v>14</v>
      </c>
      <c r="F415" s="412" t="s">
        <v>171</v>
      </c>
      <c r="G415" s="412" t="s">
        <v>68</v>
      </c>
      <c r="H415" s="422" t="s">
        <v>151</v>
      </c>
      <c r="I415" s="412" t="s">
        <v>80</v>
      </c>
      <c r="J415" s="412" t="s">
        <v>81</v>
      </c>
      <c r="K415" s="422" t="s">
        <v>82</v>
      </c>
      <c r="L415" s="412" t="s">
        <v>150</v>
      </c>
      <c r="M415" s="259" t="s">
        <v>18</v>
      </c>
      <c r="N415" s="413"/>
      <c r="P415" s="419"/>
      <c r="Q415" s="412" t="s">
        <v>85</v>
      </c>
      <c r="R415" s="496" t="s">
        <v>13</v>
      </c>
      <c r="S415" s="496"/>
      <c r="T415" s="424" t="s">
        <v>14</v>
      </c>
      <c r="U415" s="260" t="s">
        <v>266</v>
      </c>
      <c r="V415" s="424" t="s">
        <v>171</v>
      </c>
      <c r="W415" s="424" t="s">
        <v>68</v>
      </c>
      <c r="X415" s="260" t="s">
        <v>151</v>
      </c>
      <c r="Y415" s="424" t="s">
        <v>80</v>
      </c>
      <c r="Z415" s="424" t="s">
        <v>81</v>
      </c>
      <c r="AA415" s="260" t="s">
        <v>82</v>
      </c>
      <c r="AB415" s="424" t="s">
        <v>150</v>
      </c>
      <c r="AC415" s="260" t="s">
        <v>18</v>
      </c>
      <c r="AD415" s="267" t="s">
        <v>114</v>
      </c>
      <c r="AE415" s="413"/>
      <c r="AG415" s="419"/>
      <c r="AH415" s="412" t="s">
        <v>85</v>
      </c>
      <c r="AI415" s="496" t="s">
        <v>13</v>
      </c>
      <c r="AJ415" s="496"/>
      <c r="AK415" s="424" t="s">
        <v>14</v>
      </c>
      <c r="AL415" s="260" t="s">
        <v>266</v>
      </c>
      <c r="AM415" s="424" t="s">
        <v>171</v>
      </c>
      <c r="AN415" s="424" t="s">
        <v>68</v>
      </c>
      <c r="AO415" s="260" t="s">
        <v>151</v>
      </c>
      <c r="AP415" s="424" t="s">
        <v>80</v>
      </c>
      <c r="AQ415" s="424" t="s">
        <v>81</v>
      </c>
      <c r="AR415" s="260" t="s">
        <v>82</v>
      </c>
      <c r="AS415" s="424" t="s">
        <v>150</v>
      </c>
      <c r="AT415" s="260" t="s">
        <v>213</v>
      </c>
      <c r="AU415" s="267" t="s">
        <v>269</v>
      </c>
    </row>
    <row r="416" spans="1:47" x14ac:dyDescent="0.35">
      <c r="A416" s="415">
        <v>1</v>
      </c>
      <c r="B416" s="420"/>
      <c r="C416" s="491"/>
      <c r="D416" s="491"/>
      <c r="E416" s="423"/>
      <c r="F416" s="234">
        <v>0</v>
      </c>
      <c r="G416" s="234">
        <v>0</v>
      </c>
      <c r="H416" s="235">
        <f>SUM(F416:G416)</f>
        <v>0</v>
      </c>
      <c r="I416" s="234">
        <v>0</v>
      </c>
      <c r="J416" s="234">
        <v>0</v>
      </c>
      <c r="K416" s="235">
        <f>SUM(I416:J416)</f>
        <v>0</v>
      </c>
      <c r="L416" s="234">
        <v>0</v>
      </c>
      <c r="M416" s="236">
        <f>SUM(H416, K416, L416)</f>
        <v>0</v>
      </c>
      <c r="N416" s="222"/>
      <c r="P416" s="415">
        <v>1</v>
      </c>
      <c r="Q416" s="420"/>
      <c r="R416" s="491"/>
      <c r="S416" s="491"/>
      <c r="T416" s="409"/>
      <c r="U416" s="162">
        <f>AU336</f>
        <v>0</v>
      </c>
      <c r="V416" s="234">
        <v>0</v>
      </c>
      <c r="W416" s="234">
        <v>0</v>
      </c>
      <c r="X416" s="295">
        <f>SUM(V416:W416)</f>
        <v>0</v>
      </c>
      <c r="Y416" s="234">
        <v>0</v>
      </c>
      <c r="Z416" s="234">
        <v>0</v>
      </c>
      <c r="AA416" s="295">
        <f>SUM(Y416:Z416)</f>
        <v>0</v>
      </c>
      <c r="AB416" s="234">
        <v>0</v>
      </c>
      <c r="AC416" s="295">
        <f>SUM(X416, AA416, AB416)</f>
        <v>0</v>
      </c>
      <c r="AD416" s="296">
        <f>M416-AC416</f>
        <v>0</v>
      </c>
      <c r="AE416" s="222"/>
      <c r="AG416" s="415">
        <v>1</v>
      </c>
      <c r="AH416" s="420"/>
      <c r="AI416" s="491"/>
      <c r="AJ416" s="491"/>
      <c r="AK416" s="409"/>
      <c r="AL416" s="307">
        <f>AU336</f>
        <v>0</v>
      </c>
      <c r="AM416" s="234">
        <v>0</v>
      </c>
      <c r="AN416" s="234">
        <v>0</v>
      </c>
      <c r="AO416" s="277">
        <f>SUM(AM416:AN416)</f>
        <v>0</v>
      </c>
      <c r="AP416" s="234">
        <v>0</v>
      </c>
      <c r="AQ416" s="234">
        <v>0</v>
      </c>
      <c r="AR416" s="277">
        <f>SUM(AP416:AQ416)</f>
        <v>0</v>
      </c>
      <c r="AS416" s="234">
        <v>0</v>
      </c>
      <c r="AT416" s="277">
        <f>SUM(AO416, AR416, AS416)</f>
        <v>0</v>
      </c>
      <c r="AU416" s="278">
        <f>IF($S$473&lt;&gt;0, AC416+AL416-AT416, M416+AL416-AT416)</f>
        <v>0</v>
      </c>
    </row>
    <row r="417" spans="1:48" x14ac:dyDescent="0.35">
      <c r="A417" s="415">
        <v>2</v>
      </c>
      <c r="B417" s="420"/>
      <c r="C417" s="491"/>
      <c r="D417" s="491"/>
      <c r="E417" s="423"/>
      <c r="F417" s="234">
        <v>0</v>
      </c>
      <c r="G417" s="234">
        <v>0</v>
      </c>
      <c r="H417" s="235">
        <f t="shared" ref="H417:H422" si="364">SUM(F417:G417)</f>
        <v>0</v>
      </c>
      <c r="I417" s="234">
        <v>0</v>
      </c>
      <c r="J417" s="234">
        <v>0</v>
      </c>
      <c r="K417" s="235">
        <f t="shared" ref="K417:K422" si="365">SUM(I417:J417)</f>
        <v>0</v>
      </c>
      <c r="L417" s="234">
        <v>0</v>
      </c>
      <c r="M417" s="236">
        <f t="shared" ref="M417:M422" si="366">SUM(H417, K417, L417)</f>
        <v>0</v>
      </c>
      <c r="N417" s="222"/>
      <c r="P417" s="415">
        <v>2</v>
      </c>
      <c r="Q417" s="420"/>
      <c r="R417" s="491"/>
      <c r="S417" s="491"/>
      <c r="T417" s="409"/>
      <c r="U417" s="162">
        <f t="shared" ref="U417:U423" si="367">AU337</f>
        <v>0</v>
      </c>
      <c r="V417" s="234">
        <v>0</v>
      </c>
      <c r="W417" s="234">
        <v>0</v>
      </c>
      <c r="X417" s="295">
        <f t="shared" ref="X417:X422" si="368">SUM(V417:W417)</f>
        <v>0</v>
      </c>
      <c r="Y417" s="234">
        <v>0</v>
      </c>
      <c r="Z417" s="234">
        <v>0</v>
      </c>
      <c r="AA417" s="295">
        <f t="shared" ref="AA417:AA422" si="369">SUM(Y417:Z417)</f>
        <v>0</v>
      </c>
      <c r="AB417" s="234">
        <v>0</v>
      </c>
      <c r="AC417" s="295">
        <f t="shared" ref="AC417:AC422" si="370">SUM(X417, AA417, AB417)</f>
        <v>0</v>
      </c>
      <c r="AD417" s="296">
        <f t="shared" ref="AD417:AD422" si="371">M417-AC417</f>
        <v>0</v>
      </c>
      <c r="AE417" s="222"/>
      <c r="AG417" s="415">
        <v>2</v>
      </c>
      <c r="AH417" s="420"/>
      <c r="AI417" s="491"/>
      <c r="AJ417" s="491"/>
      <c r="AK417" s="409"/>
      <c r="AL417" s="307">
        <f t="shared" ref="AL417:AL423" si="372">AU337</f>
        <v>0</v>
      </c>
      <c r="AM417" s="234">
        <v>0</v>
      </c>
      <c r="AN417" s="234">
        <v>0</v>
      </c>
      <c r="AO417" s="277">
        <f t="shared" ref="AO417:AO422" si="373">SUM(AM417:AN417)</f>
        <v>0</v>
      </c>
      <c r="AP417" s="234">
        <v>0</v>
      </c>
      <c r="AQ417" s="234">
        <v>0</v>
      </c>
      <c r="AR417" s="277">
        <f t="shared" ref="AR417:AR422" si="374">SUM(AP417:AQ417)</f>
        <v>0</v>
      </c>
      <c r="AS417" s="234">
        <v>0</v>
      </c>
      <c r="AT417" s="277">
        <f t="shared" ref="AT417:AT422" si="375">SUM(AO417, AR417, AS417)</f>
        <v>0</v>
      </c>
      <c r="AU417" s="278">
        <f t="shared" ref="AU417:AU423" si="376">IF($S$473&lt;&gt;0, AC417+AL417-AT417, M417+AL417-AT417)</f>
        <v>0</v>
      </c>
    </row>
    <row r="418" spans="1:48" x14ac:dyDescent="0.35">
      <c r="A418" s="415">
        <v>3</v>
      </c>
      <c r="B418" s="420"/>
      <c r="C418" s="491"/>
      <c r="D418" s="491"/>
      <c r="E418" s="423"/>
      <c r="F418" s="234">
        <v>0</v>
      </c>
      <c r="G418" s="234">
        <v>0</v>
      </c>
      <c r="H418" s="235">
        <f t="shared" si="364"/>
        <v>0</v>
      </c>
      <c r="I418" s="234">
        <v>0</v>
      </c>
      <c r="J418" s="234">
        <v>0</v>
      </c>
      <c r="K418" s="235">
        <f t="shared" si="365"/>
        <v>0</v>
      </c>
      <c r="L418" s="234">
        <v>0</v>
      </c>
      <c r="M418" s="236">
        <f t="shared" si="366"/>
        <v>0</v>
      </c>
      <c r="N418" s="222"/>
      <c r="P418" s="415">
        <v>3</v>
      </c>
      <c r="Q418" s="420"/>
      <c r="R418" s="491"/>
      <c r="S418" s="491"/>
      <c r="T418" s="409"/>
      <c r="U418" s="162">
        <f t="shared" si="367"/>
        <v>0</v>
      </c>
      <c r="V418" s="234">
        <v>0</v>
      </c>
      <c r="W418" s="234">
        <v>0</v>
      </c>
      <c r="X418" s="295">
        <f t="shared" si="368"/>
        <v>0</v>
      </c>
      <c r="Y418" s="234">
        <v>0</v>
      </c>
      <c r="Z418" s="234">
        <v>0</v>
      </c>
      <c r="AA418" s="295">
        <f t="shared" si="369"/>
        <v>0</v>
      </c>
      <c r="AB418" s="234">
        <v>0</v>
      </c>
      <c r="AC418" s="295">
        <f t="shared" si="370"/>
        <v>0</v>
      </c>
      <c r="AD418" s="296">
        <f t="shared" si="371"/>
        <v>0</v>
      </c>
      <c r="AE418" s="222"/>
      <c r="AG418" s="415">
        <v>3</v>
      </c>
      <c r="AH418" s="420"/>
      <c r="AI418" s="491"/>
      <c r="AJ418" s="491"/>
      <c r="AK418" s="409"/>
      <c r="AL418" s="307">
        <f t="shared" si="372"/>
        <v>0</v>
      </c>
      <c r="AM418" s="234">
        <v>0</v>
      </c>
      <c r="AN418" s="234">
        <v>0</v>
      </c>
      <c r="AO418" s="277">
        <f t="shared" si="373"/>
        <v>0</v>
      </c>
      <c r="AP418" s="234">
        <v>0</v>
      </c>
      <c r="AQ418" s="234">
        <v>0</v>
      </c>
      <c r="AR418" s="277">
        <f t="shared" si="374"/>
        <v>0</v>
      </c>
      <c r="AS418" s="234">
        <v>0</v>
      </c>
      <c r="AT418" s="277">
        <f t="shared" si="375"/>
        <v>0</v>
      </c>
      <c r="AU418" s="278">
        <f t="shared" si="376"/>
        <v>0</v>
      </c>
    </row>
    <row r="419" spans="1:48" x14ac:dyDescent="0.35">
      <c r="A419" s="415">
        <v>4</v>
      </c>
      <c r="B419" s="420"/>
      <c r="C419" s="491"/>
      <c r="D419" s="491"/>
      <c r="E419" s="423"/>
      <c r="F419" s="234">
        <v>0</v>
      </c>
      <c r="G419" s="234">
        <v>0</v>
      </c>
      <c r="H419" s="235">
        <f>SUM(F419:G419)</f>
        <v>0</v>
      </c>
      <c r="I419" s="234">
        <v>0</v>
      </c>
      <c r="J419" s="234">
        <v>0</v>
      </c>
      <c r="K419" s="235">
        <f>SUM(I419:J419)</f>
        <v>0</v>
      </c>
      <c r="L419" s="234">
        <v>0</v>
      </c>
      <c r="M419" s="236">
        <f>SUM(H419, K419, L419)</f>
        <v>0</v>
      </c>
      <c r="N419" s="222"/>
      <c r="P419" s="415">
        <v>4</v>
      </c>
      <c r="Q419" s="420"/>
      <c r="R419" s="491"/>
      <c r="S419" s="491"/>
      <c r="T419" s="409"/>
      <c r="U419" s="162">
        <f t="shared" si="367"/>
        <v>0</v>
      </c>
      <c r="V419" s="234">
        <v>0</v>
      </c>
      <c r="W419" s="234">
        <v>0</v>
      </c>
      <c r="X419" s="295">
        <f t="shared" si="368"/>
        <v>0</v>
      </c>
      <c r="Y419" s="234">
        <v>0</v>
      </c>
      <c r="Z419" s="234">
        <v>0</v>
      </c>
      <c r="AA419" s="295">
        <f t="shared" si="369"/>
        <v>0</v>
      </c>
      <c r="AB419" s="234">
        <v>0</v>
      </c>
      <c r="AC419" s="295">
        <f t="shared" si="370"/>
        <v>0</v>
      </c>
      <c r="AD419" s="296">
        <f t="shared" si="371"/>
        <v>0</v>
      </c>
      <c r="AE419" s="222"/>
      <c r="AG419" s="415">
        <v>4</v>
      </c>
      <c r="AH419" s="420"/>
      <c r="AI419" s="491"/>
      <c r="AJ419" s="491"/>
      <c r="AK419" s="409"/>
      <c r="AL419" s="307">
        <f t="shared" si="372"/>
        <v>0</v>
      </c>
      <c r="AM419" s="234">
        <v>0</v>
      </c>
      <c r="AN419" s="234">
        <v>0</v>
      </c>
      <c r="AO419" s="277">
        <f t="shared" si="373"/>
        <v>0</v>
      </c>
      <c r="AP419" s="234">
        <v>0</v>
      </c>
      <c r="AQ419" s="234">
        <v>0</v>
      </c>
      <c r="AR419" s="277">
        <f t="shared" si="374"/>
        <v>0</v>
      </c>
      <c r="AS419" s="234">
        <v>0</v>
      </c>
      <c r="AT419" s="277">
        <f t="shared" si="375"/>
        <v>0</v>
      </c>
      <c r="AU419" s="278">
        <f t="shared" si="376"/>
        <v>0</v>
      </c>
    </row>
    <row r="420" spans="1:48" x14ac:dyDescent="0.35">
      <c r="A420" s="415">
        <v>5</v>
      </c>
      <c r="B420" s="420"/>
      <c r="C420" s="491"/>
      <c r="D420" s="491"/>
      <c r="E420" s="423"/>
      <c r="F420" s="234">
        <v>0</v>
      </c>
      <c r="G420" s="234">
        <v>0</v>
      </c>
      <c r="H420" s="235">
        <f t="shared" si="364"/>
        <v>0</v>
      </c>
      <c r="I420" s="234">
        <v>0</v>
      </c>
      <c r="J420" s="234">
        <v>0</v>
      </c>
      <c r="K420" s="235">
        <f t="shared" si="365"/>
        <v>0</v>
      </c>
      <c r="L420" s="234">
        <v>0</v>
      </c>
      <c r="M420" s="236">
        <f t="shared" si="366"/>
        <v>0</v>
      </c>
      <c r="N420" s="222"/>
      <c r="P420" s="415">
        <v>5</v>
      </c>
      <c r="Q420" s="420"/>
      <c r="R420" s="491"/>
      <c r="S420" s="491"/>
      <c r="T420" s="409"/>
      <c r="U420" s="162">
        <f t="shared" si="367"/>
        <v>0</v>
      </c>
      <c r="V420" s="234">
        <v>0</v>
      </c>
      <c r="W420" s="234">
        <v>0</v>
      </c>
      <c r="X420" s="295">
        <f t="shared" si="368"/>
        <v>0</v>
      </c>
      <c r="Y420" s="234">
        <v>0</v>
      </c>
      <c r="Z420" s="234">
        <v>0</v>
      </c>
      <c r="AA420" s="295">
        <f t="shared" si="369"/>
        <v>0</v>
      </c>
      <c r="AB420" s="234">
        <v>0</v>
      </c>
      <c r="AC420" s="295">
        <f t="shared" si="370"/>
        <v>0</v>
      </c>
      <c r="AD420" s="296">
        <f t="shared" si="371"/>
        <v>0</v>
      </c>
      <c r="AE420" s="222"/>
      <c r="AG420" s="415">
        <v>5</v>
      </c>
      <c r="AH420" s="420"/>
      <c r="AI420" s="491"/>
      <c r="AJ420" s="491"/>
      <c r="AK420" s="409"/>
      <c r="AL420" s="307">
        <f t="shared" si="372"/>
        <v>0</v>
      </c>
      <c r="AM420" s="234">
        <v>0</v>
      </c>
      <c r="AN420" s="234">
        <v>0</v>
      </c>
      <c r="AO420" s="277">
        <f t="shared" si="373"/>
        <v>0</v>
      </c>
      <c r="AP420" s="234">
        <v>0</v>
      </c>
      <c r="AQ420" s="234">
        <v>0</v>
      </c>
      <c r="AR420" s="277">
        <f t="shared" si="374"/>
        <v>0</v>
      </c>
      <c r="AS420" s="234">
        <v>0</v>
      </c>
      <c r="AT420" s="277">
        <f t="shared" si="375"/>
        <v>0</v>
      </c>
      <c r="AU420" s="278">
        <f t="shared" si="376"/>
        <v>0</v>
      </c>
    </row>
    <row r="421" spans="1:48" x14ac:dyDescent="0.35">
      <c r="A421" s="415">
        <v>6</v>
      </c>
      <c r="B421" s="420"/>
      <c r="C421" s="491"/>
      <c r="D421" s="491"/>
      <c r="E421" s="423"/>
      <c r="F421" s="234">
        <v>0</v>
      </c>
      <c r="G421" s="234">
        <v>0</v>
      </c>
      <c r="H421" s="235">
        <f t="shared" si="364"/>
        <v>0</v>
      </c>
      <c r="I421" s="234">
        <v>0</v>
      </c>
      <c r="J421" s="234">
        <v>0</v>
      </c>
      <c r="K421" s="235">
        <f t="shared" si="365"/>
        <v>0</v>
      </c>
      <c r="L421" s="234">
        <v>0</v>
      </c>
      <c r="M421" s="236">
        <f t="shared" si="366"/>
        <v>0</v>
      </c>
      <c r="N421" s="222"/>
      <c r="P421" s="415">
        <v>6</v>
      </c>
      <c r="Q421" s="420"/>
      <c r="R421" s="491"/>
      <c r="S421" s="491"/>
      <c r="T421" s="409"/>
      <c r="U421" s="162">
        <f t="shared" si="367"/>
        <v>0</v>
      </c>
      <c r="V421" s="234">
        <v>0</v>
      </c>
      <c r="W421" s="234">
        <v>0</v>
      </c>
      <c r="X421" s="295">
        <f t="shared" si="368"/>
        <v>0</v>
      </c>
      <c r="Y421" s="234">
        <v>0</v>
      </c>
      <c r="Z421" s="234">
        <v>0</v>
      </c>
      <c r="AA421" s="295">
        <f t="shared" si="369"/>
        <v>0</v>
      </c>
      <c r="AB421" s="234">
        <v>0</v>
      </c>
      <c r="AC421" s="295">
        <f t="shared" si="370"/>
        <v>0</v>
      </c>
      <c r="AD421" s="296">
        <f t="shared" si="371"/>
        <v>0</v>
      </c>
      <c r="AE421" s="222"/>
      <c r="AG421" s="415">
        <v>6</v>
      </c>
      <c r="AH421" s="420"/>
      <c r="AI421" s="491"/>
      <c r="AJ421" s="491"/>
      <c r="AK421" s="409"/>
      <c r="AL421" s="307">
        <f t="shared" si="372"/>
        <v>0</v>
      </c>
      <c r="AM421" s="234">
        <v>0</v>
      </c>
      <c r="AN421" s="234">
        <v>0</v>
      </c>
      <c r="AO421" s="277">
        <f t="shared" si="373"/>
        <v>0</v>
      </c>
      <c r="AP421" s="234">
        <v>0</v>
      </c>
      <c r="AQ421" s="234">
        <v>0</v>
      </c>
      <c r="AR421" s="277">
        <f t="shared" si="374"/>
        <v>0</v>
      </c>
      <c r="AS421" s="234">
        <v>0</v>
      </c>
      <c r="AT421" s="277">
        <f t="shared" si="375"/>
        <v>0</v>
      </c>
      <c r="AU421" s="278">
        <f t="shared" si="376"/>
        <v>0</v>
      </c>
    </row>
    <row r="422" spans="1:48" x14ac:dyDescent="0.35">
      <c r="A422" s="620" t="s">
        <v>180</v>
      </c>
      <c r="B422" s="617"/>
      <c r="C422" s="532">
        <v>0</v>
      </c>
      <c r="D422" s="532"/>
      <c r="E422" s="423"/>
      <c r="F422" s="234">
        <v>0</v>
      </c>
      <c r="G422" s="234">
        <v>0</v>
      </c>
      <c r="H422" s="235">
        <f t="shared" si="364"/>
        <v>0</v>
      </c>
      <c r="I422" s="234">
        <v>0</v>
      </c>
      <c r="J422" s="234">
        <v>0</v>
      </c>
      <c r="K422" s="235">
        <f t="shared" si="365"/>
        <v>0</v>
      </c>
      <c r="L422" s="234">
        <v>0</v>
      </c>
      <c r="M422" s="236">
        <f t="shared" si="366"/>
        <v>0</v>
      </c>
      <c r="N422" s="222"/>
      <c r="P422" s="620" t="s">
        <v>180</v>
      </c>
      <c r="Q422" s="617"/>
      <c r="R422" s="532">
        <v>0</v>
      </c>
      <c r="S422" s="532"/>
      <c r="T422" s="409"/>
      <c r="U422" s="162">
        <f t="shared" si="367"/>
        <v>0</v>
      </c>
      <c r="V422" s="234">
        <v>0</v>
      </c>
      <c r="W422" s="234">
        <v>0</v>
      </c>
      <c r="X422" s="295">
        <f t="shared" si="368"/>
        <v>0</v>
      </c>
      <c r="Y422" s="234">
        <v>0</v>
      </c>
      <c r="Z422" s="234">
        <v>0</v>
      </c>
      <c r="AA422" s="295">
        <f t="shared" si="369"/>
        <v>0</v>
      </c>
      <c r="AB422" s="234">
        <v>0</v>
      </c>
      <c r="AC422" s="295">
        <f t="shared" si="370"/>
        <v>0</v>
      </c>
      <c r="AD422" s="296">
        <f t="shared" si="371"/>
        <v>0</v>
      </c>
      <c r="AE422" s="222"/>
      <c r="AG422" s="620" t="s">
        <v>180</v>
      </c>
      <c r="AH422" s="617"/>
      <c r="AI422" s="532">
        <v>0</v>
      </c>
      <c r="AJ422" s="532"/>
      <c r="AK422" s="409"/>
      <c r="AL422" s="307">
        <f t="shared" si="372"/>
        <v>0</v>
      </c>
      <c r="AM422" s="234">
        <v>0</v>
      </c>
      <c r="AN422" s="234">
        <v>0</v>
      </c>
      <c r="AO422" s="277">
        <f t="shared" si="373"/>
        <v>0</v>
      </c>
      <c r="AP422" s="234">
        <v>0</v>
      </c>
      <c r="AQ422" s="234">
        <v>0</v>
      </c>
      <c r="AR422" s="277">
        <f t="shared" si="374"/>
        <v>0</v>
      </c>
      <c r="AS422" s="234">
        <v>0</v>
      </c>
      <c r="AT422" s="277">
        <f t="shared" si="375"/>
        <v>0</v>
      </c>
      <c r="AU422" s="278">
        <f t="shared" si="376"/>
        <v>0</v>
      </c>
    </row>
    <row r="423" spans="1:48" ht="16" thickBot="1" x14ac:dyDescent="0.4">
      <c r="A423" s="493" t="s">
        <v>207</v>
      </c>
      <c r="B423" s="494"/>
      <c r="C423" s="497">
        <f>COUNTA(B416:B421)+C422</f>
        <v>0</v>
      </c>
      <c r="D423" s="497"/>
      <c r="E423" s="411"/>
      <c r="F423" s="250">
        <f>SUM(F416:F422)</f>
        <v>0</v>
      </c>
      <c r="G423" s="250">
        <f>SUM(G416:G422)</f>
        <v>0</v>
      </c>
      <c r="H423" s="250">
        <f t="shared" ref="H423:L423" si="377">SUM(H416:H422)</f>
        <v>0</v>
      </c>
      <c r="I423" s="250">
        <f t="shared" si="377"/>
        <v>0</v>
      </c>
      <c r="J423" s="250">
        <f>SUM(J416:J422)</f>
        <v>0</v>
      </c>
      <c r="K423" s="250">
        <f t="shared" si="377"/>
        <v>0</v>
      </c>
      <c r="L423" s="250">
        <f t="shared" si="377"/>
        <v>0</v>
      </c>
      <c r="M423" s="237">
        <f>SUM(M416:M422)</f>
        <v>0</v>
      </c>
      <c r="N423" s="222"/>
      <c r="P423" s="493" t="s">
        <v>207</v>
      </c>
      <c r="Q423" s="494"/>
      <c r="R423" s="498">
        <f>COUNTA(Q416:Q421)+R422</f>
        <v>0</v>
      </c>
      <c r="S423" s="498"/>
      <c r="T423" s="411"/>
      <c r="U423" s="339">
        <f t="shared" si="367"/>
        <v>0</v>
      </c>
      <c r="V423" s="293">
        <f>SUM(V416:V422)</f>
        <v>0</v>
      </c>
      <c r="W423" s="293">
        <f>SUM(W416:W422)</f>
        <v>0</v>
      </c>
      <c r="X423" s="293">
        <f t="shared" ref="X423:AB423" si="378">SUM(X416:X422)</f>
        <v>0</v>
      </c>
      <c r="Y423" s="293">
        <f t="shared" si="378"/>
        <v>0</v>
      </c>
      <c r="Z423" s="293">
        <f t="shared" si="378"/>
        <v>0</v>
      </c>
      <c r="AA423" s="293">
        <f t="shared" si="378"/>
        <v>0</v>
      </c>
      <c r="AB423" s="293">
        <f t="shared" si="378"/>
        <v>0</v>
      </c>
      <c r="AC423" s="293">
        <f>SUM(AC416:AC422)</f>
        <v>0</v>
      </c>
      <c r="AD423" s="294">
        <f>SUM(AD416:AD422)</f>
        <v>0</v>
      </c>
      <c r="AE423" s="222"/>
      <c r="AG423" s="493" t="s">
        <v>207</v>
      </c>
      <c r="AH423" s="494"/>
      <c r="AI423" s="543">
        <f>COUNTA(AH416:AH421)+AI422</f>
        <v>0</v>
      </c>
      <c r="AJ423" s="543"/>
      <c r="AK423" s="411"/>
      <c r="AL423" s="337">
        <f t="shared" si="372"/>
        <v>0</v>
      </c>
      <c r="AM423" s="275">
        <f>SUM(AM416:AM422)</f>
        <v>0</v>
      </c>
      <c r="AN423" s="275">
        <f>SUM(AN416:AN422)</f>
        <v>0</v>
      </c>
      <c r="AO423" s="275">
        <f t="shared" ref="AO423:AT423" si="379">SUM(AO416:AO422)</f>
        <v>0</v>
      </c>
      <c r="AP423" s="275">
        <f t="shared" si="379"/>
        <v>0</v>
      </c>
      <c r="AQ423" s="275">
        <f t="shared" si="379"/>
        <v>0</v>
      </c>
      <c r="AR423" s="275">
        <f t="shared" si="379"/>
        <v>0</v>
      </c>
      <c r="AS423" s="275">
        <f t="shared" si="379"/>
        <v>0</v>
      </c>
      <c r="AT423" s="275">
        <f t="shared" si="379"/>
        <v>0</v>
      </c>
      <c r="AU423" s="276">
        <f t="shared" si="376"/>
        <v>0</v>
      </c>
      <c r="AV423" s="358"/>
    </row>
    <row r="424" spans="1:48" ht="3.75" customHeight="1" thickBot="1" x14ac:dyDescent="0.4">
      <c r="F424" s="357"/>
      <c r="G424" s="357"/>
      <c r="Y424" s="163"/>
      <c r="Z424" s="163"/>
      <c r="AA424" s="163"/>
      <c r="AB424" s="163"/>
      <c r="AC424" s="163"/>
      <c r="AD424" s="163"/>
      <c r="AE424" s="358"/>
    </row>
    <row r="425" spans="1:48" s="242" customFormat="1" x14ac:dyDescent="0.35">
      <c r="A425" s="502" t="s">
        <v>186</v>
      </c>
      <c r="B425" s="503"/>
      <c r="C425" s="503"/>
      <c r="D425" s="503"/>
      <c r="E425" s="503"/>
      <c r="F425" s="503"/>
      <c r="G425" s="503"/>
      <c r="H425" s="503"/>
      <c r="I425" s="503"/>
      <c r="J425" s="503"/>
      <c r="K425" s="503"/>
      <c r="L425" s="503"/>
      <c r="M425" s="518"/>
      <c r="N425" s="413"/>
      <c r="P425" s="502" t="s">
        <v>186</v>
      </c>
      <c r="Q425" s="503"/>
      <c r="R425" s="503"/>
      <c r="S425" s="503"/>
      <c r="T425" s="503"/>
      <c r="U425" s="503"/>
      <c r="V425" s="503"/>
      <c r="W425" s="503"/>
      <c r="X425" s="503"/>
      <c r="Y425" s="503"/>
      <c r="Z425" s="503"/>
      <c r="AA425" s="503"/>
      <c r="AB425" s="503"/>
      <c r="AC425" s="503"/>
      <c r="AD425" s="418"/>
      <c r="AE425" s="413"/>
      <c r="AG425" s="502" t="s">
        <v>186</v>
      </c>
      <c r="AH425" s="503"/>
      <c r="AI425" s="503"/>
      <c r="AJ425" s="503"/>
      <c r="AK425" s="503"/>
      <c r="AL425" s="503"/>
      <c r="AM425" s="503"/>
      <c r="AN425" s="503"/>
      <c r="AO425" s="503"/>
      <c r="AP425" s="503"/>
      <c r="AQ425" s="503"/>
      <c r="AR425" s="503"/>
      <c r="AS425" s="503"/>
      <c r="AT425" s="503"/>
      <c r="AU425" s="418"/>
    </row>
    <row r="426" spans="1:48" s="242" customFormat="1" ht="31.5" customHeight="1" x14ac:dyDescent="0.35">
      <c r="A426" s="534" t="s">
        <v>188</v>
      </c>
      <c r="B426" s="533"/>
      <c r="C426" s="533" t="s">
        <v>13</v>
      </c>
      <c r="D426" s="533"/>
      <c r="E426" s="424" t="s">
        <v>14</v>
      </c>
      <c r="F426" s="412" t="s">
        <v>171</v>
      </c>
      <c r="G426" s="412" t="s">
        <v>68</v>
      </c>
      <c r="H426" s="422" t="s">
        <v>151</v>
      </c>
      <c r="I426" s="412" t="s">
        <v>80</v>
      </c>
      <c r="J426" s="412" t="s">
        <v>81</v>
      </c>
      <c r="K426" s="422" t="s">
        <v>82</v>
      </c>
      <c r="L426" s="412" t="s">
        <v>150</v>
      </c>
      <c r="M426" s="259" t="s">
        <v>18</v>
      </c>
      <c r="N426" s="413"/>
      <c r="P426" s="534" t="s">
        <v>188</v>
      </c>
      <c r="Q426" s="533"/>
      <c r="R426" s="533" t="s">
        <v>13</v>
      </c>
      <c r="S426" s="533"/>
      <c r="T426" s="424" t="s">
        <v>14</v>
      </c>
      <c r="U426" s="260" t="s">
        <v>266</v>
      </c>
      <c r="V426" s="424" t="s">
        <v>171</v>
      </c>
      <c r="W426" s="424" t="s">
        <v>68</v>
      </c>
      <c r="X426" s="260" t="s">
        <v>151</v>
      </c>
      <c r="Y426" s="424" t="s">
        <v>80</v>
      </c>
      <c r="Z426" s="424" t="s">
        <v>81</v>
      </c>
      <c r="AA426" s="260" t="s">
        <v>82</v>
      </c>
      <c r="AB426" s="424" t="s">
        <v>150</v>
      </c>
      <c r="AC426" s="260" t="s">
        <v>18</v>
      </c>
      <c r="AD426" s="267" t="s">
        <v>114</v>
      </c>
      <c r="AE426" s="413"/>
      <c r="AG426" s="534" t="s">
        <v>188</v>
      </c>
      <c r="AH426" s="533"/>
      <c r="AI426" s="533" t="s">
        <v>13</v>
      </c>
      <c r="AJ426" s="533"/>
      <c r="AK426" s="424" t="s">
        <v>14</v>
      </c>
      <c r="AL426" s="260" t="s">
        <v>266</v>
      </c>
      <c r="AM426" s="424" t="s">
        <v>171</v>
      </c>
      <c r="AN426" s="424" t="s">
        <v>68</v>
      </c>
      <c r="AO426" s="260" t="s">
        <v>151</v>
      </c>
      <c r="AP426" s="424" t="s">
        <v>80</v>
      </c>
      <c r="AQ426" s="424" t="s">
        <v>81</v>
      </c>
      <c r="AR426" s="260" t="s">
        <v>82</v>
      </c>
      <c r="AS426" s="424" t="s">
        <v>150</v>
      </c>
      <c r="AT426" s="260" t="s">
        <v>213</v>
      </c>
      <c r="AU426" s="267" t="s">
        <v>269</v>
      </c>
    </row>
    <row r="427" spans="1:48" x14ac:dyDescent="0.35">
      <c r="A427" s="495">
        <v>0</v>
      </c>
      <c r="B427" s="491"/>
      <c r="C427" s="496" t="s">
        <v>19</v>
      </c>
      <c r="D427" s="496"/>
      <c r="E427" s="409"/>
      <c r="F427" s="234">
        <v>0</v>
      </c>
      <c r="G427" s="234">
        <v>0</v>
      </c>
      <c r="H427" s="235">
        <f>SUM(F427:G427)</f>
        <v>0</v>
      </c>
      <c r="I427" s="234">
        <v>0</v>
      </c>
      <c r="J427" s="234">
        <v>0</v>
      </c>
      <c r="K427" s="235">
        <f>SUM(I427:J427)</f>
        <v>0</v>
      </c>
      <c r="L427" s="234">
        <v>0</v>
      </c>
      <c r="M427" s="236">
        <f>SUM(H427, K427, L427)</f>
        <v>0</v>
      </c>
      <c r="N427" s="223"/>
      <c r="P427" s="522">
        <v>0</v>
      </c>
      <c r="Q427" s="496"/>
      <c r="R427" s="496" t="s">
        <v>19</v>
      </c>
      <c r="S427" s="496"/>
      <c r="T427" s="409"/>
      <c r="U427" s="162">
        <f t="shared" ref="U427:U434" si="380">AU347</f>
        <v>0</v>
      </c>
      <c r="V427" s="234">
        <v>0</v>
      </c>
      <c r="W427" s="234">
        <v>0</v>
      </c>
      <c r="X427" s="295">
        <f>SUM(V427:W427)</f>
        <v>0</v>
      </c>
      <c r="Y427" s="234">
        <v>0</v>
      </c>
      <c r="Z427" s="234">
        <v>0</v>
      </c>
      <c r="AA427" s="295">
        <f>SUM(Y427:Z427)</f>
        <v>0</v>
      </c>
      <c r="AB427" s="234">
        <v>0</v>
      </c>
      <c r="AC427" s="295">
        <f>SUM(X427, AA427, AB427)</f>
        <v>0</v>
      </c>
      <c r="AD427" s="296">
        <f t="shared" ref="AD427:AD431" si="381">M427-AC427</f>
        <v>0</v>
      </c>
      <c r="AE427" s="223"/>
      <c r="AG427" s="522">
        <v>0</v>
      </c>
      <c r="AH427" s="496"/>
      <c r="AI427" s="496" t="s">
        <v>19</v>
      </c>
      <c r="AJ427" s="496"/>
      <c r="AK427" s="409"/>
      <c r="AL427" s="307">
        <f t="shared" ref="AL427:AL434" si="382">AU347</f>
        <v>0</v>
      </c>
      <c r="AM427" s="234">
        <v>0</v>
      </c>
      <c r="AN427" s="234">
        <v>0</v>
      </c>
      <c r="AO427" s="277">
        <f>SUM(AM427:AN427)</f>
        <v>0</v>
      </c>
      <c r="AP427" s="234">
        <v>0</v>
      </c>
      <c r="AQ427" s="234">
        <v>0</v>
      </c>
      <c r="AR427" s="277">
        <f>SUM(AP427:AQ427)</f>
        <v>0</v>
      </c>
      <c r="AS427" s="234">
        <v>0</v>
      </c>
      <c r="AT427" s="277">
        <f>SUM(AO427, AR427, AS427)</f>
        <v>0</v>
      </c>
      <c r="AU427" s="278">
        <f t="shared" ref="AU427:AU432" si="383">IF($S$473&lt;&gt;0, AC427+AL427-AT427, M427+AL427-AT427)</f>
        <v>0</v>
      </c>
    </row>
    <row r="428" spans="1:48" x14ac:dyDescent="0.35">
      <c r="A428" s="495">
        <v>0</v>
      </c>
      <c r="B428" s="491"/>
      <c r="C428" s="496" t="s">
        <v>20</v>
      </c>
      <c r="D428" s="496"/>
      <c r="E428" s="409"/>
      <c r="F428" s="234">
        <v>0</v>
      </c>
      <c r="G428" s="234">
        <v>0</v>
      </c>
      <c r="H428" s="235">
        <f t="shared" ref="H428:H431" si="384">SUM(F428:G428)</f>
        <v>0</v>
      </c>
      <c r="I428" s="234">
        <v>0</v>
      </c>
      <c r="J428" s="234">
        <v>0</v>
      </c>
      <c r="K428" s="235">
        <f t="shared" ref="K428:K431" si="385">SUM(I428:J428)</f>
        <v>0</v>
      </c>
      <c r="L428" s="234">
        <v>0</v>
      </c>
      <c r="M428" s="236">
        <f t="shared" ref="M428:M431" si="386">SUM(H428, K428, L428)</f>
        <v>0</v>
      </c>
      <c r="N428" s="223"/>
      <c r="P428" s="522">
        <v>0</v>
      </c>
      <c r="Q428" s="496"/>
      <c r="R428" s="496" t="s">
        <v>20</v>
      </c>
      <c r="S428" s="496"/>
      <c r="T428" s="409"/>
      <c r="U428" s="162">
        <f t="shared" si="380"/>
        <v>0</v>
      </c>
      <c r="V428" s="234">
        <v>0</v>
      </c>
      <c r="W428" s="234">
        <v>0</v>
      </c>
      <c r="X428" s="295">
        <f t="shared" ref="X428:X431" si="387">SUM(V428:W428)</f>
        <v>0</v>
      </c>
      <c r="Y428" s="234">
        <v>0</v>
      </c>
      <c r="Z428" s="234">
        <v>0</v>
      </c>
      <c r="AA428" s="295">
        <f t="shared" ref="AA428:AA431" si="388">SUM(Y428:Z428)</f>
        <v>0</v>
      </c>
      <c r="AB428" s="234">
        <v>0</v>
      </c>
      <c r="AC428" s="295">
        <f t="shared" ref="AC428:AC431" si="389">SUM(X428, AA428, AB428)</f>
        <v>0</v>
      </c>
      <c r="AD428" s="296">
        <f t="shared" si="381"/>
        <v>0</v>
      </c>
      <c r="AE428" s="223"/>
      <c r="AG428" s="522">
        <v>0</v>
      </c>
      <c r="AH428" s="496"/>
      <c r="AI428" s="496" t="s">
        <v>20</v>
      </c>
      <c r="AJ428" s="496"/>
      <c r="AK428" s="409"/>
      <c r="AL428" s="307">
        <f t="shared" si="382"/>
        <v>0</v>
      </c>
      <c r="AM428" s="234">
        <v>0</v>
      </c>
      <c r="AN428" s="234">
        <v>0</v>
      </c>
      <c r="AO428" s="277">
        <f t="shared" ref="AO428:AO431" si="390">SUM(AM428:AN428)</f>
        <v>0</v>
      </c>
      <c r="AP428" s="234">
        <v>0</v>
      </c>
      <c r="AQ428" s="234">
        <v>0</v>
      </c>
      <c r="AR428" s="277">
        <f t="shared" ref="AR428:AR431" si="391">SUM(AP428:AQ428)</f>
        <v>0</v>
      </c>
      <c r="AS428" s="234">
        <v>0</v>
      </c>
      <c r="AT428" s="277">
        <f t="shared" ref="AT428:AT431" si="392">SUM(AO428, AR428, AS428)</f>
        <v>0</v>
      </c>
      <c r="AU428" s="278">
        <f t="shared" si="383"/>
        <v>0</v>
      </c>
    </row>
    <row r="429" spans="1:48" x14ac:dyDescent="0.35">
      <c r="A429" s="495">
        <v>0</v>
      </c>
      <c r="B429" s="491"/>
      <c r="C429" s="496" t="s">
        <v>21</v>
      </c>
      <c r="D429" s="496"/>
      <c r="E429" s="409"/>
      <c r="F429" s="234">
        <v>0</v>
      </c>
      <c r="G429" s="234">
        <v>0</v>
      </c>
      <c r="H429" s="235">
        <f>SUM(F429:G429)</f>
        <v>0</v>
      </c>
      <c r="I429" s="234">
        <v>0</v>
      </c>
      <c r="J429" s="234">
        <v>0</v>
      </c>
      <c r="K429" s="235">
        <f t="shared" si="385"/>
        <v>0</v>
      </c>
      <c r="L429" s="234">
        <v>0</v>
      </c>
      <c r="M429" s="236">
        <f t="shared" si="386"/>
        <v>0</v>
      </c>
      <c r="N429" s="223"/>
      <c r="P429" s="522">
        <v>0</v>
      </c>
      <c r="Q429" s="496"/>
      <c r="R429" s="496" t="s">
        <v>21</v>
      </c>
      <c r="S429" s="496"/>
      <c r="T429" s="409"/>
      <c r="U429" s="162">
        <f t="shared" si="380"/>
        <v>0</v>
      </c>
      <c r="V429" s="234">
        <v>0</v>
      </c>
      <c r="W429" s="234">
        <v>0</v>
      </c>
      <c r="X429" s="295">
        <f t="shared" si="387"/>
        <v>0</v>
      </c>
      <c r="Y429" s="234">
        <v>0</v>
      </c>
      <c r="Z429" s="234">
        <v>0</v>
      </c>
      <c r="AA429" s="295">
        <f t="shared" si="388"/>
        <v>0</v>
      </c>
      <c r="AB429" s="234">
        <v>0</v>
      </c>
      <c r="AC429" s="295">
        <f t="shared" si="389"/>
        <v>0</v>
      </c>
      <c r="AD429" s="296">
        <f t="shared" si="381"/>
        <v>0</v>
      </c>
      <c r="AE429" s="223"/>
      <c r="AG429" s="522">
        <v>0</v>
      </c>
      <c r="AH429" s="496"/>
      <c r="AI429" s="496" t="s">
        <v>21</v>
      </c>
      <c r="AJ429" s="496"/>
      <c r="AK429" s="409"/>
      <c r="AL429" s="307">
        <f t="shared" si="382"/>
        <v>0</v>
      </c>
      <c r="AM429" s="234">
        <v>0</v>
      </c>
      <c r="AN429" s="234">
        <v>0</v>
      </c>
      <c r="AO429" s="277">
        <f t="shared" si="390"/>
        <v>0</v>
      </c>
      <c r="AP429" s="234">
        <v>0</v>
      </c>
      <c r="AQ429" s="234">
        <v>0</v>
      </c>
      <c r="AR429" s="277">
        <f t="shared" si="391"/>
        <v>0</v>
      </c>
      <c r="AS429" s="234">
        <v>0</v>
      </c>
      <c r="AT429" s="277">
        <f t="shared" si="392"/>
        <v>0</v>
      </c>
      <c r="AU429" s="278">
        <f>IF($S$473&lt;&gt;0, AC429+AL429-AT429, M429+AL429-AT429)</f>
        <v>0</v>
      </c>
    </row>
    <row r="430" spans="1:48" x14ac:dyDescent="0.35">
      <c r="A430" s="495">
        <v>0</v>
      </c>
      <c r="B430" s="491"/>
      <c r="C430" s="496" t="s">
        <v>22</v>
      </c>
      <c r="D430" s="496"/>
      <c r="E430" s="409"/>
      <c r="F430" s="234">
        <v>0</v>
      </c>
      <c r="G430" s="234">
        <v>0</v>
      </c>
      <c r="H430" s="235">
        <f t="shared" si="384"/>
        <v>0</v>
      </c>
      <c r="I430" s="234">
        <v>0</v>
      </c>
      <c r="J430" s="234">
        <v>0</v>
      </c>
      <c r="K430" s="235">
        <f t="shared" si="385"/>
        <v>0</v>
      </c>
      <c r="L430" s="234">
        <v>0</v>
      </c>
      <c r="M430" s="236">
        <f t="shared" si="386"/>
        <v>0</v>
      </c>
      <c r="N430" s="223"/>
      <c r="P430" s="522">
        <v>0</v>
      </c>
      <c r="Q430" s="496"/>
      <c r="R430" s="496" t="s">
        <v>22</v>
      </c>
      <c r="S430" s="496"/>
      <c r="T430" s="409"/>
      <c r="U430" s="162">
        <f t="shared" si="380"/>
        <v>0</v>
      </c>
      <c r="V430" s="234">
        <v>0</v>
      </c>
      <c r="W430" s="234">
        <v>0</v>
      </c>
      <c r="X430" s="295">
        <f t="shared" si="387"/>
        <v>0</v>
      </c>
      <c r="Y430" s="234">
        <v>0</v>
      </c>
      <c r="Z430" s="234">
        <v>0</v>
      </c>
      <c r="AA430" s="295">
        <f t="shared" si="388"/>
        <v>0</v>
      </c>
      <c r="AB430" s="234">
        <v>0</v>
      </c>
      <c r="AC430" s="295">
        <f t="shared" si="389"/>
        <v>0</v>
      </c>
      <c r="AD430" s="296">
        <f t="shared" si="381"/>
        <v>0</v>
      </c>
      <c r="AE430" s="223"/>
      <c r="AG430" s="522">
        <v>0</v>
      </c>
      <c r="AH430" s="496"/>
      <c r="AI430" s="496" t="s">
        <v>22</v>
      </c>
      <c r="AJ430" s="496"/>
      <c r="AK430" s="409"/>
      <c r="AL430" s="307">
        <f t="shared" si="382"/>
        <v>0</v>
      </c>
      <c r="AM430" s="234">
        <v>0</v>
      </c>
      <c r="AN430" s="234">
        <v>0</v>
      </c>
      <c r="AO430" s="277">
        <f t="shared" si="390"/>
        <v>0</v>
      </c>
      <c r="AP430" s="234">
        <v>0</v>
      </c>
      <c r="AQ430" s="234">
        <v>0</v>
      </c>
      <c r="AR430" s="277">
        <f t="shared" si="391"/>
        <v>0</v>
      </c>
      <c r="AS430" s="234">
        <v>0</v>
      </c>
      <c r="AT430" s="277">
        <f t="shared" si="392"/>
        <v>0</v>
      </c>
      <c r="AU430" s="278">
        <f t="shared" si="383"/>
        <v>0</v>
      </c>
    </row>
    <row r="431" spans="1:48" x14ac:dyDescent="0.35">
      <c r="A431" s="495">
        <v>0</v>
      </c>
      <c r="B431" s="491"/>
      <c r="C431" s="491" t="s">
        <v>23</v>
      </c>
      <c r="D431" s="491"/>
      <c r="E431" s="409"/>
      <c r="F431" s="234">
        <v>0</v>
      </c>
      <c r="G431" s="234">
        <v>0</v>
      </c>
      <c r="H431" s="235">
        <f t="shared" si="384"/>
        <v>0</v>
      </c>
      <c r="I431" s="234">
        <v>0</v>
      </c>
      <c r="J431" s="234">
        <v>0</v>
      </c>
      <c r="K431" s="235">
        <f t="shared" si="385"/>
        <v>0</v>
      </c>
      <c r="L431" s="234">
        <v>0</v>
      </c>
      <c r="M431" s="236">
        <f t="shared" si="386"/>
        <v>0</v>
      </c>
      <c r="N431" s="223"/>
      <c r="P431" s="522">
        <v>0</v>
      </c>
      <c r="Q431" s="496"/>
      <c r="R431" s="496" t="s">
        <v>23</v>
      </c>
      <c r="S431" s="496"/>
      <c r="T431" s="409"/>
      <c r="U431" s="162">
        <f t="shared" si="380"/>
        <v>0</v>
      </c>
      <c r="V431" s="234">
        <v>0</v>
      </c>
      <c r="W431" s="234">
        <v>0</v>
      </c>
      <c r="X431" s="295">
        <f t="shared" si="387"/>
        <v>0</v>
      </c>
      <c r="Y431" s="234">
        <v>0</v>
      </c>
      <c r="Z431" s="234">
        <v>0</v>
      </c>
      <c r="AA431" s="295">
        <f t="shared" si="388"/>
        <v>0</v>
      </c>
      <c r="AB431" s="234">
        <v>0</v>
      </c>
      <c r="AC431" s="295">
        <f t="shared" si="389"/>
        <v>0</v>
      </c>
      <c r="AD431" s="296">
        <f t="shared" si="381"/>
        <v>0</v>
      </c>
      <c r="AE431" s="223"/>
      <c r="AG431" s="522">
        <v>0</v>
      </c>
      <c r="AH431" s="496"/>
      <c r="AI431" s="496" t="s">
        <v>23</v>
      </c>
      <c r="AJ431" s="496"/>
      <c r="AK431" s="409"/>
      <c r="AL431" s="307">
        <f t="shared" si="382"/>
        <v>0</v>
      </c>
      <c r="AM431" s="234">
        <v>0</v>
      </c>
      <c r="AN431" s="234">
        <v>0</v>
      </c>
      <c r="AO431" s="277">
        <f t="shared" si="390"/>
        <v>0</v>
      </c>
      <c r="AP431" s="234">
        <v>0</v>
      </c>
      <c r="AQ431" s="234">
        <v>0</v>
      </c>
      <c r="AR431" s="277">
        <f t="shared" si="391"/>
        <v>0</v>
      </c>
      <c r="AS431" s="234">
        <v>0</v>
      </c>
      <c r="AT431" s="277">
        <f t="shared" si="392"/>
        <v>0</v>
      </c>
      <c r="AU431" s="278">
        <f t="shared" si="383"/>
        <v>0</v>
      </c>
    </row>
    <row r="432" spans="1:48" ht="16" thickBot="1" x14ac:dyDescent="0.4">
      <c r="A432" s="410" t="s">
        <v>181</v>
      </c>
      <c r="B432" s="411"/>
      <c r="C432" s="497">
        <f>SUM(A427:B431)</f>
        <v>0</v>
      </c>
      <c r="D432" s="497"/>
      <c r="E432" s="411"/>
      <c r="F432" s="250">
        <f>SUM(F427:F431)</f>
        <v>0</v>
      </c>
      <c r="G432" s="250">
        <f t="shared" ref="G432:L432" si="393">SUM(G427:G431)</f>
        <v>0</v>
      </c>
      <c r="H432" s="250">
        <f t="shared" si="393"/>
        <v>0</v>
      </c>
      <c r="I432" s="250">
        <f t="shared" si="393"/>
        <v>0</v>
      </c>
      <c r="J432" s="250">
        <f t="shared" si="393"/>
        <v>0</v>
      </c>
      <c r="K432" s="250">
        <f t="shared" si="393"/>
        <v>0</v>
      </c>
      <c r="L432" s="250">
        <f t="shared" si="393"/>
        <v>0</v>
      </c>
      <c r="M432" s="237">
        <f>SUM(M427:M431)</f>
        <v>0</v>
      </c>
      <c r="N432" s="223"/>
      <c r="P432" s="410" t="s">
        <v>181</v>
      </c>
      <c r="Q432" s="411"/>
      <c r="R432" s="498">
        <f>SUM(P427:Q431)</f>
        <v>0</v>
      </c>
      <c r="S432" s="498"/>
      <c r="T432" s="421"/>
      <c r="U432" s="339">
        <f t="shared" si="380"/>
        <v>0</v>
      </c>
      <c r="V432" s="293">
        <f>SUM(V427:V431)</f>
        <v>0</v>
      </c>
      <c r="W432" s="293">
        <f t="shared" ref="W432:AB432" si="394">SUM(W427:W431)</f>
        <v>0</v>
      </c>
      <c r="X432" s="293">
        <f t="shared" si="394"/>
        <v>0</v>
      </c>
      <c r="Y432" s="293">
        <f t="shared" si="394"/>
        <v>0</v>
      </c>
      <c r="Z432" s="293">
        <f t="shared" si="394"/>
        <v>0</v>
      </c>
      <c r="AA432" s="293">
        <f t="shared" si="394"/>
        <v>0</v>
      </c>
      <c r="AB432" s="293">
        <f t="shared" si="394"/>
        <v>0</v>
      </c>
      <c r="AC432" s="293">
        <f>SUM(AC427:AC431)</f>
        <v>0</v>
      </c>
      <c r="AD432" s="294">
        <f>SUM(AD427:AD431)</f>
        <v>0</v>
      </c>
      <c r="AE432" s="223"/>
      <c r="AG432" s="410" t="s">
        <v>181</v>
      </c>
      <c r="AH432" s="411"/>
      <c r="AI432" s="543">
        <f>SUM(AG427:AH431)</f>
        <v>0</v>
      </c>
      <c r="AJ432" s="543"/>
      <c r="AK432" s="421"/>
      <c r="AL432" s="337">
        <f t="shared" si="382"/>
        <v>0</v>
      </c>
      <c r="AM432" s="275">
        <f>SUM(AM427:AM431)</f>
        <v>0</v>
      </c>
      <c r="AN432" s="275">
        <f t="shared" ref="AN432:AT432" si="395">SUM(AN427:AN431)</f>
        <v>0</v>
      </c>
      <c r="AO432" s="275">
        <f t="shared" si="395"/>
        <v>0</v>
      </c>
      <c r="AP432" s="275">
        <f t="shared" si="395"/>
        <v>0</v>
      </c>
      <c r="AQ432" s="275">
        <f t="shared" si="395"/>
        <v>0</v>
      </c>
      <c r="AR432" s="275">
        <f t="shared" si="395"/>
        <v>0</v>
      </c>
      <c r="AS432" s="275">
        <f t="shared" si="395"/>
        <v>0</v>
      </c>
      <c r="AT432" s="275">
        <f t="shared" si="395"/>
        <v>0</v>
      </c>
      <c r="AU432" s="276">
        <f t="shared" si="383"/>
        <v>0</v>
      </c>
    </row>
    <row r="433" spans="1:47" s="358" customFormat="1" ht="3.75" customHeight="1" thickBot="1" x14ac:dyDescent="0.4">
      <c r="A433" s="499"/>
      <c r="B433" s="499"/>
      <c r="C433" s="499"/>
      <c r="D433" s="499"/>
      <c r="E433" s="499"/>
      <c r="F433" s="499"/>
      <c r="G433" s="499"/>
      <c r="H433" s="499"/>
      <c r="I433" s="499"/>
      <c r="J433" s="499"/>
      <c r="K433" s="499"/>
      <c r="L433" s="499"/>
      <c r="M433" s="499"/>
      <c r="N433" s="223"/>
      <c r="P433" s="499"/>
      <c r="Q433" s="499"/>
      <c r="R433" s="499"/>
      <c r="S433" s="499"/>
      <c r="T433" s="499"/>
      <c r="U433" s="499"/>
      <c r="V433" s="499"/>
      <c r="W433" s="499"/>
      <c r="X433" s="499"/>
      <c r="Y433" s="499"/>
      <c r="Z433" s="499"/>
      <c r="AA433" s="499"/>
      <c r="AB433" s="499"/>
      <c r="AC433" s="499"/>
      <c r="AD433" s="499"/>
      <c r="AE433" s="223"/>
      <c r="AG433" s="499"/>
      <c r="AH433" s="499"/>
      <c r="AI433" s="499"/>
      <c r="AJ433" s="499"/>
      <c r="AK433" s="499"/>
      <c r="AL433" s="499"/>
      <c r="AM433" s="499"/>
      <c r="AN433" s="499"/>
      <c r="AO433" s="499"/>
      <c r="AP433" s="499"/>
      <c r="AQ433" s="499"/>
      <c r="AR433" s="499"/>
      <c r="AS433" s="499"/>
      <c r="AT433" s="499"/>
      <c r="AU433" s="499"/>
    </row>
    <row r="434" spans="1:47" ht="16" thickBot="1" x14ac:dyDescent="0.4">
      <c r="A434" s="500" t="s">
        <v>187</v>
      </c>
      <c r="B434" s="501"/>
      <c r="C434" s="501"/>
      <c r="D434" s="501"/>
      <c r="E434" s="501"/>
      <c r="F434" s="241">
        <f>SUM(F432, F423)</f>
        <v>0</v>
      </c>
      <c r="G434" s="241">
        <f t="shared" ref="G434:L434" si="396">SUM(G432, G423)</f>
        <v>0</v>
      </c>
      <c r="H434" s="241">
        <f>SUM(H432, H423)</f>
        <v>0</v>
      </c>
      <c r="I434" s="241">
        <f t="shared" si="396"/>
        <v>0</v>
      </c>
      <c r="J434" s="241">
        <f t="shared" si="396"/>
        <v>0</v>
      </c>
      <c r="K434" s="241">
        <f>SUM(K432, K423)</f>
        <v>0</v>
      </c>
      <c r="L434" s="241">
        <f t="shared" si="396"/>
        <v>0</v>
      </c>
      <c r="M434" s="240">
        <f>SUM(M432, M423)</f>
        <v>0</v>
      </c>
      <c r="N434" s="223"/>
      <c r="P434" s="500" t="s">
        <v>187</v>
      </c>
      <c r="Q434" s="501"/>
      <c r="R434" s="501"/>
      <c r="S434" s="501"/>
      <c r="T434" s="501"/>
      <c r="U434" s="340">
        <f t="shared" si="380"/>
        <v>0</v>
      </c>
      <c r="V434" s="297">
        <f>SUM(V432, V423)</f>
        <v>0</v>
      </c>
      <c r="W434" s="297">
        <f t="shared" ref="W434" si="397">SUM(W432, W423)</f>
        <v>0</v>
      </c>
      <c r="X434" s="297">
        <f>SUM(X432, X423)</f>
        <v>0</v>
      </c>
      <c r="Y434" s="297">
        <f t="shared" ref="Y434:AB434" si="398">SUM(Y432, Y423)</f>
        <v>0</v>
      </c>
      <c r="Z434" s="297">
        <f t="shared" si="398"/>
        <v>0</v>
      </c>
      <c r="AA434" s="297">
        <f t="shared" si="398"/>
        <v>0</v>
      </c>
      <c r="AB434" s="297">
        <f t="shared" si="398"/>
        <v>0</v>
      </c>
      <c r="AC434" s="297">
        <f>SUM(AC432, AC423)</f>
        <v>0</v>
      </c>
      <c r="AD434" s="298">
        <f>SUM(AD432, AD423)</f>
        <v>0</v>
      </c>
      <c r="AE434" s="223"/>
      <c r="AG434" s="500" t="s">
        <v>187</v>
      </c>
      <c r="AH434" s="501"/>
      <c r="AI434" s="501"/>
      <c r="AJ434" s="501"/>
      <c r="AK434" s="501"/>
      <c r="AL434" s="338">
        <f t="shared" si="382"/>
        <v>0</v>
      </c>
      <c r="AM434" s="279">
        <f>SUM(AM432, AM423)</f>
        <v>0</v>
      </c>
      <c r="AN434" s="279">
        <f t="shared" ref="AN434" si="399">SUM(AN432, AN423)</f>
        <v>0</v>
      </c>
      <c r="AO434" s="279">
        <f>SUM(AO432, AO423)</f>
        <v>0</v>
      </c>
      <c r="AP434" s="279">
        <f t="shared" ref="AP434:AT434" si="400">SUM(AP432, AP423)</f>
        <v>0</v>
      </c>
      <c r="AQ434" s="279">
        <f t="shared" si="400"/>
        <v>0</v>
      </c>
      <c r="AR434" s="279">
        <f t="shared" si="400"/>
        <v>0</v>
      </c>
      <c r="AS434" s="279">
        <f t="shared" si="400"/>
        <v>0</v>
      </c>
      <c r="AT434" s="279">
        <f t="shared" si="400"/>
        <v>0</v>
      </c>
      <c r="AU434" s="280">
        <f>IF($S$473&lt;&gt;0, AC434+AL434-AT434, M434+AL434-AT434)</f>
        <v>0</v>
      </c>
    </row>
    <row r="435" spans="1:47" ht="16" thickBot="1" x14ac:dyDescent="0.4">
      <c r="F435" s="357"/>
      <c r="G435" s="357"/>
      <c r="AE435" s="358"/>
    </row>
    <row r="436" spans="1:47" s="242" customFormat="1" x14ac:dyDescent="0.35">
      <c r="A436" s="502" t="s">
        <v>98</v>
      </c>
      <c r="B436" s="503"/>
      <c r="C436" s="503"/>
      <c r="D436" s="503"/>
      <c r="E436" s="503"/>
      <c r="F436" s="503"/>
      <c r="G436" s="503"/>
      <c r="H436" s="503"/>
      <c r="I436" s="503"/>
      <c r="J436" s="503"/>
      <c r="K436" s="503"/>
      <c r="L436" s="503"/>
      <c r="M436" s="518"/>
      <c r="N436" s="413"/>
      <c r="P436" s="502" t="s">
        <v>98</v>
      </c>
      <c r="Q436" s="503"/>
      <c r="R436" s="503"/>
      <c r="S436" s="503"/>
      <c r="T436" s="503"/>
      <c r="U436" s="503"/>
      <c r="V436" s="503"/>
      <c r="W436" s="503"/>
      <c r="X436" s="503"/>
      <c r="Y436" s="503"/>
      <c r="Z436" s="503"/>
      <c r="AA436" s="503"/>
      <c r="AB436" s="503"/>
      <c r="AC436" s="503"/>
      <c r="AD436" s="418"/>
      <c r="AE436" s="413"/>
      <c r="AG436" s="502" t="s">
        <v>98</v>
      </c>
      <c r="AH436" s="503"/>
      <c r="AI436" s="503"/>
      <c r="AJ436" s="503"/>
      <c r="AK436" s="503"/>
      <c r="AL436" s="503"/>
      <c r="AM436" s="503"/>
      <c r="AN436" s="503"/>
      <c r="AO436" s="503"/>
      <c r="AP436" s="503"/>
      <c r="AQ436" s="503"/>
      <c r="AR436" s="503"/>
      <c r="AS436" s="503"/>
      <c r="AT436" s="503"/>
      <c r="AU436" s="418"/>
    </row>
    <row r="437" spans="1:47" s="242" customFormat="1" x14ac:dyDescent="0.35">
      <c r="A437" s="530" t="s">
        <v>24</v>
      </c>
      <c r="B437" s="531"/>
      <c r="C437" s="531"/>
      <c r="D437" s="531"/>
      <c r="E437" s="531"/>
      <c r="F437" s="531"/>
      <c r="G437" s="531"/>
      <c r="H437" s="531"/>
      <c r="I437" s="531"/>
      <c r="J437" s="424" t="s">
        <v>17</v>
      </c>
      <c r="K437" s="424" t="s">
        <v>15</v>
      </c>
      <c r="L437" s="424" t="s">
        <v>16</v>
      </c>
      <c r="M437" s="259" t="s">
        <v>18</v>
      </c>
      <c r="N437" s="413"/>
      <c r="P437" s="530" t="s">
        <v>24</v>
      </c>
      <c r="Q437" s="531"/>
      <c r="R437" s="531"/>
      <c r="S437" s="531"/>
      <c r="T437" s="531"/>
      <c r="U437" s="531"/>
      <c r="V437" s="531"/>
      <c r="W437" s="531"/>
      <c r="X437" s="531"/>
      <c r="Y437" s="422" t="s">
        <v>266</v>
      </c>
      <c r="Z437" s="328" t="s">
        <v>77</v>
      </c>
      <c r="AA437" s="424" t="s">
        <v>15</v>
      </c>
      <c r="AB437" s="424" t="s">
        <v>16</v>
      </c>
      <c r="AC437" s="422" t="s">
        <v>18</v>
      </c>
      <c r="AD437" s="267" t="s">
        <v>114</v>
      </c>
      <c r="AE437" s="413"/>
      <c r="AG437" s="530" t="s">
        <v>24</v>
      </c>
      <c r="AH437" s="531"/>
      <c r="AI437" s="531"/>
      <c r="AJ437" s="531"/>
      <c r="AK437" s="531"/>
      <c r="AL437" s="531"/>
      <c r="AM437" s="531"/>
      <c r="AN437" s="531"/>
      <c r="AO437" s="531"/>
      <c r="AP437" s="422" t="s">
        <v>266</v>
      </c>
      <c r="AQ437" s="328" t="s">
        <v>211</v>
      </c>
      <c r="AR437" s="424" t="s">
        <v>15</v>
      </c>
      <c r="AS437" s="424" t="s">
        <v>16</v>
      </c>
      <c r="AT437" s="422" t="s">
        <v>213</v>
      </c>
      <c r="AU437" s="267" t="s">
        <v>269</v>
      </c>
    </row>
    <row r="438" spans="1:47" x14ac:dyDescent="0.35">
      <c r="A438" s="415">
        <v>1</v>
      </c>
      <c r="B438" s="491"/>
      <c r="C438" s="491"/>
      <c r="D438" s="491"/>
      <c r="E438" s="491"/>
      <c r="F438" s="491"/>
      <c r="G438" s="491"/>
      <c r="H438" s="491"/>
      <c r="I438" s="491"/>
      <c r="J438" s="234">
        <v>0</v>
      </c>
      <c r="K438" s="234">
        <v>0</v>
      </c>
      <c r="L438" s="234">
        <v>0</v>
      </c>
      <c r="M438" s="236">
        <f>SUM(J438:L438)</f>
        <v>0</v>
      </c>
      <c r="N438" s="223"/>
      <c r="P438" s="415">
        <v>1</v>
      </c>
      <c r="Q438" s="491"/>
      <c r="R438" s="491"/>
      <c r="S438" s="491"/>
      <c r="T438" s="491"/>
      <c r="U438" s="491"/>
      <c r="V438" s="491"/>
      <c r="W438" s="491"/>
      <c r="X438" s="491"/>
      <c r="Y438" s="164">
        <f>AU358</f>
        <v>0</v>
      </c>
      <c r="Z438" s="234">
        <v>0</v>
      </c>
      <c r="AA438" s="234">
        <v>0</v>
      </c>
      <c r="AB438" s="234">
        <v>0</v>
      </c>
      <c r="AC438" s="295">
        <f>SUM(Z438:AB438)</f>
        <v>0</v>
      </c>
      <c r="AD438" s="296">
        <f t="shared" ref="AD438:AD440" si="401">M438-AC438</f>
        <v>0</v>
      </c>
      <c r="AE438" s="223"/>
      <c r="AG438" s="415">
        <v>1</v>
      </c>
      <c r="AH438" s="491"/>
      <c r="AI438" s="491"/>
      <c r="AJ438" s="491"/>
      <c r="AK438" s="491"/>
      <c r="AL438" s="491"/>
      <c r="AM438" s="491"/>
      <c r="AN438" s="491"/>
      <c r="AO438" s="491"/>
      <c r="AP438" s="305">
        <f>AU358</f>
        <v>0</v>
      </c>
      <c r="AQ438" s="234">
        <v>0</v>
      </c>
      <c r="AR438" s="234">
        <v>0</v>
      </c>
      <c r="AS438" s="234">
        <v>0</v>
      </c>
      <c r="AT438" s="277">
        <f>SUM(AQ438:AS438)</f>
        <v>0</v>
      </c>
      <c r="AU438" s="278">
        <f>IF($S$473&lt;&gt;0, AC438+AP438-AT438, M438+AP438-AT438)</f>
        <v>0</v>
      </c>
    </row>
    <row r="439" spans="1:47" x14ac:dyDescent="0.35">
      <c r="A439" s="415">
        <v>2</v>
      </c>
      <c r="B439" s="492"/>
      <c r="C439" s="492"/>
      <c r="D439" s="492"/>
      <c r="E439" s="492"/>
      <c r="F439" s="492"/>
      <c r="G439" s="492"/>
      <c r="H439" s="492"/>
      <c r="I439" s="492"/>
      <c r="J439" s="234">
        <v>0</v>
      </c>
      <c r="K439" s="234">
        <v>0</v>
      </c>
      <c r="L439" s="234">
        <v>0</v>
      </c>
      <c r="M439" s="236">
        <f>SUM(J439:L439)</f>
        <v>0</v>
      </c>
      <c r="N439" s="223"/>
      <c r="P439" s="415">
        <v>2</v>
      </c>
      <c r="Q439" s="492"/>
      <c r="R439" s="492"/>
      <c r="S439" s="492"/>
      <c r="T439" s="492"/>
      <c r="U439" s="492"/>
      <c r="V439" s="492"/>
      <c r="W439" s="492"/>
      <c r="X439" s="492"/>
      <c r="Y439" s="164">
        <f t="shared" ref="Y439:Y441" si="402">AU359</f>
        <v>0</v>
      </c>
      <c r="Z439" s="234">
        <v>0</v>
      </c>
      <c r="AA439" s="234">
        <v>0</v>
      </c>
      <c r="AB439" s="234">
        <v>0</v>
      </c>
      <c r="AC439" s="295">
        <f t="shared" ref="AC439:AC440" si="403">SUM(Z439:AB439)</f>
        <v>0</v>
      </c>
      <c r="AD439" s="296">
        <f t="shared" si="401"/>
        <v>0</v>
      </c>
      <c r="AE439" s="223"/>
      <c r="AG439" s="415">
        <v>2</v>
      </c>
      <c r="AH439" s="492"/>
      <c r="AI439" s="492"/>
      <c r="AJ439" s="492"/>
      <c r="AK439" s="492"/>
      <c r="AL439" s="492"/>
      <c r="AM439" s="492"/>
      <c r="AN439" s="492"/>
      <c r="AO439" s="492"/>
      <c r="AP439" s="305">
        <f t="shared" ref="AP439:AP441" si="404">AU359</f>
        <v>0</v>
      </c>
      <c r="AQ439" s="234">
        <v>0</v>
      </c>
      <c r="AR439" s="234">
        <v>0</v>
      </c>
      <c r="AS439" s="234">
        <v>0</v>
      </c>
      <c r="AT439" s="277">
        <f t="shared" ref="AT439:AT440" si="405">SUM(AQ439:AS439)</f>
        <v>0</v>
      </c>
      <c r="AU439" s="278">
        <f t="shared" ref="AU439:AU441" si="406">IF($S$473&lt;&gt;0, AC439+AP439-AT439, M439+AP439-AT439)</f>
        <v>0</v>
      </c>
    </row>
    <row r="440" spans="1:47" x14ac:dyDescent="0.35">
      <c r="A440" s="415">
        <v>3</v>
      </c>
      <c r="B440" s="492"/>
      <c r="C440" s="492"/>
      <c r="D440" s="492"/>
      <c r="E440" s="492"/>
      <c r="F440" s="492"/>
      <c r="G440" s="492"/>
      <c r="H440" s="492"/>
      <c r="I440" s="492"/>
      <c r="J440" s="234">
        <v>0</v>
      </c>
      <c r="K440" s="234">
        <v>0</v>
      </c>
      <c r="L440" s="234">
        <v>0</v>
      </c>
      <c r="M440" s="236">
        <f t="shared" ref="M440:M459" si="407">SUM(J440:L440)</f>
        <v>0</v>
      </c>
      <c r="N440" s="223"/>
      <c r="P440" s="415">
        <v>3</v>
      </c>
      <c r="Q440" s="492"/>
      <c r="R440" s="492"/>
      <c r="S440" s="492"/>
      <c r="T440" s="492"/>
      <c r="U440" s="492"/>
      <c r="V440" s="492"/>
      <c r="W440" s="492"/>
      <c r="X440" s="492"/>
      <c r="Y440" s="164">
        <f t="shared" si="402"/>
        <v>0</v>
      </c>
      <c r="Z440" s="234">
        <v>0</v>
      </c>
      <c r="AA440" s="234">
        <v>0</v>
      </c>
      <c r="AB440" s="234">
        <v>0</v>
      </c>
      <c r="AC440" s="295">
        <f t="shared" si="403"/>
        <v>0</v>
      </c>
      <c r="AD440" s="296">
        <f t="shared" si="401"/>
        <v>0</v>
      </c>
      <c r="AE440" s="223"/>
      <c r="AG440" s="415">
        <v>3</v>
      </c>
      <c r="AH440" s="492"/>
      <c r="AI440" s="492"/>
      <c r="AJ440" s="492"/>
      <c r="AK440" s="492"/>
      <c r="AL440" s="492"/>
      <c r="AM440" s="492"/>
      <c r="AN440" s="492"/>
      <c r="AO440" s="492"/>
      <c r="AP440" s="305">
        <f t="shared" si="404"/>
        <v>0</v>
      </c>
      <c r="AQ440" s="234">
        <v>0</v>
      </c>
      <c r="AR440" s="234">
        <v>0</v>
      </c>
      <c r="AS440" s="234">
        <v>0</v>
      </c>
      <c r="AT440" s="277">
        <f t="shared" si="405"/>
        <v>0</v>
      </c>
      <c r="AU440" s="278">
        <f t="shared" si="406"/>
        <v>0</v>
      </c>
    </row>
    <row r="441" spans="1:47" ht="16" thickBot="1" x14ac:dyDescent="0.4">
      <c r="A441" s="504" t="s">
        <v>25</v>
      </c>
      <c r="B441" s="505"/>
      <c r="C441" s="505"/>
      <c r="D441" s="505"/>
      <c r="E441" s="505"/>
      <c r="F441" s="505"/>
      <c r="G441" s="505"/>
      <c r="H441" s="505"/>
      <c r="I441" s="505"/>
      <c r="J441" s="250">
        <f>SUM(J438:J440)</f>
        <v>0</v>
      </c>
      <c r="K441" s="250">
        <f t="shared" ref="K441:L441" si="408">SUM(K438:K440)</f>
        <v>0</v>
      </c>
      <c r="L441" s="250">
        <f t="shared" si="408"/>
        <v>0</v>
      </c>
      <c r="M441" s="237">
        <f t="shared" si="407"/>
        <v>0</v>
      </c>
      <c r="N441" s="223"/>
      <c r="P441" s="504" t="s">
        <v>25</v>
      </c>
      <c r="Q441" s="505"/>
      <c r="R441" s="505"/>
      <c r="S441" s="505"/>
      <c r="T441" s="505"/>
      <c r="U441" s="505"/>
      <c r="V441" s="505"/>
      <c r="W441" s="505"/>
      <c r="X441" s="505"/>
      <c r="Y441" s="200">
        <f t="shared" si="402"/>
        <v>0</v>
      </c>
      <c r="Z441" s="293">
        <f>SUM(Z438:Z440)</f>
        <v>0</v>
      </c>
      <c r="AA441" s="293">
        <f t="shared" ref="AA441:AD441" si="409">SUM(AA438:AA440)</f>
        <v>0</v>
      </c>
      <c r="AB441" s="293">
        <f t="shared" si="409"/>
        <v>0</v>
      </c>
      <c r="AC441" s="293">
        <f t="shared" si="409"/>
        <v>0</v>
      </c>
      <c r="AD441" s="294">
        <f t="shared" si="409"/>
        <v>0</v>
      </c>
      <c r="AE441" s="223"/>
      <c r="AG441" s="504" t="s">
        <v>25</v>
      </c>
      <c r="AH441" s="505"/>
      <c r="AI441" s="505"/>
      <c r="AJ441" s="505"/>
      <c r="AK441" s="505"/>
      <c r="AL441" s="505"/>
      <c r="AM441" s="505"/>
      <c r="AN441" s="505"/>
      <c r="AO441" s="505"/>
      <c r="AP441" s="306">
        <f t="shared" si="404"/>
        <v>0</v>
      </c>
      <c r="AQ441" s="275">
        <f>SUM(AQ438:AQ440)</f>
        <v>0</v>
      </c>
      <c r="AR441" s="275">
        <f t="shared" ref="AR441:AT441" si="410">SUM(AR438:AR440)</f>
        <v>0</v>
      </c>
      <c r="AS441" s="275">
        <f t="shared" si="410"/>
        <v>0</v>
      </c>
      <c r="AT441" s="275">
        <f t="shared" si="410"/>
        <v>0</v>
      </c>
      <c r="AU441" s="276">
        <f t="shared" si="406"/>
        <v>0</v>
      </c>
    </row>
    <row r="442" spans="1:47" s="358" customFormat="1" ht="3.75" customHeight="1" thickBot="1" x14ac:dyDescent="0.4">
      <c r="A442" s="413"/>
      <c r="B442" s="413"/>
      <c r="C442" s="413"/>
      <c r="D442" s="413"/>
      <c r="E442" s="413"/>
      <c r="F442" s="413"/>
      <c r="G442" s="413"/>
      <c r="H442" s="413"/>
      <c r="I442" s="413"/>
      <c r="J442" s="246"/>
      <c r="K442" s="246"/>
      <c r="L442" s="246"/>
      <c r="M442" s="246"/>
      <c r="N442" s="223"/>
      <c r="P442" s="413"/>
      <c r="Q442" s="413"/>
      <c r="R442" s="413"/>
      <c r="S442" s="413"/>
      <c r="T442" s="413"/>
      <c r="U442" s="413"/>
      <c r="V442" s="413"/>
      <c r="W442" s="413"/>
      <c r="X442" s="413"/>
      <c r="Y442" s="304"/>
      <c r="Z442" s="246"/>
      <c r="AA442" s="246"/>
      <c r="AB442" s="246"/>
      <c r="AC442" s="246"/>
      <c r="AD442" s="246"/>
      <c r="AE442" s="223"/>
      <c r="AG442" s="413"/>
      <c r="AH442" s="413"/>
      <c r="AI442" s="413"/>
      <c r="AJ442" s="413"/>
      <c r="AK442" s="413"/>
      <c r="AL442" s="413"/>
      <c r="AM442" s="413"/>
      <c r="AN442" s="413"/>
      <c r="AO442" s="413"/>
      <c r="AP442" s="304"/>
      <c r="AQ442" s="246"/>
      <c r="AR442" s="246"/>
      <c r="AS442" s="246"/>
      <c r="AT442" s="246"/>
      <c r="AU442" s="246"/>
    </row>
    <row r="443" spans="1:47" s="242" customFormat="1" x14ac:dyDescent="0.35">
      <c r="A443" s="502" t="s">
        <v>33</v>
      </c>
      <c r="B443" s="503"/>
      <c r="C443" s="503"/>
      <c r="D443" s="503"/>
      <c r="E443" s="503"/>
      <c r="F443" s="503"/>
      <c r="G443" s="503"/>
      <c r="H443" s="503"/>
      <c r="I443" s="503"/>
      <c r="J443" s="425" t="s">
        <v>17</v>
      </c>
      <c r="K443" s="425" t="s">
        <v>15</v>
      </c>
      <c r="L443" s="425" t="s">
        <v>16</v>
      </c>
      <c r="M443" s="418" t="s">
        <v>18</v>
      </c>
      <c r="N443" s="413"/>
      <c r="P443" s="502" t="s">
        <v>33</v>
      </c>
      <c r="Q443" s="503"/>
      <c r="R443" s="503"/>
      <c r="S443" s="503"/>
      <c r="T443" s="503"/>
      <c r="U443" s="503"/>
      <c r="V443" s="503"/>
      <c r="W443" s="503"/>
      <c r="X443" s="503"/>
      <c r="Y443" s="414" t="s">
        <v>266</v>
      </c>
      <c r="Z443" s="425" t="s">
        <v>77</v>
      </c>
      <c r="AA443" s="425" t="s">
        <v>15</v>
      </c>
      <c r="AB443" s="425" t="s">
        <v>16</v>
      </c>
      <c r="AC443" s="414" t="s">
        <v>18</v>
      </c>
      <c r="AD443" s="268" t="s">
        <v>114</v>
      </c>
      <c r="AE443" s="413"/>
      <c r="AG443" s="502" t="s">
        <v>33</v>
      </c>
      <c r="AH443" s="503"/>
      <c r="AI443" s="503"/>
      <c r="AJ443" s="503"/>
      <c r="AK443" s="503"/>
      <c r="AL443" s="503"/>
      <c r="AM443" s="503"/>
      <c r="AN443" s="503"/>
      <c r="AO443" s="503"/>
      <c r="AP443" s="414" t="s">
        <v>266</v>
      </c>
      <c r="AQ443" s="425" t="s">
        <v>211</v>
      </c>
      <c r="AR443" s="425" t="s">
        <v>15</v>
      </c>
      <c r="AS443" s="425" t="s">
        <v>16</v>
      </c>
      <c r="AT443" s="414" t="s">
        <v>213</v>
      </c>
      <c r="AU443" s="268" t="s">
        <v>269</v>
      </c>
    </row>
    <row r="444" spans="1:47" x14ac:dyDescent="0.35">
      <c r="A444" s="415">
        <v>1</v>
      </c>
      <c r="B444" s="492"/>
      <c r="C444" s="492"/>
      <c r="D444" s="492"/>
      <c r="E444" s="492"/>
      <c r="F444" s="492"/>
      <c r="G444" s="492"/>
      <c r="H444" s="492"/>
      <c r="I444" s="492"/>
      <c r="J444" s="234">
        <v>0</v>
      </c>
      <c r="K444" s="234">
        <v>0</v>
      </c>
      <c r="L444" s="234">
        <v>0</v>
      </c>
      <c r="M444" s="236">
        <f t="shared" si="407"/>
        <v>0</v>
      </c>
      <c r="N444" s="223"/>
      <c r="P444" s="415">
        <v>1</v>
      </c>
      <c r="Q444" s="492"/>
      <c r="R444" s="492"/>
      <c r="S444" s="492"/>
      <c r="T444" s="492"/>
      <c r="U444" s="492"/>
      <c r="V444" s="492"/>
      <c r="W444" s="492"/>
      <c r="X444" s="492"/>
      <c r="Y444" s="164">
        <f t="shared" ref="Y444:Y447" si="411">AU364</f>
        <v>0</v>
      </c>
      <c r="Z444" s="234">
        <v>0</v>
      </c>
      <c r="AA444" s="234">
        <v>0</v>
      </c>
      <c r="AB444" s="234">
        <v>0</v>
      </c>
      <c r="AC444" s="295">
        <f t="shared" ref="AC444:AC446" si="412">SUM(Z444:AB444)</f>
        <v>0</v>
      </c>
      <c r="AD444" s="296">
        <f t="shared" ref="AD444:AD446" si="413">M444-AC444</f>
        <v>0</v>
      </c>
      <c r="AE444" s="223"/>
      <c r="AG444" s="415">
        <v>1</v>
      </c>
      <c r="AH444" s="492"/>
      <c r="AI444" s="492"/>
      <c r="AJ444" s="492"/>
      <c r="AK444" s="492"/>
      <c r="AL444" s="492"/>
      <c r="AM444" s="492"/>
      <c r="AN444" s="492"/>
      <c r="AO444" s="492"/>
      <c r="AP444" s="305">
        <f t="shared" ref="AP444:AP447" si="414">AU364</f>
        <v>0</v>
      </c>
      <c r="AQ444" s="234">
        <v>0</v>
      </c>
      <c r="AR444" s="234">
        <v>0</v>
      </c>
      <c r="AS444" s="234">
        <v>0</v>
      </c>
      <c r="AT444" s="277">
        <f t="shared" ref="AT444:AT446" si="415">SUM(AQ444:AS444)</f>
        <v>0</v>
      </c>
      <c r="AU444" s="278">
        <f>IF($S$473&lt;&gt;0, AC444+AP444-AT444, M444+AP444-AT444)</f>
        <v>0</v>
      </c>
    </row>
    <row r="445" spans="1:47" x14ac:dyDescent="0.35">
      <c r="A445" s="415">
        <v>2</v>
      </c>
      <c r="B445" s="492"/>
      <c r="C445" s="492"/>
      <c r="D445" s="492"/>
      <c r="E445" s="492"/>
      <c r="F445" s="492"/>
      <c r="G445" s="492"/>
      <c r="H445" s="492"/>
      <c r="I445" s="492"/>
      <c r="J445" s="234">
        <v>0</v>
      </c>
      <c r="K445" s="234">
        <v>0</v>
      </c>
      <c r="L445" s="234">
        <v>0</v>
      </c>
      <c r="M445" s="236">
        <f t="shared" si="407"/>
        <v>0</v>
      </c>
      <c r="N445" s="223"/>
      <c r="P445" s="415">
        <v>2</v>
      </c>
      <c r="Q445" s="492"/>
      <c r="R445" s="492"/>
      <c r="S445" s="492"/>
      <c r="T445" s="492"/>
      <c r="U445" s="492"/>
      <c r="V445" s="492"/>
      <c r="W445" s="492"/>
      <c r="X445" s="492"/>
      <c r="Y445" s="164">
        <f t="shared" si="411"/>
        <v>0</v>
      </c>
      <c r="Z445" s="234">
        <v>0</v>
      </c>
      <c r="AA445" s="234">
        <v>0</v>
      </c>
      <c r="AB445" s="234">
        <v>0</v>
      </c>
      <c r="AC445" s="295">
        <f t="shared" si="412"/>
        <v>0</v>
      </c>
      <c r="AD445" s="296">
        <f t="shared" si="413"/>
        <v>0</v>
      </c>
      <c r="AE445" s="223"/>
      <c r="AG445" s="415">
        <v>2</v>
      </c>
      <c r="AH445" s="492"/>
      <c r="AI445" s="492"/>
      <c r="AJ445" s="492"/>
      <c r="AK445" s="492"/>
      <c r="AL445" s="492"/>
      <c r="AM445" s="492"/>
      <c r="AN445" s="492"/>
      <c r="AO445" s="492"/>
      <c r="AP445" s="305">
        <f t="shared" si="414"/>
        <v>0</v>
      </c>
      <c r="AQ445" s="234">
        <v>0</v>
      </c>
      <c r="AR445" s="234">
        <v>0</v>
      </c>
      <c r="AS445" s="234">
        <v>0</v>
      </c>
      <c r="AT445" s="277">
        <f t="shared" si="415"/>
        <v>0</v>
      </c>
      <c r="AU445" s="278">
        <f t="shared" ref="AU445:AU447" si="416">IF($S$473&lt;&gt;0, AC445+AP445-AT445, M445+AP445-AT445)</f>
        <v>0</v>
      </c>
    </row>
    <row r="446" spans="1:47" x14ac:dyDescent="0.35">
      <c r="A446" s="415">
        <v>3</v>
      </c>
      <c r="B446" s="492"/>
      <c r="C446" s="492"/>
      <c r="D446" s="492"/>
      <c r="E446" s="492"/>
      <c r="F446" s="492"/>
      <c r="G446" s="492"/>
      <c r="H446" s="492"/>
      <c r="I446" s="492"/>
      <c r="J446" s="234">
        <v>0</v>
      </c>
      <c r="K446" s="234">
        <v>0</v>
      </c>
      <c r="L446" s="234">
        <v>0</v>
      </c>
      <c r="M446" s="236">
        <f>SUM(J446:L446)</f>
        <v>0</v>
      </c>
      <c r="N446" s="223"/>
      <c r="P446" s="415">
        <v>3</v>
      </c>
      <c r="Q446" s="492"/>
      <c r="R446" s="492"/>
      <c r="S446" s="492"/>
      <c r="T446" s="492"/>
      <c r="U446" s="492"/>
      <c r="V446" s="492"/>
      <c r="W446" s="492"/>
      <c r="X446" s="492"/>
      <c r="Y446" s="164">
        <f t="shared" si="411"/>
        <v>0</v>
      </c>
      <c r="Z446" s="234">
        <v>0</v>
      </c>
      <c r="AA446" s="234">
        <v>0</v>
      </c>
      <c r="AB446" s="234">
        <v>0</v>
      </c>
      <c r="AC446" s="295">
        <f t="shared" si="412"/>
        <v>0</v>
      </c>
      <c r="AD446" s="296">
        <f t="shared" si="413"/>
        <v>0</v>
      </c>
      <c r="AE446" s="223"/>
      <c r="AG446" s="415">
        <v>3</v>
      </c>
      <c r="AH446" s="492"/>
      <c r="AI446" s="492"/>
      <c r="AJ446" s="492"/>
      <c r="AK446" s="492"/>
      <c r="AL446" s="492"/>
      <c r="AM446" s="492"/>
      <c r="AN446" s="492"/>
      <c r="AO446" s="492"/>
      <c r="AP446" s="305">
        <f t="shared" si="414"/>
        <v>0</v>
      </c>
      <c r="AQ446" s="234">
        <v>0</v>
      </c>
      <c r="AR446" s="234">
        <v>0</v>
      </c>
      <c r="AS446" s="234">
        <v>0</v>
      </c>
      <c r="AT446" s="277">
        <f t="shared" si="415"/>
        <v>0</v>
      </c>
      <c r="AU446" s="278">
        <f t="shared" si="416"/>
        <v>0</v>
      </c>
    </row>
    <row r="447" spans="1:47" ht="16" thickBot="1" x14ac:dyDescent="0.4">
      <c r="A447" s="504" t="s">
        <v>26</v>
      </c>
      <c r="B447" s="505"/>
      <c r="C447" s="505"/>
      <c r="D447" s="505"/>
      <c r="E447" s="505"/>
      <c r="F447" s="505"/>
      <c r="G447" s="505"/>
      <c r="H447" s="505"/>
      <c r="I447" s="505"/>
      <c r="J447" s="250">
        <f>SUM(J444:J446)</f>
        <v>0</v>
      </c>
      <c r="K447" s="250">
        <f t="shared" ref="K447" si="417">SUM(K444:K446)</f>
        <v>0</v>
      </c>
      <c r="L447" s="250">
        <f>SUM(L444:L446)</f>
        <v>0</v>
      </c>
      <c r="M447" s="237">
        <f t="shared" si="407"/>
        <v>0</v>
      </c>
      <c r="N447" s="223"/>
      <c r="P447" s="504" t="s">
        <v>26</v>
      </c>
      <c r="Q447" s="505"/>
      <c r="R447" s="505"/>
      <c r="S447" s="505"/>
      <c r="T447" s="505"/>
      <c r="U447" s="505"/>
      <c r="V447" s="505"/>
      <c r="W447" s="505"/>
      <c r="X447" s="505"/>
      <c r="Y447" s="200">
        <f t="shared" si="411"/>
        <v>0</v>
      </c>
      <c r="Z447" s="293">
        <f>SUM(Z444:Z446)</f>
        <v>0</v>
      </c>
      <c r="AA447" s="293">
        <f t="shared" ref="AA447:AD447" si="418">SUM(AA444:AA446)</f>
        <v>0</v>
      </c>
      <c r="AB447" s="293">
        <f t="shared" si="418"/>
        <v>0</v>
      </c>
      <c r="AC447" s="293">
        <f t="shared" si="418"/>
        <v>0</v>
      </c>
      <c r="AD447" s="294">
        <f t="shared" si="418"/>
        <v>0</v>
      </c>
      <c r="AE447" s="223"/>
      <c r="AG447" s="504" t="s">
        <v>26</v>
      </c>
      <c r="AH447" s="505"/>
      <c r="AI447" s="505"/>
      <c r="AJ447" s="505"/>
      <c r="AK447" s="505"/>
      <c r="AL447" s="505"/>
      <c r="AM447" s="505"/>
      <c r="AN447" s="505"/>
      <c r="AO447" s="505"/>
      <c r="AP447" s="306">
        <f t="shared" si="414"/>
        <v>0</v>
      </c>
      <c r="AQ447" s="275">
        <f>SUM(AQ444:AQ446)</f>
        <v>0</v>
      </c>
      <c r="AR447" s="275">
        <f t="shared" ref="AR447:AT447" si="419">SUM(AR444:AR446)</f>
        <v>0</v>
      </c>
      <c r="AS447" s="275">
        <f t="shared" si="419"/>
        <v>0</v>
      </c>
      <c r="AT447" s="275">
        <f t="shared" si="419"/>
        <v>0</v>
      </c>
      <c r="AU447" s="276">
        <f t="shared" si="416"/>
        <v>0</v>
      </c>
    </row>
    <row r="448" spans="1:47" s="358" customFormat="1" ht="3.75" customHeight="1" thickBot="1" x14ac:dyDescent="0.4">
      <c r="A448" s="413"/>
      <c r="B448" s="413"/>
      <c r="C448" s="413"/>
      <c r="D448" s="413"/>
      <c r="E448" s="413"/>
      <c r="F448" s="413"/>
      <c r="G448" s="413"/>
      <c r="H448" s="413"/>
      <c r="I448" s="413"/>
      <c r="J448" s="246"/>
      <c r="K448" s="246"/>
      <c r="L448" s="246"/>
      <c r="M448" s="246"/>
      <c r="N448" s="223"/>
      <c r="P448" s="413"/>
      <c r="Q448" s="413"/>
      <c r="R448" s="413"/>
      <c r="S448" s="413"/>
      <c r="T448" s="413"/>
      <c r="U448" s="413"/>
      <c r="V448" s="413"/>
      <c r="W448" s="413"/>
      <c r="X448" s="413"/>
      <c r="Y448" s="246"/>
      <c r="Z448" s="246"/>
      <c r="AA448" s="246"/>
      <c r="AB448" s="246"/>
      <c r="AC448" s="246"/>
      <c r="AD448" s="246"/>
      <c r="AE448" s="223"/>
      <c r="AG448" s="413"/>
      <c r="AH448" s="413"/>
      <c r="AI448" s="413"/>
      <c r="AJ448" s="413"/>
      <c r="AK448" s="413"/>
      <c r="AL448" s="413"/>
      <c r="AM448" s="413"/>
      <c r="AN448" s="413"/>
      <c r="AO448" s="413"/>
      <c r="AP448" s="246"/>
      <c r="AQ448" s="246"/>
      <c r="AR448" s="246"/>
      <c r="AS448" s="246"/>
      <c r="AT448" s="246"/>
      <c r="AU448" s="246"/>
    </row>
    <row r="449" spans="1:134" s="242" customFormat="1" x14ac:dyDescent="0.35">
      <c r="A449" s="502" t="s">
        <v>27</v>
      </c>
      <c r="B449" s="503"/>
      <c r="C449" s="503"/>
      <c r="D449" s="503"/>
      <c r="E449" s="503"/>
      <c r="F449" s="503"/>
      <c r="G449" s="503"/>
      <c r="H449" s="503"/>
      <c r="I449" s="503"/>
      <c r="J449" s="425" t="s">
        <v>17</v>
      </c>
      <c r="K449" s="425" t="s">
        <v>15</v>
      </c>
      <c r="L449" s="425" t="s">
        <v>16</v>
      </c>
      <c r="M449" s="418" t="s">
        <v>18</v>
      </c>
      <c r="N449" s="413"/>
      <c r="P449" s="502" t="s">
        <v>27</v>
      </c>
      <c r="Q449" s="503"/>
      <c r="R449" s="503"/>
      <c r="S449" s="503"/>
      <c r="T449" s="503"/>
      <c r="U449" s="503"/>
      <c r="V449" s="503"/>
      <c r="W449" s="503"/>
      <c r="X449" s="503"/>
      <c r="Y449" s="414" t="s">
        <v>266</v>
      </c>
      <c r="Z449" s="425" t="s">
        <v>77</v>
      </c>
      <c r="AA449" s="425" t="s">
        <v>15</v>
      </c>
      <c r="AB449" s="425" t="s">
        <v>16</v>
      </c>
      <c r="AC449" s="414" t="s">
        <v>18</v>
      </c>
      <c r="AD449" s="268" t="s">
        <v>114</v>
      </c>
      <c r="AE449" s="413"/>
      <c r="AG449" s="502" t="s">
        <v>27</v>
      </c>
      <c r="AH449" s="503"/>
      <c r="AI449" s="503"/>
      <c r="AJ449" s="503"/>
      <c r="AK449" s="503"/>
      <c r="AL449" s="503"/>
      <c r="AM449" s="503"/>
      <c r="AN449" s="503"/>
      <c r="AO449" s="503"/>
      <c r="AP449" s="414" t="s">
        <v>266</v>
      </c>
      <c r="AQ449" s="425" t="s">
        <v>211</v>
      </c>
      <c r="AR449" s="425" t="s">
        <v>15</v>
      </c>
      <c r="AS449" s="425" t="s">
        <v>16</v>
      </c>
      <c r="AT449" s="414" t="s">
        <v>213</v>
      </c>
      <c r="AU449" s="268" t="s">
        <v>269</v>
      </c>
    </row>
    <row r="450" spans="1:134" x14ac:dyDescent="0.35">
      <c r="A450" s="415">
        <v>1</v>
      </c>
      <c r="B450" s="228" t="s">
        <v>28</v>
      </c>
      <c r="C450" s="492"/>
      <c r="D450" s="492"/>
      <c r="E450" s="492"/>
      <c r="F450" s="492"/>
      <c r="G450" s="492"/>
      <c r="H450" s="492"/>
      <c r="I450" s="492"/>
      <c r="J450" s="234">
        <v>0</v>
      </c>
      <c r="K450" s="234">
        <v>0</v>
      </c>
      <c r="L450" s="234">
        <v>0</v>
      </c>
      <c r="M450" s="236">
        <f t="shared" si="407"/>
        <v>0</v>
      </c>
      <c r="N450" s="223"/>
      <c r="P450" s="415">
        <v>1</v>
      </c>
      <c r="Q450" s="228" t="s">
        <v>28</v>
      </c>
      <c r="R450" s="492"/>
      <c r="S450" s="492"/>
      <c r="T450" s="492"/>
      <c r="U450" s="492"/>
      <c r="V450" s="492"/>
      <c r="W450" s="492"/>
      <c r="X450" s="492"/>
      <c r="Y450" s="164">
        <f t="shared" ref="Y450:Y461" si="420">AU370</f>
        <v>0</v>
      </c>
      <c r="Z450" s="234">
        <v>0</v>
      </c>
      <c r="AA450" s="234">
        <v>0</v>
      </c>
      <c r="AB450" s="234">
        <v>0</v>
      </c>
      <c r="AC450" s="295">
        <f t="shared" ref="AC450:AC459" si="421">SUM(Z450:AB450)</f>
        <v>0</v>
      </c>
      <c r="AD450" s="296">
        <f t="shared" ref="AD450:AD460" si="422">M450-AC450</f>
        <v>0</v>
      </c>
      <c r="AE450" s="223"/>
      <c r="AG450" s="415">
        <v>1</v>
      </c>
      <c r="AH450" s="228" t="s">
        <v>28</v>
      </c>
      <c r="AI450" s="492"/>
      <c r="AJ450" s="492"/>
      <c r="AK450" s="492"/>
      <c r="AL450" s="492"/>
      <c r="AM450" s="492"/>
      <c r="AN450" s="492"/>
      <c r="AO450" s="492"/>
      <c r="AP450" s="305">
        <f t="shared" ref="AP450:AP461" si="423">AU370</f>
        <v>0</v>
      </c>
      <c r="AQ450" s="234">
        <v>0</v>
      </c>
      <c r="AR450" s="234">
        <v>0</v>
      </c>
      <c r="AS450" s="234">
        <v>0</v>
      </c>
      <c r="AT450" s="277">
        <f t="shared" ref="AT450:AT459" si="424">SUM(AQ450:AS450)</f>
        <v>0</v>
      </c>
      <c r="AU450" s="278">
        <f t="shared" ref="AU450:AU460" si="425">IF($S$473&lt;&gt;0, AC450+AP450-AT450, M450+AP450-AT450)</f>
        <v>0</v>
      </c>
    </row>
    <row r="451" spans="1:134" x14ac:dyDescent="0.35">
      <c r="A451" s="415">
        <v>2</v>
      </c>
      <c r="B451" s="228" t="s">
        <v>31</v>
      </c>
      <c r="C451" s="492"/>
      <c r="D451" s="492"/>
      <c r="E451" s="492"/>
      <c r="F451" s="492"/>
      <c r="G451" s="492"/>
      <c r="H451" s="492"/>
      <c r="I451" s="492"/>
      <c r="J451" s="234">
        <v>0</v>
      </c>
      <c r="K451" s="234">
        <v>0</v>
      </c>
      <c r="L451" s="234">
        <v>0</v>
      </c>
      <c r="M451" s="236">
        <f t="shared" si="407"/>
        <v>0</v>
      </c>
      <c r="N451" s="223"/>
      <c r="P451" s="415">
        <v>2</v>
      </c>
      <c r="Q451" s="228" t="s">
        <v>31</v>
      </c>
      <c r="R451" s="492"/>
      <c r="S451" s="492"/>
      <c r="T451" s="492"/>
      <c r="U451" s="492"/>
      <c r="V451" s="492"/>
      <c r="W451" s="492"/>
      <c r="X451" s="492"/>
      <c r="Y451" s="164">
        <f t="shared" si="420"/>
        <v>0</v>
      </c>
      <c r="Z451" s="234">
        <v>0</v>
      </c>
      <c r="AA451" s="234">
        <v>0</v>
      </c>
      <c r="AB451" s="234">
        <v>0</v>
      </c>
      <c r="AC451" s="295">
        <f t="shared" si="421"/>
        <v>0</v>
      </c>
      <c r="AD451" s="296">
        <f t="shared" si="422"/>
        <v>0</v>
      </c>
      <c r="AE451" s="223"/>
      <c r="AG451" s="415">
        <v>2</v>
      </c>
      <c r="AH451" s="228" t="s">
        <v>31</v>
      </c>
      <c r="AI451" s="492"/>
      <c r="AJ451" s="492"/>
      <c r="AK451" s="492"/>
      <c r="AL451" s="492"/>
      <c r="AM451" s="492"/>
      <c r="AN451" s="492"/>
      <c r="AO451" s="492"/>
      <c r="AP451" s="305">
        <f t="shared" si="423"/>
        <v>0</v>
      </c>
      <c r="AQ451" s="234">
        <v>0</v>
      </c>
      <c r="AR451" s="234">
        <v>0</v>
      </c>
      <c r="AS451" s="234">
        <v>0</v>
      </c>
      <c r="AT451" s="277">
        <f t="shared" si="424"/>
        <v>0</v>
      </c>
      <c r="AU451" s="278">
        <f t="shared" si="425"/>
        <v>0</v>
      </c>
    </row>
    <row r="452" spans="1:134" x14ac:dyDescent="0.35">
      <c r="A452" s="415">
        <v>3</v>
      </c>
      <c r="B452" s="228" t="s">
        <v>32</v>
      </c>
      <c r="C452" s="492"/>
      <c r="D452" s="492"/>
      <c r="E452" s="492"/>
      <c r="F452" s="492"/>
      <c r="G452" s="492"/>
      <c r="H452" s="492"/>
      <c r="I452" s="492"/>
      <c r="J452" s="234">
        <v>0</v>
      </c>
      <c r="K452" s="234">
        <v>0</v>
      </c>
      <c r="L452" s="234">
        <v>0</v>
      </c>
      <c r="M452" s="236">
        <f t="shared" si="407"/>
        <v>0</v>
      </c>
      <c r="N452" s="223"/>
      <c r="P452" s="415">
        <v>3</v>
      </c>
      <c r="Q452" s="228" t="s">
        <v>32</v>
      </c>
      <c r="R452" s="492"/>
      <c r="S452" s="492"/>
      <c r="T452" s="492"/>
      <c r="U452" s="492"/>
      <c r="V452" s="492"/>
      <c r="W452" s="492"/>
      <c r="X452" s="492"/>
      <c r="Y452" s="164">
        <f t="shared" si="420"/>
        <v>0</v>
      </c>
      <c r="Z452" s="234">
        <v>0</v>
      </c>
      <c r="AA452" s="234">
        <v>0</v>
      </c>
      <c r="AB452" s="234">
        <v>0</v>
      </c>
      <c r="AC452" s="295">
        <f t="shared" si="421"/>
        <v>0</v>
      </c>
      <c r="AD452" s="296">
        <f t="shared" si="422"/>
        <v>0</v>
      </c>
      <c r="AE452" s="223"/>
      <c r="AG452" s="415">
        <v>3</v>
      </c>
      <c r="AH452" s="228" t="s">
        <v>32</v>
      </c>
      <c r="AI452" s="492"/>
      <c r="AJ452" s="492"/>
      <c r="AK452" s="492"/>
      <c r="AL452" s="492"/>
      <c r="AM452" s="492"/>
      <c r="AN452" s="492"/>
      <c r="AO452" s="492"/>
      <c r="AP452" s="305">
        <f t="shared" si="423"/>
        <v>0</v>
      </c>
      <c r="AQ452" s="234">
        <v>0</v>
      </c>
      <c r="AR452" s="234">
        <v>0</v>
      </c>
      <c r="AS452" s="234">
        <v>0</v>
      </c>
      <c r="AT452" s="277">
        <f t="shared" si="424"/>
        <v>0</v>
      </c>
      <c r="AU452" s="278">
        <f t="shared" si="425"/>
        <v>0</v>
      </c>
    </row>
    <row r="453" spans="1:134" s="358" customFormat="1" x14ac:dyDescent="0.35">
      <c r="A453" s="229">
        <v>4</v>
      </c>
      <c r="B453" s="228" t="s">
        <v>72</v>
      </c>
      <c r="C453" s="492"/>
      <c r="D453" s="492"/>
      <c r="E453" s="492"/>
      <c r="F453" s="492"/>
      <c r="G453" s="492"/>
      <c r="H453" s="492"/>
      <c r="I453" s="492"/>
      <c r="J453" s="234">
        <v>0</v>
      </c>
      <c r="K453" s="234">
        <v>0</v>
      </c>
      <c r="L453" s="234">
        <v>0</v>
      </c>
      <c r="M453" s="236">
        <f t="shared" si="407"/>
        <v>0</v>
      </c>
      <c r="N453" s="223"/>
      <c r="P453" s="229">
        <v>4</v>
      </c>
      <c r="Q453" s="228" t="s">
        <v>72</v>
      </c>
      <c r="R453" s="492"/>
      <c r="S453" s="492"/>
      <c r="T453" s="492"/>
      <c r="U453" s="492"/>
      <c r="V453" s="492"/>
      <c r="W453" s="492"/>
      <c r="X453" s="492"/>
      <c r="Y453" s="164">
        <f t="shared" si="420"/>
        <v>0</v>
      </c>
      <c r="Z453" s="234">
        <v>0</v>
      </c>
      <c r="AA453" s="234">
        <v>0</v>
      </c>
      <c r="AB453" s="234">
        <v>0</v>
      </c>
      <c r="AC453" s="295">
        <f t="shared" si="421"/>
        <v>0</v>
      </c>
      <c r="AD453" s="296">
        <f t="shared" si="422"/>
        <v>0</v>
      </c>
      <c r="AE453" s="223"/>
      <c r="AG453" s="229">
        <v>4</v>
      </c>
      <c r="AH453" s="228" t="s">
        <v>72</v>
      </c>
      <c r="AI453" s="492"/>
      <c r="AJ453" s="492"/>
      <c r="AK453" s="492"/>
      <c r="AL453" s="492"/>
      <c r="AM453" s="492"/>
      <c r="AN453" s="492"/>
      <c r="AO453" s="492"/>
      <c r="AP453" s="305">
        <f t="shared" si="423"/>
        <v>0</v>
      </c>
      <c r="AQ453" s="234">
        <v>0</v>
      </c>
      <c r="AR453" s="234">
        <v>0</v>
      </c>
      <c r="AS453" s="234">
        <v>0</v>
      </c>
      <c r="AT453" s="277">
        <f t="shared" si="424"/>
        <v>0</v>
      </c>
      <c r="AU453" s="278">
        <f t="shared" si="425"/>
        <v>0</v>
      </c>
    </row>
    <row r="454" spans="1:134" x14ac:dyDescent="0.35">
      <c r="A454" s="415">
        <v>5</v>
      </c>
      <c r="B454" s="228" t="s">
        <v>29</v>
      </c>
      <c r="C454" s="492"/>
      <c r="D454" s="492"/>
      <c r="E454" s="492"/>
      <c r="F454" s="492"/>
      <c r="G454" s="492"/>
      <c r="H454" s="492"/>
      <c r="I454" s="492"/>
      <c r="J454" s="234">
        <v>0</v>
      </c>
      <c r="K454" s="234">
        <v>0</v>
      </c>
      <c r="L454" s="234">
        <v>0</v>
      </c>
      <c r="M454" s="236">
        <f t="shared" si="407"/>
        <v>0</v>
      </c>
      <c r="N454" s="223"/>
      <c r="P454" s="415">
        <v>5</v>
      </c>
      <c r="Q454" s="228" t="s">
        <v>29</v>
      </c>
      <c r="R454" s="492"/>
      <c r="S454" s="492"/>
      <c r="T454" s="492"/>
      <c r="U454" s="492"/>
      <c r="V454" s="492"/>
      <c r="W454" s="492"/>
      <c r="X454" s="492"/>
      <c r="Y454" s="164">
        <f t="shared" si="420"/>
        <v>0</v>
      </c>
      <c r="Z454" s="234">
        <v>0</v>
      </c>
      <c r="AA454" s="234">
        <v>0</v>
      </c>
      <c r="AB454" s="234">
        <v>0</v>
      </c>
      <c r="AC454" s="295">
        <f t="shared" si="421"/>
        <v>0</v>
      </c>
      <c r="AD454" s="296">
        <f t="shared" si="422"/>
        <v>0</v>
      </c>
      <c r="AE454" s="223"/>
      <c r="AG454" s="415">
        <v>5</v>
      </c>
      <c r="AH454" s="228" t="s">
        <v>29</v>
      </c>
      <c r="AI454" s="492"/>
      <c r="AJ454" s="492"/>
      <c r="AK454" s="492"/>
      <c r="AL454" s="492"/>
      <c r="AM454" s="492"/>
      <c r="AN454" s="492"/>
      <c r="AO454" s="492"/>
      <c r="AP454" s="305">
        <f t="shared" si="423"/>
        <v>0</v>
      </c>
      <c r="AQ454" s="234">
        <v>0</v>
      </c>
      <c r="AR454" s="234">
        <v>0</v>
      </c>
      <c r="AS454" s="234">
        <v>0</v>
      </c>
      <c r="AT454" s="277">
        <f t="shared" si="424"/>
        <v>0</v>
      </c>
      <c r="AU454" s="278">
        <f t="shared" si="425"/>
        <v>0</v>
      </c>
    </row>
    <row r="455" spans="1:134" x14ac:dyDescent="0.35">
      <c r="A455" s="415">
        <v>6</v>
      </c>
      <c r="B455" s="228" t="s">
        <v>30</v>
      </c>
      <c r="C455" s="492"/>
      <c r="D455" s="492"/>
      <c r="E455" s="492"/>
      <c r="F455" s="492"/>
      <c r="G455" s="492"/>
      <c r="H455" s="492"/>
      <c r="I455" s="492"/>
      <c r="J455" s="234">
        <v>0</v>
      </c>
      <c r="K455" s="234">
        <v>0</v>
      </c>
      <c r="L455" s="234">
        <v>0</v>
      </c>
      <c r="M455" s="236">
        <f t="shared" si="407"/>
        <v>0</v>
      </c>
      <c r="N455" s="223"/>
      <c r="P455" s="415">
        <v>6</v>
      </c>
      <c r="Q455" s="228" t="s">
        <v>30</v>
      </c>
      <c r="R455" s="492"/>
      <c r="S455" s="492"/>
      <c r="T455" s="492"/>
      <c r="U455" s="492"/>
      <c r="V455" s="492"/>
      <c r="W455" s="492"/>
      <c r="X455" s="492"/>
      <c r="Y455" s="164">
        <f>AU375</f>
        <v>0</v>
      </c>
      <c r="Z455" s="234">
        <v>0</v>
      </c>
      <c r="AA455" s="234">
        <v>0</v>
      </c>
      <c r="AB455" s="234">
        <v>0</v>
      </c>
      <c r="AC455" s="295">
        <f t="shared" si="421"/>
        <v>0</v>
      </c>
      <c r="AD455" s="296">
        <f t="shared" si="422"/>
        <v>0</v>
      </c>
      <c r="AE455" s="223"/>
      <c r="AG455" s="415">
        <v>6</v>
      </c>
      <c r="AH455" s="228" t="s">
        <v>30</v>
      </c>
      <c r="AI455" s="492"/>
      <c r="AJ455" s="492"/>
      <c r="AK455" s="492"/>
      <c r="AL455" s="492"/>
      <c r="AM455" s="492"/>
      <c r="AN455" s="492"/>
      <c r="AO455" s="492"/>
      <c r="AP455" s="305">
        <f t="shared" si="423"/>
        <v>0</v>
      </c>
      <c r="AQ455" s="234">
        <v>0</v>
      </c>
      <c r="AR455" s="234">
        <v>0</v>
      </c>
      <c r="AS455" s="234">
        <v>0</v>
      </c>
      <c r="AT455" s="277">
        <f t="shared" si="424"/>
        <v>0</v>
      </c>
      <c r="AU455" s="278">
        <f t="shared" si="425"/>
        <v>0</v>
      </c>
    </row>
    <row r="456" spans="1:134" x14ac:dyDescent="0.35">
      <c r="A456" s="415">
        <v>7</v>
      </c>
      <c r="B456" s="228" t="s">
        <v>34</v>
      </c>
      <c r="C456" s="492"/>
      <c r="D456" s="492"/>
      <c r="E456" s="492"/>
      <c r="F456" s="492"/>
      <c r="G456" s="492"/>
      <c r="H456" s="492"/>
      <c r="I456" s="492"/>
      <c r="J456" s="234">
        <v>0</v>
      </c>
      <c r="K456" s="234">
        <v>0</v>
      </c>
      <c r="L456" s="234">
        <v>0</v>
      </c>
      <c r="M456" s="236">
        <f t="shared" si="407"/>
        <v>0</v>
      </c>
      <c r="N456" s="223"/>
      <c r="P456" s="415">
        <v>7</v>
      </c>
      <c r="Q456" s="228" t="s">
        <v>34</v>
      </c>
      <c r="R456" s="492"/>
      <c r="S456" s="492"/>
      <c r="T456" s="492"/>
      <c r="U456" s="492"/>
      <c r="V456" s="492"/>
      <c r="W456" s="492"/>
      <c r="X456" s="492"/>
      <c r="Y456" s="164">
        <f t="shared" si="420"/>
        <v>0</v>
      </c>
      <c r="Z456" s="234">
        <v>0</v>
      </c>
      <c r="AA456" s="234">
        <v>0</v>
      </c>
      <c r="AB456" s="234">
        <v>0</v>
      </c>
      <c r="AC456" s="295">
        <f t="shared" si="421"/>
        <v>0</v>
      </c>
      <c r="AD456" s="296">
        <f t="shared" si="422"/>
        <v>0</v>
      </c>
      <c r="AE456" s="223"/>
      <c r="AG456" s="415">
        <v>7</v>
      </c>
      <c r="AH456" s="228" t="s">
        <v>34</v>
      </c>
      <c r="AI456" s="492"/>
      <c r="AJ456" s="492"/>
      <c r="AK456" s="492"/>
      <c r="AL456" s="492"/>
      <c r="AM456" s="492"/>
      <c r="AN456" s="492"/>
      <c r="AO456" s="492"/>
      <c r="AP456" s="305">
        <f t="shared" si="423"/>
        <v>0</v>
      </c>
      <c r="AQ456" s="234">
        <v>0</v>
      </c>
      <c r="AR456" s="234">
        <v>0</v>
      </c>
      <c r="AS456" s="234">
        <v>0</v>
      </c>
      <c r="AT456" s="277">
        <f t="shared" si="424"/>
        <v>0</v>
      </c>
      <c r="AU456" s="278">
        <f t="shared" si="425"/>
        <v>0</v>
      </c>
    </row>
    <row r="457" spans="1:134" x14ac:dyDescent="0.35">
      <c r="A457" s="415">
        <v>8</v>
      </c>
      <c r="B457" s="228" t="s">
        <v>35</v>
      </c>
      <c r="C457" s="492"/>
      <c r="D457" s="492"/>
      <c r="E457" s="492"/>
      <c r="F457" s="492"/>
      <c r="G457" s="492"/>
      <c r="H457" s="492"/>
      <c r="I457" s="492"/>
      <c r="J457" s="234">
        <v>0</v>
      </c>
      <c r="K457" s="234">
        <v>0</v>
      </c>
      <c r="L457" s="234">
        <v>0</v>
      </c>
      <c r="M457" s="236">
        <f>SUM(J457:L457)</f>
        <v>0</v>
      </c>
      <c r="N457" s="223"/>
      <c r="P457" s="415">
        <v>8</v>
      </c>
      <c r="Q457" s="228" t="s">
        <v>35</v>
      </c>
      <c r="R457" s="492"/>
      <c r="S457" s="492"/>
      <c r="T457" s="492"/>
      <c r="U457" s="492"/>
      <c r="V457" s="492"/>
      <c r="W457" s="492"/>
      <c r="X457" s="492"/>
      <c r="Y457" s="164">
        <f>AU377</f>
        <v>0</v>
      </c>
      <c r="Z457" s="234">
        <v>0</v>
      </c>
      <c r="AA457" s="234">
        <v>0</v>
      </c>
      <c r="AB457" s="234">
        <v>0</v>
      </c>
      <c r="AC457" s="295">
        <f t="shared" si="421"/>
        <v>0</v>
      </c>
      <c r="AD457" s="296">
        <f t="shared" si="422"/>
        <v>0</v>
      </c>
      <c r="AE457" s="223"/>
      <c r="AG457" s="415">
        <v>8</v>
      </c>
      <c r="AH457" s="228" t="s">
        <v>35</v>
      </c>
      <c r="AI457" s="492"/>
      <c r="AJ457" s="492"/>
      <c r="AK457" s="492"/>
      <c r="AL457" s="492"/>
      <c r="AM457" s="492"/>
      <c r="AN457" s="492"/>
      <c r="AO457" s="492"/>
      <c r="AP457" s="305">
        <f t="shared" si="423"/>
        <v>0</v>
      </c>
      <c r="AQ457" s="234">
        <v>0</v>
      </c>
      <c r="AR457" s="234">
        <v>0</v>
      </c>
      <c r="AS457" s="234">
        <v>0</v>
      </c>
      <c r="AT457" s="277">
        <f t="shared" si="424"/>
        <v>0</v>
      </c>
      <c r="AU457" s="278">
        <f t="shared" si="425"/>
        <v>0</v>
      </c>
    </row>
    <row r="458" spans="1:134" x14ac:dyDescent="0.35">
      <c r="A458" s="415">
        <v>9</v>
      </c>
      <c r="B458" s="228" t="s">
        <v>50</v>
      </c>
      <c r="C458" s="492"/>
      <c r="D458" s="492"/>
      <c r="E458" s="492"/>
      <c r="F458" s="492"/>
      <c r="G458" s="492"/>
      <c r="H458" s="492"/>
      <c r="I458" s="492"/>
      <c r="J458" s="234">
        <v>0</v>
      </c>
      <c r="K458" s="234">
        <v>0</v>
      </c>
      <c r="L458" s="234">
        <v>0</v>
      </c>
      <c r="M458" s="236">
        <f t="shared" si="407"/>
        <v>0</v>
      </c>
      <c r="N458" s="223"/>
      <c r="P458" s="415">
        <v>9</v>
      </c>
      <c r="Q458" s="228" t="s">
        <v>50</v>
      </c>
      <c r="R458" s="492"/>
      <c r="S458" s="492"/>
      <c r="T458" s="492"/>
      <c r="U458" s="492"/>
      <c r="V458" s="492"/>
      <c r="W458" s="492"/>
      <c r="X458" s="492"/>
      <c r="Y458" s="164">
        <f t="shared" si="420"/>
        <v>0</v>
      </c>
      <c r="Z458" s="234">
        <v>0</v>
      </c>
      <c r="AA458" s="234">
        <v>0</v>
      </c>
      <c r="AB458" s="234">
        <v>0</v>
      </c>
      <c r="AC458" s="295">
        <f t="shared" si="421"/>
        <v>0</v>
      </c>
      <c r="AD458" s="296">
        <f t="shared" si="422"/>
        <v>0</v>
      </c>
      <c r="AE458" s="223"/>
      <c r="AG458" s="415">
        <v>9</v>
      </c>
      <c r="AH458" s="228" t="s">
        <v>50</v>
      </c>
      <c r="AI458" s="492"/>
      <c r="AJ458" s="492"/>
      <c r="AK458" s="492"/>
      <c r="AL458" s="492"/>
      <c r="AM458" s="492"/>
      <c r="AN458" s="492"/>
      <c r="AO458" s="492"/>
      <c r="AP458" s="305">
        <f t="shared" si="423"/>
        <v>0</v>
      </c>
      <c r="AQ458" s="234">
        <v>0</v>
      </c>
      <c r="AR458" s="234">
        <v>0</v>
      </c>
      <c r="AS458" s="234">
        <v>0</v>
      </c>
      <c r="AT458" s="277">
        <f t="shared" si="424"/>
        <v>0</v>
      </c>
      <c r="AU458" s="278">
        <f t="shared" si="425"/>
        <v>0</v>
      </c>
    </row>
    <row r="459" spans="1:134" x14ac:dyDescent="0.35">
      <c r="A459" s="229">
        <v>10</v>
      </c>
      <c r="B459" s="313" t="s">
        <v>205</v>
      </c>
      <c r="C459" s="623"/>
      <c r="D459" s="623"/>
      <c r="E459" s="623"/>
      <c r="F459" s="623"/>
      <c r="G459" s="623"/>
      <c r="H459" s="623"/>
      <c r="I459" s="623"/>
      <c r="J459" s="234">
        <v>0</v>
      </c>
      <c r="K459" s="234">
        <v>0</v>
      </c>
      <c r="L459" s="234">
        <v>0</v>
      </c>
      <c r="M459" s="236">
        <f t="shared" si="407"/>
        <v>0</v>
      </c>
      <c r="N459" s="223"/>
      <c r="P459" s="229">
        <v>10</v>
      </c>
      <c r="Q459" s="313" t="s">
        <v>205</v>
      </c>
      <c r="R459" s="623"/>
      <c r="S459" s="623"/>
      <c r="T459" s="623"/>
      <c r="U459" s="623"/>
      <c r="V459" s="623"/>
      <c r="W459" s="623"/>
      <c r="X459" s="623"/>
      <c r="Y459" s="164">
        <f t="shared" si="420"/>
        <v>0</v>
      </c>
      <c r="Z459" s="234">
        <v>0</v>
      </c>
      <c r="AA459" s="234">
        <v>0</v>
      </c>
      <c r="AB459" s="234">
        <v>0</v>
      </c>
      <c r="AC459" s="295">
        <f t="shared" si="421"/>
        <v>0</v>
      </c>
      <c r="AD459" s="296">
        <f t="shared" si="422"/>
        <v>0</v>
      </c>
      <c r="AE459" s="223"/>
      <c r="AG459" s="229">
        <v>10</v>
      </c>
      <c r="AH459" s="313" t="s">
        <v>205</v>
      </c>
      <c r="AI459" s="623"/>
      <c r="AJ459" s="623"/>
      <c r="AK459" s="623"/>
      <c r="AL459" s="623"/>
      <c r="AM459" s="623"/>
      <c r="AN459" s="623"/>
      <c r="AO459" s="623"/>
      <c r="AP459" s="305">
        <f t="shared" si="423"/>
        <v>0</v>
      </c>
      <c r="AQ459" s="234">
        <v>0</v>
      </c>
      <c r="AR459" s="234">
        <v>0</v>
      </c>
      <c r="AS459" s="234">
        <v>0</v>
      </c>
      <c r="AT459" s="277">
        <f t="shared" si="424"/>
        <v>0</v>
      </c>
      <c r="AU459" s="278">
        <f t="shared" si="425"/>
        <v>0</v>
      </c>
    </row>
    <row r="460" spans="1:134" x14ac:dyDescent="0.35">
      <c r="A460" s="229">
        <v>11</v>
      </c>
      <c r="B460" s="313" t="s">
        <v>205</v>
      </c>
      <c r="C460" s="623"/>
      <c r="D460" s="623"/>
      <c r="E460" s="623"/>
      <c r="F460" s="623"/>
      <c r="G460" s="623"/>
      <c r="H460" s="623"/>
      <c r="I460" s="623"/>
      <c r="J460" s="234">
        <v>0</v>
      </c>
      <c r="K460" s="234">
        <v>0</v>
      </c>
      <c r="L460" s="234">
        <v>0</v>
      </c>
      <c r="M460" s="236">
        <f>SUM(J460:L460)</f>
        <v>0</v>
      </c>
      <c r="N460" s="223"/>
      <c r="P460" s="229">
        <v>11</v>
      </c>
      <c r="Q460" s="313" t="s">
        <v>205</v>
      </c>
      <c r="R460" s="623"/>
      <c r="S460" s="623"/>
      <c r="T460" s="623"/>
      <c r="U460" s="623"/>
      <c r="V460" s="623"/>
      <c r="W460" s="623"/>
      <c r="X460" s="623"/>
      <c r="Y460" s="164">
        <f t="shared" si="420"/>
        <v>0</v>
      </c>
      <c r="Z460" s="234">
        <v>0</v>
      </c>
      <c r="AA460" s="234">
        <v>0</v>
      </c>
      <c r="AB460" s="234">
        <v>0</v>
      </c>
      <c r="AC460" s="295">
        <f>SUM(Z460:AB460)</f>
        <v>0</v>
      </c>
      <c r="AD460" s="296">
        <f t="shared" si="422"/>
        <v>0</v>
      </c>
      <c r="AE460" s="223"/>
      <c r="AG460" s="229">
        <v>11</v>
      </c>
      <c r="AH460" s="313" t="s">
        <v>205</v>
      </c>
      <c r="AI460" s="623"/>
      <c r="AJ460" s="623"/>
      <c r="AK460" s="623"/>
      <c r="AL460" s="623"/>
      <c r="AM460" s="623"/>
      <c r="AN460" s="623"/>
      <c r="AO460" s="623"/>
      <c r="AP460" s="305">
        <f t="shared" si="423"/>
        <v>0</v>
      </c>
      <c r="AQ460" s="234">
        <v>0</v>
      </c>
      <c r="AR460" s="234">
        <v>0</v>
      </c>
      <c r="AS460" s="234">
        <v>0</v>
      </c>
      <c r="AT460" s="277">
        <f>SUM(AQ460:AS460)</f>
        <v>0</v>
      </c>
      <c r="AU460" s="278">
        <f t="shared" si="425"/>
        <v>0</v>
      </c>
    </row>
    <row r="461" spans="1:134" ht="16" thickBot="1" x14ac:dyDescent="0.4">
      <c r="A461" s="578" t="s">
        <v>36</v>
      </c>
      <c r="B461" s="579"/>
      <c r="C461" s="579"/>
      <c r="D461" s="579"/>
      <c r="E461" s="579"/>
      <c r="F461" s="579"/>
      <c r="G461" s="579"/>
      <c r="H461" s="579"/>
      <c r="I461" s="579"/>
      <c r="J461" s="250">
        <f>SUM(J450:J460)</f>
        <v>0</v>
      </c>
      <c r="K461" s="250">
        <f t="shared" ref="K461:L461" si="426">SUM(K450:K460)</f>
        <v>0</v>
      </c>
      <c r="L461" s="250">
        <f t="shared" si="426"/>
        <v>0</v>
      </c>
      <c r="M461" s="237">
        <f>SUM(J461:L461)</f>
        <v>0</v>
      </c>
      <c r="N461" s="223"/>
      <c r="P461" s="578" t="s">
        <v>36</v>
      </c>
      <c r="Q461" s="579"/>
      <c r="R461" s="579"/>
      <c r="S461" s="579"/>
      <c r="T461" s="579"/>
      <c r="U461" s="579"/>
      <c r="V461" s="579"/>
      <c r="W461" s="579"/>
      <c r="X461" s="579"/>
      <c r="Y461" s="200">
        <f t="shared" si="420"/>
        <v>0</v>
      </c>
      <c r="Z461" s="293">
        <f>SUM(Z450:Z460)</f>
        <v>0</v>
      </c>
      <c r="AA461" s="293">
        <f t="shared" ref="AA461" si="427">SUM(AA450:AA460)</f>
        <v>0</v>
      </c>
      <c r="AB461" s="293">
        <f>SUM(AB450:AB460)</f>
        <v>0</v>
      </c>
      <c r="AC461" s="293">
        <f t="shared" ref="AC461:AD461" si="428">SUM(AC450:AC460)</f>
        <v>0</v>
      </c>
      <c r="AD461" s="294">
        <f t="shared" si="428"/>
        <v>0</v>
      </c>
      <c r="AE461" s="223"/>
      <c r="AG461" s="578" t="s">
        <v>36</v>
      </c>
      <c r="AH461" s="579"/>
      <c r="AI461" s="579"/>
      <c r="AJ461" s="579"/>
      <c r="AK461" s="579"/>
      <c r="AL461" s="579"/>
      <c r="AM461" s="579"/>
      <c r="AN461" s="579"/>
      <c r="AO461" s="579"/>
      <c r="AP461" s="306">
        <f t="shared" si="423"/>
        <v>0</v>
      </c>
      <c r="AQ461" s="275">
        <f>SUM(AQ450:AQ460)</f>
        <v>0</v>
      </c>
      <c r="AR461" s="275">
        <f t="shared" ref="AR461:AU461" si="429">SUM(AR450:AR460)</f>
        <v>0</v>
      </c>
      <c r="AS461" s="275">
        <f t="shared" si="429"/>
        <v>0</v>
      </c>
      <c r="AT461" s="275">
        <f t="shared" si="429"/>
        <v>0</v>
      </c>
      <c r="AU461" s="276">
        <f t="shared" si="429"/>
        <v>0</v>
      </c>
    </row>
    <row r="462" spans="1:134" s="358" customFormat="1" ht="3.75" customHeight="1" x14ac:dyDescent="0.35">
      <c r="B462" s="281"/>
      <c r="C462" s="284"/>
      <c r="D462" s="284"/>
      <c r="E462" s="284"/>
      <c r="F462" s="284"/>
      <c r="G462" s="284"/>
      <c r="H462" s="284"/>
      <c r="I462" s="284"/>
      <c r="J462" s="283"/>
      <c r="K462" s="283"/>
      <c r="L462" s="283"/>
      <c r="M462" s="246"/>
      <c r="N462" s="223"/>
      <c r="Q462" s="281"/>
      <c r="R462" s="284"/>
      <c r="S462" s="284"/>
      <c r="T462" s="284"/>
      <c r="U462" s="284"/>
      <c r="V462" s="284"/>
      <c r="W462" s="284"/>
      <c r="X462" s="284"/>
      <c r="Y462" s="304"/>
      <c r="Z462" s="283"/>
      <c r="AA462" s="283"/>
      <c r="AB462" s="283"/>
      <c r="AC462" s="246"/>
      <c r="AD462" s="246"/>
      <c r="AE462" s="223"/>
      <c r="AH462" s="281"/>
      <c r="AI462" s="284"/>
      <c r="AJ462" s="284"/>
      <c r="AK462" s="284"/>
      <c r="AL462" s="284"/>
      <c r="AM462" s="284"/>
      <c r="AN462" s="284"/>
      <c r="AO462" s="284"/>
      <c r="AP462" s="304"/>
      <c r="AQ462" s="283"/>
      <c r="AR462" s="283"/>
      <c r="AS462" s="283"/>
      <c r="AT462" s="246"/>
      <c r="AU462" s="246"/>
      <c r="AW462" s="357"/>
      <c r="AX462" s="357"/>
      <c r="AY462" s="357"/>
      <c r="AZ462" s="357"/>
      <c r="BA462" s="357"/>
      <c r="BB462" s="357"/>
      <c r="BC462" s="357"/>
      <c r="BD462" s="357"/>
      <c r="BE462" s="357"/>
      <c r="BF462" s="357"/>
      <c r="BG462" s="357"/>
      <c r="BH462" s="357"/>
      <c r="BI462" s="357"/>
      <c r="BJ462" s="357"/>
      <c r="BK462" s="357"/>
      <c r="BL462" s="357"/>
      <c r="BM462" s="357"/>
      <c r="BN462" s="357"/>
      <c r="BO462" s="357"/>
      <c r="BP462" s="357"/>
      <c r="BQ462" s="357"/>
      <c r="BR462" s="357"/>
      <c r="BS462" s="357"/>
      <c r="BT462" s="357"/>
      <c r="BU462" s="357"/>
      <c r="BV462" s="357"/>
      <c r="BW462" s="357"/>
      <c r="BX462" s="357"/>
      <c r="BY462" s="357"/>
      <c r="BZ462" s="357"/>
      <c r="CA462" s="357"/>
      <c r="CB462" s="357"/>
      <c r="CC462" s="357"/>
      <c r="CD462" s="357"/>
      <c r="CE462" s="357"/>
      <c r="CF462" s="357"/>
      <c r="CG462" s="357"/>
      <c r="CH462" s="357"/>
      <c r="CI462" s="357"/>
      <c r="CJ462" s="357"/>
      <c r="CK462" s="357"/>
      <c r="CL462" s="357"/>
      <c r="CM462" s="357"/>
      <c r="CN462" s="357"/>
      <c r="CO462" s="357"/>
      <c r="CP462" s="357"/>
      <c r="CQ462" s="357"/>
      <c r="CR462" s="357"/>
      <c r="CS462" s="357"/>
      <c r="CT462" s="357"/>
      <c r="CU462" s="357"/>
      <c r="CV462" s="357"/>
      <c r="CW462" s="357"/>
      <c r="CX462" s="357"/>
      <c r="CY462" s="357"/>
      <c r="CZ462" s="357"/>
      <c r="DA462" s="357"/>
      <c r="DB462" s="357"/>
      <c r="DC462" s="357"/>
      <c r="DD462" s="357"/>
      <c r="DE462" s="357"/>
      <c r="DF462" s="357"/>
      <c r="DG462" s="357"/>
      <c r="DH462" s="357"/>
      <c r="DI462" s="357"/>
      <c r="DJ462" s="357"/>
      <c r="DK462" s="357"/>
      <c r="DL462" s="357"/>
      <c r="DM462" s="357"/>
      <c r="DN462" s="357"/>
      <c r="DO462" s="357"/>
      <c r="DP462" s="357"/>
      <c r="DQ462" s="357"/>
      <c r="DR462" s="357"/>
      <c r="DS462" s="357"/>
      <c r="DT462" s="357"/>
      <c r="DU462" s="357"/>
      <c r="DV462" s="357"/>
      <c r="DW462" s="357"/>
      <c r="DX462" s="357"/>
      <c r="DY462" s="357"/>
      <c r="DZ462" s="357"/>
      <c r="EA462" s="357"/>
      <c r="EB462" s="357"/>
      <c r="EC462" s="357"/>
      <c r="ED462" s="357"/>
    </row>
    <row r="463" spans="1:134" ht="3.75" customHeight="1" thickBot="1" x14ac:dyDescent="0.4">
      <c r="A463" s="242"/>
      <c r="B463" s="242"/>
      <c r="C463" s="242"/>
      <c r="D463" s="242"/>
      <c r="E463" s="242"/>
      <c r="F463" s="242"/>
      <c r="G463" s="242"/>
      <c r="H463" s="242"/>
      <c r="I463" s="413"/>
      <c r="J463" s="246"/>
      <c r="K463" s="246"/>
      <c r="L463" s="246"/>
      <c r="M463" s="246"/>
      <c r="N463" s="223"/>
      <c r="P463" s="242"/>
      <c r="Q463" s="242"/>
      <c r="R463" s="242"/>
      <c r="S463" s="242"/>
      <c r="T463" s="242"/>
      <c r="U463" s="242"/>
      <c r="V463" s="242"/>
      <c r="W463" s="242"/>
      <c r="X463" s="413"/>
      <c r="Y463" s="246"/>
      <c r="Z463" s="246"/>
      <c r="AA463" s="246"/>
      <c r="AB463" s="246"/>
      <c r="AC463" s="246"/>
      <c r="AD463" s="246"/>
      <c r="AE463" s="223"/>
      <c r="AG463" s="242"/>
      <c r="AH463" s="242"/>
      <c r="AI463" s="242"/>
      <c r="AJ463" s="242"/>
      <c r="AK463" s="242"/>
      <c r="AL463" s="242"/>
      <c r="AM463" s="242"/>
      <c r="AN463" s="242"/>
      <c r="AO463" s="413"/>
      <c r="AP463" s="246"/>
      <c r="AQ463" s="246"/>
      <c r="AR463" s="246"/>
      <c r="AS463" s="246"/>
      <c r="AT463" s="246"/>
      <c r="AU463" s="246"/>
    </row>
    <row r="464" spans="1:134" x14ac:dyDescent="0.35">
      <c r="A464" s="544" t="s">
        <v>189</v>
      </c>
      <c r="B464" s="545"/>
      <c r="C464" s="545"/>
      <c r="D464" s="545"/>
      <c r="E464" s="545"/>
      <c r="F464" s="545"/>
      <c r="G464" s="545"/>
      <c r="H464" s="545"/>
      <c r="I464" s="545"/>
      <c r="J464" s="244">
        <f>SUM(J461, J447, J441, H434)</f>
        <v>0</v>
      </c>
      <c r="K464" s="244">
        <f>SUM(K461, K447, K441, K434)</f>
        <v>0</v>
      </c>
      <c r="L464" s="244">
        <f>SUM(L461, L447, L441, L434)</f>
        <v>0</v>
      </c>
      <c r="M464" s="245">
        <f>SUM(J464:L464)</f>
        <v>0</v>
      </c>
      <c r="N464" s="223"/>
      <c r="P464" s="544" t="s">
        <v>182</v>
      </c>
      <c r="Q464" s="545"/>
      <c r="R464" s="545"/>
      <c r="S464" s="545"/>
      <c r="T464" s="545"/>
      <c r="U464" s="545"/>
      <c r="V464" s="545"/>
      <c r="W464" s="545"/>
      <c r="X464" s="545"/>
      <c r="Y464" s="199">
        <f t="shared" ref="Y464:Y465" si="430">AU384</f>
        <v>0</v>
      </c>
      <c r="Z464" s="300">
        <f>SUM(Z461, Z447, Z441, X434)</f>
        <v>0</v>
      </c>
      <c r="AA464" s="300">
        <f>SUM(AA461, AA447, AA441, AA434)</f>
        <v>0</v>
      </c>
      <c r="AB464" s="300">
        <f>SUM(AB461, AB447, AB441, AB434, )</f>
        <v>0</v>
      </c>
      <c r="AC464" s="300">
        <f t="shared" ref="AC464" si="431">SUM(Z464:AB464)</f>
        <v>0</v>
      </c>
      <c r="AD464" s="301">
        <f>M464-AC464</f>
        <v>0</v>
      </c>
      <c r="AE464" s="246"/>
      <c r="AG464" s="544" t="s">
        <v>182</v>
      </c>
      <c r="AH464" s="545"/>
      <c r="AI464" s="545"/>
      <c r="AJ464" s="545"/>
      <c r="AK464" s="545"/>
      <c r="AL464" s="545"/>
      <c r="AM464" s="545"/>
      <c r="AN464" s="545"/>
      <c r="AO464" s="545"/>
      <c r="AP464" s="205">
        <f t="shared" ref="AP464:AP465" si="432">AU384</f>
        <v>0</v>
      </c>
      <c r="AQ464" s="286">
        <f>SUM(AQ461, AQ447, AQ441, AO434)</f>
        <v>0</v>
      </c>
      <c r="AR464" s="286">
        <f>SUM( AR461, AR447, AR441, AR434)</f>
        <v>0</v>
      </c>
      <c r="AS464" s="286">
        <f>SUM( AS461, AS447, AS441, AS434, )</f>
        <v>0</v>
      </c>
      <c r="AT464" s="286">
        <f t="shared" ref="AT464" si="433">SUM(AQ464:AS464)</f>
        <v>0</v>
      </c>
      <c r="AU464" s="287">
        <f>IF($S$473&lt;&gt;0, AC464+AP464-AT464, M464+AP464-AT464)</f>
        <v>0</v>
      </c>
      <c r="AV464" s="246"/>
    </row>
    <row r="465" spans="1:134" ht="16" thickBot="1" x14ac:dyDescent="0.4">
      <c r="A465" s="540" t="s">
        <v>183</v>
      </c>
      <c r="B465" s="541"/>
      <c r="C465" s="541"/>
      <c r="D465" s="541"/>
      <c r="E465" s="541"/>
      <c r="F465" s="541"/>
      <c r="G465" s="541"/>
      <c r="H465" s="541"/>
      <c r="I465" s="541"/>
      <c r="J465" s="593">
        <f>SUM(K461, L461, K447, L447, K441, L441, K434, L434)</f>
        <v>0</v>
      </c>
      <c r="K465" s="593"/>
      <c r="L465" s="593"/>
      <c r="M465" s="594"/>
      <c r="N465" s="223"/>
      <c r="P465" s="540" t="s">
        <v>183</v>
      </c>
      <c r="Q465" s="541"/>
      <c r="R465" s="541"/>
      <c r="S465" s="541"/>
      <c r="T465" s="541"/>
      <c r="U465" s="541"/>
      <c r="V465" s="541"/>
      <c r="W465" s="541"/>
      <c r="X465" s="541"/>
      <c r="Y465" s="200">
        <f t="shared" si="430"/>
        <v>0</v>
      </c>
      <c r="Z465" s="588">
        <f>SUM(AA461, AB461, AA447, AB447, AA441, AB441, AA434, AB434)</f>
        <v>0</v>
      </c>
      <c r="AA465" s="588"/>
      <c r="AB465" s="588"/>
      <c r="AC465" s="588"/>
      <c r="AD465" s="330">
        <f>M465-Z465</f>
        <v>0</v>
      </c>
      <c r="AE465" s="223"/>
      <c r="AG465" s="540" t="s">
        <v>183</v>
      </c>
      <c r="AH465" s="541"/>
      <c r="AI465" s="541"/>
      <c r="AJ465" s="541"/>
      <c r="AK465" s="541"/>
      <c r="AL465" s="541"/>
      <c r="AM465" s="541"/>
      <c r="AN465" s="541"/>
      <c r="AO465" s="541"/>
      <c r="AP465" s="306">
        <f t="shared" si="432"/>
        <v>0</v>
      </c>
      <c r="AQ465" s="539">
        <f>SUM( AR461, AS461, AR447, AS447, AR441, AS441, AR434, AS434)</f>
        <v>0</v>
      </c>
      <c r="AR465" s="539"/>
      <c r="AS465" s="539"/>
      <c r="AT465" s="539"/>
      <c r="AU465" s="276">
        <f>IF($S$473&lt;&gt;0, AC465+AP465-AQ465, M465+AP465-AQ465)</f>
        <v>0</v>
      </c>
    </row>
    <row r="466" spans="1:134" s="224" customFormat="1" ht="16" thickBot="1" x14ac:dyDescent="0.4">
      <c r="A466" s="358"/>
      <c r="B466" s="413"/>
      <c r="C466" s="413"/>
      <c r="D466" s="413"/>
      <c r="E466" s="413"/>
      <c r="F466" s="413"/>
      <c r="G466" s="413"/>
      <c r="H466" s="413"/>
      <c r="I466" s="413"/>
      <c r="J466" s="258"/>
      <c r="K466" s="258"/>
      <c r="L466" s="258"/>
      <c r="M466" s="358"/>
      <c r="N466" s="223"/>
      <c r="O466" s="357"/>
      <c r="P466" s="358"/>
      <c r="Q466" s="413"/>
      <c r="R466" s="413"/>
      <c r="S466" s="413"/>
      <c r="T466" s="413"/>
      <c r="U466" s="413"/>
      <c r="V466" s="413"/>
      <c r="W466" s="413"/>
      <c r="X466" s="413"/>
      <c r="Y466" s="258"/>
      <c r="Z466" s="258"/>
      <c r="AA466" s="258"/>
      <c r="AB466" s="358"/>
      <c r="AC466" s="358"/>
      <c r="AD466" s="358"/>
      <c r="AE466" s="223"/>
      <c r="AF466" s="357"/>
      <c r="AG466" s="358"/>
      <c r="AH466" s="413"/>
      <c r="AI466" s="413"/>
      <c r="AJ466" s="413"/>
      <c r="AK466" s="413"/>
      <c r="AL466" s="413"/>
      <c r="AM466" s="413"/>
      <c r="AN466" s="413"/>
      <c r="AO466" s="413"/>
      <c r="AP466" s="258"/>
      <c r="AQ466" s="258"/>
      <c r="AR466" s="258"/>
      <c r="AS466" s="358"/>
      <c r="AT466" s="358"/>
      <c r="AU466" s="358"/>
      <c r="AV466" s="357"/>
      <c r="AW466" s="357"/>
      <c r="AX466" s="357"/>
      <c r="AY466" s="357"/>
      <c r="AZ466" s="357"/>
      <c r="BA466" s="357"/>
      <c r="BB466" s="357"/>
      <c r="BC466" s="357"/>
      <c r="BD466" s="357"/>
      <c r="BE466" s="357"/>
      <c r="BF466" s="357"/>
      <c r="BG466" s="357"/>
      <c r="BH466" s="357"/>
      <c r="BI466" s="357"/>
      <c r="BJ466" s="357"/>
      <c r="BK466" s="357"/>
      <c r="BL466" s="357"/>
      <c r="BM466" s="357"/>
      <c r="BN466" s="357"/>
      <c r="BO466" s="357"/>
      <c r="BP466" s="357"/>
      <c r="BQ466" s="357"/>
      <c r="BR466" s="357"/>
      <c r="BS466" s="357"/>
      <c r="BT466" s="357"/>
      <c r="BU466" s="357"/>
      <c r="BV466" s="357"/>
      <c r="BW466" s="357"/>
      <c r="BX466" s="357"/>
      <c r="BY466" s="357"/>
      <c r="BZ466" s="357"/>
      <c r="CA466" s="357"/>
      <c r="CB466" s="357"/>
      <c r="CC466" s="357"/>
      <c r="CD466" s="357"/>
      <c r="CE466" s="357"/>
      <c r="CF466" s="357"/>
      <c r="CG466" s="357"/>
      <c r="CH466" s="357"/>
      <c r="CI466" s="357"/>
      <c r="CJ466" s="357"/>
      <c r="CK466" s="357"/>
      <c r="CL466" s="357"/>
      <c r="CM466" s="357"/>
      <c r="CN466" s="357"/>
      <c r="CO466" s="357"/>
      <c r="CP466" s="357"/>
      <c r="CQ466" s="357"/>
      <c r="CR466" s="357"/>
      <c r="CS466" s="357"/>
      <c r="CT466" s="357"/>
      <c r="CU466" s="357"/>
      <c r="CV466" s="357"/>
      <c r="CW466" s="357"/>
      <c r="CX466" s="357"/>
      <c r="CY466" s="357"/>
      <c r="CZ466" s="357"/>
      <c r="DA466" s="357"/>
      <c r="DB466" s="357"/>
      <c r="DC466" s="357"/>
      <c r="DD466" s="357"/>
      <c r="DE466" s="357"/>
      <c r="DF466" s="357"/>
      <c r="DG466" s="357"/>
      <c r="DH466" s="357"/>
      <c r="DI466" s="357"/>
      <c r="DJ466" s="357"/>
      <c r="DK466" s="357"/>
      <c r="DL466" s="357"/>
      <c r="DM466" s="357"/>
      <c r="DN466" s="357"/>
      <c r="DO466" s="357"/>
      <c r="DP466" s="357"/>
      <c r="DQ466" s="357"/>
      <c r="DR466" s="357"/>
      <c r="DS466" s="357"/>
      <c r="DT466" s="357"/>
      <c r="DU466" s="357"/>
      <c r="DV466" s="357"/>
      <c r="DW466" s="357"/>
      <c r="DX466" s="357"/>
      <c r="DY466" s="357"/>
      <c r="DZ466" s="357"/>
      <c r="EA466" s="357"/>
      <c r="EB466" s="357"/>
      <c r="EC466" s="357"/>
      <c r="ED466" s="357"/>
    </row>
    <row r="467" spans="1:134" s="242" customFormat="1" x14ac:dyDescent="0.35">
      <c r="A467" s="502" t="s">
        <v>100</v>
      </c>
      <c r="B467" s="503"/>
      <c r="C467" s="503"/>
      <c r="D467" s="503"/>
      <c r="E467" s="503"/>
      <c r="F467" s="503"/>
      <c r="G467" s="503"/>
      <c r="H467" s="503"/>
      <c r="I467" s="503"/>
      <c r="J467" s="425" t="s">
        <v>17</v>
      </c>
      <c r="K467" s="542" t="s">
        <v>4</v>
      </c>
      <c r="L467" s="542"/>
      <c r="M467" s="418" t="s">
        <v>49</v>
      </c>
      <c r="N467" s="261"/>
      <c r="P467" s="502" t="s">
        <v>100</v>
      </c>
      <c r="Q467" s="503"/>
      <c r="R467" s="503"/>
      <c r="S467" s="503"/>
      <c r="T467" s="503"/>
      <c r="U467" s="503"/>
      <c r="V467" s="503"/>
      <c r="W467" s="503"/>
      <c r="X467" s="503"/>
      <c r="Y467" s="414" t="s">
        <v>266</v>
      </c>
      <c r="Z467" s="425" t="s">
        <v>77</v>
      </c>
      <c r="AA467" s="542" t="s">
        <v>4</v>
      </c>
      <c r="AB467" s="542"/>
      <c r="AC467" s="414" t="s">
        <v>18</v>
      </c>
      <c r="AD467" s="268" t="s">
        <v>114</v>
      </c>
      <c r="AE467" s="261"/>
      <c r="AG467" s="502" t="s">
        <v>100</v>
      </c>
      <c r="AH467" s="503"/>
      <c r="AI467" s="503"/>
      <c r="AJ467" s="503"/>
      <c r="AK467" s="503"/>
      <c r="AL467" s="503"/>
      <c r="AM467" s="503"/>
      <c r="AN467" s="503"/>
      <c r="AO467" s="503"/>
      <c r="AP467" s="414" t="s">
        <v>266</v>
      </c>
      <c r="AQ467" s="425" t="s">
        <v>212</v>
      </c>
      <c r="AR467" s="542" t="s">
        <v>4</v>
      </c>
      <c r="AS467" s="542"/>
      <c r="AT467" s="414" t="s">
        <v>214</v>
      </c>
      <c r="AU467" s="268" t="s">
        <v>269</v>
      </c>
      <c r="AW467" s="357"/>
      <c r="AX467" s="357"/>
      <c r="AY467" s="357"/>
      <c r="AZ467" s="357"/>
      <c r="BA467" s="357"/>
      <c r="BB467" s="357"/>
      <c r="BC467" s="357"/>
      <c r="BD467" s="357"/>
      <c r="BE467" s="357"/>
      <c r="BF467" s="357"/>
      <c r="BG467" s="357"/>
      <c r="BH467" s="357"/>
      <c r="BI467" s="357"/>
      <c r="BJ467" s="357"/>
      <c r="BK467" s="357"/>
      <c r="BL467" s="357"/>
      <c r="BM467" s="357"/>
      <c r="BN467" s="357"/>
      <c r="BO467" s="357"/>
      <c r="BP467" s="357"/>
      <c r="BQ467" s="357"/>
      <c r="BR467" s="357"/>
      <c r="BS467" s="357"/>
      <c r="BT467" s="357"/>
      <c r="BU467" s="357"/>
      <c r="BV467" s="357"/>
      <c r="BW467" s="357"/>
      <c r="BX467" s="357"/>
      <c r="BY467" s="357"/>
      <c r="BZ467" s="357"/>
      <c r="CA467" s="357"/>
      <c r="CB467" s="357"/>
      <c r="CC467" s="357"/>
      <c r="CD467" s="357"/>
      <c r="CE467" s="357"/>
      <c r="CF467" s="357"/>
      <c r="CG467" s="357"/>
      <c r="CH467" s="357"/>
      <c r="CI467" s="357"/>
      <c r="CJ467" s="357"/>
      <c r="CK467" s="357"/>
      <c r="CL467" s="357"/>
      <c r="CM467" s="357"/>
      <c r="CN467" s="357"/>
      <c r="CO467" s="357"/>
      <c r="CP467" s="357"/>
      <c r="CQ467" s="357"/>
      <c r="CR467" s="357"/>
      <c r="CS467" s="357"/>
      <c r="CT467" s="357"/>
      <c r="CU467" s="357"/>
      <c r="CV467" s="357"/>
      <c r="CW467" s="357"/>
      <c r="CX467" s="357"/>
      <c r="CY467" s="357"/>
      <c r="CZ467" s="357"/>
      <c r="DA467" s="357"/>
      <c r="DB467" s="357"/>
      <c r="DC467" s="357"/>
      <c r="DD467" s="357"/>
      <c r="DE467" s="357"/>
      <c r="DF467" s="357"/>
      <c r="DG467" s="357"/>
      <c r="DH467" s="357"/>
      <c r="DI467" s="357"/>
      <c r="DJ467" s="357"/>
      <c r="DK467" s="357"/>
      <c r="DL467" s="357"/>
      <c r="DM467" s="357"/>
      <c r="DN467" s="357"/>
      <c r="DO467" s="357"/>
      <c r="DP467" s="357"/>
      <c r="DQ467" s="357"/>
      <c r="DR467" s="357"/>
      <c r="DS467" s="357"/>
      <c r="DT467" s="357"/>
      <c r="DU467" s="357"/>
      <c r="DV467" s="357"/>
      <c r="DW467" s="357"/>
      <c r="DX467" s="357"/>
      <c r="DY467" s="357"/>
      <c r="DZ467" s="357"/>
      <c r="EA467" s="357"/>
      <c r="EB467" s="357"/>
      <c r="EC467" s="357"/>
      <c r="ED467" s="357"/>
    </row>
    <row r="468" spans="1:134" ht="16" thickBot="1" x14ac:dyDescent="0.4">
      <c r="A468" s="540" t="s">
        <v>37</v>
      </c>
      <c r="B468" s="541"/>
      <c r="C468" s="541"/>
      <c r="D468" s="541"/>
      <c r="E468" s="541"/>
      <c r="F468" s="541"/>
      <c r="G468" s="541"/>
      <c r="H468" s="541"/>
      <c r="I468" s="541"/>
      <c r="J468" s="243">
        <f>(SUM(J461, J447, J441, H434))*'Cumulative Budget'!$G$36</f>
        <v>0</v>
      </c>
      <c r="K468" s="593">
        <f>(SUM(K461, L461, K447, L447, K441, L441, K434, L434))*'Cumulative Budget'!$G$36</f>
        <v>0</v>
      </c>
      <c r="L468" s="593"/>
      <c r="M468" s="237">
        <f t="shared" ref="M468" si="434">SUM(J468:L468)</f>
        <v>0</v>
      </c>
      <c r="N468" s="223"/>
      <c r="P468" s="540" t="s">
        <v>37</v>
      </c>
      <c r="Q468" s="541"/>
      <c r="R468" s="541"/>
      <c r="S468" s="541"/>
      <c r="T468" s="541"/>
      <c r="U468" s="541"/>
      <c r="V468" s="541"/>
      <c r="W468" s="541"/>
      <c r="X468" s="541"/>
      <c r="Y468" s="200">
        <f t="shared" ref="Y468" si="435">AU388</f>
        <v>0</v>
      </c>
      <c r="Z468" s="302">
        <f>(SUM(Z461, Z447, Z441, X434))*'Cumulative Budget'!$G$36</f>
        <v>0</v>
      </c>
      <c r="AA468" s="588">
        <f>(SUM(AA461, AB461, AA447, AB447, AA441, AB441, AA434, AB434))*'Cumulative Budget'!$G$36</f>
        <v>0</v>
      </c>
      <c r="AB468" s="588"/>
      <c r="AC468" s="293">
        <f t="shared" ref="AC468" si="436">SUM(Z468:AB468)</f>
        <v>0</v>
      </c>
      <c r="AD468" s="294">
        <f t="shared" ref="AD468" si="437">M468-AC468</f>
        <v>0</v>
      </c>
      <c r="AE468" s="223"/>
      <c r="AG468" s="540" t="s">
        <v>37</v>
      </c>
      <c r="AH468" s="541"/>
      <c r="AI468" s="541"/>
      <c r="AJ468" s="541"/>
      <c r="AK468" s="541"/>
      <c r="AL468" s="541"/>
      <c r="AM468" s="541"/>
      <c r="AN468" s="541"/>
      <c r="AO468" s="541"/>
      <c r="AP468" s="306">
        <f t="shared" ref="AP468:AP470" si="438">AU388</f>
        <v>0</v>
      </c>
      <c r="AQ468" s="443">
        <v>0</v>
      </c>
      <c r="AR468" s="563">
        <v>0</v>
      </c>
      <c r="AS468" s="563"/>
      <c r="AT468" s="275">
        <f>SUM(AQ468:AS468)</f>
        <v>0</v>
      </c>
      <c r="AU468" s="276">
        <f>IF($S$473&lt;&gt;0, AC468+AP468-AT468, M468+AP468-AT468)</f>
        <v>0</v>
      </c>
    </row>
    <row r="469" spans="1:134" s="358" customFormat="1" ht="16" thickBot="1" x14ac:dyDescent="0.4">
      <c r="A469" s="359" t="s">
        <v>99</v>
      </c>
      <c r="B469" s="359"/>
      <c r="J469" s="233"/>
      <c r="K469" s="233"/>
      <c r="L469" s="233"/>
      <c r="M469" s="233"/>
      <c r="N469" s="223"/>
      <c r="O469" s="357"/>
      <c r="P469" s="359" t="s">
        <v>99</v>
      </c>
      <c r="Q469" s="359"/>
      <c r="Z469" s="233"/>
      <c r="AA469" s="233"/>
      <c r="AB469" s="233"/>
      <c r="AC469" s="233"/>
      <c r="AD469" s="233"/>
      <c r="AE469" s="223"/>
      <c r="AG469" s="359" t="s">
        <v>99</v>
      </c>
      <c r="AH469" s="359"/>
      <c r="AQ469" s="233"/>
      <c r="AR469" s="233"/>
      <c r="AS469" s="233"/>
      <c r="AT469" s="233"/>
      <c r="AU469" s="233"/>
      <c r="AV469" s="357"/>
      <c r="AW469" s="357"/>
      <c r="AX469" s="357"/>
      <c r="AY469" s="357"/>
      <c r="AZ469" s="357"/>
      <c r="BA469" s="357"/>
      <c r="BB469" s="357"/>
      <c r="BC469" s="357"/>
      <c r="BD469" s="357"/>
      <c r="BE469" s="357"/>
      <c r="BF469" s="357"/>
      <c r="BG469" s="357"/>
      <c r="BH469" s="357"/>
      <c r="BI469" s="357"/>
      <c r="BJ469" s="357"/>
      <c r="BK469" s="357"/>
      <c r="BL469" s="357"/>
      <c r="BM469" s="357"/>
      <c r="BN469" s="357"/>
      <c r="BO469" s="357"/>
      <c r="BP469" s="357"/>
      <c r="BQ469" s="357"/>
      <c r="BR469" s="357"/>
      <c r="BS469" s="357"/>
      <c r="BT469" s="357"/>
      <c r="BU469" s="357"/>
      <c r="BV469" s="357"/>
      <c r="BW469" s="357"/>
      <c r="BX469" s="357"/>
      <c r="BY469" s="357"/>
      <c r="BZ469" s="357"/>
      <c r="CA469" s="357"/>
      <c r="CB469" s="357"/>
      <c r="CC469" s="357"/>
      <c r="CD469" s="357"/>
      <c r="CE469" s="357"/>
      <c r="CF469" s="357"/>
      <c r="CG469" s="357"/>
      <c r="CH469" s="357"/>
      <c r="CI469" s="357"/>
      <c r="CJ469" s="357"/>
      <c r="CK469" s="357"/>
      <c r="CL469" s="357"/>
      <c r="CM469" s="357"/>
      <c r="CN469" s="357"/>
      <c r="CO469" s="357"/>
      <c r="CP469" s="357"/>
      <c r="CQ469" s="357"/>
      <c r="CR469" s="357"/>
      <c r="CS469" s="357"/>
      <c r="CT469" s="357"/>
      <c r="CU469" s="357"/>
      <c r="CV469" s="357"/>
      <c r="CW469" s="357"/>
      <c r="CX469" s="357"/>
      <c r="CY469" s="357"/>
      <c r="CZ469" s="357"/>
      <c r="DA469" s="357"/>
      <c r="DB469" s="357"/>
      <c r="DC469" s="357"/>
      <c r="DD469" s="357"/>
      <c r="DE469" s="357"/>
      <c r="DF469" s="357"/>
      <c r="DG469" s="357"/>
      <c r="DH469" s="357"/>
      <c r="DI469" s="357"/>
      <c r="DJ469" s="357"/>
      <c r="DK469" s="357"/>
      <c r="DL469" s="357"/>
      <c r="DM469" s="357"/>
      <c r="DN469" s="357"/>
      <c r="DO469" s="357"/>
      <c r="DP469" s="357"/>
      <c r="DQ469" s="357"/>
      <c r="DR469" s="357"/>
      <c r="DS469" s="357"/>
      <c r="DT469" s="357"/>
      <c r="DU469" s="357"/>
      <c r="DV469" s="357"/>
      <c r="DW469" s="357"/>
      <c r="DX469" s="357"/>
      <c r="DY469" s="357"/>
      <c r="DZ469" s="357"/>
      <c r="EA469" s="357"/>
      <c r="EB469" s="357"/>
      <c r="EC469" s="357"/>
      <c r="ED469" s="357"/>
    </row>
    <row r="470" spans="1:134" s="331" customFormat="1" ht="16" thickBot="1" x14ac:dyDescent="0.4">
      <c r="A470" s="621" t="s">
        <v>101</v>
      </c>
      <c r="B470" s="622"/>
      <c r="C470" s="622"/>
      <c r="D470" s="622"/>
      <c r="E470" s="622"/>
      <c r="F470" s="622"/>
      <c r="G470" s="622"/>
      <c r="H470" s="622"/>
      <c r="I470" s="622"/>
      <c r="J470" s="239">
        <f xml:space="preserve"> SUM(J468, J461, J447, J441, H434)</f>
        <v>0</v>
      </c>
      <c r="K470" s="211">
        <f xml:space="preserve"> SUM(K468, K461, K447, K441, K434)</f>
        <v>0</v>
      </c>
      <c r="L470" s="239">
        <f xml:space="preserve"> SUM(L461, L447, L441, L434)</f>
        <v>0</v>
      </c>
      <c r="M470" s="240">
        <f>SUM(J470:L470)</f>
        <v>0</v>
      </c>
      <c r="N470" s="246"/>
      <c r="P470" s="589" t="s">
        <v>101</v>
      </c>
      <c r="Q470" s="590"/>
      <c r="R470" s="590"/>
      <c r="S470" s="590"/>
      <c r="T470" s="590"/>
      <c r="U470" s="590"/>
      <c r="V470" s="590"/>
      <c r="W470" s="590"/>
      <c r="X470" s="590"/>
      <c r="Y470" s="201">
        <f>AU390</f>
        <v>0</v>
      </c>
      <c r="Z470" s="303">
        <f xml:space="preserve"> SUM(Z468, Z461, Z447, Z441, X434)</f>
        <v>0</v>
      </c>
      <c r="AA470" s="212">
        <f xml:space="preserve"> SUM(AA468, AA461, AA447, AA441, AA434)</f>
        <v>0</v>
      </c>
      <c r="AB470" s="303">
        <f xml:space="preserve"> SUM(AB461, AB447, AB441, AB434)</f>
        <v>0</v>
      </c>
      <c r="AC470" s="297">
        <f>SUM(Z470:AB470)</f>
        <v>0</v>
      </c>
      <c r="AD470" s="298">
        <f t="shared" ref="AD470" si="439">M470-AC470</f>
        <v>0</v>
      </c>
      <c r="AE470" s="246"/>
      <c r="AG470" s="564" t="s">
        <v>101</v>
      </c>
      <c r="AH470" s="565"/>
      <c r="AI470" s="565"/>
      <c r="AJ470" s="565"/>
      <c r="AK470" s="565"/>
      <c r="AL470" s="565"/>
      <c r="AM470" s="565"/>
      <c r="AN470" s="565"/>
      <c r="AO470" s="565"/>
      <c r="AP470" s="206">
        <f t="shared" si="438"/>
        <v>0</v>
      </c>
      <c r="AQ470" s="288">
        <f xml:space="preserve"> SUM(AQ468, AQ461, AQ447, AQ441, AO434)</f>
        <v>0</v>
      </c>
      <c r="AR470" s="213">
        <f xml:space="preserve"> SUM(AR468, AR461, AR447, AR441, AR434)</f>
        <v>0</v>
      </c>
      <c r="AS470" s="288">
        <f xml:space="preserve"> SUM(AS461, AS447, AS441, AS434)</f>
        <v>0</v>
      </c>
      <c r="AT470" s="279">
        <f>SUM(AQ470:AS470)</f>
        <v>0</v>
      </c>
      <c r="AU470" s="280">
        <f>IF($S$473&lt;&gt;0, AC470+AP470-AT470, M470+AP470-AT470)</f>
        <v>0</v>
      </c>
    </row>
    <row r="471" spans="1:134" x14ac:dyDescent="0.35">
      <c r="F471" s="357"/>
      <c r="G471" s="357"/>
      <c r="N471" s="223"/>
    </row>
    <row r="472" spans="1:134" ht="16" thickBot="1" x14ac:dyDescent="0.4">
      <c r="F472" s="357"/>
      <c r="G472" s="357"/>
      <c r="S472" s="270"/>
      <c r="V472" s="270"/>
      <c r="AG472" s="270"/>
      <c r="AH472" s="270"/>
      <c r="AI472" s="270"/>
      <c r="AJ472" s="270"/>
      <c r="AK472" s="270"/>
      <c r="AL472" s="270"/>
      <c r="AM472" s="270"/>
    </row>
    <row r="473" spans="1:134" x14ac:dyDescent="0.35">
      <c r="B473" s="576" t="s">
        <v>248</v>
      </c>
      <c r="C473" s="577"/>
      <c r="D473" s="264">
        <f>J470</f>
        <v>0</v>
      </c>
      <c r="F473" s="357"/>
      <c r="G473" s="357"/>
      <c r="O473" s="309"/>
      <c r="P473" s="652" t="s">
        <v>248</v>
      </c>
      <c r="Q473" s="646"/>
      <c r="R473" s="646"/>
      <c r="S473" s="202">
        <f>Z470</f>
        <v>0</v>
      </c>
      <c r="T473" s="646" t="s">
        <v>104</v>
      </c>
      <c r="U473" s="646"/>
      <c r="V473" s="354">
        <f>D473-S473</f>
        <v>0</v>
      </c>
      <c r="W473" s="430"/>
      <c r="X473" s="601"/>
      <c r="Y473" s="601"/>
      <c r="Z473" s="430"/>
      <c r="AA473" s="430"/>
      <c r="AF473" s="309"/>
      <c r="AG473" s="609" t="s">
        <v>191</v>
      </c>
      <c r="AH473" s="554"/>
      <c r="AI473" s="605">
        <f>AQ470</f>
        <v>0</v>
      </c>
      <c r="AJ473" s="605"/>
      <c r="AK473" s="554" t="s">
        <v>196</v>
      </c>
      <c r="AL473" s="554"/>
      <c r="AM473" s="287">
        <f>IF($S$73&lt;&gt;0, S473+'Year 1'!AM541-AI473, D473+'Year 1'!AM541-AI473)</f>
        <v>0</v>
      </c>
      <c r="AO473" s="315" t="s">
        <v>89</v>
      </c>
      <c r="AP473" s="556"/>
      <c r="AQ473" s="556"/>
      <c r="AR473" s="556" t="s">
        <v>90</v>
      </c>
      <c r="AS473" s="612"/>
    </row>
    <row r="474" spans="1:134" x14ac:dyDescent="0.35">
      <c r="B474" s="535" t="s">
        <v>249</v>
      </c>
      <c r="C474" s="536"/>
      <c r="D474" s="390">
        <f>K470</f>
        <v>0</v>
      </c>
      <c r="F474" s="357"/>
      <c r="G474" s="357"/>
      <c r="O474" s="309"/>
      <c r="P474" s="585" t="s">
        <v>249</v>
      </c>
      <c r="Q474" s="586"/>
      <c r="R474" s="586"/>
      <c r="S474" s="189">
        <f>AA470</f>
        <v>0</v>
      </c>
      <c r="T474" s="586" t="s">
        <v>105</v>
      </c>
      <c r="U474" s="586"/>
      <c r="V474" s="161">
        <f>D474-S474</f>
        <v>0</v>
      </c>
      <c r="W474" s="430"/>
      <c r="X474" s="604"/>
      <c r="Y474" s="604"/>
      <c r="Z474" s="604"/>
      <c r="AA474" s="604"/>
      <c r="AF474" s="309"/>
      <c r="AG474" s="549" t="s">
        <v>192</v>
      </c>
      <c r="AH474" s="550"/>
      <c r="AI474" s="606">
        <f>AR470</f>
        <v>0</v>
      </c>
      <c r="AJ474" s="606"/>
      <c r="AK474" s="550" t="s">
        <v>197</v>
      </c>
      <c r="AL474" s="550"/>
      <c r="AM474" s="278">
        <f>IF($S$73&lt;&gt;0, S474+'Year 1'!AM542-AI474, D474+'Year 1'!AM542-AI474)</f>
        <v>0</v>
      </c>
      <c r="AO474" s="314" t="s">
        <v>91</v>
      </c>
      <c r="AP474" s="532"/>
      <c r="AQ474" s="532"/>
      <c r="AR474" s="532"/>
      <c r="AS474" s="562"/>
    </row>
    <row r="475" spans="1:134" ht="16" thickBot="1" x14ac:dyDescent="0.4">
      <c r="B475" s="535" t="s">
        <v>224</v>
      </c>
      <c r="C475" s="536"/>
      <c r="D475" s="265">
        <f>L470</f>
        <v>0</v>
      </c>
      <c r="F475" s="357"/>
      <c r="G475" s="357"/>
      <c r="O475" s="309"/>
      <c r="P475" s="585" t="s">
        <v>224</v>
      </c>
      <c r="Q475" s="586"/>
      <c r="R475" s="586"/>
      <c r="S475" s="189">
        <f>AB470</f>
        <v>0</v>
      </c>
      <c r="T475" s="586" t="s">
        <v>106</v>
      </c>
      <c r="U475" s="586"/>
      <c r="V475" s="161">
        <f>D475-S475</f>
        <v>0</v>
      </c>
      <c r="W475" s="430"/>
      <c r="X475" s="601"/>
      <c r="Y475" s="601"/>
      <c r="Z475" s="430"/>
      <c r="AA475" s="430"/>
      <c r="AF475" s="309"/>
      <c r="AG475" s="549" t="s">
        <v>193</v>
      </c>
      <c r="AH475" s="550"/>
      <c r="AI475" s="606">
        <f>AS470</f>
        <v>0</v>
      </c>
      <c r="AJ475" s="606"/>
      <c r="AK475" s="550" t="s">
        <v>198</v>
      </c>
      <c r="AL475" s="550"/>
      <c r="AM475" s="278">
        <f>IF($S$73&lt;&gt;0, S475+'Year 1'!AM543-AI475, D475+'Year 1'!AM543-AI475)</f>
        <v>0</v>
      </c>
      <c r="AO475" s="318" t="s">
        <v>92</v>
      </c>
      <c r="AP475" s="557"/>
      <c r="AQ475" s="557"/>
      <c r="AR475" s="557" t="s">
        <v>90</v>
      </c>
      <c r="AS475" s="613"/>
    </row>
    <row r="476" spans="1:134" ht="16" thickBot="1" x14ac:dyDescent="0.4">
      <c r="B476" s="535" t="s">
        <v>250</v>
      </c>
      <c r="C476" s="536"/>
      <c r="D476" s="390">
        <f>K470+L470</f>
        <v>0</v>
      </c>
      <c r="F476" s="357"/>
      <c r="G476" s="357"/>
      <c r="O476" s="309"/>
      <c r="P476" s="585" t="s">
        <v>250</v>
      </c>
      <c r="Q476" s="586"/>
      <c r="R476" s="586"/>
      <c r="S476" s="189">
        <f>SUM(S474:S475)</f>
        <v>0</v>
      </c>
      <c r="T476" s="586" t="s">
        <v>107</v>
      </c>
      <c r="U476" s="586"/>
      <c r="V476" s="161">
        <f>D476-S476</f>
        <v>0</v>
      </c>
      <c r="W476" s="431"/>
      <c r="X476" s="431"/>
      <c r="Y476" s="431"/>
      <c r="Z476" s="431"/>
      <c r="AA476" s="431"/>
      <c r="AF476" s="309"/>
      <c r="AG476" s="549" t="s">
        <v>194</v>
      </c>
      <c r="AH476" s="550"/>
      <c r="AI476" s="606">
        <f>SUM(AI474:AI475)</f>
        <v>0</v>
      </c>
      <c r="AJ476" s="606"/>
      <c r="AK476" s="550" t="s">
        <v>200</v>
      </c>
      <c r="AL476" s="550"/>
      <c r="AM476" s="278">
        <f>IF($S$73&lt;&gt;0, S476+'Year 1'!AM544-AI476, D476+'Year 1'!AM544-AI476)</f>
        <v>0</v>
      </c>
      <c r="AO476" s="431"/>
      <c r="AP476" s="431"/>
      <c r="AQ476" s="431"/>
      <c r="AR476" s="431"/>
      <c r="AS476" s="431"/>
    </row>
    <row r="477" spans="1:134" ht="16" thickBot="1" x14ac:dyDescent="0.4">
      <c r="B477" s="535" t="s">
        <v>251</v>
      </c>
      <c r="C477" s="536"/>
      <c r="D477" s="265">
        <f>M470</f>
        <v>0</v>
      </c>
      <c r="F477" s="357"/>
      <c r="G477" s="357"/>
      <c r="O477" s="309"/>
      <c r="P477" s="585" t="s">
        <v>251</v>
      </c>
      <c r="Q477" s="586"/>
      <c r="R477" s="586"/>
      <c r="S477" s="189">
        <f>AC470</f>
        <v>0</v>
      </c>
      <c r="T477" s="580" t="s">
        <v>108</v>
      </c>
      <c r="U477" s="580"/>
      <c r="V477" s="352">
        <f>D477-S477</f>
        <v>0</v>
      </c>
      <c r="W477" s="602"/>
      <c r="X477" s="602"/>
      <c r="Y477" s="604"/>
      <c r="Z477" s="604"/>
      <c r="AA477" s="604"/>
      <c r="AB477" s="358"/>
      <c r="AC477" s="358"/>
      <c r="AD477" s="358"/>
      <c r="AF477" s="309"/>
      <c r="AG477" s="549" t="s">
        <v>281</v>
      </c>
      <c r="AH477" s="550"/>
      <c r="AI477" s="606">
        <f>AT470</f>
        <v>0</v>
      </c>
      <c r="AJ477" s="606"/>
      <c r="AK477" s="611" t="s">
        <v>282</v>
      </c>
      <c r="AL477" s="611"/>
      <c r="AM477" s="312">
        <f>IF($S$73&lt;&gt;0, S477+'Year 1'!AM545-AI477, D477+'Year 1'!AM545-AI477)</f>
        <v>0</v>
      </c>
      <c r="AO477" s="428" t="s">
        <v>93</v>
      </c>
      <c r="AP477" s="429"/>
      <c r="AQ477" s="630"/>
      <c r="AR477" s="630"/>
      <c r="AS477" s="631"/>
      <c r="AT477" s="358"/>
      <c r="AU477" s="358"/>
    </row>
    <row r="478" spans="1:134" x14ac:dyDescent="0.35">
      <c r="B478" s="535" t="s">
        <v>174</v>
      </c>
      <c r="C478" s="536"/>
      <c r="D478" s="324" t="e">
        <f>L470/K470</f>
        <v>#DIV/0!</v>
      </c>
      <c r="F478" s="357"/>
      <c r="G478" s="357"/>
      <c r="O478" s="309"/>
      <c r="P478" s="585" t="s">
        <v>174</v>
      </c>
      <c r="Q478" s="586"/>
      <c r="R478" s="586"/>
      <c r="S478" s="203" t="e">
        <f>S475/S474</f>
        <v>#DIV/0!</v>
      </c>
      <c r="T478" s="188"/>
      <c r="U478" s="188"/>
      <c r="V478" s="350"/>
      <c r="W478" s="358"/>
      <c r="X478" s="358"/>
      <c r="Y478" s="358"/>
      <c r="Z478" s="358"/>
      <c r="AA478" s="358"/>
      <c r="AF478" s="309"/>
      <c r="AG478" s="624" t="s">
        <v>208</v>
      </c>
      <c r="AH478" s="617"/>
      <c r="AI478" s="607" t="e">
        <f>AQ468/AQ470</f>
        <v>#DIV/0!</v>
      </c>
      <c r="AJ478" s="608"/>
      <c r="AK478" s="167"/>
      <c r="AL478" s="166"/>
      <c r="AM478" s="166"/>
      <c r="AO478" s="358"/>
      <c r="AP478" s="358"/>
      <c r="AQ478" s="358"/>
      <c r="AR478" s="358"/>
      <c r="AS478" s="358"/>
    </row>
    <row r="479" spans="1:134" ht="16" thickBot="1" x14ac:dyDescent="0.4">
      <c r="B479" s="537" t="s">
        <v>144</v>
      </c>
      <c r="C479" s="538"/>
      <c r="D479" s="266" t="e">
        <f>D482 &amp; D483 &amp; D484</f>
        <v>#DIV/0!</v>
      </c>
      <c r="F479" s="357"/>
      <c r="G479" s="357"/>
      <c r="O479" s="309"/>
      <c r="P479" s="629" t="s">
        <v>144</v>
      </c>
      <c r="Q479" s="580"/>
      <c r="R479" s="580"/>
      <c r="S479" s="353" t="e">
        <f>S482 &amp; S483 &amp; S484</f>
        <v>#DIV/0!</v>
      </c>
      <c r="T479" s="188"/>
      <c r="U479" s="188"/>
      <c r="V479" s="190"/>
      <c r="AF479" s="309"/>
      <c r="AG479" s="653" t="s">
        <v>209</v>
      </c>
      <c r="AH479" s="538"/>
      <c r="AI479" s="627" t="e">
        <f>AR468/(AR470+AS470)</f>
        <v>#DIV/0!</v>
      </c>
      <c r="AJ479" s="628"/>
    </row>
    <row r="480" spans="1:134" x14ac:dyDescent="0.35">
      <c r="F480" s="357"/>
      <c r="G480" s="357"/>
      <c r="AI480" s="166"/>
      <c r="AJ480" s="166"/>
    </row>
    <row r="481" spans="1:47" x14ac:dyDescent="0.35">
      <c r="F481" s="357"/>
      <c r="G481" s="357"/>
    </row>
    <row r="482" spans="1:47" x14ac:dyDescent="0.35">
      <c r="D482" s="357" t="e">
        <f>D473/D473</f>
        <v>#DIV/0!</v>
      </c>
      <c r="F482" s="357"/>
      <c r="G482" s="357"/>
      <c r="S482" s="357" t="e">
        <f>S473/S473</f>
        <v>#DIV/0!</v>
      </c>
    </row>
    <row r="483" spans="1:47" x14ac:dyDescent="0.35">
      <c r="D483" s="357" t="s">
        <v>145</v>
      </c>
      <c r="F483" s="357"/>
      <c r="G483" s="357"/>
      <c r="S483" s="357" t="s">
        <v>145</v>
      </c>
    </row>
    <row r="484" spans="1:47" x14ac:dyDescent="0.35">
      <c r="D484" s="225" t="e">
        <f>D476/D473</f>
        <v>#DIV/0!</v>
      </c>
      <c r="F484" s="357"/>
      <c r="G484" s="357"/>
      <c r="S484" s="225" t="e">
        <f>S476/S473</f>
        <v>#DIV/0!</v>
      </c>
    </row>
    <row r="485" spans="1:47" x14ac:dyDescent="0.35">
      <c r="F485" s="357"/>
      <c r="G485" s="357"/>
    </row>
    <row r="486" spans="1:47" ht="16" thickBot="1" x14ac:dyDescent="0.4">
      <c r="F486" s="357"/>
      <c r="G486" s="357"/>
    </row>
    <row r="487" spans="1:47" s="242" customFormat="1" x14ac:dyDescent="0.35">
      <c r="A487" s="519" t="s">
        <v>97</v>
      </c>
      <c r="B487" s="520"/>
      <c r="C487" s="520"/>
      <c r="D487" s="520"/>
      <c r="E487" s="520"/>
      <c r="F487" s="520"/>
      <c r="G487" s="520"/>
      <c r="H487" s="520"/>
      <c r="I487" s="520"/>
      <c r="J487" s="520"/>
      <c r="K487" s="520"/>
      <c r="L487" s="520"/>
      <c r="M487" s="521"/>
      <c r="N487" s="413"/>
      <c r="P487" s="573" t="s">
        <v>267</v>
      </c>
      <c r="Q487" s="574"/>
      <c r="R487" s="574"/>
      <c r="S487" s="574"/>
      <c r="T487" s="574"/>
      <c r="U487" s="574"/>
      <c r="V487" s="574"/>
      <c r="W487" s="574"/>
      <c r="X487" s="574"/>
      <c r="Y487" s="574"/>
      <c r="Z487" s="574"/>
      <c r="AA487" s="574"/>
      <c r="AB487" s="574"/>
      <c r="AC487" s="574"/>
      <c r="AD487" s="575"/>
      <c r="AG487" s="614" t="s">
        <v>283</v>
      </c>
      <c r="AH487" s="615"/>
      <c r="AI487" s="615"/>
      <c r="AJ487" s="615"/>
      <c r="AK487" s="615"/>
      <c r="AL487" s="615"/>
      <c r="AM487" s="615"/>
      <c r="AN487" s="615"/>
      <c r="AO487" s="615"/>
      <c r="AP487" s="615"/>
      <c r="AQ487" s="615"/>
      <c r="AR487" s="615"/>
      <c r="AS487" s="615"/>
      <c r="AT487" s="615"/>
      <c r="AU487" s="616"/>
    </row>
    <row r="488" spans="1:47" s="242" customFormat="1" x14ac:dyDescent="0.35">
      <c r="A488" s="522" t="s">
        <v>218</v>
      </c>
      <c r="B488" s="496"/>
      <c r="C488" s="496"/>
      <c r="D488" s="496"/>
      <c r="E488" s="496"/>
      <c r="F488" s="496"/>
      <c r="G488" s="496"/>
      <c r="H488" s="496"/>
      <c r="I488" s="496"/>
      <c r="J488" s="496"/>
      <c r="K488" s="496"/>
      <c r="L488" s="496"/>
      <c r="M488" s="523"/>
      <c r="N488" s="413"/>
      <c r="P488" s="522" t="s">
        <v>268</v>
      </c>
      <c r="Q488" s="496"/>
      <c r="R488" s="496"/>
      <c r="S488" s="496"/>
      <c r="T488" s="496"/>
      <c r="U488" s="496"/>
      <c r="V488" s="496"/>
      <c r="W488" s="496"/>
      <c r="X488" s="496"/>
      <c r="Y488" s="496"/>
      <c r="Z488" s="496"/>
      <c r="AA488" s="496"/>
      <c r="AB488" s="496"/>
      <c r="AC488" s="496"/>
      <c r="AD488" s="523"/>
      <c r="AG488" s="522" t="s">
        <v>283</v>
      </c>
      <c r="AH488" s="496"/>
      <c r="AI488" s="496"/>
      <c r="AJ488" s="496"/>
      <c r="AK488" s="496"/>
      <c r="AL488" s="496"/>
      <c r="AM488" s="496"/>
      <c r="AN488" s="496"/>
      <c r="AO488" s="496"/>
      <c r="AP488" s="496"/>
      <c r="AQ488" s="496"/>
      <c r="AR488" s="496"/>
      <c r="AS488" s="496"/>
      <c r="AT488" s="496"/>
      <c r="AU488" s="523"/>
    </row>
    <row r="489" spans="1:47" s="165" customFormat="1" x14ac:dyDescent="0.35">
      <c r="A489" s="495" t="s">
        <v>252</v>
      </c>
      <c r="B489" s="491"/>
      <c r="C489" s="525"/>
      <c r="D489" s="525"/>
      <c r="E489" s="525"/>
      <c r="F489" s="525"/>
      <c r="G489" s="409" t="s">
        <v>253</v>
      </c>
      <c r="H489" s="525"/>
      <c r="I489" s="525"/>
      <c r="J489" s="525"/>
      <c r="K489" s="525"/>
      <c r="L489" s="525"/>
      <c r="M489" s="526"/>
      <c r="N489" s="432"/>
      <c r="P489" s="495" t="s">
        <v>252</v>
      </c>
      <c r="Q489" s="491"/>
      <c r="R489" s="525"/>
      <c r="S489" s="525"/>
      <c r="T489" s="525"/>
      <c r="U489" s="525"/>
      <c r="V489" s="525"/>
      <c r="W489" s="409" t="s">
        <v>253</v>
      </c>
      <c r="X489" s="525"/>
      <c r="Y489" s="525"/>
      <c r="Z489" s="525"/>
      <c r="AA489" s="525"/>
      <c r="AB489" s="525"/>
      <c r="AC489" s="525"/>
      <c r="AD489" s="526"/>
      <c r="AG489" s="495" t="s">
        <v>252</v>
      </c>
      <c r="AH489" s="491"/>
      <c r="AI489" s="525"/>
      <c r="AJ489" s="525"/>
      <c r="AK489" s="525"/>
      <c r="AL489" s="525"/>
      <c r="AM489" s="525"/>
      <c r="AN489" s="409" t="s">
        <v>253</v>
      </c>
      <c r="AO489" s="525"/>
      <c r="AP489" s="525"/>
      <c r="AQ489" s="525"/>
      <c r="AR489" s="525"/>
      <c r="AS489" s="525"/>
      <c r="AT489" s="525"/>
      <c r="AU489" s="526"/>
    </row>
    <row r="490" spans="1:47" x14ac:dyDescent="0.35">
      <c r="A490" s="522" t="s">
        <v>0</v>
      </c>
      <c r="B490" s="496"/>
      <c r="C490" s="512"/>
      <c r="D490" s="512"/>
      <c r="E490" s="512"/>
      <c r="F490" s="512"/>
      <c r="G490" s="512"/>
      <c r="H490" s="512"/>
      <c r="I490" s="512"/>
      <c r="J490" s="512"/>
      <c r="K490" s="512"/>
      <c r="L490" s="512"/>
      <c r="M490" s="527"/>
      <c r="P490" s="522" t="s">
        <v>0</v>
      </c>
      <c r="Q490" s="496"/>
      <c r="R490" s="617"/>
      <c r="S490" s="617"/>
      <c r="T490" s="617"/>
      <c r="U490" s="617"/>
      <c r="V490" s="617"/>
      <c r="W490" s="617"/>
      <c r="X490" s="617"/>
      <c r="Y490" s="617"/>
      <c r="Z490" s="617"/>
      <c r="AA490" s="617"/>
      <c r="AB490" s="617"/>
      <c r="AC490" s="617"/>
      <c r="AD490" s="618"/>
      <c r="AG490" s="522" t="s">
        <v>0</v>
      </c>
      <c r="AH490" s="496"/>
      <c r="AI490" s="617"/>
      <c r="AJ490" s="617"/>
      <c r="AK490" s="617"/>
      <c r="AL490" s="617"/>
      <c r="AM490" s="617"/>
      <c r="AN490" s="617"/>
      <c r="AO490" s="617"/>
      <c r="AP490" s="617"/>
      <c r="AQ490" s="617"/>
      <c r="AR490" s="617"/>
      <c r="AS490" s="617"/>
      <c r="AT490" s="617"/>
      <c r="AU490" s="618"/>
    </row>
    <row r="491" spans="1:47" x14ac:dyDescent="0.35">
      <c r="A491" s="522" t="s">
        <v>96</v>
      </c>
      <c r="B491" s="496"/>
      <c r="C491" s="512"/>
      <c r="D491" s="512"/>
      <c r="E491" s="512"/>
      <c r="F491" s="512"/>
      <c r="G491" s="512"/>
      <c r="H491" s="512"/>
      <c r="I491" s="512"/>
      <c r="J491" s="512"/>
      <c r="K491" s="512"/>
      <c r="L491" s="512"/>
      <c r="M491" s="527"/>
      <c r="P491" s="522" t="s">
        <v>96</v>
      </c>
      <c r="Q491" s="496"/>
      <c r="R491" s="617"/>
      <c r="S491" s="617"/>
      <c r="T491" s="617"/>
      <c r="U491" s="617"/>
      <c r="V491" s="617"/>
      <c r="W491" s="617"/>
      <c r="X491" s="617"/>
      <c r="Y491" s="617"/>
      <c r="Z491" s="617"/>
      <c r="AA491" s="617"/>
      <c r="AB491" s="617"/>
      <c r="AC491" s="617"/>
      <c r="AD491" s="618"/>
      <c r="AG491" s="522" t="s">
        <v>96</v>
      </c>
      <c r="AH491" s="496"/>
      <c r="AI491" s="617"/>
      <c r="AJ491" s="617"/>
      <c r="AK491" s="617"/>
      <c r="AL491" s="617"/>
      <c r="AM491" s="617"/>
      <c r="AN491" s="617"/>
      <c r="AO491" s="617"/>
      <c r="AP491" s="617"/>
      <c r="AQ491" s="617"/>
      <c r="AR491" s="617"/>
      <c r="AS491" s="617"/>
      <c r="AT491" s="617"/>
      <c r="AU491" s="618"/>
    </row>
    <row r="492" spans="1:47" ht="16" thickBot="1" x14ac:dyDescent="0.4">
      <c r="A492" s="540" t="s">
        <v>2</v>
      </c>
      <c r="B492" s="541"/>
      <c r="C492" s="528"/>
      <c r="D492" s="528"/>
      <c r="E492" s="528"/>
      <c r="F492" s="528"/>
      <c r="G492" s="528"/>
      <c r="H492" s="528"/>
      <c r="I492" s="528"/>
      <c r="J492" s="528"/>
      <c r="K492" s="528"/>
      <c r="L492" s="528"/>
      <c r="M492" s="529"/>
      <c r="P492" s="540" t="s">
        <v>2</v>
      </c>
      <c r="Q492" s="541"/>
      <c r="R492" s="494"/>
      <c r="S492" s="494"/>
      <c r="T492" s="494"/>
      <c r="U492" s="494"/>
      <c r="V492" s="494"/>
      <c r="W492" s="494"/>
      <c r="X492" s="494"/>
      <c r="Y492" s="494"/>
      <c r="Z492" s="494"/>
      <c r="AA492" s="494"/>
      <c r="AB492" s="494"/>
      <c r="AC492" s="494"/>
      <c r="AD492" s="619"/>
      <c r="AG492" s="540" t="s">
        <v>2</v>
      </c>
      <c r="AH492" s="541"/>
      <c r="AI492" s="494"/>
      <c r="AJ492" s="494"/>
      <c r="AK492" s="494"/>
      <c r="AL492" s="494"/>
      <c r="AM492" s="494"/>
      <c r="AN492" s="494"/>
      <c r="AO492" s="494"/>
      <c r="AP492" s="494"/>
      <c r="AQ492" s="494"/>
      <c r="AR492" s="494"/>
      <c r="AS492" s="494"/>
      <c r="AT492" s="494"/>
      <c r="AU492" s="619"/>
    </row>
    <row r="493" spans="1:47" ht="16" thickBot="1" x14ac:dyDescent="0.4">
      <c r="F493" s="357"/>
      <c r="G493" s="357"/>
    </row>
    <row r="494" spans="1:47" s="242" customFormat="1" x14ac:dyDescent="0.35">
      <c r="A494" s="502" t="s">
        <v>84</v>
      </c>
      <c r="B494" s="503"/>
      <c r="C494" s="503"/>
      <c r="D494" s="503"/>
      <c r="E494" s="503"/>
      <c r="F494" s="503"/>
      <c r="G494" s="503"/>
      <c r="H494" s="503"/>
      <c r="I494" s="503"/>
      <c r="J494" s="503"/>
      <c r="K494" s="503"/>
      <c r="L494" s="503"/>
      <c r="M494" s="518"/>
      <c r="N494" s="413"/>
      <c r="P494" s="502" t="s">
        <v>84</v>
      </c>
      <c r="Q494" s="503"/>
      <c r="R494" s="503"/>
      <c r="S494" s="503"/>
      <c r="T494" s="503"/>
      <c r="U494" s="503"/>
      <c r="V494" s="503"/>
      <c r="W494" s="503"/>
      <c r="X494" s="503"/>
      <c r="Y494" s="503"/>
      <c r="Z494" s="503"/>
      <c r="AA494" s="503"/>
      <c r="AB494" s="503"/>
      <c r="AC494" s="503"/>
      <c r="AD494" s="518"/>
      <c r="AE494" s="413"/>
      <c r="AG494" s="502" t="s">
        <v>84</v>
      </c>
      <c r="AH494" s="503"/>
      <c r="AI494" s="503"/>
      <c r="AJ494" s="503"/>
      <c r="AK494" s="503"/>
      <c r="AL494" s="503"/>
      <c r="AM494" s="503"/>
      <c r="AN494" s="503"/>
      <c r="AO494" s="503"/>
      <c r="AP494" s="503"/>
      <c r="AQ494" s="503"/>
      <c r="AR494" s="503"/>
      <c r="AS494" s="503"/>
      <c r="AT494" s="503"/>
      <c r="AU494" s="518"/>
    </row>
    <row r="495" spans="1:47" s="242" customFormat="1" x14ac:dyDescent="0.35">
      <c r="A495" s="419"/>
      <c r="B495" s="412" t="s">
        <v>85</v>
      </c>
      <c r="C495" s="496" t="s">
        <v>13</v>
      </c>
      <c r="D495" s="496"/>
      <c r="E495" s="424" t="s">
        <v>14</v>
      </c>
      <c r="F495" s="412" t="s">
        <v>171</v>
      </c>
      <c r="G495" s="412" t="s">
        <v>68</v>
      </c>
      <c r="H495" s="422" t="s">
        <v>151</v>
      </c>
      <c r="I495" s="412" t="s">
        <v>80</v>
      </c>
      <c r="J495" s="412" t="s">
        <v>81</v>
      </c>
      <c r="K495" s="422" t="s">
        <v>82</v>
      </c>
      <c r="L495" s="412" t="s">
        <v>150</v>
      </c>
      <c r="M495" s="259" t="s">
        <v>18</v>
      </c>
      <c r="N495" s="413"/>
      <c r="P495" s="419"/>
      <c r="Q495" s="412" t="s">
        <v>85</v>
      </c>
      <c r="R495" s="496" t="s">
        <v>13</v>
      </c>
      <c r="S495" s="496"/>
      <c r="T495" s="424" t="s">
        <v>14</v>
      </c>
      <c r="U495" s="260" t="s">
        <v>269</v>
      </c>
      <c r="V495" s="424" t="s">
        <v>171</v>
      </c>
      <c r="W495" s="424" t="s">
        <v>68</v>
      </c>
      <c r="X495" s="260" t="s">
        <v>151</v>
      </c>
      <c r="Y495" s="424" t="s">
        <v>80</v>
      </c>
      <c r="Z495" s="424" t="s">
        <v>81</v>
      </c>
      <c r="AA495" s="260" t="s">
        <v>82</v>
      </c>
      <c r="AB495" s="424" t="s">
        <v>150</v>
      </c>
      <c r="AC495" s="260" t="s">
        <v>18</v>
      </c>
      <c r="AD495" s="267" t="s">
        <v>114</v>
      </c>
      <c r="AE495" s="413"/>
      <c r="AG495" s="419"/>
      <c r="AH495" s="412" t="s">
        <v>85</v>
      </c>
      <c r="AI495" s="496" t="s">
        <v>13</v>
      </c>
      <c r="AJ495" s="496"/>
      <c r="AK495" s="424" t="s">
        <v>14</v>
      </c>
      <c r="AL495" s="260" t="s">
        <v>269</v>
      </c>
      <c r="AM495" s="424" t="s">
        <v>171</v>
      </c>
      <c r="AN495" s="424" t="s">
        <v>68</v>
      </c>
      <c r="AO495" s="260" t="s">
        <v>151</v>
      </c>
      <c r="AP495" s="424" t="s">
        <v>80</v>
      </c>
      <c r="AQ495" s="424" t="s">
        <v>81</v>
      </c>
      <c r="AR495" s="260" t="s">
        <v>82</v>
      </c>
      <c r="AS495" s="424" t="s">
        <v>150</v>
      </c>
      <c r="AT495" s="260" t="s">
        <v>213</v>
      </c>
      <c r="AU495" s="267" t="s">
        <v>284</v>
      </c>
    </row>
    <row r="496" spans="1:47" x14ac:dyDescent="0.35">
      <c r="A496" s="415">
        <v>1</v>
      </c>
      <c r="B496" s="420"/>
      <c r="C496" s="491"/>
      <c r="D496" s="491"/>
      <c r="E496" s="423"/>
      <c r="F496" s="234">
        <v>0</v>
      </c>
      <c r="G496" s="234">
        <v>0</v>
      </c>
      <c r="H496" s="235">
        <f>SUM(F496:G496)</f>
        <v>0</v>
      </c>
      <c r="I496" s="234">
        <v>0</v>
      </c>
      <c r="J496" s="234">
        <v>0</v>
      </c>
      <c r="K496" s="235">
        <f>SUM(I496:J496)</f>
        <v>0</v>
      </c>
      <c r="L496" s="234">
        <v>0</v>
      </c>
      <c r="M496" s="236">
        <f>SUM(H496, K496, L496)</f>
        <v>0</v>
      </c>
      <c r="N496" s="222"/>
      <c r="P496" s="415">
        <v>1</v>
      </c>
      <c r="Q496" s="420"/>
      <c r="R496" s="491"/>
      <c r="S496" s="491"/>
      <c r="T496" s="409"/>
      <c r="U496" s="162">
        <f>AU416</f>
        <v>0</v>
      </c>
      <c r="V496" s="234">
        <v>0</v>
      </c>
      <c r="W496" s="234">
        <v>0</v>
      </c>
      <c r="X496" s="295">
        <f>SUM(V496:W496)</f>
        <v>0</v>
      </c>
      <c r="Y496" s="234">
        <v>0</v>
      </c>
      <c r="Z496" s="234">
        <v>0</v>
      </c>
      <c r="AA496" s="295">
        <f>SUM(Y496:Z496)</f>
        <v>0</v>
      </c>
      <c r="AB496" s="234">
        <v>0</v>
      </c>
      <c r="AC496" s="295">
        <f>SUM(X496, AA496, AB496)</f>
        <v>0</v>
      </c>
      <c r="AD496" s="296">
        <f>M496-AC496</f>
        <v>0</v>
      </c>
      <c r="AE496" s="222"/>
      <c r="AG496" s="415">
        <v>1</v>
      </c>
      <c r="AH496" s="420"/>
      <c r="AI496" s="491"/>
      <c r="AJ496" s="491"/>
      <c r="AK496" s="409"/>
      <c r="AL496" s="307">
        <f>AU416</f>
        <v>0</v>
      </c>
      <c r="AM496" s="234">
        <v>0</v>
      </c>
      <c r="AN496" s="234">
        <v>0</v>
      </c>
      <c r="AO496" s="277">
        <f>SUM(AM496:AN496)</f>
        <v>0</v>
      </c>
      <c r="AP496" s="234">
        <v>0</v>
      </c>
      <c r="AQ496" s="234">
        <v>0</v>
      </c>
      <c r="AR496" s="277">
        <f>SUM(AP496:AQ496)</f>
        <v>0</v>
      </c>
      <c r="AS496" s="234">
        <v>0</v>
      </c>
      <c r="AT496" s="277">
        <f>SUM(AO496, AR496, AS496)</f>
        <v>0</v>
      </c>
      <c r="AU496" s="278">
        <f>IF($S$553&lt;&gt;0, AC496+AL496-AT496, M496+AL496-AT496)</f>
        <v>0</v>
      </c>
    </row>
    <row r="497" spans="1:48" x14ac:dyDescent="0.35">
      <c r="A497" s="415">
        <v>2</v>
      </c>
      <c r="B497" s="420"/>
      <c r="C497" s="491"/>
      <c r="D497" s="491"/>
      <c r="E497" s="423"/>
      <c r="F497" s="234">
        <v>0</v>
      </c>
      <c r="G497" s="234">
        <v>0</v>
      </c>
      <c r="H497" s="235">
        <f t="shared" ref="H497:H502" si="440">SUM(F497:G497)</f>
        <v>0</v>
      </c>
      <c r="I497" s="234">
        <v>0</v>
      </c>
      <c r="J497" s="234">
        <v>0</v>
      </c>
      <c r="K497" s="235">
        <f t="shared" ref="K497:K502" si="441">SUM(I497:J497)</f>
        <v>0</v>
      </c>
      <c r="L497" s="234">
        <v>0</v>
      </c>
      <c r="M497" s="236">
        <f t="shared" ref="M497:M502" si="442">SUM(H497, K497, L497)</f>
        <v>0</v>
      </c>
      <c r="N497" s="222"/>
      <c r="P497" s="415">
        <v>2</v>
      </c>
      <c r="Q497" s="420"/>
      <c r="R497" s="491"/>
      <c r="S497" s="491"/>
      <c r="T497" s="409"/>
      <c r="U497" s="162">
        <f t="shared" ref="U497:U503" si="443">AU417</f>
        <v>0</v>
      </c>
      <c r="V497" s="234">
        <v>0</v>
      </c>
      <c r="W497" s="234">
        <v>0</v>
      </c>
      <c r="X497" s="295">
        <f t="shared" ref="X497:X502" si="444">SUM(V497:W497)</f>
        <v>0</v>
      </c>
      <c r="Y497" s="234">
        <v>0</v>
      </c>
      <c r="Z497" s="234">
        <v>0</v>
      </c>
      <c r="AA497" s="295">
        <f t="shared" ref="AA497:AA502" si="445">SUM(Y497:Z497)</f>
        <v>0</v>
      </c>
      <c r="AB497" s="234">
        <v>0</v>
      </c>
      <c r="AC497" s="295">
        <f t="shared" ref="AC497:AC502" si="446">SUM(X497, AA497, AB497)</f>
        <v>0</v>
      </c>
      <c r="AD497" s="296">
        <f t="shared" ref="AD497:AD502" si="447">M497-AC497</f>
        <v>0</v>
      </c>
      <c r="AE497" s="222"/>
      <c r="AG497" s="415">
        <v>2</v>
      </c>
      <c r="AH497" s="420"/>
      <c r="AI497" s="491"/>
      <c r="AJ497" s="491"/>
      <c r="AK497" s="409"/>
      <c r="AL497" s="307">
        <f t="shared" ref="AL497:AL503" si="448">AU417</f>
        <v>0</v>
      </c>
      <c r="AM497" s="234">
        <v>0</v>
      </c>
      <c r="AN497" s="234">
        <v>0</v>
      </c>
      <c r="AO497" s="277">
        <f t="shared" ref="AO497:AO502" si="449">SUM(AM497:AN497)</f>
        <v>0</v>
      </c>
      <c r="AP497" s="234">
        <v>0</v>
      </c>
      <c r="AQ497" s="234">
        <v>0</v>
      </c>
      <c r="AR497" s="277">
        <f t="shared" ref="AR497:AR502" si="450">SUM(AP497:AQ497)</f>
        <v>0</v>
      </c>
      <c r="AS497" s="234">
        <v>0</v>
      </c>
      <c r="AT497" s="277">
        <f t="shared" ref="AT497:AT502" si="451">SUM(AO497, AR497, AS497)</f>
        <v>0</v>
      </c>
      <c r="AU497" s="278">
        <f t="shared" ref="AU497:AU503" si="452">IF($S$553&lt;&gt;0, AC497+AL497-AT497, M497+AL497-AT497)</f>
        <v>0</v>
      </c>
    </row>
    <row r="498" spans="1:48" x14ac:dyDescent="0.35">
      <c r="A498" s="415">
        <v>3</v>
      </c>
      <c r="B498" s="420"/>
      <c r="C498" s="491"/>
      <c r="D498" s="491"/>
      <c r="E498" s="423"/>
      <c r="F498" s="234">
        <v>0</v>
      </c>
      <c r="G498" s="234">
        <v>0</v>
      </c>
      <c r="H498" s="235">
        <f t="shared" si="440"/>
        <v>0</v>
      </c>
      <c r="I498" s="234">
        <v>0</v>
      </c>
      <c r="J498" s="234">
        <v>0</v>
      </c>
      <c r="K498" s="235">
        <f t="shared" si="441"/>
        <v>0</v>
      </c>
      <c r="L498" s="234">
        <v>0</v>
      </c>
      <c r="M498" s="236">
        <f t="shared" si="442"/>
        <v>0</v>
      </c>
      <c r="N498" s="222"/>
      <c r="P498" s="415">
        <v>3</v>
      </c>
      <c r="Q498" s="420"/>
      <c r="R498" s="491"/>
      <c r="S498" s="491"/>
      <c r="T498" s="409"/>
      <c r="U498" s="162">
        <f t="shared" si="443"/>
        <v>0</v>
      </c>
      <c r="V498" s="234">
        <v>0</v>
      </c>
      <c r="W498" s="234">
        <v>0</v>
      </c>
      <c r="X498" s="295">
        <f t="shared" si="444"/>
        <v>0</v>
      </c>
      <c r="Y498" s="234">
        <v>0</v>
      </c>
      <c r="Z498" s="234">
        <v>0</v>
      </c>
      <c r="AA498" s="295">
        <f t="shared" si="445"/>
        <v>0</v>
      </c>
      <c r="AB498" s="234">
        <v>0</v>
      </c>
      <c r="AC498" s="295">
        <f t="shared" si="446"/>
        <v>0</v>
      </c>
      <c r="AD498" s="296">
        <f t="shared" si="447"/>
        <v>0</v>
      </c>
      <c r="AE498" s="222"/>
      <c r="AG498" s="415">
        <v>3</v>
      </c>
      <c r="AH498" s="420"/>
      <c r="AI498" s="491"/>
      <c r="AJ498" s="491"/>
      <c r="AK498" s="409"/>
      <c r="AL498" s="307">
        <f t="shared" si="448"/>
        <v>0</v>
      </c>
      <c r="AM498" s="234">
        <v>0</v>
      </c>
      <c r="AN498" s="234">
        <v>0</v>
      </c>
      <c r="AO498" s="277">
        <f t="shared" si="449"/>
        <v>0</v>
      </c>
      <c r="AP498" s="234">
        <v>0</v>
      </c>
      <c r="AQ498" s="234">
        <v>0</v>
      </c>
      <c r="AR498" s="277">
        <f t="shared" si="450"/>
        <v>0</v>
      </c>
      <c r="AS498" s="234">
        <v>0</v>
      </c>
      <c r="AT498" s="277">
        <f t="shared" si="451"/>
        <v>0</v>
      </c>
      <c r="AU498" s="278">
        <f t="shared" si="452"/>
        <v>0</v>
      </c>
    </row>
    <row r="499" spans="1:48" x14ac:dyDescent="0.35">
      <c r="A499" s="415">
        <v>4</v>
      </c>
      <c r="B499" s="420"/>
      <c r="C499" s="491"/>
      <c r="D499" s="491"/>
      <c r="E499" s="423"/>
      <c r="F499" s="234">
        <v>0</v>
      </c>
      <c r="G499" s="234">
        <v>0</v>
      </c>
      <c r="H499" s="235">
        <f>SUM(F499:G499)</f>
        <v>0</v>
      </c>
      <c r="I499" s="234">
        <v>0</v>
      </c>
      <c r="J499" s="234">
        <v>0</v>
      </c>
      <c r="K499" s="235">
        <f>SUM(I499:J499)</f>
        <v>0</v>
      </c>
      <c r="L499" s="234">
        <v>0</v>
      </c>
      <c r="M499" s="236">
        <f>SUM(H499, K499, L499)</f>
        <v>0</v>
      </c>
      <c r="N499" s="222"/>
      <c r="P499" s="415">
        <v>4</v>
      </c>
      <c r="Q499" s="420"/>
      <c r="R499" s="491"/>
      <c r="S499" s="491"/>
      <c r="T499" s="409"/>
      <c r="U499" s="162">
        <f t="shared" si="443"/>
        <v>0</v>
      </c>
      <c r="V499" s="234">
        <v>0</v>
      </c>
      <c r="W499" s="234">
        <v>0</v>
      </c>
      <c r="X499" s="295">
        <f t="shared" si="444"/>
        <v>0</v>
      </c>
      <c r="Y499" s="234">
        <v>0</v>
      </c>
      <c r="Z499" s="234">
        <v>0</v>
      </c>
      <c r="AA499" s="295">
        <f t="shared" si="445"/>
        <v>0</v>
      </c>
      <c r="AB499" s="234">
        <v>0</v>
      </c>
      <c r="AC499" s="295">
        <f t="shared" si="446"/>
        <v>0</v>
      </c>
      <c r="AD499" s="296">
        <f t="shared" si="447"/>
        <v>0</v>
      </c>
      <c r="AE499" s="222"/>
      <c r="AG499" s="415">
        <v>4</v>
      </c>
      <c r="AH499" s="420"/>
      <c r="AI499" s="491"/>
      <c r="AJ499" s="491"/>
      <c r="AK499" s="409"/>
      <c r="AL499" s="307">
        <f t="shared" si="448"/>
        <v>0</v>
      </c>
      <c r="AM499" s="234">
        <v>0</v>
      </c>
      <c r="AN499" s="234">
        <v>0</v>
      </c>
      <c r="AO499" s="277">
        <f t="shared" si="449"/>
        <v>0</v>
      </c>
      <c r="AP499" s="234">
        <v>0</v>
      </c>
      <c r="AQ499" s="234">
        <v>0</v>
      </c>
      <c r="AR499" s="277">
        <f t="shared" si="450"/>
        <v>0</v>
      </c>
      <c r="AS499" s="234">
        <v>0</v>
      </c>
      <c r="AT499" s="277">
        <f t="shared" si="451"/>
        <v>0</v>
      </c>
      <c r="AU499" s="278">
        <f t="shared" si="452"/>
        <v>0</v>
      </c>
    </row>
    <row r="500" spans="1:48" x14ac:dyDescent="0.35">
      <c r="A500" s="415">
        <v>5</v>
      </c>
      <c r="B500" s="420"/>
      <c r="C500" s="491"/>
      <c r="D500" s="491"/>
      <c r="E500" s="423"/>
      <c r="F500" s="234">
        <v>0</v>
      </c>
      <c r="G500" s="234">
        <v>0</v>
      </c>
      <c r="H500" s="235">
        <f t="shared" si="440"/>
        <v>0</v>
      </c>
      <c r="I500" s="234">
        <v>0</v>
      </c>
      <c r="J500" s="234">
        <v>0</v>
      </c>
      <c r="K500" s="235">
        <f t="shared" si="441"/>
        <v>0</v>
      </c>
      <c r="L500" s="234">
        <v>0</v>
      </c>
      <c r="M500" s="236">
        <f t="shared" si="442"/>
        <v>0</v>
      </c>
      <c r="N500" s="222"/>
      <c r="P500" s="415">
        <v>5</v>
      </c>
      <c r="Q500" s="420"/>
      <c r="R500" s="491"/>
      <c r="S500" s="491"/>
      <c r="T500" s="409"/>
      <c r="U500" s="162">
        <f t="shared" si="443"/>
        <v>0</v>
      </c>
      <c r="V500" s="234">
        <v>0</v>
      </c>
      <c r="W500" s="234">
        <v>0</v>
      </c>
      <c r="X500" s="295">
        <f t="shared" si="444"/>
        <v>0</v>
      </c>
      <c r="Y500" s="234">
        <v>0</v>
      </c>
      <c r="Z500" s="234">
        <v>0</v>
      </c>
      <c r="AA500" s="295">
        <f t="shared" si="445"/>
        <v>0</v>
      </c>
      <c r="AB500" s="234">
        <v>0</v>
      </c>
      <c r="AC500" s="295">
        <f t="shared" si="446"/>
        <v>0</v>
      </c>
      <c r="AD500" s="296">
        <f t="shared" si="447"/>
        <v>0</v>
      </c>
      <c r="AE500" s="222"/>
      <c r="AG500" s="415">
        <v>5</v>
      </c>
      <c r="AH500" s="420"/>
      <c r="AI500" s="491"/>
      <c r="AJ500" s="491"/>
      <c r="AK500" s="409"/>
      <c r="AL500" s="307">
        <f t="shared" si="448"/>
        <v>0</v>
      </c>
      <c r="AM500" s="234">
        <v>0</v>
      </c>
      <c r="AN500" s="234">
        <v>0</v>
      </c>
      <c r="AO500" s="277">
        <f t="shared" si="449"/>
        <v>0</v>
      </c>
      <c r="AP500" s="234">
        <v>0</v>
      </c>
      <c r="AQ500" s="234">
        <v>0</v>
      </c>
      <c r="AR500" s="277">
        <f t="shared" si="450"/>
        <v>0</v>
      </c>
      <c r="AS500" s="234">
        <v>0</v>
      </c>
      <c r="AT500" s="277">
        <f t="shared" si="451"/>
        <v>0</v>
      </c>
      <c r="AU500" s="278">
        <f t="shared" si="452"/>
        <v>0</v>
      </c>
    </row>
    <row r="501" spans="1:48" x14ac:dyDescent="0.35">
      <c r="A501" s="415">
        <v>6</v>
      </c>
      <c r="B501" s="420"/>
      <c r="C501" s="491"/>
      <c r="D501" s="491"/>
      <c r="E501" s="423"/>
      <c r="F501" s="234">
        <v>0</v>
      </c>
      <c r="G501" s="234">
        <v>0</v>
      </c>
      <c r="H501" s="235">
        <f t="shared" si="440"/>
        <v>0</v>
      </c>
      <c r="I501" s="234">
        <v>0</v>
      </c>
      <c r="J501" s="234">
        <v>0</v>
      </c>
      <c r="K501" s="235">
        <f t="shared" si="441"/>
        <v>0</v>
      </c>
      <c r="L501" s="234">
        <v>0</v>
      </c>
      <c r="M501" s="236">
        <f t="shared" si="442"/>
        <v>0</v>
      </c>
      <c r="N501" s="222"/>
      <c r="P501" s="415">
        <v>6</v>
      </c>
      <c r="Q501" s="420"/>
      <c r="R501" s="491"/>
      <c r="S501" s="491"/>
      <c r="T501" s="409"/>
      <c r="U501" s="162">
        <f t="shared" si="443"/>
        <v>0</v>
      </c>
      <c r="V501" s="234">
        <v>0</v>
      </c>
      <c r="W501" s="234">
        <v>0</v>
      </c>
      <c r="X501" s="295">
        <f t="shared" si="444"/>
        <v>0</v>
      </c>
      <c r="Y501" s="234">
        <v>0</v>
      </c>
      <c r="Z501" s="234">
        <v>0</v>
      </c>
      <c r="AA501" s="295">
        <f t="shared" si="445"/>
        <v>0</v>
      </c>
      <c r="AB501" s="234">
        <v>0</v>
      </c>
      <c r="AC501" s="295">
        <f t="shared" si="446"/>
        <v>0</v>
      </c>
      <c r="AD501" s="296">
        <f t="shared" si="447"/>
        <v>0</v>
      </c>
      <c r="AE501" s="222"/>
      <c r="AG501" s="415">
        <v>6</v>
      </c>
      <c r="AH501" s="420"/>
      <c r="AI501" s="491"/>
      <c r="AJ501" s="491"/>
      <c r="AK501" s="409"/>
      <c r="AL501" s="307">
        <f t="shared" si="448"/>
        <v>0</v>
      </c>
      <c r="AM501" s="234">
        <v>0</v>
      </c>
      <c r="AN501" s="234">
        <v>0</v>
      </c>
      <c r="AO501" s="277">
        <f t="shared" si="449"/>
        <v>0</v>
      </c>
      <c r="AP501" s="234">
        <v>0</v>
      </c>
      <c r="AQ501" s="234">
        <v>0</v>
      </c>
      <c r="AR501" s="277">
        <f t="shared" si="450"/>
        <v>0</v>
      </c>
      <c r="AS501" s="234">
        <v>0</v>
      </c>
      <c r="AT501" s="277">
        <f t="shared" si="451"/>
        <v>0</v>
      </c>
      <c r="AU501" s="278">
        <f t="shared" si="452"/>
        <v>0</v>
      </c>
    </row>
    <row r="502" spans="1:48" x14ac:dyDescent="0.35">
      <c r="A502" s="620" t="s">
        <v>180</v>
      </c>
      <c r="B502" s="617"/>
      <c r="C502" s="532">
        <v>0</v>
      </c>
      <c r="D502" s="532"/>
      <c r="E502" s="423"/>
      <c r="F502" s="234">
        <v>0</v>
      </c>
      <c r="G502" s="234">
        <v>0</v>
      </c>
      <c r="H502" s="235">
        <f t="shared" si="440"/>
        <v>0</v>
      </c>
      <c r="I502" s="234">
        <v>0</v>
      </c>
      <c r="J502" s="234">
        <v>0</v>
      </c>
      <c r="K502" s="235">
        <f t="shared" si="441"/>
        <v>0</v>
      </c>
      <c r="L502" s="234">
        <v>0</v>
      </c>
      <c r="M502" s="236">
        <f t="shared" si="442"/>
        <v>0</v>
      </c>
      <c r="N502" s="222"/>
      <c r="P502" s="620" t="s">
        <v>180</v>
      </c>
      <c r="Q502" s="617"/>
      <c r="R502" s="532">
        <v>0</v>
      </c>
      <c r="S502" s="532"/>
      <c r="T502" s="409"/>
      <c r="U502" s="162">
        <f t="shared" si="443"/>
        <v>0</v>
      </c>
      <c r="V502" s="234">
        <v>0</v>
      </c>
      <c r="W502" s="234">
        <v>0</v>
      </c>
      <c r="X502" s="295">
        <f t="shared" si="444"/>
        <v>0</v>
      </c>
      <c r="Y502" s="234">
        <v>0</v>
      </c>
      <c r="Z502" s="234">
        <v>0</v>
      </c>
      <c r="AA502" s="295">
        <f t="shared" si="445"/>
        <v>0</v>
      </c>
      <c r="AB502" s="234">
        <v>0</v>
      </c>
      <c r="AC502" s="295">
        <f t="shared" si="446"/>
        <v>0</v>
      </c>
      <c r="AD502" s="296">
        <f t="shared" si="447"/>
        <v>0</v>
      </c>
      <c r="AE502" s="222"/>
      <c r="AG502" s="620" t="s">
        <v>180</v>
      </c>
      <c r="AH502" s="617"/>
      <c r="AI502" s="532">
        <v>0</v>
      </c>
      <c r="AJ502" s="532"/>
      <c r="AK502" s="409"/>
      <c r="AL502" s="307">
        <f t="shared" si="448"/>
        <v>0</v>
      </c>
      <c r="AM502" s="234">
        <v>0</v>
      </c>
      <c r="AN502" s="234">
        <v>0</v>
      </c>
      <c r="AO502" s="277">
        <f t="shared" si="449"/>
        <v>0</v>
      </c>
      <c r="AP502" s="234">
        <v>0</v>
      </c>
      <c r="AQ502" s="234">
        <v>0</v>
      </c>
      <c r="AR502" s="277">
        <f t="shared" si="450"/>
        <v>0</v>
      </c>
      <c r="AS502" s="234">
        <v>0</v>
      </c>
      <c r="AT502" s="277">
        <f t="shared" si="451"/>
        <v>0</v>
      </c>
      <c r="AU502" s="278">
        <f t="shared" si="452"/>
        <v>0</v>
      </c>
    </row>
    <row r="503" spans="1:48" ht="16" thickBot="1" x14ac:dyDescent="0.4">
      <c r="A503" s="493" t="s">
        <v>207</v>
      </c>
      <c r="B503" s="494"/>
      <c r="C503" s="497">
        <f>COUNTA(B496:B501)+C502</f>
        <v>0</v>
      </c>
      <c r="D503" s="497"/>
      <c r="E503" s="411"/>
      <c r="F503" s="250">
        <f>SUM(F496:F502)</f>
        <v>0</v>
      </c>
      <c r="G503" s="250">
        <f>SUM(G496:G502)</f>
        <v>0</v>
      </c>
      <c r="H503" s="250">
        <f t="shared" ref="H503:L503" si="453">SUM(H496:H502)</f>
        <v>0</v>
      </c>
      <c r="I503" s="250">
        <f t="shared" si="453"/>
        <v>0</v>
      </c>
      <c r="J503" s="250">
        <f>SUM(J496:J502)</f>
        <v>0</v>
      </c>
      <c r="K503" s="250">
        <f t="shared" si="453"/>
        <v>0</v>
      </c>
      <c r="L503" s="250">
        <f t="shared" si="453"/>
        <v>0</v>
      </c>
      <c r="M503" s="237">
        <f>SUM(M496:M502)</f>
        <v>0</v>
      </c>
      <c r="N503" s="222"/>
      <c r="P503" s="493" t="s">
        <v>207</v>
      </c>
      <c r="Q503" s="494"/>
      <c r="R503" s="498">
        <f>COUNTA(Q496:Q501)+R502</f>
        <v>0</v>
      </c>
      <c r="S503" s="498"/>
      <c r="T503" s="411"/>
      <c r="U503" s="339">
        <f t="shared" si="443"/>
        <v>0</v>
      </c>
      <c r="V503" s="293">
        <f>SUM(V496:V502)</f>
        <v>0</v>
      </c>
      <c r="W503" s="293">
        <f>SUM(W496:W502)</f>
        <v>0</v>
      </c>
      <c r="X503" s="293">
        <f t="shared" ref="X503:AB503" si="454">SUM(X496:X502)</f>
        <v>0</v>
      </c>
      <c r="Y503" s="293">
        <f t="shared" si="454"/>
        <v>0</v>
      </c>
      <c r="Z503" s="293">
        <f t="shared" si="454"/>
        <v>0</v>
      </c>
      <c r="AA503" s="293">
        <f t="shared" si="454"/>
        <v>0</v>
      </c>
      <c r="AB503" s="293">
        <f t="shared" si="454"/>
        <v>0</v>
      </c>
      <c r="AC503" s="293">
        <f>SUM(AC496:AC502)</f>
        <v>0</v>
      </c>
      <c r="AD503" s="294">
        <f>SUM(AD496:AD502)</f>
        <v>0</v>
      </c>
      <c r="AE503" s="222"/>
      <c r="AG503" s="493" t="s">
        <v>207</v>
      </c>
      <c r="AH503" s="494"/>
      <c r="AI503" s="543">
        <f>COUNTA(AH496:AH501)+AI502</f>
        <v>0</v>
      </c>
      <c r="AJ503" s="543"/>
      <c r="AK503" s="411"/>
      <c r="AL503" s="337">
        <f t="shared" si="448"/>
        <v>0</v>
      </c>
      <c r="AM503" s="275">
        <f>SUM(AM496:AM502)</f>
        <v>0</v>
      </c>
      <c r="AN503" s="275">
        <f>SUM(AN496:AN502)</f>
        <v>0</v>
      </c>
      <c r="AO503" s="275">
        <f t="shared" ref="AO503:AT503" si="455">SUM(AO496:AO502)</f>
        <v>0</v>
      </c>
      <c r="AP503" s="275">
        <f t="shared" si="455"/>
        <v>0</v>
      </c>
      <c r="AQ503" s="275">
        <f t="shared" si="455"/>
        <v>0</v>
      </c>
      <c r="AR503" s="275">
        <f t="shared" si="455"/>
        <v>0</v>
      </c>
      <c r="AS503" s="275">
        <f t="shared" si="455"/>
        <v>0</v>
      </c>
      <c r="AT503" s="275">
        <f t="shared" si="455"/>
        <v>0</v>
      </c>
      <c r="AU503" s="276">
        <f t="shared" si="452"/>
        <v>0</v>
      </c>
      <c r="AV503" s="358"/>
    </row>
    <row r="504" spans="1:48" ht="3.75" customHeight="1" thickBot="1" x14ac:dyDescent="0.4">
      <c r="F504" s="357"/>
      <c r="G504" s="357"/>
      <c r="Y504" s="163"/>
      <c r="Z504" s="163"/>
      <c r="AA504" s="163"/>
      <c r="AB504" s="163"/>
      <c r="AC504" s="163"/>
      <c r="AD504" s="163"/>
      <c r="AE504" s="358"/>
    </row>
    <row r="505" spans="1:48" s="242" customFormat="1" x14ac:dyDescent="0.35">
      <c r="A505" s="502" t="s">
        <v>186</v>
      </c>
      <c r="B505" s="503"/>
      <c r="C505" s="503"/>
      <c r="D505" s="503"/>
      <c r="E505" s="503"/>
      <c r="F505" s="503"/>
      <c r="G505" s="503"/>
      <c r="H505" s="503"/>
      <c r="I505" s="503"/>
      <c r="J505" s="503"/>
      <c r="K505" s="503"/>
      <c r="L505" s="503"/>
      <c r="M505" s="518"/>
      <c r="N505" s="413"/>
      <c r="P505" s="502" t="s">
        <v>186</v>
      </c>
      <c r="Q505" s="503"/>
      <c r="R505" s="503"/>
      <c r="S505" s="503"/>
      <c r="T505" s="503"/>
      <c r="U505" s="503"/>
      <c r="V505" s="503"/>
      <c r="W505" s="503"/>
      <c r="X505" s="503"/>
      <c r="Y505" s="503"/>
      <c r="Z505" s="503"/>
      <c r="AA505" s="503"/>
      <c r="AB505" s="503"/>
      <c r="AC505" s="503"/>
      <c r="AD505" s="418"/>
      <c r="AE505" s="413"/>
      <c r="AG505" s="502" t="s">
        <v>186</v>
      </c>
      <c r="AH505" s="503"/>
      <c r="AI505" s="503"/>
      <c r="AJ505" s="503"/>
      <c r="AK505" s="503"/>
      <c r="AL505" s="503"/>
      <c r="AM505" s="503"/>
      <c r="AN505" s="503"/>
      <c r="AO505" s="503"/>
      <c r="AP505" s="503"/>
      <c r="AQ505" s="503"/>
      <c r="AR505" s="503"/>
      <c r="AS505" s="503"/>
      <c r="AT505" s="503"/>
      <c r="AU505" s="418"/>
    </row>
    <row r="506" spans="1:48" s="242" customFormat="1" ht="31.5" customHeight="1" x14ac:dyDescent="0.35">
      <c r="A506" s="534" t="s">
        <v>188</v>
      </c>
      <c r="B506" s="533"/>
      <c r="C506" s="533" t="s">
        <v>13</v>
      </c>
      <c r="D506" s="533"/>
      <c r="E506" s="424" t="s">
        <v>14</v>
      </c>
      <c r="F506" s="412" t="s">
        <v>171</v>
      </c>
      <c r="G506" s="412" t="s">
        <v>68</v>
      </c>
      <c r="H506" s="422" t="s">
        <v>151</v>
      </c>
      <c r="I506" s="412" t="s">
        <v>80</v>
      </c>
      <c r="J506" s="412" t="s">
        <v>81</v>
      </c>
      <c r="K506" s="422" t="s">
        <v>82</v>
      </c>
      <c r="L506" s="412" t="s">
        <v>150</v>
      </c>
      <c r="M506" s="259" t="s">
        <v>18</v>
      </c>
      <c r="N506" s="413"/>
      <c r="P506" s="534" t="s">
        <v>188</v>
      </c>
      <c r="Q506" s="533"/>
      <c r="R506" s="533" t="s">
        <v>13</v>
      </c>
      <c r="S506" s="533"/>
      <c r="T506" s="424" t="s">
        <v>14</v>
      </c>
      <c r="U506" s="260" t="s">
        <v>269</v>
      </c>
      <c r="V506" s="424" t="s">
        <v>171</v>
      </c>
      <c r="W506" s="424" t="s">
        <v>68</v>
      </c>
      <c r="X506" s="260" t="s">
        <v>151</v>
      </c>
      <c r="Y506" s="424" t="s">
        <v>80</v>
      </c>
      <c r="Z506" s="424" t="s">
        <v>81</v>
      </c>
      <c r="AA506" s="260" t="s">
        <v>82</v>
      </c>
      <c r="AB506" s="424" t="s">
        <v>150</v>
      </c>
      <c r="AC506" s="260" t="s">
        <v>18</v>
      </c>
      <c r="AD506" s="267" t="s">
        <v>114</v>
      </c>
      <c r="AE506" s="413"/>
      <c r="AG506" s="534" t="s">
        <v>188</v>
      </c>
      <c r="AH506" s="533"/>
      <c r="AI506" s="533" t="s">
        <v>13</v>
      </c>
      <c r="AJ506" s="533"/>
      <c r="AK506" s="424" t="s">
        <v>14</v>
      </c>
      <c r="AL506" s="260" t="s">
        <v>269</v>
      </c>
      <c r="AM506" s="424" t="s">
        <v>171</v>
      </c>
      <c r="AN506" s="424" t="s">
        <v>68</v>
      </c>
      <c r="AO506" s="260" t="s">
        <v>151</v>
      </c>
      <c r="AP506" s="424" t="s">
        <v>80</v>
      </c>
      <c r="AQ506" s="424" t="s">
        <v>81</v>
      </c>
      <c r="AR506" s="260" t="s">
        <v>82</v>
      </c>
      <c r="AS506" s="424" t="s">
        <v>150</v>
      </c>
      <c r="AT506" s="260" t="s">
        <v>213</v>
      </c>
      <c r="AU506" s="267" t="s">
        <v>284</v>
      </c>
    </row>
    <row r="507" spans="1:48" x14ac:dyDescent="0.35">
      <c r="A507" s="495">
        <v>0</v>
      </c>
      <c r="B507" s="491"/>
      <c r="C507" s="496" t="s">
        <v>19</v>
      </c>
      <c r="D507" s="496"/>
      <c r="E507" s="409"/>
      <c r="F507" s="234">
        <v>0</v>
      </c>
      <c r="G507" s="234">
        <v>0</v>
      </c>
      <c r="H507" s="235">
        <f>SUM(F507:G507)</f>
        <v>0</v>
      </c>
      <c r="I507" s="234">
        <v>0</v>
      </c>
      <c r="J507" s="234">
        <v>0</v>
      </c>
      <c r="K507" s="235">
        <f>SUM(I507:J507)</f>
        <v>0</v>
      </c>
      <c r="L507" s="234">
        <v>0</v>
      </c>
      <c r="M507" s="236">
        <f>SUM(H507, K507, L507)</f>
        <v>0</v>
      </c>
      <c r="N507" s="223"/>
      <c r="P507" s="522">
        <v>0</v>
      </c>
      <c r="Q507" s="496"/>
      <c r="R507" s="496" t="s">
        <v>19</v>
      </c>
      <c r="S507" s="496"/>
      <c r="T507" s="409"/>
      <c r="U507" s="162">
        <f t="shared" ref="U507:U514" si="456">AU427</f>
        <v>0</v>
      </c>
      <c r="V507" s="234">
        <v>0</v>
      </c>
      <c r="W507" s="234">
        <v>0</v>
      </c>
      <c r="X507" s="295">
        <f>SUM(V507:W507)</f>
        <v>0</v>
      </c>
      <c r="Y507" s="234">
        <v>0</v>
      </c>
      <c r="Z507" s="234">
        <v>0</v>
      </c>
      <c r="AA507" s="295">
        <f>SUM(Y507:Z507)</f>
        <v>0</v>
      </c>
      <c r="AB507" s="234">
        <v>0</v>
      </c>
      <c r="AC507" s="295">
        <f>SUM(X507, AA507, AB507)</f>
        <v>0</v>
      </c>
      <c r="AD507" s="296">
        <f t="shared" ref="AD507:AD511" si="457">M507-AC507</f>
        <v>0</v>
      </c>
      <c r="AE507" s="223"/>
      <c r="AG507" s="522">
        <v>0</v>
      </c>
      <c r="AH507" s="496"/>
      <c r="AI507" s="496" t="s">
        <v>19</v>
      </c>
      <c r="AJ507" s="496"/>
      <c r="AK507" s="409"/>
      <c r="AL507" s="307">
        <f t="shared" ref="AL507:AL514" si="458">AU427</f>
        <v>0</v>
      </c>
      <c r="AM507" s="234">
        <v>0</v>
      </c>
      <c r="AN507" s="234">
        <v>0</v>
      </c>
      <c r="AO507" s="277">
        <f>SUM(AM507:AN507)</f>
        <v>0</v>
      </c>
      <c r="AP507" s="234">
        <v>0</v>
      </c>
      <c r="AQ507" s="234">
        <v>0</v>
      </c>
      <c r="AR507" s="277">
        <f>SUM(AP507:AQ507)</f>
        <v>0</v>
      </c>
      <c r="AS507" s="234">
        <v>0</v>
      </c>
      <c r="AT507" s="277">
        <f>SUM(AO507, AR507, AS507)</f>
        <v>0</v>
      </c>
      <c r="AU507" s="278">
        <f>IF($S$553&lt;&gt;0, AC507+AL507-AT507, M507+AL507-AT507)</f>
        <v>0</v>
      </c>
    </row>
    <row r="508" spans="1:48" x14ac:dyDescent="0.35">
      <c r="A508" s="495">
        <v>0</v>
      </c>
      <c r="B508" s="491"/>
      <c r="C508" s="496" t="s">
        <v>20</v>
      </c>
      <c r="D508" s="496"/>
      <c r="E508" s="409"/>
      <c r="F508" s="234">
        <v>0</v>
      </c>
      <c r="G508" s="234">
        <v>0</v>
      </c>
      <c r="H508" s="235">
        <f t="shared" ref="H508:H511" si="459">SUM(F508:G508)</f>
        <v>0</v>
      </c>
      <c r="I508" s="234">
        <v>0</v>
      </c>
      <c r="J508" s="234">
        <v>0</v>
      </c>
      <c r="K508" s="235">
        <f t="shared" ref="K508:K511" si="460">SUM(I508:J508)</f>
        <v>0</v>
      </c>
      <c r="L508" s="234">
        <v>0</v>
      </c>
      <c r="M508" s="236">
        <f t="shared" ref="M508:M511" si="461">SUM(H508, K508, L508)</f>
        <v>0</v>
      </c>
      <c r="N508" s="223"/>
      <c r="P508" s="522">
        <v>0</v>
      </c>
      <c r="Q508" s="496"/>
      <c r="R508" s="496" t="s">
        <v>20</v>
      </c>
      <c r="S508" s="496"/>
      <c r="T508" s="409"/>
      <c r="U508" s="162">
        <f t="shared" si="456"/>
        <v>0</v>
      </c>
      <c r="V508" s="234">
        <v>0</v>
      </c>
      <c r="W508" s="234">
        <v>0</v>
      </c>
      <c r="X508" s="295">
        <f t="shared" ref="X508:X511" si="462">SUM(V508:W508)</f>
        <v>0</v>
      </c>
      <c r="Y508" s="234">
        <v>0</v>
      </c>
      <c r="Z508" s="234">
        <v>0</v>
      </c>
      <c r="AA508" s="295">
        <f t="shared" ref="AA508:AA511" si="463">SUM(Y508:Z508)</f>
        <v>0</v>
      </c>
      <c r="AB508" s="234">
        <v>0</v>
      </c>
      <c r="AC508" s="295">
        <f t="shared" ref="AC508:AC511" si="464">SUM(X508, AA508, AB508)</f>
        <v>0</v>
      </c>
      <c r="AD508" s="296">
        <f t="shared" si="457"/>
        <v>0</v>
      </c>
      <c r="AE508" s="223"/>
      <c r="AG508" s="522">
        <v>0</v>
      </c>
      <c r="AH508" s="496"/>
      <c r="AI508" s="496" t="s">
        <v>20</v>
      </c>
      <c r="AJ508" s="496"/>
      <c r="AK508" s="409"/>
      <c r="AL508" s="307">
        <f t="shared" si="458"/>
        <v>0</v>
      </c>
      <c r="AM508" s="234">
        <v>0</v>
      </c>
      <c r="AN508" s="234">
        <v>0</v>
      </c>
      <c r="AO508" s="277">
        <f t="shared" ref="AO508:AO511" si="465">SUM(AM508:AN508)</f>
        <v>0</v>
      </c>
      <c r="AP508" s="234">
        <v>0</v>
      </c>
      <c r="AQ508" s="234">
        <v>0</v>
      </c>
      <c r="AR508" s="277">
        <f t="shared" ref="AR508:AR511" si="466">SUM(AP508:AQ508)</f>
        <v>0</v>
      </c>
      <c r="AS508" s="234">
        <v>0</v>
      </c>
      <c r="AT508" s="277">
        <f t="shared" ref="AT508:AT511" si="467">SUM(AO508, AR508, AS508)</f>
        <v>0</v>
      </c>
      <c r="AU508" s="278">
        <f t="shared" ref="AU508:AU512" si="468">IF($S$553&lt;&gt;0, AC508+AL508-AT508, M508+AL508-AT508)</f>
        <v>0</v>
      </c>
    </row>
    <row r="509" spans="1:48" x14ac:dyDescent="0.35">
      <c r="A509" s="495">
        <v>0</v>
      </c>
      <c r="B509" s="491"/>
      <c r="C509" s="496" t="s">
        <v>21</v>
      </c>
      <c r="D509" s="496"/>
      <c r="E509" s="409"/>
      <c r="F509" s="234">
        <v>0</v>
      </c>
      <c r="G509" s="234">
        <v>0</v>
      </c>
      <c r="H509" s="235">
        <f>SUM(F509:G509)</f>
        <v>0</v>
      </c>
      <c r="I509" s="234">
        <v>0</v>
      </c>
      <c r="J509" s="234">
        <v>0</v>
      </c>
      <c r="K509" s="235">
        <f t="shared" si="460"/>
        <v>0</v>
      </c>
      <c r="L509" s="234">
        <v>0</v>
      </c>
      <c r="M509" s="236">
        <f t="shared" si="461"/>
        <v>0</v>
      </c>
      <c r="N509" s="223"/>
      <c r="P509" s="522">
        <v>0</v>
      </c>
      <c r="Q509" s="496"/>
      <c r="R509" s="496" t="s">
        <v>21</v>
      </c>
      <c r="S509" s="496"/>
      <c r="T509" s="409"/>
      <c r="U509" s="162">
        <f t="shared" si="456"/>
        <v>0</v>
      </c>
      <c r="V509" s="234">
        <v>0</v>
      </c>
      <c r="W509" s="234">
        <v>0</v>
      </c>
      <c r="X509" s="295">
        <f t="shared" si="462"/>
        <v>0</v>
      </c>
      <c r="Y509" s="234">
        <v>0</v>
      </c>
      <c r="Z509" s="234">
        <v>0</v>
      </c>
      <c r="AA509" s="295">
        <f t="shared" si="463"/>
        <v>0</v>
      </c>
      <c r="AB509" s="234">
        <v>0</v>
      </c>
      <c r="AC509" s="295">
        <f t="shared" si="464"/>
        <v>0</v>
      </c>
      <c r="AD509" s="296">
        <f t="shared" si="457"/>
        <v>0</v>
      </c>
      <c r="AE509" s="223"/>
      <c r="AG509" s="522">
        <v>0</v>
      </c>
      <c r="AH509" s="496"/>
      <c r="AI509" s="496" t="s">
        <v>21</v>
      </c>
      <c r="AJ509" s="496"/>
      <c r="AK509" s="409"/>
      <c r="AL509" s="307">
        <f t="shared" si="458"/>
        <v>0</v>
      </c>
      <c r="AM509" s="234">
        <v>0</v>
      </c>
      <c r="AN509" s="234">
        <v>0</v>
      </c>
      <c r="AO509" s="277">
        <f t="shared" si="465"/>
        <v>0</v>
      </c>
      <c r="AP509" s="234">
        <v>0</v>
      </c>
      <c r="AQ509" s="234">
        <v>0</v>
      </c>
      <c r="AR509" s="277">
        <f t="shared" si="466"/>
        <v>0</v>
      </c>
      <c r="AS509" s="234">
        <v>0</v>
      </c>
      <c r="AT509" s="277">
        <f t="shared" si="467"/>
        <v>0</v>
      </c>
      <c r="AU509" s="278">
        <f t="shared" si="468"/>
        <v>0</v>
      </c>
    </row>
    <row r="510" spans="1:48" x14ac:dyDescent="0.35">
      <c r="A510" s="495">
        <v>0</v>
      </c>
      <c r="B510" s="491"/>
      <c r="C510" s="496" t="s">
        <v>22</v>
      </c>
      <c r="D510" s="496"/>
      <c r="E510" s="409"/>
      <c r="F510" s="234">
        <v>0</v>
      </c>
      <c r="G510" s="234">
        <v>0</v>
      </c>
      <c r="H510" s="235">
        <f t="shared" si="459"/>
        <v>0</v>
      </c>
      <c r="I510" s="234">
        <v>0</v>
      </c>
      <c r="J510" s="234">
        <v>0</v>
      </c>
      <c r="K510" s="235">
        <f t="shared" si="460"/>
        <v>0</v>
      </c>
      <c r="L510" s="234">
        <v>0</v>
      </c>
      <c r="M510" s="236">
        <f t="shared" si="461"/>
        <v>0</v>
      </c>
      <c r="N510" s="223"/>
      <c r="P510" s="522">
        <v>0</v>
      </c>
      <c r="Q510" s="496"/>
      <c r="R510" s="496" t="s">
        <v>22</v>
      </c>
      <c r="S510" s="496"/>
      <c r="T510" s="409"/>
      <c r="U510" s="162">
        <f t="shared" si="456"/>
        <v>0</v>
      </c>
      <c r="V510" s="234">
        <v>0</v>
      </c>
      <c r="W510" s="234">
        <v>0</v>
      </c>
      <c r="X510" s="295">
        <f t="shared" si="462"/>
        <v>0</v>
      </c>
      <c r="Y510" s="234">
        <v>0</v>
      </c>
      <c r="Z510" s="234">
        <v>0</v>
      </c>
      <c r="AA510" s="295">
        <f t="shared" si="463"/>
        <v>0</v>
      </c>
      <c r="AB510" s="234">
        <v>0</v>
      </c>
      <c r="AC510" s="295">
        <f t="shared" si="464"/>
        <v>0</v>
      </c>
      <c r="AD510" s="296">
        <f t="shared" si="457"/>
        <v>0</v>
      </c>
      <c r="AE510" s="223"/>
      <c r="AG510" s="522">
        <v>0</v>
      </c>
      <c r="AH510" s="496"/>
      <c r="AI510" s="496" t="s">
        <v>22</v>
      </c>
      <c r="AJ510" s="496"/>
      <c r="AK510" s="409"/>
      <c r="AL510" s="307">
        <f t="shared" si="458"/>
        <v>0</v>
      </c>
      <c r="AM510" s="234">
        <v>0</v>
      </c>
      <c r="AN510" s="234">
        <v>0</v>
      </c>
      <c r="AO510" s="277">
        <f t="shared" si="465"/>
        <v>0</v>
      </c>
      <c r="AP510" s="234">
        <v>0</v>
      </c>
      <c r="AQ510" s="234">
        <v>0</v>
      </c>
      <c r="AR510" s="277">
        <f t="shared" si="466"/>
        <v>0</v>
      </c>
      <c r="AS510" s="234">
        <v>0</v>
      </c>
      <c r="AT510" s="277">
        <f t="shared" si="467"/>
        <v>0</v>
      </c>
      <c r="AU510" s="278">
        <f t="shared" si="468"/>
        <v>0</v>
      </c>
    </row>
    <row r="511" spans="1:48" x14ac:dyDescent="0.35">
      <c r="A511" s="495">
        <v>0</v>
      </c>
      <c r="B511" s="491"/>
      <c r="C511" s="491" t="s">
        <v>23</v>
      </c>
      <c r="D511" s="491"/>
      <c r="E511" s="409"/>
      <c r="F511" s="234">
        <v>0</v>
      </c>
      <c r="G511" s="234">
        <v>0</v>
      </c>
      <c r="H511" s="235">
        <f t="shared" si="459"/>
        <v>0</v>
      </c>
      <c r="I511" s="234">
        <v>0</v>
      </c>
      <c r="J511" s="234">
        <v>0</v>
      </c>
      <c r="K511" s="235">
        <f t="shared" si="460"/>
        <v>0</v>
      </c>
      <c r="L511" s="234">
        <v>0</v>
      </c>
      <c r="M511" s="236">
        <f t="shared" si="461"/>
        <v>0</v>
      </c>
      <c r="N511" s="223"/>
      <c r="P511" s="522">
        <v>0</v>
      </c>
      <c r="Q511" s="496"/>
      <c r="R511" s="496" t="s">
        <v>23</v>
      </c>
      <c r="S511" s="496"/>
      <c r="T511" s="409"/>
      <c r="U511" s="162">
        <f t="shared" si="456"/>
        <v>0</v>
      </c>
      <c r="V511" s="234">
        <v>0</v>
      </c>
      <c r="W511" s="234">
        <v>0</v>
      </c>
      <c r="X511" s="295">
        <f t="shared" si="462"/>
        <v>0</v>
      </c>
      <c r="Y511" s="234">
        <v>0</v>
      </c>
      <c r="Z511" s="234">
        <v>0</v>
      </c>
      <c r="AA511" s="295">
        <f t="shared" si="463"/>
        <v>0</v>
      </c>
      <c r="AB511" s="234">
        <v>0</v>
      </c>
      <c r="AC511" s="295">
        <f t="shared" si="464"/>
        <v>0</v>
      </c>
      <c r="AD511" s="296">
        <f t="shared" si="457"/>
        <v>0</v>
      </c>
      <c r="AE511" s="223"/>
      <c r="AG511" s="522">
        <v>0</v>
      </c>
      <c r="AH511" s="496"/>
      <c r="AI511" s="496" t="s">
        <v>23</v>
      </c>
      <c r="AJ511" s="496"/>
      <c r="AK511" s="409"/>
      <c r="AL511" s="307">
        <f t="shared" si="458"/>
        <v>0</v>
      </c>
      <c r="AM511" s="234">
        <v>0</v>
      </c>
      <c r="AN511" s="234">
        <v>0</v>
      </c>
      <c r="AO511" s="277">
        <f t="shared" si="465"/>
        <v>0</v>
      </c>
      <c r="AP511" s="234">
        <v>0</v>
      </c>
      <c r="AQ511" s="234">
        <v>0</v>
      </c>
      <c r="AR511" s="277">
        <f t="shared" si="466"/>
        <v>0</v>
      </c>
      <c r="AS511" s="234">
        <v>0</v>
      </c>
      <c r="AT511" s="277">
        <f t="shared" si="467"/>
        <v>0</v>
      </c>
      <c r="AU511" s="278">
        <f t="shared" si="468"/>
        <v>0</v>
      </c>
    </row>
    <row r="512" spans="1:48" ht="16" thickBot="1" x14ac:dyDescent="0.4">
      <c r="A512" s="410" t="s">
        <v>181</v>
      </c>
      <c r="B512" s="411"/>
      <c r="C512" s="497">
        <f>SUM(A507:B511)</f>
        <v>0</v>
      </c>
      <c r="D512" s="497"/>
      <c r="E512" s="411"/>
      <c r="F512" s="250">
        <f>SUM(F507:F511)</f>
        <v>0</v>
      </c>
      <c r="G512" s="250">
        <f t="shared" ref="G512:L512" si="469">SUM(G507:G511)</f>
        <v>0</v>
      </c>
      <c r="H512" s="250">
        <f t="shared" si="469"/>
        <v>0</v>
      </c>
      <c r="I512" s="250">
        <f t="shared" si="469"/>
        <v>0</v>
      </c>
      <c r="J512" s="250">
        <f t="shared" si="469"/>
        <v>0</v>
      </c>
      <c r="K512" s="250">
        <f t="shared" si="469"/>
        <v>0</v>
      </c>
      <c r="L512" s="250">
        <f t="shared" si="469"/>
        <v>0</v>
      </c>
      <c r="M512" s="237">
        <f>SUM(M507:M511)</f>
        <v>0</v>
      </c>
      <c r="N512" s="223"/>
      <c r="P512" s="410" t="s">
        <v>181</v>
      </c>
      <c r="Q512" s="411"/>
      <c r="R512" s="498">
        <f>SUM(P507:Q511)</f>
        <v>0</v>
      </c>
      <c r="S512" s="498"/>
      <c r="T512" s="421"/>
      <c r="U512" s="339">
        <f t="shared" si="456"/>
        <v>0</v>
      </c>
      <c r="V512" s="293">
        <f>SUM(V507:V511)</f>
        <v>0</v>
      </c>
      <c r="W512" s="293">
        <f t="shared" ref="W512:AB512" si="470">SUM(W507:W511)</f>
        <v>0</v>
      </c>
      <c r="X512" s="293">
        <f t="shared" si="470"/>
        <v>0</v>
      </c>
      <c r="Y512" s="293">
        <f t="shared" si="470"/>
        <v>0</v>
      </c>
      <c r="Z512" s="293">
        <f t="shared" si="470"/>
        <v>0</v>
      </c>
      <c r="AA512" s="293">
        <f t="shared" si="470"/>
        <v>0</v>
      </c>
      <c r="AB512" s="293">
        <f t="shared" si="470"/>
        <v>0</v>
      </c>
      <c r="AC512" s="293">
        <f>SUM(AC507:AC511)</f>
        <v>0</v>
      </c>
      <c r="AD512" s="294">
        <f>SUM(AD507:AD511)</f>
        <v>0</v>
      </c>
      <c r="AE512" s="223"/>
      <c r="AG512" s="410" t="s">
        <v>181</v>
      </c>
      <c r="AH512" s="411"/>
      <c r="AI512" s="543">
        <f>SUM(AG507:AH511)</f>
        <v>0</v>
      </c>
      <c r="AJ512" s="543"/>
      <c r="AK512" s="421"/>
      <c r="AL512" s="337">
        <f t="shared" si="458"/>
        <v>0</v>
      </c>
      <c r="AM512" s="275">
        <f>SUM(AM507:AM511)</f>
        <v>0</v>
      </c>
      <c r="AN512" s="275">
        <f t="shared" ref="AN512:AT512" si="471">SUM(AN507:AN511)</f>
        <v>0</v>
      </c>
      <c r="AO512" s="275">
        <f t="shared" si="471"/>
        <v>0</v>
      </c>
      <c r="AP512" s="275">
        <f t="shared" si="471"/>
        <v>0</v>
      </c>
      <c r="AQ512" s="275">
        <f t="shared" si="471"/>
        <v>0</v>
      </c>
      <c r="AR512" s="275">
        <f t="shared" si="471"/>
        <v>0</v>
      </c>
      <c r="AS512" s="275">
        <f t="shared" si="471"/>
        <v>0</v>
      </c>
      <c r="AT512" s="275">
        <f t="shared" si="471"/>
        <v>0</v>
      </c>
      <c r="AU512" s="276">
        <f t="shared" si="468"/>
        <v>0</v>
      </c>
    </row>
    <row r="513" spans="1:47" s="358" customFormat="1" ht="3.75" customHeight="1" thickBot="1" x14ac:dyDescent="0.4">
      <c r="A513" s="499"/>
      <c r="B513" s="499"/>
      <c r="C513" s="499"/>
      <c r="D513" s="499"/>
      <c r="E513" s="499"/>
      <c r="F513" s="499"/>
      <c r="G513" s="499"/>
      <c r="H513" s="499"/>
      <c r="I513" s="499"/>
      <c r="J513" s="499"/>
      <c r="K513" s="499"/>
      <c r="L513" s="499"/>
      <c r="M513" s="499"/>
      <c r="N513" s="223"/>
      <c r="P513" s="499"/>
      <c r="Q513" s="499"/>
      <c r="R513" s="499"/>
      <c r="S513" s="499"/>
      <c r="T513" s="499"/>
      <c r="U513" s="499"/>
      <c r="V513" s="499"/>
      <c r="W513" s="499"/>
      <c r="X513" s="499"/>
      <c r="Y513" s="499"/>
      <c r="Z513" s="499"/>
      <c r="AA513" s="499"/>
      <c r="AB513" s="499"/>
      <c r="AC513" s="499"/>
      <c r="AD513" s="499"/>
      <c r="AE513" s="223"/>
      <c r="AG513" s="499"/>
      <c r="AH513" s="499"/>
      <c r="AI513" s="499"/>
      <c r="AJ513" s="499"/>
      <c r="AK513" s="499"/>
      <c r="AL513" s="499"/>
      <c r="AM513" s="499"/>
      <c r="AN513" s="499"/>
      <c r="AO513" s="499"/>
      <c r="AP513" s="499"/>
      <c r="AQ513" s="499"/>
      <c r="AR513" s="499"/>
      <c r="AS513" s="499"/>
      <c r="AT513" s="499"/>
      <c r="AU513" s="499"/>
    </row>
    <row r="514" spans="1:47" ht="16" thickBot="1" x14ac:dyDescent="0.4">
      <c r="A514" s="500" t="s">
        <v>187</v>
      </c>
      <c r="B514" s="501"/>
      <c r="C514" s="501"/>
      <c r="D514" s="501"/>
      <c r="E514" s="501"/>
      <c r="F514" s="241">
        <f>SUM(F512, F503)</f>
        <v>0</v>
      </c>
      <c r="G514" s="241">
        <f t="shared" ref="G514:L514" si="472">SUM(G512, G503)</f>
        <v>0</v>
      </c>
      <c r="H514" s="241">
        <f>SUM(H512, H503)</f>
        <v>0</v>
      </c>
      <c r="I514" s="241">
        <f t="shared" si="472"/>
        <v>0</v>
      </c>
      <c r="J514" s="241">
        <f t="shared" si="472"/>
        <v>0</v>
      </c>
      <c r="K514" s="241">
        <f>SUM(K512, K503)</f>
        <v>0</v>
      </c>
      <c r="L514" s="241">
        <f t="shared" si="472"/>
        <v>0</v>
      </c>
      <c r="M514" s="240">
        <f>SUM(M512, M503)</f>
        <v>0</v>
      </c>
      <c r="N514" s="223"/>
      <c r="P514" s="500" t="s">
        <v>187</v>
      </c>
      <c r="Q514" s="501"/>
      <c r="R514" s="501"/>
      <c r="S514" s="501"/>
      <c r="T514" s="501"/>
      <c r="U514" s="340">
        <f t="shared" si="456"/>
        <v>0</v>
      </c>
      <c r="V514" s="297">
        <f>SUM(V512, V503)</f>
        <v>0</v>
      </c>
      <c r="W514" s="297">
        <f t="shared" ref="W514" si="473">SUM(W512, W503)</f>
        <v>0</v>
      </c>
      <c r="X514" s="297">
        <f>SUM(X512, X503)</f>
        <v>0</v>
      </c>
      <c r="Y514" s="297">
        <f t="shared" ref="Y514:AB514" si="474">SUM(Y512, Y503)</f>
        <v>0</v>
      </c>
      <c r="Z514" s="297">
        <f t="shared" si="474"/>
        <v>0</v>
      </c>
      <c r="AA514" s="297">
        <f t="shared" si="474"/>
        <v>0</v>
      </c>
      <c r="AB514" s="297">
        <f t="shared" si="474"/>
        <v>0</v>
      </c>
      <c r="AC514" s="297">
        <f>SUM(AC512, AC503)</f>
        <v>0</v>
      </c>
      <c r="AD514" s="298">
        <f>SUM(AD512, AD503)</f>
        <v>0</v>
      </c>
      <c r="AE514" s="223"/>
      <c r="AG514" s="500" t="s">
        <v>187</v>
      </c>
      <c r="AH514" s="501"/>
      <c r="AI514" s="501"/>
      <c r="AJ514" s="501"/>
      <c r="AK514" s="501"/>
      <c r="AL514" s="338">
        <f t="shared" si="458"/>
        <v>0</v>
      </c>
      <c r="AM514" s="279">
        <f>SUM(AM512, AM503)</f>
        <v>0</v>
      </c>
      <c r="AN514" s="279">
        <f t="shared" ref="AN514" si="475">SUM(AN512, AN503)</f>
        <v>0</v>
      </c>
      <c r="AO514" s="279">
        <f>SUM(AO512, AO503)</f>
        <v>0</v>
      </c>
      <c r="AP514" s="279">
        <f t="shared" ref="AP514:AT514" si="476">SUM(AP512, AP503)</f>
        <v>0</v>
      </c>
      <c r="AQ514" s="279">
        <f t="shared" si="476"/>
        <v>0</v>
      </c>
      <c r="AR514" s="279">
        <f t="shared" si="476"/>
        <v>0</v>
      </c>
      <c r="AS514" s="279">
        <f t="shared" si="476"/>
        <v>0</v>
      </c>
      <c r="AT514" s="279">
        <f t="shared" si="476"/>
        <v>0</v>
      </c>
      <c r="AU514" s="280">
        <f>IF($S$553&lt;&gt;0, AC514+AL514-AT514, M514+AL514-AT514)</f>
        <v>0</v>
      </c>
    </row>
    <row r="515" spans="1:47" ht="16" thickBot="1" x14ac:dyDescent="0.4">
      <c r="F515" s="357"/>
      <c r="G515" s="357"/>
      <c r="AE515" s="358"/>
    </row>
    <row r="516" spans="1:47" s="242" customFormat="1" x14ac:dyDescent="0.35">
      <c r="A516" s="502" t="s">
        <v>98</v>
      </c>
      <c r="B516" s="503"/>
      <c r="C516" s="503"/>
      <c r="D516" s="503"/>
      <c r="E516" s="503"/>
      <c r="F516" s="503"/>
      <c r="G516" s="503"/>
      <c r="H516" s="503"/>
      <c r="I516" s="503"/>
      <c r="J516" s="503"/>
      <c r="K516" s="503"/>
      <c r="L516" s="503"/>
      <c r="M516" s="518"/>
      <c r="N516" s="413"/>
      <c r="P516" s="502" t="s">
        <v>98</v>
      </c>
      <c r="Q516" s="503"/>
      <c r="R516" s="503"/>
      <c r="S516" s="503"/>
      <c r="T516" s="503"/>
      <c r="U516" s="503"/>
      <c r="V516" s="503"/>
      <c r="W516" s="503"/>
      <c r="X516" s="503"/>
      <c r="Y516" s="503"/>
      <c r="Z516" s="503"/>
      <c r="AA516" s="503"/>
      <c r="AB516" s="503"/>
      <c r="AC516" s="503"/>
      <c r="AD516" s="418"/>
      <c r="AE516" s="413"/>
      <c r="AG516" s="502" t="s">
        <v>98</v>
      </c>
      <c r="AH516" s="503"/>
      <c r="AI516" s="503"/>
      <c r="AJ516" s="503"/>
      <c r="AK516" s="503"/>
      <c r="AL516" s="503"/>
      <c r="AM516" s="503"/>
      <c r="AN516" s="503"/>
      <c r="AO516" s="503"/>
      <c r="AP516" s="503"/>
      <c r="AQ516" s="503"/>
      <c r="AR516" s="503"/>
      <c r="AS516" s="503"/>
      <c r="AT516" s="503"/>
      <c r="AU516" s="418"/>
    </row>
    <row r="517" spans="1:47" s="242" customFormat="1" x14ac:dyDescent="0.35">
      <c r="A517" s="530" t="s">
        <v>24</v>
      </c>
      <c r="B517" s="531"/>
      <c r="C517" s="531"/>
      <c r="D517" s="531"/>
      <c r="E517" s="531"/>
      <c r="F517" s="531"/>
      <c r="G517" s="531"/>
      <c r="H517" s="531"/>
      <c r="I517" s="531"/>
      <c r="J517" s="424" t="s">
        <v>17</v>
      </c>
      <c r="K517" s="424" t="s">
        <v>15</v>
      </c>
      <c r="L517" s="424" t="s">
        <v>16</v>
      </c>
      <c r="M517" s="259" t="s">
        <v>18</v>
      </c>
      <c r="N517" s="413"/>
      <c r="P517" s="530" t="s">
        <v>24</v>
      </c>
      <c r="Q517" s="531"/>
      <c r="R517" s="531"/>
      <c r="S517" s="531"/>
      <c r="T517" s="531"/>
      <c r="U517" s="531"/>
      <c r="V517" s="531"/>
      <c r="W517" s="531"/>
      <c r="X517" s="531"/>
      <c r="Y517" s="422" t="s">
        <v>269</v>
      </c>
      <c r="Z517" s="328" t="s">
        <v>77</v>
      </c>
      <c r="AA517" s="424" t="s">
        <v>15</v>
      </c>
      <c r="AB517" s="424" t="s">
        <v>16</v>
      </c>
      <c r="AC517" s="422" t="s">
        <v>18</v>
      </c>
      <c r="AD517" s="267" t="s">
        <v>114</v>
      </c>
      <c r="AE517" s="413"/>
      <c r="AG517" s="530" t="s">
        <v>24</v>
      </c>
      <c r="AH517" s="531"/>
      <c r="AI517" s="531"/>
      <c r="AJ517" s="531"/>
      <c r="AK517" s="531"/>
      <c r="AL517" s="531"/>
      <c r="AM517" s="531"/>
      <c r="AN517" s="531"/>
      <c r="AO517" s="531"/>
      <c r="AP517" s="422" t="s">
        <v>269</v>
      </c>
      <c r="AQ517" s="328" t="s">
        <v>211</v>
      </c>
      <c r="AR517" s="424" t="s">
        <v>15</v>
      </c>
      <c r="AS517" s="424" t="s">
        <v>16</v>
      </c>
      <c r="AT517" s="422" t="s">
        <v>213</v>
      </c>
      <c r="AU517" s="267" t="s">
        <v>284</v>
      </c>
    </row>
    <row r="518" spans="1:47" x14ac:dyDescent="0.35">
      <c r="A518" s="415">
        <v>1</v>
      </c>
      <c r="B518" s="491"/>
      <c r="C518" s="491"/>
      <c r="D518" s="491"/>
      <c r="E518" s="491"/>
      <c r="F518" s="491"/>
      <c r="G518" s="491"/>
      <c r="H518" s="491"/>
      <c r="I518" s="491"/>
      <c r="J518" s="234">
        <v>0</v>
      </c>
      <c r="K518" s="234">
        <v>0</v>
      </c>
      <c r="L518" s="234">
        <v>0</v>
      </c>
      <c r="M518" s="236">
        <f>SUM(J518:L518)</f>
        <v>0</v>
      </c>
      <c r="N518" s="223"/>
      <c r="P518" s="415">
        <v>1</v>
      </c>
      <c r="Q518" s="491"/>
      <c r="R518" s="491"/>
      <c r="S518" s="491"/>
      <c r="T518" s="491"/>
      <c r="U518" s="491"/>
      <c r="V518" s="491"/>
      <c r="W518" s="491"/>
      <c r="X518" s="491"/>
      <c r="Y518" s="164">
        <f>AU438</f>
        <v>0</v>
      </c>
      <c r="Z518" s="234">
        <v>0</v>
      </c>
      <c r="AA518" s="234">
        <v>0</v>
      </c>
      <c r="AB518" s="234">
        <v>0</v>
      </c>
      <c r="AC518" s="295">
        <f>SUM(Z518:AB518)</f>
        <v>0</v>
      </c>
      <c r="AD518" s="296">
        <f t="shared" ref="AD518:AD520" si="477">M518-AC518</f>
        <v>0</v>
      </c>
      <c r="AE518" s="223"/>
      <c r="AG518" s="415">
        <v>1</v>
      </c>
      <c r="AH518" s="491"/>
      <c r="AI518" s="491"/>
      <c r="AJ518" s="491"/>
      <c r="AK518" s="491"/>
      <c r="AL518" s="491"/>
      <c r="AM518" s="491"/>
      <c r="AN518" s="491"/>
      <c r="AO518" s="491"/>
      <c r="AP518" s="305">
        <f>AU438</f>
        <v>0</v>
      </c>
      <c r="AQ518" s="234">
        <v>0</v>
      </c>
      <c r="AR518" s="234">
        <v>0</v>
      </c>
      <c r="AS518" s="234">
        <v>0</v>
      </c>
      <c r="AT518" s="277">
        <f>SUM(AQ518:AS518)</f>
        <v>0</v>
      </c>
      <c r="AU518" s="278">
        <f>IF($S$553&lt;&gt;0, AC518+AP518-AT518, M518+AP518-AT518)</f>
        <v>0</v>
      </c>
    </row>
    <row r="519" spans="1:47" x14ac:dyDescent="0.35">
      <c r="A519" s="415">
        <v>2</v>
      </c>
      <c r="B519" s="492"/>
      <c r="C519" s="492"/>
      <c r="D519" s="492"/>
      <c r="E519" s="492"/>
      <c r="F519" s="492"/>
      <c r="G519" s="492"/>
      <c r="H519" s="492"/>
      <c r="I519" s="492"/>
      <c r="J519" s="234">
        <v>0</v>
      </c>
      <c r="K519" s="234">
        <v>0</v>
      </c>
      <c r="L519" s="234">
        <v>0</v>
      </c>
      <c r="M519" s="236">
        <f>SUM(J519:L519)</f>
        <v>0</v>
      </c>
      <c r="N519" s="223"/>
      <c r="P519" s="415">
        <v>2</v>
      </c>
      <c r="Q519" s="492"/>
      <c r="R519" s="492"/>
      <c r="S519" s="492"/>
      <c r="T519" s="492"/>
      <c r="U519" s="492"/>
      <c r="V519" s="492"/>
      <c r="W519" s="492"/>
      <c r="X519" s="492"/>
      <c r="Y519" s="164">
        <f t="shared" ref="Y519:Y521" si="478">AU439</f>
        <v>0</v>
      </c>
      <c r="Z519" s="234">
        <v>0</v>
      </c>
      <c r="AA519" s="234">
        <v>0</v>
      </c>
      <c r="AB519" s="234">
        <v>0</v>
      </c>
      <c r="AC519" s="295">
        <f t="shared" ref="AC519:AC520" si="479">SUM(Z519:AB519)</f>
        <v>0</v>
      </c>
      <c r="AD519" s="296">
        <f t="shared" si="477"/>
        <v>0</v>
      </c>
      <c r="AE519" s="223"/>
      <c r="AG519" s="415">
        <v>2</v>
      </c>
      <c r="AH519" s="492"/>
      <c r="AI519" s="492"/>
      <c r="AJ519" s="492"/>
      <c r="AK519" s="492"/>
      <c r="AL519" s="492"/>
      <c r="AM519" s="492"/>
      <c r="AN519" s="492"/>
      <c r="AO519" s="492"/>
      <c r="AP519" s="305">
        <f t="shared" ref="AP519:AP521" si="480">AU439</f>
        <v>0</v>
      </c>
      <c r="AQ519" s="234">
        <v>0</v>
      </c>
      <c r="AR519" s="234">
        <v>0</v>
      </c>
      <c r="AS519" s="234">
        <v>0</v>
      </c>
      <c r="AT519" s="277">
        <f t="shared" ref="AT519:AT520" si="481">SUM(AQ519:AS519)</f>
        <v>0</v>
      </c>
      <c r="AU519" s="278">
        <f t="shared" ref="AU519:AU521" si="482">IF($S$553&lt;&gt;0, AC519+AP519-AT519, M519+AP519-AT519)</f>
        <v>0</v>
      </c>
    </row>
    <row r="520" spans="1:47" x14ac:dyDescent="0.35">
      <c r="A520" s="415">
        <v>3</v>
      </c>
      <c r="B520" s="492"/>
      <c r="C520" s="492"/>
      <c r="D520" s="492"/>
      <c r="E520" s="492"/>
      <c r="F520" s="492"/>
      <c r="G520" s="492"/>
      <c r="H520" s="492"/>
      <c r="I520" s="492"/>
      <c r="J520" s="234">
        <v>0</v>
      </c>
      <c r="K520" s="234">
        <v>0</v>
      </c>
      <c r="L520" s="234">
        <v>0</v>
      </c>
      <c r="M520" s="236">
        <f t="shared" ref="M520:M539" si="483">SUM(J520:L520)</f>
        <v>0</v>
      </c>
      <c r="N520" s="223"/>
      <c r="P520" s="415">
        <v>3</v>
      </c>
      <c r="Q520" s="492"/>
      <c r="R520" s="492"/>
      <c r="S520" s="492"/>
      <c r="T520" s="492"/>
      <c r="U520" s="492"/>
      <c r="V520" s="492"/>
      <c r="W520" s="492"/>
      <c r="X520" s="492"/>
      <c r="Y520" s="164">
        <f t="shared" si="478"/>
        <v>0</v>
      </c>
      <c r="Z520" s="234">
        <v>0</v>
      </c>
      <c r="AA520" s="234">
        <v>0</v>
      </c>
      <c r="AB520" s="234">
        <v>0</v>
      </c>
      <c r="AC520" s="295">
        <f t="shared" si="479"/>
        <v>0</v>
      </c>
      <c r="AD520" s="296">
        <f t="shared" si="477"/>
        <v>0</v>
      </c>
      <c r="AE520" s="223"/>
      <c r="AG520" s="415">
        <v>3</v>
      </c>
      <c r="AH520" s="492"/>
      <c r="AI520" s="492"/>
      <c r="AJ520" s="492"/>
      <c r="AK520" s="492"/>
      <c r="AL520" s="492"/>
      <c r="AM520" s="492"/>
      <c r="AN520" s="492"/>
      <c r="AO520" s="492"/>
      <c r="AP520" s="305">
        <f t="shared" si="480"/>
        <v>0</v>
      </c>
      <c r="AQ520" s="234">
        <v>0</v>
      </c>
      <c r="AR520" s="234">
        <v>0</v>
      </c>
      <c r="AS520" s="234">
        <v>0</v>
      </c>
      <c r="AT520" s="277">
        <f t="shared" si="481"/>
        <v>0</v>
      </c>
      <c r="AU520" s="278">
        <f t="shared" si="482"/>
        <v>0</v>
      </c>
    </row>
    <row r="521" spans="1:47" ht="16" thickBot="1" x14ac:dyDescent="0.4">
      <c r="A521" s="504" t="s">
        <v>25</v>
      </c>
      <c r="B521" s="505"/>
      <c r="C521" s="505"/>
      <c r="D521" s="505"/>
      <c r="E521" s="505"/>
      <c r="F521" s="505"/>
      <c r="G521" s="505"/>
      <c r="H521" s="505"/>
      <c r="I521" s="505"/>
      <c r="J521" s="250">
        <f>SUM(J518:J520)</f>
        <v>0</v>
      </c>
      <c r="K521" s="250">
        <f t="shared" ref="K521:L521" si="484">SUM(K518:K520)</f>
        <v>0</v>
      </c>
      <c r="L521" s="250">
        <f t="shared" si="484"/>
        <v>0</v>
      </c>
      <c r="M521" s="237">
        <f t="shared" si="483"/>
        <v>0</v>
      </c>
      <c r="N521" s="223"/>
      <c r="P521" s="504" t="s">
        <v>25</v>
      </c>
      <c r="Q521" s="505"/>
      <c r="R521" s="505"/>
      <c r="S521" s="505"/>
      <c r="T521" s="505"/>
      <c r="U521" s="505"/>
      <c r="V521" s="505"/>
      <c r="W521" s="505"/>
      <c r="X521" s="505"/>
      <c r="Y521" s="200">
        <f t="shared" si="478"/>
        <v>0</v>
      </c>
      <c r="Z521" s="293">
        <f>SUM(Z518:Z520)</f>
        <v>0</v>
      </c>
      <c r="AA521" s="293">
        <f t="shared" ref="AA521:AD521" si="485">SUM(AA518:AA520)</f>
        <v>0</v>
      </c>
      <c r="AB521" s="293">
        <f t="shared" si="485"/>
        <v>0</v>
      </c>
      <c r="AC521" s="293">
        <f t="shared" si="485"/>
        <v>0</v>
      </c>
      <c r="AD521" s="294">
        <f t="shared" si="485"/>
        <v>0</v>
      </c>
      <c r="AE521" s="223"/>
      <c r="AG521" s="504" t="s">
        <v>25</v>
      </c>
      <c r="AH521" s="505"/>
      <c r="AI521" s="505"/>
      <c r="AJ521" s="505"/>
      <c r="AK521" s="505"/>
      <c r="AL521" s="505"/>
      <c r="AM521" s="505"/>
      <c r="AN521" s="505"/>
      <c r="AO521" s="505"/>
      <c r="AP521" s="306">
        <f t="shared" si="480"/>
        <v>0</v>
      </c>
      <c r="AQ521" s="275">
        <f>SUM(AQ518:AQ520)</f>
        <v>0</v>
      </c>
      <c r="AR521" s="275">
        <f t="shared" ref="AR521:AT521" si="486">SUM(AR518:AR520)</f>
        <v>0</v>
      </c>
      <c r="AS521" s="275">
        <f t="shared" si="486"/>
        <v>0</v>
      </c>
      <c r="AT521" s="275">
        <f t="shared" si="486"/>
        <v>0</v>
      </c>
      <c r="AU521" s="276">
        <f t="shared" si="482"/>
        <v>0</v>
      </c>
    </row>
    <row r="522" spans="1:47" s="358" customFormat="1" ht="3.75" customHeight="1" thickBot="1" x14ac:dyDescent="0.4">
      <c r="A522" s="413"/>
      <c r="B522" s="413"/>
      <c r="C522" s="413"/>
      <c r="D522" s="413"/>
      <c r="E522" s="413"/>
      <c r="F522" s="413"/>
      <c r="G522" s="413"/>
      <c r="H522" s="413"/>
      <c r="I522" s="413"/>
      <c r="J522" s="246"/>
      <c r="K522" s="246"/>
      <c r="L522" s="246"/>
      <c r="M522" s="246"/>
      <c r="N522" s="223"/>
      <c r="P522" s="413"/>
      <c r="Q522" s="413"/>
      <c r="R522" s="413"/>
      <c r="S522" s="413"/>
      <c r="T522" s="413"/>
      <c r="U522" s="413"/>
      <c r="V522" s="413"/>
      <c r="W522" s="413"/>
      <c r="X522" s="413"/>
      <c r="Y522" s="304"/>
      <c r="Z522" s="246"/>
      <c r="AA522" s="246"/>
      <c r="AB522" s="246"/>
      <c r="AC522" s="246"/>
      <c r="AD522" s="246"/>
      <c r="AE522" s="223"/>
      <c r="AG522" s="413"/>
      <c r="AH522" s="413"/>
      <c r="AI522" s="413"/>
      <c r="AJ522" s="413"/>
      <c r="AK522" s="413"/>
      <c r="AL522" s="413"/>
      <c r="AM522" s="413"/>
      <c r="AN522" s="413"/>
      <c r="AO522" s="413"/>
      <c r="AP522" s="304"/>
      <c r="AQ522" s="246"/>
      <c r="AR522" s="246"/>
      <c r="AS522" s="246"/>
      <c r="AT522" s="246"/>
      <c r="AU522" s="246"/>
    </row>
    <row r="523" spans="1:47" s="242" customFormat="1" x14ac:dyDescent="0.35">
      <c r="A523" s="502" t="s">
        <v>33</v>
      </c>
      <c r="B523" s="503"/>
      <c r="C523" s="503"/>
      <c r="D523" s="503"/>
      <c r="E523" s="503"/>
      <c r="F523" s="503"/>
      <c r="G523" s="503"/>
      <c r="H523" s="503"/>
      <c r="I523" s="503"/>
      <c r="J523" s="425" t="s">
        <v>17</v>
      </c>
      <c r="K523" s="425" t="s">
        <v>15</v>
      </c>
      <c r="L523" s="425" t="s">
        <v>16</v>
      </c>
      <c r="M523" s="418" t="s">
        <v>18</v>
      </c>
      <c r="N523" s="413"/>
      <c r="P523" s="502" t="s">
        <v>33</v>
      </c>
      <c r="Q523" s="503"/>
      <c r="R523" s="503"/>
      <c r="S523" s="503"/>
      <c r="T523" s="503"/>
      <c r="U523" s="503"/>
      <c r="V523" s="503"/>
      <c r="W523" s="503"/>
      <c r="X523" s="503"/>
      <c r="Y523" s="414" t="s">
        <v>269</v>
      </c>
      <c r="Z523" s="425" t="s">
        <v>77</v>
      </c>
      <c r="AA523" s="425" t="s">
        <v>15</v>
      </c>
      <c r="AB523" s="425" t="s">
        <v>16</v>
      </c>
      <c r="AC523" s="414" t="s">
        <v>18</v>
      </c>
      <c r="AD523" s="268" t="s">
        <v>114</v>
      </c>
      <c r="AE523" s="413"/>
      <c r="AG523" s="502" t="s">
        <v>33</v>
      </c>
      <c r="AH523" s="503"/>
      <c r="AI523" s="503"/>
      <c r="AJ523" s="503"/>
      <c r="AK523" s="503"/>
      <c r="AL523" s="503"/>
      <c r="AM523" s="503"/>
      <c r="AN523" s="503"/>
      <c r="AO523" s="503"/>
      <c r="AP523" s="414" t="s">
        <v>269</v>
      </c>
      <c r="AQ523" s="425" t="s">
        <v>211</v>
      </c>
      <c r="AR523" s="425" t="s">
        <v>15</v>
      </c>
      <c r="AS523" s="425" t="s">
        <v>16</v>
      </c>
      <c r="AT523" s="414" t="s">
        <v>213</v>
      </c>
      <c r="AU523" s="268" t="s">
        <v>284</v>
      </c>
    </row>
    <row r="524" spans="1:47" x14ac:dyDescent="0.35">
      <c r="A524" s="415">
        <v>1</v>
      </c>
      <c r="B524" s="492"/>
      <c r="C524" s="492"/>
      <c r="D524" s="492"/>
      <c r="E524" s="492"/>
      <c r="F524" s="492"/>
      <c r="G524" s="492"/>
      <c r="H524" s="492"/>
      <c r="I524" s="492"/>
      <c r="J524" s="234">
        <v>0</v>
      </c>
      <c r="K524" s="234">
        <v>0</v>
      </c>
      <c r="L524" s="234">
        <v>0</v>
      </c>
      <c r="M524" s="236">
        <f t="shared" si="483"/>
        <v>0</v>
      </c>
      <c r="N524" s="223"/>
      <c r="P524" s="415">
        <v>1</v>
      </c>
      <c r="Q524" s="492"/>
      <c r="R524" s="492"/>
      <c r="S524" s="492"/>
      <c r="T524" s="492"/>
      <c r="U524" s="492"/>
      <c r="V524" s="492"/>
      <c r="W524" s="492"/>
      <c r="X524" s="492"/>
      <c r="Y524" s="164">
        <f t="shared" ref="Y524:Y527" si="487">AU444</f>
        <v>0</v>
      </c>
      <c r="Z524" s="234">
        <v>0</v>
      </c>
      <c r="AA524" s="234">
        <v>0</v>
      </c>
      <c r="AB524" s="234">
        <v>0</v>
      </c>
      <c r="AC524" s="295">
        <f t="shared" ref="AC524:AC526" si="488">SUM(Z524:AB524)</f>
        <v>0</v>
      </c>
      <c r="AD524" s="296">
        <f t="shared" ref="AD524:AD526" si="489">M524-AC524</f>
        <v>0</v>
      </c>
      <c r="AE524" s="223"/>
      <c r="AG524" s="415">
        <v>1</v>
      </c>
      <c r="AH524" s="492"/>
      <c r="AI524" s="492"/>
      <c r="AJ524" s="492"/>
      <c r="AK524" s="492"/>
      <c r="AL524" s="492"/>
      <c r="AM524" s="492"/>
      <c r="AN524" s="492"/>
      <c r="AO524" s="492"/>
      <c r="AP524" s="305">
        <f t="shared" ref="AP524:AP527" si="490">AU444</f>
        <v>0</v>
      </c>
      <c r="AQ524" s="234">
        <v>0</v>
      </c>
      <c r="AR524" s="234">
        <v>0</v>
      </c>
      <c r="AS524" s="234">
        <v>0</v>
      </c>
      <c r="AT524" s="277">
        <f t="shared" ref="AT524:AT526" si="491">SUM(AQ524:AS524)</f>
        <v>0</v>
      </c>
      <c r="AU524" s="278">
        <f t="shared" ref="AU524:AU527" si="492">IF($S$553&lt;&gt;0, AC524+AP524-AT524, M524+AP524-AT524)</f>
        <v>0</v>
      </c>
    </row>
    <row r="525" spans="1:47" x14ac:dyDescent="0.35">
      <c r="A525" s="415">
        <v>2</v>
      </c>
      <c r="B525" s="492"/>
      <c r="C525" s="492"/>
      <c r="D525" s="492"/>
      <c r="E525" s="492"/>
      <c r="F525" s="492"/>
      <c r="G525" s="492"/>
      <c r="H525" s="492"/>
      <c r="I525" s="492"/>
      <c r="J525" s="234">
        <v>0</v>
      </c>
      <c r="K525" s="234">
        <v>0</v>
      </c>
      <c r="L525" s="234">
        <v>0</v>
      </c>
      <c r="M525" s="236">
        <f t="shared" si="483"/>
        <v>0</v>
      </c>
      <c r="N525" s="223"/>
      <c r="P525" s="415">
        <v>2</v>
      </c>
      <c r="Q525" s="492"/>
      <c r="R525" s="492"/>
      <c r="S525" s="492"/>
      <c r="T525" s="492"/>
      <c r="U525" s="492"/>
      <c r="V525" s="492"/>
      <c r="W525" s="492"/>
      <c r="X525" s="492"/>
      <c r="Y525" s="164">
        <f t="shared" si="487"/>
        <v>0</v>
      </c>
      <c r="Z525" s="234">
        <v>0</v>
      </c>
      <c r="AA525" s="234">
        <v>0</v>
      </c>
      <c r="AB525" s="234">
        <v>0</v>
      </c>
      <c r="AC525" s="295">
        <f t="shared" si="488"/>
        <v>0</v>
      </c>
      <c r="AD525" s="296">
        <f t="shared" si="489"/>
        <v>0</v>
      </c>
      <c r="AE525" s="223"/>
      <c r="AG525" s="415">
        <v>2</v>
      </c>
      <c r="AH525" s="492"/>
      <c r="AI525" s="492"/>
      <c r="AJ525" s="492"/>
      <c r="AK525" s="492"/>
      <c r="AL525" s="492"/>
      <c r="AM525" s="492"/>
      <c r="AN525" s="492"/>
      <c r="AO525" s="492"/>
      <c r="AP525" s="305">
        <f t="shared" si="490"/>
        <v>0</v>
      </c>
      <c r="AQ525" s="234">
        <v>0</v>
      </c>
      <c r="AR525" s="234">
        <v>0</v>
      </c>
      <c r="AS525" s="234">
        <v>0</v>
      </c>
      <c r="AT525" s="277">
        <f t="shared" si="491"/>
        <v>0</v>
      </c>
      <c r="AU525" s="278">
        <f t="shared" si="492"/>
        <v>0</v>
      </c>
    </row>
    <row r="526" spans="1:47" x14ac:dyDescent="0.35">
      <c r="A526" s="415">
        <v>3</v>
      </c>
      <c r="B526" s="492"/>
      <c r="C526" s="492"/>
      <c r="D526" s="492"/>
      <c r="E526" s="492"/>
      <c r="F526" s="492"/>
      <c r="G526" s="492"/>
      <c r="H526" s="492"/>
      <c r="I526" s="492"/>
      <c r="J526" s="234">
        <v>0</v>
      </c>
      <c r="K526" s="234">
        <v>0</v>
      </c>
      <c r="L526" s="234">
        <v>0</v>
      </c>
      <c r="M526" s="236">
        <f>SUM(J526:L526)</f>
        <v>0</v>
      </c>
      <c r="N526" s="223"/>
      <c r="P526" s="415">
        <v>3</v>
      </c>
      <c r="Q526" s="492"/>
      <c r="R526" s="492"/>
      <c r="S526" s="492"/>
      <c r="T526" s="492"/>
      <c r="U526" s="492"/>
      <c r="V526" s="492"/>
      <c r="W526" s="492"/>
      <c r="X526" s="492"/>
      <c r="Y526" s="164">
        <f t="shared" si="487"/>
        <v>0</v>
      </c>
      <c r="Z526" s="234">
        <v>0</v>
      </c>
      <c r="AA526" s="234">
        <v>0</v>
      </c>
      <c r="AB526" s="234">
        <v>0</v>
      </c>
      <c r="AC526" s="295">
        <f t="shared" si="488"/>
        <v>0</v>
      </c>
      <c r="AD526" s="296">
        <f t="shared" si="489"/>
        <v>0</v>
      </c>
      <c r="AE526" s="223"/>
      <c r="AG526" s="415">
        <v>3</v>
      </c>
      <c r="AH526" s="492"/>
      <c r="AI526" s="492"/>
      <c r="AJ526" s="492"/>
      <c r="AK526" s="492"/>
      <c r="AL526" s="492"/>
      <c r="AM526" s="492"/>
      <c r="AN526" s="492"/>
      <c r="AO526" s="492"/>
      <c r="AP526" s="305">
        <f t="shared" si="490"/>
        <v>0</v>
      </c>
      <c r="AQ526" s="234">
        <v>0</v>
      </c>
      <c r="AR526" s="234">
        <v>0</v>
      </c>
      <c r="AS526" s="234">
        <v>0</v>
      </c>
      <c r="AT526" s="277">
        <f t="shared" si="491"/>
        <v>0</v>
      </c>
      <c r="AU526" s="278">
        <f t="shared" si="492"/>
        <v>0</v>
      </c>
    </row>
    <row r="527" spans="1:47" ht="16" thickBot="1" x14ac:dyDescent="0.4">
      <c r="A527" s="504" t="s">
        <v>26</v>
      </c>
      <c r="B527" s="505"/>
      <c r="C527" s="505"/>
      <c r="D527" s="505"/>
      <c r="E527" s="505"/>
      <c r="F527" s="505"/>
      <c r="G527" s="505"/>
      <c r="H527" s="505"/>
      <c r="I527" s="505"/>
      <c r="J527" s="250">
        <f>SUM(J524:J526)</f>
        <v>0</v>
      </c>
      <c r="K527" s="250">
        <f t="shared" ref="K527" si="493">SUM(K524:K526)</f>
        <v>0</v>
      </c>
      <c r="L527" s="250">
        <f>SUM(L524:L526)</f>
        <v>0</v>
      </c>
      <c r="M527" s="237">
        <f t="shared" si="483"/>
        <v>0</v>
      </c>
      <c r="N527" s="223"/>
      <c r="P527" s="504" t="s">
        <v>26</v>
      </c>
      <c r="Q527" s="505"/>
      <c r="R527" s="505"/>
      <c r="S527" s="505"/>
      <c r="T527" s="505"/>
      <c r="U527" s="505"/>
      <c r="V527" s="505"/>
      <c r="W527" s="505"/>
      <c r="X527" s="505"/>
      <c r="Y527" s="200">
        <f t="shared" si="487"/>
        <v>0</v>
      </c>
      <c r="Z527" s="293">
        <f>SUM(Z524:Z526)</f>
        <v>0</v>
      </c>
      <c r="AA527" s="293">
        <f t="shared" ref="AA527:AD527" si="494">SUM(AA524:AA526)</f>
        <v>0</v>
      </c>
      <c r="AB527" s="293">
        <f t="shared" si="494"/>
        <v>0</v>
      </c>
      <c r="AC527" s="293">
        <f t="shared" si="494"/>
        <v>0</v>
      </c>
      <c r="AD527" s="294">
        <f t="shared" si="494"/>
        <v>0</v>
      </c>
      <c r="AE527" s="223"/>
      <c r="AG527" s="504" t="s">
        <v>26</v>
      </c>
      <c r="AH527" s="505"/>
      <c r="AI527" s="505"/>
      <c r="AJ527" s="505"/>
      <c r="AK527" s="505"/>
      <c r="AL527" s="505"/>
      <c r="AM527" s="505"/>
      <c r="AN527" s="505"/>
      <c r="AO527" s="505"/>
      <c r="AP527" s="306">
        <f t="shared" si="490"/>
        <v>0</v>
      </c>
      <c r="AQ527" s="275">
        <f>SUM(AQ524:AQ526)</f>
        <v>0</v>
      </c>
      <c r="AR527" s="275">
        <f t="shared" ref="AR527:AT527" si="495">SUM(AR524:AR526)</f>
        <v>0</v>
      </c>
      <c r="AS527" s="275">
        <f t="shared" si="495"/>
        <v>0</v>
      </c>
      <c r="AT527" s="275">
        <f t="shared" si="495"/>
        <v>0</v>
      </c>
      <c r="AU527" s="276">
        <f t="shared" si="492"/>
        <v>0</v>
      </c>
    </row>
    <row r="528" spans="1:47" s="358" customFormat="1" ht="3.75" customHeight="1" thickBot="1" x14ac:dyDescent="0.4">
      <c r="A528" s="413"/>
      <c r="B528" s="413"/>
      <c r="C528" s="413"/>
      <c r="D528" s="413"/>
      <c r="E528" s="413"/>
      <c r="F528" s="413"/>
      <c r="G528" s="413"/>
      <c r="H528" s="413"/>
      <c r="I528" s="413"/>
      <c r="J528" s="246"/>
      <c r="K528" s="246"/>
      <c r="L528" s="246"/>
      <c r="M528" s="246"/>
      <c r="N528" s="223"/>
      <c r="P528" s="413"/>
      <c r="Q528" s="413"/>
      <c r="R528" s="413"/>
      <c r="S528" s="413"/>
      <c r="T528" s="413"/>
      <c r="U528" s="413"/>
      <c r="V528" s="413"/>
      <c r="W528" s="413"/>
      <c r="X528" s="413"/>
      <c r="Y528" s="246"/>
      <c r="Z528" s="246"/>
      <c r="AA528" s="246"/>
      <c r="AB528" s="246"/>
      <c r="AC528" s="246"/>
      <c r="AD528" s="246"/>
      <c r="AE528" s="223"/>
      <c r="AG528" s="413"/>
      <c r="AH528" s="413"/>
      <c r="AI528" s="413"/>
      <c r="AJ528" s="413"/>
      <c r="AK528" s="413"/>
      <c r="AL528" s="413"/>
      <c r="AM528" s="413"/>
      <c r="AN528" s="413"/>
      <c r="AO528" s="413"/>
      <c r="AP528" s="246"/>
      <c r="AQ528" s="246"/>
      <c r="AR528" s="246"/>
      <c r="AS528" s="246"/>
      <c r="AT528" s="246"/>
      <c r="AU528" s="246"/>
    </row>
    <row r="529" spans="1:134" s="242" customFormat="1" x14ac:dyDescent="0.35">
      <c r="A529" s="502" t="s">
        <v>27</v>
      </c>
      <c r="B529" s="503"/>
      <c r="C529" s="503"/>
      <c r="D529" s="503"/>
      <c r="E529" s="503"/>
      <c r="F529" s="503"/>
      <c r="G529" s="503"/>
      <c r="H529" s="503"/>
      <c r="I529" s="503"/>
      <c r="J529" s="425" t="s">
        <v>17</v>
      </c>
      <c r="K529" s="425" t="s">
        <v>15</v>
      </c>
      <c r="L529" s="425" t="s">
        <v>16</v>
      </c>
      <c r="M529" s="418" t="s">
        <v>18</v>
      </c>
      <c r="N529" s="413"/>
      <c r="P529" s="502" t="s">
        <v>27</v>
      </c>
      <c r="Q529" s="503"/>
      <c r="R529" s="503"/>
      <c r="S529" s="503"/>
      <c r="T529" s="503"/>
      <c r="U529" s="503"/>
      <c r="V529" s="503"/>
      <c r="W529" s="503"/>
      <c r="X529" s="503"/>
      <c r="Y529" s="414" t="s">
        <v>269</v>
      </c>
      <c r="Z529" s="425" t="s">
        <v>77</v>
      </c>
      <c r="AA529" s="425" t="s">
        <v>15</v>
      </c>
      <c r="AB529" s="425" t="s">
        <v>16</v>
      </c>
      <c r="AC529" s="414" t="s">
        <v>18</v>
      </c>
      <c r="AD529" s="268" t="s">
        <v>114</v>
      </c>
      <c r="AE529" s="413"/>
      <c r="AG529" s="502" t="s">
        <v>27</v>
      </c>
      <c r="AH529" s="503"/>
      <c r="AI529" s="503"/>
      <c r="AJ529" s="503"/>
      <c r="AK529" s="503"/>
      <c r="AL529" s="503"/>
      <c r="AM529" s="503"/>
      <c r="AN529" s="503"/>
      <c r="AO529" s="503"/>
      <c r="AP529" s="414" t="s">
        <v>269</v>
      </c>
      <c r="AQ529" s="425" t="s">
        <v>211</v>
      </c>
      <c r="AR529" s="425" t="s">
        <v>15</v>
      </c>
      <c r="AS529" s="425" t="s">
        <v>16</v>
      </c>
      <c r="AT529" s="414" t="s">
        <v>213</v>
      </c>
      <c r="AU529" s="268" t="s">
        <v>284</v>
      </c>
    </row>
    <row r="530" spans="1:134" x14ac:dyDescent="0.35">
      <c r="A530" s="415">
        <v>1</v>
      </c>
      <c r="B530" s="228" t="s">
        <v>28</v>
      </c>
      <c r="C530" s="492"/>
      <c r="D530" s="492"/>
      <c r="E530" s="492"/>
      <c r="F530" s="492"/>
      <c r="G530" s="492"/>
      <c r="H530" s="492"/>
      <c r="I530" s="492"/>
      <c r="J530" s="234">
        <v>0</v>
      </c>
      <c r="K530" s="234">
        <v>0</v>
      </c>
      <c r="L530" s="234">
        <v>0</v>
      </c>
      <c r="M530" s="236">
        <f t="shared" si="483"/>
        <v>0</v>
      </c>
      <c r="N530" s="223"/>
      <c r="P530" s="415">
        <v>1</v>
      </c>
      <c r="Q530" s="228" t="s">
        <v>28</v>
      </c>
      <c r="R530" s="492"/>
      <c r="S530" s="492"/>
      <c r="T530" s="492"/>
      <c r="U530" s="492"/>
      <c r="V530" s="492"/>
      <c r="W530" s="492"/>
      <c r="X530" s="492"/>
      <c r="Y530" s="164">
        <f t="shared" ref="Y530:Y541" si="496">AU450</f>
        <v>0</v>
      </c>
      <c r="Z530" s="234">
        <v>0</v>
      </c>
      <c r="AA530" s="234">
        <v>0</v>
      </c>
      <c r="AB530" s="234">
        <v>0</v>
      </c>
      <c r="AC530" s="295">
        <f t="shared" ref="AC530:AC539" si="497">SUM(Z530:AB530)</f>
        <v>0</v>
      </c>
      <c r="AD530" s="296">
        <f t="shared" ref="AD530:AD540" si="498">M530-AC530</f>
        <v>0</v>
      </c>
      <c r="AE530" s="223"/>
      <c r="AG530" s="415">
        <v>1</v>
      </c>
      <c r="AH530" s="228" t="s">
        <v>28</v>
      </c>
      <c r="AI530" s="492"/>
      <c r="AJ530" s="492"/>
      <c r="AK530" s="492"/>
      <c r="AL530" s="492"/>
      <c r="AM530" s="492"/>
      <c r="AN530" s="492"/>
      <c r="AO530" s="492"/>
      <c r="AP530" s="305">
        <f t="shared" ref="AP530:AP541" si="499">AU450</f>
        <v>0</v>
      </c>
      <c r="AQ530" s="234">
        <v>0</v>
      </c>
      <c r="AR530" s="234">
        <v>0</v>
      </c>
      <c r="AS530" s="234">
        <v>0</v>
      </c>
      <c r="AT530" s="277">
        <f t="shared" ref="AT530:AT539" si="500">SUM(AQ530:AS530)</f>
        <v>0</v>
      </c>
      <c r="AU530" s="278">
        <f>IF($S$553&lt;&gt;0, AC530+AP530-AT530, M530+AP530-AT530)</f>
        <v>0</v>
      </c>
    </row>
    <row r="531" spans="1:134" x14ac:dyDescent="0.35">
      <c r="A531" s="415">
        <v>2</v>
      </c>
      <c r="B531" s="228" t="s">
        <v>31</v>
      </c>
      <c r="C531" s="492"/>
      <c r="D531" s="492"/>
      <c r="E531" s="492"/>
      <c r="F531" s="492"/>
      <c r="G531" s="492"/>
      <c r="H531" s="492"/>
      <c r="I531" s="492"/>
      <c r="J531" s="234">
        <v>0</v>
      </c>
      <c r="K531" s="234">
        <v>0</v>
      </c>
      <c r="L531" s="234">
        <v>0</v>
      </c>
      <c r="M531" s="236">
        <f t="shared" si="483"/>
        <v>0</v>
      </c>
      <c r="N531" s="223"/>
      <c r="P531" s="415">
        <v>2</v>
      </c>
      <c r="Q531" s="228" t="s">
        <v>31</v>
      </c>
      <c r="R531" s="492"/>
      <c r="S531" s="492"/>
      <c r="T531" s="492"/>
      <c r="U531" s="492"/>
      <c r="V531" s="492"/>
      <c r="W531" s="492"/>
      <c r="X531" s="492"/>
      <c r="Y531" s="164">
        <f t="shared" si="496"/>
        <v>0</v>
      </c>
      <c r="Z531" s="234">
        <v>0</v>
      </c>
      <c r="AA531" s="234">
        <v>0</v>
      </c>
      <c r="AB531" s="234">
        <v>0</v>
      </c>
      <c r="AC531" s="295">
        <f t="shared" si="497"/>
        <v>0</v>
      </c>
      <c r="AD531" s="296">
        <f t="shared" si="498"/>
        <v>0</v>
      </c>
      <c r="AE531" s="223"/>
      <c r="AG531" s="415">
        <v>2</v>
      </c>
      <c r="AH531" s="228" t="s">
        <v>31</v>
      </c>
      <c r="AI531" s="492"/>
      <c r="AJ531" s="492"/>
      <c r="AK531" s="492"/>
      <c r="AL531" s="492"/>
      <c r="AM531" s="492"/>
      <c r="AN531" s="492"/>
      <c r="AO531" s="492"/>
      <c r="AP531" s="305">
        <f t="shared" si="499"/>
        <v>0</v>
      </c>
      <c r="AQ531" s="234">
        <v>0</v>
      </c>
      <c r="AR531" s="234">
        <v>0</v>
      </c>
      <c r="AS531" s="234">
        <v>0</v>
      </c>
      <c r="AT531" s="277">
        <f t="shared" si="500"/>
        <v>0</v>
      </c>
      <c r="AU531" s="278">
        <f t="shared" ref="AU531:AU540" si="501">IF($S$553&lt;&gt;0, AC531+AP531-AT531, M531+AP531-AT531)</f>
        <v>0</v>
      </c>
    </row>
    <row r="532" spans="1:134" x14ac:dyDescent="0.35">
      <c r="A532" s="415">
        <v>3</v>
      </c>
      <c r="B532" s="228" t="s">
        <v>32</v>
      </c>
      <c r="C532" s="492"/>
      <c r="D532" s="492"/>
      <c r="E532" s="492"/>
      <c r="F532" s="492"/>
      <c r="G532" s="492"/>
      <c r="H532" s="492"/>
      <c r="I532" s="492"/>
      <c r="J532" s="234">
        <v>0</v>
      </c>
      <c r="K532" s="234">
        <v>0</v>
      </c>
      <c r="L532" s="234">
        <v>0</v>
      </c>
      <c r="M532" s="236">
        <f t="shared" si="483"/>
        <v>0</v>
      </c>
      <c r="N532" s="223"/>
      <c r="P532" s="415">
        <v>3</v>
      </c>
      <c r="Q532" s="228" t="s">
        <v>32</v>
      </c>
      <c r="R532" s="492"/>
      <c r="S532" s="492"/>
      <c r="T532" s="492"/>
      <c r="U532" s="492"/>
      <c r="V532" s="492"/>
      <c r="W532" s="492"/>
      <c r="X532" s="492"/>
      <c r="Y532" s="164">
        <f t="shared" si="496"/>
        <v>0</v>
      </c>
      <c r="Z532" s="234">
        <v>0</v>
      </c>
      <c r="AA532" s="234">
        <v>0</v>
      </c>
      <c r="AB532" s="234">
        <v>0</v>
      </c>
      <c r="AC532" s="295">
        <f t="shared" si="497"/>
        <v>0</v>
      </c>
      <c r="AD532" s="296">
        <f t="shared" si="498"/>
        <v>0</v>
      </c>
      <c r="AE532" s="223"/>
      <c r="AG532" s="415">
        <v>3</v>
      </c>
      <c r="AH532" s="228" t="s">
        <v>32</v>
      </c>
      <c r="AI532" s="492"/>
      <c r="AJ532" s="492"/>
      <c r="AK532" s="492"/>
      <c r="AL532" s="492"/>
      <c r="AM532" s="492"/>
      <c r="AN532" s="492"/>
      <c r="AO532" s="492"/>
      <c r="AP532" s="305">
        <f t="shared" si="499"/>
        <v>0</v>
      </c>
      <c r="AQ532" s="234">
        <v>0</v>
      </c>
      <c r="AR532" s="234">
        <v>0</v>
      </c>
      <c r="AS532" s="234">
        <v>0</v>
      </c>
      <c r="AT532" s="277">
        <f t="shared" si="500"/>
        <v>0</v>
      </c>
      <c r="AU532" s="278">
        <f t="shared" si="501"/>
        <v>0</v>
      </c>
    </row>
    <row r="533" spans="1:134" s="358" customFormat="1" x14ac:dyDescent="0.35">
      <c r="A533" s="229">
        <v>4</v>
      </c>
      <c r="B533" s="228" t="s">
        <v>72</v>
      </c>
      <c r="C533" s="492"/>
      <c r="D533" s="492"/>
      <c r="E533" s="492"/>
      <c r="F533" s="492"/>
      <c r="G533" s="492"/>
      <c r="H533" s="492"/>
      <c r="I533" s="492"/>
      <c r="J533" s="234">
        <v>0</v>
      </c>
      <c r="K533" s="234">
        <v>0</v>
      </c>
      <c r="L533" s="234">
        <v>0</v>
      </c>
      <c r="M533" s="236">
        <f t="shared" si="483"/>
        <v>0</v>
      </c>
      <c r="N533" s="223"/>
      <c r="P533" s="229">
        <v>4</v>
      </c>
      <c r="Q533" s="228" t="s">
        <v>72</v>
      </c>
      <c r="R533" s="492"/>
      <c r="S533" s="492"/>
      <c r="T533" s="492"/>
      <c r="U533" s="492"/>
      <c r="V533" s="492"/>
      <c r="W533" s="492"/>
      <c r="X533" s="492"/>
      <c r="Y533" s="164">
        <f t="shared" si="496"/>
        <v>0</v>
      </c>
      <c r="Z533" s="234">
        <v>0</v>
      </c>
      <c r="AA533" s="234">
        <v>0</v>
      </c>
      <c r="AB533" s="234">
        <v>0</v>
      </c>
      <c r="AC533" s="295">
        <f t="shared" si="497"/>
        <v>0</v>
      </c>
      <c r="AD533" s="296">
        <f t="shared" si="498"/>
        <v>0</v>
      </c>
      <c r="AE533" s="223"/>
      <c r="AG533" s="229">
        <v>4</v>
      </c>
      <c r="AH533" s="228" t="s">
        <v>72</v>
      </c>
      <c r="AI533" s="492"/>
      <c r="AJ533" s="492"/>
      <c r="AK533" s="492"/>
      <c r="AL533" s="492"/>
      <c r="AM533" s="492"/>
      <c r="AN533" s="492"/>
      <c r="AO533" s="492"/>
      <c r="AP533" s="305">
        <f t="shared" si="499"/>
        <v>0</v>
      </c>
      <c r="AQ533" s="234">
        <v>0</v>
      </c>
      <c r="AR533" s="234">
        <v>0</v>
      </c>
      <c r="AS533" s="234">
        <v>0</v>
      </c>
      <c r="AT533" s="277">
        <f t="shared" si="500"/>
        <v>0</v>
      </c>
      <c r="AU533" s="278">
        <f t="shared" si="501"/>
        <v>0</v>
      </c>
    </row>
    <row r="534" spans="1:134" x14ac:dyDescent="0.35">
      <c r="A534" s="415">
        <v>5</v>
      </c>
      <c r="B534" s="228" t="s">
        <v>29</v>
      </c>
      <c r="C534" s="492"/>
      <c r="D534" s="492"/>
      <c r="E534" s="492"/>
      <c r="F534" s="492"/>
      <c r="G534" s="492"/>
      <c r="H534" s="492"/>
      <c r="I534" s="492"/>
      <c r="J534" s="234">
        <v>0</v>
      </c>
      <c r="K534" s="234">
        <v>0</v>
      </c>
      <c r="L534" s="234">
        <v>0</v>
      </c>
      <c r="M534" s="236">
        <f t="shared" si="483"/>
        <v>0</v>
      </c>
      <c r="N534" s="223"/>
      <c r="P534" s="415">
        <v>5</v>
      </c>
      <c r="Q534" s="228" t="s">
        <v>29</v>
      </c>
      <c r="R534" s="492"/>
      <c r="S534" s="492"/>
      <c r="T534" s="492"/>
      <c r="U534" s="492"/>
      <c r="V534" s="492"/>
      <c r="W534" s="492"/>
      <c r="X534" s="492"/>
      <c r="Y534" s="164">
        <f t="shared" si="496"/>
        <v>0</v>
      </c>
      <c r="Z534" s="234">
        <v>0</v>
      </c>
      <c r="AA534" s="234">
        <v>0</v>
      </c>
      <c r="AB534" s="234">
        <v>0</v>
      </c>
      <c r="AC534" s="295">
        <f t="shared" si="497"/>
        <v>0</v>
      </c>
      <c r="AD534" s="296">
        <f t="shared" si="498"/>
        <v>0</v>
      </c>
      <c r="AE534" s="223"/>
      <c r="AG534" s="415">
        <v>5</v>
      </c>
      <c r="AH534" s="228" t="s">
        <v>29</v>
      </c>
      <c r="AI534" s="492"/>
      <c r="AJ534" s="492"/>
      <c r="AK534" s="492"/>
      <c r="AL534" s="492"/>
      <c r="AM534" s="492"/>
      <c r="AN534" s="492"/>
      <c r="AO534" s="492"/>
      <c r="AP534" s="305">
        <f t="shared" si="499"/>
        <v>0</v>
      </c>
      <c r="AQ534" s="234">
        <v>0</v>
      </c>
      <c r="AR534" s="234">
        <v>0</v>
      </c>
      <c r="AS534" s="234">
        <v>0</v>
      </c>
      <c r="AT534" s="277">
        <f t="shared" si="500"/>
        <v>0</v>
      </c>
      <c r="AU534" s="278">
        <f t="shared" si="501"/>
        <v>0</v>
      </c>
    </row>
    <row r="535" spans="1:134" x14ac:dyDescent="0.35">
      <c r="A535" s="415">
        <v>6</v>
      </c>
      <c r="B535" s="228" t="s">
        <v>30</v>
      </c>
      <c r="C535" s="492"/>
      <c r="D535" s="492"/>
      <c r="E535" s="492"/>
      <c r="F535" s="492"/>
      <c r="G535" s="492"/>
      <c r="H535" s="492"/>
      <c r="I535" s="492"/>
      <c r="J535" s="234">
        <v>0</v>
      </c>
      <c r="K535" s="234">
        <v>0</v>
      </c>
      <c r="L535" s="234">
        <v>0</v>
      </c>
      <c r="M535" s="236">
        <f t="shared" si="483"/>
        <v>0</v>
      </c>
      <c r="N535" s="223"/>
      <c r="P535" s="415">
        <v>6</v>
      </c>
      <c r="Q535" s="228" t="s">
        <v>30</v>
      </c>
      <c r="R535" s="492"/>
      <c r="S535" s="492"/>
      <c r="T535" s="492"/>
      <c r="U535" s="492"/>
      <c r="V535" s="492"/>
      <c r="W535" s="492"/>
      <c r="X535" s="492"/>
      <c r="Y535" s="164">
        <f t="shared" si="496"/>
        <v>0</v>
      </c>
      <c r="Z535" s="234">
        <v>0</v>
      </c>
      <c r="AA535" s="234">
        <v>0</v>
      </c>
      <c r="AB535" s="234">
        <v>0</v>
      </c>
      <c r="AC535" s="295">
        <f t="shared" si="497"/>
        <v>0</v>
      </c>
      <c r="AD535" s="296">
        <f t="shared" si="498"/>
        <v>0</v>
      </c>
      <c r="AE535" s="223"/>
      <c r="AG535" s="415">
        <v>6</v>
      </c>
      <c r="AH535" s="228" t="s">
        <v>30</v>
      </c>
      <c r="AI535" s="492"/>
      <c r="AJ535" s="492"/>
      <c r="AK535" s="492"/>
      <c r="AL535" s="492"/>
      <c r="AM535" s="492"/>
      <c r="AN535" s="492"/>
      <c r="AO535" s="492"/>
      <c r="AP535" s="305">
        <f t="shared" si="499"/>
        <v>0</v>
      </c>
      <c r="AQ535" s="234">
        <v>0</v>
      </c>
      <c r="AR535" s="234">
        <v>0</v>
      </c>
      <c r="AS535" s="234">
        <v>0</v>
      </c>
      <c r="AT535" s="277">
        <f t="shared" si="500"/>
        <v>0</v>
      </c>
      <c r="AU535" s="278">
        <f t="shared" si="501"/>
        <v>0</v>
      </c>
    </row>
    <row r="536" spans="1:134" x14ac:dyDescent="0.35">
      <c r="A536" s="415">
        <v>7</v>
      </c>
      <c r="B536" s="228" t="s">
        <v>34</v>
      </c>
      <c r="C536" s="492"/>
      <c r="D536" s="492"/>
      <c r="E536" s="492"/>
      <c r="F536" s="492"/>
      <c r="G536" s="492"/>
      <c r="H536" s="492"/>
      <c r="I536" s="492"/>
      <c r="J536" s="234">
        <v>0</v>
      </c>
      <c r="K536" s="234">
        <v>0</v>
      </c>
      <c r="L536" s="234">
        <v>0</v>
      </c>
      <c r="M536" s="236">
        <f t="shared" si="483"/>
        <v>0</v>
      </c>
      <c r="N536" s="223"/>
      <c r="P536" s="415">
        <v>7</v>
      </c>
      <c r="Q536" s="228" t="s">
        <v>34</v>
      </c>
      <c r="R536" s="492"/>
      <c r="S536" s="492"/>
      <c r="T536" s="492"/>
      <c r="U536" s="492"/>
      <c r="V536" s="492"/>
      <c r="W536" s="492"/>
      <c r="X536" s="492"/>
      <c r="Y536" s="164">
        <f t="shared" si="496"/>
        <v>0</v>
      </c>
      <c r="Z536" s="234">
        <v>0</v>
      </c>
      <c r="AA536" s="234">
        <v>0</v>
      </c>
      <c r="AB536" s="234">
        <v>0</v>
      </c>
      <c r="AC536" s="295">
        <f t="shared" si="497"/>
        <v>0</v>
      </c>
      <c r="AD536" s="296">
        <f t="shared" si="498"/>
        <v>0</v>
      </c>
      <c r="AE536" s="223"/>
      <c r="AG536" s="415">
        <v>7</v>
      </c>
      <c r="AH536" s="228" t="s">
        <v>34</v>
      </c>
      <c r="AI536" s="492"/>
      <c r="AJ536" s="492"/>
      <c r="AK536" s="492"/>
      <c r="AL536" s="492"/>
      <c r="AM536" s="492"/>
      <c r="AN536" s="492"/>
      <c r="AO536" s="492"/>
      <c r="AP536" s="305">
        <f t="shared" si="499"/>
        <v>0</v>
      </c>
      <c r="AQ536" s="234">
        <v>0</v>
      </c>
      <c r="AR536" s="234">
        <v>0</v>
      </c>
      <c r="AS536" s="234">
        <v>0</v>
      </c>
      <c r="AT536" s="277">
        <f t="shared" si="500"/>
        <v>0</v>
      </c>
      <c r="AU536" s="278">
        <f t="shared" si="501"/>
        <v>0</v>
      </c>
    </row>
    <row r="537" spans="1:134" x14ac:dyDescent="0.35">
      <c r="A537" s="415">
        <v>8</v>
      </c>
      <c r="B537" s="228" t="s">
        <v>35</v>
      </c>
      <c r="C537" s="492"/>
      <c r="D537" s="492"/>
      <c r="E537" s="492"/>
      <c r="F537" s="492"/>
      <c r="G537" s="492"/>
      <c r="H537" s="492"/>
      <c r="I537" s="492"/>
      <c r="J537" s="234">
        <v>0</v>
      </c>
      <c r="K537" s="234">
        <v>0</v>
      </c>
      <c r="L537" s="234">
        <v>0</v>
      </c>
      <c r="M537" s="236">
        <f>SUM(J537:L537)</f>
        <v>0</v>
      </c>
      <c r="N537" s="223"/>
      <c r="P537" s="415">
        <v>8</v>
      </c>
      <c r="Q537" s="228" t="s">
        <v>35</v>
      </c>
      <c r="R537" s="492"/>
      <c r="S537" s="492"/>
      <c r="T537" s="492"/>
      <c r="U537" s="492"/>
      <c r="V537" s="492"/>
      <c r="W537" s="492"/>
      <c r="X537" s="492"/>
      <c r="Y537" s="164">
        <f t="shared" si="496"/>
        <v>0</v>
      </c>
      <c r="Z537" s="234">
        <v>0</v>
      </c>
      <c r="AA537" s="234">
        <v>0</v>
      </c>
      <c r="AB537" s="234">
        <v>0</v>
      </c>
      <c r="AC537" s="295">
        <f t="shared" si="497"/>
        <v>0</v>
      </c>
      <c r="AD537" s="296">
        <f t="shared" si="498"/>
        <v>0</v>
      </c>
      <c r="AE537" s="223"/>
      <c r="AG537" s="415">
        <v>8</v>
      </c>
      <c r="AH537" s="228" t="s">
        <v>35</v>
      </c>
      <c r="AI537" s="492"/>
      <c r="AJ537" s="492"/>
      <c r="AK537" s="492"/>
      <c r="AL537" s="492"/>
      <c r="AM537" s="492"/>
      <c r="AN537" s="492"/>
      <c r="AO537" s="492"/>
      <c r="AP537" s="305">
        <f t="shared" si="499"/>
        <v>0</v>
      </c>
      <c r="AQ537" s="234">
        <v>0</v>
      </c>
      <c r="AR537" s="234">
        <v>0</v>
      </c>
      <c r="AS537" s="234">
        <v>0</v>
      </c>
      <c r="AT537" s="277">
        <f t="shared" si="500"/>
        <v>0</v>
      </c>
      <c r="AU537" s="278">
        <f t="shared" si="501"/>
        <v>0</v>
      </c>
    </row>
    <row r="538" spans="1:134" x14ac:dyDescent="0.35">
      <c r="A538" s="415">
        <v>9</v>
      </c>
      <c r="B538" s="228" t="s">
        <v>50</v>
      </c>
      <c r="C538" s="492"/>
      <c r="D538" s="492"/>
      <c r="E538" s="492"/>
      <c r="F538" s="492"/>
      <c r="G538" s="492"/>
      <c r="H538" s="492"/>
      <c r="I538" s="492"/>
      <c r="J538" s="234">
        <v>0</v>
      </c>
      <c r="K538" s="234">
        <v>0</v>
      </c>
      <c r="L538" s="234">
        <v>0</v>
      </c>
      <c r="M538" s="236">
        <f t="shared" si="483"/>
        <v>0</v>
      </c>
      <c r="N538" s="223"/>
      <c r="P538" s="415">
        <v>9</v>
      </c>
      <c r="Q538" s="228" t="s">
        <v>50</v>
      </c>
      <c r="R538" s="492"/>
      <c r="S538" s="492"/>
      <c r="T538" s="492"/>
      <c r="U538" s="492"/>
      <c r="V538" s="492"/>
      <c r="W538" s="492"/>
      <c r="X538" s="492"/>
      <c r="Y538" s="164">
        <f t="shared" si="496"/>
        <v>0</v>
      </c>
      <c r="Z538" s="234">
        <v>0</v>
      </c>
      <c r="AA538" s="234">
        <v>0</v>
      </c>
      <c r="AB538" s="234">
        <v>0</v>
      </c>
      <c r="AC538" s="295">
        <f t="shared" si="497"/>
        <v>0</v>
      </c>
      <c r="AD538" s="296">
        <f t="shared" si="498"/>
        <v>0</v>
      </c>
      <c r="AE538" s="223"/>
      <c r="AG538" s="415">
        <v>9</v>
      </c>
      <c r="AH538" s="228" t="s">
        <v>50</v>
      </c>
      <c r="AI538" s="492"/>
      <c r="AJ538" s="492"/>
      <c r="AK538" s="492"/>
      <c r="AL538" s="492"/>
      <c r="AM538" s="492"/>
      <c r="AN538" s="492"/>
      <c r="AO538" s="492"/>
      <c r="AP538" s="305">
        <f t="shared" si="499"/>
        <v>0</v>
      </c>
      <c r="AQ538" s="234">
        <v>0</v>
      </c>
      <c r="AR538" s="234">
        <v>0</v>
      </c>
      <c r="AS538" s="234">
        <v>0</v>
      </c>
      <c r="AT538" s="277">
        <f t="shared" si="500"/>
        <v>0</v>
      </c>
      <c r="AU538" s="278">
        <f t="shared" si="501"/>
        <v>0</v>
      </c>
    </row>
    <row r="539" spans="1:134" x14ac:dyDescent="0.35">
      <c r="A539" s="229">
        <v>10</v>
      </c>
      <c r="B539" s="313" t="s">
        <v>205</v>
      </c>
      <c r="C539" s="623"/>
      <c r="D539" s="623"/>
      <c r="E539" s="623"/>
      <c r="F539" s="623"/>
      <c r="G539" s="623"/>
      <c r="H539" s="623"/>
      <c r="I539" s="623"/>
      <c r="J539" s="234">
        <v>0</v>
      </c>
      <c r="K539" s="234">
        <v>0</v>
      </c>
      <c r="L539" s="234">
        <v>0</v>
      </c>
      <c r="M539" s="236">
        <f t="shared" si="483"/>
        <v>0</v>
      </c>
      <c r="N539" s="223"/>
      <c r="P539" s="229">
        <v>10</v>
      </c>
      <c r="Q539" s="313" t="s">
        <v>205</v>
      </c>
      <c r="R539" s="623"/>
      <c r="S539" s="623"/>
      <c r="T539" s="623"/>
      <c r="U539" s="623"/>
      <c r="V539" s="623"/>
      <c r="W539" s="623"/>
      <c r="X539" s="623"/>
      <c r="Y539" s="164">
        <f t="shared" si="496"/>
        <v>0</v>
      </c>
      <c r="Z539" s="234">
        <v>0</v>
      </c>
      <c r="AA539" s="234">
        <v>0</v>
      </c>
      <c r="AB539" s="234">
        <v>0</v>
      </c>
      <c r="AC539" s="295">
        <f t="shared" si="497"/>
        <v>0</v>
      </c>
      <c r="AD539" s="296">
        <f t="shared" si="498"/>
        <v>0</v>
      </c>
      <c r="AE539" s="223"/>
      <c r="AG539" s="229">
        <v>10</v>
      </c>
      <c r="AH539" s="313" t="s">
        <v>205</v>
      </c>
      <c r="AI539" s="623"/>
      <c r="AJ539" s="623"/>
      <c r="AK539" s="623"/>
      <c r="AL539" s="623"/>
      <c r="AM539" s="623"/>
      <c r="AN539" s="623"/>
      <c r="AO539" s="623"/>
      <c r="AP539" s="305">
        <f t="shared" si="499"/>
        <v>0</v>
      </c>
      <c r="AQ539" s="234">
        <v>0</v>
      </c>
      <c r="AR539" s="234">
        <v>0</v>
      </c>
      <c r="AS539" s="234">
        <v>0</v>
      </c>
      <c r="AT539" s="277">
        <f t="shared" si="500"/>
        <v>0</v>
      </c>
      <c r="AU539" s="278">
        <f t="shared" si="501"/>
        <v>0</v>
      </c>
    </row>
    <row r="540" spans="1:134" x14ac:dyDescent="0.35">
      <c r="A540" s="229">
        <v>11</v>
      </c>
      <c r="B540" s="313" t="s">
        <v>205</v>
      </c>
      <c r="C540" s="623"/>
      <c r="D540" s="623"/>
      <c r="E540" s="623"/>
      <c r="F540" s="623"/>
      <c r="G540" s="623"/>
      <c r="H540" s="623"/>
      <c r="I540" s="623"/>
      <c r="J540" s="234">
        <v>0</v>
      </c>
      <c r="K540" s="234">
        <v>0</v>
      </c>
      <c r="L540" s="234">
        <v>0</v>
      </c>
      <c r="M540" s="236">
        <f>SUM(J540:L540)</f>
        <v>0</v>
      </c>
      <c r="N540" s="223"/>
      <c r="P540" s="229">
        <v>11</v>
      </c>
      <c r="Q540" s="313" t="s">
        <v>205</v>
      </c>
      <c r="R540" s="623"/>
      <c r="S540" s="623"/>
      <c r="T540" s="623"/>
      <c r="U540" s="623"/>
      <c r="V540" s="623"/>
      <c r="W540" s="623"/>
      <c r="X540" s="623"/>
      <c r="Y540" s="164">
        <f t="shared" si="496"/>
        <v>0</v>
      </c>
      <c r="Z540" s="234">
        <v>0</v>
      </c>
      <c r="AA540" s="234">
        <v>0</v>
      </c>
      <c r="AB540" s="234">
        <v>0</v>
      </c>
      <c r="AC540" s="295">
        <f>SUM(Z540:AB540)</f>
        <v>0</v>
      </c>
      <c r="AD540" s="296">
        <f t="shared" si="498"/>
        <v>0</v>
      </c>
      <c r="AE540" s="223"/>
      <c r="AG540" s="229">
        <v>11</v>
      </c>
      <c r="AH540" s="313" t="s">
        <v>205</v>
      </c>
      <c r="AI540" s="623"/>
      <c r="AJ540" s="623"/>
      <c r="AK540" s="623"/>
      <c r="AL540" s="623"/>
      <c r="AM540" s="623"/>
      <c r="AN540" s="623"/>
      <c r="AO540" s="623"/>
      <c r="AP540" s="305">
        <f t="shared" si="499"/>
        <v>0</v>
      </c>
      <c r="AQ540" s="234">
        <v>0</v>
      </c>
      <c r="AR540" s="234">
        <v>0</v>
      </c>
      <c r="AS540" s="234">
        <v>0</v>
      </c>
      <c r="AT540" s="277">
        <f>SUM(AQ540:AS540)</f>
        <v>0</v>
      </c>
      <c r="AU540" s="278">
        <f t="shared" si="501"/>
        <v>0</v>
      </c>
    </row>
    <row r="541" spans="1:134" ht="16" thickBot="1" x14ac:dyDescent="0.4">
      <c r="A541" s="578" t="s">
        <v>36</v>
      </c>
      <c r="B541" s="579"/>
      <c r="C541" s="579"/>
      <c r="D541" s="579"/>
      <c r="E541" s="579"/>
      <c r="F541" s="579"/>
      <c r="G541" s="579"/>
      <c r="H541" s="579"/>
      <c r="I541" s="579"/>
      <c r="J541" s="250">
        <f>SUM(J530:J540)</f>
        <v>0</v>
      </c>
      <c r="K541" s="250">
        <f t="shared" ref="K541:L541" si="502">SUM(K530:K540)</f>
        <v>0</v>
      </c>
      <c r="L541" s="250">
        <f t="shared" si="502"/>
        <v>0</v>
      </c>
      <c r="M541" s="237">
        <f>SUM(J541:L541)</f>
        <v>0</v>
      </c>
      <c r="N541" s="223"/>
      <c r="P541" s="578" t="s">
        <v>36</v>
      </c>
      <c r="Q541" s="579"/>
      <c r="R541" s="579"/>
      <c r="S541" s="579"/>
      <c r="T541" s="579"/>
      <c r="U541" s="579"/>
      <c r="V541" s="579"/>
      <c r="W541" s="579"/>
      <c r="X541" s="579"/>
      <c r="Y541" s="200">
        <f t="shared" si="496"/>
        <v>0</v>
      </c>
      <c r="Z541" s="293">
        <f>SUM(Z530:Z540)</f>
        <v>0</v>
      </c>
      <c r="AA541" s="293">
        <f t="shared" ref="AA541" si="503">SUM(AA530:AA540)</f>
        <v>0</v>
      </c>
      <c r="AB541" s="293">
        <f>SUM(AB530:AB540)</f>
        <v>0</v>
      </c>
      <c r="AC541" s="293">
        <f t="shared" ref="AC541:AD541" si="504">SUM(AC530:AC540)</f>
        <v>0</v>
      </c>
      <c r="AD541" s="294">
        <f t="shared" si="504"/>
        <v>0</v>
      </c>
      <c r="AE541" s="223"/>
      <c r="AG541" s="578" t="s">
        <v>36</v>
      </c>
      <c r="AH541" s="579"/>
      <c r="AI541" s="579"/>
      <c r="AJ541" s="579"/>
      <c r="AK541" s="579"/>
      <c r="AL541" s="579"/>
      <c r="AM541" s="579"/>
      <c r="AN541" s="579"/>
      <c r="AO541" s="579"/>
      <c r="AP541" s="306">
        <f t="shared" si="499"/>
        <v>0</v>
      </c>
      <c r="AQ541" s="275">
        <f>SUM(AQ530:AQ540)</f>
        <v>0</v>
      </c>
      <c r="AR541" s="275">
        <f t="shared" ref="AR541:AU541" si="505">SUM(AR530:AR540)</f>
        <v>0</v>
      </c>
      <c r="AS541" s="275">
        <f t="shared" si="505"/>
        <v>0</v>
      </c>
      <c r="AT541" s="275">
        <f t="shared" si="505"/>
        <v>0</v>
      </c>
      <c r="AU541" s="276">
        <f t="shared" si="505"/>
        <v>0</v>
      </c>
    </row>
    <row r="542" spans="1:134" s="358" customFormat="1" ht="3.75" customHeight="1" x14ac:dyDescent="0.35">
      <c r="B542" s="281"/>
      <c r="C542" s="284"/>
      <c r="D542" s="284"/>
      <c r="E542" s="284"/>
      <c r="F542" s="284"/>
      <c r="G542" s="284"/>
      <c r="H542" s="284"/>
      <c r="I542" s="284"/>
      <c r="J542" s="283"/>
      <c r="K542" s="283"/>
      <c r="L542" s="283"/>
      <c r="M542" s="246"/>
      <c r="N542" s="223"/>
      <c r="Q542" s="281"/>
      <c r="R542" s="284"/>
      <c r="S542" s="284"/>
      <c r="T542" s="284"/>
      <c r="U542" s="284"/>
      <c r="V542" s="284"/>
      <c r="W542" s="284"/>
      <c r="X542" s="284"/>
      <c r="Y542" s="304"/>
      <c r="Z542" s="283"/>
      <c r="AA542" s="283"/>
      <c r="AB542" s="283"/>
      <c r="AC542" s="246"/>
      <c r="AD542" s="246"/>
      <c r="AE542" s="223"/>
      <c r="AH542" s="281"/>
      <c r="AI542" s="284"/>
      <c r="AJ542" s="284"/>
      <c r="AK542" s="284"/>
      <c r="AL542" s="284"/>
      <c r="AM542" s="284"/>
      <c r="AN542" s="284"/>
      <c r="AO542" s="284"/>
      <c r="AP542" s="304"/>
      <c r="AQ542" s="283"/>
      <c r="AR542" s="283"/>
      <c r="AS542" s="283"/>
      <c r="AT542" s="246"/>
      <c r="AU542" s="246"/>
      <c r="AW542" s="357"/>
      <c r="AX542" s="357"/>
      <c r="AY542" s="357"/>
      <c r="AZ542" s="357"/>
      <c r="BA542" s="357"/>
      <c r="BB542" s="357"/>
      <c r="BC542" s="357"/>
      <c r="BD542" s="357"/>
      <c r="BE542" s="357"/>
      <c r="BF542" s="357"/>
      <c r="BG542" s="357"/>
      <c r="BH542" s="357"/>
      <c r="BI542" s="357"/>
      <c r="BJ542" s="357"/>
      <c r="BK542" s="357"/>
      <c r="BL542" s="357"/>
      <c r="BM542" s="357"/>
      <c r="BN542" s="357"/>
      <c r="BO542" s="357"/>
      <c r="BP542" s="357"/>
      <c r="BQ542" s="357"/>
      <c r="BR542" s="357"/>
      <c r="BS542" s="357"/>
      <c r="BT542" s="357"/>
      <c r="BU542" s="357"/>
      <c r="BV542" s="357"/>
      <c r="BW542" s="357"/>
      <c r="BX542" s="357"/>
      <c r="BY542" s="357"/>
      <c r="BZ542" s="357"/>
      <c r="CA542" s="357"/>
      <c r="CB542" s="357"/>
      <c r="CC542" s="357"/>
      <c r="CD542" s="357"/>
      <c r="CE542" s="357"/>
      <c r="CF542" s="357"/>
      <c r="CG542" s="357"/>
      <c r="CH542" s="357"/>
      <c r="CI542" s="357"/>
      <c r="CJ542" s="357"/>
      <c r="CK542" s="357"/>
      <c r="CL542" s="357"/>
      <c r="CM542" s="357"/>
      <c r="CN542" s="357"/>
      <c r="CO542" s="357"/>
      <c r="CP542" s="357"/>
      <c r="CQ542" s="357"/>
      <c r="CR542" s="357"/>
      <c r="CS542" s="357"/>
      <c r="CT542" s="357"/>
      <c r="CU542" s="357"/>
      <c r="CV542" s="357"/>
      <c r="CW542" s="357"/>
      <c r="CX542" s="357"/>
      <c r="CY542" s="357"/>
      <c r="CZ542" s="357"/>
      <c r="DA542" s="357"/>
      <c r="DB542" s="357"/>
      <c r="DC542" s="357"/>
      <c r="DD542" s="357"/>
      <c r="DE542" s="357"/>
      <c r="DF542" s="357"/>
      <c r="DG542" s="357"/>
      <c r="DH542" s="357"/>
      <c r="DI542" s="357"/>
      <c r="DJ542" s="357"/>
      <c r="DK542" s="357"/>
      <c r="DL542" s="357"/>
      <c r="DM542" s="357"/>
      <c r="DN542" s="357"/>
      <c r="DO542" s="357"/>
      <c r="DP542" s="357"/>
      <c r="DQ542" s="357"/>
      <c r="DR542" s="357"/>
      <c r="DS542" s="357"/>
      <c r="DT542" s="357"/>
      <c r="DU542" s="357"/>
      <c r="DV542" s="357"/>
      <c r="DW542" s="357"/>
      <c r="DX542" s="357"/>
      <c r="DY542" s="357"/>
      <c r="DZ542" s="357"/>
      <c r="EA542" s="357"/>
      <c r="EB542" s="357"/>
      <c r="EC542" s="357"/>
      <c r="ED542" s="357"/>
    </row>
    <row r="543" spans="1:134" ht="3.75" customHeight="1" thickBot="1" x14ac:dyDescent="0.4">
      <c r="A543" s="242"/>
      <c r="B543" s="242"/>
      <c r="C543" s="242"/>
      <c r="D543" s="242"/>
      <c r="E543" s="242"/>
      <c r="F543" s="242"/>
      <c r="G543" s="242"/>
      <c r="H543" s="242"/>
      <c r="I543" s="413"/>
      <c r="J543" s="246"/>
      <c r="K543" s="246"/>
      <c r="L543" s="246"/>
      <c r="M543" s="246"/>
      <c r="N543" s="223"/>
      <c r="P543" s="242"/>
      <c r="Q543" s="242"/>
      <c r="R543" s="242"/>
      <c r="S543" s="242"/>
      <c r="T543" s="242"/>
      <c r="U543" s="242"/>
      <c r="V543" s="242"/>
      <c r="W543" s="242"/>
      <c r="X543" s="413"/>
      <c r="Y543" s="246"/>
      <c r="Z543" s="246"/>
      <c r="AA543" s="246"/>
      <c r="AB543" s="246"/>
      <c r="AC543" s="246"/>
      <c r="AD543" s="246"/>
      <c r="AE543" s="223"/>
      <c r="AG543" s="242"/>
      <c r="AH543" s="242"/>
      <c r="AI543" s="242"/>
      <c r="AJ543" s="242"/>
      <c r="AK543" s="242"/>
      <c r="AL543" s="242"/>
      <c r="AM543" s="242"/>
      <c r="AN543" s="242"/>
      <c r="AO543" s="413"/>
      <c r="AP543" s="246"/>
      <c r="AQ543" s="246"/>
      <c r="AR543" s="246"/>
      <c r="AS543" s="246"/>
      <c r="AT543" s="246"/>
      <c r="AU543" s="246"/>
    </row>
    <row r="544" spans="1:134" x14ac:dyDescent="0.35">
      <c r="A544" s="544" t="s">
        <v>189</v>
      </c>
      <c r="B544" s="545"/>
      <c r="C544" s="545"/>
      <c r="D544" s="545"/>
      <c r="E544" s="545"/>
      <c r="F544" s="545"/>
      <c r="G544" s="545"/>
      <c r="H544" s="545"/>
      <c r="I544" s="545"/>
      <c r="J544" s="244">
        <f>SUM(J541, J527, J521, H514)</f>
        <v>0</v>
      </c>
      <c r="K544" s="244">
        <f>SUM(K541, K527, K521, K514)</f>
        <v>0</v>
      </c>
      <c r="L544" s="244">
        <f>SUM(L541, L527, L521, L514)</f>
        <v>0</v>
      </c>
      <c r="M544" s="245">
        <f>SUM(J544:L544)</f>
        <v>0</v>
      </c>
      <c r="N544" s="223"/>
      <c r="P544" s="544" t="s">
        <v>182</v>
      </c>
      <c r="Q544" s="545"/>
      <c r="R544" s="545"/>
      <c r="S544" s="545"/>
      <c r="T544" s="545"/>
      <c r="U544" s="545"/>
      <c r="V544" s="545"/>
      <c r="W544" s="545"/>
      <c r="X544" s="545"/>
      <c r="Y544" s="199">
        <f t="shared" ref="Y544:Y545" si="506">AU464</f>
        <v>0</v>
      </c>
      <c r="Z544" s="300">
        <f>SUM(Z541, Z527, Z521, X514)</f>
        <v>0</v>
      </c>
      <c r="AA544" s="300">
        <f>SUM(AA541, AA527, AA521, AA514)</f>
        <v>0</v>
      </c>
      <c r="AB544" s="300">
        <f>SUM(AB541, AB527, AB521, AB514, )</f>
        <v>0</v>
      </c>
      <c r="AC544" s="300">
        <f t="shared" ref="AC544" si="507">SUM(Z544:AB544)</f>
        <v>0</v>
      </c>
      <c r="AD544" s="301">
        <f>M544-AC544</f>
        <v>0</v>
      </c>
      <c r="AE544" s="246"/>
      <c r="AG544" s="544" t="s">
        <v>182</v>
      </c>
      <c r="AH544" s="545"/>
      <c r="AI544" s="545"/>
      <c r="AJ544" s="545"/>
      <c r="AK544" s="545"/>
      <c r="AL544" s="545"/>
      <c r="AM544" s="545"/>
      <c r="AN544" s="545"/>
      <c r="AO544" s="545"/>
      <c r="AP544" s="205">
        <f t="shared" ref="AP544:AP545" si="508">AU464</f>
        <v>0</v>
      </c>
      <c r="AQ544" s="286">
        <f>SUM(AQ541, AQ527, AQ521, AO514)</f>
        <v>0</v>
      </c>
      <c r="AR544" s="286">
        <f>SUM(AR541, AR527, AR521, AR514)</f>
        <v>0</v>
      </c>
      <c r="AS544" s="286">
        <f>SUM(AS541, AS527, AS521, AS514, )</f>
        <v>0</v>
      </c>
      <c r="AT544" s="286">
        <f t="shared" ref="AT544" si="509">SUM(AQ544:AS544)</f>
        <v>0</v>
      </c>
      <c r="AU544" s="287">
        <f>IF($S$553&lt;&gt;0, AC544+AP544-AT544, M544+AP544-AT544)</f>
        <v>0</v>
      </c>
      <c r="AV544" s="246"/>
    </row>
    <row r="545" spans="1:134" ht="16" thickBot="1" x14ac:dyDescent="0.4">
      <c r="A545" s="540" t="s">
        <v>183</v>
      </c>
      <c r="B545" s="541"/>
      <c r="C545" s="541"/>
      <c r="D545" s="541"/>
      <c r="E545" s="541"/>
      <c r="F545" s="541"/>
      <c r="G545" s="541"/>
      <c r="H545" s="541"/>
      <c r="I545" s="541"/>
      <c r="J545" s="593">
        <f>SUM(K541, L541, K527, L527, K521, L521, K514, L514)</f>
        <v>0</v>
      </c>
      <c r="K545" s="593"/>
      <c r="L545" s="593"/>
      <c r="M545" s="594"/>
      <c r="N545" s="223"/>
      <c r="P545" s="540" t="s">
        <v>183</v>
      </c>
      <c r="Q545" s="541"/>
      <c r="R545" s="541"/>
      <c r="S545" s="541"/>
      <c r="T545" s="541"/>
      <c r="U545" s="541"/>
      <c r="V545" s="541"/>
      <c r="W545" s="541"/>
      <c r="X545" s="541"/>
      <c r="Y545" s="200">
        <f t="shared" si="506"/>
        <v>0</v>
      </c>
      <c r="Z545" s="588">
        <f>SUM(AA541, AB541, AA527, AB527, AA521, AB521, AA514, AB514)</f>
        <v>0</v>
      </c>
      <c r="AA545" s="588"/>
      <c r="AB545" s="588"/>
      <c r="AC545" s="588"/>
      <c r="AD545" s="330">
        <f>M545-Z545</f>
        <v>0</v>
      </c>
      <c r="AE545" s="223"/>
      <c r="AG545" s="540" t="s">
        <v>183</v>
      </c>
      <c r="AH545" s="541"/>
      <c r="AI545" s="541"/>
      <c r="AJ545" s="541"/>
      <c r="AK545" s="541"/>
      <c r="AL545" s="541"/>
      <c r="AM545" s="541"/>
      <c r="AN545" s="541"/>
      <c r="AO545" s="541"/>
      <c r="AP545" s="306">
        <f t="shared" si="508"/>
        <v>0</v>
      </c>
      <c r="AQ545" s="539">
        <f>SUM(AR541, AS541, AR527, AS527, AR521, AS521, AR514, AS514)</f>
        <v>0</v>
      </c>
      <c r="AR545" s="539"/>
      <c r="AS545" s="539"/>
      <c r="AT545" s="539"/>
      <c r="AU545" s="276">
        <f>IF($S$553&lt;&gt;0, AC545+AP545-AQ545, M545+AP545-AQ545)</f>
        <v>0</v>
      </c>
    </row>
    <row r="546" spans="1:134" s="224" customFormat="1" ht="16" thickBot="1" x14ac:dyDescent="0.4">
      <c r="A546" s="358"/>
      <c r="B546" s="413"/>
      <c r="C546" s="413"/>
      <c r="D546" s="413"/>
      <c r="E546" s="413"/>
      <c r="F546" s="413"/>
      <c r="G546" s="413"/>
      <c r="H546" s="413"/>
      <c r="I546" s="413"/>
      <c r="J546" s="258"/>
      <c r="K546" s="258"/>
      <c r="L546" s="258"/>
      <c r="M546" s="358"/>
      <c r="N546" s="223"/>
      <c r="O546" s="357"/>
      <c r="P546" s="358"/>
      <c r="Q546" s="413"/>
      <c r="R546" s="413"/>
      <c r="S546" s="413"/>
      <c r="T546" s="413"/>
      <c r="U546" s="413"/>
      <c r="V546" s="413"/>
      <c r="W546" s="413"/>
      <c r="X546" s="413"/>
      <c r="Y546" s="258"/>
      <c r="Z546" s="258"/>
      <c r="AA546" s="258"/>
      <c r="AB546" s="358"/>
      <c r="AC546" s="358"/>
      <c r="AD546" s="358"/>
      <c r="AE546" s="223"/>
      <c r="AF546" s="357"/>
      <c r="AG546" s="358"/>
      <c r="AH546" s="413"/>
      <c r="AI546" s="413"/>
      <c r="AJ546" s="413"/>
      <c r="AK546" s="413"/>
      <c r="AL546" s="413"/>
      <c r="AM546" s="413"/>
      <c r="AN546" s="413"/>
      <c r="AO546" s="413"/>
      <c r="AP546" s="258"/>
      <c r="AQ546" s="258"/>
      <c r="AR546" s="258"/>
      <c r="AS546" s="358"/>
      <c r="AT546" s="358"/>
      <c r="AU546" s="358"/>
      <c r="AV546" s="357"/>
      <c r="AW546" s="357"/>
      <c r="AX546" s="357"/>
      <c r="AY546" s="357"/>
      <c r="AZ546" s="357"/>
      <c r="BA546" s="357"/>
      <c r="BB546" s="357"/>
      <c r="BC546" s="357"/>
      <c r="BD546" s="357"/>
      <c r="BE546" s="357"/>
      <c r="BF546" s="357"/>
      <c r="BG546" s="357"/>
      <c r="BH546" s="357"/>
      <c r="BI546" s="357"/>
      <c r="BJ546" s="357"/>
      <c r="BK546" s="357"/>
      <c r="BL546" s="357"/>
      <c r="BM546" s="357"/>
      <c r="BN546" s="357"/>
      <c r="BO546" s="357"/>
      <c r="BP546" s="357"/>
      <c r="BQ546" s="357"/>
      <c r="BR546" s="357"/>
      <c r="BS546" s="357"/>
      <c r="BT546" s="357"/>
      <c r="BU546" s="357"/>
      <c r="BV546" s="357"/>
      <c r="BW546" s="357"/>
      <c r="BX546" s="357"/>
      <c r="BY546" s="357"/>
      <c r="BZ546" s="357"/>
      <c r="CA546" s="357"/>
      <c r="CB546" s="357"/>
      <c r="CC546" s="357"/>
      <c r="CD546" s="357"/>
      <c r="CE546" s="357"/>
      <c r="CF546" s="357"/>
      <c r="CG546" s="357"/>
      <c r="CH546" s="357"/>
      <c r="CI546" s="357"/>
      <c r="CJ546" s="357"/>
      <c r="CK546" s="357"/>
      <c r="CL546" s="357"/>
      <c r="CM546" s="357"/>
      <c r="CN546" s="357"/>
      <c r="CO546" s="357"/>
      <c r="CP546" s="357"/>
      <c r="CQ546" s="357"/>
      <c r="CR546" s="357"/>
      <c r="CS546" s="357"/>
      <c r="CT546" s="357"/>
      <c r="CU546" s="357"/>
      <c r="CV546" s="357"/>
      <c r="CW546" s="357"/>
      <c r="CX546" s="357"/>
      <c r="CY546" s="357"/>
      <c r="CZ546" s="357"/>
      <c r="DA546" s="357"/>
      <c r="DB546" s="357"/>
      <c r="DC546" s="357"/>
      <c r="DD546" s="357"/>
      <c r="DE546" s="357"/>
      <c r="DF546" s="357"/>
      <c r="DG546" s="357"/>
      <c r="DH546" s="357"/>
      <c r="DI546" s="357"/>
      <c r="DJ546" s="357"/>
      <c r="DK546" s="357"/>
      <c r="DL546" s="357"/>
      <c r="DM546" s="357"/>
      <c r="DN546" s="357"/>
      <c r="DO546" s="357"/>
      <c r="DP546" s="357"/>
      <c r="DQ546" s="357"/>
      <c r="DR546" s="357"/>
      <c r="DS546" s="357"/>
      <c r="DT546" s="357"/>
      <c r="DU546" s="357"/>
      <c r="DV546" s="357"/>
      <c r="DW546" s="357"/>
      <c r="DX546" s="357"/>
      <c r="DY546" s="357"/>
      <c r="DZ546" s="357"/>
      <c r="EA546" s="357"/>
      <c r="EB546" s="357"/>
      <c r="EC546" s="357"/>
      <c r="ED546" s="357"/>
    </row>
    <row r="547" spans="1:134" s="242" customFormat="1" x14ac:dyDescent="0.35">
      <c r="A547" s="502" t="s">
        <v>100</v>
      </c>
      <c r="B547" s="503"/>
      <c r="C547" s="503"/>
      <c r="D547" s="503"/>
      <c r="E547" s="503"/>
      <c r="F547" s="503"/>
      <c r="G547" s="503"/>
      <c r="H547" s="503"/>
      <c r="I547" s="503"/>
      <c r="J547" s="425" t="s">
        <v>17</v>
      </c>
      <c r="K547" s="542" t="s">
        <v>4</v>
      </c>
      <c r="L547" s="542"/>
      <c r="M547" s="418" t="s">
        <v>49</v>
      </c>
      <c r="N547" s="261"/>
      <c r="P547" s="502" t="s">
        <v>100</v>
      </c>
      <c r="Q547" s="503"/>
      <c r="R547" s="503"/>
      <c r="S547" s="503"/>
      <c r="T547" s="503"/>
      <c r="U547" s="503"/>
      <c r="V547" s="503"/>
      <c r="W547" s="503"/>
      <c r="X547" s="503"/>
      <c r="Y547" s="414" t="s">
        <v>269</v>
      </c>
      <c r="Z547" s="425" t="s">
        <v>77</v>
      </c>
      <c r="AA547" s="542" t="s">
        <v>4</v>
      </c>
      <c r="AB547" s="542"/>
      <c r="AC547" s="414" t="s">
        <v>18</v>
      </c>
      <c r="AD547" s="268" t="s">
        <v>114</v>
      </c>
      <c r="AE547" s="261"/>
      <c r="AG547" s="502" t="s">
        <v>100</v>
      </c>
      <c r="AH547" s="503"/>
      <c r="AI547" s="503"/>
      <c r="AJ547" s="503"/>
      <c r="AK547" s="503"/>
      <c r="AL547" s="503"/>
      <c r="AM547" s="503"/>
      <c r="AN547" s="503"/>
      <c r="AO547" s="503"/>
      <c r="AP547" s="414" t="s">
        <v>269</v>
      </c>
      <c r="AQ547" s="425" t="s">
        <v>212</v>
      </c>
      <c r="AR547" s="542" t="s">
        <v>4</v>
      </c>
      <c r="AS547" s="542"/>
      <c r="AT547" s="414" t="s">
        <v>214</v>
      </c>
      <c r="AU547" s="268" t="s">
        <v>284</v>
      </c>
      <c r="AW547" s="357"/>
      <c r="AX547" s="357"/>
      <c r="AY547" s="357"/>
      <c r="AZ547" s="357"/>
      <c r="BA547" s="357"/>
      <c r="BB547" s="357"/>
      <c r="BC547" s="357"/>
      <c r="BD547" s="357"/>
      <c r="BE547" s="357"/>
      <c r="BF547" s="357"/>
      <c r="BG547" s="357"/>
      <c r="BH547" s="357"/>
      <c r="BI547" s="357"/>
      <c r="BJ547" s="357"/>
      <c r="BK547" s="357"/>
      <c r="BL547" s="357"/>
      <c r="BM547" s="357"/>
      <c r="BN547" s="357"/>
      <c r="BO547" s="357"/>
      <c r="BP547" s="357"/>
      <c r="BQ547" s="357"/>
      <c r="BR547" s="357"/>
      <c r="BS547" s="357"/>
      <c r="BT547" s="357"/>
      <c r="BU547" s="357"/>
      <c r="BV547" s="357"/>
      <c r="BW547" s="357"/>
      <c r="BX547" s="357"/>
      <c r="BY547" s="357"/>
      <c r="BZ547" s="357"/>
      <c r="CA547" s="357"/>
      <c r="CB547" s="357"/>
      <c r="CC547" s="357"/>
      <c r="CD547" s="357"/>
      <c r="CE547" s="357"/>
      <c r="CF547" s="357"/>
      <c r="CG547" s="357"/>
      <c r="CH547" s="357"/>
      <c r="CI547" s="357"/>
      <c r="CJ547" s="357"/>
      <c r="CK547" s="357"/>
      <c r="CL547" s="357"/>
      <c r="CM547" s="357"/>
      <c r="CN547" s="357"/>
      <c r="CO547" s="357"/>
      <c r="CP547" s="357"/>
      <c r="CQ547" s="357"/>
      <c r="CR547" s="357"/>
      <c r="CS547" s="357"/>
      <c r="CT547" s="357"/>
      <c r="CU547" s="357"/>
      <c r="CV547" s="357"/>
      <c r="CW547" s="357"/>
      <c r="CX547" s="357"/>
      <c r="CY547" s="357"/>
      <c r="CZ547" s="357"/>
      <c r="DA547" s="357"/>
      <c r="DB547" s="357"/>
      <c r="DC547" s="357"/>
      <c r="DD547" s="357"/>
      <c r="DE547" s="357"/>
      <c r="DF547" s="357"/>
      <c r="DG547" s="357"/>
      <c r="DH547" s="357"/>
      <c r="DI547" s="357"/>
      <c r="DJ547" s="357"/>
      <c r="DK547" s="357"/>
      <c r="DL547" s="357"/>
      <c r="DM547" s="357"/>
      <c r="DN547" s="357"/>
      <c r="DO547" s="357"/>
      <c r="DP547" s="357"/>
      <c r="DQ547" s="357"/>
      <c r="DR547" s="357"/>
      <c r="DS547" s="357"/>
      <c r="DT547" s="357"/>
      <c r="DU547" s="357"/>
      <c r="DV547" s="357"/>
      <c r="DW547" s="357"/>
      <c r="DX547" s="357"/>
      <c r="DY547" s="357"/>
      <c r="DZ547" s="357"/>
      <c r="EA547" s="357"/>
      <c r="EB547" s="357"/>
      <c r="EC547" s="357"/>
      <c r="ED547" s="357"/>
    </row>
    <row r="548" spans="1:134" ht="16" thickBot="1" x14ac:dyDescent="0.4">
      <c r="A548" s="540" t="s">
        <v>37</v>
      </c>
      <c r="B548" s="541"/>
      <c r="C548" s="541"/>
      <c r="D548" s="541"/>
      <c r="E548" s="541"/>
      <c r="F548" s="541"/>
      <c r="G548" s="541"/>
      <c r="H548" s="541"/>
      <c r="I548" s="541"/>
      <c r="J548" s="243">
        <f>(SUM(J541, J527, J521, H514))*'Cumulative Budget'!$G$36</f>
        <v>0</v>
      </c>
      <c r="K548" s="593">
        <f>(SUM(K541, L541, K527, L527, K521, L521, K514, L514))*'Cumulative Budget'!$G$36</f>
        <v>0</v>
      </c>
      <c r="L548" s="593"/>
      <c r="M548" s="237">
        <f t="shared" ref="M548" si="510">SUM(J548:L548)</f>
        <v>0</v>
      </c>
      <c r="N548" s="223"/>
      <c r="P548" s="540" t="s">
        <v>37</v>
      </c>
      <c r="Q548" s="541"/>
      <c r="R548" s="541"/>
      <c r="S548" s="541"/>
      <c r="T548" s="541"/>
      <c r="U548" s="541"/>
      <c r="V548" s="541"/>
      <c r="W548" s="541"/>
      <c r="X548" s="541"/>
      <c r="Y548" s="200">
        <f t="shared" ref="Y548" si="511">AU468</f>
        <v>0</v>
      </c>
      <c r="Z548" s="302">
        <f>(SUM(Z541, Z527, Z521, X514))*'Cumulative Budget'!$G$36</f>
        <v>0</v>
      </c>
      <c r="AA548" s="588">
        <f>(SUM(AA541, AB541, AA527, AB527, AA521, AB521, AA514, AB514))*'Cumulative Budget'!$G$36</f>
        <v>0</v>
      </c>
      <c r="AB548" s="588"/>
      <c r="AC548" s="293">
        <f t="shared" ref="AC548" si="512">SUM(Z548:AB548)</f>
        <v>0</v>
      </c>
      <c r="AD548" s="294">
        <f t="shared" ref="AD548" si="513">M548-AC548</f>
        <v>0</v>
      </c>
      <c r="AE548" s="223"/>
      <c r="AG548" s="540" t="s">
        <v>37</v>
      </c>
      <c r="AH548" s="541"/>
      <c r="AI548" s="541"/>
      <c r="AJ548" s="541"/>
      <c r="AK548" s="541"/>
      <c r="AL548" s="541"/>
      <c r="AM548" s="541"/>
      <c r="AN548" s="541"/>
      <c r="AO548" s="541"/>
      <c r="AP548" s="306">
        <f t="shared" ref="AP548:AP550" si="514">AU468</f>
        <v>0</v>
      </c>
      <c r="AQ548" s="443">
        <v>0</v>
      </c>
      <c r="AR548" s="563">
        <v>0</v>
      </c>
      <c r="AS548" s="563"/>
      <c r="AT548" s="275">
        <f>SUM(AQ548:AS548)</f>
        <v>0</v>
      </c>
      <c r="AU548" s="276">
        <f>IF($S$553&lt;&gt;0, AC548+AP548-AT548, M548+AP548-AT548)</f>
        <v>0</v>
      </c>
    </row>
    <row r="549" spans="1:134" s="358" customFormat="1" ht="16" thickBot="1" x14ac:dyDescent="0.4">
      <c r="A549" s="359" t="s">
        <v>99</v>
      </c>
      <c r="B549" s="359"/>
      <c r="J549" s="233"/>
      <c r="K549" s="233"/>
      <c r="L549" s="233"/>
      <c r="M549" s="233"/>
      <c r="N549" s="223"/>
      <c r="O549" s="357"/>
      <c r="P549" s="359" t="s">
        <v>99</v>
      </c>
      <c r="Q549" s="359"/>
      <c r="Z549" s="233"/>
      <c r="AA549" s="233"/>
      <c r="AB549" s="233"/>
      <c r="AC549" s="233"/>
      <c r="AD549" s="233"/>
      <c r="AE549" s="223"/>
      <c r="AG549" s="359" t="s">
        <v>99</v>
      </c>
      <c r="AH549" s="359"/>
      <c r="AQ549" s="233"/>
      <c r="AR549" s="233"/>
      <c r="AS549" s="233"/>
      <c r="AT549" s="233"/>
      <c r="AU549" s="233"/>
      <c r="AV549" s="357"/>
      <c r="AW549" s="357"/>
      <c r="AX549" s="357"/>
      <c r="AY549" s="357"/>
      <c r="AZ549" s="357"/>
      <c r="BA549" s="357"/>
      <c r="BB549" s="357"/>
      <c r="BC549" s="357"/>
      <c r="BD549" s="357"/>
      <c r="BE549" s="357"/>
      <c r="BF549" s="357"/>
      <c r="BG549" s="357"/>
      <c r="BH549" s="357"/>
      <c r="BI549" s="357"/>
      <c r="BJ549" s="357"/>
      <c r="BK549" s="357"/>
      <c r="BL549" s="357"/>
      <c r="BM549" s="357"/>
      <c r="BN549" s="357"/>
      <c r="BO549" s="357"/>
      <c r="BP549" s="357"/>
      <c r="BQ549" s="357"/>
      <c r="BR549" s="357"/>
      <c r="BS549" s="357"/>
      <c r="BT549" s="357"/>
      <c r="BU549" s="357"/>
      <c r="BV549" s="357"/>
      <c r="BW549" s="357"/>
      <c r="BX549" s="357"/>
      <c r="BY549" s="357"/>
      <c r="BZ549" s="357"/>
      <c r="CA549" s="357"/>
      <c r="CB549" s="357"/>
      <c r="CC549" s="357"/>
      <c r="CD549" s="357"/>
      <c r="CE549" s="357"/>
      <c r="CF549" s="357"/>
      <c r="CG549" s="357"/>
      <c r="CH549" s="357"/>
      <c r="CI549" s="357"/>
      <c r="CJ549" s="357"/>
      <c r="CK549" s="357"/>
      <c r="CL549" s="357"/>
      <c r="CM549" s="357"/>
      <c r="CN549" s="357"/>
      <c r="CO549" s="357"/>
      <c r="CP549" s="357"/>
      <c r="CQ549" s="357"/>
      <c r="CR549" s="357"/>
      <c r="CS549" s="357"/>
      <c r="CT549" s="357"/>
      <c r="CU549" s="357"/>
      <c r="CV549" s="357"/>
      <c r="CW549" s="357"/>
      <c r="CX549" s="357"/>
      <c r="CY549" s="357"/>
      <c r="CZ549" s="357"/>
      <c r="DA549" s="357"/>
      <c r="DB549" s="357"/>
      <c r="DC549" s="357"/>
      <c r="DD549" s="357"/>
      <c r="DE549" s="357"/>
      <c r="DF549" s="357"/>
      <c r="DG549" s="357"/>
      <c r="DH549" s="357"/>
      <c r="DI549" s="357"/>
      <c r="DJ549" s="357"/>
      <c r="DK549" s="357"/>
      <c r="DL549" s="357"/>
      <c r="DM549" s="357"/>
      <c r="DN549" s="357"/>
      <c r="DO549" s="357"/>
      <c r="DP549" s="357"/>
      <c r="DQ549" s="357"/>
      <c r="DR549" s="357"/>
      <c r="DS549" s="357"/>
      <c r="DT549" s="357"/>
      <c r="DU549" s="357"/>
      <c r="DV549" s="357"/>
      <c r="DW549" s="357"/>
      <c r="DX549" s="357"/>
      <c r="DY549" s="357"/>
      <c r="DZ549" s="357"/>
      <c r="EA549" s="357"/>
      <c r="EB549" s="357"/>
      <c r="EC549" s="357"/>
      <c r="ED549" s="357"/>
    </row>
    <row r="550" spans="1:134" s="331" customFormat="1" ht="16" thickBot="1" x14ac:dyDescent="0.4">
      <c r="A550" s="621" t="s">
        <v>101</v>
      </c>
      <c r="B550" s="622"/>
      <c r="C550" s="622"/>
      <c r="D550" s="622"/>
      <c r="E550" s="622"/>
      <c r="F550" s="622"/>
      <c r="G550" s="622"/>
      <c r="H550" s="622"/>
      <c r="I550" s="622"/>
      <c r="J550" s="239">
        <f xml:space="preserve"> SUM(J548, J541, J527, J521, H514)</f>
        <v>0</v>
      </c>
      <c r="K550" s="211">
        <f xml:space="preserve"> SUM(K548, K541, K527, K521, K514)</f>
        <v>0</v>
      </c>
      <c r="L550" s="239">
        <f xml:space="preserve"> SUM(L541, L527, L521, L514)</f>
        <v>0</v>
      </c>
      <c r="M550" s="240">
        <f>SUM(J550:L550)</f>
        <v>0</v>
      </c>
      <c r="N550" s="246"/>
      <c r="P550" s="589" t="s">
        <v>101</v>
      </c>
      <c r="Q550" s="590"/>
      <c r="R550" s="590"/>
      <c r="S550" s="590"/>
      <c r="T550" s="590"/>
      <c r="U550" s="590"/>
      <c r="V550" s="590"/>
      <c r="W550" s="590"/>
      <c r="X550" s="590"/>
      <c r="Y550" s="201">
        <f t="shared" ref="Y550" si="515">AU470</f>
        <v>0</v>
      </c>
      <c r="Z550" s="303">
        <f xml:space="preserve"> SUM(Z548, Z541, Z527, Z521, X514)</f>
        <v>0</v>
      </c>
      <c r="AA550" s="212">
        <f xml:space="preserve"> SUM(AA548, AA541, AA527, AA521, AA514)</f>
        <v>0</v>
      </c>
      <c r="AB550" s="303">
        <f xml:space="preserve"> SUM(AB541, AB527, AB521, AB514)</f>
        <v>0</v>
      </c>
      <c r="AC550" s="297">
        <f>SUM(Z550:AB550)</f>
        <v>0</v>
      </c>
      <c r="AD550" s="298">
        <f t="shared" ref="AD550" si="516">M550-AC550</f>
        <v>0</v>
      </c>
      <c r="AE550" s="246"/>
      <c r="AG550" s="564" t="s">
        <v>101</v>
      </c>
      <c r="AH550" s="565"/>
      <c r="AI550" s="565"/>
      <c r="AJ550" s="565"/>
      <c r="AK550" s="565"/>
      <c r="AL550" s="565"/>
      <c r="AM550" s="565"/>
      <c r="AN550" s="565"/>
      <c r="AO550" s="565"/>
      <c r="AP550" s="206">
        <f t="shared" si="514"/>
        <v>0</v>
      </c>
      <c r="AQ550" s="288">
        <f xml:space="preserve"> SUM(AQ548, AQ541, AQ527, AQ521, AO514)</f>
        <v>0</v>
      </c>
      <c r="AR550" s="213">
        <f xml:space="preserve"> SUM(AR548, AR541, AR527, AR521, AR514)</f>
        <v>0</v>
      </c>
      <c r="AS550" s="288">
        <f xml:space="preserve"> SUM(AS541, AS527, AS521, AS514)</f>
        <v>0</v>
      </c>
      <c r="AT550" s="279">
        <f>SUM(AQ550:AS550)</f>
        <v>0</v>
      </c>
      <c r="AU550" s="280">
        <f>IF($S$553&lt;&gt;0, AC550+AP550-AT550, M550+AP550-AT550)</f>
        <v>0</v>
      </c>
    </row>
    <row r="551" spans="1:134" x14ac:dyDescent="0.35">
      <c r="F551" s="357"/>
      <c r="G551" s="357"/>
      <c r="N551" s="223"/>
    </row>
    <row r="552" spans="1:134" ht="16" thickBot="1" x14ac:dyDescent="0.4">
      <c r="F552" s="357"/>
      <c r="G552" s="357"/>
      <c r="S552" s="270"/>
    </row>
    <row r="553" spans="1:134" x14ac:dyDescent="0.35">
      <c r="B553" s="576" t="s">
        <v>254</v>
      </c>
      <c r="C553" s="577"/>
      <c r="D553" s="264">
        <f>J550</f>
        <v>0</v>
      </c>
      <c r="F553" s="357"/>
      <c r="G553" s="357"/>
      <c r="O553" s="309"/>
      <c r="P553" s="645" t="s">
        <v>254</v>
      </c>
      <c r="Q553" s="646"/>
      <c r="R553" s="646"/>
      <c r="S553" s="202">
        <f>Z550</f>
        <v>0</v>
      </c>
      <c r="T553" s="646" t="s">
        <v>104</v>
      </c>
      <c r="U553" s="646"/>
      <c r="V553" s="160">
        <f>D553-S553</f>
        <v>0</v>
      </c>
      <c r="W553" s="430"/>
      <c r="X553" s="601"/>
      <c r="Y553" s="601"/>
      <c r="Z553" s="430"/>
      <c r="AA553" s="430"/>
      <c r="AG553" s="642" t="s">
        <v>191</v>
      </c>
      <c r="AH553" s="548"/>
      <c r="AI553" s="637">
        <f>AQ550</f>
        <v>0</v>
      </c>
      <c r="AJ553" s="637"/>
      <c r="AK553" s="548" t="s">
        <v>196</v>
      </c>
      <c r="AL553" s="548"/>
      <c r="AM553" s="287">
        <f>IF($S$73&lt;&gt;0, S553+'Year 1'!AM633-AI553, D553+'Year 1'!AM633-AI553)</f>
        <v>0</v>
      </c>
      <c r="AO553" s="315" t="s">
        <v>89</v>
      </c>
      <c r="AP553" s="556"/>
      <c r="AQ553" s="556"/>
      <c r="AR553" s="556" t="s">
        <v>90</v>
      </c>
      <c r="AS553" s="612"/>
    </row>
    <row r="554" spans="1:134" x14ac:dyDescent="0.35">
      <c r="B554" s="535" t="s">
        <v>255</v>
      </c>
      <c r="C554" s="536"/>
      <c r="D554" s="390">
        <f>K550</f>
        <v>0</v>
      </c>
      <c r="F554" s="357"/>
      <c r="G554" s="357"/>
      <c r="O554" s="309"/>
      <c r="P554" s="585" t="s">
        <v>255</v>
      </c>
      <c r="Q554" s="586"/>
      <c r="R554" s="586"/>
      <c r="S554" s="189">
        <f>AA550</f>
        <v>0</v>
      </c>
      <c r="T554" s="586" t="s">
        <v>105</v>
      </c>
      <c r="U554" s="586"/>
      <c r="V554" s="161">
        <f>D554-S554</f>
        <v>0</v>
      </c>
      <c r="W554" s="430"/>
      <c r="X554" s="604"/>
      <c r="Y554" s="604"/>
      <c r="Z554" s="604"/>
      <c r="AA554" s="604"/>
      <c r="AG554" s="555" t="s">
        <v>192</v>
      </c>
      <c r="AH554" s="550"/>
      <c r="AI554" s="606">
        <f>AR550</f>
        <v>0</v>
      </c>
      <c r="AJ554" s="606"/>
      <c r="AK554" s="550" t="s">
        <v>197</v>
      </c>
      <c r="AL554" s="550"/>
      <c r="AM554" s="278">
        <f>IF($S$73&lt;&gt;0, S554+'Year 1'!AM634-AI554, D554+'Year 1'!AM634-AI554)</f>
        <v>0</v>
      </c>
      <c r="AO554" s="314" t="s">
        <v>91</v>
      </c>
      <c r="AP554" s="532"/>
      <c r="AQ554" s="532"/>
      <c r="AR554" s="532"/>
      <c r="AS554" s="562"/>
    </row>
    <row r="555" spans="1:134" ht="16" thickBot="1" x14ac:dyDescent="0.4">
      <c r="B555" s="535" t="s">
        <v>226</v>
      </c>
      <c r="C555" s="536"/>
      <c r="D555" s="265">
        <f>L550</f>
        <v>0</v>
      </c>
      <c r="F555" s="357"/>
      <c r="G555" s="357"/>
      <c r="O555" s="309"/>
      <c r="P555" s="585" t="s">
        <v>226</v>
      </c>
      <c r="Q555" s="586"/>
      <c r="R555" s="586"/>
      <c r="S555" s="189">
        <f>AB550</f>
        <v>0</v>
      </c>
      <c r="T555" s="586" t="s">
        <v>106</v>
      </c>
      <c r="U555" s="586"/>
      <c r="V555" s="161">
        <f>D555-S555</f>
        <v>0</v>
      </c>
      <c r="W555" s="430"/>
      <c r="X555" s="601"/>
      <c r="Y555" s="601"/>
      <c r="Z555" s="430"/>
      <c r="AA555" s="430"/>
      <c r="AG555" s="555" t="s">
        <v>193</v>
      </c>
      <c r="AH555" s="550"/>
      <c r="AI555" s="606">
        <f>AS550</f>
        <v>0</v>
      </c>
      <c r="AJ555" s="606"/>
      <c r="AK555" s="550" t="s">
        <v>198</v>
      </c>
      <c r="AL555" s="550"/>
      <c r="AM555" s="278">
        <f>IF($S$73&lt;&gt;0, S555+'Year 1'!AM635-AI555, D555+'Year 1'!AM635-AI555)</f>
        <v>0</v>
      </c>
      <c r="AO555" s="318" t="s">
        <v>92</v>
      </c>
      <c r="AP555" s="557"/>
      <c r="AQ555" s="557"/>
      <c r="AR555" s="557" t="s">
        <v>90</v>
      </c>
      <c r="AS555" s="613"/>
    </row>
    <row r="556" spans="1:134" ht="16" thickBot="1" x14ac:dyDescent="0.4">
      <c r="B556" s="535" t="s">
        <v>256</v>
      </c>
      <c r="C556" s="536"/>
      <c r="D556" s="390">
        <f>K550+L550</f>
        <v>0</v>
      </c>
      <c r="F556" s="357"/>
      <c r="G556" s="357"/>
      <c r="O556" s="309"/>
      <c r="P556" s="585" t="s">
        <v>256</v>
      </c>
      <c r="Q556" s="586"/>
      <c r="R556" s="586"/>
      <c r="S556" s="189">
        <f>SUM(S554:S555)</f>
        <v>0</v>
      </c>
      <c r="T556" s="586" t="s">
        <v>107</v>
      </c>
      <c r="U556" s="586"/>
      <c r="V556" s="161">
        <f>D556-S556</f>
        <v>0</v>
      </c>
      <c r="W556" s="431"/>
      <c r="X556" s="431"/>
      <c r="Y556" s="431"/>
      <c r="Z556" s="431"/>
      <c r="AA556" s="431"/>
      <c r="AG556" s="555" t="s">
        <v>194</v>
      </c>
      <c r="AH556" s="550"/>
      <c r="AI556" s="606">
        <f>SUM(AI554:AI555)</f>
        <v>0</v>
      </c>
      <c r="AJ556" s="606"/>
      <c r="AK556" s="550" t="s">
        <v>200</v>
      </c>
      <c r="AL556" s="550"/>
      <c r="AM556" s="278">
        <f>IF($S$73&lt;&gt;0, S556+'Year 1'!AM636-AI556, D556+'Year 1'!AM636-AI556)</f>
        <v>0</v>
      </c>
      <c r="AO556" s="431"/>
      <c r="AP556" s="431"/>
      <c r="AQ556" s="431"/>
      <c r="AR556" s="431"/>
      <c r="AS556" s="431"/>
    </row>
    <row r="557" spans="1:134" ht="16" thickBot="1" x14ac:dyDescent="0.4">
      <c r="B557" s="535" t="s">
        <v>257</v>
      </c>
      <c r="C557" s="536"/>
      <c r="D557" s="265">
        <f>M550</f>
        <v>0</v>
      </c>
      <c r="F557" s="357"/>
      <c r="G557" s="357"/>
      <c r="O557" s="309"/>
      <c r="P557" s="585" t="s">
        <v>257</v>
      </c>
      <c r="Q557" s="586"/>
      <c r="R557" s="586"/>
      <c r="S557" s="189">
        <f>AC550</f>
        <v>0</v>
      </c>
      <c r="T557" s="580" t="s">
        <v>108</v>
      </c>
      <c r="U557" s="580"/>
      <c r="V557" s="196">
        <f>D557-S557</f>
        <v>0</v>
      </c>
      <c r="W557" s="602"/>
      <c r="X557" s="602"/>
      <c r="Y557" s="604"/>
      <c r="Z557" s="604"/>
      <c r="AA557" s="604"/>
      <c r="AB557" s="358"/>
      <c r="AC557" s="358"/>
      <c r="AD557" s="358"/>
      <c r="AG557" s="555" t="s">
        <v>285</v>
      </c>
      <c r="AH557" s="550"/>
      <c r="AI557" s="606">
        <f>AT550</f>
        <v>0</v>
      </c>
      <c r="AJ557" s="606"/>
      <c r="AK557" s="611" t="s">
        <v>286</v>
      </c>
      <c r="AL557" s="611"/>
      <c r="AM557" s="312">
        <f>IF($S$73&lt;&gt;0, S557+'Year 1'!AM637-AI557, D557+'Year 1'!AM637-AI557)</f>
        <v>0</v>
      </c>
      <c r="AO557" s="428" t="s">
        <v>93</v>
      </c>
      <c r="AP557" s="429"/>
      <c r="AQ557" s="630"/>
      <c r="AR557" s="630"/>
      <c r="AS557" s="631"/>
      <c r="AT557" s="358"/>
      <c r="AU557" s="358"/>
    </row>
    <row r="558" spans="1:134" x14ac:dyDescent="0.35">
      <c r="B558" s="535" t="s">
        <v>174</v>
      </c>
      <c r="C558" s="536"/>
      <c r="D558" s="324" t="e">
        <f>L550/K550</f>
        <v>#DIV/0!</v>
      </c>
      <c r="F558" s="357"/>
      <c r="G558" s="357"/>
      <c r="O558" s="309"/>
      <c r="P558" s="585" t="s">
        <v>174</v>
      </c>
      <c r="Q558" s="586"/>
      <c r="R558" s="586"/>
      <c r="S558" s="203" t="e">
        <f>S555/S554</f>
        <v>#DIV/0!</v>
      </c>
      <c r="T558" s="188"/>
      <c r="U558" s="188"/>
      <c r="V558" s="190"/>
      <c r="W558" s="358"/>
      <c r="X558" s="358"/>
      <c r="Y558" s="358"/>
      <c r="Z558" s="358"/>
      <c r="AA558" s="358"/>
      <c r="AG558" s="535" t="s">
        <v>208</v>
      </c>
      <c r="AH558" s="617"/>
      <c r="AI558" s="607" t="e">
        <f>AQ548/AQ550</f>
        <v>#DIV/0!</v>
      </c>
      <c r="AJ558" s="608"/>
      <c r="AK558" s="167"/>
      <c r="AL558" s="166"/>
      <c r="AM558" s="166"/>
      <c r="AO558" s="358"/>
      <c r="AP558" s="358"/>
      <c r="AQ558" s="358"/>
      <c r="AR558" s="358"/>
      <c r="AS558" s="358"/>
    </row>
    <row r="559" spans="1:134" ht="16" thickBot="1" x14ac:dyDescent="0.4">
      <c r="B559" s="537" t="s">
        <v>144</v>
      </c>
      <c r="C559" s="538"/>
      <c r="D559" s="266" t="e">
        <f>D562 &amp; D563 &amp; D564</f>
        <v>#DIV/0!</v>
      </c>
      <c r="F559" s="357"/>
      <c r="G559" s="357"/>
      <c r="O559" s="309"/>
      <c r="P559" s="638" t="s">
        <v>144</v>
      </c>
      <c r="Q559" s="580"/>
      <c r="R559" s="580"/>
      <c r="S559" s="204" t="e">
        <f>S562 &amp; S563 &amp; S564</f>
        <v>#DIV/0!</v>
      </c>
      <c r="T559" s="188"/>
      <c r="U559" s="188"/>
      <c r="V559" s="190"/>
      <c r="AG559" s="537" t="s">
        <v>209</v>
      </c>
      <c r="AH559" s="538"/>
      <c r="AI559" s="647" t="e">
        <f>AR548/(AR550+AS550)</f>
        <v>#DIV/0!</v>
      </c>
      <c r="AJ559" s="648"/>
    </row>
    <row r="560" spans="1:134" x14ac:dyDescent="0.35">
      <c r="F560" s="357"/>
      <c r="G560" s="357"/>
      <c r="S560" s="166"/>
    </row>
    <row r="561" spans="4:19" x14ac:dyDescent="0.35">
      <c r="F561" s="357"/>
      <c r="G561" s="357"/>
    </row>
    <row r="562" spans="4:19" x14ac:dyDescent="0.35">
      <c r="D562" s="357" t="e">
        <f>D553/D553</f>
        <v>#DIV/0!</v>
      </c>
      <c r="F562" s="357"/>
      <c r="G562" s="357"/>
      <c r="S562" s="357" t="e">
        <f>S553/S553</f>
        <v>#DIV/0!</v>
      </c>
    </row>
    <row r="563" spans="4:19" x14ac:dyDescent="0.35">
      <c r="D563" s="357" t="s">
        <v>145</v>
      </c>
      <c r="F563" s="357"/>
      <c r="G563" s="357"/>
      <c r="S563" s="357" t="s">
        <v>145</v>
      </c>
    </row>
    <row r="564" spans="4:19" x14ac:dyDescent="0.35">
      <c r="D564" s="225" t="e">
        <f>D556/D553</f>
        <v>#DIV/0!</v>
      </c>
      <c r="F564" s="357"/>
      <c r="G564" s="357"/>
      <c r="S564" s="225" t="e">
        <f>S556/S553</f>
        <v>#DIV/0!</v>
      </c>
    </row>
    <row r="565" spans="4:19" x14ac:dyDescent="0.35">
      <c r="F565" s="357"/>
      <c r="G565" s="357"/>
    </row>
    <row r="566" spans="4:19" x14ac:dyDescent="0.35">
      <c r="F566" s="357"/>
      <c r="G566" s="357"/>
    </row>
  </sheetData>
  <sheetProtection algorithmName="SHA-512" hashValue="oLgmcI5kretJgiQfvWNyoT/55FxDvz0suiAhUsAMgwogRtwfTWL4WozDtDRGRU7V9gfUFRPYdcfM3RAZQj5gwQ==" saltValue="1AGHvP7RE1SU14jSlIh4gg==" spinCount="100000" sheet="1" objects="1" scenarios="1" formatCells="0" formatColumns="0" formatRows="0" insertColumns="0"/>
  <mergeCells count="1857">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R377:X377"/>
    <mergeCell ref="AI377:AO377"/>
    <mergeCell ref="C378:I378"/>
    <mergeCell ref="R378:X378"/>
    <mergeCell ref="AI378:AO378"/>
    <mergeCell ref="C379:I379"/>
    <mergeCell ref="R379:X379"/>
    <mergeCell ref="AI379:AO379"/>
    <mergeCell ref="C376:I376"/>
    <mergeCell ref="R376:X376"/>
    <mergeCell ref="AI376:AO376"/>
    <mergeCell ref="C371:I371"/>
    <mergeCell ref="R371:X371"/>
    <mergeCell ref="AI371:AO371"/>
    <mergeCell ref="C372:I372"/>
    <mergeCell ref="R372:X372"/>
    <mergeCell ref="AI372:AO372"/>
    <mergeCell ref="C370:I370"/>
    <mergeCell ref="R370:X370"/>
    <mergeCell ref="AI370:AO370"/>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66D0DA97-1F7D-42A5-B0C6-7C6A7AC086E2}"/>
  </dataValidations>
  <printOptions horizontalCentered="1"/>
  <pageMargins left="0.25" right="0.25" top="0.75" bottom="0.75" header="0.3" footer="0.3"/>
  <pageSetup scale="34" orientation="landscape" horizontalDpi="4294967293" r:id="rId1"/>
  <rowBreaks count="6" manualBreakCount="6">
    <brk id="81" max="16383" man="1"/>
    <brk id="161" max="16383" man="1"/>
    <brk id="240" max="16383" man="1"/>
    <brk id="321" max="16383" man="1"/>
    <brk id="401" max="16383" man="1"/>
    <brk id="481" max="16383" man="1"/>
  </rowBreaks>
  <colBreaks count="2" manualBreakCount="2">
    <brk id="14" max="1048575" man="1"/>
    <brk id="3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5B41-8B2E-4F06-9BD4-8B181699A2EB}">
  <sheetPr>
    <tabColor theme="2"/>
  </sheetPr>
  <dimension ref="A1:ED566"/>
  <sheetViews>
    <sheetView zoomScale="50" zoomScaleNormal="50" workbookViewId="0">
      <selection activeCell="C3" sqref="C3:L3"/>
    </sheetView>
  </sheetViews>
  <sheetFormatPr defaultColWidth="8.54296875" defaultRowHeight="15.5" x14ac:dyDescent="0.35"/>
  <cols>
    <col min="1" max="1" width="5.1796875" style="357" customWidth="1"/>
    <col min="2" max="2" width="46.453125" style="357" bestFit="1" customWidth="1"/>
    <col min="3" max="3" width="13.1796875" style="357" customWidth="1"/>
    <col min="4" max="4" width="22.81640625" style="357" bestFit="1" customWidth="1"/>
    <col min="5" max="5" width="20.453125" style="357" bestFit="1" customWidth="1"/>
    <col min="6" max="7" width="22.1796875" style="224" bestFit="1" customWidth="1"/>
    <col min="8" max="8" width="22.81640625" style="357" bestFit="1" customWidth="1"/>
    <col min="9" max="9" width="22.1796875" style="357" bestFit="1" customWidth="1"/>
    <col min="10" max="10" width="24.81640625" style="357" bestFit="1" customWidth="1"/>
    <col min="11" max="11" width="22.81640625" style="357" bestFit="1" customWidth="1"/>
    <col min="12" max="12" width="22.1796875" style="357" bestFit="1" customWidth="1"/>
    <col min="13" max="13" width="22.81640625" style="357" bestFit="1" customWidth="1"/>
    <col min="14" max="14" width="5.81640625" style="358" customWidth="1"/>
    <col min="15" max="15" width="5.81640625" style="357" customWidth="1"/>
    <col min="16" max="16" width="4.81640625" style="357" customWidth="1"/>
    <col min="17" max="17" width="37.1796875" style="357" bestFit="1" customWidth="1"/>
    <col min="18" max="18" width="27.6328125" style="357" customWidth="1"/>
    <col min="19" max="19" width="22.81640625" style="357" bestFit="1" customWidth="1"/>
    <col min="20" max="20" width="23.1796875" style="357" customWidth="1"/>
    <col min="21" max="21" width="20.453125" style="357" bestFit="1" customWidth="1"/>
    <col min="22" max="23" width="22.1796875" style="357" bestFit="1" customWidth="1"/>
    <col min="24" max="24" width="22.81640625" style="357" bestFit="1" customWidth="1"/>
    <col min="25" max="25" width="22.1796875" style="357" bestFit="1" customWidth="1"/>
    <col min="26" max="26" width="24.81640625" style="357" customWidth="1"/>
    <col min="27" max="27" width="22.81640625" style="357" bestFit="1" customWidth="1"/>
    <col min="28" max="28" width="22.1796875" style="357" bestFit="1" customWidth="1"/>
    <col min="29" max="29" width="32.81640625" style="357" bestFit="1" customWidth="1"/>
    <col min="30" max="30" width="23.1796875" style="357" bestFit="1" customWidth="1"/>
    <col min="31" max="32" width="8.54296875" style="357"/>
    <col min="33" max="33" width="4.81640625" style="357" customWidth="1"/>
    <col min="34" max="34" width="37.1796875" style="357" bestFit="1" customWidth="1"/>
    <col min="35" max="35" width="39.81640625" style="357" customWidth="1"/>
    <col min="36" max="36" width="22.81640625" style="357" bestFit="1" customWidth="1"/>
    <col min="37" max="37" width="23.1796875" style="357" customWidth="1"/>
    <col min="38" max="38" width="20.453125" style="357" bestFit="1" customWidth="1"/>
    <col min="39" max="40" width="22.1796875" style="357" bestFit="1" customWidth="1"/>
    <col min="41" max="41" width="22.81640625" style="357" bestFit="1" customWidth="1"/>
    <col min="42" max="42" width="22.1796875" style="357" bestFit="1" customWidth="1"/>
    <col min="43" max="43" width="24.81640625" style="357" customWidth="1"/>
    <col min="44" max="44" width="22.81640625" style="357" bestFit="1" customWidth="1"/>
    <col min="45" max="45" width="22.1796875" style="357" bestFit="1" customWidth="1"/>
    <col min="46" max="46" width="32.81640625" style="357" bestFit="1" customWidth="1"/>
    <col min="47" max="47" width="23.1796875" style="357" bestFit="1" customWidth="1"/>
    <col min="48" max="48" width="9.453125" style="357" customWidth="1"/>
    <col min="49" max="16384" width="8.54296875" style="357"/>
  </cols>
  <sheetData>
    <row r="1" spans="1:64" ht="16" thickBot="1" x14ac:dyDescent="0.4">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row>
    <row r="2" spans="1:64" x14ac:dyDescent="0.35">
      <c r="A2" s="219"/>
      <c r="B2" s="544" t="s">
        <v>297</v>
      </c>
      <c r="C2" s="545"/>
      <c r="D2" s="545"/>
      <c r="E2" s="545"/>
      <c r="F2" s="545"/>
      <c r="G2" s="545"/>
      <c r="H2" s="545"/>
      <c r="I2" s="545"/>
      <c r="J2" s="545"/>
      <c r="K2" s="545"/>
      <c r="L2" s="632"/>
      <c r="M2" s="219"/>
      <c r="N2" s="219"/>
      <c r="O2" s="219"/>
      <c r="P2" s="219"/>
      <c r="Q2" s="544" t="s">
        <v>297</v>
      </c>
      <c r="R2" s="545"/>
      <c r="S2" s="545"/>
      <c r="T2" s="545"/>
      <c r="U2" s="545"/>
      <c r="V2" s="545"/>
      <c r="W2" s="545"/>
      <c r="X2" s="545"/>
      <c r="Y2" s="545"/>
      <c r="Z2" s="545"/>
      <c r="AA2" s="632"/>
      <c r="AB2" s="219"/>
      <c r="AC2" s="219"/>
      <c r="AD2" s="219"/>
      <c r="AE2" s="219"/>
      <c r="AF2" s="219"/>
      <c r="AG2" s="219"/>
      <c r="AH2" s="544" t="s">
        <v>297</v>
      </c>
      <c r="AI2" s="545"/>
      <c r="AJ2" s="545"/>
      <c r="AK2" s="545"/>
      <c r="AL2" s="545"/>
      <c r="AM2" s="545"/>
      <c r="AN2" s="545"/>
      <c r="AO2" s="545"/>
      <c r="AP2" s="545"/>
      <c r="AQ2" s="545"/>
      <c r="AR2" s="632"/>
      <c r="AS2" s="219"/>
      <c r="AT2" s="219"/>
      <c r="AU2" s="219"/>
      <c r="AV2" s="219"/>
      <c r="AW2" s="219"/>
      <c r="AX2" s="219"/>
      <c r="AY2" s="219"/>
      <c r="AZ2" s="219"/>
      <c r="BA2" s="219"/>
      <c r="BB2" s="219"/>
      <c r="BC2" s="219"/>
      <c r="BD2" s="219"/>
      <c r="BE2" s="219"/>
      <c r="BF2" s="219"/>
      <c r="BG2" s="219"/>
      <c r="BH2" s="219"/>
      <c r="BI2" s="219"/>
      <c r="BJ2" s="219"/>
      <c r="BK2" s="219"/>
      <c r="BL2" s="219"/>
    </row>
    <row r="3" spans="1:64" x14ac:dyDescent="0.35">
      <c r="A3" s="219"/>
      <c r="B3" s="415" t="s">
        <v>288</v>
      </c>
      <c r="C3" s="512"/>
      <c r="D3" s="512"/>
      <c r="E3" s="512"/>
      <c r="F3" s="512"/>
      <c r="G3" s="512"/>
      <c r="H3" s="512"/>
      <c r="I3" s="512"/>
      <c r="J3" s="512"/>
      <c r="K3" s="512"/>
      <c r="L3" s="527"/>
      <c r="M3" s="219"/>
      <c r="N3" s="219"/>
      <c r="O3" s="219"/>
      <c r="P3" s="219"/>
      <c r="Q3" s="415" t="s">
        <v>288</v>
      </c>
      <c r="R3" s="654">
        <f>$C$3</f>
        <v>0</v>
      </c>
      <c r="S3" s="654"/>
      <c r="T3" s="654"/>
      <c r="U3" s="654"/>
      <c r="V3" s="654"/>
      <c r="W3" s="654"/>
      <c r="X3" s="654"/>
      <c r="Y3" s="654"/>
      <c r="Z3" s="654"/>
      <c r="AA3" s="655"/>
      <c r="AB3" s="219"/>
      <c r="AC3" s="219"/>
      <c r="AD3" s="219"/>
      <c r="AE3" s="219"/>
      <c r="AF3" s="219"/>
      <c r="AG3" s="219"/>
      <c r="AH3" s="415" t="s">
        <v>288</v>
      </c>
      <c r="AI3" s="658">
        <f>$C$3</f>
        <v>0</v>
      </c>
      <c r="AJ3" s="658"/>
      <c r="AK3" s="658"/>
      <c r="AL3" s="658"/>
      <c r="AM3" s="658"/>
      <c r="AN3" s="658"/>
      <c r="AO3" s="658"/>
      <c r="AP3" s="658"/>
      <c r="AQ3" s="658"/>
      <c r="AR3" s="659"/>
      <c r="AS3" s="219"/>
      <c r="AT3" s="219"/>
      <c r="AU3" s="219"/>
      <c r="AV3" s="219"/>
      <c r="AW3" s="219"/>
      <c r="AX3" s="219"/>
      <c r="AY3" s="219"/>
      <c r="AZ3" s="219"/>
      <c r="BA3" s="219"/>
      <c r="BB3" s="219"/>
      <c r="BC3" s="219"/>
      <c r="BD3" s="219"/>
      <c r="BE3" s="219"/>
      <c r="BF3" s="219"/>
      <c r="BG3" s="219"/>
      <c r="BH3" s="219"/>
      <c r="BI3" s="219"/>
      <c r="BJ3" s="219"/>
      <c r="BK3" s="219"/>
      <c r="BL3" s="219"/>
    </row>
    <row r="4" spans="1:64" x14ac:dyDescent="0.35">
      <c r="A4" s="219"/>
      <c r="B4" s="415" t="s">
        <v>289</v>
      </c>
      <c r="C4" s="512"/>
      <c r="D4" s="512"/>
      <c r="E4" s="512"/>
      <c r="F4" s="512"/>
      <c r="G4" s="512"/>
      <c r="H4" s="512"/>
      <c r="I4" s="512"/>
      <c r="J4" s="512"/>
      <c r="K4" s="512"/>
      <c r="L4" s="527"/>
      <c r="M4" s="219"/>
      <c r="N4" s="219"/>
      <c r="O4" s="219"/>
      <c r="P4" s="219"/>
      <c r="Q4" s="415" t="s">
        <v>289</v>
      </c>
      <c r="R4" s="654">
        <f>$C$4</f>
        <v>0</v>
      </c>
      <c r="S4" s="654"/>
      <c r="T4" s="654"/>
      <c r="U4" s="654"/>
      <c r="V4" s="654"/>
      <c r="W4" s="654"/>
      <c r="X4" s="654"/>
      <c r="Y4" s="654"/>
      <c r="Z4" s="654"/>
      <c r="AA4" s="655"/>
      <c r="AB4" s="219"/>
      <c r="AC4" s="219"/>
      <c r="AD4" s="219"/>
      <c r="AE4" s="219"/>
      <c r="AF4" s="219"/>
      <c r="AG4" s="219"/>
      <c r="AH4" s="415" t="s">
        <v>289</v>
      </c>
      <c r="AI4" s="658">
        <f>$C$4</f>
        <v>0</v>
      </c>
      <c r="AJ4" s="658"/>
      <c r="AK4" s="658"/>
      <c r="AL4" s="658"/>
      <c r="AM4" s="658"/>
      <c r="AN4" s="658"/>
      <c r="AO4" s="658"/>
      <c r="AP4" s="658"/>
      <c r="AQ4" s="658"/>
      <c r="AR4" s="659"/>
      <c r="AS4" s="219"/>
      <c r="AT4" s="219"/>
      <c r="AU4" s="219"/>
      <c r="AV4" s="219"/>
      <c r="AW4" s="219"/>
      <c r="AX4" s="219"/>
      <c r="AY4" s="219"/>
      <c r="AZ4" s="219"/>
      <c r="BA4" s="219"/>
      <c r="BB4" s="219"/>
      <c r="BC4" s="219"/>
      <c r="BD4" s="219"/>
      <c r="BE4" s="219"/>
      <c r="BF4" s="219"/>
      <c r="BG4" s="219"/>
      <c r="BH4" s="219"/>
      <c r="BI4" s="219"/>
      <c r="BJ4" s="219"/>
      <c r="BK4" s="219"/>
      <c r="BL4" s="219"/>
    </row>
    <row r="5" spans="1:64" ht="16" thickBot="1" x14ac:dyDescent="0.4">
      <c r="A5" s="219"/>
      <c r="B5" s="410" t="s">
        <v>290</v>
      </c>
      <c r="C5" s="528"/>
      <c r="D5" s="528"/>
      <c r="E5" s="528"/>
      <c r="F5" s="528"/>
      <c r="G5" s="528"/>
      <c r="H5" s="528"/>
      <c r="I5" s="528"/>
      <c r="J5" s="528"/>
      <c r="K5" s="528"/>
      <c r="L5" s="529"/>
      <c r="M5" s="219"/>
      <c r="N5" s="219"/>
      <c r="O5" s="219"/>
      <c r="P5" s="219"/>
      <c r="Q5" s="410" t="s">
        <v>290</v>
      </c>
      <c r="R5" s="656">
        <f>$C$5</f>
        <v>0</v>
      </c>
      <c r="S5" s="656"/>
      <c r="T5" s="656"/>
      <c r="U5" s="656"/>
      <c r="V5" s="656"/>
      <c r="W5" s="656"/>
      <c r="X5" s="656"/>
      <c r="Y5" s="656"/>
      <c r="Z5" s="656"/>
      <c r="AA5" s="657"/>
      <c r="AB5" s="219"/>
      <c r="AC5" s="219"/>
      <c r="AD5" s="219"/>
      <c r="AE5" s="219"/>
      <c r="AF5" s="219"/>
      <c r="AG5" s="219"/>
      <c r="AH5" s="410" t="s">
        <v>290</v>
      </c>
      <c r="AI5" s="660">
        <f>$C$5</f>
        <v>0</v>
      </c>
      <c r="AJ5" s="660"/>
      <c r="AK5" s="660"/>
      <c r="AL5" s="660"/>
      <c r="AM5" s="660"/>
      <c r="AN5" s="660"/>
      <c r="AO5" s="660"/>
      <c r="AP5" s="660"/>
      <c r="AQ5" s="660"/>
      <c r="AR5" s="661"/>
      <c r="AS5" s="219"/>
      <c r="AT5" s="219"/>
      <c r="AU5" s="219"/>
      <c r="AV5" s="219"/>
      <c r="AW5" s="219"/>
      <c r="AX5" s="219"/>
      <c r="AY5" s="219"/>
      <c r="AZ5" s="219"/>
      <c r="BA5" s="219"/>
      <c r="BB5" s="219"/>
      <c r="BC5" s="219"/>
      <c r="BD5" s="219"/>
      <c r="BE5" s="219"/>
      <c r="BF5" s="219"/>
      <c r="BG5" s="219"/>
      <c r="BH5" s="219"/>
      <c r="BI5" s="219"/>
      <c r="BJ5" s="219"/>
      <c r="BK5" s="219"/>
      <c r="BL5" s="219"/>
    </row>
    <row r="6" spans="1:64" ht="16" thickBot="1" x14ac:dyDescent="0.4">
      <c r="A6" s="219"/>
      <c r="B6" s="219"/>
      <c r="C6" s="219"/>
      <c r="D6" s="219"/>
      <c r="E6" s="219"/>
      <c r="F6" s="357"/>
      <c r="G6" s="357"/>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row>
    <row r="7" spans="1:64" s="242" customFormat="1" x14ac:dyDescent="0.35">
      <c r="A7" s="519" t="s">
        <v>97</v>
      </c>
      <c r="B7" s="520"/>
      <c r="C7" s="520"/>
      <c r="D7" s="520"/>
      <c r="E7" s="520"/>
      <c r="F7" s="520"/>
      <c r="G7" s="520"/>
      <c r="H7" s="520"/>
      <c r="I7" s="520"/>
      <c r="J7" s="520"/>
      <c r="K7" s="520"/>
      <c r="L7" s="520"/>
      <c r="M7" s="521"/>
      <c r="N7" s="413"/>
      <c r="P7" s="573" t="s">
        <v>221</v>
      </c>
      <c r="Q7" s="574"/>
      <c r="R7" s="574"/>
      <c r="S7" s="574"/>
      <c r="T7" s="574"/>
      <c r="U7" s="574"/>
      <c r="V7" s="574"/>
      <c r="W7" s="574"/>
      <c r="X7" s="574"/>
      <c r="Y7" s="574"/>
      <c r="Z7" s="574"/>
      <c r="AA7" s="574"/>
      <c r="AB7" s="574"/>
      <c r="AC7" s="574"/>
      <c r="AD7" s="575"/>
      <c r="AG7" s="614" t="s">
        <v>102</v>
      </c>
      <c r="AH7" s="615"/>
      <c r="AI7" s="615"/>
      <c r="AJ7" s="615"/>
      <c r="AK7" s="615"/>
      <c r="AL7" s="615"/>
      <c r="AM7" s="615"/>
      <c r="AN7" s="615"/>
      <c r="AO7" s="615"/>
      <c r="AP7" s="615"/>
      <c r="AQ7" s="615"/>
      <c r="AR7" s="615"/>
      <c r="AS7" s="615"/>
      <c r="AT7" s="615"/>
      <c r="AU7" s="616"/>
    </row>
    <row r="8" spans="1:64" s="242" customFormat="1" x14ac:dyDescent="0.35">
      <c r="A8" s="522" t="s">
        <v>3</v>
      </c>
      <c r="B8" s="496"/>
      <c r="C8" s="496"/>
      <c r="D8" s="496"/>
      <c r="E8" s="496"/>
      <c r="F8" s="496"/>
      <c r="G8" s="496"/>
      <c r="H8" s="496"/>
      <c r="I8" s="496"/>
      <c r="J8" s="496"/>
      <c r="K8" s="496"/>
      <c r="L8" s="496"/>
      <c r="M8" s="523"/>
      <c r="N8" s="413"/>
      <c r="P8" s="522" t="s">
        <v>3</v>
      </c>
      <c r="Q8" s="496"/>
      <c r="R8" s="496"/>
      <c r="S8" s="496"/>
      <c r="T8" s="496"/>
      <c r="U8" s="496"/>
      <c r="V8" s="496"/>
      <c r="W8" s="496"/>
      <c r="X8" s="496"/>
      <c r="Y8" s="496"/>
      <c r="Z8" s="496"/>
      <c r="AA8" s="496"/>
      <c r="AB8" s="496"/>
      <c r="AC8" s="496"/>
      <c r="AD8" s="523"/>
      <c r="AG8" s="522" t="s">
        <v>3</v>
      </c>
      <c r="AH8" s="496"/>
      <c r="AI8" s="496"/>
      <c r="AJ8" s="496"/>
      <c r="AK8" s="496"/>
      <c r="AL8" s="496"/>
      <c r="AM8" s="496"/>
      <c r="AN8" s="496"/>
      <c r="AO8" s="496"/>
      <c r="AP8" s="496"/>
      <c r="AQ8" s="496"/>
      <c r="AR8" s="496"/>
      <c r="AS8" s="496"/>
      <c r="AT8" s="496"/>
      <c r="AU8" s="523"/>
    </row>
    <row r="9" spans="1:64" s="165" customFormat="1" x14ac:dyDescent="0.35">
      <c r="A9" s="495" t="s">
        <v>94</v>
      </c>
      <c r="B9" s="491"/>
      <c r="C9" s="524"/>
      <c r="D9" s="524"/>
      <c r="E9" s="524"/>
      <c r="F9" s="524"/>
      <c r="G9" s="409" t="s">
        <v>95</v>
      </c>
      <c r="H9" s="525"/>
      <c r="I9" s="525"/>
      <c r="J9" s="525"/>
      <c r="K9" s="525"/>
      <c r="L9" s="525"/>
      <c r="M9" s="526"/>
      <c r="N9" s="432"/>
      <c r="P9" s="495" t="s">
        <v>94</v>
      </c>
      <c r="Q9" s="491"/>
      <c r="R9" s="491"/>
      <c r="S9" s="525"/>
      <c r="T9" s="525"/>
      <c r="U9" s="525"/>
      <c r="V9" s="525"/>
      <c r="W9" s="409" t="s">
        <v>95</v>
      </c>
      <c r="X9" s="525"/>
      <c r="Y9" s="525"/>
      <c r="Z9" s="525"/>
      <c r="AA9" s="525"/>
      <c r="AB9" s="525"/>
      <c r="AC9" s="525"/>
      <c r="AD9" s="526"/>
      <c r="AG9" s="495" t="s">
        <v>94</v>
      </c>
      <c r="AH9" s="491"/>
      <c r="AI9" s="491"/>
      <c r="AJ9" s="525"/>
      <c r="AK9" s="525"/>
      <c r="AL9" s="525"/>
      <c r="AM9" s="525"/>
      <c r="AN9" s="409" t="s">
        <v>95</v>
      </c>
      <c r="AO9" s="525"/>
      <c r="AP9" s="525"/>
      <c r="AQ9" s="525"/>
      <c r="AR9" s="525"/>
      <c r="AS9" s="525"/>
      <c r="AT9" s="525"/>
      <c r="AU9" s="526"/>
    </row>
    <row r="10" spans="1:64" s="165" customFormat="1" x14ac:dyDescent="0.35">
      <c r="A10" s="495" t="s">
        <v>0</v>
      </c>
      <c r="B10" s="491"/>
      <c r="C10" s="512"/>
      <c r="D10" s="512"/>
      <c r="E10" s="512"/>
      <c r="F10" s="512"/>
      <c r="G10" s="512"/>
      <c r="H10" s="512"/>
      <c r="I10" s="512"/>
      <c r="J10" s="512"/>
      <c r="K10" s="512"/>
      <c r="L10" s="512"/>
      <c r="M10" s="527"/>
      <c r="N10" s="432"/>
      <c r="P10" s="495" t="s">
        <v>0</v>
      </c>
      <c r="Q10" s="491"/>
      <c r="R10" s="491"/>
      <c r="S10" s="512"/>
      <c r="T10" s="512"/>
      <c r="U10" s="512"/>
      <c r="V10" s="512"/>
      <c r="W10" s="512"/>
      <c r="X10" s="512"/>
      <c r="Y10" s="512"/>
      <c r="Z10" s="512"/>
      <c r="AA10" s="512"/>
      <c r="AB10" s="512"/>
      <c r="AC10" s="512"/>
      <c r="AD10" s="527"/>
      <c r="AG10" s="495" t="s">
        <v>0</v>
      </c>
      <c r="AH10" s="491"/>
      <c r="AI10" s="491"/>
      <c r="AJ10" s="512"/>
      <c r="AK10" s="512"/>
      <c r="AL10" s="512"/>
      <c r="AM10" s="512"/>
      <c r="AN10" s="512"/>
      <c r="AO10" s="512"/>
      <c r="AP10" s="512"/>
      <c r="AQ10" s="512"/>
      <c r="AR10" s="512"/>
      <c r="AS10" s="512"/>
      <c r="AT10" s="512"/>
      <c r="AU10" s="527"/>
    </row>
    <row r="11" spans="1:64" s="165" customFormat="1" x14ac:dyDescent="0.35">
      <c r="A11" s="495" t="s">
        <v>96</v>
      </c>
      <c r="B11" s="491"/>
      <c r="C11" s="512"/>
      <c r="D11" s="512"/>
      <c r="E11" s="512"/>
      <c r="F11" s="512"/>
      <c r="G11" s="512"/>
      <c r="H11" s="512"/>
      <c r="I11" s="512"/>
      <c r="J11" s="512"/>
      <c r="K11" s="512"/>
      <c r="L11" s="512"/>
      <c r="M11" s="527"/>
      <c r="N11" s="432"/>
      <c r="P11" s="495" t="s">
        <v>96</v>
      </c>
      <c r="Q11" s="491"/>
      <c r="R11" s="491"/>
      <c r="S11" s="512"/>
      <c r="T11" s="512"/>
      <c r="U11" s="512"/>
      <c r="V11" s="512"/>
      <c r="W11" s="512"/>
      <c r="X11" s="512"/>
      <c r="Y11" s="512"/>
      <c r="Z11" s="512"/>
      <c r="AA11" s="512"/>
      <c r="AB11" s="512"/>
      <c r="AC11" s="512"/>
      <c r="AD11" s="527"/>
      <c r="AG11" s="495" t="s">
        <v>96</v>
      </c>
      <c r="AH11" s="491"/>
      <c r="AI11" s="491"/>
      <c r="AJ11" s="512"/>
      <c r="AK11" s="512"/>
      <c r="AL11" s="512"/>
      <c r="AM11" s="512"/>
      <c r="AN11" s="512"/>
      <c r="AO11" s="512"/>
      <c r="AP11" s="512"/>
      <c r="AQ11" s="512"/>
      <c r="AR11" s="512"/>
      <c r="AS11" s="512"/>
      <c r="AT11" s="512"/>
      <c r="AU11" s="527"/>
    </row>
    <row r="12" spans="1:64" s="165" customFormat="1" ht="16" thickBot="1" x14ac:dyDescent="0.4">
      <c r="A12" s="516" t="s">
        <v>2</v>
      </c>
      <c r="B12" s="517"/>
      <c r="C12" s="528"/>
      <c r="D12" s="528"/>
      <c r="E12" s="528"/>
      <c r="F12" s="528"/>
      <c r="G12" s="528"/>
      <c r="H12" s="528"/>
      <c r="I12" s="528"/>
      <c r="J12" s="528"/>
      <c r="K12" s="528"/>
      <c r="L12" s="528"/>
      <c r="M12" s="529"/>
      <c r="N12" s="432"/>
      <c r="P12" s="516" t="s">
        <v>2</v>
      </c>
      <c r="Q12" s="517"/>
      <c r="R12" s="517"/>
      <c r="S12" s="528"/>
      <c r="T12" s="528"/>
      <c r="U12" s="528"/>
      <c r="V12" s="528"/>
      <c r="W12" s="528"/>
      <c r="X12" s="528"/>
      <c r="Y12" s="528"/>
      <c r="Z12" s="528"/>
      <c r="AA12" s="528"/>
      <c r="AB12" s="528"/>
      <c r="AC12" s="528"/>
      <c r="AD12" s="529"/>
      <c r="AG12" s="516" t="s">
        <v>2</v>
      </c>
      <c r="AH12" s="517"/>
      <c r="AI12" s="517"/>
      <c r="AJ12" s="528"/>
      <c r="AK12" s="528"/>
      <c r="AL12" s="528"/>
      <c r="AM12" s="528"/>
      <c r="AN12" s="528"/>
      <c r="AO12" s="528"/>
      <c r="AP12" s="528"/>
      <c r="AQ12" s="528"/>
      <c r="AR12" s="528"/>
      <c r="AS12" s="528"/>
      <c r="AT12" s="528"/>
      <c r="AU12" s="529"/>
    </row>
    <row r="13" spans="1:64" ht="16" thickBot="1" x14ac:dyDescent="0.4">
      <c r="F13" s="357"/>
      <c r="G13" s="357"/>
    </row>
    <row r="14" spans="1:64" x14ac:dyDescent="0.35">
      <c r="A14" s="502" t="s">
        <v>84</v>
      </c>
      <c r="B14" s="503"/>
      <c r="C14" s="503"/>
      <c r="D14" s="503"/>
      <c r="E14" s="503"/>
      <c r="F14" s="503"/>
      <c r="G14" s="503"/>
      <c r="H14" s="503"/>
      <c r="I14" s="503"/>
      <c r="J14" s="503"/>
      <c r="K14" s="503"/>
      <c r="L14" s="503"/>
      <c r="M14" s="518"/>
      <c r="P14" s="502" t="s">
        <v>84</v>
      </c>
      <c r="Q14" s="503"/>
      <c r="R14" s="503"/>
      <c r="S14" s="503"/>
      <c r="T14" s="503"/>
      <c r="U14" s="503"/>
      <c r="V14" s="503"/>
      <c r="W14" s="503"/>
      <c r="X14" s="503"/>
      <c r="Y14" s="503"/>
      <c r="Z14" s="503"/>
      <c r="AA14" s="503"/>
      <c r="AB14" s="503"/>
      <c r="AC14" s="503"/>
      <c r="AD14" s="518"/>
      <c r="AE14" s="358"/>
      <c r="AF14" s="358"/>
      <c r="AG14" s="502" t="s">
        <v>84</v>
      </c>
      <c r="AH14" s="503"/>
      <c r="AI14" s="503"/>
      <c r="AJ14" s="503"/>
      <c r="AK14" s="503"/>
      <c r="AL14" s="503"/>
      <c r="AM14" s="503"/>
      <c r="AN14" s="503"/>
      <c r="AO14" s="503"/>
      <c r="AP14" s="503"/>
      <c r="AQ14" s="503"/>
      <c r="AR14" s="503"/>
      <c r="AS14" s="503"/>
      <c r="AT14" s="503"/>
      <c r="AU14" s="518"/>
    </row>
    <row r="15" spans="1:64" s="242" customFormat="1" x14ac:dyDescent="0.35">
      <c r="A15" s="419"/>
      <c r="B15" s="412" t="s">
        <v>85</v>
      </c>
      <c r="C15" s="496" t="s">
        <v>13</v>
      </c>
      <c r="D15" s="496"/>
      <c r="E15" s="424" t="s">
        <v>14</v>
      </c>
      <c r="F15" s="361" t="s">
        <v>171</v>
      </c>
      <c r="G15" s="412" t="s">
        <v>68</v>
      </c>
      <c r="H15" s="422" t="s">
        <v>151</v>
      </c>
      <c r="I15" s="412" t="s">
        <v>80</v>
      </c>
      <c r="J15" s="412" t="s">
        <v>81</v>
      </c>
      <c r="K15" s="422" t="s">
        <v>82</v>
      </c>
      <c r="L15" s="412" t="s">
        <v>150</v>
      </c>
      <c r="M15" s="259" t="s">
        <v>18</v>
      </c>
      <c r="N15" s="413"/>
      <c r="P15" s="522" t="s">
        <v>85</v>
      </c>
      <c r="Q15" s="496"/>
      <c r="R15" s="496"/>
      <c r="S15" s="496" t="s">
        <v>13</v>
      </c>
      <c r="T15" s="496"/>
      <c r="U15" s="424" t="s">
        <v>14</v>
      </c>
      <c r="V15" s="424" t="s">
        <v>171</v>
      </c>
      <c r="W15" s="424" t="s">
        <v>68</v>
      </c>
      <c r="X15" s="260" t="s">
        <v>151</v>
      </c>
      <c r="Y15" s="424" t="s">
        <v>80</v>
      </c>
      <c r="Z15" s="424" t="s">
        <v>81</v>
      </c>
      <c r="AA15" s="260" t="s">
        <v>82</v>
      </c>
      <c r="AB15" s="424" t="s">
        <v>150</v>
      </c>
      <c r="AC15" s="260" t="s">
        <v>18</v>
      </c>
      <c r="AD15" s="267" t="s">
        <v>114</v>
      </c>
      <c r="AE15" s="413"/>
      <c r="AF15" s="413"/>
      <c r="AG15" s="522" t="s">
        <v>85</v>
      </c>
      <c r="AH15" s="496"/>
      <c r="AI15" s="496"/>
      <c r="AJ15" s="496" t="s">
        <v>13</v>
      </c>
      <c r="AK15" s="496"/>
      <c r="AL15" s="424" t="s">
        <v>14</v>
      </c>
      <c r="AM15" s="424" t="s">
        <v>171</v>
      </c>
      <c r="AN15" s="424" t="s">
        <v>68</v>
      </c>
      <c r="AO15" s="260" t="s">
        <v>151</v>
      </c>
      <c r="AP15" s="424" t="s">
        <v>80</v>
      </c>
      <c r="AQ15" s="424" t="s">
        <v>81</v>
      </c>
      <c r="AR15" s="260" t="s">
        <v>82</v>
      </c>
      <c r="AS15" s="424" t="s">
        <v>150</v>
      </c>
      <c r="AT15" s="260" t="s">
        <v>213</v>
      </c>
      <c r="AU15" s="267" t="s">
        <v>110</v>
      </c>
    </row>
    <row r="16" spans="1:64" x14ac:dyDescent="0.35">
      <c r="A16" s="415">
        <v>1</v>
      </c>
      <c r="B16" s="420"/>
      <c r="C16" s="491"/>
      <c r="D16" s="491"/>
      <c r="E16" s="409"/>
      <c r="F16" s="234">
        <v>0</v>
      </c>
      <c r="G16" s="234">
        <v>0</v>
      </c>
      <c r="H16" s="235">
        <f>SUM(F16:G16)</f>
        <v>0</v>
      </c>
      <c r="I16" s="234">
        <v>0</v>
      </c>
      <c r="J16" s="234">
        <v>0</v>
      </c>
      <c r="K16" s="235">
        <f>SUM(I16:J16)</f>
        <v>0</v>
      </c>
      <c r="L16" s="234">
        <v>0</v>
      </c>
      <c r="M16" s="236">
        <f>SUM(H16, K16, L16)</f>
        <v>0</v>
      </c>
      <c r="N16" s="222"/>
      <c r="P16" s="191">
        <v>1</v>
      </c>
      <c r="Q16" s="617"/>
      <c r="R16" s="617"/>
      <c r="S16" s="491"/>
      <c r="T16" s="491"/>
      <c r="U16" s="409"/>
      <c r="V16" s="234">
        <v>0</v>
      </c>
      <c r="W16" s="234">
        <v>0</v>
      </c>
      <c r="X16" s="295">
        <f>SUM(V16:W16)</f>
        <v>0</v>
      </c>
      <c r="Y16" s="234">
        <v>0</v>
      </c>
      <c r="Z16" s="234">
        <v>0</v>
      </c>
      <c r="AA16" s="295">
        <f>SUM(Y16:Z16)</f>
        <v>0</v>
      </c>
      <c r="AB16" s="234">
        <v>0</v>
      </c>
      <c r="AC16" s="295">
        <f>SUM(X16, AA16, AB16)</f>
        <v>0</v>
      </c>
      <c r="AD16" s="296">
        <f>M16-AC16</f>
        <v>0</v>
      </c>
      <c r="AE16" s="222"/>
      <c r="AF16" s="222"/>
      <c r="AG16" s="191">
        <v>1</v>
      </c>
      <c r="AH16" s="617"/>
      <c r="AI16" s="617"/>
      <c r="AJ16" s="491"/>
      <c r="AK16" s="491"/>
      <c r="AL16" s="409"/>
      <c r="AM16" s="234">
        <v>0</v>
      </c>
      <c r="AN16" s="234">
        <v>0</v>
      </c>
      <c r="AO16" s="277">
        <f>SUM(AM16:AN16)</f>
        <v>0</v>
      </c>
      <c r="AP16" s="234">
        <v>0</v>
      </c>
      <c r="AQ16" s="234">
        <v>0</v>
      </c>
      <c r="AR16" s="277">
        <f>SUM(AP16:AQ16)</f>
        <v>0</v>
      </c>
      <c r="AS16" s="234">
        <v>0</v>
      </c>
      <c r="AT16" s="277">
        <f>SUM(AO16, AR16, AS16)</f>
        <v>0</v>
      </c>
      <c r="AU16" s="278">
        <f>IF($S$73&lt;&gt;0, AC16-AT16, M16-AT16)</f>
        <v>0</v>
      </c>
    </row>
    <row r="17" spans="1:48" x14ac:dyDescent="0.35">
      <c r="A17" s="415">
        <v>2</v>
      </c>
      <c r="B17" s="420"/>
      <c r="C17" s="491"/>
      <c r="D17" s="491"/>
      <c r="E17" s="409"/>
      <c r="F17" s="234">
        <v>0</v>
      </c>
      <c r="G17" s="234">
        <v>0</v>
      </c>
      <c r="H17" s="235">
        <f t="shared" ref="H17:H22" si="0">SUM(F17:G17)</f>
        <v>0</v>
      </c>
      <c r="I17" s="234">
        <v>0</v>
      </c>
      <c r="J17" s="234">
        <v>0</v>
      </c>
      <c r="K17" s="235">
        <f t="shared" ref="K17:K22" si="1">SUM(I17:J17)</f>
        <v>0</v>
      </c>
      <c r="L17" s="234">
        <v>0</v>
      </c>
      <c r="M17" s="236">
        <f t="shared" ref="M17:M22" si="2">SUM(H17, K17, L17)</f>
        <v>0</v>
      </c>
      <c r="N17" s="222"/>
      <c r="P17" s="191">
        <v>2</v>
      </c>
      <c r="Q17" s="617"/>
      <c r="R17" s="617"/>
      <c r="S17" s="491"/>
      <c r="T17" s="491"/>
      <c r="U17" s="409"/>
      <c r="V17" s="234">
        <v>0</v>
      </c>
      <c r="W17" s="234">
        <v>0</v>
      </c>
      <c r="X17" s="295">
        <f t="shared" ref="X17:X22" si="3">SUM(V17:W17)</f>
        <v>0</v>
      </c>
      <c r="Y17" s="234">
        <v>0</v>
      </c>
      <c r="Z17" s="234">
        <v>0</v>
      </c>
      <c r="AA17" s="295">
        <f t="shared" ref="AA17:AA22" si="4">SUM(Y17:Z17)</f>
        <v>0</v>
      </c>
      <c r="AB17" s="234">
        <v>0</v>
      </c>
      <c r="AC17" s="295">
        <f t="shared" ref="AC17:AC22" si="5">SUM(X17, AA17, AB17)</f>
        <v>0</v>
      </c>
      <c r="AD17" s="296">
        <f>M17-AC17</f>
        <v>0</v>
      </c>
      <c r="AE17" s="222"/>
      <c r="AF17" s="222"/>
      <c r="AG17" s="191">
        <v>2</v>
      </c>
      <c r="AH17" s="617"/>
      <c r="AI17" s="617"/>
      <c r="AJ17" s="491"/>
      <c r="AK17" s="491"/>
      <c r="AL17" s="409"/>
      <c r="AM17" s="234">
        <v>0</v>
      </c>
      <c r="AN17" s="234">
        <v>0</v>
      </c>
      <c r="AO17" s="277">
        <f t="shared" ref="AO17:AO22" si="6">SUM(AM17:AN17)</f>
        <v>0</v>
      </c>
      <c r="AP17" s="234">
        <v>0</v>
      </c>
      <c r="AQ17" s="234">
        <v>0</v>
      </c>
      <c r="AR17" s="277">
        <f t="shared" ref="AR17:AR22" si="7">SUM(AP17:AQ17)</f>
        <v>0</v>
      </c>
      <c r="AS17" s="234">
        <v>0</v>
      </c>
      <c r="AT17" s="277">
        <f t="shared" ref="AT17:AT22" si="8">SUM(AO17, AR17, AS17)</f>
        <v>0</v>
      </c>
      <c r="AU17" s="278">
        <f t="shared" ref="AU17:AU23" si="9">IF($S$73&lt;&gt;0, AC17-AT17, M17-AT17)</f>
        <v>0</v>
      </c>
    </row>
    <row r="18" spans="1:48" x14ac:dyDescent="0.35">
      <c r="A18" s="415">
        <v>3</v>
      </c>
      <c r="B18" s="420"/>
      <c r="C18" s="491"/>
      <c r="D18" s="491"/>
      <c r="E18" s="409"/>
      <c r="F18" s="234">
        <v>0</v>
      </c>
      <c r="G18" s="234">
        <v>0</v>
      </c>
      <c r="H18" s="235">
        <f t="shared" si="0"/>
        <v>0</v>
      </c>
      <c r="I18" s="234">
        <v>0</v>
      </c>
      <c r="J18" s="234">
        <v>0</v>
      </c>
      <c r="K18" s="235">
        <f t="shared" si="1"/>
        <v>0</v>
      </c>
      <c r="L18" s="234">
        <v>0</v>
      </c>
      <c r="M18" s="236">
        <f>SUM(H18, K18, L18)</f>
        <v>0</v>
      </c>
      <c r="N18" s="222"/>
      <c r="P18" s="191">
        <v>3</v>
      </c>
      <c r="Q18" s="617"/>
      <c r="R18" s="617"/>
      <c r="S18" s="491"/>
      <c r="T18" s="491"/>
      <c r="U18" s="409"/>
      <c r="V18" s="234">
        <v>0</v>
      </c>
      <c r="W18" s="234">
        <v>0</v>
      </c>
      <c r="X18" s="295">
        <f t="shared" si="3"/>
        <v>0</v>
      </c>
      <c r="Y18" s="234">
        <v>0</v>
      </c>
      <c r="Z18" s="234">
        <v>0</v>
      </c>
      <c r="AA18" s="295">
        <f t="shared" si="4"/>
        <v>0</v>
      </c>
      <c r="AB18" s="234">
        <v>0</v>
      </c>
      <c r="AC18" s="295">
        <f t="shared" si="5"/>
        <v>0</v>
      </c>
      <c r="AD18" s="296">
        <f>M18-AC18</f>
        <v>0</v>
      </c>
      <c r="AE18" s="222"/>
      <c r="AF18" s="222"/>
      <c r="AG18" s="191">
        <v>3</v>
      </c>
      <c r="AH18" s="617"/>
      <c r="AI18" s="617"/>
      <c r="AJ18" s="491"/>
      <c r="AK18" s="491"/>
      <c r="AL18" s="409"/>
      <c r="AM18" s="234">
        <v>0</v>
      </c>
      <c r="AN18" s="234">
        <v>0</v>
      </c>
      <c r="AO18" s="277">
        <f t="shared" si="6"/>
        <v>0</v>
      </c>
      <c r="AP18" s="234">
        <v>0</v>
      </c>
      <c r="AQ18" s="234">
        <v>0</v>
      </c>
      <c r="AR18" s="277">
        <f t="shared" si="7"/>
        <v>0</v>
      </c>
      <c r="AS18" s="234">
        <v>0</v>
      </c>
      <c r="AT18" s="277">
        <f t="shared" si="8"/>
        <v>0</v>
      </c>
      <c r="AU18" s="278">
        <f t="shared" si="9"/>
        <v>0</v>
      </c>
    </row>
    <row r="19" spans="1:48" x14ac:dyDescent="0.35">
      <c r="A19" s="415">
        <v>4</v>
      </c>
      <c r="B19" s="420"/>
      <c r="C19" s="491"/>
      <c r="D19" s="491"/>
      <c r="E19" s="409"/>
      <c r="F19" s="234">
        <v>0</v>
      </c>
      <c r="G19" s="234">
        <v>0</v>
      </c>
      <c r="H19" s="235">
        <f>SUM(F19:G19)</f>
        <v>0</v>
      </c>
      <c r="I19" s="234">
        <v>0</v>
      </c>
      <c r="J19" s="234">
        <v>0</v>
      </c>
      <c r="K19" s="235">
        <f>SUM(I19:J19)</f>
        <v>0</v>
      </c>
      <c r="L19" s="234">
        <v>0</v>
      </c>
      <c r="M19" s="236">
        <f>SUM(H19, K19, L19)</f>
        <v>0</v>
      </c>
      <c r="N19" s="222"/>
      <c r="P19" s="191">
        <v>4</v>
      </c>
      <c r="Q19" s="617"/>
      <c r="R19" s="617"/>
      <c r="S19" s="491"/>
      <c r="T19" s="491"/>
      <c r="U19" s="409"/>
      <c r="V19" s="234">
        <v>0</v>
      </c>
      <c r="W19" s="234">
        <v>0</v>
      </c>
      <c r="X19" s="295">
        <f t="shared" si="3"/>
        <v>0</v>
      </c>
      <c r="Y19" s="234">
        <v>0</v>
      </c>
      <c r="Z19" s="234">
        <v>0</v>
      </c>
      <c r="AA19" s="295">
        <f t="shared" si="4"/>
        <v>0</v>
      </c>
      <c r="AB19" s="234">
        <v>0</v>
      </c>
      <c r="AC19" s="295">
        <f t="shared" si="5"/>
        <v>0</v>
      </c>
      <c r="AD19" s="296">
        <f>M19-AC19</f>
        <v>0</v>
      </c>
      <c r="AE19" s="222"/>
      <c r="AF19" s="222"/>
      <c r="AG19" s="191">
        <v>4</v>
      </c>
      <c r="AH19" s="617"/>
      <c r="AI19" s="617"/>
      <c r="AJ19" s="491"/>
      <c r="AK19" s="491"/>
      <c r="AL19" s="409"/>
      <c r="AM19" s="234">
        <v>0</v>
      </c>
      <c r="AN19" s="234">
        <v>0</v>
      </c>
      <c r="AO19" s="277">
        <f t="shared" si="6"/>
        <v>0</v>
      </c>
      <c r="AP19" s="234">
        <v>0</v>
      </c>
      <c r="AQ19" s="234">
        <v>0</v>
      </c>
      <c r="AR19" s="277">
        <f t="shared" si="7"/>
        <v>0</v>
      </c>
      <c r="AS19" s="234">
        <v>0</v>
      </c>
      <c r="AT19" s="277">
        <f t="shared" si="8"/>
        <v>0</v>
      </c>
      <c r="AU19" s="278">
        <f t="shared" si="9"/>
        <v>0</v>
      </c>
    </row>
    <row r="20" spans="1:48" x14ac:dyDescent="0.35">
      <c r="A20" s="415">
        <v>5</v>
      </c>
      <c r="B20" s="420"/>
      <c r="C20" s="491"/>
      <c r="D20" s="491"/>
      <c r="E20" s="409"/>
      <c r="F20" s="234">
        <v>0</v>
      </c>
      <c r="G20" s="234">
        <v>0</v>
      </c>
      <c r="H20" s="235">
        <f t="shared" si="0"/>
        <v>0</v>
      </c>
      <c r="I20" s="234">
        <v>0</v>
      </c>
      <c r="J20" s="234">
        <v>0</v>
      </c>
      <c r="K20" s="235">
        <f t="shared" si="1"/>
        <v>0</v>
      </c>
      <c r="L20" s="234">
        <v>0</v>
      </c>
      <c r="M20" s="236">
        <f t="shared" si="2"/>
        <v>0</v>
      </c>
      <c r="N20" s="222"/>
      <c r="P20" s="191">
        <v>5</v>
      </c>
      <c r="Q20" s="617"/>
      <c r="R20" s="617"/>
      <c r="S20" s="491"/>
      <c r="T20" s="491"/>
      <c r="U20" s="409"/>
      <c r="V20" s="234">
        <v>0</v>
      </c>
      <c r="W20" s="234">
        <v>0</v>
      </c>
      <c r="X20" s="295">
        <f t="shared" si="3"/>
        <v>0</v>
      </c>
      <c r="Y20" s="234">
        <v>0</v>
      </c>
      <c r="Z20" s="234">
        <v>0</v>
      </c>
      <c r="AA20" s="295">
        <f t="shared" si="4"/>
        <v>0</v>
      </c>
      <c r="AB20" s="234">
        <v>0</v>
      </c>
      <c r="AC20" s="295">
        <f t="shared" si="5"/>
        <v>0</v>
      </c>
      <c r="AD20" s="296">
        <f t="shared" ref="AD20:AD24" si="10">M20-AC20</f>
        <v>0</v>
      </c>
      <c r="AE20" s="222"/>
      <c r="AF20" s="222"/>
      <c r="AG20" s="191">
        <v>5</v>
      </c>
      <c r="AH20" s="617"/>
      <c r="AI20" s="617"/>
      <c r="AJ20" s="491"/>
      <c r="AK20" s="491"/>
      <c r="AL20" s="409"/>
      <c r="AM20" s="234">
        <v>0</v>
      </c>
      <c r="AN20" s="234">
        <v>0</v>
      </c>
      <c r="AO20" s="277">
        <f t="shared" si="6"/>
        <v>0</v>
      </c>
      <c r="AP20" s="234">
        <v>0</v>
      </c>
      <c r="AQ20" s="234">
        <v>0</v>
      </c>
      <c r="AR20" s="277">
        <f t="shared" si="7"/>
        <v>0</v>
      </c>
      <c r="AS20" s="234">
        <v>0</v>
      </c>
      <c r="AT20" s="277">
        <f t="shared" si="8"/>
        <v>0</v>
      </c>
      <c r="AU20" s="278">
        <f t="shared" si="9"/>
        <v>0</v>
      </c>
    </row>
    <row r="21" spans="1:48" x14ac:dyDescent="0.35">
      <c r="A21" s="415">
        <v>6</v>
      </c>
      <c r="B21" s="420"/>
      <c r="C21" s="491"/>
      <c r="D21" s="491"/>
      <c r="E21" s="409"/>
      <c r="F21" s="234">
        <v>0</v>
      </c>
      <c r="G21" s="234">
        <v>0</v>
      </c>
      <c r="H21" s="235">
        <f t="shared" si="0"/>
        <v>0</v>
      </c>
      <c r="I21" s="234">
        <v>0</v>
      </c>
      <c r="J21" s="234">
        <v>0</v>
      </c>
      <c r="K21" s="235">
        <f t="shared" si="1"/>
        <v>0</v>
      </c>
      <c r="L21" s="234">
        <v>0</v>
      </c>
      <c r="M21" s="236">
        <f t="shared" si="2"/>
        <v>0</v>
      </c>
      <c r="N21" s="222"/>
      <c r="P21" s="191">
        <v>6</v>
      </c>
      <c r="Q21" s="617"/>
      <c r="R21" s="617"/>
      <c r="S21" s="491"/>
      <c r="T21" s="491"/>
      <c r="U21" s="409"/>
      <c r="V21" s="234">
        <v>0</v>
      </c>
      <c r="W21" s="234">
        <v>0</v>
      </c>
      <c r="X21" s="295">
        <f t="shared" si="3"/>
        <v>0</v>
      </c>
      <c r="Y21" s="234">
        <v>0</v>
      </c>
      <c r="Z21" s="234">
        <v>0</v>
      </c>
      <c r="AA21" s="295">
        <f t="shared" si="4"/>
        <v>0</v>
      </c>
      <c r="AB21" s="234">
        <v>0</v>
      </c>
      <c r="AC21" s="295">
        <f t="shared" si="5"/>
        <v>0</v>
      </c>
      <c r="AD21" s="296">
        <f t="shared" si="10"/>
        <v>0</v>
      </c>
      <c r="AE21" s="222"/>
      <c r="AF21" s="222"/>
      <c r="AG21" s="191">
        <v>6</v>
      </c>
      <c r="AH21" s="617"/>
      <c r="AI21" s="617"/>
      <c r="AJ21" s="491"/>
      <c r="AK21" s="491"/>
      <c r="AL21" s="409"/>
      <c r="AM21" s="234">
        <v>0</v>
      </c>
      <c r="AN21" s="234">
        <v>0</v>
      </c>
      <c r="AO21" s="277">
        <f t="shared" si="6"/>
        <v>0</v>
      </c>
      <c r="AP21" s="234">
        <v>0</v>
      </c>
      <c r="AQ21" s="234">
        <v>0</v>
      </c>
      <c r="AR21" s="277">
        <f t="shared" si="7"/>
        <v>0</v>
      </c>
      <c r="AS21" s="234">
        <v>0</v>
      </c>
      <c r="AT21" s="277">
        <f t="shared" si="8"/>
        <v>0</v>
      </c>
      <c r="AU21" s="278">
        <f t="shared" si="9"/>
        <v>0</v>
      </c>
    </row>
    <row r="22" spans="1:48" x14ac:dyDescent="0.35">
      <c r="A22" s="620" t="s">
        <v>180</v>
      </c>
      <c r="B22" s="617"/>
      <c r="C22" s="532">
        <v>0</v>
      </c>
      <c r="D22" s="532"/>
      <c r="E22" s="409"/>
      <c r="F22" s="234">
        <v>0</v>
      </c>
      <c r="G22" s="234">
        <v>0</v>
      </c>
      <c r="H22" s="235">
        <f t="shared" si="0"/>
        <v>0</v>
      </c>
      <c r="I22" s="234">
        <v>0</v>
      </c>
      <c r="J22" s="234">
        <v>0</v>
      </c>
      <c r="K22" s="235">
        <f t="shared" si="1"/>
        <v>0</v>
      </c>
      <c r="L22" s="234">
        <v>0</v>
      </c>
      <c r="M22" s="236">
        <f t="shared" si="2"/>
        <v>0</v>
      </c>
      <c r="N22" s="222"/>
      <c r="P22" s="570" t="s">
        <v>180</v>
      </c>
      <c r="Q22" s="571"/>
      <c r="R22" s="571"/>
      <c r="S22" s="532">
        <v>0</v>
      </c>
      <c r="T22" s="532"/>
      <c r="U22" s="409"/>
      <c r="V22" s="234">
        <v>0</v>
      </c>
      <c r="W22" s="234">
        <v>0</v>
      </c>
      <c r="X22" s="295">
        <f t="shared" si="3"/>
        <v>0</v>
      </c>
      <c r="Y22" s="234">
        <v>0</v>
      </c>
      <c r="Z22" s="234">
        <v>0</v>
      </c>
      <c r="AA22" s="295">
        <f t="shared" si="4"/>
        <v>0</v>
      </c>
      <c r="AB22" s="234">
        <v>0</v>
      </c>
      <c r="AC22" s="295">
        <f t="shared" si="5"/>
        <v>0</v>
      </c>
      <c r="AD22" s="296">
        <f t="shared" si="10"/>
        <v>0</v>
      </c>
      <c r="AE22" s="222"/>
      <c r="AF22" s="222"/>
      <c r="AG22" s="570" t="s">
        <v>180</v>
      </c>
      <c r="AH22" s="571"/>
      <c r="AI22" s="571"/>
      <c r="AJ22" s="532">
        <v>0</v>
      </c>
      <c r="AK22" s="532"/>
      <c r="AL22" s="409"/>
      <c r="AM22" s="234">
        <v>0</v>
      </c>
      <c r="AN22" s="234">
        <v>0</v>
      </c>
      <c r="AO22" s="277">
        <f t="shared" si="6"/>
        <v>0</v>
      </c>
      <c r="AP22" s="234">
        <v>0</v>
      </c>
      <c r="AQ22" s="234">
        <v>0</v>
      </c>
      <c r="AR22" s="277">
        <f t="shared" si="7"/>
        <v>0</v>
      </c>
      <c r="AS22" s="234">
        <v>0</v>
      </c>
      <c r="AT22" s="277">
        <f t="shared" si="8"/>
        <v>0</v>
      </c>
      <c r="AU22" s="278">
        <f t="shared" si="9"/>
        <v>0</v>
      </c>
    </row>
    <row r="23" spans="1:48" ht="16" thickBot="1" x14ac:dyDescent="0.4">
      <c r="A23" s="509" t="s">
        <v>206</v>
      </c>
      <c r="B23" s="510"/>
      <c r="C23" s="497">
        <f>COUNTA(B16:B21)+C22</f>
        <v>0</v>
      </c>
      <c r="D23" s="497"/>
      <c r="E23" s="411"/>
      <c r="F23" s="250">
        <f>SUM(F16:F22)</f>
        <v>0</v>
      </c>
      <c r="G23" s="250">
        <f>SUM(G16:G22)</f>
        <v>0</v>
      </c>
      <c r="H23" s="250">
        <f t="shared" ref="H23:L23" si="11">SUM(H16:H22)</f>
        <v>0</v>
      </c>
      <c r="I23" s="250">
        <f>SUM(I16:I22)</f>
        <v>0</v>
      </c>
      <c r="J23" s="250">
        <f>SUM(J16:J22)</f>
        <v>0</v>
      </c>
      <c r="K23" s="250">
        <f t="shared" si="11"/>
        <v>0</v>
      </c>
      <c r="L23" s="250">
        <f t="shared" si="11"/>
        <v>0</v>
      </c>
      <c r="M23" s="237">
        <f>SUM(M16:M22)</f>
        <v>0</v>
      </c>
      <c r="N23" s="222"/>
      <c r="P23" s="566" t="s">
        <v>206</v>
      </c>
      <c r="Q23" s="567"/>
      <c r="R23" s="567"/>
      <c r="S23" s="498">
        <f>COUNTA(Q16:Q21)+S22</f>
        <v>0</v>
      </c>
      <c r="T23" s="498"/>
      <c r="U23" s="411"/>
      <c r="V23" s="293">
        <f>SUM(V16:V22)</f>
        <v>0</v>
      </c>
      <c r="W23" s="293">
        <f>SUM(W16:W22)</f>
        <v>0</v>
      </c>
      <c r="X23" s="293">
        <f t="shared" ref="X23:AA23" si="12">SUM(X16:X22)</f>
        <v>0</v>
      </c>
      <c r="Y23" s="293">
        <f t="shared" si="12"/>
        <v>0</v>
      </c>
      <c r="Z23" s="293">
        <f t="shared" si="12"/>
        <v>0</v>
      </c>
      <c r="AA23" s="293">
        <f t="shared" si="12"/>
        <v>0</v>
      </c>
      <c r="AB23" s="293">
        <f>SUM(AB16:AB22)</f>
        <v>0</v>
      </c>
      <c r="AC23" s="293">
        <f>SUM(AC16:AC22)</f>
        <v>0</v>
      </c>
      <c r="AD23" s="294">
        <f>SUM(AD16:AD22)</f>
        <v>0</v>
      </c>
      <c r="AE23" s="222"/>
      <c r="AF23" s="222"/>
      <c r="AG23" s="566" t="s">
        <v>206</v>
      </c>
      <c r="AH23" s="567"/>
      <c r="AI23" s="567"/>
      <c r="AJ23" s="543">
        <f>COUNTA(AH16:AH21)+AJ22</f>
        <v>0</v>
      </c>
      <c r="AK23" s="543"/>
      <c r="AL23" s="411"/>
      <c r="AM23" s="275">
        <f>SUM(AM16:AM22)</f>
        <v>0</v>
      </c>
      <c r="AN23" s="275">
        <f>SUM(AN16:AN22)</f>
        <v>0</v>
      </c>
      <c r="AO23" s="275">
        <f t="shared" ref="AO23:AS23" si="13">SUM(AO16:AO22)</f>
        <v>0</v>
      </c>
      <c r="AP23" s="275">
        <f t="shared" si="13"/>
        <v>0</v>
      </c>
      <c r="AQ23" s="275">
        <f t="shared" si="13"/>
        <v>0</v>
      </c>
      <c r="AR23" s="275">
        <f t="shared" si="13"/>
        <v>0</v>
      </c>
      <c r="AS23" s="275">
        <f t="shared" si="13"/>
        <v>0</v>
      </c>
      <c r="AT23" s="275">
        <f>SUM(AT16:AT22)</f>
        <v>0</v>
      </c>
      <c r="AU23" s="276">
        <f t="shared" si="9"/>
        <v>0</v>
      </c>
      <c r="AV23" s="358"/>
    </row>
    <row r="24" spans="1:48" ht="3.75" customHeight="1" thickBot="1" x14ac:dyDescent="0.4">
      <c r="F24" s="357"/>
      <c r="G24" s="357"/>
      <c r="AD24" s="246">
        <f t="shared" si="10"/>
        <v>0</v>
      </c>
      <c r="AE24" s="358"/>
      <c r="AF24" s="358"/>
    </row>
    <row r="25" spans="1:48" x14ac:dyDescent="0.35">
      <c r="A25" s="502" t="s">
        <v>186</v>
      </c>
      <c r="B25" s="503"/>
      <c r="C25" s="503"/>
      <c r="D25" s="503"/>
      <c r="E25" s="503"/>
      <c r="F25" s="503"/>
      <c r="G25" s="503"/>
      <c r="H25" s="503"/>
      <c r="I25" s="503"/>
      <c r="J25" s="503"/>
      <c r="K25" s="503"/>
      <c r="L25" s="503"/>
      <c r="M25" s="518"/>
      <c r="P25" s="502" t="s">
        <v>186</v>
      </c>
      <c r="Q25" s="503"/>
      <c r="R25" s="503"/>
      <c r="S25" s="503"/>
      <c r="T25" s="503"/>
      <c r="U25" s="503"/>
      <c r="V25" s="503"/>
      <c r="W25" s="503"/>
      <c r="X25" s="503"/>
      <c r="Y25" s="503"/>
      <c r="Z25" s="503"/>
      <c r="AA25" s="503"/>
      <c r="AB25" s="503"/>
      <c r="AC25" s="503"/>
      <c r="AD25" s="418"/>
      <c r="AE25" s="358"/>
      <c r="AF25" s="358"/>
      <c r="AG25" s="502" t="s">
        <v>186</v>
      </c>
      <c r="AH25" s="503"/>
      <c r="AI25" s="503"/>
      <c r="AJ25" s="503"/>
      <c r="AK25" s="503"/>
      <c r="AL25" s="503"/>
      <c r="AM25" s="503"/>
      <c r="AN25" s="503"/>
      <c r="AO25" s="503"/>
      <c r="AP25" s="503"/>
      <c r="AQ25" s="503"/>
      <c r="AR25" s="503"/>
      <c r="AS25" s="503"/>
      <c r="AT25" s="503"/>
      <c r="AU25" s="418"/>
    </row>
    <row r="26" spans="1:48" s="242" customFormat="1" ht="31.5" customHeight="1" x14ac:dyDescent="0.35">
      <c r="A26" s="534" t="s">
        <v>188</v>
      </c>
      <c r="B26" s="533"/>
      <c r="C26" s="533" t="s">
        <v>13</v>
      </c>
      <c r="D26" s="533"/>
      <c r="E26" s="424" t="s">
        <v>14</v>
      </c>
      <c r="F26" s="412" t="s">
        <v>171</v>
      </c>
      <c r="G26" s="412" t="s">
        <v>68</v>
      </c>
      <c r="H26" s="422" t="s">
        <v>151</v>
      </c>
      <c r="I26" s="412" t="s">
        <v>80</v>
      </c>
      <c r="J26" s="412" t="s">
        <v>81</v>
      </c>
      <c r="K26" s="422" t="s">
        <v>82</v>
      </c>
      <c r="L26" s="412" t="s">
        <v>150</v>
      </c>
      <c r="M26" s="259" t="s">
        <v>18</v>
      </c>
      <c r="N26" s="413"/>
      <c r="P26" s="534" t="s">
        <v>188</v>
      </c>
      <c r="Q26" s="533"/>
      <c r="R26" s="533"/>
      <c r="S26" s="533" t="s">
        <v>13</v>
      </c>
      <c r="T26" s="533"/>
      <c r="U26" s="424" t="s">
        <v>14</v>
      </c>
      <c r="V26" s="424" t="s">
        <v>171</v>
      </c>
      <c r="W26" s="424" t="s">
        <v>68</v>
      </c>
      <c r="X26" s="260" t="s">
        <v>151</v>
      </c>
      <c r="Y26" s="424" t="s">
        <v>80</v>
      </c>
      <c r="Z26" s="424" t="s">
        <v>81</v>
      </c>
      <c r="AA26" s="260" t="s">
        <v>82</v>
      </c>
      <c r="AB26" s="424" t="s">
        <v>150</v>
      </c>
      <c r="AC26" s="260" t="s">
        <v>18</v>
      </c>
      <c r="AD26" s="267" t="s">
        <v>114</v>
      </c>
      <c r="AE26" s="413"/>
      <c r="AF26" s="413"/>
      <c r="AG26" s="534" t="s">
        <v>188</v>
      </c>
      <c r="AH26" s="533"/>
      <c r="AI26" s="533"/>
      <c r="AJ26" s="533" t="s">
        <v>13</v>
      </c>
      <c r="AK26" s="533"/>
      <c r="AL26" s="424" t="s">
        <v>14</v>
      </c>
      <c r="AM26" s="424" t="s">
        <v>171</v>
      </c>
      <c r="AN26" s="424" t="s">
        <v>68</v>
      </c>
      <c r="AO26" s="260" t="s">
        <v>151</v>
      </c>
      <c r="AP26" s="424" t="s">
        <v>80</v>
      </c>
      <c r="AQ26" s="424" t="s">
        <v>81</v>
      </c>
      <c r="AR26" s="260" t="s">
        <v>82</v>
      </c>
      <c r="AS26" s="424" t="s">
        <v>150</v>
      </c>
      <c r="AT26" s="260" t="s">
        <v>213</v>
      </c>
      <c r="AU26" s="267" t="s">
        <v>110</v>
      </c>
    </row>
    <row r="27" spans="1:48" x14ac:dyDescent="0.35">
      <c r="A27" s="495">
        <v>0</v>
      </c>
      <c r="B27" s="491"/>
      <c r="C27" s="496" t="s">
        <v>19</v>
      </c>
      <c r="D27" s="496"/>
      <c r="E27" s="409"/>
      <c r="F27" s="234">
        <v>0</v>
      </c>
      <c r="G27" s="234">
        <v>0</v>
      </c>
      <c r="H27" s="235">
        <f>SUM(F27:G27)</f>
        <v>0</v>
      </c>
      <c r="I27" s="234">
        <v>0</v>
      </c>
      <c r="J27" s="234">
        <v>0</v>
      </c>
      <c r="K27" s="235">
        <f>SUM(I27:J27)</f>
        <v>0</v>
      </c>
      <c r="L27" s="234">
        <v>0</v>
      </c>
      <c r="M27" s="236">
        <f>SUM(H27, K27, L27)</f>
        <v>0</v>
      </c>
      <c r="N27" s="223"/>
      <c r="P27" s="495">
        <v>0</v>
      </c>
      <c r="Q27" s="491"/>
      <c r="R27" s="491"/>
      <c r="S27" s="496" t="s">
        <v>19</v>
      </c>
      <c r="T27" s="496"/>
      <c r="U27" s="423"/>
      <c r="V27" s="234">
        <v>0</v>
      </c>
      <c r="W27" s="234">
        <v>0</v>
      </c>
      <c r="X27" s="295">
        <f>SUM(V27:W27)</f>
        <v>0</v>
      </c>
      <c r="Y27" s="234">
        <v>0</v>
      </c>
      <c r="Z27" s="234">
        <v>0</v>
      </c>
      <c r="AA27" s="295">
        <f>SUM(Y27:Z27)</f>
        <v>0</v>
      </c>
      <c r="AB27" s="234">
        <v>0</v>
      </c>
      <c r="AC27" s="295">
        <f>SUM(X27, AA27, AB27)</f>
        <v>0</v>
      </c>
      <c r="AD27" s="296">
        <f>M27-AC27</f>
        <v>0</v>
      </c>
      <c r="AE27" s="223"/>
      <c r="AF27" s="223"/>
      <c r="AG27" s="495">
        <v>0</v>
      </c>
      <c r="AH27" s="491"/>
      <c r="AI27" s="491"/>
      <c r="AJ27" s="496" t="s">
        <v>19</v>
      </c>
      <c r="AK27" s="496"/>
      <c r="AL27" s="423"/>
      <c r="AM27" s="234">
        <v>0</v>
      </c>
      <c r="AN27" s="234">
        <v>0</v>
      </c>
      <c r="AO27" s="277">
        <f>SUM(AM27:AN27)</f>
        <v>0</v>
      </c>
      <c r="AP27" s="234">
        <v>0</v>
      </c>
      <c r="AQ27" s="234">
        <v>0</v>
      </c>
      <c r="AR27" s="277">
        <f>SUM(AP27:AQ27)</f>
        <v>0</v>
      </c>
      <c r="AS27" s="234">
        <v>0</v>
      </c>
      <c r="AT27" s="277">
        <f>SUM(AO27, AR27, AS27)</f>
        <v>0</v>
      </c>
      <c r="AU27" s="278">
        <f t="shared" ref="AU27:AU32" si="14">IF($S$73&lt;&gt;0, AC27-AT27, M27-AT27)</f>
        <v>0</v>
      </c>
    </row>
    <row r="28" spans="1:48" x14ac:dyDescent="0.35">
      <c r="A28" s="495">
        <v>0</v>
      </c>
      <c r="B28" s="491"/>
      <c r="C28" s="496" t="s">
        <v>20</v>
      </c>
      <c r="D28" s="496"/>
      <c r="E28" s="409"/>
      <c r="F28" s="234">
        <v>0</v>
      </c>
      <c r="G28" s="234">
        <v>0</v>
      </c>
      <c r="H28" s="235">
        <f t="shared" ref="H28:H31" si="15">SUM(F28:G28)</f>
        <v>0</v>
      </c>
      <c r="I28" s="234">
        <v>0</v>
      </c>
      <c r="J28" s="234">
        <v>0</v>
      </c>
      <c r="K28" s="235">
        <f t="shared" ref="K28:K31" si="16">SUM(I28:J28)</f>
        <v>0</v>
      </c>
      <c r="L28" s="234">
        <v>0</v>
      </c>
      <c r="M28" s="236">
        <f t="shared" ref="M28:M31" si="17">SUM(H28, K28, L28)</f>
        <v>0</v>
      </c>
      <c r="N28" s="223"/>
      <c r="P28" s="495">
        <v>0</v>
      </c>
      <c r="Q28" s="491"/>
      <c r="R28" s="491"/>
      <c r="S28" s="496" t="s">
        <v>20</v>
      </c>
      <c r="T28" s="496"/>
      <c r="U28" s="423"/>
      <c r="V28" s="234">
        <v>0</v>
      </c>
      <c r="W28" s="234">
        <v>0</v>
      </c>
      <c r="X28" s="295">
        <f t="shared" ref="X28:X31" si="18">SUM(V28:W28)</f>
        <v>0</v>
      </c>
      <c r="Y28" s="234">
        <v>0</v>
      </c>
      <c r="Z28" s="234">
        <v>0</v>
      </c>
      <c r="AA28" s="295">
        <f t="shared" ref="AA28:AA31" si="19">SUM(Y28:Z28)</f>
        <v>0</v>
      </c>
      <c r="AB28" s="234">
        <v>0</v>
      </c>
      <c r="AC28" s="295">
        <f t="shared" ref="AC28:AC31" si="20">SUM(X28, AA28, AB28)</f>
        <v>0</v>
      </c>
      <c r="AD28" s="296">
        <f t="shared" ref="AD28:AD31" si="21">M28-AC28</f>
        <v>0</v>
      </c>
      <c r="AE28" s="223"/>
      <c r="AF28" s="223"/>
      <c r="AG28" s="495">
        <v>0</v>
      </c>
      <c r="AH28" s="491"/>
      <c r="AI28" s="491"/>
      <c r="AJ28" s="496" t="s">
        <v>20</v>
      </c>
      <c r="AK28" s="496"/>
      <c r="AL28" s="423"/>
      <c r="AM28" s="234">
        <v>0</v>
      </c>
      <c r="AN28" s="234">
        <v>0</v>
      </c>
      <c r="AO28" s="277">
        <f t="shared" ref="AO28:AO31" si="22">SUM(AM28:AN28)</f>
        <v>0</v>
      </c>
      <c r="AP28" s="234">
        <v>0</v>
      </c>
      <c r="AQ28" s="234">
        <v>0</v>
      </c>
      <c r="AR28" s="277">
        <f t="shared" ref="AR28:AR31" si="23">SUM(AP28:AQ28)</f>
        <v>0</v>
      </c>
      <c r="AS28" s="234">
        <v>0</v>
      </c>
      <c r="AT28" s="277">
        <f t="shared" ref="AT28:AT31" si="24">SUM(AO28, AR28, AS28)</f>
        <v>0</v>
      </c>
      <c r="AU28" s="278">
        <f t="shared" si="14"/>
        <v>0</v>
      </c>
    </row>
    <row r="29" spans="1:48" x14ac:dyDescent="0.35">
      <c r="A29" s="495">
        <v>0</v>
      </c>
      <c r="B29" s="491"/>
      <c r="C29" s="496" t="s">
        <v>21</v>
      </c>
      <c r="D29" s="496"/>
      <c r="E29" s="409"/>
      <c r="F29" s="234">
        <v>0</v>
      </c>
      <c r="G29" s="234">
        <v>0</v>
      </c>
      <c r="H29" s="235">
        <f>SUM(F29:G29)</f>
        <v>0</v>
      </c>
      <c r="I29" s="234">
        <v>0</v>
      </c>
      <c r="J29" s="234">
        <v>0</v>
      </c>
      <c r="K29" s="235">
        <f t="shared" si="16"/>
        <v>0</v>
      </c>
      <c r="L29" s="234">
        <v>0</v>
      </c>
      <c r="M29" s="236">
        <f t="shared" si="17"/>
        <v>0</v>
      </c>
      <c r="N29" s="223"/>
      <c r="P29" s="495">
        <v>0</v>
      </c>
      <c r="Q29" s="491"/>
      <c r="R29" s="491"/>
      <c r="S29" s="496" t="s">
        <v>21</v>
      </c>
      <c r="T29" s="496"/>
      <c r="U29" s="423"/>
      <c r="V29" s="234">
        <v>0</v>
      </c>
      <c r="W29" s="234">
        <v>0</v>
      </c>
      <c r="X29" s="295">
        <f t="shared" si="18"/>
        <v>0</v>
      </c>
      <c r="Y29" s="234">
        <v>0</v>
      </c>
      <c r="Z29" s="234">
        <v>0</v>
      </c>
      <c r="AA29" s="295">
        <f t="shared" si="19"/>
        <v>0</v>
      </c>
      <c r="AB29" s="234">
        <v>0</v>
      </c>
      <c r="AC29" s="295">
        <f t="shared" si="20"/>
        <v>0</v>
      </c>
      <c r="AD29" s="296">
        <f t="shared" si="21"/>
        <v>0</v>
      </c>
      <c r="AE29" s="223"/>
      <c r="AF29" s="223"/>
      <c r="AG29" s="495">
        <v>0</v>
      </c>
      <c r="AH29" s="491"/>
      <c r="AI29" s="491"/>
      <c r="AJ29" s="496" t="s">
        <v>21</v>
      </c>
      <c r="AK29" s="496"/>
      <c r="AL29" s="423"/>
      <c r="AM29" s="234">
        <v>0</v>
      </c>
      <c r="AN29" s="234">
        <v>0</v>
      </c>
      <c r="AO29" s="277">
        <f t="shared" si="22"/>
        <v>0</v>
      </c>
      <c r="AP29" s="234">
        <v>0</v>
      </c>
      <c r="AQ29" s="234">
        <v>0</v>
      </c>
      <c r="AR29" s="277">
        <f t="shared" si="23"/>
        <v>0</v>
      </c>
      <c r="AS29" s="234">
        <v>0</v>
      </c>
      <c r="AT29" s="277">
        <f t="shared" si="24"/>
        <v>0</v>
      </c>
      <c r="AU29" s="278">
        <f t="shared" si="14"/>
        <v>0</v>
      </c>
    </row>
    <row r="30" spans="1:48" x14ac:dyDescent="0.35">
      <c r="A30" s="495">
        <v>0</v>
      </c>
      <c r="B30" s="491"/>
      <c r="C30" s="496" t="s">
        <v>22</v>
      </c>
      <c r="D30" s="496"/>
      <c r="E30" s="409"/>
      <c r="F30" s="234">
        <v>0</v>
      </c>
      <c r="G30" s="234">
        <v>0</v>
      </c>
      <c r="H30" s="235">
        <f t="shared" si="15"/>
        <v>0</v>
      </c>
      <c r="I30" s="234">
        <v>0</v>
      </c>
      <c r="J30" s="234">
        <v>0</v>
      </c>
      <c r="K30" s="235">
        <f t="shared" si="16"/>
        <v>0</v>
      </c>
      <c r="L30" s="234">
        <v>0</v>
      </c>
      <c r="M30" s="236">
        <f t="shared" si="17"/>
        <v>0</v>
      </c>
      <c r="N30" s="223"/>
      <c r="P30" s="495">
        <v>0</v>
      </c>
      <c r="Q30" s="491"/>
      <c r="R30" s="491"/>
      <c r="S30" s="496" t="s">
        <v>22</v>
      </c>
      <c r="T30" s="496"/>
      <c r="U30" s="423"/>
      <c r="V30" s="234">
        <v>0</v>
      </c>
      <c r="W30" s="234">
        <v>0</v>
      </c>
      <c r="X30" s="295">
        <f t="shared" si="18"/>
        <v>0</v>
      </c>
      <c r="Y30" s="234">
        <v>0</v>
      </c>
      <c r="Z30" s="234">
        <v>0</v>
      </c>
      <c r="AA30" s="295">
        <f t="shared" si="19"/>
        <v>0</v>
      </c>
      <c r="AB30" s="234">
        <v>0</v>
      </c>
      <c r="AC30" s="295">
        <f t="shared" si="20"/>
        <v>0</v>
      </c>
      <c r="AD30" s="296">
        <f t="shared" si="21"/>
        <v>0</v>
      </c>
      <c r="AE30" s="223"/>
      <c r="AF30" s="223"/>
      <c r="AG30" s="495">
        <v>0</v>
      </c>
      <c r="AH30" s="491"/>
      <c r="AI30" s="491"/>
      <c r="AJ30" s="496" t="s">
        <v>22</v>
      </c>
      <c r="AK30" s="496"/>
      <c r="AL30" s="423"/>
      <c r="AM30" s="234">
        <v>0</v>
      </c>
      <c r="AN30" s="234">
        <v>0</v>
      </c>
      <c r="AO30" s="277">
        <f t="shared" si="22"/>
        <v>0</v>
      </c>
      <c r="AP30" s="234">
        <v>0</v>
      </c>
      <c r="AQ30" s="234">
        <v>0</v>
      </c>
      <c r="AR30" s="277">
        <f t="shared" si="23"/>
        <v>0</v>
      </c>
      <c r="AS30" s="234">
        <v>0</v>
      </c>
      <c r="AT30" s="277">
        <f>SUM(AO30, AR30, AS30)</f>
        <v>0</v>
      </c>
      <c r="AU30" s="278">
        <f t="shared" si="14"/>
        <v>0</v>
      </c>
    </row>
    <row r="31" spans="1:48" x14ac:dyDescent="0.35">
      <c r="A31" s="495">
        <v>0</v>
      </c>
      <c r="B31" s="491"/>
      <c r="C31" s="491" t="s">
        <v>23</v>
      </c>
      <c r="D31" s="491"/>
      <c r="E31" s="409"/>
      <c r="F31" s="234">
        <v>0</v>
      </c>
      <c r="G31" s="234">
        <v>0</v>
      </c>
      <c r="H31" s="235">
        <f t="shared" si="15"/>
        <v>0</v>
      </c>
      <c r="I31" s="234">
        <v>0</v>
      </c>
      <c r="J31" s="234">
        <v>0</v>
      </c>
      <c r="K31" s="235">
        <f t="shared" si="16"/>
        <v>0</v>
      </c>
      <c r="L31" s="234">
        <v>0</v>
      </c>
      <c r="M31" s="236">
        <f t="shared" si="17"/>
        <v>0</v>
      </c>
      <c r="N31" s="223"/>
      <c r="P31" s="495">
        <v>0</v>
      </c>
      <c r="Q31" s="491"/>
      <c r="R31" s="491"/>
      <c r="S31" s="491" t="s">
        <v>23</v>
      </c>
      <c r="T31" s="491"/>
      <c r="U31" s="423"/>
      <c r="V31" s="234">
        <v>0</v>
      </c>
      <c r="W31" s="234">
        <v>0</v>
      </c>
      <c r="X31" s="295">
        <f t="shared" si="18"/>
        <v>0</v>
      </c>
      <c r="Y31" s="234">
        <v>0</v>
      </c>
      <c r="Z31" s="234">
        <v>0</v>
      </c>
      <c r="AA31" s="295">
        <f t="shared" si="19"/>
        <v>0</v>
      </c>
      <c r="AB31" s="234">
        <v>0</v>
      </c>
      <c r="AC31" s="295">
        <f t="shared" si="20"/>
        <v>0</v>
      </c>
      <c r="AD31" s="296">
        <f t="shared" si="21"/>
        <v>0</v>
      </c>
      <c r="AE31" s="223"/>
      <c r="AF31" s="223"/>
      <c r="AG31" s="495">
        <v>0</v>
      </c>
      <c r="AH31" s="491"/>
      <c r="AI31" s="491"/>
      <c r="AJ31" s="491" t="s">
        <v>23</v>
      </c>
      <c r="AK31" s="491"/>
      <c r="AL31" s="423"/>
      <c r="AM31" s="234">
        <v>0</v>
      </c>
      <c r="AN31" s="234">
        <v>0</v>
      </c>
      <c r="AO31" s="277">
        <f t="shared" si="22"/>
        <v>0</v>
      </c>
      <c r="AP31" s="234">
        <v>0</v>
      </c>
      <c r="AQ31" s="234">
        <v>0</v>
      </c>
      <c r="AR31" s="277">
        <f t="shared" si="23"/>
        <v>0</v>
      </c>
      <c r="AS31" s="234">
        <v>0</v>
      </c>
      <c r="AT31" s="277">
        <f t="shared" si="24"/>
        <v>0</v>
      </c>
      <c r="AU31" s="278">
        <f t="shared" si="14"/>
        <v>0</v>
      </c>
    </row>
    <row r="32" spans="1:48" ht="16" thickBot="1" x14ac:dyDescent="0.4">
      <c r="A32" s="493" t="s">
        <v>181</v>
      </c>
      <c r="B32" s="494"/>
      <c r="C32" s="497">
        <f>SUM(A27:B31)</f>
        <v>0</v>
      </c>
      <c r="D32" s="497"/>
      <c r="E32" s="411"/>
      <c r="F32" s="250">
        <f>SUM(F27:F31)</f>
        <v>0</v>
      </c>
      <c r="G32" s="250">
        <f t="shared" ref="G32:L32" si="25">SUM(G27:G31)</f>
        <v>0</v>
      </c>
      <c r="H32" s="250">
        <f t="shared" si="25"/>
        <v>0</v>
      </c>
      <c r="I32" s="250">
        <f t="shared" si="25"/>
        <v>0</v>
      </c>
      <c r="J32" s="250">
        <f t="shared" si="25"/>
        <v>0</v>
      </c>
      <c r="K32" s="250">
        <f t="shared" si="25"/>
        <v>0</v>
      </c>
      <c r="L32" s="250">
        <f t="shared" si="25"/>
        <v>0</v>
      </c>
      <c r="M32" s="237">
        <f>SUM(M27:M31)</f>
        <v>0</v>
      </c>
      <c r="N32" s="223"/>
      <c r="P32" s="493" t="s">
        <v>181</v>
      </c>
      <c r="Q32" s="494"/>
      <c r="R32" s="494"/>
      <c r="S32" s="498">
        <f>SUM(P27:R31)</f>
        <v>0</v>
      </c>
      <c r="T32" s="498"/>
      <c r="U32" s="411"/>
      <c r="V32" s="293">
        <f>SUM(V27:V31)</f>
        <v>0</v>
      </c>
      <c r="W32" s="293">
        <f t="shared" ref="W32:AD32" si="26">SUM(W27:W31)</f>
        <v>0</v>
      </c>
      <c r="X32" s="293">
        <f t="shared" si="26"/>
        <v>0</v>
      </c>
      <c r="Y32" s="293">
        <f>SUM(Y27:Y31)</f>
        <v>0</v>
      </c>
      <c r="Z32" s="293">
        <f t="shared" si="26"/>
        <v>0</v>
      </c>
      <c r="AA32" s="293">
        <f t="shared" si="26"/>
        <v>0</v>
      </c>
      <c r="AB32" s="293">
        <f t="shared" si="26"/>
        <v>0</v>
      </c>
      <c r="AC32" s="293">
        <f t="shared" si="26"/>
        <v>0</v>
      </c>
      <c r="AD32" s="294">
        <f t="shared" si="26"/>
        <v>0</v>
      </c>
      <c r="AE32" s="223"/>
      <c r="AF32" s="223"/>
      <c r="AG32" s="493" t="s">
        <v>181</v>
      </c>
      <c r="AH32" s="494"/>
      <c r="AI32" s="494"/>
      <c r="AJ32" s="543">
        <f>SUM(AG27:AI31)</f>
        <v>0</v>
      </c>
      <c r="AK32" s="543"/>
      <c r="AL32" s="411"/>
      <c r="AM32" s="275">
        <f>SUM(AM27:AM31)</f>
        <v>0</v>
      </c>
      <c r="AN32" s="275">
        <f t="shared" ref="AN32:AR32" si="27">SUM(AN27:AN31)</f>
        <v>0</v>
      </c>
      <c r="AO32" s="275">
        <f t="shared" si="27"/>
        <v>0</v>
      </c>
      <c r="AP32" s="275">
        <f t="shared" si="27"/>
        <v>0</v>
      </c>
      <c r="AQ32" s="275">
        <f t="shared" si="27"/>
        <v>0</v>
      </c>
      <c r="AR32" s="275">
        <f t="shared" si="27"/>
        <v>0</v>
      </c>
      <c r="AS32" s="275">
        <f>SUM(AS27:AS31)</f>
        <v>0</v>
      </c>
      <c r="AT32" s="275">
        <f>SUM(AT27:AT31)</f>
        <v>0</v>
      </c>
      <c r="AU32" s="276">
        <f t="shared" si="14"/>
        <v>0</v>
      </c>
    </row>
    <row r="33" spans="1:47" s="358" customFormat="1" ht="3.75" customHeight="1" thickBot="1" x14ac:dyDescent="0.4">
      <c r="A33" s="499"/>
      <c r="B33" s="499"/>
      <c r="C33" s="499"/>
      <c r="D33" s="499"/>
      <c r="E33" s="499"/>
      <c r="F33" s="499"/>
      <c r="G33" s="499"/>
      <c r="H33" s="499"/>
      <c r="I33" s="499"/>
      <c r="J33" s="499"/>
      <c r="K33" s="499"/>
      <c r="L33" s="499"/>
      <c r="M33" s="499"/>
      <c r="N33" s="223"/>
      <c r="P33" s="499"/>
      <c r="Q33" s="499"/>
      <c r="R33" s="499"/>
      <c r="S33" s="499"/>
      <c r="T33" s="499"/>
      <c r="U33" s="499"/>
      <c r="V33" s="499"/>
      <c r="W33" s="499"/>
      <c r="X33" s="499"/>
      <c r="Y33" s="499"/>
      <c r="Z33" s="499"/>
      <c r="AA33" s="499"/>
      <c r="AB33" s="499"/>
      <c r="AC33" s="499"/>
      <c r="AD33" s="499"/>
      <c r="AE33" s="223"/>
      <c r="AF33" s="223"/>
      <c r="AG33" s="499"/>
      <c r="AH33" s="499"/>
      <c r="AI33" s="499"/>
      <c r="AJ33" s="499"/>
      <c r="AK33" s="499"/>
      <c r="AL33" s="499"/>
      <c r="AM33" s="499"/>
      <c r="AN33" s="499"/>
      <c r="AO33" s="499"/>
      <c r="AP33" s="499"/>
      <c r="AQ33" s="499"/>
      <c r="AR33" s="499"/>
      <c r="AS33" s="499"/>
      <c r="AT33" s="499"/>
      <c r="AU33" s="499"/>
    </row>
    <row r="34" spans="1:47" ht="16" thickBot="1" x14ac:dyDescent="0.4">
      <c r="A34" s="514" t="s">
        <v>187</v>
      </c>
      <c r="B34" s="515"/>
      <c r="C34" s="515"/>
      <c r="D34" s="515"/>
      <c r="E34" s="515"/>
      <c r="F34" s="241">
        <f>SUM(F32, F23)</f>
        <v>0</v>
      </c>
      <c r="G34" s="241">
        <f t="shared" ref="G34:L34" si="28">SUM(G32, G23)</f>
        <v>0</v>
      </c>
      <c r="H34" s="241">
        <f>SUM(H32, H23)</f>
        <v>0</v>
      </c>
      <c r="I34" s="241">
        <f>SUM(I32, I23)</f>
        <v>0</v>
      </c>
      <c r="J34" s="241">
        <f t="shared" si="28"/>
        <v>0</v>
      </c>
      <c r="K34" s="241">
        <f>SUM(K32, K23)</f>
        <v>0</v>
      </c>
      <c r="L34" s="241">
        <f t="shared" si="28"/>
        <v>0</v>
      </c>
      <c r="M34" s="240">
        <f>SUM(M32, M23)</f>
        <v>0</v>
      </c>
      <c r="N34" s="223"/>
      <c r="P34" s="500" t="s">
        <v>187</v>
      </c>
      <c r="Q34" s="501"/>
      <c r="R34" s="501"/>
      <c r="S34" s="501"/>
      <c r="T34" s="501"/>
      <c r="U34" s="501"/>
      <c r="V34" s="297">
        <f>SUM(V32, V23)</f>
        <v>0</v>
      </c>
      <c r="W34" s="297">
        <f t="shared" ref="W34" si="29">SUM(W32, W23)</f>
        <v>0</v>
      </c>
      <c r="X34" s="297">
        <f>SUM(X32, X23)</f>
        <v>0</v>
      </c>
      <c r="Y34" s="297">
        <f>SUM(Y32, Y23)</f>
        <v>0</v>
      </c>
      <c r="Z34" s="297">
        <f t="shared" ref="Z34:AB34" si="30">SUM(Z32, Z23)</f>
        <v>0</v>
      </c>
      <c r="AA34" s="297">
        <f t="shared" si="30"/>
        <v>0</v>
      </c>
      <c r="AB34" s="297">
        <f t="shared" si="30"/>
        <v>0</v>
      </c>
      <c r="AC34" s="297">
        <f>SUM(AC32, AC23)</f>
        <v>0</v>
      </c>
      <c r="AD34" s="298">
        <f>SUM(AD32, AD23)</f>
        <v>0</v>
      </c>
      <c r="AE34" s="223"/>
      <c r="AF34" s="223"/>
      <c r="AG34" s="500" t="s">
        <v>187</v>
      </c>
      <c r="AH34" s="501"/>
      <c r="AI34" s="501"/>
      <c r="AJ34" s="501"/>
      <c r="AK34" s="501"/>
      <c r="AL34" s="501"/>
      <c r="AM34" s="279">
        <f>SUM(AM32, AM23)</f>
        <v>0</v>
      </c>
      <c r="AN34" s="279">
        <f t="shared" ref="AN34" si="31">SUM(AN32, AN23)</f>
        <v>0</v>
      </c>
      <c r="AO34" s="279">
        <f>SUM(AO32, AO23)</f>
        <v>0</v>
      </c>
      <c r="AP34" s="279">
        <f t="shared" ref="AP34:AS34" si="32">SUM(AP32, AP23)</f>
        <v>0</v>
      </c>
      <c r="AQ34" s="279">
        <f t="shared" si="32"/>
        <v>0</v>
      </c>
      <c r="AR34" s="279">
        <f t="shared" si="32"/>
        <v>0</v>
      </c>
      <c r="AS34" s="279">
        <f t="shared" si="32"/>
        <v>0</v>
      </c>
      <c r="AT34" s="279">
        <f>SUM(AT32, AT23)</f>
        <v>0</v>
      </c>
      <c r="AU34" s="280">
        <f>SUM(AU32, AU23)</f>
        <v>0</v>
      </c>
    </row>
    <row r="35" spans="1:47" ht="15.75" customHeight="1" thickBot="1" x14ac:dyDescent="0.4">
      <c r="F35" s="357"/>
      <c r="G35" s="357"/>
      <c r="AE35" s="358"/>
      <c r="AF35" s="358"/>
    </row>
    <row r="36" spans="1:47" x14ac:dyDescent="0.35">
      <c r="A36" s="502" t="s">
        <v>98</v>
      </c>
      <c r="B36" s="503"/>
      <c r="C36" s="503"/>
      <c r="D36" s="503"/>
      <c r="E36" s="503"/>
      <c r="F36" s="503"/>
      <c r="G36" s="503"/>
      <c r="H36" s="503"/>
      <c r="I36" s="503"/>
      <c r="J36" s="503"/>
      <c r="K36" s="503"/>
      <c r="L36" s="503"/>
      <c r="M36" s="518"/>
      <c r="P36" s="502" t="s">
        <v>98</v>
      </c>
      <c r="Q36" s="503"/>
      <c r="R36" s="503"/>
      <c r="S36" s="503"/>
      <c r="T36" s="503"/>
      <c r="U36" s="503"/>
      <c r="V36" s="503"/>
      <c r="W36" s="503"/>
      <c r="X36" s="503"/>
      <c r="Y36" s="503"/>
      <c r="Z36" s="503"/>
      <c r="AA36" s="503"/>
      <c r="AB36" s="503"/>
      <c r="AC36" s="503"/>
      <c r="AD36" s="418"/>
      <c r="AE36" s="358"/>
      <c r="AF36" s="358"/>
      <c r="AG36" s="502" t="s">
        <v>98</v>
      </c>
      <c r="AH36" s="503"/>
      <c r="AI36" s="503"/>
      <c r="AJ36" s="503"/>
      <c r="AK36" s="503"/>
      <c r="AL36" s="503"/>
      <c r="AM36" s="503"/>
      <c r="AN36" s="503"/>
      <c r="AO36" s="503"/>
      <c r="AP36" s="503"/>
      <c r="AQ36" s="503"/>
      <c r="AR36" s="503"/>
      <c r="AS36" s="503"/>
      <c r="AT36" s="503"/>
      <c r="AU36" s="418"/>
    </row>
    <row r="37" spans="1:47" s="242" customFormat="1" ht="15.65" customHeight="1" x14ac:dyDescent="0.35">
      <c r="A37" s="530" t="s">
        <v>24</v>
      </c>
      <c r="B37" s="531"/>
      <c r="C37" s="531"/>
      <c r="D37" s="531"/>
      <c r="E37" s="531"/>
      <c r="F37" s="531"/>
      <c r="G37" s="531"/>
      <c r="H37" s="531"/>
      <c r="I37" s="531"/>
      <c r="J37" s="424" t="s">
        <v>17</v>
      </c>
      <c r="K37" s="424" t="s">
        <v>15</v>
      </c>
      <c r="L37" s="424" t="s">
        <v>16</v>
      </c>
      <c r="M37" s="259" t="s">
        <v>18</v>
      </c>
      <c r="N37" s="413"/>
      <c r="P37" s="530" t="s">
        <v>24</v>
      </c>
      <c r="Q37" s="531"/>
      <c r="R37" s="531"/>
      <c r="S37" s="531"/>
      <c r="T37" s="531"/>
      <c r="U37" s="531"/>
      <c r="V37" s="531"/>
      <c r="W37" s="531"/>
      <c r="X37" s="531"/>
      <c r="Y37" s="531"/>
      <c r="Z37" s="328" t="s">
        <v>77</v>
      </c>
      <c r="AA37" s="424" t="s">
        <v>15</v>
      </c>
      <c r="AB37" s="424" t="s">
        <v>16</v>
      </c>
      <c r="AC37" s="422" t="s">
        <v>18</v>
      </c>
      <c r="AD37" s="267" t="s">
        <v>114</v>
      </c>
      <c r="AE37" s="413"/>
      <c r="AF37" s="413"/>
      <c r="AG37" s="530" t="s">
        <v>24</v>
      </c>
      <c r="AH37" s="531"/>
      <c r="AI37" s="531"/>
      <c r="AJ37" s="531"/>
      <c r="AK37" s="531"/>
      <c r="AL37" s="531"/>
      <c r="AM37" s="531"/>
      <c r="AN37" s="531"/>
      <c r="AO37" s="531"/>
      <c r="AP37" s="531"/>
      <c r="AQ37" s="328" t="s">
        <v>211</v>
      </c>
      <c r="AR37" s="424" t="s">
        <v>15</v>
      </c>
      <c r="AS37" s="424" t="s">
        <v>16</v>
      </c>
      <c r="AT37" s="422" t="s">
        <v>213</v>
      </c>
      <c r="AU37" s="267" t="s">
        <v>110</v>
      </c>
    </row>
    <row r="38" spans="1:47" x14ac:dyDescent="0.35">
      <c r="A38" s="415">
        <v>1</v>
      </c>
      <c r="B38" s="491"/>
      <c r="C38" s="491"/>
      <c r="D38" s="491"/>
      <c r="E38" s="491"/>
      <c r="F38" s="491"/>
      <c r="G38" s="491"/>
      <c r="H38" s="491"/>
      <c r="I38" s="491"/>
      <c r="J38" s="234">
        <v>0</v>
      </c>
      <c r="K38" s="234">
        <v>0</v>
      </c>
      <c r="L38" s="234">
        <v>0</v>
      </c>
      <c r="M38" s="236">
        <f>SUM(J38:L38)</f>
        <v>0</v>
      </c>
      <c r="N38" s="223"/>
      <c r="P38" s="415">
        <v>1</v>
      </c>
      <c r="Q38" s="496"/>
      <c r="R38" s="496"/>
      <c r="S38" s="496"/>
      <c r="T38" s="496"/>
      <c r="U38" s="496"/>
      <c r="V38" s="496"/>
      <c r="W38" s="496"/>
      <c r="X38" s="496"/>
      <c r="Y38" s="496"/>
      <c r="Z38" s="234">
        <v>0</v>
      </c>
      <c r="AA38" s="234">
        <v>0</v>
      </c>
      <c r="AB38" s="234">
        <v>0</v>
      </c>
      <c r="AC38" s="295">
        <f>SUM(Z38:AB38)</f>
        <v>0</v>
      </c>
      <c r="AD38" s="296">
        <f>M38-AC38</f>
        <v>0</v>
      </c>
      <c r="AE38" s="223"/>
      <c r="AF38" s="223"/>
      <c r="AG38" s="415">
        <v>1</v>
      </c>
      <c r="AH38" s="496"/>
      <c r="AI38" s="496"/>
      <c r="AJ38" s="496"/>
      <c r="AK38" s="496"/>
      <c r="AL38" s="496"/>
      <c r="AM38" s="496"/>
      <c r="AN38" s="496"/>
      <c r="AO38" s="496"/>
      <c r="AP38" s="496"/>
      <c r="AQ38" s="234">
        <v>0</v>
      </c>
      <c r="AR38" s="234">
        <v>0</v>
      </c>
      <c r="AS38" s="234">
        <v>0</v>
      </c>
      <c r="AT38" s="277">
        <f>SUM(AQ38:AS38)</f>
        <v>0</v>
      </c>
      <c r="AU38" s="278">
        <f>IF($S$73&lt;&gt;0, AC38-AT38, M38-AT38)</f>
        <v>0</v>
      </c>
    </row>
    <row r="39" spans="1:47" x14ac:dyDescent="0.35">
      <c r="A39" s="415">
        <v>2</v>
      </c>
      <c r="B39" s="492"/>
      <c r="C39" s="492"/>
      <c r="D39" s="492"/>
      <c r="E39" s="492"/>
      <c r="F39" s="492"/>
      <c r="G39" s="492"/>
      <c r="H39" s="492"/>
      <c r="I39" s="492"/>
      <c r="J39" s="234">
        <v>0</v>
      </c>
      <c r="K39" s="234">
        <v>0</v>
      </c>
      <c r="L39" s="234">
        <v>0</v>
      </c>
      <c r="M39" s="236">
        <f>SUM(J39:L39)</f>
        <v>0</v>
      </c>
      <c r="N39" s="223"/>
      <c r="P39" s="415">
        <v>2</v>
      </c>
      <c r="Q39" s="496"/>
      <c r="R39" s="496"/>
      <c r="S39" s="496"/>
      <c r="T39" s="496"/>
      <c r="U39" s="496"/>
      <c r="V39" s="496"/>
      <c r="W39" s="496"/>
      <c r="X39" s="496"/>
      <c r="Y39" s="496"/>
      <c r="Z39" s="234">
        <v>0</v>
      </c>
      <c r="AA39" s="234">
        <v>0</v>
      </c>
      <c r="AB39" s="234">
        <v>0</v>
      </c>
      <c r="AC39" s="295">
        <f t="shared" ref="AC39:AC40" si="33">SUM(Z39:AB39)</f>
        <v>0</v>
      </c>
      <c r="AD39" s="296">
        <f t="shared" ref="AD39:AD40" si="34">M39-AC39</f>
        <v>0</v>
      </c>
      <c r="AE39" s="223"/>
      <c r="AF39" s="223"/>
      <c r="AG39" s="415">
        <v>2</v>
      </c>
      <c r="AH39" s="496"/>
      <c r="AI39" s="496"/>
      <c r="AJ39" s="496"/>
      <c r="AK39" s="496"/>
      <c r="AL39" s="496"/>
      <c r="AM39" s="496"/>
      <c r="AN39" s="496"/>
      <c r="AO39" s="496"/>
      <c r="AP39" s="496"/>
      <c r="AQ39" s="234">
        <v>0</v>
      </c>
      <c r="AR39" s="234">
        <v>0</v>
      </c>
      <c r="AS39" s="234">
        <v>0</v>
      </c>
      <c r="AT39" s="277">
        <f>SUM(AQ39:AS39)</f>
        <v>0</v>
      </c>
      <c r="AU39" s="278">
        <f>IF($S$73&lt;&gt;0, AC39-AT39, M39-AT39)</f>
        <v>0</v>
      </c>
    </row>
    <row r="40" spans="1:47" x14ac:dyDescent="0.35">
      <c r="A40" s="415">
        <v>3</v>
      </c>
      <c r="B40" s="492"/>
      <c r="C40" s="492"/>
      <c r="D40" s="492"/>
      <c r="E40" s="492"/>
      <c r="F40" s="492"/>
      <c r="G40" s="492"/>
      <c r="H40" s="492"/>
      <c r="I40" s="492"/>
      <c r="J40" s="234">
        <v>0</v>
      </c>
      <c r="K40" s="234">
        <v>0</v>
      </c>
      <c r="L40" s="234">
        <v>0</v>
      </c>
      <c r="M40" s="236">
        <f>SUM(J40:L40)</f>
        <v>0</v>
      </c>
      <c r="N40" s="223"/>
      <c r="P40" s="415">
        <v>3</v>
      </c>
      <c r="Q40" s="496"/>
      <c r="R40" s="496"/>
      <c r="S40" s="496"/>
      <c r="T40" s="496"/>
      <c r="U40" s="496"/>
      <c r="V40" s="496"/>
      <c r="W40" s="496"/>
      <c r="X40" s="496"/>
      <c r="Y40" s="496"/>
      <c r="Z40" s="234">
        <v>0</v>
      </c>
      <c r="AA40" s="234">
        <v>0</v>
      </c>
      <c r="AB40" s="234">
        <v>0</v>
      </c>
      <c r="AC40" s="295">
        <f t="shared" si="33"/>
        <v>0</v>
      </c>
      <c r="AD40" s="296">
        <f t="shared" si="34"/>
        <v>0</v>
      </c>
      <c r="AE40" s="223"/>
      <c r="AF40" s="223"/>
      <c r="AG40" s="415">
        <v>3</v>
      </c>
      <c r="AH40" s="496"/>
      <c r="AI40" s="496"/>
      <c r="AJ40" s="496"/>
      <c r="AK40" s="496"/>
      <c r="AL40" s="496"/>
      <c r="AM40" s="496"/>
      <c r="AN40" s="496"/>
      <c r="AO40" s="496"/>
      <c r="AP40" s="496"/>
      <c r="AQ40" s="234">
        <v>0</v>
      </c>
      <c r="AR40" s="234">
        <v>0</v>
      </c>
      <c r="AS40" s="234">
        <v>0</v>
      </c>
      <c r="AT40" s="277">
        <f t="shared" ref="AT40" si="35">SUM(AQ40:AS40)</f>
        <v>0</v>
      </c>
      <c r="AU40" s="278">
        <f>IF($S$73&lt;&gt;0, AC40-AT40, M40-AT40)</f>
        <v>0</v>
      </c>
    </row>
    <row r="41" spans="1:47" ht="16" thickBot="1" x14ac:dyDescent="0.4">
      <c r="A41" s="504" t="s">
        <v>25</v>
      </c>
      <c r="B41" s="505"/>
      <c r="C41" s="505"/>
      <c r="D41" s="505"/>
      <c r="E41" s="505"/>
      <c r="F41" s="505"/>
      <c r="G41" s="505"/>
      <c r="H41" s="505"/>
      <c r="I41" s="505"/>
      <c r="J41" s="250">
        <f>SUM(J38:J40)</f>
        <v>0</v>
      </c>
      <c r="K41" s="250">
        <f t="shared" ref="K41:L41" si="36">SUM(K38:K40)</f>
        <v>0</v>
      </c>
      <c r="L41" s="250">
        <f t="shared" si="36"/>
        <v>0</v>
      </c>
      <c r="M41" s="237">
        <f>SUM(J41:L41)</f>
        <v>0</v>
      </c>
      <c r="N41" s="223"/>
      <c r="P41" s="504" t="s">
        <v>25</v>
      </c>
      <c r="Q41" s="505"/>
      <c r="R41" s="505"/>
      <c r="S41" s="505"/>
      <c r="T41" s="505"/>
      <c r="U41" s="505"/>
      <c r="V41" s="505"/>
      <c r="W41" s="505"/>
      <c r="X41" s="505"/>
      <c r="Y41" s="505"/>
      <c r="Z41" s="293">
        <f>SUM(Z38:Z40)</f>
        <v>0</v>
      </c>
      <c r="AA41" s="293">
        <f t="shared" ref="AA41:AC41" si="37">SUM(AA38:AA40)</f>
        <v>0</v>
      </c>
      <c r="AB41" s="293">
        <f>SUM(AB38:AB40)</f>
        <v>0</v>
      </c>
      <c r="AC41" s="293">
        <f t="shared" si="37"/>
        <v>0</v>
      </c>
      <c r="AD41" s="294">
        <f>SUM(AD38:AD40)</f>
        <v>0</v>
      </c>
      <c r="AE41" s="223"/>
      <c r="AF41" s="223"/>
      <c r="AG41" s="504" t="s">
        <v>25</v>
      </c>
      <c r="AH41" s="505"/>
      <c r="AI41" s="505"/>
      <c r="AJ41" s="505"/>
      <c r="AK41" s="505"/>
      <c r="AL41" s="505"/>
      <c r="AM41" s="505"/>
      <c r="AN41" s="505"/>
      <c r="AO41" s="505"/>
      <c r="AP41" s="505"/>
      <c r="AQ41" s="275">
        <f>SUM(AQ38:AQ40)</f>
        <v>0</v>
      </c>
      <c r="AR41" s="275">
        <f t="shared" ref="AR41:AU41" si="38">SUM(AR38:AR40)</f>
        <v>0</v>
      </c>
      <c r="AS41" s="275">
        <f t="shared" si="38"/>
        <v>0</v>
      </c>
      <c r="AT41" s="275">
        <f t="shared" si="38"/>
        <v>0</v>
      </c>
      <c r="AU41" s="276">
        <f t="shared" si="38"/>
        <v>0</v>
      </c>
    </row>
    <row r="42" spans="1:47" s="358" customFormat="1" ht="3.75" customHeight="1" thickBot="1" x14ac:dyDescent="0.4">
      <c r="A42" s="413"/>
      <c r="B42" s="413"/>
      <c r="C42" s="413"/>
      <c r="D42" s="413"/>
      <c r="E42" s="413"/>
      <c r="F42" s="413"/>
      <c r="G42" s="413"/>
      <c r="H42" s="413"/>
      <c r="I42" s="413"/>
      <c r="J42" s="246"/>
      <c r="K42" s="246"/>
      <c r="L42" s="246"/>
      <c r="M42" s="246"/>
      <c r="N42" s="223"/>
      <c r="Q42" s="413"/>
      <c r="R42" s="413"/>
      <c r="S42" s="413"/>
      <c r="T42" s="413"/>
      <c r="U42" s="413"/>
      <c r="V42" s="413"/>
      <c r="W42" s="413"/>
      <c r="X42" s="413"/>
      <c r="Y42" s="413"/>
      <c r="Z42" s="246"/>
      <c r="AA42" s="246"/>
      <c r="AB42" s="246"/>
      <c r="AC42" s="246"/>
      <c r="AD42" s="246"/>
      <c r="AE42" s="223"/>
      <c r="AF42" s="223"/>
      <c r="AH42" s="413"/>
      <c r="AI42" s="413"/>
      <c r="AJ42" s="413"/>
      <c r="AK42" s="413"/>
      <c r="AL42" s="413"/>
      <c r="AM42" s="413"/>
      <c r="AN42" s="413"/>
      <c r="AO42" s="413"/>
      <c r="AP42" s="413"/>
      <c r="AQ42" s="246"/>
      <c r="AR42" s="246"/>
      <c r="AS42" s="246"/>
      <c r="AT42" s="246"/>
      <c r="AU42" s="246"/>
    </row>
    <row r="43" spans="1:47" s="242" customFormat="1" x14ac:dyDescent="0.35">
      <c r="A43" s="502" t="s">
        <v>33</v>
      </c>
      <c r="B43" s="503"/>
      <c r="C43" s="503"/>
      <c r="D43" s="503"/>
      <c r="E43" s="503"/>
      <c r="F43" s="503"/>
      <c r="G43" s="503"/>
      <c r="H43" s="503"/>
      <c r="I43" s="503"/>
      <c r="J43" s="425" t="s">
        <v>17</v>
      </c>
      <c r="K43" s="425" t="s">
        <v>15</v>
      </c>
      <c r="L43" s="425" t="s">
        <v>16</v>
      </c>
      <c r="M43" s="418" t="s">
        <v>18</v>
      </c>
      <c r="N43" s="413"/>
      <c r="P43" s="502" t="s">
        <v>33</v>
      </c>
      <c r="Q43" s="503"/>
      <c r="R43" s="503"/>
      <c r="S43" s="503"/>
      <c r="T43" s="503"/>
      <c r="U43" s="503"/>
      <c r="V43" s="503"/>
      <c r="W43" s="503"/>
      <c r="X43" s="503"/>
      <c r="Y43" s="503"/>
      <c r="Z43" s="329" t="s">
        <v>77</v>
      </c>
      <c r="AA43" s="425" t="s">
        <v>15</v>
      </c>
      <c r="AB43" s="425" t="s">
        <v>16</v>
      </c>
      <c r="AC43" s="414" t="s">
        <v>18</v>
      </c>
      <c r="AD43" s="268" t="s">
        <v>114</v>
      </c>
      <c r="AE43" s="413"/>
      <c r="AF43" s="413"/>
      <c r="AG43" s="502" t="s">
        <v>33</v>
      </c>
      <c r="AH43" s="503"/>
      <c r="AI43" s="503"/>
      <c r="AJ43" s="503"/>
      <c r="AK43" s="503"/>
      <c r="AL43" s="503"/>
      <c r="AM43" s="503"/>
      <c r="AN43" s="503"/>
      <c r="AO43" s="503"/>
      <c r="AP43" s="503"/>
      <c r="AQ43" s="329" t="s">
        <v>211</v>
      </c>
      <c r="AR43" s="425" t="s">
        <v>15</v>
      </c>
      <c r="AS43" s="425" t="s">
        <v>16</v>
      </c>
      <c r="AT43" s="414" t="s">
        <v>213</v>
      </c>
      <c r="AU43" s="268" t="s">
        <v>110</v>
      </c>
    </row>
    <row r="44" spans="1:47" x14ac:dyDescent="0.35">
      <c r="A44" s="415">
        <v>1</v>
      </c>
      <c r="B44" s="492"/>
      <c r="C44" s="492"/>
      <c r="D44" s="492"/>
      <c r="E44" s="492"/>
      <c r="F44" s="492"/>
      <c r="G44" s="492"/>
      <c r="H44" s="492"/>
      <c r="I44" s="492"/>
      <c r="J44" s="234">
        <v>0</v>
      </c>
      <c r="K44" s="234">
        <v>0</v>
      </c>
      <c r="L44" s="234">
        <v>0</v>
      </c>
      <c r="M44" s="236">
        <f t="shared" ref="M44:M59" si="39">SUM(J44:L44)</f>
        <v>0</v>
      </c>
      <c r="N44" s="223"/>
      <c r="P44" s="415">
        <v>1</v>
      </c>
      <c r="Q44" s="496"/>
      <c r="R44" s="496"/>
      <c r="S44" s="496"/>
      <c r="T44" s="496"/>
      <c r="U44" s="496"/>
      <c r="V44" s="496"/>
      <c r="W44" s="496"/>
      <c r="X44" s="496"/>
      <c r="Y44" s="496"/>
      <c r="Z44" s="234">
        <v>0</v>
      </c>
      <c r="AA44" s="234">
        <v>0</v>
      </c>
      <c r="AB44" s="234">
        <v>0</v>
      </c>
      <c r="AC44" s="295">
        <f t="shared" ref="AC44:AC46" si="40">SUM(Z44:AB44)</f>
        <v>0</v>
      </c>
      <c r="AD44" s="296">
        <f>M44-AC44</f>
        <v>0</v>
      </c>
      <c r="AE44" s="223"/>
      <c r="AF44" s="223"/>
      <c r="AG44" s="415">
        <v>1</v>
      </c>
      <c r="AH44" s="496"/>
      <c r="AI44" s="496"/>
      <c r="AJ44" s="496"/>
      <c r="AK44" s="496"/>
      <c r="AL44" s="496"/>
      <c r="AM44" s="496"/>
      <c r="AN44" s="496"/>
      <c r="AO44" s="496"/>
      <c r="AP44" s="496"/>
      <c r="AQ44" s="234">
        <v>0</v>
      </c>
      <c r="AR44" s="234">
        <v>0</v>
      </c>
      <c r="AS44" s="234">
        <v>0</v>
      </c>
      <c r="AT44" s="277">
        <f t="shared" ref="AT44:AT46" si="41">SUM(AQ44:AS44)</f>
        <v>0</v>
      </c>
      <c r="AU44" s="278">
        <f>IF($S$73&lt;&gt;0, AC44-AT44, M44-AT44)</f>
        <v>0</v>
      </c>
    </row>
    <row r="45" spans="1:47" x14ac:dyDescent="0.35">
      <c r="A45" s="415">
        <v>2</v>
      </c>
      <c r="B45" s="492"/>
      <c r="C45" s="492"/>
      <c r="D45" s="492"/>
      <c r="E45" s="492"/>
      <c r="F45" s="492"/>
      <c r="G45" s="492"/>
      <c r="H45" s="492"/>
      <c r="I45" s="492"/>
      <c r="J45" s="234">
        <v>0</v>
      </c>
      <c r="K45" s="234">
        <v>0</v>
      </c>
      <c r="L45" s="234">
        <v>0</v>
      </c>
      <c r="M45" s="236">
        <f>SUM(J45:L45)</f>
        <v>0</v>
      </c>
      <c r="N45" s="223"/>
      <c r="P45" s="415">
        <v>2</v>
      </c>
      <c r="Q45" s="496"/>
      <c r="R45" s="496"/>
      <c r="S45" s="496"/>
      <c r="T45" s="496"/>
      <c r="U45" s="496"/>
      <c r="V45" s="496"/>
      <c r="W45" s="496"/>
      <c r="X45" s="496"/>
      <c r="Y45" s="496"/>
      <c r="Z45" s="234">
        <v>0</v>
      </c>
      <c r="AA45" s="234">
        <v>0</v>
      </c>
      <c r="AB45" s="234">
        <v>0</v>
      </c>
      <c r="AC45" s="295">
        <f t="shared" si="40"/>
        <v>0</v>
      </c>
      <c r="AD45" s="296">
        <f t="shared" ref="AD45:AD46" si="42">M45-AC45</f>
        <v>0</v>
      </c>
      <c r="AE45" s="223"/>
      <c r="AF45" s="223"/>
      <c r="AG45" s="415">
        <v>2</v>
      </c>
      <c r="AH45" s="496"/>
      <c r="AI45" s="496"/>
      <c r="AJ45" s="496"/>
      <c r="AK45" s="496"/>
      <c r="AL45" s="496"/>
      <c r="AM45" s="496"/>
      <c r="AN45" s="496"/>
      <c r="AO45" s="496"/>
      <c r="AP45" s="496"/>
      <c r="AQ45" s="234">
        <v>0</v>
      </c>
      <c r="AR45" s="234">
        <v>0</v>
      </c>
      <c r="AS45" s="234">
        <v>0</v>
      </c>
      <c r="AT45" s="277">
        <f t="shared" si="41"/>
        <v>0</v>
      </c>
      <c r="AU45" s="278">
        <f>IF($S$73&lt;&gt;0, AC45-AT45, M45-AT45)</f>
        <v>0</v>
      </c>
    </row>
    <row r="46" spans="1:47" x14ac:dyDescent="0.35">
      <c r="A46" s="415">
        <v>3</v>
      </c>
      <c r="B46" s="492"/>
      <c r="C46" s="492"/>
      <c r="D46" s="492"/>
      <c r="E46" s="492"/>
      <c r="F46" s="492"/>
      <c r="G46" s="492"/>
      <c r="H46" s="492"/>
      <c r="I46" s="492"/>
      <c r="J46" s="234">
        <v>0</v>
      </c>
      <c r="K46" s="234">
        <v>0</v>
      </c>
      <c r="L46" s="234">
        <v>0</v>
      </c>
      <c r="M46" s="236">
        <f>SUM(J46:L46)</f>
        <v>0</v>
      </c>
      <c r="N46" s="223"/>
      <c r="P46" s="415">
        <v>3</v>
      </c>
      <c r="Q46" s="496"/>
      <c r="R46" s="496"/>
      <c r="S46" s="496"/>
      <c r="T46" s="496"/>
      <c r="U46" s="496"/>
      <c r="V46" s="496"/>
      <c r="W46" s="496"/>
      <c r="X46" s="496"/>
      <c r="Y46" s="496"/>
      <c r="Z46" s="234">
        <v>0</v>
      </c>
      <c r="AA46" s="234">
        <v>0</v>
      </c>
      <c r="AB46" s="234">
        <v>0</v>
      </c>
      <c r="AC46" s="295">
        <f t="shared" si="40"/>
        <v>0</v>
      </c>
      <c r="AD46" s="296">
        <f t="shared" si="42"/>
        <v>0</v>
      </c>
      <c r="AE46" s="223"/>
      <c r="AF46" s="223"/>
      <c r="AG46" s="415">
        <v>3</v>
      </c>
      <c r="AH46" s="496"/>
      <c r="AI46" s="496"/>
      <c r="AJ46" s="496"/>
      <c r="AK46" s="496"/>
      <c r="AL46" s="496"/>
      <c r="AM46" s="496"/>
      <c r="AN46" s="496"/>
      <c r="AO46" s="496"/>
      <c r="AP46" s="496"/>
      <c r="AQ46" s="234">
        <v>0</v>
      </c>
      <c r="AR46" s="234">
        <v>0</v>
      </c>
      <c r="AS46" s="234">
        <v>0</v>
      </c>
      <c r="AT46" s="277">
        <f t="shared" si="41"/>
        <v>0</v>
      </c>
      <c r="AU46" s="278">
        <f>IF($S$73&lt;&gt;0, AC46-AT46, M46-AT46)</f>
        <v>0</v>
      </c>
    </row>
    <row r="47" spans="1:47" ht="16" thickBot="1" x14ac:dyDescent="0.4">
      <c r="A47" s="504" t="s">
        <v>26</v>
      </c>
      <c r="B47" s="505"/>
      <c r="C47" s="505"/>
      <c r="D47" s="505"/>
      <c r="E47" s="505"/>
      <c r="F47" s="505"/>
      <c r="G47" s="505"/>
      <c r="H47" s="505"/>
      <c r="I47" s="505"/>
      <c r="J47" s="250">
        <f>SUM(J44:J46)</f>
        <v>0</v>
      </c>
      <c r="K47" s="250">
        <f t="shared" ref="K47" si="43">SUM(K44:K46)</f>
        <v>0</v>
      </c>
      <c r="L47" s="250">
        <f>SUM(L44:L46)</f>
        <v>0</v>
      </c>
      <c r="M47" s="237">
        <f t="shared" si="39"/>
        <v>0</v>
      </c>
      <c r="N47" s="223"/>
      <c r="P47" s="504" t="s">
        <v>26</v>
      </c>
      <c r="Q47" s="505"/>
      <c r="R47" s="505"/>
      <c r="S47" s="505"/>
      <c r="T47" s="505"/>
      <c r="U47" s="505"/>
      <c r="V47" s="505"/>
      <c r="W47" s="505"/>
      <c r="X47" s="505"/>
      <c r="Y47" s="505"/>
      <c r="Z47" s="293">
        <f>SUM(Z44:Z46)</f>
        <v>0</v>
      </c>
      <c r="AA47" s="293">
        <f t="shared" ref="AA47:AC47" si="44">SUM(AA44:AA46)</f>
        <v>0</v>
      </c>
      <c r="AB47" s="293">
        <f t="shared" si="44"/>
        <v>0</v>
      </c>
      <c r="AC47" s="293">
        <f t="shared" si="44"/>
        <v>0</v>
      </c>
      <c r="AD47" s="294">
        <f>SUM(AD44:AD46)</f>
        <v>0</v>
      </c>
      <c r="AE47" s="223"/>
      <c r="AF47" s="223"/>
      <c r="AG47" s="504" t="s">
        <v>26</v>
      </c>
      <c r="AH47" s="505"/>
      <c r="AI47" s="505"/>
      <c r="AJ47" s="505"/>
      <c r="AK47" s="505"/>
      <c r="AL47" s="505"/>
      <c r="AM47" s="505"/>
      <c r="AN47" s="505"/>
      <c r="AO47" s="505"/>
      <c r="AP47" s="505"/>
      <c r="AQ47" s="275">
        <f>SUM(AQ44:AQ46)</f>
        <v>0</v>
      </c>
      <c r="AR47" s="275">
        <f t="shared" ref="AR47:AU47" si="45">SUM(AR44:AR46)</f>
        <v>0</v>
      </c>
      <c r="AS47" s="275">
        <f t="shared" si="45"/>
        <v>0</v>
      </c>
      <c r="AT47" s="275">
        <f t="shared" si="45"/>
        <v>0</v>
      </c>
      <c r="AU47" s="276">
        <f t="shared" si="45"/>
        <v>0</v>
      </c>
    </row>
    <row r="48" spans="1:47" s="358" customFormat="1" ht="3.75" customHeight="1" thickBot="1" x14ac:dyDescent="0.4">
      <c r="A48" s="413"/>
      <c r="B48" s="413"/>
      <c r="C48" s="413"/>
      <c r="D48" s="413"/>
      <c r="E48" s="413"/>
      <c r="F48" s="413"/>
      <c r="G48" s="413"/>
      <c r="H48" s="413"/>
      <c r="I48" s="413"/>
      <c r="J48" s="246"/>
      <c r="K48" s="246"/>
      <c r="L48" s="246"/>
      <c r="M48" s="246"/>
      <c r="N48" s="223"/>
      <c r="Q48" s="413"/>
      <c r="R48" s="413"/>
      <c r="S48" s="413"/>
      <c r="T48" s="413"/>
      <c r="U48" s="413"/>
      <c r="V48" s="413"/>
      <c r="W48" s="413"/>
      <c r="X48" s="413"/>
      <c r="Y48" s="413"/>
      <c r="Z48" s="246"/>
      <c r="AA48" s="246"/>
      <c r="AB48" s="246"/>
      <c r="AC48" s="246"/>
      <c r="AD48" s="246"/>
      <c r="AE48" s="223"/>
      <c r="AF48" s="223"/>
      <c r="AH48" s="413"/>
      <c r="AI48" s="413"/>
      <c r="AJ48" s="413"/>
      <c r="AK48" s="413"/>
      <c r="AL48" s="413"/>
      <c r="AM48" s="413"/>
      <c r="AN48" s="413"/>
      <c r="AO48" s="413"/>
      <c r="AP48" s="413"/>
      <c r="AQ48" s="246"/>
      <c r="AR48" s="246"/>
      <c r="AS48" s="246"/>
      <c r="AT48" s="246"/>
      <c r="AU48" s="246"/>
    </row>
    <row r="49" spans="1:47" s="242" customFormat="1" x14ac:dyDescent="0.35">
      <c r="A49" s="502" t="s">
        <v>27</v>
      </c>
      <c r="B49" s="503"/>
      <c r="C49" s="503"/>
      <c r="D49" s="503"/>
      <c r="E49" s="503"/>
      <c r="F49" s="503"/>
      <c r="G49" s="503"/>
      <c r="H49" s="503"/>
      <c r="I49" s="503"/>
      <c r="J49" s="425" t="s">
        <v>17</v>
      </c>
      <c r="K49" s="425" t="s">
        <v>15</v>
      </c>
      <c r="L49" s="425" t="s">
        <v>16</v>
      </c>
      <c r="M49" s="418" t="s">
        <v>18</v>
      </c>
      <c r="N49" s="413"/>
      <c r="P49" s="502" t="s">
        <v>27</v>
      </c>
      <c r="Q49" s="503"/>
      <c r="R49" s="503"/>
      <c r="S49" s="503"/>
      <c r="T49" s="503"/>
      <c r="U49" s="503"/>
      <c r="V49" s="503"/>
      <c r="W49" s="503"/>
      <c r="X49" s="503"/>
      <c r="Y49" s="503"/>
      <c r="Z49" s="329" t="s">
        <v>77</v>
      </c>
      <c r="AA49" s="425" t="s">
        <v>15</v>
      </c>
      <c r="AB49" s="425" t="s">
        <v>16</v>
      </c>
      <c r="AC49" s="414" t="s">
        <v>18</v>
      </c>
      <c r="AD49" s="268" t="s">
        <v>114</v>
      </c>
      <c r="AE49" s="413"/>
      <c r="AF49" s="413"/>
      <c r="AG49" s="502" t="s">
        <v>27</v>
      </c>
      <c r="AH49" s="503"/>
      <c r="AI49" s="503"/>
      <c r="AJ49" s="503"/>
      <c r="AK49" s="503"/>
      <c r="AL49" s="503"/>
      <c r="AM49" s="503"/>
      <c r="AN49" s="503"/>
      <c r="AO49" s="503"/>
      <c r="AP49" s="503"/>
      <c r="AQ49" s="329" t="s">
        <v>211</v>
      </c>
      <c r="AR49" s="425" t="s">
        <v>15</v>
      </c>
      <c r="AS49" s="425" t="s">
        <v>16</v>
      </c>
      <c r="AT49" s="414" t="s">
        <v>213</v>
      </c>
      <c r="AU49" s="268" t="s">
        <v>110</v>
      </c>
    </row>
    <row r="50" spans="1:47" x14ac:dyDescent="0.35">
      <c r="A50" s="415">
        <v>1</v>
      </c>
      <c r="B50" s="228" t="s">
        <v>28</v>
      </c>
      <c r="C50" s="492"/>
      <c r="D50" s="492"/>
      <c r="E50" s="492"/>
      <c r="F50" s="492"/>
      <c r="G50" s="492"/>
      <c r="H50" s="492"/>
      <c r="I50" s="492"/>
      <c r="J50" s="234">
        <v>0</v>
      </c>
      <c r="K50" s="234">
        <v>0</v>
      </c>
      <c r="L50" s="234">
        <v>0</v>
      </c>
      <c r="M50" s="236">
        <f t="shared" si="39"/>
        <v>0</v>
      </c>
      <c r="N50" s="223"/>
      <c r="P50" s="415">
        <v>1</v>
      </c>
      <c r="Q50" s="228" t="s">
        <v>28</v>
      </c>
      <c r="R50" s="617"/>
      <c r="S50" s="617"/>
      <c r="T50" s="617"/>
      <c r="U50" s="617"/>
      <c r="V50" s="617"/>
      <c r="W50" s="617"/>
      <c r="X50" s="617"/>
      <c r="Y50" s="617"/>
      <c r="Z50" s="234">
        <v>0</v>
      </c>
      <c r="AA50" s="234">
        <v>0</v>
      </c>
      <c r="AB50" s="234">
        <v>0</v>
      </c>
      <c r="AC50" s="295">
        <f t="shared" ref="AC50:AC58" si="46">SUM(Z50:AB50)</f>
        <v>0</v>
      </c>
      <c r="AD50" s="296">
        <f t="shared" ref="AD50:AD60" si="47">M50-AC50</f>
        <v>0</v>
      </c>
      <c r="AE50" s="223"/>
      <c r="AF50" s="223"/>
      <c r="AG50" s="415">
        <v>1</v>
      </c>
      <c r="AH50" s="228" t="s">
        <v>28</v>
      </c>
      <c r="AI50" s="416"/>
      <c r="AJ50" s="492"/>
      <c r="AK50" s="492"/>
      <c r="AL50" s="492"/>
      <c r="AM50" s="492"/>
      <c r="AN50" s="492"/>
      <c r="AO50" s="492"/>
      <c r="AP50" s="492"/>
      <c r="AQ50" s="234">
        <v>0</v>
      </c>
      <c r="AR50" s="234">
        <v>0</v>
      </c>
      <c r="AS50" s="234">
        <v>0</v>
      </c>
      <c r="AT50" s="277">
        <f t="shared" ref="AT50:AT59" si="48">SUM(AQ50:AS50)</f>
        <v>0</v>
      </c>
      <c r="AU50" s="278">
        <f t="shared" ref="AU50:AU60" si="49">IF($S$73&lt;&gt;0, AC50-AT50, M50-AT50)</f>
        <v>0</v>
      </c>
    </row>
    <row r="51" spans="1:47" x14ac:dyDescent="0.35">
      <c r="A51" s="415">
        <v>2</v>
      </c>
      <c r="B51" s="228" t="s">
        <v>31</v>
      </c>
      <c r="C51" s="492"/>
      <c r="D51" s="492"/>
      <c r="E51" s="492"/>
      <c r="F51" s="492"/>
      <c r="G51" s="492"/>
      <c r="H51" s="492"/>
      <c r="I51" s="492"/>
      <c r="J51" s="234">
        <v>0</v>
      </c>
      <c r="K51" s="234">
        <v>0</v>
      </c>
      <c r="L51" s="234">
        <v>0</v>
      </c>
      <c r="M51" s="236">
        <f t="shared" si="39"/>
        <v>0</v>
      </c>
      <c r="N51" s="223"/>
      <c r="P51" s="415">
        <v>2</v>
      </c>
      <c r="Q51" s="228" t="s">
        <v>31</v>
      </c>
      <c r="R51" s="617"/>
      <c r="S51" s="617"/>
      <c r="T51" s="617"/>
      <c r="U51" s="617"/>
      <c r="V51" s="617"/>
      <c r="W51" s="617"/>
      <c r="X51" s="617"/>
      <c r="Y51" s="617"/>
      <c r="Z51" s="234">
        <v>0</v>
      </c>
      <c r="AA51" s="234">
        <v>0</v>
      </c>
      <c r="AB51" s="234">
        <v>0</v>
      </c>
      <c r="AC51" s="295">
        <f t="shared" si="46"/>
        <v>0</v>
      </c>
      <c r="AD51" s="296">
        <f t="shared" si="47"/>
        <v>0</v>
      </c>
      <c r="AE51" s="223"/>
      <c r="AF51" s="223"/>
      <c r="AG51" s="415">
        <v>2</v>
      </c>
      <c r="AH51" s="228" t="s">
        <v>31</v>
      </c>
      <c r="AI51" s="416"/>
      <c r="AJ51" s="492"/>
      <c r="AK51" s="492"/>
      <c r="AL51" s="492"/>
      <c r="AM51" s="492"/>
      <c r="AN51" s="492"/>
      <c r="AO51" s="492"/>
      <c r="AP51" s="492"/>
      <c r="AQ51" s="234">
        <v>0</v>
      </c>
      <c r="AR51" s="234">
        <v>0</v>
      </c>
      <c r="AS51" s="234">
        <v>0</v>
      </c>
      <c r="AT51" s="277">
        <f t="shared" si="48"/>
        <v>0</v>
      </c>
      <c r="AU51" s="278">
        <f t="shared" si="49"/>
        <v>0</v>
      </c>
    </row>
    <row r="52" spans="1:47" x14ac:dyDescent="0.35">
      <c r="A52" s="415">
        <v>3</v>
      </c>
      <c r="B52" s="228" t="s">
        <v>32</v>
      </c>
      <c r="C52" s="492"/>
      <c r="D52" s="492"/>
      <c r="E52" s="492"/>
      <c r="F52" s="492"/>
      <c r="G52" s="492"/>
      <c r="H52" s="492"/>
      <c r="I52" s="492"/>
      <c r="J52" s="234">
        <v>0</v>
      </c>
      <c r="K52" s="234">
        <v>0</v>
      </c>
      <c r="L52" s="234">
        <v>0</v>
      </c>
      <c r="M52" s="236">
        <f t="shared" si="39"/>
        <v>0</v>
      </c>
      <c r="N52" s="223"/>
      <c r="P52" s="415">
        <v>3</v>
      </c>
      <c r="Q52" s="228" t="s">
        <v>32</v>
      </c>
      <c r="R52" s="617"/>
      <c r="S52" s="617"/>
      <c r="T52" s="617"/>
      <c r="U52" s="617"/>
      <c r="V52" s="617"/>
      <c r="W52" s="617"/>
      <c r="X52" s="617"/>
      <c r="Y52" s="617"/>
      <c r="Z52" s="234">
        <v>0</v>
      </c>
      <c r="AA52" s="234">
        <v>0</v>
      </c>
      <c r="AB52" s="234">
        <v>0</v>
      </c>
      <c r="AC52" s="295">
        <f t="shared" si="46"/>
        <v>0</v>
      </c>
      <c r="AD52" s="296">
        <f t="shared" si="47"/>
        <v>0</v>
      </c>
      <c r="AE52" s="223"/>
      <c r="AF52" s="223"/>
      <c r="AG52" s="415">
        <v>3</v>
      </c>
      <c r="AH52" s="228" t="s">
        <v>32</v>
      </c>
      <c r="AI52" s="416"/>
      <c r="AJ52" s="492"/>
      <c r="AK52" s="492"/>
      <c r="AL52" s="492"/>
      <c r="AM52" s="492"/>
      <c r="AN52" s="492"/>
      <c r="AO52" s="492"/>
      <c r="AP52" s="492"/>
      <c r="AQ52" s="234">
        <v>0</v>
      </c>
      <c r="AR52" s="234">
        <v>0</v>
      </c>
      <c r="AS52" s="234">
        <v>0</v>
      </c>
      <c r="AT52" s="277">
        <f t="shared" si="48"/>
        <v>0</v>
      </c>
      <c r="AU52" s="278">
        <f t="shared" si="49"/>
        <v>0</v>
      </c>
    </row>
    <row r="53" spans="1:47" s="358" customFormat="1" x14ac:dyDescent="0.35">
      <c r="A53" s="229">
        <v>4</v>
      </c>
      <c r="B53" s="228" t="s">
        <v>72</v>
      </c>
      <c r="C53" s="492"/>
      <c r="D53" s="492"/>
      <c r="E53" s="492"/>
      <c r="F53" s="492"/>
      <c r="G53" s="492"/>
      <c r="H53" s="492"/>
      <c r="I53" s="492"/>
      <c r="J53" s="234">
        <v>0</v>
      </c>
      <c r="K53" s="234">
        <v>0</v>
      </c>
      <c r="L53" s="234">
        <v>0</v>
      </c>
      <c r="M53" s="236">
        <f t="shared" si="39"/>
        <v>0</v>
      </c>
      <c r="N53" s="223"/>
      <c r="P53" s="229">
        <v>4</v>
      </c>
      <c r="Q53" s="228" t="s">
        <v>72</v>
      </c>
      <c r="R53" s="633"/>
      <c r="S53" s="633"/>
      <c r="T53" s="633"/>
      <c r="U53" s="633"/>
      <c r="V53" s="633"/>
      <c r="W53" s="633"/>
      <c r="X53" s="633"/>
      <c r="Y53" s="633"/>
      <c r="Z53" s="234">
        <v>0</v>
      </c>
      <c r="AA53" s="234">
        <v>0</v>
      </c>
      <c r="AB53" s="234">
        <v>0</v>
      </c>
      <c r="AC53" s="295">
        <f t="shared" si="46"/>
        <v>0</v>
      </c>
      <c r="AD53" s="296">
        <f t="shared" si="47"/>
        <v>0</v>
      </c>
      <c r="AE53" s="223"/>
      <c r="AF53" s="223"/>
      <c r="AG53" s="229">
        <v>4</v>
      </c>
      <c r="AH53" s="228" t="s">
        <v>72</v>
      </c>
      <c r="AI53" s="437"/>
      <c r="AJ53" s="492"/>
      <c r="AK53" s="492"/>
      <c r="AL53" s="492"/>
      <c r="AM53" s="492"/>
      <c r="AN53" s="492"/>
      <c r="AO53" s="492"/>
      <c r="AP53" s="492"/>
      <c r="AQ53" s="234">
        <v>0</v>
      </c>
      <c r="AR53" s="234">
        <v>0</v>
      </c>
      <c r="AS53" s="234">
        <v>0</v>
      </c>
      <c r="AT53" s="277">
        <f t="shared" si="48"/>
        <v>0</v>
      </c>
      <c r="AU53" s="278">
        <f t="shared" si="49"/>
        <v>0</v>
      </c>
    </row>
    <row r="54" spans="1:47" x14ac:dyDescent="0.35">
      <c r="A54" s="415">
        <v>5</v>
      </c>
      <c r="B54" s="228" t="s">
        <v>29</v>
      </c>
      <c r="C54" s="492"/>
      <c r="D54" s="492"/>
      <c r="E54" s="492"/>
      <c r="F54" s="492"/>
      <c r="G54" s="492"/>
      <c r="H54" s="492"/>
      <c r="I54" s="492"/>
      <c r="J54" s="234">
        <v>0</v>
      </c>
      <c r="K54" s="234">
        <v>0</v>
      </c>
      <c r="L54" s="234">
        <v>0</v>
      </c>
      <c r="M54" s="236">
        <f t="shared" si="39"/>
        <v>0</v>
      </c>
      <c r="N54" s="223"/>
      <c r="P54" s="415">
        <v>5</v>
      </c>
      <c r="Q54" s="228" t="s">
        <v>29</v>
      </c>
      <c r="R54" s="617"/>
      <c r="S54" s="617"/>
      <c r="T54" s="617"/>
      <c r="U54" s="617"/>
      <c r="V54" s="617"/>
      <c r="W54" s="617"/>
      <c r="X54" s="617"/>
      <c r="Y54" s="617"/>
      <c r="Z54" s="234">
        <v>0</v>
      </c>
      <c r="AA54" s="234">
        <v>0</v>
      </c>
      <c r="AB54" s="234">
        <v>0</v>
      </c>
      <c r="AC54" s="295">
        <f t="shared" si="46"/>
        <v>0</v>
      </c>
      <c r="AD54" s="296">
        <f t="shared" si="47"/>
        <v>0</v>
      </c>
      <c r="AE54" s="223"/>
      <c r="AF54" s="223"/>
      <c r="AG54" s="415">
        <v>5</v>
      </c>
      <c r="AH54" s="228" t="s">
        <v>29</v>
      </c>
      <c r="AI54" s="416"/>
      <c r="AJ54" s="492"/>
      <c r="AK54" s="492"/>
      <c r="AL54" s="492"/>
      <c r="AM54" s="492"/>
      <c r="AN54" s="492"/>
      <c r="AO54" s="492"/>
      <c r="AP54" s="492"/>
      <c r="AQ54" s="234">
        <v>0</v>
      </c>
      <c r="AR54" s="234">
        <v>0</v>
      </c>
      <c r="AS54" s="234">
        <v>0</v>
      </c>
      <c r="AT54" s="277">
        <f t="shared" si="48"/>
        <v>0</v>
      </c>
      <c r="AU54" s="278">
        <f t="shared" si="49"/>
        <v>0</v>
      </c>
    </row>
    <row r="55" spans="1:47" x14ac:dyDescent="0.35">
      <c r="A55" s="415">
        <v>6</v>
      </c>
      <c r="B55" s="228" t="s">
        <v>30</v>
      </c>
      <c r="C55" s="492"/>
      <c r="D55" s="492"/>
      <c r="E55" s="492"/>
      <c r="F55" s="492"/>
      <c r="G55" s="492"/>
      <c r="H55" s="492"/>
      <c r="I55" s="492"/>
      <c r="J55" s="234">
        <v>0</v>
      </c>
      <c r="K55" s="234">
        <v>0</v>
      </c>
      <c r="L55" s="234">
        <v>0</v>
      </c>
      <c r="M55" s="236">
        <f>SUM(J55:L55)</f>
        <v>0</v>
      </c>
      <c r="N55" s="223"/>
      <c r="P55" s="415">
        <v>6</v>
      </c>
      <c r="Q55" s="228" t="s">
        <v>30</v>
      </c>
      <c r="R55" s="617"/>
      <c r="S55" s="617"/>
      <c r="T55" s="617"/>
      <c r="U55" s="617"/>
      <c r="V55" s="617"/>
      <c r="W55" s="617"/>
      <c r="X55" s="617"/>
      <c r="Y55" s="617"/>
      <c r="Z55" s="234">
        <v>0</v>
      </c>
      <c r="AA55" s="234">
        <v>0</v>
      </c>
      <c r="AB55" s="234">
        <v>0</v>
      </c>
      <c r="AC55" s="295">
        <f t="shared" si="46"/>
        <v>0</v>
      </c>
      <c r="AD55" s="296">
        <f t="shared" si="47"/>
        <v>0</v>
      </c>
      <c r="AE55" s="223"/>
      <c r="AF55" s="223"/>
      <c r="AG55" s="415">
        <v>6</v>
      </c>
      <c r="AH55" s="228" t="s">
        <v>30</v>
      </c>
      <c r="AI55" s="416"/>
      <c r="AJ55" s="492"/>
      <c r="AK55" s="492"/>
      <c r="AL55" s="492"/>
      <c r="AM55" s="492"/>
      <c r="AN55" s="492"/>
      <c r="AO55" s="492"/>
      <c r="AP55" s="492"/>
      <c r="AQ55" s="234">
        <v>0</v>
      </c>
      <c r="AR55" s="234">
        <v>0</v>
      </c>
      <c r="AS55" s="234">
        <v>0</v>
      </c>
      <c r="AT55" s="277">
        <f t="shared" si="48"/>
        <v>0</v>
      </c>
      <c r="AU55" s="278">
        <f t="shared" si="49"/>
        <v>0</v>
      </c>
    </row>
    <row r="56" spans="1:47" x14ac:dyDescent="0.35">
      <c r="A56" s="415">
        <v>7</v>
      </c>
      <c r="B56" s="228" t="s">
        <v>34</v>
      </c>
      <c r="C56" s="492"/>
      <c r="D56" s="492"/>
      <c r="E56" s="492"/>
      <c r="F56" s="492"/>
      <c r="G56" s="492"/>
      <c r="H56" s="492"/>
      <c r="I56" s="492"/>
      <c r="J56" s="234">
        <v>0</v>
      </c>
      <c r="K56" s="234">
        <v>0</v>
      </c>
      <c r="L56" s="234">
        <v>0</v>
      </c>
      <c r="M56" s="236">
        <f>SUM(J56:L56)</f>
        <v>0</v>
      </c>
      <c r="N56" s="223"/>
      <c r="P56" s="415">
        <v>7</v>
      </c>
      <c r="Q56" s="228" t="s">
        <v>34</v>
      </c>
      <c r="R56" s="617"/>
      <c r="S56" s="617"/>
      <c r="T56" s="617"/>
      <c r="U56" s="617"/>
      <c r="V56" s="617"/>
      <c r="W56" s="617"/>
      <c r="X56" s="617"/>
      <c r="Y56" s="617"/>
      <c r="Z56" s="234">
        <v>0</v>
      </c>
      <c r="AA56" s="234">
        <v>0</v>
      </c>
      <c r="AB56" s="234">
        <v>0</v>
      </c>
      <c r="AC56" s="295">
        <f t="shared" si="46"/>
        <v>0</v>
      </c>
      <c r="AD56" s="296">
        <f t="shared" si="47"/>
        <v>0</v>
      </c>
      <c r="AE56" s="223"/>
      <c r="AF56" s="223"/>
      <c r="AG56" s="415">
        <v>7</v>
      </c>
      <c r="AH56" s="228" t="s">
        <v>34</v>
      </c>
      <c r="AI56" s="416"/>
      <c r="AJ56" s="492"/>
      <c r="AK56" s="492"/>
      <c r="AL56" s="492"/>
      <c r="AM56" s="492"/>
      <c r="AN56" s="492"/>
      <c r="AO56" s="492"/>
      <c r="AP56" s="492"/>
      <c r="AQ56" s="234">
        <v>0</v>
      </c>
      <c r="AR56" s="234">
        <v>0</v>
      </c>
      <c r="AS56" s="234">
        <v>0</v>
      </c>
      <c r="AT56" s="277">
        <f t="shared" si="48"/>
        <v>0</v>
      </c>
      <c r="AU56" s="278">
        <f t="shared" si="49"/>
        <v>0</v>
      </c>
    </row>
    <row r="57" spans="1:47" x14ac:dyDescent="0.35">
      <c r="A57" s="415">
        <v>8</v>
      </c>
      <c r="B57" s="228" t="s">
        <v>35</v>
      </c>
      <c r="C57" s="492"/>
      <c r="D57" s="492"/>
      <c r="E57" s="492"/>
      <c r="F57" s="492"/>
      <c r="G57" s="492"/>
      <c r="H57" s="492"/>
      <c r="I57" s="492"/>
      <c r="J57" s="234">
        <v>0</v>
      </c>
      <c r="K57" s="234">
        <v>0</v>
      </c>
      <c r="L57" s="234">
        <v>0</v>
      </c>
      <c r="M57" s="236">
        <f>SUM(J57:L57)</f>
        <v>0</v>
      </c>
      <c r="N57" s="223"/>
      <c r="P57" s="415">
        <v>8</v>
      </c>
      <c r="Q57" s="228" t="s">
        <v>35</v>
      </c>
      <c r="R57" s="617"/>
      <c r="S57" s="617"/>
      <c r="T57" s="617"/>
      <c r="U57" s="617"/>
      <c r="V57" s="617"/>
      <c r="W57" s="617"/>
      <c r="X57" s="617"/>
      <c r="Y57" s="617"/>
      <c r="Z57" s="234">
        <v>0</v>
      </c>
      <c r="AA57" s="234">
        <v>0</v>
      </c>
      <c r="AB57" s="234">
        <v>0</v>
      </c>
      <c r="AC57" s="295">
        <f t="shared" si="46"/>
        <v>0</v>
      </c>
      <c r="AD57" s="296">
        <f t="shared" si="47"/>
        <v>0</v>
      </c>
      <c r="AE57" s="223"/>
      <c r="AF57" s="223"/>
      <c r="AG57" s="415">
        <v>8</v>
      </c>
      <c r="AH57" s="228" t="s">
        <v>35</v>
      </c>
      <c r="AI57" s="416"/>
      <c r="AJ57" s="492"/>
      <c r="AK57" s="492"/>
      <c r="AL57" s="492"/>
      <c r="AM57" s="492"/>
      <c r="AN57" s="492"/>
      <c r="AO57" s="492"/>
      <c r="AP57" s="492"/>
      <c r="AQ57" s="234">
        <v>0</v>
      </c>
      <c r="AR57" s="234">
        <v>0</v>
      </c>
      <c r="AS57" s="234">
        <v>0</v>
      </c>
      <c r="AT57" s="277">
        <f t="shared" si="48"/>
        <v>0</v>
      </c>
      <c r="AU57" s="278">
        <f t="shared" si="49"/>
        <v>0</v>
      </c>
    </row>
    <row r="58" spans="1:47" x14ac:dyDescent="0.35">
      <c r="A58" s="415">
        <v>9</v>
      </c>
      <c r="B58" s="228" t="s">
        <v>50</v>
      </c>
      <c r="C58" s="492"/>
      <c r="D58" s="492"/>
      <c r="E58" s="492"/>
      <c r="F58" s="492"/>
      <c r="G58" s="492"/>
      <c r="H58" s="492"/>
      <c r="I58" s="492"/>
      <c r="J58" s="234">
        <v>0</v>
      </c>
      <c r="K58" s="234">
        <v>0</v>
      </c>
      <c r="L58" s="234">
        <v>0</v>
      </c>
      <c r="M58" s="236">
        <f t="shared" si="39"/>
        <v>0</v>
      </c>
      <c r="N58" s="223"/>
      <c r="P58" s="415">
        <v>9</v>
      </c>
      <c r="Q58" s="228" t="s">
        <v>50</v>
      </c>
      <c r="R58" s="617"/>
      <c r="S58" s="617"/>
      <c r="T58" s="617"/>
      <c r="U58" s="617"/>
      <c r="V58" s="617"/>
      <c r="W58" s="617"/>
      <c r="X58" s="617"/>
      <c r="Y58" s="617"/>
      <c r="Z58" s="234">
        <v>0</v>
      </c>
      <c r="AA58" s="234">
        <v>0</v>
      </c>
      <c r="AB58" s="234">
        <v>0</v>
      </c>
      <c r="AC58" s="295">
        <f t="shared" si="46"/>
        <v>0</v>
      </c>
      <c r="AD58" s="296">
        <f t="shared" si="47"/>
        <v>0</v>
      </c>
      <c r="AE58" s="223"/>
      <c r="AF58" s="223"/>
      <c r="AG58" s="415">
        <v>9</v>
      </c>
      <c r="AH58" s="228" t="s">
        <v>50</v>
      </c>
      <c r="AI58" s="416"/>
      <c r="AJ58" s="492"/>
      <c r="AK58" s="492"/>
      <c r="AL58" s="492"/>
      <c r="AM58" s="492"/>
      <c r="AN58" s="492"/>
      <c r="AO58" s="492"/>
      <c r="AP58" s="492"/>
      <c r="AQ58" s="234">
        <v>0</v>
      </c>
      <c r="AR58" s="234">
        <v>0</v>
      </c>
      <c r="AS58" s="234">
        <v>0</v>
      </c>
      <c r="AT58" s="277">
        <f t="shared" si="48"/>
        <v>0</v>
      </c>
      <c r="AU58" s="278">
        <f t="shared" si="49"/>
        <v>0</v>
      </c>
    </row>
    <row r="59" spans="1:47" x14ac:dyDescent="0.35">
      <c r="A59" s="415">
        <v>10</v>
      </c>
      <c r="B59" s="313" t="s">
        <v>205</v>
      </c>
      <c r="C59" s="492"/>
      <c r="D59" s="492"/>
      <c r="E59" s="492"/>
      <c r="F59" s="492"/>
      <c r="G59" s="492"/>
      <c r="H59" s="492"/>
      <c r="I59" s="492"/>
      <c r="J59" s="234">
        <v>0</v>
      </c>
      <c r="K59" s="234">
        <v>0</v>
      </c>
      <c r="L59" s="234">
        <v>0</v>
      </c>
      <c r="M59" s="236">
        <f t="shared" si="39"/>
        <v>0</v>
      </c>
      <c r="N59" s="223"/>
      <c r="P59" s="415">
        <v>10</v>
      </c>
      <c r="Q59" s="417" t="s">
        <v>205</v>
      </c>
      <c r="R59" s="513"/>
      <c r="S59" s="513"/>
      <c r="T59" s="513"/>
      <c r="U59" s="513"/>
      <c r="V59" s="513"/>
      <c r="W59" s="513"/>
      <c r="X59" s="513"/>
      <c r="Y59" s="513"/>
      <c r="Z59" s="234">
        <v>0</v>
      </c>
      <c r="AA59" s="234">
        <v>0</v>
      </c>
      <c r="AB59" s="234">
        <v>0</v>
      </c>
      <c r="AC59" s="295">
        <f>SUM(Z59:AB59)</f>
        <v>0</v>
      </c>
      <c r="AD59" s="296">
        <f t="shared" si="47"/>
        <v>0</v>
      </c>
      <c r="AE59" s="223"/>
      <c r="AF59" s="223"/>
      <c r="AG59" s="415">
        <v>10</v>
      </c>
      <c r="AH59" s="513" t="s">
        <v>205</v>
      </c>
      <c r="AI59" s="513"/>
      <c r="AJ59" s="491"/>
      <c r="AK59" s="491"/>
      <c r="AL59" s="491"/>
      <c r="AM59" s="491"/>
      <c r="AN59" s="491"/>
      <c r="AO59" s="491"/>
      <c r="AP59" s="491"/>
      <c r="AQ59" s="234">
        <v>0</v>
      </c>
      <c r="AR59" s="234">
        <v>0</v>
      </c>
      <c r="AS59" s="234">
        <v>0</v>
      </c>
      <c r="AT59" s="277">
        <f t="shared" si="48"/>
        <v>0</v>
      </c>
      <c r="AU59" s="278">
        <f t="shared" si="49"/>
        <v>0</v>
      </c>
    </row>
    <row r="60" spans="1:47" ht="17.25" customHeight="1" x14ac:dyDescent="0.35">
      <c r="A60" s="415">
        <v>11</v>
      </c>
      <c r="B60" s="313" t="s">
        <v>205</v>
      </c>
      <c r="C60" s="492"/>
      <c r="D60" s="492"/>
      <c r="E60" s="492"/>
      <c r="F60" s="492"/>
      <c r="G60" s="492"/>
      <c r="H60" s="492"/>
      <c r="I60" s="492"/>
      <c r="J60" s="234">
        <v>0</v>
      </c>
      <c r="K60" s="234">
        <v>0</v>
      </c>
      <c r="L60" s="234">
        <v>0</v>
      </c>
      <c r="M60" s="236">
        <f>SUM(J60:L60)</f>
        <v>0</v>
      </c>
      <c r="N60" s="223"/>
      <c r="P60" s="415">
        <v>11</v>
      </c>
      <c r="Q60" s="417" t="s">
        <v>205</v>
      </c>
      <c r="R60" s="513"/>
      <c r="S60" s="513"/>
      <c r="T60" s="513"/>
      <c r="U60" s="513"/>
      <c r="V60" s="513"/>
      <c r="W60" s="513"/>
      <c r="X60" s="513"/>
      <c r="Y60" s="513"/>
      <c r="Z60" s="234">
        <v>0</v>
      </c>
      <c r="AA60" s="234">
        <v>0</v>
      </c>
      <c r="AB60" s="234">
        <v>0</v>
      </c>
      <c r="AC60" s="295">
        <f>SUM(Z60:AB60)</f>
        <v>0</v>
      </c>
      <c r="AD60" s="296">
        <f t="shared" si="47"/>
        <v>0</v>
      </c>
      <c r="AE60" s="223"/>
      <c r="AF60" s="223"/>
      <c r="AG60" s="415">
        <v>11</v>
      </c>
      <c r="AH60" s="513" t="s">
        <v>205</v>
      </c>
      <c r="AI60" s="513"/>
      <c r="AJ60" s="491"/>
      <c r="AK60" s="491"/>
      <c r="AL60" s="491"/>
      <c r="AM60" s="491"/>
      <c r="AN60" s="491"/>
      <c r="AO60" s="491"/>
      <c r="AP60" s="491"/>
      <c r="AQ60" s="234">
        <v>0</v>
      </c>
      <c r="AR60" s="234">
        <v>0</v>
      </c>
      <c r="AS60" s="234">
        <v>0</v>
      </c>
      <c r="AT60" s="277">
        <f>SUM(AQ60:AS60)</f>
        <v>0</v>
      </c>
      <c r="AU60" s="278">
        <f t="shared" si="49"/>
        <v>0</v>
      </c>
    </row>
    <row r="61" spans="1:47" ht="16" thickBot="1" x14ac:dyDescent="0.4">
      <c r="A61" s="504" t="s">
        <v>36</v>
      </c>
      <c r="B61" s="505"/>
      <c r="C61" s="505"/>
      <c r="D61" s="505"/>
      <c r="E61" s="505"/>
      <c r="F61" s="505"/>
      <c r="G61" s="505"/>
      <c r="H61" s="505"/>
      <c r="I61" s="505"/>
      <c r="J61" s="250">
        <f>SUM(J50:J60)</f>
        <v>0</v>
      </c>
      <c r="K61" s="250">
        <f t="shared" ref="K61:L61" si="50">SUM(K50:K60)</f>
        <v>0</v>
      </c>
      <c r="L61" s="250">
        <f t="shared" si="50"/>
        <v>0</v>
      </c>
      <c r="M61" s="237">
        <f>SUM(J61:L61)</f>
        <v>0</v>
      </c>
      <c r="N61" s="223"/>
      <c r="P61" s="578" t="s">
        <v>36</v>
      </c>
      <c r="Q61" s="579"/>
      <c r="R61" s="579"/>
      <c r="S61" s="579"/>
      <c r="T61" s="579"/>
      <c r="U61" s="579"/>
      <c r="V61" s="579"/>
      <c r="W61" s="579"/>
      <c r="X61" s="579"/>
      <c r="Y61" s="579"/>
      <c r="Z61" s="293">
        <f>SUM(Z50:Z60)</f>
        <v>0</v>
      </c>
      <c r="AA61" s="293">
        <f t="shared" ref="AA61:AB61" si="51">SUM(AA50:AA60)</f>
        <v>0</v>
      </c>
      <c r="AB61" s="293">
        <f t="shared" si="51"/>
        <v>0</v>
      </c>
      <c r="AC61" s="293">
        <f>SUM(AC50:AC60)</f>
        <v>0</v>
      </c>
      <c r="AD61" s="294">
        <f>SUM(AD50:AD60)</f>
        <v>0</v>
      </c>
      <c r="AE61" s="223"/>
      <c r="AF61" s="223"/>
      <c r="AG61" s="578" t="s">
        <v>36</v>
      </c>
      <c r="AH61" s="579"/>
      <c r="AI61" s="579"/>
      <c r="AJ61" s="579"/>
      <c r="AK61" s="579"/>
      <c r="AL61" s="579"/>
      <c r="AM61" s="579"/>
      <c r="AN61" s="579"/>
      <c r="AO61" s="579"/>
      <c r="AP61" s="579"/>
      <c r="AQ61" s="275">
        <f>SUM(AQ50:AQ60)</f>
        <v>0</v>
      </c>
      <c r="AR61" s="275">
        <f t="shared" ref="AR61:AU61" si="52">SUM(AR50:AR60)</f>
        <v>0</v>
      </c>
      <c r="AS61" s="275">
        <f t="shared" si="52"/>
        <v>0</v>
      </c>
      <c r="AT61" s="275">
        <f t="shared" si="52"/>
        <v>0</v>
      </c>
      <c r="AU61" s="276">
        <f t="shared" si="52"/>
        <v>0</v>
      </c>
    </row>
    <row r="62" spans="1:47" s="358" customFormat="1" ht="4.5" customHeight="1" x14ac:dyDescent="0.35">
      <c r="B62" s="281"/>
      <c r="C62" s="360"/>
      <c r="D62" s="360"/>
      <c r="E62" s="360"/>
      <c r="F62" s="360"/>
      <c r="G62" s="360"/>
      <c r="H62" s="360"/>
      <c r="I62" s="360"/>
      <c r="J62" s="283"/>
      <c r="K62" s="283"/>
      <c r="L62" s="283"/>
      <c r="M62" s="246"/>
      <c r="N62" s="223"/>
      <c r="R62" s="281"/>
      <c r="S62" s="284"/>
      <c r="T62" s="284"/>
      <c r="U62" s="284"/>
      <c r="V62" s="284"/>
      <c r="W62" s="284"/>
      <c r="X62" s="284"/>
      <c r="Y62" s="284"/>
      <c r="Z62" s="283"/>
      <c r="AA62" s="283"/>
      <c r="AB62" s="283"/>
      <c r="AC62" s="246"/>
      <c r="AD62" s="246"/>
      <c r="AE62" s="223"/>
      <c r="AF62" s="223"/>
      <c r="AI62" s="281"/>
      <c r="AJ62" s="284"/>
      <c r="AK62" s="284"/>
      <c r="AL62" s="284"/>
      <c r="AM62" s="284"/>
      <c r="AN62" s="284"/>
      <c r="AO62" s="284"/>
      <c r="AP62" s="284"/>
      <c r="AQ62" s="283"/>
      <c r="AR62" s="283"/>
      <c r="AS62" s="283"/>
      <c r="AT62" s="246"/>
      <c r="AU62" s="246"/>
    </row>
    <row r="63" spans="1:47" ht="3.75" customHeight="1" thickBot="1" x14ac:dyDescent="0.4">
      <c r="A63" s="242"/>
      <c r="B63" s="242"/>
      <c r="C63" s="242"/>
      <c r="D63" s="242"/>
      <c r="E63" s="242"/>
      <c r="F63" s="242"/>
      <c r="G63" s="242"/>
      <c r="H63" s="242"/>
      <c r="I63" s="413"/>
      <c r="J63" s="246"/>
      <c r="K63" s="246"/>
      <c r="L63" s="246"/>
      <c r="M63" s="246"/>
      <c r="N63" s="223"/>
      <c r="Q63" s="242"/>
      <c r="R63" s="242"/>
      <c r="S63" s="242"/>
      <c r="T63" s="242"/>
      <c r="U63" s="242"/>
      <c r="V63" s="242"/>
      <c r="W63" s="242"/>
      <c r="X63" s="242"/>
      <c r="Y63" s="413"/>
      <c r="Z63" s="246"/>
      <c r="AA63" s="246"/>
      <c r="AB63" s="246"/>
      <c r="AC63" s="246"/>
      <c r="AD63" s="246"/>
      <c r="AE63" s="223"/>
      <c r="AF63" s="223"/>
      <c r="AH63" s="242"/>
      <c r="AI63" s="242"/>
      <c r="AJ63" s="242"/>
      <c r="AK63" s="242"/>
      <c r="AL63" s="242"/>
      <c r="AM63" s="242"/>
      <c r="AN63" s="242"/>
      <c r="AO63" s="242"/>
      <c r="AP63" s="413"/>
      <c r="AQ63" s="246"/>
      <c r="AR63" s="246"/>
      <c r="AS63" s="246"/>
      <c r="AT63" s="246"/>
      <c r="AU63" s="246"/>
    </row>
    <row r="64" spans="1:47" x14ac:dyDescent="0.35">
      <c r="A64" s="544" t="s">
        <v>182</v>
      </c>
      <c r="B64" s="545"/>
      <c r="C64" s="545"/>
      <c r="D64" s="545"/>
      <c r="E64" s="545"/>
      <c r="F64" s="545"/>
      <c r="G64" s="545"/>
      <c r="H64" s="545"/>
      <c r="I64" s="545"/>
      <c r="J64" s="244">
        <f>SUM(J61,J47,J41,H34)</f>
        <v>0</v>
      </c>
      <c r="K64" s="244">
        <f>SUM(K61,K47,K41,K34)</f>
        <v>0</v>
      </c>
      <c r="L64" s="244">
        <f>SUM(L61,L47,L41,L34)</f>
        <v>0</v>
      </c>
      <c r="M64" s="245">
        <f t="shared" ref="M64" si="53">SUM(J64:L64)</f>
        <v>0</v>
      </c>
      <c r="N64" s="223"/>
      <c r="P64" s="544" t="s">
        <v>182</v>
      </c>
      <c r="Q64" s="545"/>
      <c r="R64" s="545"/>
      <c r="S64" s="545"/>
      <c r="T64" s="545"/>
      <c r="U64" s="545"/>
      <c r="V64" s="545"/>
      <c r="W64" s="545"/>
      <c r="X64" s="545"/>
      <c r="Y64" s="545"/>
      <c r="Z64" s="300">
        <f>SUM(Z61, Z47, Z41, X34)</f>
        <v>0</v>
      </c>
      <c r="AA64" s="300">
        <f>SUM(AA61, AA47, AA41, AA34)</f>
        <v>0</v>
      </c>
      <c r="AB64" s="300">
        <f>SUM(AB61, AB47, AB41, AB34)</f>
        <v>0</v>
      </c>
      <c r="AC64" s="300">
        <f>SUM(Z64:AB64)</f>
        <v>0</v>
      </c>
      <c r="AD64" s="301">
        <f>M64-AC64</f>
        <v>0</v>
      </c>
      <c r="AE64" s="223"/>
      <c r="AF64" s="223"/>
      <c r="AG64" s="544" t="s">
        <v>182</v>
      </c>
      <c r="AH64" s="545"/>
      <c r="AI64" s="545"/>
      <c r="AJ64" s="545"/>
      <c r="AK64" s="545"/>
      <c r="AL64" s="545"/>
      <c r="AM64" s="545"/>
      <c r="AN64" s="545"/>
      <c r="AO64" s="545"/>
      <c r="AP64" s="545"/>
      <c r="AQ64" s="286">
        <f>SUM(AQ61, AQ47, AQ41, AO34)</f>
        <v>0</v>
      </c>
      <c r="AR64" s="286">
        <f>SUM(AR61, AR47, AR41, AR34)</f>
        <v>0</v>
      </c>
      <c r="AS64" s="286">
        <f>SUM(AS61, AS47, AS41, AS34)</f>
        <v>0</v>
      </c>
      <c r="AT64" s="286">
        <f>SUM(AQ64:AS64)</f>
        <v>0</v>
      </c>
      <c r="AU64" s="287">
        <f>IF($S$73&lt;&gt;0, AC64-AT64, M64-AT64)</f>
        <v>0</v>
      </c>
    </row>
    <row r="65" spans="1:49" ht="16" thickBot="1" x14ac:dyDescent="0.4">
      <c r="A65" s="540" t="s">
        <v>183</v>
      </c>
      <c r="B65" s="541"/>
      <c r="C65" s="541"/>
      <c r="D65" s="541"/>
      <c r="E65" s="541"/>
      <c r="F65" s="541"/>
      <c r="G65" s="541"/>
      <c r="H65" s="541"/>
      <c r="I65" s="541"/>
      <c r="J65" s="593">
        <f xml:space="preserve"> SUM(K61, L61, K47, L47, K41, L41, K34, L34)</f>
        <v>0</v>
      </c>
      <c r="K65" s="593"/>
      <c r="L65" s="593"/>
      <c r="M65" s="594"/>
      <c r="N65" s="223"/>
      <c r="P65" s="540" t="s">
        <v>183</v>
      </c>
      <c r="Q65" s="541"/>
      <c r="R65" s="541"/>
      <c r="S65" s="541"/>
      <c r="T65" s="541"/>
      <c r="U65" s="541"/>
      <c r="V65" s="541"/>
      <c r="W65" s="541"/>
      <c r="X65" s="541"/>
      <c r="Y65" s="541"/>
      <c r="Z65" s="588">
        <f>SUM(AA61, AB61, AA47, AB47, AA41, AB41,AA34, AB34)</f>
        <v>0</v>
      </c>
      <c r="AA65" s="588"/>
      <c r="AB65" s="588"/>
      <c r="AC65" s="588"/>
      <c r="AD65" s="294">
        <f>J65-Z65</f>
        <v>0</v>
      </c>
      <c r="AE65" s="223"/>
      <c r="AF65" s="223"/>
      <c r="AG65" s="540" t="s">
        <v>183</v>
      </c>
      <c r="AH65" s="541"/>
      <c r="AI65" s="541"/>
      <c r="AJ65" s="541"/>
      <c r="AK65" s="541"/>
      <c r="AL65" s="541"/>
      <c r="AM65" s="541"/>
      <c r="AN65" s="541"/>
      <c r="AO65" s="541"/>
      <c r="AP65" s="541"/>
      <c r="AQ65" s="539">
        <f>SUM(AR61, AS61, AR47, AS47, AR41, AS41,AR34, AS34)</f>
        <v>0</v>
      </c>
      <c r="AR65" s="539"/>
      <c r="AS65" s="539"/>
      <c r="AT65" s="539"/>
      <c r="AU65" s="276">
        <f>IF($S$73&lt;&gt;0, AC65-AQ65, J65-AQ65)</f>
        <v>0</v>
      </c>
    </row>
    <row r="66" spans="1:49" s="224" customFormat="1" ht="16" thickBot="1" x14ac:dyDescent="0.4">
      <c r="A66" s="358"/>
      <c r="B66" s="413"/>
      <c r="C66" s="413"/>
      <c r="D66" s="413"/>
      <c r="E66" s="413"/>
      <c r="F66" s="413"/>
      <c r="G66" s="413"/>
      <c r="H66" s="413"/>
      <c r="I66" s="413"/>
      <c r="J66" s="258"/>
      <c r="K66" s="258"/>
      <c r="L66" s="258"/>
      <c r="M66" s="358"/>
      <c r="N66" s="223"/>
      <c r="O66" s="357"/>
      <c r="P66" s="358"/>
      <c r="Q66" s="358"/>
      <c r="R66" s="413"/>
      <c r="S66" s="413"/>
      <c r="T66" s="413"/>
      <c r="U66" s="413"/>
      <c r="V66" s="413"/>
      <c r="W66" s="413"/>
      <c r="X66" s="413"/>
      <c r="Y66" s="413"/>
      <c r="Z66" s="258"/>
      <c r="AA66" s="258"/>
      <c r="AB66" s="258"/>
      <c r="AC66" s="358"/>
      <c r="AD66" s="246"/>
      <c r="AE66" s="223"/>
      <c r="AF66" s="223"/>
      <c r="AG66" s="358"/>
      <c r="AH66" s="358"/>
      <c r="AI66" s="413"/>
      <c r="AJ66" s="413"/>
      <c r="AK66" s="413"/>
      <c r="AL66" s="413"/>
      <c r="AM66" s="413"/>
      <c r="AN66" s="413"/>
      <c r="AO66" s="413"/>
      <c r="AP66" s="413"/>
      <c r="AQ66" s="258"/>
      <c r="AR66" s="258"/>
      <c r="AS66" s="258"/>
      <c r="AT66" s="358"/>
      <c r="AU66" s="246"/>
      <c r="AV66" s="357"/>
      <c r="AW66" s="357"/>
    </row>
    <row r="67" spans="1:49" s="242" customFormat="1" x14ac:dyDescent="0.35">
      <c r="A67" s="502" t="s">
        <v>100</v>
      </c>
      <c r="B67" s="503"/>
      <c r="C67" s="503"/>
      <c r="D67" s="503"/>
      <c r="E67" s="503"/>
      <c r="F67" s="503"/>
      <c r="G67" s="503"/>
      <c r="H67" s="503"/>
      <c r="I67" s="503"/>
      <c r="J67" s="425" t="s">
        <v>17</v>
      </c>
      <c r="K67" s="542" t="s">
        <v>4</v>
      </c>
      <c r="L67" s="542"/>
      <c r="M67" s="418" t="s">
        <v>49</v>
      </c>
      <c r="N67" s="261"/>
      <c r="P67" s="502" t="s">
        <v>100</v>
      </c>
      <c r="Q67" s="503"/>
      <c r="R67" s="503"/>
      <c r="S67" s="503"/>
      <c r="T67" s="503"/>
      <c r="U67" s="503"/>
      <c r="V67" s="503"/>
      <c r="W67" s="503"/>
      <c r="X67" s="503"/>
      <c r="Y67" s="503"/>
      <c r="Z67" s="329" t="s">
        <v>77</v>
      </c>
      <c r="AA67" s="542" t="s">
        <v>4</v>
      </c>
      <c r="AB67" s="542"/>
      <c r="AC67" s="414" t="s">
        <v>18</v>
      </c>
      <c r="AD67" s="268" t="s">
        <v>114</v>
      </c>
      <c r="AE67" s="261"/>
      <c r="AF67" s="261"/>
      <c r="AG67" s="502" t="s">
        <v>100</v>
      </c>
      <c r="AH67" s="503"/>
      <c r="AI67" s="503"/>
      <c r="AJ67" s="503"/>
      <c r="AK67" s="503"/>
      <c r="AL67" s="503"/>
      <c r="AM67" s="503"/>
      <c r="AN67" s="503"/>
      <c r="AO67" s="503"/>
      <c r="AP67" s="503"/>
      <c r="AQ67" s="329" t="s">
        <v>212</v>
      </c>
      <c r="AR67" s="542" t="s">
        <v>4</v>
      </c>
      <c r="AS67" s="542"/>
      <c r="AT67" s="414" t="s">
        <v>214</v>
      </c>
      <c r="AU67" s="268" t="s">
        <v>110</v>
      </c>
    </row>
    <row r="68" spans="1:49" ht="16" thickBot="1" x14ac:dyDescent="0.4">
      <c r="A68" s="540" t="s">
        <v>37</v>
      </c>
      <c r="B68" s="541"/>
      <c r="C68" s="541"/>
      <c r="D68" s="541"/>
      <c r="E68" s="541"/>
      <c r="F68" s="541"/>
      <c r="G68" s="541"/>
      <c r="H68" s="541"/>
      <c r="I68" s="541"/>
      <c r="J68" s="243">
        <f>(SUM(J61, J47, J41, H34))*'Cumulative Budget'!$G$36</f>
        <v>0</v>
      </c>
      <c r="K68" s="593">
        <f>(SUM(K61, L61, K47, L47, K41, L41, K34, L34))*'Cumulative Budget'!$G$36</f>
        <v>0</v>
      </c>
      <c r="L68" s="593"/>
      <c r="M68" s="237">
        <f t="shared" ref="M68" si="54">SUM(J68:L68)</f>
        <v>0</v>
      </c>
      <c r="N68" s="223"/>
      <c r="P68" s="540" t="s">
        <v>37</v>
      </c>
      <c r="Q68" s="541"/>
      <c r="R68" s="541"/>
      <c r="S68" s="541"/>
      <c r="T68" s="541"/>
      <c r="U68" s="541"/>
      <c r="V68" s="541"/>
      <c r="W68" s="541"/>
      <c r="X68" s="541"/>
      <c r="Y68" s="541"/>
      <c r="Z68" s="302">
        <f>(SUM(Z61, Z47, Z41,X34))*'Cumulative Budget'!$G$36</f>
        <v>0</v>
      </c>
      <c r="AA68" s="588">
        <f>(SUM( AA61, AB61, AA47, AB47, AA41, AB41, AA34, AB34))*'Cumulative Budget'!$G$36</f>
        <v>0</v>
      </c>
      <c r="AB68" s="588"/>
      <c r="AC68" s="293">
        <f>SUM(Z68:AB68)</f>
        <v>0</v>
      </c>
      <c r="AD68" s="294">
        <f t="shared" ref="AD68" si="55">M68-AC68</f>
        <v>0</v>
      </c>
      <c r="AE68" s="223"/>
      <c r="AF68" s="223"/>
      <c r="AG68" s="540" t="s">
        <v>37</v>
      </c>
      <c r="AH68" s="541"/>
      <c r="AI68" s="541"/>
      <c r="AJ68" s="541"/>
      <c r="AK68" s="541"/>
      <c r="AL68" s="541"/>
      <c r="AM68" s="541"/>
      <c r="AN68" s="541"/>
      <c r="AO68" s="541"/>
      <c r="AP68" s="541"/>
      <c r="AQ68" s="443">
        <v>0</v>
      </c>
      <c r="AR68" s="563">
        <v>0</v>
      </c>
      <c r="AS68" s="563"/>
      <c r="AT68" s="275">
        <f>SUM(AQ68:AS68)</f>
        <v>0</v>
      </c>
      <c r="AU68" s="276">
        <f>IF($S$73&lt;&gt;0, AC68-AT68, M68-AT68)</f>
        <v>0</v>
      </c>
    </row>
    <row r="69" spans="1:49" s="358" customFormat="1" ht="16.5" customHeight="1" thickBot="1" x14ac:dyDescent="0.4">
      <c r="A69" s="359" t="s">
        <v>99</v>
      </c>
      <c r="B69" s="359"/>
      <c r="J69" s="233"/>
      <c r="K69" s="233"/>
      <c r="L69" s="233"/>
      <c r="M69" s="233"/>
      <c r="N69" s="223"/>
      <c r="O69" s="357"/>
      <c r="P69" s="359" t="s">
        <v>99</v>
      </c>
      <c r="Q69" s="359"/>
      <c r="R69" s="359"/>
      <c r="Z69" s="233"/>
      <c r="AA69" s="233"/>
      <c r="AB69" s="233"/>
      <c r="AC69" s="233"/>
      <c r="AD69" s="233"/>
      <c r="AE69" s="223"/>
      <c r="AF69" s="223"/>
      <c r="AG69" s="359" t="s">
        <v>99</v>
      </c>
      <c r="AH69" s="359"/>
      <c r="AI69" s="359"/>
      <c r="AQ69" s="233"/>
      <c r="AR69" s="233"/>
      <c r="AS69" s="233"/>
      <c r="AT69" s="233"/>
      <c r="AU69" s="233"/>
      <c r="AV69" s="357"/>
    </row>
    <row r="70" spans="1:49" s="331" customFormat="1" ht="16" thickBot="1" x14ac:dyDescent="0.4">
      <c r="A70" s="581" t="s">
        <v>101</v>
      </c>
      <c r="B70" s="582"/>
      <c r="C70" s="582"/>
      <c r="D70" s="582"/>
      <c r="E70" s="582"/>
      <c r="F70" s="582"/>
      <c r="G70" s="582"/>
      <c r="H70" s="582"/>
      <c r="I70" s="582"/>
      <c r="J70" s="239">
        <f>SUM(J68, J61, J47, J41, H34)</f>
        <v>0</v>
      </c>
      <c r="K70" s="211">
        <f>SUM(K68, K61, K47, K41, K34)</f>
        <v>0</v>
      </c>
      <c r="L70" s="239">
        <f>SUM(L61, L47, L41, L34)</f>
        <v>0</v>
      </c>
      <c r="M70" s="240">
        <f>SUM(J70:L70)</f>
        <v>0</v>
      </c>
      <c r="N70" s="246"/>
      <c r="P70" s="589" t="s">
        <v>101</v>
      </c>
      <c r="Q70" s="590"/>
      <c r="R70" s="590"/>
      <c r="S70" s="590"/>
      <c r="T70" s="590"/>
      <c r="U70" s="590"/>
      <c r="V70" s="590"/>
      <c r="W70" s="590"/>
      <c r="X70" s="590"/>
      <c r="Y70" s="590"/>
      <c r="Z70" s="303">
        <f xml:space="preserve"> SUM(Z68, Z61, Z47, Z41, X34)</f>
        <v>0</v>
      </c>
      <c r="AA70" s="212">
        <f xml:space="preserve"> SUM(AA68, AA61, AA47, AA41, AA34)</f>
        <v>0</v>
      </c>
      <c r="AB70" s="303">
        <f xml:space="preserve"> SUM(AB61, AB47, AB41, AB34)</f>
        <v>0</v>
      </c>
      <c r="AC70" s="297">
        <f>SUM(Z70:AB70)</f>
        <v>0</v>
      </c>
      <c r="AD70" s="298">
        <f>M70-AC70</f>
        <v>0</v>
      </c>
      <c r="AE70" s="246"/>
      <c r="AF70" s="246"/>
      <c r="AG70" s="564" t="s">
        <v>101</v>
      </c>
      <c r="AH70" s="565"/>
      <c r="AI70" s="565"/>
      <c r="AJ70" s="565"/>
      <c r="AK70" s="565"/>
      <c r="AL70" s="565"/>
      <c r="AM70" s="565"/>
      <c r="AN70" s="565"/>
      <c r="AO70" s="565"/>
      <c r="AP70" s="565"/>
      <c r="AQ70" s="288">
        <f xml:space="preserve"> SUM(AQ68, AQ61, AQ47, AQ41, AO34)</f>
        <v>0</v>
      </c>
      <c r="AR70" s="213">
        <f xml:space="preserve"> SUM(AR68, AR61, AR47, AR41, AR34)</f>
        <v>0</v>
      </c>
      <c r="AS70" s="288">
        <f xml:space="preserve"> SUM(AS61, AS47, AS41, AS34)</f>
        <v>0</v>
      </c>
      <c r="AT70" s="279">
        <f>SUM(AQ70:AS70)</f>
        <v>0</v>
      </c>
      <c r="AU70" s="280">
        <f>IF($S$73&lt;&gt;0, AC70-AT70, M70-AT70)</f>
        <v>0</v>
      </c>
    </row>
    <row r="71" spans="1:49" x14ac:dyDescent="0.35">
      <c r="F71" s="357"/>
      <c r="G71" s="357"/>
      <c r="N71" s="223"/>
    </row>
    <row r="72" spans="1:49" ht="16" thickBot="1" x14ac:dyDescent="0.4">
      <c r="F72" s="357"/>
      <c r="G72" s="357"/>
      <c r="K72" s="310"/>
      <c r="S72" s="270"/>
      <c r="T72" s="270"/>
      <c r="U72" s="270"/>
    </row>
    <row r="73" spans="1:49" x14ac:dyDescent="0.35">
      <c r="B73" s="576" t="s">
        <v>103</v>
      </c>
      <c r="C73" s="577"/>
      <c r="D73" s="264">
        <f>J70</f>
        <v>0</v>
      </c>
      <c r="F73" s="357"/>
      <c r="G73" s="357"/>
      <c r="O73" s="309"/>
      <c r="P73" s="640" t="s">
        <v>103</v>
      </c>
      <c r="Q73" s="641"/>
      <c r="R73" s="641"/>
      <c r="S73" s="194">
        <f>Z70</f>
        <v>0</v>
      </c>
      <c r="T73" s="583" t="s">
        <v>104</v>
      </c>
      <c r="U73" s="584"/>
      <c r="V73" s="160">
        <f>D73-S73</f>
        <v>0</v>
      </c>
      <c r="X73" s="430"/>
      <c r="Y73" s="601"/>
      <c r="Z73" s="601"/>
      <c r="AA73" s="430"/>
      <c r="AB73" s="430"/>
      <c r="AG73" s="642" t="s">
        <v>191</v>
      </c>
      <c r="AH73" s="548"/>
      <c r="AI73" s="548"/>
      <c r="AJ73" s="438">
        <f>AQ70</f>
        <v>0</v>
      </c>
      <c r="AK73" s="548" t="s">
        <v>196</v>
      </c>
      <c r="AL73" s="548"/>
      <c r="AM73" s="289">
        <f>IF($S$73&lt;&gt;0, S73-AJ73, D73-AJ73)</f>
        <v>0</v>
      </c>
      <c r="AO73" s="315" t="s">
        <v>89</v>
      </c>
      <c r="AP73" s="556"/>
      <c r="AQ73" s="556"/>
      <c r="AR73" s="426" t="s">
        <v>90</v>
      </c>
      <c r="AS73" s="435"/>
    </row>
    <row r="74" spans="1:49" x14ac:dyDescent="0.35">
      <c r="B74" s="535" t="s">
        <v>172</v>
      </c>
      <c r="C74" s="536"/>
      <c r="D74" s="390">
        <f>K70</f>
        <v>0</v>
      </c>
      <c r="F74" s="357"/>
      <c r="G74" s="357"/>
      <c r="O74" s="309"/>
      <c r="P74" s="597" t="s">
        <v>172</v>
      </c>
      <c r="Q74" s="598"/>
      <c r="R74" s="598"/>
      <c r="S74" s="391">
        <f>AA70</f>
        <v>0</v>
      </c>
      <c r="T74" s="585" t="s">
        <v>105</v>
      </c>
      <c r="U74" s="586"/>
      <c r="V74" s="161">
        <f t="shared" ref="V74:V77" si="56">D74-S74</f>
        <v>0</v>
      </c>
      <c r="X74" s="430"/>
      <c r="Y74" s="604"/>
      <c r="Z74" s="604"/>
      <c r="AA74" s="604"/>
      <c r="AB74" s="604"/>
      <c r="AG74" s="555" t="s">
        <v>192</v>
      </c>
      <c r="AH74" s="550"/>
      <c r="AI74" s="550"/>
      <c r="AJ74" s="439">
        <f>AR70</f>
        <v>0</v>
      </c>
      <c r="AK74" s="550" t="s">
        <v>197</v>
      </c>
      <c r="AL74" s="550"/>
      <c r="AM74" s="290">
        <f t="shared" ref="AM74:AM77" si="57">IF($S$73&lt;&gt;0, S74-AJ74, D74-AJ74)</f>
        <v>0</v>
      </c>
      <c r="AO74" s="314" t="s">
        <v>91</v>
      </c>
      <c r="AP74" s="532"/>
      <c r="AQ74" s="532"/>
      <c r="AR74" s="532"/>
      <c r="AS74" s="562"/>
    </row>
    <row r="75" spans="1:49" ht="16" thickBot="1" x14ac:dyDescent="0.4">
      <c r="B75" s="535" t="s">
        <v>113</v>
      </c>
      <c r="C75" s="536"/>
      <c r="D75" s="265">
        <f>L70</f>
        <v>0</v>
      </c>
      <c r="F75" s="357"/>
      <c r="G75" s="357"/>
      <c r="O75" s="309"/>
      <c r="P75" s="597" t="s">
        <v>113</v>
      </c>
      <c r="Q75" s="598"/>
      <c r="R75" s="598"/>
      <c r="S75" s="193">
        <f>AB70</f>
        <v>0</v>
      </c>
      <c r="T75" s="585" t="s">
        <v>106</v>
      </c>
      <c r="U75" s="586"/>
      <c r="V75" s="161">
        <f t="shared" si="56"/>
        <v>0</v>
      </c>
      <c r="X75" s="430"/>
      <c r="Y75" s="601"/>
      <c r="Z75" s="601"/>
      <c r="AA75" s="430"/>
      <c r="AB75" s="430"/>
      <c r="AG75" s="555" t="s">
        <v>193</v>
      </c>
      <c r="AH75" s="550"/>
      <c r="AI75" s="550"/>
      <c r="AJ75" s="433">
        <f>AS70</f>
        <v>0</v>
      </c>
      <c r="AK75" s="550" t="s">
        <v>198</v>
      </c>
      <c r="AL75" s="550"/>
      <c r="AM75" s="290">
        <f t="shared" si="57"/>
        <v>0</v>
      </c>
      <c r="AO75" s="318" t="s">
        <v>92</v>
      </c>
      <c r="AP75" s="557"/>
      <c r="AQ75" s="557"/>
      <c r="AR75" s="427" t="s">
        <v>90</v>
      </c>
      <c r="AS75" s="436"/>
    </row>
    <row r="76" spans="1:49" ht="16" thickBot="1" x14ac:dyDescent="0.4">
      <c r="B76" s="535" t="s">
        <v>109</v>
      </c>
      <c r="C76" s="536"/>
      <c r="D76" s="390">
        <f>K70+L70</f>
        <v>0</v>
      </c>
      <c r="F76" s="357"/>
      <c r="G76" s="357"/>
      <c r="O76" s="309"/>
      <c r="P76" s="597" t="s">
        <v>109</v>
      </c>
      <c r="Q76" s="598"/>
      <c r="R76" s="598"/>
      <c r="S76" s="391">
        <f>SUM(S74:S75)</f>
        <v>0</v>
      </c>
      <c r="T76" s="585" t="s">
        <v>107</v>
      </c>
      <c r="U76" s="586"/>
      <c r="V76" s="161">
        <f t="shared" si="56"/>
        <v>0</v>
      </c>
      <c r="X76" s="247"/>
      <c r="Y76" s="247"/>
      <c r="Z76" s="247"/>
      <c r="AA76" s="247"/>
      <c r="AB76" s="247"/>
      <c r="AG76" s="555" t="s">
        <v>194</v>
      </c>
      <c r="AH76" s="550"/>
      <c r="AI76" s="550"/>
      <c r="AJ76" s="439">
        <f>SUM(AJ74:AJ75)</f>
        <v>0</v>
      </c>
      <c r="AK76" s="550" t="s">
        <v>200</v>
      </c>
      <c r="AL76" s="550"/>
      <c r="AM76" s="290">
        <f t="shared" si="57"/>
        <v>0</v>
      </c>
      <c r="AO76" s="247"/>
      <c r="AP76" s="247"/>
      <c r="AQ76" s="247"/>
      <c r="AR76" s="247"/>
      <c r="AS76" s="247"/>
    </row>
    <row r="77" spans="1:49" ht="16" thickBot="1" x14ac:dyDescent="0.4">
      <c r="B77" s="535" t="s">
        <v>173</v>
      </c>
      <c r="C77" s="536"/>
      <c r="D77" s="265">
        <f>M70</f>
        <v>0</v>
      </c>
      <c r="F77" s="357"/>
      <c r="G77" s="357"/>
      <c r="O77" s="309"/>
      <c r="P77" s="597" t="s">
        <v>173</v>
      </c>
      <c r="Q77" s="598"/>
      <c r="R77" s="598"/>
      <c r="S77" s="193">
        <f>AC70</f>
        <v>0</v>
      </c>
      <c r="T77" s="580" t="s">
        <v>108</v>
      </c>
      <c r="U77" s="580"/>
      <c r="V77" s="196">
        <f t="shared" si="56"/>
        <v>0</v>
      </c>
      <c r="W77" s="358"/>
      <c r="X77" s="602"/>
      <c r="Y77" s="602"/>
      <c r="Z77" s="603"/>
      <c r="AA77" s="603"/>
      <c r="AB77" s="603"/>
      <c r="AC77" s="358"/>
      <c r="AD77" s="358"/>
      <c r="AG77" s="555" t="s">
        <v>195</v>
      </c>
      <c r="AH77" s="550"/>
      <c r="AI77" s="550"/>
      <c r="AJ77" s="433">
        <f>AT70</f>
        <v>0</v>
      </c>
      <c r="AK77" s="611" t="s">
        <v>199</v>
      </c>
      <c r="AL77" s="611"/>
      <c r="AM77" s="336">
        <f t="shared" si="57"/>
        <v>0</v>
      </c>
      <c r="AN77" s="358"/>
      <c r="AO77" s="558" t="s">
        <v>93</v>
      </c>
      <c r="AP77" s="559"/>
      <c r="AQ77" s="560"/>
      <c r="AR77" s="560"/>
      <c r="AS77" s="561"/>
      <c r="AT77" s="358"/>
      <c r="AU77" s="358"/>
      <c r="AV77" s="358"/>
    </row>
    <row r="78" spans="1:49" x14ac:dyDescent="0.35">
      <c r="B78" s="535" t="s">
        <v>174</v>
      </c>
      <c r="C78" s="536"/>
      <c r="D78" s="324" t="e">
        <f>L70/K70</f>
        <v>#DIV/0!</v>
      </c>
      <c r="E78" s="358"/>
      <c r="F78" s="357"/>
      <c r="G78" s="357"/>
      <c r="O78" s="309"/>
      <c r="P78" s="597" t="s">
        <v>174</v>
      </c>
      <c r="Q78" s="598"/>
      <c r="R78" s="598"/>
      <c r="S78" s="195" t="e">
        <f>S75/S76</f>
        <v>#DIV/0!</v>
      </c>
      <c r="T78" s="188"/>
      <c r="U78" s="188"/>
      <c r="V78" s="190"/>
      <c r="AG78" s="535" t="s">
        <v>208</v>
      </c>
      <c r="AH78" s="536"/>
      <c r="AI78" s="536"/>
      <c r="AJ78" s="434" t="e">
        <f>AQ68/AQ70</f>
        <v>#DIV/0!</v>
      </c>
      <c r="AK78" s="167"/>
      <c r="AL78" s="166"/>
      <c r="AM78" s="166"/>
    </row>
    <row r="79" spans="1:49" ht="16" thickBot="1" x14ac:dyDescent="0.4">
      <c r="B79" s="537" t="s">
        <v>144</v>
      </c>
      <c r="C79" s="538"/>
      <c r="D79" s="266" t="e">
        <f>D82 &amp; D83 &amp; D84</f>
        <v>#DIV/0!</v>
      </c>
      <c r="F79" s="357"/>
      <c r="G79" s="357"/>
      <c r="O79" s="309"/>
      <c r="P79" s="643" t="s">
        <v>144</v>
      </c>
      <c r="Q79" s="644"/>
      <c r="R79" s="644"/>
      <c r="S79" s="197" t="e">
        <f>S82 &amp; S83 &amp; S84</f>
        <v>#DIV/0!</v>
      </c>
      <c r="T79" s="188"/>
      <c r="U79" s="188"/>
      <c r="V79" s="190"/>
      <c r="AG79" s="537" t="s">
        <v>209</v>
      </c>
      <c r="AH79" s="538"/>
      <c r="AI79" s="538"/>
      <c r="AJ79" s="440" t="e">
        <f>AR68/(AR70+AS70)</f>
        <v>#DIV/0!</v>
      </c>
    </row>
    <row r="80" spans="1:49" x14ac:dyDescent="0.35">
      <c r="F80" s="357"/>
      <c r="G80" s="357"/>
      <c r="S80" s="166"/>
    </row>
    <row r="81" spans="1:47" ht="15.75" customHeight="1" x14ac:dyDescent="0.35">
      <c r="F81" s="357"/>
      <c r="G81" s="357"/>
    </row>
    <row r="82" spans="1:47" x14ac:dyDescent="0.35">
      <c r="D82" s="357" t="e">
        <f>D73/D73</f>
        <v>#DIV/0!</v>
      </c>
      <c r="F82" s="357"/>
      <c r="G82" s="357"/>
      <c r="S82" s="357" t="e">
        <f>S73/S73</f>
        <v>#DIV/0!</v>
      </c>
    </row>
    <row r="83" spans="1:47" x14ac:dyDescent="0.35">
      <c r="D83" s="357" t="s">
        <v>145</v>
      </c>
      <c r="F83" s="357"/>
      <c r="G83" s="357"/>
      <c r="S83" s="357" t="s">
        <v>145</v>
      </c>
    </row>
    <row r="84" spans="1:47" x14ac:dyDescent="0.35">
      <c r="D84" s="225" t="e">
        <f>D76/D73</f>
        <v>#DIV/0!</v>
      </c>
      <c r="F84" s="357"/>
      <c r="G84" s="357"/>
      <c r="S84" s="225" t="e">
        <f>S76/S73</f>
        <v>#DIV/0!</v>
      </c>
    </row>
    <row r="85" spans="1:47" x14ac:dyDescent="0.35">
      <c r="F85" s="357"/>
      <c r="G85" s="357"/>
    </row>
    <row r="86" spans="1:47" ht="16" thickBot="1" x14ac:dyDescent="0.4">
      <c r="F86" s="357"/>
      <c r="G86" s="357"/>
    </row>
    <row r="87" spans="1:47" s="242" customFormat="1" x14ac:dyDescent="0.35">
      <c r="A87" s="519" t="s">
        <v>97</v>
      </c>
      <c r="B87" s="520"/>
      <c r="C87" s="520"/>
      <c r="D87" s="520"/>
      <c r="E87" s="520"/>
      <c r="F87" s="520"/>
      <c r="G87" s="520"/>
      <c r="H87" s="520"/>
      <c r="I87" s="520"/>
      <c r="J87" s="520"/>
      <c r="K87" s="520"/>
      <c r="L87" s="520"/>
      <c r="M87" s="521"/>
      <c r="N87" s="413"/>
      <c r="P87" s="573" t="s">
        <v>222</v>
      </c>
      <c r="Q87" s="574"/>
      <c r="R87" s="574"/>
      <c r="S87" s="574"/>
      <c r="T87" s="574"/>
      <c r="U87" s="574"/>
      <c r="V87" s="574"/>
      <c r="W87" s="574"/>
      <c r="X87" s="574"/>
      <c r="Y87" s="574"/>
      <c r="Z87" s="574"/>
      <c r="AA87" s="574"/>
      <c r="AB87" s="574"/>
      <c r="AC87" s="574"/>
      <c r="AD87" s="575"/>
      <c r="AG87" s="614" t="s">
        <v>127</v>
      </c>
      <c r="AH87" s="615"/>
      <c r="AI87" s="615"/>
      <c r="AJ87" s="615"/>
      <c r="AK87" s="615"/>
      <c r="AL87" s="615"/>
      <c r="AM87" s="615"/>
      <c r="AN87" s="615"/>
      <c r="AO87" s="615"/>
      <c r="AP87" s="615"/>
      <c r="AQ87" s="615"/>
      <c r="AR87" s="615"/>
      <c r="AS87" s="615"/>
      <c r="AT87" s="615"/>
      <c r="AU87" s="616"/>
    </row>
    <row r="88" spans="1:47" s="242" customFormat="1" x14ac:dyDescent="0.35">
      <c r="A88" s="522" t="s">
        <v>5</v>
      </c>
      <c r="B88" s="496"/>
      <c r="C88" s="496"/>
      <c r="D88" s="496"/>
      <c r="E88" s="496"/>
      <c r="F88" s="496"/>
      <c r="G88" s="496"/>
      <c r="H88" s="496"/>
      <c r="I88" s="496"/>
      <c r="J88" s="496"/>
      <c r="K88" s="496"/>
      <c r="L88" s="496"/>
      <c r="M88" s="523"/>
      <c r="N88" s="413"/>
      <c r="P88" s="522" t="s">
        <v>128</v>
      </c>
      <c r="Q88" s="496"/>
      <c r="R88" s="496"/>
      <c r="S88" s="496"/>
      <c r="T88" s="496"/>
      <c r="U88" s="496"/>
      <c r="V88" s="496"/>
      <c r="W88" s="496"/>
      <c r="X88" s="496"/>
      <c r="Y88" s="496"/>
      <c r="Z88" s="496"/>
      <c r="AA88" s="496"/>
      <c r="AB88" s="496"/>
      <c r="AC88" s="496"/>
      <c r="AD88" s="523"/>
      <c r="AG88" s="522" t="s">
        <v>128</v>
      </c>
      <c r="AH88" s="496"/>
      <c r="AI88" s="496"/>
      <c r="AJ88" s="496"/>
      <c r="AK88" s="496"/>
      <c r="AL88" s="496"/>
      <c r="AM88" s="496"/>
      <c r="AN88" s="496"/>
      <c r="AO88" s="496"/>
      <c r="AP88" s="496"/>
      <c r="AQ88" s="496"/>
      <c r="AR88" s="496"/>
      <c r="AS88" s="496"/>
      <c r="AT88" s="496"/>
      <c r="AU88" s="523"/>
    </row>
    <row r="89" spans="1:47" s="165" customFormat="1" x14ac:dyDescent="0.35">
      <c r="A89" s="495" t="s">
        <v>123</v>
      </c>
      <c r="B89" s="491"/>
      <c r="C89" s="525"/>
      <c r="D89" s="525"/>
      <c r="E89" s="525"/>
      <c r="F89" s="525"/>
      <c r="G89" s="409" t="s">
        <v>124</v>
      </c>
      <c r="H89" s="525"/>
      <c r="I89" s="525"/>
      <c r="J89" s="525"/>
      <c r="K89" s="525"/>
      <c r="L89" s="525"/>
      <c r="M89" s="526"/>
      <c r="N89" s="432"/>
      <c r="P89" s="495" t="s">
        <v>123</v>
      </c>
      <c r="Q89" s="491"/>
      <c r="R89" s="525"/>
      <c r="S89" s="525"/>
      <c r="T89" s="525"/>
      <c r="U89" s="525"/>
      <c r="V89" s="525"/>
      <c r="W89" s="409" t="s">
        <v>124</v>
      </c>
      <c r="X89" s="525"/>
      <c r="Y89" s="525"/>
      <c r="Z89" s="525"/>
      <c r="AA89" s="525"/>
      <c r="AB89" s="525"/>
      <c r="AC89" s="525"/>
      <c r="AD89" s="526"/>
      <c r="AG89" s="495" t="s">
        <v>123</v>
      </c>
      <c r="AH89" s="491"/>
      <c r="AI89" s="525"/>
      <c r="AJ89" s="525"/>
      <c r="AK89" s="525"/>
      <c r="AL89" s="525"/>
      <c r="AM89" s="525"/>
      <c r="AN89" s="409" t="s">
        <v>124</v>
      </c>
      <c r="AO89" s="525"/>
      <c r="AP89" s="525"/>
      <c r="AQ89" s="525"/>
      <c r="AR89" s="525"/>
      <c r="AS89" s="525"/>
      <c r="AT89" s="525"/>
      <c r="AU89" s="526"/>
    </row>
    <row r="90" spans="1:47" x14ac:dyDescent="0.35">
      <c r="A90" s="522" t="s">
        <v>0</v>
      </c>
      <c r="B90" s="496"/>
      <c r="C90" s="512"/>
      <c r="D90" s="512"/>
      <c r="E90" s="512"/>
      <c r="F90" s="512"/>
      <c r="G90" s="512"/>
      <c r="H90" s="512"/>
      <c r="I90" s="512"/>
      <c r="J90" s="512"/>
      <c r="K90" s="512"/>
      <c r="L90" s="512"/>
      <c r="M90" s="527"/>
      <c r="P90" s="522" t="s">
        <v>0</v>
      </c>
      <c r="Q90" s="496"/>
      <c r="R90" s="617"/>
      <c r="S90" s="617"/>
      <c r="T90" s="617"/>
      <c r="U90" s="617"/>
      <c r="V90" s="617"/>
      <c r="W90" s="617"/>
      <c r="X90" s="617"/>
      <c r="Y90" s="617"/>
      <c r="Z90" s="617"/>
      <c r="AA90" s="617"/>
      <c r="AB90" s="617"/>
      <c r="AC90" s="617"/>
      <c r="AD90" s="618"/>
      <c r="AG90" s="522" t="s">
        <v>0</v>
      </c>
      <c r="AH90" s="496"/>
      <c r="AI90" s="617"/>
      <c r="AJ90" s="617"/>
      <c r="AK90" s="617"/>
      <c r="AL90" s="617"/>
      <c r="AM90" s="617"/>
      <c r="AN90" s="617"/>
      <c r="AO90" s="617"/>
      <c r="AP90" s="617"/>
      <c r="AQ90" s="617"/>
      <c r="AR90" s="617"/>
      <c r="AS90" s="617"/>
      <c r="AT90" s="617"/>
      <c r="AU90" s="618"/>
    </row>
    <row r="91" spans="1:47" x14ac:dyDescent="0.35">
      <c r="A91" s="522" t="s">
        <v>96</v>
      </c>
      <c r="B91" s="496"/>
      <c r="C91" s="512"/>
      <c r="D91" s="512"/>
      <c r="E91" s="512"/>
      <c r="F91" s="512"/>
      <c r="G91" s="512"/>
      <c r="H91" s="512"/>
      <c r="I91" s="512"/>
      <c r="J91" s="512"/>
      <c r="K91" s="512"/>
      <c r="L91" s="512"/>
      <c r="M91" s="527"/>
      <c r="P91" s="522" t="s">
        <v>96</v>
      </c>
      <c r="Q91" s="496"/>
      <c r="R91" s="617"/>
      <c r="S91" s="617"/>
      <c r="T91" s="617"/>
      <c r="U91" s="617"/>
      <c r="V91" s="617"/>
      <c r="W91" s="617"/>
      <c r="X91" s="617"/>
      <c r="Y91" s="617"/>
      <c r="Z91" s="617"/>
      <c r="AA91" s="617"/>
      <c r="AB91" s="617"/>
      <c r="AC91" s="617"/>
      <c r="AD91" s="618"/>
      <c r="AG91" s="522" t="s">
        <v>96</v>
      </c>
      <c r="AH91" s="496"/>
      <c r="AI91" s="617"/>
      <c r="AJ91" s="617"/>
      <c r="AK91" s="617"/>
      <c r="AL91" s="617"/>
      <c r="AM91" s="617"/>
      <c r="AN91" s="617"/>
      <c r="AO91" s="617"/>
      <c r="AP91" s="617"/>
      <c r="AQ91" s="617"/>
      <c r="AR91" s="617"/>
      <c r="AS91" s="617"/>
      <c r="AT91" s="617"/>
      <c r="AU91" s="618"/>
    </row>
    <row r="92" spans="1:47" ht="16" thickBot="1" x14ac:dyDescent="0.4">
      <c r="A92" s="540" t="s">
        <v>2</v>
      </c>
      <c r="B92" s="541"/>
      <c r="C92" s="528"/>
      <c r="D92" s="528"/>
      <c r="E92" s="528"/>
      <c r="F92" s="528"/>
      <c r="G92" s="528"/>
      <c r="H92" s="528"/>
      <c r="I92" s="528"/>
      <c r="J92" s="528"/>
      <c r="K92" s="528"/>
      <c r="L92" s="528"/>
      <c r="M92" s="529"/>
      <c r="P92" s="540" t="s">
        <v>2</v>
      </c>
      <c r="Q92" s="541"/>
      <c r="R92" s="494"/>
      <c r="S92" s="494"/>
      <c r="T92" s="494"/>
      <c r="U92" s="494"/>
      <c r="V92" s="494"/>
      <c r="W92" s="494"/>
      <c r="X92" s="494"/>
      <c r="Y92" s="494"/>
      <c r="Z92" s="494"/>
      <c r="AA92" s="494"/>
      <c r="AB92" s="494"/>
      <c r="AC92" s="494"/>
      <c r="AD92" s="619"/>
      <c r="AG92" s="540" t="s">
        <v>2</v>
      </c>
      <c r="AH92" s="541"/>
      <c r="AI92" s="494"/>
      <c r="AJ92" s="494"/>
      <c r="AK92" s="494"/>
      <c r="AL92" s="494"/>
      <c r="AM92" s="494"/>
      <c r="AN92" s="494"/>
      <c r="AO92" s="494"/>
      <c r="AP92" s="494"/>
      <c r="AQ92" s="494"/>
      <c r="AR92" s="494"/>
      <c r="AS92" s="494"/>
      <c r="AT92" s="494"/>
      <c r="AU92" s="619"/>
    </row>
    <row r="93" spans="1:47" ht="16" thickBot="1" x14ac:dyDescent="0.4">
      <c r="F93" s="357"/>
      <c r="G93" s="357"/>
    </row>
    <row r="94" spans="1:47" s="242" customFormat="1" x14ac:dyDescent="0.35">
      <c r="A94" s="502" t="s">
        <v>84</v>
      </c>
      <c r="B94" s="503"/>
      <c r="C94" s="503"/>
      <c r="D94" s="503"/>
      <c r="E94" s="503"/>
      <c r="F94" s="503"/>
      <c r="G94" s="503"/>
      <c r="H94" s="503"/>
      <c r="I94" s="503"/>
      <c r="J94" s="503"/>
      <c r="K94" s="503"/>
      <c r="L94" s="503"/>
      <c r="M94" s="518"/>
      <c r="N94" s="413"/>
      <c r="P94" s="502" t="s">
        <v>84</v>
      </c>
      <c r="Q94" s="503"/>
      <c r="R94" s="503"/>
      <c r="S94" s="503"/>
      <c r="T94" s="503"/>
      <c r="U94" s="503"/>
      <c r="V94" s="503"/>
      <c r="W94" s="503"/>
      <c r="X94" s="503"/>
      <c r="Y94" s="503"/>
      <c r="Z94" s="503"/>
      <c r="AA94" s="503"/>
      <c r="AB94" s="503"/>
      <c r="AC94" s="503"/>
      <c r="AD94" s="518"/>
      <c r="AE94" s="413"/>
      <c r="AG94" s="502" t="s">
        <v>84</v>
      </c>
      <c r="AH94" s="503"/>
      <c r="AI94" s="503"/>
      <c r="AJ94" s="503"/>
      <c r="AK94" s="503"/>
      <c r="AL94" s="503"/>
      <c r="AM94" s="503"/>
      <c r="AN94" s="503"/>
      <c r="AO94" s="503"/>
      <c r="AP94" s="503"/>
      <c r="AQ94" s="503"/>
      <c r="AR94" s="503"/>
      <c r="AS94" s="503"/>
      <c r="AT94" s="503"/>
      <c r="AU94" s="518"/>
    </row>
    <row r="95" spans="1:47" s="242" customFormat="1" x14ac:dyDescent="0.35">
      <c r="A95" s="419"/>
      <c r="B95" s="412" t="s">
        <v>85</v>
      </c>
      <c r="C95" s="496" t="s">
        <v>13</v>
      </c>
      <c r="D95" s="496"/>
      <c r="E95" s="424" t="s">
        <v>14</v>
      </c>
      <c r="F95" s="412" t="s">
        <v>171</v>
      </c>
      <c r="G95" s="412" t="s">
        <v>68</v>
      </c>
      <c r="H95" s="422" t="s">
        <v>151</v>
      </c>
      <c r="I95" s="412" t="s">
        <v>80</v>
      </c>
      <c r="J95" s="412" t="s">
        <v>81</v>
      </c>
      <c r="K95" s="422" t="s">
        <v>82</v>
      </c>
      <c r="L95" s="412" t="s">
        <v>150</v>
      </c>
      <c r="M95" s="259" t="s">
        <v>18</v>
      </c>
      <c r="N95" s="413"/>
      <c r="P95" s="419"/>
      <c r="Q95" s="412" t="s">
        <v>85</v>
      </c>
      <c r="R95" s="496" t="s">
        <v>13</v>
      </c>
      <c r="S95" s="496"/>
      <c r="T95" s="424" t="s">
        <v>14</v>
      </c>
      <c r="U95" s="260" t="s">
        <v>110</v>
      </c>
      <c r="V95" s="424" t="s">
        <v>171</v>
      </c>
      <c r="W95" s="424" t="s">
        <v>68</v>
      </c>
      <c r="X95" s="260" t="s">
        <v>151</v>
      </c>
      <c r="Y95" s="424" t="s">
        <v>80</v>
      </c>
      <c r="Z95" s="424" t="s">
        <v>81</v>
      </c>
      <c r="AA95" s="260" t="s">
        <v>82</v>
      </c>
      <c r="AB95" s="424" t="s">
        <v>150</v>
      </c>
      <c r="AC95" s="260" t="s">
        <v>18</v>
      </c>
      <c r="AD95" s="267" t="s">
        <v>114</v>
      </c>
      <c r="AE95" s="413"/>
      <c r="AG95" s="419"/>
      <c r="AH95" s="412" t="s">
        <v>85</v>
      </c>
      <c r="AI95" s="496" t="s">
        <v>13</v>
      </c>
      <c r="AJ95" s="496"/>
      <c r="AK95" s="424" t="s">
        <v>14</v>
      </c>
      <c r="AL95" s="260" t="s">
        <v>110</v>
      </c>
      <c r="AM95" s="424" t="s">
        <v>171</v>
      </c>
      <c r="AN95" s="424" t="s">
        <v>68</v>
      </c>
      <c r="AO95" s="260" t="s">
        <v>151</v>
      </c>
      <c r="AP95" s="424" t="s">
        <v>80</v>
      </c>
      <c r="AQ95" s="424" t="s">
        <v>81</v>
      </c>
      <c r="AR95" s="260" t="s">
        <v>82</v>
      </c>
      <c r="AS95" s="424" t="s">
        <v>150</v>
      </c>
      <c r="AT95" s="260" t="s">
        <v>213</v>
      </c>
      <c r="AU95" s="267" t="s">
        <v>111</v>
      </c>
    </row>
    <row r="96" spans="1:47" x14ac:dyDescent="0.35">
      <c r="A96" s="415">
        <v>1</v>
      </c>
      <c r="B96" s="420"/>
      <c r="C96" s="491"/>
      <c r="D96" s="491"/>
      <c r="E96" s="423"/>
      <c r="F96" s="234">
        <v>0</v>
      </c>
      <c r="G96" s="234">
        <v>0</v>
      </c>
      <c r="H96" s="235">
        <f>SUM(F96:G96)</f>
        <v>0</v>
      </c>
      <c r="I96" s="234">
        <v>0</v>
      </c>
      <c r="J96" s="234">
        <v>0</v>
      </c>
      <c r="K96" s="235">
        <f>SUM(I96:J96)</f>
        <v>0</v>
      </c>
      <c r="L96" s="234">
        <v>0</v>
      </c>
      <c r="M96" s="236">
        <f>SUM(H96, K96, L96)</f>
        <v>0</v>
      </c>
      <c r="N96" s="222"/>
      <c r="P96" s="415">
        <v>1</v>
      </c>
      <c r="Q96" s="420"/>
      <c r="R96" s="491"/>
      <c r="S96" s="491"/>
      <c r="T96" s="409"/>
      <c r="U96" s="162">
        <f>AU16</f>
        <v>0</v>
      </c>
      <c r="V96" s="234">
        <v>0</v>
      </c>
      <c r="W96" s="234">
        <v>0</v>
      </c>
      <c r="X96" s="295">
        <f>SUM(V96:W96)</f>
        <v>0</v>
      </c>
      <c r="Y96" s="234">
        <v>0</v>
      </c>
      <c r="Z96" s="234">
        <v>0</v>
      </c>
      <c r="AA96" s="295">
        <f>SUM(Y96:Z96)</f>
        <v>0</v>
      </c>
      <c r="AB96" s="234">
        <v>0</v>
      </c>
      <c r="AC96" s="295">
        <f>SUM(X96, AA96, AB96)</f>
        <v>0</v>
      </c>
      <c r="AD96" s="296">
        <f>M96-AC96</f>
        <v>0</v>
      </c>
      <c r="AE96" s="222"/>
      <c r="AG96" s="415">
        <v>1</v>
      </c>
      <c r="AH96" s="420"/>
      <c r="AI96" s="491"/>
      <c r="AJ96" s="491"/>
      <c r="AK96" s="409"/>
      <c r="AL96" s="307">
        <f>AU16</f>
        <v>0</v>
      </c>
      <c r="AM96" s="234">
        <v>0</v>
      </c>
      <c r="AN96" s="234">
        <v>0</v>
      </c>
      <c r="AO96" s="277">
        <f>SUM(AM96:AN96)</f>
        <v>0</v>
      </c>
      <c r="AP96" s="234">
        <v>0</v>
      </c>
      <c r="AQ96" s="234">
        <v>0</v>
      </c>
      <c r="AR96" s="277">
        <f>SUM(AP96:AQ96)</f>
        <v>0</v>
      </c>
      <c r="AS96" s="234">
        <v>0</v>
      </c>
      <c r="AT96" s="277">
        <f>SUM(AO96, AR96, AS96)</f>
        <v>0</v>
      </c>
      <c r="AU96" s="278">
        <f>IF($S$153&lt;&gt;0, AC96+AL96-AT96, M96+AL96-AT96)</f>
        <v>0</v>
      </c>
    </row>
    <row r="97" spans="1:48" x14ac:dyDescent="0.35">
      <c r="A97" s="415">
        <v>2</v>
      </c>
      <c r="B97" s="420"/>
      <c r="C97" s="491"/>
      <c r="D97" s="491"/>
      <c r="E97" s="423"/>
      <c r="F97" s="234">
        <v>0</v>
      </c>
      <c r="G97" s="234">
        <v>0</v>
      </c>
      <c r="H97" s="235">
        <f t="shared" ref="H97:H102" si="58">SUM(F97:G97)</f>
        <v>0</v>
      </c>
      <c r="I97" s="234">
        <v>0</v>
      </c>
      <c r="J97" s="234">
        <v>0</v>
      </c>
      <c r="K97" s="235">
        <f t="shared" ref="K97:K102" si="59">SUM(I97:J97)</f>
        <v>0</v>
      </c>
      <c r="L97" s="234">
        <v>0</v>
      </c>
      <c r="M97" s="236">
        <f t="shared" ref="M97:M102" si="60">SUM(H97, K97, L97)</f>
        <v>0</v>
      </c>
      <c r="N97" s="222"/>
      <c r="P97" s="415">
        <v>2</v>
      </c>
      <c r="Q97" s="420"/>
      <c r="R97" s="491"/>
      <c r="S97" s="491"/>
      <c r="T97" s="409"/>
      <c r="U97" s="162">
        <f t="shared" ref="U97:U103" si="61">AU17</f>
        <v>0</v>
      </c>
      <c r="V97" s="234">
        <v>0</v>
      </c>
      <c r="W97" s="234">
        <v>0</v>
      </c>
      <c r="X97" s="295">
        <f t="shared" ref="X97:X102" si="62">SUM(V97:W97)</f>
        <v>0</v>
      </c>
      <c r="Y97" s="234">
        <v>0</v>
      </c>
      <c r="Z97" s="234">
        <v>0</v>
      </c>
      <c r="AA97" s="295">
        <f t="shared" ref="AA97:AA102" si="63">SUM(Y97:Z97)</f>
        <v>0</v>
      </c>
      <c r="AB97" s="234">
        <v>0</v>
      </c>
      <c r="AC97" s="295">
        <f t="shared" ref="AC97:AC102" si="64">SUM(X97, AA97, AB97)</f>
        <v>0</v>
      </c>
      <c r="AD97" s="296">
        <f t="shared" ref="AD97:AD102" si="65">M97-AC97</f>
        <v>0</v>
      </c>
      <c r="AE97" s="222"/>
      <c r="AG97" s="415">
        <v>2</v>
      </c>
      <c r="AH97" s="420"/>
      <c r="AI97" s="491"/>
      <c r="AJ97" s="491"/>
      <c r="AK97" s="409"/>
      <c r="AL97" s="307">
        <f t="shared" ref="AL97:AL103" si="66">AU17</f>
        <v>0</v>
      </c>
      <c r="AM97" s="234">
        <v>0</v>
      </c>
      <c r="AN97" s="234">
        <v>0</v>
      </c>
      <c r="AO97" s="277">
        <f t="shared" ref="AO97:AO102" si="67">SUM(AM97:AN97)</f>
        <v>0</v>
      </c>
      <c r="AP97" s="234">
        <v>0</v>
      </c>
      <c r="AQ97" s="234">
        <v>0</v>
      </c>
      <c r="AR97" s="277">
        <f t="shared" ref="AR97:AR102" si="68">SUM(AP97:AQ97)</f>
        <v>0</v>
      </c>
      <c r="AS97" s="234">
        <v>0</v>
      </c>
      <c r="AT97" s="277">
        <f t="shared" ref="AT97:AT102" si="69">SUM(AO97, AR97, AS97)</f>
        <v>0</v>
      </c>
      <c r="AU97" s="278">
        <f t="shared" ref="AU97:AU103" si="70">IF($S$153&lt;&gt;0, AC97+AL97-AT97, M97+AL97-AT97)</f>
        <v>0</v>
      </c>
    </row>
    <row r="98" spans="1:48" x14ac:dyDescent="0.35">
      <c r="A98" s="415">
        <v>3</v>
      </c>
      <c r="B98" s="420"/>
      <c r="C98" s="491"/>
      <c r="D98" s="491"/>
      <c r="E98" s="423"/>
      <c r="F98" s="234">
        <v>0</v>
      </c>
      <c r="G98" s="234">
        <v>0</v>
      </c>
      <c r="H98" s="235">
        <f t="shared" si="58"/>
        <v>0</v>
      </c>
      <c r="I98" s="234">
        <v>0</v>
      </c>
      <c r="J98" s="234">
        <v>0</v>
      </c>
      <c r="K98" s="235">
        <f t="shared" si="59"/>
        <v>0</v>
      </c>
      <c r="L98" s="234">
        <v>0</v>
      </c>
      <c r="M98" s="236">
        <f t="shared" si="60"/>
        <v>0</v>
      </c>
      <c r="N98" s="222"/>
      <c r="P98" s="415">
        <v>3</v>
      </c>
      <c r="Q98" s="420"/>
      <c r="R98" s="491"/>
      <c r="S98" s="491"/>
      <c r="T98" s="409"/>
      <c r="U98" s="162">
        <f t="shared" si="61"/>
        <v>0</v>
      </c>
      <c r="V98" s="234">
        <v>0</v>
      </c>
      <c r="W98" s="234">
        <v>0</v>
      </c>
      <c r="X98" s="295">
        <f t="shared" si="62"/>
        <v>0</v>
      </c>
      <c r="Y98" s="234">
        <v>0</v>
      </c>
      <c r="Z98" s="234">
        <v>0</v>
      </c>
      <c r="AA98" s="295">
        <f t="shared" si="63"/>
        <v>0</v>
      </c>
      <c r="AB98" s="234">
        <v>0</v>
      </c>
      <c r="AC98" s="295">
        <f t="shared" si="64"/>
        <v>0</v>
      </c>
      <c r="AD98" s="296">
        <f t="shared" si="65"/>
        <v>0</v>
      </c>
      <c r="AE98" s="222"/>
      <c r="AG98" s="415">
        <v>3</v>
      </c>
      <c r="AH98" s="420"/>
      <c r="AI98" s="491"/>
      <c r="AJ98" s="491"/>
      <c r="AK98" s="409"/>
      <c r="AL98" s="307">
        <f t="shared" si="66"/>
        <v>0</v>
      </c>
      <c r="AM98" s="234">
        <v>0</v>
      </c>
      <c r="AN98" s="234">
        <v>0</v>
      </c>
      <c r="AO98" s="277">
        <f t="shared" si="67"/>
        <v>0</v>
      </c>
      <c r="AP98" s="234">
        <v>0</v>
      </c>
      <c r="AQ98" s="234">
        <v>0</v>
      </c>
      <c r="AR98" s="277">
        <f t="shared" si="68"/>
        <v>0</v>
      </c>
      <c r="AS98" s="234">
        <v>0</v>
      </c>
      <c r="AT98" s="277">
        <f t="shared" si="69"/>
        <v>0</v>
      </c>
      <c r="AU98" s="278">
        <f t="shared" si="70"/>
        <v>0</v>
      </c>
    </row>
    <row r="99" spans="1:48" x14ac:dyDescent="0.35">
      <c r="A99" s="415">
        <v>4</v>
      </c>
      <c r="B99" s="420"/>
      <c r="C99" s="491"/>
      <c r="D99" s="491"/>
      <c r="E99" s="423"/>
      <c r="F99" s="234">
        <v>0</v>
      </c>
      <c r="G99" s="234">
        <v>0</v>
      </c>
      <c r="H99" s="235">
        <f>SUM(F99:G99)</f>
        <v>0</v>
      </c>
      <c r="I99" s="234">
        <v>0</v>
      </c>
      <c r="J99" s="234">
        <v>0</v>
      </c>
      <c r="K99" s="235">
        <f>SUM(I99:J99)</f>
        <v>0</v>
      </c>
      <c r="L99" s="234">
        <v>0</v>
      </c>
      <c r="M99" s="236">
        <f>SUM(H99, K99, L99)</f>
        <v>0</v>
      </c>
      <c r="N99" s="222"/>
      <c r="P99" s="415">
        <v>4</v>
      </c>
      <c r="Q99" s="420"/>
      <c r="R99" s="491"/>
      <c r="S99" s="491"/>
      <c r="T99" s="409"/>
      <c r="U99" s="162">
        <f t="shared" si="61"/>
        <v>0</v>
      </c>
      <c r="V99" s="234">
        <v>0</v>
      </c>
      <c r="W99" s="234">
        <v>0</v>
      </c>
      <c r="X99" s="295">
        <f t="shared" si="62"/>
        <v>0</v>
      </c>
      <c r="Y99" s="234">
        <v>0</v>
      </c>
      <c r="Z99" s="234">
        <v>0</v>
      </c>
      <c r="AA99" s="295">
        <f t="shared" si="63"/>
        <v>0</v>
      </c>
      <c r="AB99" s="234">
        <v>0</v>
      </c>
      <c r="AC99" s="295">
        <f t="shared" si="64"/>
        <v>0</v>
      </c>
      <c r="AD99" s="296">
        <f t="shared" si="65"/>
        <v>0</v>
      </c>
      <c r="AE99" s="222"/>
      <c r="AG99" s="415">
        <v>4</v>
      </c>
      <c r="AH99" s="420"/>
      <c r="AI99" s="491"/>
      <c r="AJ99" s="491"/>
      <c r="AK99" s="409"/>
      <c r="AL99" s="307">
        <f t="shared" si="66"/>
        <v>0</v>
      </c>
      <c r="AM99" s="234">
        <v>0</v>
      </c>
      <c r="AN99" s="234">
        <v>0</v>
      </c>
      <c r="AO99" s="277">
        <f t="shared" si="67"/>
        <v>0</v>
      </c>
      <c r="AP99" s="234">
        <v>0</v>
      </c>
      <c r="AQ99" s="234">
        <v>0</v>
      </c>
      <c r="AR99" s="277">
        <f t="shared" si="68"/>
        <v>0</v>
      </c>
      <c r="AS99" s="234">
        <v>0</v>
      </c>
      <c r="AT99" s="277">
        <f t="shared" si="69"/>
        <v>0</v>
      </c>
      <c r="AU99" s="278">
        <f t="shared" si="70"/>
        <v>0</v>
      </c>
    </row>
    <row r="100" spans="1:48" x14ac:dyDescent="0.35">
      <c r="A100" s="415">
        <v>5</v>
      </c>
      <c r="B100" s="420"/>
      <c r="C100" s="491"/>
      <c r="D100" s="491"/>
      <c r="E100" s="423"/>
      <c r="F100" s="234">
        <v>0</v>
      </c>
      <c r="G100" s="234">
        <v>0</v>
      </c>
      <c r="H100" s="235">
        <f t="shared" si="58"/>
        <v>0</v>
      </c>
      <c r="I100" s="234">
        <v>0</v>
      </c>
      <c r="J100" s="234">
        <v>0</v>
      </c>
      <c r="K100" s="235">
        <f t="shared" si="59"/>
        <v>0</v>
      </c>
      <c r="L100" s="234">
        <v>0</v>
      </c>
      <c r="M100" s="236">
        <f t="shared" si="60"/>
        <v>0</v>
      </c>
      <c r="N100" s="222"/>
      <c r="P100" s="415">
        <v>5</v>
      </c>
      <c r="Q100" s="420"/>
      <c r="R100" s="491"/>
      <c r="S100" s="491"/>
      <c r="T100" s="409"/>
      <c r="U100" s="162">
        <f t="shared" si="61"/>
        <v>0</v>
      </c>
      <c r="V100" s="234">
        <v>0</v>
      </c>
      <c r="W100" s="234">
        <v>0</v>
      </c>
      <c r="X100" s="295">
        <f t="shared" si="62"/>
        <v>0</v>
      </c>
      <c r="Y100" s="234">
        <v>0</v>
      </c>
      <c r="Z100" s="234">
        <v>0</v>
      </c>
      <c r="AA100" s="295">
        <f t="shared" si="63"/>
        <v>0</v>
      </c>
      <c r="AB100" s="234">
        <v>0</v>
      </c>
      <c r="AC100" s="295">
        <f t="shared" si="64"/>
        <v>0</v>
      </c>
      <c r="AD100" s="296">
        <f t="shared" si="65"/>
        <v>0</v>
      </c>
      <c r="AE100" s="222"/>
      <c r="AG100" s="415">
        <v>5</v>
      </c>
      <c r="AH100" s="420"/>
      <c r="AI100" s="491"/>
      <c r="AJ100" s="491"/>
      <c r="AK100" s="409"/>
      <c r="AL100" s="307">
        <f t="shared" si="66"/>
        <v>0</v>
      </c>
      <c r="AM100" s="234">
        <v>0</v>
      </c>
      <c r="AN100" s="234">
        <v>0</v>
      </c>
      <c r="AO100" s="277">
        <f t="shared" si="67"/>
        <v>0</v>
      </c>
      <c r="AP100" s="234">
        <v>0</v>
      </c>
      <c r="AQ100" s="234">
        <v>0</v>
      </c>
      <c r="AR100" s="277">
        <f t="shared" si="68"/>
        <v>0</v>
      </c>
      <c r="AS100" s="234">
        <v>0</v>
      </c>
      <c r="AT100" s="277">
        <f t="shared" si="69"/>
        <v>0</v>
      </c>
      <c r="AU100" s="278">
        <f t="shared" si="70"/>
        <v>0</v>
      </c>
    </row>
    <row r="101" spans="1:48" x14ac:dyDescent="0.35">
      <c r="A101" s="415">
        <v>6</v>
      </c>
      <c r="B101" s="420"/>
      <c r="C101" s="491"/>
      <c r="D101" s="491"/>
      <c r="E101" s="423"/>
      <c r="F101" s="234">
        <v>0</v>
      </c>
      <c r="G101" s="234">
        <v>0</v>
      </c>
      <c r="H101" s="235">
        <f t="shared" si="58"/>
        <v>0</v>
      </c>
      <c r="I101" s="234">
        <v>0</v>
      </c>
      <c r="J101" s="234">
        <v>0</v>
      </c>
      <c r="K101" s="235">
        <f t="shared" si="59"/>
        <v>0</v>
      </c>
      <c r="L101" s="234">
        <v>0</v>
      </c>
      <c r="M101" s="236">
        <f t="shared" si="60"/>
        <v>0</v>
      </c>
      <c r="N101" s="222"/>
      <c r="P101" s="415">
        <v>6</v>
      </c>
      <c r="Q101" s="420"/>
      <c r="R101" s="491"/>
      <c r="S101" s="491"/>
      <c r="T101" s="409"/>
      <c r="U101" s="162">
        <f t="shared" si="61"/>
        <v>0</v>
      </c>
      <c r="V101" s="234">
        <v>0</v>
      </c>
      <c r="W101" s="234">
        <v>0</v>
      </c>
      <c r="X101" s="295">
        <f t="shared" si="62"/>
        <v>0</v>
      </c>
      <c r="Y101" s="234">
        <v>0</v>
      </c>
      <c r="Z101" s="234">
        <v>0</v>
      </c>
      <c r="AA101" s="295">
        <f t="shared" si="63"/>
        <v>0</v>
      </c>
      <c r="AB101" s="234">
        <v>0</v>
      </c>
      <c r="AC101" s="295">
        <f t="shared" si="64"/>
        <v>0</v>
      </c>
      <c r="AD101" s="296">
        <f t="shared" si="65"/>
        <v>0</v>
      </c>
      <c r="AE101" s="222"/>
      <c r="AG101" s="415">
        <v>6</v>
      </c>
      <c r="AH101" s="420"/>
      <c r="AI101" s="491"/>
      <c r="AJ101" s="491"/>
      <c r="AK101" s="409"/>
      <c r="AL101" s="307">
        <f t="shared" si="66"/>
        <v>0</v>
      </c>
      <c r="AM101" s="234">
        <v>0</v>
      </c>
      <c r="AN101" s="234">
        <v>0</v>
      </c>
      <c r="AO101" s="277">
        <f t="shared" si="67"/>
        <v>0</v>
      </c>
      <c r="AP101" s="234">
        <v>0</v>
      </c>
      <c r="AQ101" s="234">
        <v>0</v>
      </c>
      <c r="AR101" s="277">
        <f t="shared" si="68"/>
        <v>0</v>
      </c>
      <c r="AS101" s="234">
        <v>0</v>
      </c>
      <c r="AT101" s="277">
        <f t="shared" si="69"/>
        <v>0</v>
      </c>
      <c r="AU101" s="278">
        <f t="shared" si="70"/>
        <v>0</v>
      </c>
    </row>
    <row r="102" spans="1:48" x14ac:dyDescent="0.35">
      <c r="A102" s="620" t="s">
        <v>180</v>
      </c>
      <c r="B102" s="617"/>
      <c r="C102" s="532">
        <v>0</v>
      </c>
      <c r="D102" s="532"/>
      <c r="E102" s="423"/>
      <c r="F102" s="234">
        <v>0</v>
      </c>
      <c r="G102" s="234">
        <v>0</v>
      </c>
      <c r="H102" s="235">
        <f t="shared" si="58"/>
        <v>0</v>
      </c>
      <c r="I102" s="234">
        <v>0</v>
      </c>
      <c r="J102" s="234">
        <v>0</v>
      </c>
      <c r="K102" s="235">
        <f t="shared" si="59"/>
        <v>0</v>
      </c>
      <c r="L102" s="234">
        <v>0</v>
      </c>
      <c r="M102" s="236">
        <f t="shared" si="60"/>
        <v>0</v>
      </c>
      <c r="N102" s="222"/>
      <c r="P102" s="620" t="s">
        <v>180</v>
      </c>
      <c r="Q102" s="617"/>
      <c r="R102" s="532">
        <v>0</v>
      </c>
      <c r="S102" s="532"/>
      <c r="T102" s="409"/>
      <c r="U102" s="162">
        <f t="shared" si="61"/>
        <v>0</v>
      </c>
      <c r="V102" s="234">
        <v>0</v>
      </c>
      <c r="W102" s="234">
        <v>0</v>
      </c>
      <c r="X102" s="295">
        <f t="shared" si="62"/>
        <v>0</v>
      </c>
      <c r="Y102" s="234">
        <v>0</v>
      </c>
      <c r="Z102" s="234">
        <v>0</v>
      </c>
      <c r="AA102" s="295">
        <f t="shared" si="63"/>
        <v>0</v>
      </c>
      <c r="AB102" s="234">
        <v>0</v>
      </c>
      <c r="AC102" s="295">
        <f t="shared" si="64"/>
        <v>0</v>
      </c>
      <c r="AD102" s="296">
        <f t="shared" si="65"/>
        <v>0</v>
      </c>
      <c r="AE102" s="222"/>
      <c r="AG102" s="620" t="s">
        <v>180</v>
      </c>
      <c r="AH102" s="617"/>
      <c r="AI102" s="532">
        <v>0</v>
      </c>
      <c r="AJ102" s="532"/>
      <c r="AK102" s="409"/>
      <c r="AL102" s="307">
        <f t="shared" si="66"/>
        <v>0</v>
      </c>
      <c r="AM102" s="234">
        <v>0</v>
      </c>
      <c r="AN102" s="234">
        <v>0</v>
      </c>
      <c r="AO102" s="277">
        <f t="shared" si="67"/>
        <v>0</v>
      </c>
      <c r="AP102" s="234">
        <v>0</v>
      </c>
      <c r="AQ102" s="234">
        <v>0</v>
      </c>
      <c r="AR102" s="277">
        <f t="shared" si="68"/>
        <v>0</v>
      </c>
      <c r="AS102" s="234">
        <v>0</v>
      </c>
      <c r="AT102" s="277">
        <f t="shared" si="69"/>
        <v>0</v>
      </c>
      <c r="AU102" s="278">
        <f t="shared" si="70"/>
        <v>0</v>
      </c>
    </row>
    <row r="103" spans="1:48" ht="16" thickBot="1" x14ac:dyDescent="0.4">
      <c r="A103" s="493" t="s">
        <v>207</v>
      </c>
      <c r="B103" s="494"/>
      <c r="C103" s="497">
        <f>COUNTA(B96:B101)+C102</f>
        <v>0</v>
      </c>
      <c r="D103" s="497"/>
      <c r="E103" s="411"/>
      <c r="F103" s="250">
        <f>SUM(F96:F102)</f>
        <v>0</v>
      </c>
      <c r="G103" s="250">
        <f>SUM(G96:G102)</f>
        <v>0</v>
      </c>
      <c r="H103" s="250">
        <f t="shared" ref="H103:L103" si="71">SUM(H96:H102)</f>
        <v>0</v>
      </c>
      <c r="I103" s="250">
        <f t="shared" si="71"/>
        <v>0</v>
      </c>
      <c r="J103" s="250">
        <f>SUM(J96:J102)</f>
        <v>0</v>
      </c>
      <c r="K103" s="250">
        <f t="shared" si="71"/>
        <v>0</v>
      </c>
      <c r="L103" s="250">
        <f t="shared" si="71"/>
        <v>0</v>
      </c>
      <c r="M103" s="237">
        <f>SUM(M96:M102)</f>
        <v>0</v>
      </c>
      <c r="N103" s="222"/>
      <c r="P103" s="493" t="s">
        <v>207</v>
      </c>
      <c r="Q103" s="494"/>
      <c r="R103" s="498">
        <f>COUNTA(Q96:Q101)+R102</f>
        <v>0</v>
      </c>
      <c r="S103" s="498"/>
      <c r="T103" s="411"/>
      <c r="U103" s="339">
        <f t="shared" si="61"/>
        <v>0</v>
      </c>
      <c r="V103" s="293">
        <f>SUM(V96:V102)</f>
        <v>0</v>
      </c>
      <c r="W103" s="293">
        <f>SUM(W96:W102)</f>
        <v>0</v>
      </c>
      <c r="X103" s="293">
        <f t="shared" ref="X103:AB103" si="72">SUM(X96:X102)</f>
        <v>0</v>
      </c>
      <c r="Y103" s="293">
        <f t="shared" si="72"/>
        <v>0</v>
      </c>
      <c r="Z103" s="293">
        <f t="shared" si="72"/>
        <v>0</v>
      </c>
      <c r="AA103" s="293">
        <f t="shared" si="72"/>
        <v>0</v>
      </c>
      <c r="AB103" s="293">
        <f t="shared" si="72"/>
        <v>0</v>
      </c>
      <c r="AC103" s="293">
        <f>SUM(AC96:AC102)</f>
        <v>0</v>
      </c>
      <c r="AD103" s="294">
        <f>SUM(AD96:AD102)</f>
        <v>0</v>
      </c>
      <c r="AE103" s="222"/>
      <c r="AG103" s="493" t="s">
        <v>207</v>
      </c>
      <c r="AH103" s="494"/>
      <c r="AI103" s="543">
        <f>COUNTA(AH96:AH101)+AI102</f>
        <v>0</v>
      </c>
      <c r="AJ103" s="543"/>
      <c r="AK103" s="411"/>
      <c r="AL103" s="337">
        <f t="shared" si="66"/>
        <v>0</v>
      </c>
      <c r="AM103" s="275">
        <f>SUM(AM96:AM102)</f>
        <v>0</v>
      </c>
      <c r="AN103" s="275">
        <f>SUM(AN96:AN102)</f>
        <v>0</v>
      </c>
      <c r="AO103" s="275">
        <f t="shared" ref="AO103:AT103" si="73">SUM(AO96:AO102)</f>
        <v>0</v>
      </c>
      <c r="AP103" s="275">
        <f t="shared" si="73"/>
        <v>0</v>
      </c>
      <c r="AQ103" s="275">
        <f t="shared" si="73"/>
        <v>0</v>
      </c>
      <c r="AR103" s="275">
        <f t="shared" si="73"/>
        <v>0</v>
      </c>
      <c r="AS103" s="275">
        <f t="shared" si="73"/>
        <v>0</v>
      </c>
      <c r="AT103" s="275">
        <f t="shared" si="73"/>
        <v>0</v>
      </c>
      <c r="AU103" s="276">
        <f t="shared" si="70"/>
        <v>0</v>
      </c>
      <c r="AV103" s="358"/>
    </row>
    <row r="104" spans="1:48" ht="3.75" customHeight="1" thickBot="1" x14ac:dyDescent="0.4">
      <c r="F104" s="357"/>
      <c r="G104" s="357"/>
      <c r="Y104" s="163"/>
      <c r="Z104" s="163"/>
      <c r="AA104" s="163"/>
      <c r="AB104" s="163"/>
      <c r="AC104" s="163"/>
      <c r="AD104" s="163"/>
      <c r="AE104" s="358"/>
    </row>
    <row r="105" spans="1:48" s="242" customFormat="1" x14ac:dyDescent="0.35">
      <c r="A105" s="502" t="s">
        <v>186</v>
      </c>
      <c r="B105" s="503"/>
      <c r="C105" s="503"/>
      <c r="D105" s="503"/>
      <c r="E105" s="503"/>
      <c r="F105" s="503"/>
      <c r="G105" s="503"/>
      <c r="H105" s="503"/>
      <c r="I105" s="503"/>
      <c r="J105" s="503"/>
      <c r="K105" s="503"/>
      <c r="L105" s="503"/>
      <c r="M105" s="518"/>
      <c r="N105" s="413"/>
      <c r="P105" s="502" t="s">
        <v>186</v>
      </c>
      <c r="Q105" s="503"/>
      <c r="R105" s="503"/>
      <c r="S105" s="503"/>
      <c r="T105" s="503"/>
      <c r="U105" s="503"/>
      <c r="V105" s="503"/>
      <c r="W105" s="503"/>
      <c r="X105" s="503"/>
      <c r="Y105" s="503"/>
      <c r="Z105" s="503"/>
      <c r="AA105" s="503"/>
      <c r="AB105" s="503"/>
      <c r="AC105" s="503"/>
      <c r="AD105" s="418"/>
      <c r="AE105" s="413"/>
      <c r="AG105" s="502" t="s">
        <v>186</v>
      </c>
      <c r="AH105" s="503"/>
      <c r="AI105" s="503"/>
      <c r="AJ105" s="503"/>
      <c r="AK105" s="503"/>
      <c r="AL105" s="503"/>
      <c r="AM105" s="503"/>
      <c r="AN105" s="503"/>
      <c r="AO105" s="503"/>
      <c r="AP105" s="503"/>
      <c r="AQ105" s="503"/>
      <c r="AR105" s="503"/>
      <c r="AS105" s="503"/>
      <c r="AT105" s="503"/>
      <c r="AU105" s="418"/>
    </row>
    <row r="106" spans="1:48" s="242" customFormat="1" ht="31.5" customHeight="1" x14ac:dyDescent="0.35">
      <c r="A106" s="534" t="s">
        <v>188</v>
      </c>
      <c r="B106" s="533"/>
      <c r="C106" s="533" t="s">
        <v>13</v>
      </c>
      <c r="D106" s="533"/>
      <c r="E106" s="424" t="s">
        <v>14</v>
      </c>
      <c r="F106" s="412" t="s">
        <v>171</v>
      </c>
      <c r="G106" s="412" t="s">
        <v>68</v>
      </c>
      <c r="H106" s="422" t="s">
        <v>151</v>
      </c>
      <c r="I106" s="412" t="s">
        <v>80</v>
      </c>
      <c r="J106" s="412" t="s">
        <v>81</v>
      </c>
      <c r="K106" s="422" t="s">
        <v>82</v>
      </c>
      <c r="L106" s="412" t="s">
        <v>150</v>
      </c>
      <c r="M106" s="259" t="s">
        <v>18</v>
      </c>
      <c r="N106" s="413"/>
      <c r="P106" s="534" t="s">
        <v>188</v>
      </c>
      <c r="Q106" s="533"/>
      <c r="R106" s="533" t="s">
        <v>13</v>
      </c>
      <c r="S106" s="533"/>
      <c r="T106" s="424" t="s">
        <v>14</v>
      </c>
      <c r="U106" s="260" t="s">
        <v>110</v>
      </c>
      <c r="V106" s="424" t="s">
        <v>171</v>
      </c>
      <c r="W106" s="424" t="s">
        <v>68</v>
      </c>
      <c r="X106" s="260" t="s">
        <v>151</v>
      </c>
      <c r="Y106" s="424" t="s">
        <v>80</v>
      </c>
      <c r="Z106" s="424" t="s">
        <v>81</v>
      </c>
      <c r="AA106" s="260" t="s">
        <v>82</v>
      </c>
      <c r="AB106" s="424" t="s">
        <v>150</v>
      </c>
      <c r="AC106" s="260" t="s">
        <v>18</v>
      </c>
      <c r="AD106" s="267" t="s">
        <v>114</v>
      </c>
      <c r="AE106" s="413"/>
      <c r="AG106" s="534" t="s">
        <v>188</v>
      </c>
      <c r="AH106" s="533"/>
      <c r="AI106" s="533" t="s">
        <v>13</v>
      </c>
      <c r="AJ106" s="533"/>
      <c r="AK106" s="424" t="s">
        <v>14</v>
      </c>
      <c r="AL106" s="260" t="s">
        <v>110</v>
      </c>
      <c r="AM106" s="424" t="s">
        <v>171</v>
      </c>
      <c r="AN106" s="424" t="s">
        <v>68</v>
      </c>
      <c r="AO106" s="260" t="s">
        <v>151</v>
      </c>
      <c r="AP106" s="424" t="s">
        <v>80</v>
      </c>
      <c r="AQ106" s="424" t="s">
        <v>81</v>
      </c>
      <c r="AR106" s="260" t="s">
        <v>82</v>
      </c>
      <c r="AS106" s="424" t="s">
        <v>150</v>
      </c>
      <c r="AT106" s="260" t="s">
        <v>213</v>
      </c>
      <c r="AU106" s="267" t="s">
        <v>111</v>
      </c>
    </row>
    <row r="107" spans="1:48" x14ac:dyDescent="0.35">
      <c r="A107" s="495">
        <v>0</v>
      </c>
      <c r="B107" s="491"/>
      <c r="C107" s="496" t="s">
        <v>19</v>
      </c>
      <c r="D107" s="496"/>
      <c r="E107" s="409"/>
      <c r="F107" s="234">
        <v>0</v>
      </c>
      <c r="G107" s="234">
        <v>0</v>
      </c>
      <c r="H107" s="235">
        <f>SUM(F107:G107)</f>
        <v>0</v>
      </c>
      <c r="I107" s="234">
        <v>0</v>
      </c>
      <c r="J107" s="234">
        <v>0</v>
      </c>
      <c r="K107" s="235">
        <f>SUM(I107:J107)</f>
        <v>0</v>
      </c>
      <c r="L107" s="234">
        <v>0</v>
      </c>
      <c r="M107" s="236">
        <f>SUM(H107, K107, L107)</f>
        <v>0</v>
      </c>
      <c r="N107" s="223"/>
      <c r="P107" s="522">
        <v>0</v>
      </c>
      <c r="Q107" s="496"/>
      <c r="R107" s="496" t="s">
        <v>19</v>
      </c>
      <c r="S107" s="496"/>
      <c r="T107" s="409"/>
      <c r="U107" s="162">
        <f t="shared" ref="U107:U114" si="74">AU27</f>
        <v>0</v>
      </c>
      <c r="V107" s="234">
        <v>0</v>
      </c>
      <c r="W107" s="234">
        <v>0</v>
      </c>
      <c r="X107" s="295">
        <f>SUM(V107:W107)</f>
        <v>0</v>
      </c>
      <c r="Y107" s="234">
        <v>0</v>
      </c>
      <c r="Z107" s="234">
        <v>0</v>
      </c>
      <c r="AA107" s="295">
        <f>SUM(Y107:Z107)</f>
        <v>0</v>
      </c>
      <c r="AB107" s="234">
        <v>0</v>
      </c>
      <c r="AC107" s="295">
        <f>SUM(X107, AA107, AB107)</f>
        <v>0</v>
      </c>
      <c r="AD107" s="296">
        <f t="shared" ref="AD107:AD111" si="75">M107-AC107</f>
        <v>0</v>
      </c>
      <c r="AE107" s="223"/>
      <c r="AG107" s="522">
        <v>0</v>
      </c>
      <c r="AH107" s="496"/>
      <c r="AI107" s="496" t="s">
        <v>19</v>
      </c>
      <c r="AJ107" s="496"/>
      <c r="AK107" s="409"/>
      <c r="AL107" s="307">
        <f t="shared" ref="AL107:AL114" si="76">AU27</f>
        <v>0</v>
      </c>
      <c r="AM107" s="234">
        <v>0</v>
      </c>
      <c r="AN107" s="234">
        <v>0</v>
      </c>
      <c r="AO107" s="277">
        <f>SUM(AM107:AN107)</f>
        <v>0</v>
      </c>
      <c r="AP107" s="234">
        <v>0</v>
      </c>
      <c r="AQ107" s="234">
        <v>0</v>
      </c>
      <c r="AR107" s="277">
        <f>SUM(AP107:AQ107)</f>
        <v>0</v>
      </c>
      <c r="AS107" s="234">
        <v>0</v>
      </c>
      <c r="AT107" s="277">
        <f>SUM(AO107, AR107, AS107)</f>
        <v>0</v>
      </c>
      <c r="AU107" s="278">
        <f t="shared" ref="AU107:AU114" si="77">IF($S$153&lt;&gt;0, AC107+AL107-AT107, M107+AL107-AT107)</f>
        <v>0</v>
      </c>
    </row>
    <row r="108" spans="1:48" x14ac:dyDescent="0.35">
      <c r="A108" s="495">
        <v>0</v>
      </c>
      <c r="B108" s="491"/>
      <c r="C108" s="496" t="s">
        <v>20</v>
      </c>
      <c r="D108" s="496"/>
      <c r="E108" s="409"/>
      <c r="F108" s="234">
        <v>0</v>
      </c>
      <c r="G108" s="234">
        <v>0</v>
      </c>
      <c r="H108" s="235">
        <f t="shared" ref="H108:H111" si="78">SUM(F108:G108)</f>
        <v>0</v>
      </c>
      <c r="I108" s="234">
        <v>0</v>
      </c>
      <c r="J108" s="234">
        <v>0</v>
      </c>
      <c r="K108" s="235">
        <f t="shared" ref="K108:K111" si="79">SUM(I108:J108)</f>
        <v>0</v>
      </c>
      <c r="L108" s="234">
        <v>0</v>
      </c>
      <c r="M108" s="236">
        <f t="shared" ref="M108:M111" si="80">SUM(H108, K108, L108)</f>
        <v>0</v>
      </c>
      <c r="N108" s="223"/>
      <c r="P108" s="522">
        <v>0</v>
      </c>
      <c r="Q108" s="496"/>
      <c r="R108" s="496" t="s">
        <v>20</v>
      </c>
      <c r="S108" s="496"/>
      <c r="T108" s="409"/>
      <c r="U108" s="162">
        <f t="shared" si="74"/>
        <v>0</v>
      </c>
      <c r="V108" s="234">
        <v>0</v>
      </c>
      <c r="W108" s="234">
        <v>0</v>
      </c>
      <c r="X108" s="295">
        <f t="shared" ref="X108:X111" si="81">SUM(V108:W108)</f>
        <v>0</v>
      </c>
      <c r="Y108" s="234">
        <v>0</v>
      </c>
      <c r="Z108" s="234">
        <v>0</v>
      </c>
      <c r="AA108" s="295">
        <f t="shared" ref="AA108:AA111" si="82">SUM(Y108:Z108)</f>
        <v>0</v>
      </c>
      <c r="AB108" s="234">
        <v>0</v>
      </c>
      <c r="AC108" s="295">
        <f t="shared" ref="AC108:AC111" si="83">SUM(X108, AA108, AB108)</f>
        <v>0</v>
      </c>
      <c r="AD108" s="296">
        <f t="shared" si="75"/>
        <v>0</v>
      </c>
      <c r="AE108" s="223"/>
      <c r="AG108" s="522">
        <v>0</v>
      </c>
      <c r="AH108" s="496"/>
      <c r="AI108" s="496" t="s">
        <v>20</v>
      </c>
      <c r="AJ108" s="496"/>
      <c r="AK108" s="409"/>
      <c r="AL108" s="307">
        <f t="shared" si="76"/>
        <v>0</v>
      </c>
      <c r="AM108" s="234">
        <v>0</v>
      </c>
      <c r="AN108" s="234">
        <v>0</v>
      </c>
      <c r="AO108" s="277">
        <f t="shared" ref="AO108:AO111" si="84">SUM(AM108:AN108)</f>
        <v>0</v>
      </c>
      <c r="AP108" s="234">
        <v>0</v>
      </c>
      <c r="AQ108" s="234">
        <v>0</v>
      </c>
      <c r="AR108" s="277">
        <f t="shared" ref="AR108:AR111" si="85">SUM(AP108:AQ108)</f>
        <v>0</v>
      </c>
      <c r="AS108" s="234">
        <v>0</v>
      </c>
      <c r="AT108" s="277">
        <f t="shared" ref="AT108:AT111" si="86">SUM(AO108, AR108, AS108)</f>
        <v>0</v>
      </c>
      <c r="AU108" s="278">
        <f t="shared" si="77"/>
        <v>0</v>
      </c>
    </row>
    <row r="109" spans="1:48" x14ac:dyDescent="0.35">
      <c r="A109" s="495">
        <v>0</v>
      </c>
      <c r="B109" s="491"/>
      <c r="C109" s="496" t="s">
        <v>21</v>
      </c>
      <c r="D109" s="496"/>
      <c r="E109" s="409"/>
      <c r="F109" s="234">
        <v>0</v>
      </c>
      <c r="G109" s="234">
        <v>0</v>
      </c>
      <c r="H109" s="235">
        <f>SUM(F109:G109)</f>
        <v>0</v>
      </c>
      <c r="I109" s="234">
        <v>0</v>
      </c>
      <c r="J109" s="234">
        <v>0</v>
      </c>
      <c r="K109" s="235">
        <f t="shared" si="79"/>
        <v>0</v>
      </c>
      <c r="L109" s="234">
        <v>0</v>
      </c>
      <c r="M109" s="236">
        <f t="shared" si="80"/>
        <v>0</v>
      </c>
      <c r="N109" s="223"/>
      <c r="P109" s="522">
        <v>0</v>
      </c>
      <c r="Q109" s="496"/>
      <c r="R109" s="496" t="s">
        <v>21</v>
      </c>
      <c r="S109" s="496"/>
      <c r="T109" s="409"/>
      <c r="U109" s="162">
        <f t="shared" si="74"/>
        <v>0</v>
      </c>
      <c r="V109" s="234">
        <v>0</v>
      </c>
      <c r="W109" s="234">
        <v>0</v>
      </c>
      <c r="X109" s="295">
        <f t="shared" si="81"/>
        <v>0</v>
      </c>
      <c r="Y109" s="234">
        <v>0</v>
      </c>
      <c r="Z109" s="234">
        <v>0</v>
      </c>
      <c r="AA109" s="295">
        <f t="shared" si="82"/>
        <v>0</v>
      </c>
      <c r="AB109" s="234">
        <v>0</v>
      </c>
      <c r="AC109" s="295">
        <f t="shared" si="83"/>
        <v>0</v>
      </c>
      <c r="AD109" s="296">
        <f t="shared" si="75"/>
        <v>0</v>
      </c>
      <c r="AE109" s="223"/>
      <c r="AG109" s="522">
        <v>0</v>
      </c>
      <c r="AH109" s="496"/>
      <c r="AI109" s="496" t="s">
        <v>21</v>
      </c>
      <c r="AJ109" s="496"/>
      <c r="AK109" s="409"/>
      <c r="AL109" s="307">
        <f t="shared" si="76"/>
        <v>0</v>
      </c>
      <c r="AM109" s="234">
        <v>0</v>
      </c>
      <c r="AN109" s="234">
        <v>0</v>
      </c>
      <c r="AO109" s="277">
        <f t="shared" si="84"/>
        <v>0</v>
      </c>
      <c r="AP109" s="234">
        <v>0</v>
      </c>
      <c r="AQ109" s="234">
        <v>0</v>
      </c>
      <c r="AR109" s="277">
        <f t="shared" si="85"/>
        <v>0</v>
      </c>
      <c r="AS109" s="234">
        <v>0</v>
      </c>
      <c r="AT109" s="277">
        <f t="shared" si="86"/>
        <v>0</v>
      </c>
      <c r="AU109" s="278">
        <f>IF($S$153&lt;&gt;0, AC109+AL109-AT109, M109+AL109-AT109)</f>
        <v>0</v>
      </c>
    </row>
    <row r="110" spans="1:48" x14ac:dyDescent="0.35">
      <c r="A110" s="495">
        <v>0</v>
      </c>
      <c r="B110" s="491"/>
      <c r="C110" s="496" t="s">
        <v>22</v>
      </c>
      <c r="D110" s="496"/>
      <c r="E110" s="409"/>
      <c r="F110" s="234">
        <v>0</v>
      </c>
      <c r="G110" s="234">
        <v>0</v>
      </c>
      <c r="H110" s="235">
        <f t="shared" si="78"/>
        <v>0</v>
      </c>
      <c r="I110" s="234">
        <v>0</v>
      </c>
      <c r="J110" s="234">
        <v>0</v>
      </c>
      <c r="K110" s="235">
        <f t="shared" si="79"/>
        <v>0</v>
      </c>
      <c r="L110" s="234">
        <v>0</v>
      </c>
      <c r="M110" s="236">
        <f t="shared" si="80"/>
        <v>0</v>
      </c>
      <c r="N110" s="223"/>
      <c r="P110" s="522">
        <v>0</v>
      </c>
      <c r="Q110" s="496"/>
      <c r="R110" s="496" t="s">
        <v>22</v>
      </c>
      <c r="S110" s="496"/>
      <c r="T110" s="409"/>
      <c r="U110" s="162">
        <f t="shared" si="74"/>
        <v>0</v>
      </c>
      <c r="V110" s="234">
        <v>0</v>
      </c>
      <c r="W110" s="234">
        <v>0</v>
      </c>
      <c r="X110" s="295">
        <f t="shared" si="81"/>
        <v>0</v>
      </c>
      <c r="Y110" s="234">
        <v>0</v>
      </c>
      <c r="Z110" s="234">
        <v>0</v>
      </c>
      <c r="AA110" s="295">
        <f t="shared" si="82"/>
        <v>0</v>
      </c>
      <c r="AB110" s="234">
        <v>0</v>
      </c>
      <c r="AC110" s="295">
        <f t="shared" si="83"/>
        <v>0</v>
      </c>
      <c r="AD110" s="296">
        <f t="shared" si="75"/>
        <v>0</v>
      </c>
      <c r="AE110" s="223"/>
      <c r="AG110" s="522">
        <v>0</v>
      </c>
      <c r="AH110" s="496"/>
      <c r="AI110" s="496" t="s">
        <v>22</v>
      </c>
      <c r="AJ110" s="496"/>
      <c r="AK110" s="409"/>
      <c r="AL110" s="307">
        <f t="shared" si="76"/>
        <v>0</v>
      </c>
      <c r="AM110" s="234">
        <v>0</v>
      </c>
      <c r="AN110" s="234">
        <v>0</v>
      </c>
      <c r="AO110" s="277">
        <f t="shared" si="84"/>
        <v>0</v>
      </c>
      <c r="AP110" s="234">
        <v>0</v>
      </c>
      <c r="AQ110" s="234">
        <v>0</v>
      </c>
      <c r="AR110" s="277">
        <f t="shared" si="85"/>
        <v>0</v>
      </c>
      <c r="AS110" s="234">
        <v>0</v>
      </c>
      <c r="AT110" s="277">
        <f t="shared" si="86"/>
        <v>0</v>
      </c>
      <c r="AU110" s="278">
        <f t="shared" si="77"/>
        <v>0</v>
      </c>
    </row>
    <row r="111" spans="1:48" x14ac:dyDescent="0.35">
      <c r="A111" s="495">
        <v>0</v>
      </c>
      <c r="B111" s="491"/>
      <c r="C111" s="491" t="s">
        <v>23</v>
      </c>
      <c r="D111" s="491"/>
      <c r="E111" s="409"/>
      <c r="F111" s="234">
        <v>0</v>
      </c>
      <c r="G111" s="234">
        <v>0</v>
      </c>
      <c r="H111" s="235">
        <f t="shared" si="78"/>
        <v>0</v>
      </c>
      <c r="I111" s="234">
        <v>0</v>
      </c>
      <c r="J111" s="234">
        <v>0</v>
      </c>
      <c r="K111" s="235">
        <f t="shared" si="79"/>
        <v>0</v>
      </c>
      <c r="L111" s="234">
        <v>0</v>
      </c>
      <c r="M111" s="236">
        <f t="shared" si="80"/>
        <v>0</v>
      </c>
      <c r="N111" s="223"/>
      <c r="P111" s="522">
        <v>0</v>
      </c>
      <c r="Q111" s="496"/>
      <c r="R111" s="496" t="s">
        <v>23</v>
      </c>
      <c r="S111" s="496"/>
      <c r="T111" s="409"/>
      <c r="U111" s="162">
        <f t="shared" si="74"/>
        <v>0</v>
      </c>
      <c r="V111" s="234">
        <v>0</v>
      </c>
      <c r="W111" s="234">
        <v>0</v>
      </c>
      <c r="X111" s="295">
        <f t="shared" si="81"/>
        <v>0</v>
      </c>
      <c r="Y111" s="234">
        <v>0</v>
      </c>
      <c r="Z111" s="234">
        <v>0</v>
      </c>
      <c r="AA111" s="295">
        <f t="shared" si="82"/>
        <v>0</v>
      </c>
      <c r="AB111" s="234">
        <v>0</v>
      </c>
      <c r="AC111" s="295">
        <f t="shared" si="83"/>
        <v>0</v>
      </c>
      <c r="AD111" s="296">
        <f t="shared" si="75"/>
        <v>0</v>
      </c>
      <c r="AE111" s="223"/>
      <c r="AG111" s="522">
        <v>0</v>
      </c>
      <c r="AH111" s="496"/>
      <c r="AI111" s="496" t="s">
        <v>23</v>
      </c>
      <c r="AJ111" s="496"/>
      <c r="AK111" s="409"/>
      <c r="AL111" s="307">
        <f t="shared" si="76"/>
        <v>0</v>
      </c>
      <c r="AM111" s="234">
        <v>0</v>
      </c>
      <c r="AN111" s="234">
        <v>0</v>
      </c>
      <c r="AO111" s="277">
        <f t="shared" si="84"/>
        <v>0</v>
      </c>
      <c r="AP111" s="234">
        <v>0</v>
      </c>
      <c r="AQ111" s="234">
        <v>0</v>
      </c>
      <c r="AR111" s="277">
        <f t="shared" si="85"/>
        <v>0</v>
      </c>
      <c r="AS111" s="234">
        <v>0</v>
      </c>
      <c r="AT111" s="277">
        <f t="shared" si="86"/>
        <v>0</v>
      </c>
      <c r="AU111" s="278">
        <f t="shared" si="77"/>
        <v>0</v>
      </c>
    </row>
    <row r="112" spans="1:48" ht="16" thickBot="1" x14ac:dyDescent="0.4">
      <c r="A112" s="410" t="s">
        <v>181</v>
      </c>
      <c r="B112" s="411"/>
      <c r="C112" s="497">
        <f>SUM(A107:B111)</f>
        <v>0</v>
      </c>
      <c r="D112" s="497"/>
      <c r="E112" s="411"/>
      <c r="F112" s="250">
        <f>SUM(F107:F111)</f>
        <v>0</v>
      </c>
      <c r="G112" s="250">
        <f t="shared" ref="G112:L112" si="87">SUM(G107:G111)</f>
        <v>0</v>
      </c>
      <c r="H112" s="250">
        <f t="shared" si="87"/>
        <v>0</v>
      </c>
      <c r="I112" s="250">
        <f t="shared" si="87"/>
        <v>0</v>
      </c>
      <c r="J112" s="250">
        <f t="shared" si="87"/>
        <v>0</v>
      </c>
      <c r="K112" s="250">
        <f t="shared" si="87"/>
        <v>0</v>
      </c>
      <c r="L112" s="250">
        <f t="shared" si="87"/>
        <v>0</v>
      </c>
      <c r="M112" s="237">
        <f>SUM(M107:M111)</f>
        <v>0</v>
      </c>
      <c r="N112" s="223"/>
      <c r="P112" s="410" t="s">
        <v>181</v>
      </c>
      <c r="Q112" s="411"/>
      <c r="R112" s="498">
        <f>SUM(P107:Q111)</f>
        <v>0</v>
      </c>
      <c r="S112" s="498"/>
      <c r="T112" s="421"/>
      <c r="U112" s="339">
        <f t="shared" si="74"/>
        <v>0</v>
      </c>
      <c r="V112" s="293">
        <f>SUM(V107:V111)</f>
        <v>0</v>
      </c>
      <c r="W112" s="293">
        <f t="shared" ref="W112:AB112" si="88">SUM(W107:W111)</f>
        <v>0</v>
      </c>
      <c r="X112" s="293">
        <f t="shared" si="88"/>
        <v>0</v>
      </c>
      <c r="Y112" s="293">
        <f t="shared" si="88"/>
        <v>0</v>
      </c>
      <c r="Z112" s="293">
        <f t="shared" si="88"/>
        <v>0</v>
      </c>
      <c r="AA112" s="293">
        <f t="shared" si="88"/>
        <v>0</v>
      </c>
      <c r="AB112" s="293">
        <f t="shared" si="88"/>
        <v>0</v>
      </c>
      <c r="AC112" s="293">
        <f>SUM(AC107:AC111)</f>
        <v>0</v>
      </c>
      <c r="AD112" s="294">
        <f>SUM(AD107:AD111)</f>
        <v>0</v>
      </c>
      <c r="AE112" s="223"/>
      <c r="AG112" s="410" t="s">
        <v>181</v>
      </c>
      <c r="AH112" s="411"/>
      <c r="AI112" s="543">
        <f>SUM(AG107:AH111)</f>
        <v>0</v>
      </c>
      <c r="AJ112" s="543"/>
      <c r="AK112" s="421"/>
      <c r="AL112" s="337">
        <f t="shared" si="76"/>
        <v>0</v>
      </c>
      <c r="AM112" s="275">
        <f>SUM(AM107:AM111)</f>
        <v>0</v>
      </c>
      <c r="AN112" s="275">
        <f t="shared" ref="AN112:AT112" si="89">SUM(AN107:AN111)</f>
        <v>0</v>
      </c>
      <c r="AO112" s="275">
        <f t="shared" si="89"/>
        <v>0</v>
      </c>
      <c r="AP112" s="275">
        <f t="shared" si="89"/>
        <v>0</v>
      </c>
      <c r="AQ112" s="275">
        <f t="shared" si="89"/>
        <v>0</v>
      </c>
      <c r="AR112" s="275">
        <f t="shared" si="89"/>
        <v>0</v>
      </c>
      <c r="AS112" s="275">
        <f t="shared" si="89"/>
        <v>0</v>
      </c>
      <c r="AT112" s="275">
        <f t="shared" si="89"/>
        <v>0</v>
      </c>
      <c r="AU112" s="276">
        <f t="shared" si="77"/>
        <v>0</v>
      </c>
    </row>
    <row r="113" spans="1:47" s="358" customFormat="1" ht="3.75" customHeight="1" thickBot="1" x14ac:dyDescent="0.4">
      <c r="A113" s="499"/>
      <c r="B113" s="499"/>
      <c r="C113" s="499"/>
      <c r="D113" s="499"/>
      <c r="E113" s="499"/>
      <c r="F113" s="499"/>
      <c r="G113" s="499"/>
      <c r="H113" s="499"/>
      <c r="I113" s="499"/>
      <c r="J113" s="499"/>
      <c r="K113" s="499"/>
      <c r="L113" s="499"/>
      <c r="M113" s="499"/>
      <c r="N113" s="223"/>
      <c r="P113" s="499"/>
      <c r="Q113" s="499"/>
      <c r="R113" s="499"/>
      <c r="S113" s="499"/>
      <c r="T113" s="499"/>
      <c r="U113" s="499"/>
      <c r="V113" s="499"/>
      <c r="W113" s="499"/>
      <c r="X113" s="499"/>
      <c r="Y113" s="499"/>
      <c r="Z113" s="499"/>
      <c r="AA113" s="499"/>
      <c r="AB113" s="499"/>
      <c r="AC113" s="499"/>
      <c r="AD113" s="499"/>
      <c r="AE113" s="223"/>
      <c r="AG113" s="499"/>
      <c r="AH113" s="499"/>
      <c r="AI113" s="499"/>
      <c r="AJ113" s="499"/>
      <c r="AK113" s="499"/>
      <c r="AL113" s="499"/>
      <c r="AM113" s="499"/>
      <c r="AN113" s="499"/>
      <c r="AO113" s="499"/>
      <c r="AP113" s="499"/>
      <c r="AQ113" s="499"/>
      <c r="AR113" s="499"/>
      <c r="AS113" s="499"/>
      <c r="AT113" s="499"/>
      <c r="AU113" s="499"/>
    </row>
    <row r="114" spans="1:47" ht="16" thickBot="1" x14ac:dyDescent="0.4">
      <c r="A114" s="500" t="s">
        <v>187</v>
      </c>
      <c r="B114" s="501"/>
      <c r="C114" s="501"/>
      <c r="D114" s="501"/>
      <c r="E114" s="501"/>
      <c r="F114" s="241">
        <f>SUM(F112, F103)</f>
        <v>0</v>
      </c>
      <c r="G114" s="241">
        <f t="shared" ref="G114:L114" si="90">SUM(G112, G103)</f>
        <v>0</v>
      </c>
      <c r="H114" s="241">
        <f>SUM(H112, H103)</f>
        <v>0</v>
      </c>
      <c r="I114" s="241">
        <f t="shared" si="90"/>
        <v>0</v>
      </c>
      <c r="J114" s="241">
        <f t="shared" si="90"/>
        <v>0</v>
      </c>
      <c r="K114" s="241">
        <f>SUM(K112, K103)</f>
        <v>0</v>
      </c>
      <c r="L114" s="241">
        <f t="shared" si="90"/>
        <v>0</v>
      </c>
      <c r="M114" s="240">
        <f>SUM(M112, M103)</f>
        <v>0</v>
      </c>
      <c r="N114" s="223"/>
      <c r="P114" s="500" t="s">
        <v>187</v>
      </c>
      <c r="Q114" s="501"/>
      <c r="R114" s="501"/>
      <c r="S114" s="501"/>
      <c r="T114" s="501"/>
      <c r="U114" s="340">
        <f t="shared" si="74"/>
        <v>0</v>
      </c>
      <c r="V114" s="297">
        <f>SUM(V112, V103)</f>
        <v>0</v>
      </c>
      <c r="W114" s="297">
        <f t="shared" ref="W114" si="91">SUM(W112, W103)</f>
        <v>0</v>
      </c>
      <c r="X114" s="297">
        <f>SUM(X112, X103)</f>
        <v>0</v>
      </c>
      <c r="Y114" s="297">
        <f t="shared" ref="Y114:AB114" si="92">SUM(Y112, Y103)</f>
        <v>0</v>
      </c>
      <c r="Z114" s="297">
        <f t="shared" si="92"/>
        <v>0</v>
      </c>
      <c r="AA114" s="297">
        <f t="shared" si="92"/>
        <v>0</v>
      </c>
      <c r="AB114" s="297">
        <f t="shared" si="92"/>
        <v>0</v>
      </c>
      <c r="AC114" s="297">
        <f>SUM(AC112, AC103)</f>
        <v>0</v>
      </c>
      <c r="AD114" s="298">
        <f>SUM(AD112, AD103)</f>
        <v>0</v>
      </c>
      <c r="AE114" s="223"/>
      <c r="AG114" s="500" t="s">
        <v>187</v>
      </c>
      <c r="AH114" s="501"/>
      <c r="AI114" s="501"/>
      <c r="AJ114" s="501"/>
      <c r="AK114" s="501"/>
      <c r="AL114" s="338">
        <f t="shared" si="76"/>
        <v>0</v>
      </c>
      <c r="AM114" s="279">
        <f>SUM(AM112, AM103)</f>
        <v>0</v>
      </c>
      <c r="AN114" s="279">
        <f t="shared" ref="AN114" si="93">SUM(AN112, AN103)</f>
        <v>0</v>
      </c>
      <c r="AO114" s="279">
        <f>SUM(AO112, AO103)</f>
        <v>0</v>
      </c>
      <c r="AP114" s="279">
        <f t="shared" ref="AP114:AT114" si="94">SUM(AP112, AP103)</f>
        <v>0</v>
      </c>
      <c r="AQ114" s="279">
        <f t="shared" si="94"/>
        <v>0</v>
      </c>
      <c r="AR114" s="279">
        <f t="shared" si="94"/>
        <v>0</v>
      </c>
      <c r="AS114" s="279">
        <f t="shared" si="94"/>
        <v>0</v>
      </c>
      <c r="AT114" s="279">
        <f t="shared" si="94"/>
        <v>0</v>
      </c>
      <c r="AU114" s="280">
        <f t="shared" si="77"/>
        <v>0</v>
      </c>
    </row>
    <row r="115" spans="1:47" ht="16" thickBot="1" x14ac:dyDescent="0.4">
      <c r="F115" s="357"/>
      <c r="G115" s="357"/>
      <c r="AE115" s="358"/>
    </row>
    <row r="116" spans="1:47" s="242" customFormat="1" x14ac:dyDescent="0.35">
      <c r="A116" s="502" t="s">
        <v>98</v>
      </c>
      <c r="B116" s="503"/>
      <c r="C116" s="503"/>
      <c r="D116" s="503"/>
      <c r="E116" s="503"/>
      <c r="F116" s="503"/>
      <c r="G116" s="503"/>
      <c r="H116" s="503"/>
      <c r="I116" s="503"/>
      <c r="J116" s="503"/>
      <c r="K116" s="503"/>
      <c r="L116" s="503"/>
      <c r="M116" s="518"/>
      <c r="N116" s="413"/>
      <c r="P116" s="502" t="s">
        <v>98</v>
      </c>
      <c r="Q116" s="503"/>
      <c r="R116" s="503"/>
      <c r="S116" s="503"/>
      <c r="T116" s="503"/>
      <c r="U116" s="503"/>
      <c r="V116" s="503"/>
      <c r="W116" s="503"/>
      <c r="X116" s="503"/>
      <c r="Y116" s="503"/>
      <c r="Z116" s="503"/>
      <c r="AA116" s="503"/>
      <c r="AB116" s="503"/>
      <c r="AC116" s="503"/>
      <c r="AD116" s="418"/>
      <c r="AE116" s="413"/>
      <c r="AG116" s="502" t="s">
        <v>98</v>
      </c>
      <c r="AH116" s="503"/>
      <c r="AI116" s="503"/>
      <c r="AJ116" s="503"/>
      <c r="AK116" s="503"/>
      <c r="AL116" s="503"/>
      <c r="AM116" s="503"/>
      <c r="AN116" s="503"/>
      <c r="AO116" s="503"/>
      <c r="AP116" s="503"/>
      <c r="AQ116" s="503"/>
      <c r="AR116" s="503"/>
      <c r="AS116" s="503"/>
      <c r="AT116" s="503"/>
      <c r="AU116" s="418"/>
    </row>
    <row r="117" spans="1:47" s="242" customFormat="1" x14ac:dyDescent="0.35">
      <c r="A117" s="530" t="s">
        <v>24</v>
      </c>
      <c r="B117" s="531"/>
      <c r="C117" s="531"/>
      <c r="D117" s="531"/>
      <c r="E117" s="531"/>
      <c r="F117" s="531"/>
      <c r="G117" s="531"/>
      <c r="H117" s="531"/>
      <c r="I117" s="531"/>
      <c r="J117" s="424" t="s">
        <v>17</v>
      </c>
      <c r="K117" s="424" t="s">
        <v>15</v>
      </c>
      <c r="L117" s="424" t="s">
        <v>16</v>
      </c>
      <c r="M117" s="259" t="s">
        <v>18</v>
      </c>
      <c r="N117" s="413"/>
      <c r="P117" s="530" t="s">
        <v>24</v>
      </c>
      <c r="Q117" s="531"/>
      <c r="R117" s="531"/>
      <c r="S117" s="531"/>
      <c r="T117" s="531"/>
      <c r="U117" s="531"/>
      <c r="V117" s="531"/>
      <c r="W117" s="531"/>
      <c r="X117" s="531"/>
      <c r="Y117" s="422" t="s">
        <v>110</v>
      </c>
      <c r="Z117" s="328" t="s">
        <v>77</v>
      </c>
      <c r="AA117" s="424" t="s">
        <v>15</v>
      </c>
      <c r="AB117" s="424" t="s">
        <v>16</v>
      </c>
      <c r="AC117" s="422" t="s">
        <v>18</v>
      </c>
      <c r="AD117" s="267" t="s">
        <v>114</v>
      </c>
      <c r="AE117" s="413"/>
      <c r="AG117" s="530" t="s">
        <v>24</v>
      </c>
      <c r="AH117" s="531"/>
      <c r="AI117" s="531"/>
      <c r="AJ117" s="531"/>
      <c r="AK117" s="531"/>
      <c r="AL117" s="531"/>
      <c r="AM117" s="531"/>
      <c r="AN117" s="531"/>
      <c r="AO117" s="531"/>
      <c r="AP117" s="422" t="s">
        <v>110</v>
      </c>
      <c r="AQ117" s="328" t="s">
        <v>211</v>
      </c>
      <c r="AR117" s="424" t="s">
        <v>15</v>
      </c>
      <c r="AS117" s="424" t="s">
        <v>16</v>
      </c>
      <c r="AT117" s="422" t="s">
        <v>213</v>
      </c>
      <c r="AU117" s="267" t="s">
        <v>111</v>
      </c>
    </row>
    <row r="118" spans="1:47" x14ac:dyDescent="0.35">
      <c r="A118" s="415">
        <v>1</v>
      </c>
      <c r="B118" s="491"/>
      <c r="C118" s="491"/>
      <c r="D118" s="491"/>
      <c r="E118" s="491"/>
      <c r="F118" s="491"/>
      <c r="G118" s="491"/>
      <c r="H118" s="491"/>
      <c r="I118" s="491"/>
      <c r="J118" s="234">
        <v>0</v>
      </c>
      <c r="K118" s="234">
        <v>0</v>
      </c>
      <c r="L118" s="234">
        <v>0</v>
      </c>
      <c r="M118" s="236">
        <f>SUM(J118:L118)</f>
        <v>0</v>
      </c>
      <c r="N118" s="223"/>
      <c r="P118" s="415">
        <v>1</v>
      </c>
      <c r="Q118" s="491"/>
      <c r="R118" s="491"/>
      <c r="S118" s="491"/>
      <c r="T118" s="491"/>
      <c r="U118" s="491"/>
      <c r="V118" s="491"/>
      <c r="W118" s="491"/>
      <c r="X118" s="491"/>
      <c r="Y118" s="164">
        <f>AU38</f>
        <v>0</v>
      </c>
      <c r="Z118" s="234">
        <v>0</v>
      </c>
      <c r="AA118" s="234">
        <v>0</v>
      </c>
      <c r="AB118" s="234">
        <v>0</v>
      </c>
      <c r="AC118" s="295">
        <f>SUM(Z118:AB118)</f>
        <v>0</v>
      </c>
      <c r="AD118" s="296">
        <f t="shared" ref="AD118:AD120" si="95">M118-AC118</f>
        <v>0</v>
      </c>
      <c r="AE118" s="223"/>
      <c r="AG118" s="415">
        <v>1</v>
      </c>
      <c r="AH118" s="491"/>
      <c r="AI118" s="491"/>
      <c r="AJ118" s="491"/>
      <c r="AK118" s="491"/>
      <c r="AL118" s="491"/>
      <c r="AM118" s="491"/>
      <c r="AN118" s="491"/>
      <c r="AO118" s="491"/>
      <c r="AP118" s="305">
        <f>AU38</f>
        <v>0</v>
      </c>
      <c r="AQ118" s="234">
        <v>0</v>
      </c>
      <c r="AR118" s="234">
        <v>0</v>
      </c>
      <c r="AS118" s="234">
        <v>0</v>
      </c>
      <c r="AT118" s="277">
        <f>SUM(AQ118:AS118)</f>
        <v>0</v>
      </c>
      <c r="AU118" s="278">
        <f>IF($S$153&lt;&gt;0, AC118+AP118-AT118, M118+AP118-AT118)</f>
        <v>0</v>
      </c>
    </row>
    <row r="119" spans="1:47" x14ac:dyDescent="0.35">
      <c r="A119" s="415">
        <v>2</v>
      </c>
      <c r="B119" s="492"/>
      <c r="C119" s="492"/>
      <c r="D119" s="492"/>
      <c r="E119" s="492"/>
      <c r="F119" s="492"/>
      <c r="G119" s="492"/>
      <c r="H119" s="492"/>
      <c r="I119" s="492"/>
      <c r="J119" s="234">
        <v>0</v>
      </c>
      <c r="K119" s="234">
        <v>0</v>
      </c>
      <c r="L119" s="234">
        <v>0</v>
      </c>
      <c r="M119" s="236">
        <f>SUM(J119:L119)</f>
        <v>0</v>
      </c>
      <c r="N119" s="223"/>
      <c r="P119" s="415">
        <v>2</v>
      </c>
      <c r="Q119" s="492"/>
      <c r="R119" s="492"/>
      <c r="S119" s="492"/>
      <c r="T119" s="492"/>
      <c r="U119" s="492"/>
      <c r="V119" s="492"/>
      <c r="W119" s="492"/>
      <c r="X119" s="492"/>
      <c r="Y119" s="164">
        <f t="shared" ref="Y119:Y121" si="96">AU39</f>
        <v>0</v>
      </c>
      <c r="Z119" s="234">
        <v>0</v>
      </c>
      <c r="AA119" s="234">
        <v>0</v>
      </c>
      <c r="AB119" s="234">
        <v>0</v>
      </c>
      <c r="AC119" s="295">
        <f t="shared" ref="AC119:AC120" si="97">SUM(Z119:AB119)</f>
        <v>0</v>
      </c>
      <c r="AD119" s="296">
        <f t="shared" si="95"/>
        <v>0</v>
      </c>
      <c r="AE119" s="223"/>
      <c r="AG119" s="415">
        <v>2</v>
      </c>
      <c r="AH119" s="492"/>
      <c r="AI119" s="492"/>
      <c r="AJ119" s="492"/>
      <c r="AK119" s="492"/>
      <c r="AL119" s="492"/>
      <c r="AM119" s="492"/>
      <c r="AN119" s="492"/>
      <c r="AO119" s="492"/>
      <c r="AP119" s="305">
        <f t="shared" ref="AP119:AP121" si="98">AU39</f>
        <v>0</v>
      </c>
      <c r="AQ119" s="234">
        <v>0</v>
      </c>
      <c r="AR119" s="234">
        <v>0</v>
      </c>
      <c r="AS119" s="234">
        <v>0</v>
      </c>
      <c r="AT119" s="277">
        <f t="shared" ref="AT119:AT120" si="99">SUM(AQ119:AS119)</f>
        <v>0</v>
      </c>
      <c r="AU119" s="278">
        <f t="shared" ref="AU119:AU120" si="100">IF($S$153&lt;&gt;0, AC119+AP119-AT119, M119+AP119-AT119)</f>
        <v>0</v>
      </c>
    </row>
    <row r="120" spans="1:47" x14ac:dyDescent="0.35">
      <c r="A120" s="415">
        <v>3</v>
      </c>
      <c r="B120" s="492"/>
      <c r="C120" s="492"/>
      <c r="D120" s="492"/>
      <c r="E120" s="492"/>
      <c r="F120" s="492"/>
      <c r="G120" s="492"/>
      <c r="H120" s="492"/>
      <c r="I120" s="492"/>
      <c r="J120" s="234">
        <v>0</v>
      </c>
      <c r="K120" s="234">
        <v>0</v>
      </c>
      <c r="L120" s="234">
        <v>0</v>
      </c>
      <c r="M120" s="236">
        <f t="shared" ref="M120:M139" si="101">SUM(J120:L120)</f>
        <v>0</v>
      </c>
      <c r="N120" s="223"/>
      <c r="P120" s="415">
        <v>3</v>
      </c>
      <c r="Q120" s="492"/>
      <c r="R120" s="492"/>
      <c r="S120" s="492"/>
      <c r="T120" s="492"/>
      <c r="U120" s="492"/>
      <c r="V120" s="492"/>
      <c r="W120" s="492"/>
      <c r="X120" s="492"/>
      <c r="Y120" s="164">
        <f t="shared" si="96"/>
        <v>0</v>
      </c>
      <c r="Z120" s="234">
        <v>0</v>
      </c>
      <c r="AA120" s="234">
        <v>0</v>
      </c>
      <c r="AB120" s="234">
        <v>0</v>
      </c>
      <c r="AC120" s="295">
        <f t="shared" si="97"/>
        <v>0</v>
      </c>
      <c r="AD120" s="296">
        <f t="shared" si="95"/>
        <v>0</v>
      </c>
      <c r="AE120" s="223"/>
      <c r="AG120" s="415">
        <v>3</v>
      </c>
      <c r="AH120" s="492"/>
      <c r="AI120" s="492"/>
      <c r="AJ120" s="492"/>
      <c r="AK120" s="492"/>
      <c r="AL120" s="492"/>
      <c r="AM120" s="492"/>
      <c r="AN120" s="492"/>
      <c r="AO120" s="492"/>
      <c r="AP120" s="305">
        <f t="shared" si="98"/>
        <v>0</v>
      </c>
      <c r="AQ120" s="234">
        <v>0</v>
      </c>
      <c r="AR120" s="234">
        <v>0</v>
      </c>
      <c r="AS120" s="234">
        <v>0</v>
      </c>
      <c r="AT120" s="277">
        <f t="shared" si="99"/>
        <v>0</v>
      </c>
      <c r="AU120" s="278">
        <f t="shared" si="100"/>
        <v>0</v>
      </c>
    </row>
    <row r="121" spans="1:47" ht="16" thickBot="1" x14ac:dyDescent="0.4">
      <c r="A121" s="504" t="s">
        <v>25</v>
      </c>
      <c r="B121" s="505"/>
      <c r="C121" s="505"/>
      <c r="D121" s="505"/>
      <c r="E121" s="505"/>
      <c r="F121" s="505"/>
      <c r="G121" s="505"/>
      <c r="H121" s="505"/>
      <c r="I121" s="505"/>
      <c r="J121" s="250">
        <f>SUM(J118:J120)</f>
        <v>0</v>
      </c>
      <c r="K121" s="250">
        <f t="shared" ref="K121:L121" si="102">SUM(K118:K120)</f>
        <v>0</v>
      </c>
      <c r="L121" s="250">
        <f t="shared" si="102"/>
        <v>0</v>
      </c>
      <c r="M121" s="237">
        <f t="shared" si="101"/>
        <v>0</v>
      </c>
      <c r="N121" s="223"/>
      <c r="P121" s="504" t="s">
        <v>25</v>
      </c>
      <c r="Q121" s="505"/>
      <c r="R121" s="505"/>
      <c r="S121" s="505"/>
      <c r="T121" s="505"/>
      <c r="U121" s="505"/>
      <c r="V121" s="505"/>
      <c r="W121" s="505"/>
      <c r="X121" s="505"/>
      <c r="Y121" s="200">
        <f t="shared" si="96"/>
        <v>0</v>
      </c>
      <c r="Z121" s="293">
        <f>SUM(Z118:Z120)</f>
        <v>0</v>
      </c>
      <c r="AA121" s="293">
        <f t="shared" ref="AA121:AD121" si="103">SUM(AA118:AA120)</f>
        <v>0</v>
      </c>
      <c r="AB121" s="293">
        <f t="shared" si="103"/>
        <v>0</v>
      </c>
      <c r="AC121" s="293">
        <f t="shared" si="103"/>
        <v>0</v>
      </c>
      <c r="AD121" s="294">
        <f t="shared" si="103"/>
        <v>0</v>
      </c>
      <c r="AE121" s="223"/>
      <c r="AG121" s="504" t="s">
        <v>25</v>
      </c>
      <c r="AH121" s="505"/>
      <c r="AI121" s="505"/>
      <c r="AJ121" s="505"/>
      <c r="AK121" s="505"/>
      <c r="AL121" s="505"/>
      <c r="AM121" s="505"/>
      <c r="AN121" s="505"/>
      <c r="AO121" s="505"/>
      <c r="AP121" s="306">
        <f t="shared" si="98"/>
        <v>0</v>
      </c>
      <c r="AQ121" s="275">
        <f>SUM(AQ118:AQ120)</f>
        <v>0</v>
      </c>
      <c r="AR121" s="275">
        <f t="shared" ref="AR121:AT121" si="104">SUM(AR118:AR120)</f>
        <v>0</v>
      </c>
      <c r="AS121" s="275">
        <f t="shared" si="104"/>
        <v>0</v>
      </c>
      <c r="AT121" s="275">
        <f t="shared" si="104"/>
        <v>0</v>
      </c>
      <c r="AU121" s="276">
        <f>IF($S$153&lt;&gt;0, AC121+AP121-AT121, M121+AP121-AT121)</f>
        <v>0</v>
      </c>
    </row>
    <row r="122" spans="1:47" s="358" customFormat="1" ht="3.75" customHeight="1" thickBot="1" x14ac:dyDescent="0.4">
      <c r="A122" s="413"/>
      <c r="B122" s="413"/>
      <c r="C122" s="413"/>
      <c r="D122" s="413"/>
      <c r="E122" s="413"/>
      <c r="F122" s="413"/>
      <c r="G122" s="413"/>
      <c r="H122" s="413"/>
      <c r="I122" s="413"/>
      <c r="J122" s="246"/>
      <c r="K122" s="246"/>
      <c r="L122" s="246"/>
      <c r="M122" s="246"/>
      <c r="N122" s="223"/>
      <c r="P122" s="413"/>
      <c r="Q122" s="413"/>
      <c r="R122" s="413"/>
      <c r="S122" s="413"/>
      <c r="T122" s="413"/>
      <c r="U122" s="413"/>
      <c r="V122" s="413"/>
      <c r="W122" s="413"/>
      <c r="X122" s="413"/>
      <c r="Y122" s="304"/>
      <c r="Z122" s="246"/>
      <c r="AA122" s="246"/>
      <c r="AB122" s="246"/>
      <c r="AC122" s="246"/>
      <c r="AD122" s="246"/>
      <c r="AE122" s="223"/>
      <c r="AG122" s="413"/>
      <c r="AH122" s="413"/>
      <c r="AI122" s="413"/>
      <c r="AJ122" s="413"/>
      <c r="AK122" s="413"/>
      <c r="AL122" s="413"/>
      <c r="AM122" s="413"/>
      <c r="AN122" s="413"/>
      <c r="AO122" s="413"/>
      <c r="AP122" s="304"/>
      <c r="AQ122" s="246"/>
      <c r="AR122" s="246"/>
      <c r="AS122" s="246"/>
      <c r="AT122" s="246"/>
      <c r="AU122" s="246"/>
    </row>
    <row r="123" spans="1:47" s="242" customFormat="1" x14ac:dyDescent="0.35">
      <c r="A123" s="502" t="s">
        <v>33</v>
      </c>
      <c r="B123" s="503"/>
      <c r="C123" s="503"/>
      <c r="D123" s="503"/>
      <c r="E123" s="503"/>
      <c r="F123" s="503"/>
      <c r="G123" s="503"/>
      <c r="H123" s="503"/>
      <c r="I123" s="503"/>
      <c r="J123" s="425" t="s">
        <v>17</v>
      </c>
      <c r="K123" s="425" t="s">
        <v>15</v>
      </c>
      <c r="L123" s="425" t="s">
        <v>16</v>
      </c>
      <c r="M123" s="418" t="s">
        <v>18</v>
      </c>
      <c r="N123" s="413"/>
      <c r="P123" s="502" t="s">
        <v>33</v>
      </c>
      <c r="Q123" s="503"/>
      <c r="R123" s="503"/>
      <c r="S123" s="503"/>
      <c r="T123" s="503"/>
      <c r="U123" s="503"/>
      <c r="V123" s="503"/>
      <c r="W123" s="503"/>
      <c r="X123" s="503"/>
      <c r="Y123" s="414" t="s">
        <v>110</v>
      </c>
      <c r="Z123" s="425" t="s">
        <v>77</v>
      </c>
      <c r="AA123" s="425" t="s">
        <v>15</v>
      </c>
      <c r="AB123" s="425" t="s">
        <v>16</v>
      </c>
      <c r="AC123" s="414" t="s">
        <v>18</v>
      </c>
      <c r="AD123" s="268" t="s">
        <v>114</v>
      </c>
      <c r="AE123" s="413"/>
      <c r="AG123" s="502" t="s">
        <v>33</v>
      </c>
      <c r="AH123" s="503"/>
      <c r="AI123" s="503"/>
      <c r="AJ123" s="503"/>
      <c r="AK123" s="503"/>
      <c r="AL123" s="503"/>
      <c r="AM123" s="503"/>
      <c r="AN123" s="503"/>
      <c r="AO123" s="503"/>
      <c r="AP123" s="414" t="s">
        <v>110</v>
      </c>
      <c r="AQ123" s="425" t="s">
        <v>211</v>
      </c>
      <c r="AR123" s="425" t="s">
        <v>15</v>
      </c>
      <c r="AS123" s="425" t="s">
        <v>16</v>
      </c>
      <c r="AT123" s="414" t="s">
        <v>213</v>
      </c>
      <c r="AU123" s="268" t="s">
        <v>111</v>
      </c>
    </row>
    <row r="124" spans="1:47" x14ac:dyDescent="0.35">
      <c r="A124" s="415">
        <v>1</v>
      </c>
      <c r="B124" s="492"/>
      <c r="C124" s="492"/>
      <c r="D124" s="492"/>
      <c r="E124" s="492"/>
      <c r="F124" s="492"/>
      <c r="G124" s="492"/>
      <c r="H124" s="492"/>
      <c r="I124" s="492"/>
      <c r="J124" s="234">
        <v>0</v>
      </c>
      <c r="K124" s="234">
        <v>0</v>
      </c>
      <c r="L124" s="234">
        <v>0</v>
      </c>
      <c r="M124" s="236">
        <f t="shared" si="101"/>
        <v>0</v>
      </c>
      <c r="N124" s="223"/>
      <c r="P124" s="415">
        <v>1</v>
      </c>
      <c r="Q124" s="492"/>
      <c r="R124" s="492"/>
      <c r="S124" s="492"/>
      <c r="T124" s="492"/>
      <c r="U124" s="492"/>
      <c r="V124" s="492"/>
      <c r="W124" s="492"/>
      <c r="X124" s="492"/>
      <c r="Y124" s="164">
        <f>AU44</f>
        <v>0</v>
      </c>
      <c r="Z124" s="234">
        <v>0</v>
      </c>
      <c r="AA124" s="234">
        <v>0</v>
      </c>
      <c r="AB124" s="234">
        <v>0</v>
      </c>
      <c r="AC124" s="295">
        <f t="shared" ref="AC124:AC126" si="105">SUM(Z124:AB124)</f>
        <v>0</v>
      </c>
      <c r="AD124" s="296">
        <f t="shared" ref="AD124:AD126" si="106">M124-AC124</f>
        <v>0</v>
      </c>
      <c r="AE124" s="223"/>
      <c r="AG124" s="415">
        <v>1</v>
      </c>
      <c r="AH124" s="492"/>
      <c r="AI124" s="492"/>
      <c r="AJ124" s="492"/>
      <c r="AK124" s="492"/>
      <c r="AL124" s="492"/>
      <c r="AM124" s="492"/>
      <c r="AN124" s="492"/>
      <c r="AO124" s="492"/>
      <c r="AP124" s="305">
        <f t="shared" ref="AP124:AP127" si="107">AU44</f>
        <v>0</v>
      </c>
      <c r="AQ124" s="234">
        <v>0</v>
      </c>
      <c r="AR124" s="234">
        <v>0</v>
      </c>
      <c r="AS124" s="234">
        <v>0</v>
      </c>
      <c r="AT124" s="277">
        <f t="shared" ref="AT124:AT126" si="108">SUM(AQ124:AS124)</f>
        <v>0</v>
      </c>
      <c r="AU124" s="278">
        <f>IF($S$153&lt;&gt;0, AC124+AP124-AT124, M124+AP124-AT124)</f>
        <v>0</v>
      </c>
    </row>
    <row r="125" spans="1:47" x14ac:dyDescent="0.35">
      <c r="A125" s="415">
        <v>2</v>
      </c>
      <c r="B125" s="492"/>
      <c r="C125" s="492"/>
      <c r="D125" s="492"/>
      <c r="E125" s="492"/>
      <c r="F125" s="492"/>
      <c r="G125" s="492"/>
      <c r="H125" s="492"/>
      <c r="I125" s="492"/>
      <c r="J125" s="234">
        <v>0</v>
      </c>
      <c r="K125" s="234">
        <v>0</v>
      </c>
      <c r="L125" s="234">
        <v>0</v>
      </c>
      <c r="M125" s="236">
        <f t="shared" si="101"/>
        <v>0</v>
      </c>
      <c r="N125" s="223"/>
      <c r="P125" s="415">
        <v>2</v>
      </c>
      <c r="Q125" s="492"/>
      <c r="R125" s="492"/>
      <c r="S125" s="492"/>
      <c r="T125" s="492"/>
      <c r="U125" s="492"/>
      <c r="V125" s="492"/>
      <c r="W125" s="492"/>
      <c r="X125" s="492"/>
      <c r="Y125" s="164">
        <f t="shared" ref="Y125:Y127" si="109">AU45</f>
        <v>0</v>
      </c>
      <c r="Z125" s="234">
        <v>0</v>
      </c>
      <c r="AA125" s="234">
        <v>0</v>
      </c>
      <c r="AB125" s="234">
        <v>0</v>
      </c>
      <c r="AC125" s="295">
        <f t="shared" si="105"/>
        <v>0</v>
      </c>
      <c r="AD125" s="296">
        <f t="shared" si="106"/>
        <v>0</v>
      </c>
      <c r="AE125" s="223"/>
      <c r="AG125" s="415">
        <v>2</v>
      </c>
      <c r="AH125" s="492"/>
      <c r="AI125" s="492"/>
      <c r="AJ125" s="492"/>
      <c r="AK125" s="492"/>
      <c r="AL125" s="492"/>
      <c r="AM125" s="492"/>
      <c r="AN125" s="492"/>
      <c r="AO125" s="492"/>
      <c r="AP125" s="305">
        <f t="shared" si="107"/>
        <v>0</v>
      </c>
      <c r="AQ125" s="234">
        <v>0</v>
      </c>
      <c r="AR125" s="234">
        <v>0</v>
      </c>
      <c r="AS125" s="234">
        <v>0</v>
      </c>
      <c r="AT125" s="277">
        <f t="shared" si="108"/>
        <v>0</v>
      </c>
      <c r="AU125" s="278">
        <f t="shared" ref="AU125:AU127" si="110">IF($S$153&lt;&gt;0, AC125+AP125-AT125, M125+AP125-AT125)</f>
        <v>0</v>
      </c>
    </row>
    <row r="126" spans="1:47" x14ac:dyDescent="0.35">
      <c r="A126" s="415">
        <v>3</v>
      </c>
      <c r="B126" s="492"/>
      <c r="C126" s="492"/>
      <c r="D126" s="492"/>
      <c r="E126" s="492"/>
      <c r="F126" s="492"/>
      <c r="G126" s="492"/>
      <c r="H126" s="492"/>
      <c r="I126" s="492"/>
      <c r="J126" s="234">
        <v>0</v>
      </c>
      <c r="K126" s="234">
        <v>0</v>
      </c>
      <c r="L126" s="234">
        <v>0</v>
      </c>
      <c r="M126" s="236">
        <f>SUM(J126:L126)</f>
        <v>0</v>
      </c>
      <c r="N126" s="223"/>
      <c r="P126" s="415">
        <v>3</v>
      </c>
      <c r="Q126" s="492"/>
      <c r="R126" s="492"/>
      <c r="S126" s="492"/>
      <c r="T126" s="492"/>
      <c r="U126" s="492"/>
      <c r="V126" s="492"/>
      <c r="W126" s="492"/>
      <c r="X126" s="492"/>
      <c r="Y126" s="164">
        <f t="shared" si="109"/>
        <v>0</v>
      </c>
      <c r="Z126" s="234">
        <v>0</v>
      </c>
      <c r="AA126" s="234">
        <v>0</v>
      </c>
      <c r="AB126" s="234">
        <v>0</v>
      </c>
      <c r="AC126" s="295">
        <f t="shared" si="105"/>
        <v>0</v>
      </c>
      <c r="AD126" s="296">
        <f t="shared" si="106"/>
        <v>0</v>
      </c>
      <c r="AE126" s="223"/>
      <c r="AG126" s="415">
        <v>3</v>
      </c>
      <c r="AH126" s="492"/>
      <c r="AI126" s="492"/>
      <c r="AJ126" s="492"/>
      <c r="AK126" s="492"/>
      <c r="AL126" s="492"/>
      <c r="AM126" s="492"/>
      <c r="AN126" s="492"/>
      <c r="AO126" s="492"/>
      <c r="AP126" s="305">
        <f t="shared" si="107"/>
        <v>0</v>
      </c>
      <c r="AQ126" s="234">
        <v>0</v>
      </c>
      <c r="AR126" s="234">
        <v>0</v>
      </c>
      <c r="AS126" s="234">
        <v>0</v>
      </c>
      <c r="AT126" s="277">
        <f t="shared" si="108"/>
        <v>0</v>
      </c>
      <c r="AU126" s="278">
        <f t="shared" si="110"/>
        <v>0</v>
      </c>
    </row>
    <row r="127" spans="1:47" ht="16" thickBot="1" x14ac:dyDescent="0.4">
      <c r="A127" s="504" t="s">
        <v>26</v>
      </c>
      <c r="B127" s="505"/>
      <c r="C127" s="505"/>
      <c r="D127" s="505"/>
      <c r="E127" s="505"/>
      <c r="F127" s="505"/>
      <c r="G127" s="505"/>
      <c r="H127" s="505"/>
      <c r="I127" s="505"/>
      <c r="J127" s="250">
        <f>SUM(J124:J126)</f>
        <v>0</v>
      </c>
      <c r="K127" s="250">
        <f t="shared" ref="K127" si="111">SUM(K124:K126)</f>
        <v>0</v>
      </c>
      <c r="L127" s="250">
        <f>SUM(L124:L126)</f>
        <v>0</v>
      </c>
      <c r="M127" s="237">
        <f t="shared" si="101"/>
        <v>0</v>
      </c>
      <c r="N127" s="223"/>
      <c r="P127" s="504" t="s">
        <v>26</v>
      </c>
      <c r="Q127" s="505"/>
      <c r="R127" s="505"/>
      <c r="S127" s="505"/>
      <c r="T127" s="505"/>
      <c r="U127" s="505"/>
      <c r="V127" s="505"/>
      <c r="W127" s="505"/>
      <c r="X127" s="505"/>
      <c r="Y127" s="200">
        <f t="shared" si="109"/>
        <v>0</v>
      </c>
      <c r="Z127" s="293">
        <f>SUM(Z124:Z126)</f>
        <v>0</v>
      </c>
      <c r="AA127" s="293">
        <f t="shared" ref="AA127:AD127" si="112">SUM(AA124:AA126)</f>
        <v>0</v>
      </c>
      <c r="AB127" s="293">
        <f t="shared" si="112"/>
        <v>0</v>
      </c>
      <c r="AC127" s="293">
        <f t="shared" si="112"/>
        <v>0</v>
      </c>
      <c r="AD127" s="294">
        <f t="shared" si="112"/>
        <v>0</v>
      </c>
      <c r="AE127" s="223"/>
      <c r="AG127" s="504" t="s">
        <v>26</v>
      </c>
      <c r="AH127" s="505"/>
      <c r="AI127" s="505"/>
      <c r="AJ127" s="505"/>
      <c r="AK127" s="505"/>
      <c r="AL127" s="505"/>
      <c r="AM127" s="505"/>
      <c r="AN127" s="505"/>
      <c r="AO127" s="505"/>
      <c r="AP127" s="306">
        <f t="shared" si="107"/>
        <v>0</v>
      </c>
      <c r="AQ127" s="275">
        <f>SUM(AQ124:AQ126)</f>
        <v>0</v>
      </c>
      <c r="AR127" s="275">
        <f t="shared" ref="AR127:AT127" si="113">SUM(AR124:AR126)</f>
        <v>0</v>
      </c>
      <c r="AS127" s="275">
        <f t="shared" si="113"/>
        <v>0</v>
      </c>
      <c r="AT127" s="275">
        <f t="shared" si="113"/>
        <v>0</v>
      </c>
      <c r="AU127" s="276">
        <f t="shared" si="110"/>
        <v>0</v>
      </c>
    </row>
    <row r="128" spans="1:47" s="358" customFormat="1" ht="3.75" customHeight="1" thickBot="1" x14ac:dyDescent="0.4">
      <c r="A128" s="413"/>
      <c r="B128" s="413"/>
      <c r="C128" s="413"/>
      <c r="D128" s="413"/>
      <c r="E128" s="413"/>
      <c r="F128" s="413"/>
      <c r="G128" s="413"/>
      <c r="H128" s="413"/>
      <c r="I128" s="413"/>
      <c r="J128" s="246"/>
      <c r="K128" s="246"/>
      <c r="L128" s="246"/>
      <c r="M128" s="246"/>
      <c r="N128" s="223"/>
      <c r="P128" s="413"/>
      <c r="Q128" s="413"/>
      <c r="R128" s="413"/>
      <c r="S128" s="413"/>
      <c r="T128" s="413"/>
      <c r="U128" s="413"/>
      <c r="V128" s="413"/>
      <c r="W128" s="413"/>
      <c r="X128" s="413"/>
      <c r="Y128" s="246"/>
      <c r="Z128" s="246"/>
      <c r="AA128" s="246"/>
      <c r="AB128" s="246"/>
      <c r="AC128" s="246"/>
      <c r="AD128" s="246"/>
      <c r="AE128" s="223"/>
      <c r="AG128" s="413"/>
      <c r="AH128" s="413"/>
      <c r="AI128" s="413"/>
      <c r="AJ128" s="413"/>
      <c r="AK128" s="413"/>
      <c r="AL128" s="413"/>
      <c r="AM128" s="413"/>
      <c r="AN128" s="413"/>
      <c r="AO128" s="413"/>
      <c r="AP128" s="246"/>
      <c r="AQ128" s="246"/>
      <c r="AR128" s="246"/>
      <c r="AS128" s="246"/>
      <c r="AT128" s="246"/>
      <c r="AU128" s="246"/>
    </row>
    <row r="129" spans="1:134" s="242" customFormat="1" x14ac:dyDescent="0.35">
      <c r="A129" s="502" t="s">
        <v>27</v>
      </c>
      <c r="B129" s="503"/>
      <c r="C129" s="503"/>
      <c r="D129" s="503"/>
      <c r="E129" s="503"/>
      <c r="F129" s="503"/>
      <c r="G129" s="503"/>
      <c r="H129" s="503"/>
      <c r="I129" s="503"/>
      <c r="J129" s="425" t="s">
        <v>17</v>
      </c>
      <c r="K129" s="425" t="s">
        <v>15</v>
      </c>
      <c r="L129" s="425" t="s">
        <v>16</v>
      </c>
      <c r="M129" s="418" t="s">
        <v>18</v>
      </c>
      <c r="N129" s="413"/>
      <c r="P129" s="502" t="s">
        <v>27</v>
      </c>
      <c r="Q129" s="503"/>
      <c r="R129" s="503"/>
      <c r="S129" s="503"/>
      <c r="T129" s="503"/>
      <c r="U129" s="503"/>
      <c r="V129" s="503"/>
      <c r="W129" s="503"/>
      <c r="X129" s="503"/>
      <c r="Y129" s="414" t="s">
        <v>110</v>
      </c>
      <c r="Z129" s="425" t="s">
        <v>77</v>
      </c>
      <c r="AA129" s="425" t="s">
        <v>15</v>
      </c>
      <c r="AB129" s="425" t="s">
        <v>16</v>
      </c>
      <c r="AC129" s="414" t="s">
        <v>18</v>
      </c>
      <c r="AD129" s="268" t="s">
        <v>114</v>
      </c>
      <c r="AE129" s="413"/>
      <c r="AG129" s="502" t="s">
        <v>27</v>
      </c>
      <c r="AH129" s="503"/>
      <c r="AI129" s="503"/>
      <c r="AJ129" s="503"/>
      <c r="AK129" s="503"/>
      <c r="AL129" s="503"/>
      <c r="AM129" s="503"/>
      <c r="AN129" s="503"/>
      <c r="AO129" s="503"/>
      <c r="AP129" s="414" t="s">
        <v>110</v>
      </c>
      <c r="AQ129" s="425" t="s">
        <v>211</v>
      </c>
      <c r="AR129" s="425" t="s">
        <v>15</v>
      </c>
      <c r="AS129" s="425" t="s">
        <v>16</v>
      </c>
      <c r="AT129" s="414" t="s">
        <v>213</v>
      </c>
      <c r="AU129" s="268" t="s">
        <v>111</v>
      </c>
    </row>
    <row r="130" spans="1:134" x14ac:dyDescent="0.35">
      <c r="A130" s="415">
        <v>1</v>
      </c>
      <c r="B130" s="228" t="s">
        <v>28</v>
      </c>
      <c r="C130" s="492"/>
      <c r="D130" s="492"/>
      <c r="E130" s="492"/>
      <c r="F130" s="492"/>
      <c r="G130" s="492"/>
      <c r="H130" s="492"/>
      <c r="I130" s="492"/>
      <c r="J130" s="234">
        <v>0</v>
      </c>
      <c r="K130" s="234">
        <v>0</v>
      </c>
      <c r="L130" s="234">
        <v>0</v>
      </c>
      <c r="M130" s="236">
        <f t="shared" si="101"/>
        <v>0</v>
      </c>
      <c r="N130" s="223"/>
      <c r="P130" s="415">
        <v>1</v>
      </c>
      <c r="Q130" s="228" t="s">
        <v>28</v>
      </c>
      <c r="R130" s="492"/>
      <c r="S130" s="492"/>
      <c r="T130" s="492"/>
      <c r="U130" s="492"/>
      <c r="V130" s="492"/>
      <c r="W130" s="492"/>
      <c r="X130" s="492"/>
      <c r="Y130" s="164">
        <f t="shared" ref="Y130:Y141" si="114">AU50</f>
        <v>0</v>
      </c>
      <c r="Z130" s="234">
        <v>0</v>
      </c>
      <c r="AA130" s="234">
        <v>0</v>
      </c>
      <c r="AB130" s="234">
        <v>0</v>
      </c>
      <c r="AC130" s="295">
        <f t="shared" ref="AC130:AC139" si="115">SUM(Z130:AB130)</f>
        <v>0</v>
      </c>
      <c r="AD130" s="296">
        <f t="shared" ref="AD130:AD140" si="116">M130-AC130</f>
        <v>0</v>
      </c>
      <c r="AE130" s="223"/>
      <c r="AG130" s="415">
        <v>1</v>
      </c>
      <c r="AH130" s="228" t="s">
        <v>28</v>
      </c>
      <c r="AI130" s="492"/>
      <c r="AJ130" s="492"/>
      <c r="AK130" s="492"/>
      <c r="AL130" s="492"/>
      <c r="AM130" s="492"/>
      <c r="AN130" s="492"/>
      <c r="AO130" s="492"/>
      <c r="AP130" s="305">
        <f t="shared" ref="AP130:AP141" si="117">AU50</f>
        <v>0</v>
      </c>
      <c r="AQ130" s="234">
        <v>0</v>
      </c>
      <c r="AR130" s="234">
        <v>0</v>
      </c>
      <c r="AS130" s="234">
        <v>0</v>
      </c>
      <c r="AT130" s="277">
        <f t="shared" ref="AT130:AT139" si="118">SUM(AQ130:AS130)</f>
        <v>0</v>
      </c>
      <c r="AU130" s="278">
        <f t="shared" ref="AU130:AU140" si="119">IF($S$153&lt;&gt;0, AC130+AP130-AT130, M130+AP130-AT130)</f>
        <v>0</v>
      </c>
    </row>
    <row r="131" spans="1:134" x14ac:dyDescent="0.35">
      <c r="A131" s="415">
        <v>2</v>
      </c>
      <c r="B131" s="228" t="s">
        <v>31</v>
      </c>
      <c r="C131" s="492"/>
      <c r="D131" s="492"/>
      <c r="E131" s="492"/>
      <c r="F131" s="492"/>
      <c r="G131" s="492"/>
      <c r="H131" s="492"/>
      <c r="I131" s="492"/>
      <c r="J131" s="234">
        <v>0</v>
      </c>
      <c r="K131" s="234">
        <v>0</v>
      </c>
      <c r="L131" s="234">
        <v>0</v>
      </c>
      <c r="M131" s="236">
        <f t="shared" si="101"/>
        <v>0</v>
      </c>
      <c r="N131" s="223"/>
      <c r="P131" s="415">
        <v>2</v>
      </c>
      <c r="Q131" s="228" t="s">
        <v>31</v>
      </c>
      <c r="R131" s="492"/>
      <c r="S131" s="492"/>
      <c r="T131" s="492"/>
      <c r="U131" s="492"/>
      <c r="V131" s="492"/>
      <c r="W131" s="492"/>
      <c r="X131" s="492"/>
      <c r="Y131" s="164">
        <f t="shared" si="114"/>
        <v>0</v>
      </c>
      <c r="Z131" s="234">
        <v>0</v>
      </c>
      <c r="AA131" s="234">
        <v>0</v>
      </c>
      <c r="AB131" s="234">
        <v>0</v>
      </c>
      <c r="AC131" s="295">
        <f t="shared" si="115"/>
        <v>0</v>
      </c>
      <c r="AD131" s="296">
        <f t="shared" si="116"/>
        <v>0</v>
      </c>
      <c r="AE131" s="223"/>
      <c r="AG131" s="415">
        <v>2</v>
      </c>
      <c r="AH131" s="228" t="s">
        <v>31</v>
      </c>
      <c r="AI131" s="492"/>
      <c r="AJ131" s="492"/>
      <c r="AK131" s="492"/>
      <c r="AL131" s="492"/>
      <c r="AM131" s="492"/>
      <c r="AN131" s="492"/>
      <c r="AO131" s="492"/>
      <c r="AP131" s="305">
        <f t="shared" si="117"/>
        <v>0</v>
      </c>
      <c r="AQ131" s="234">
        <v>0</v>
      </c>
      <c r="AR131" s="234">
        <v>0</v>
      </c>
      <c r="AS131" s="234">
        <v>0</v>
      </c>
      <c r="AT131" s="277">
        <f t="shared" si="118"/>
        <v>0</v>
      </c>
      <c r="AU131" s="278">
        <f t="shared" si="119"/>
        <v>0</v>
      </c>
    </row>
    <row r="132" spans="1:134" x14ac:dyDescent="0.35">
      <c r="A132" s="415">
        <v>3</v>
      </c>
      <c r="B132" s="228" t="s">
        <v>32</v>
      </c>
      <c r="C132" s="492"/>
      <c r="D132" s="492"/>
      <c r="E132" s="492"/>
      <c r="F132" s="492"/>
      <c r="G132" s="492"/>
      <c r="H132" s="492"/>
      <c r="I132" s="492"/>
      <c r="J132" s="234">
        <v>0</v>
      </c>
      <c r="K132" s="234">
        <v>0</v>
      </c>
      <c r="L132" s="234">
        <v>0</v>
      </c>
      <c r="M132" s="236">
        <f t="shared" si="101"/>
        <v>0</v>
      </c>
      <c r="N132" s="223"/>
      <c r="P132" s="415">
        <v>3</v>
      </c>
      <c r="Q132" s="228" t="s">
        <v>32</v>
      </c>
      <c r="R132" s="492"/>
      <c r="S132" s="492"/>
      <c r="T132" s="492"/>
      <c r="U132" s="492"/>
      <c r="V132" s="492"/>
      <c r="W132" s="492"/>
      <c r="X132" s="492"/>
      <c r="Y132" s="164">
        <f t="shared" si="114"/>
        <v>0</v>
      </c>
      <c r="Z132" s="234">
        <v>0</v>
      </c>
      <c r="AA132" s="234">
        <v>0</v>
      </c>
      <c r="AB132" s="234">
        <v>0</v>
      </c>
      <c r="AC132" s="295">
        <f t="shared" si="115"/>
        <v>0</v>
      </c>
      <c r="AD132" s="296">
        <f t="shared" si="116"/>
        <v>0</v>
      </c>
      <c r="AE132" s="223"/>
      <c r="AG132" s="415">
        <v>3</v>
      </c>
      <c r="AH132" s="228" t="s">
        <v>32</v>
      </c>
      <c r="AI132" s="492"/>
      <c r="AJ132" s="492"/>
      <c r="AK132" s="492"/>
      <c r="AL132" s="492"/>
      <c r="AM132" s="492"/>
      <c r="AN132" s="492"/>
      <c r="AO132" s="492"/>
      <c r="AP132" s="305">
        <f t="shared" si="117"/>
        <v>0</v>
      </c>
      <c r="AQ132" s="234">
        <v>0</v>
      </c>
      <c r="AR132" s="234">
        <v>0</v>
      </c>
      <c r="AS132" s="234">
        <v>0</v>
      </c>
      <c r="AT132" s="277">
        <f t="shared" si="118"/>
        <v>0</v>
      </c>
      <c r="AU132" s="278">
        <f t="shared" si="119"/>
        <v>0</v>
      </c>
    </row>
    <row r="133" spans="1:134" s="358" customFormat="1" x14ac:dyDescent="0.35">
      <c r="A133" s="229">
        <v>4</v>
      </c>
      <c r="B133" s="228" t="s">
        <v>72</v>
      </c>
      <c r="C133" s="492"/>
      <c r="D133" s="492"/>
      <c r="E133" s="492"/>
      <c r="F133" s="492"/>
      <c r="G133" s="492"/>
      <c r="H133" s="492"/>
      <c r="I133" s="492"/>
      <c r="J133" s="234">
        <v>0</v>
      </c>
      <c r="K133" s="234">
        <v>0</v>
      </c>
      <c r="L133" s="234">
        <v>0</v>
      </c>
      <c r="M133" s="236">
        <f t="shared" si="101"/>
        <v>0</v>
      </c>
      <c r="N133" s="223"/>
      <c r="P133" s="229">
        <v>4</v>
      </c>
      <c r="Q133" s="228" t="s">
        <v>72</v>
      </c>
      <c r="R133" s="492"/>
      <c r="S133" s="492"/>
      <c r="T133" s="492"/>
      <c r="U133" s="492"/>
      <c r="V133" s="492"/>
      <c r="W133" s="492"/>
      <c r="X133" s="492"/>
      <c r="Y133" s="164">
        <f t="shared" si="114"/>
        <v>0</v>
      </c>
      <c r="Z133" s="234">
        <v>0</v>
      </c>
      <c r="AA133" s="234">
        <v>0</v>
      </c>
      <c r="AB133" s="234">
        <v>0</v>
      </c>
      <c r="AC133" s="295">
        <f t="shared" si="115"/>
        <v>0</v>
      </c>
      <c r="AD133" s="296">
        <f t="shared" si="116"/>
        <v>0</v>
      </c>
      <c r="AE133" s="223"/>
      <c r="AG133" s="229">
        <v>4</v>
      </c>
      <c r="AH133" s="228" t="s">
        <v>72</v>
      </c>
      <c r="AI133" s="492"/>
      <c r="AJ133" s="492"/>
      <c r="AK133" s="492"/>
      <c r="AL133" s="492"/>
      <c r="AM133" s="492"/>
      <c r="AN133" s="492"/>
      <c r="AO133" s="492"/>
      <c r="AP133" s="305">
        <f t="shared" si="117"/>
        <v>0</v>
      </c>
      <c r="AQ133" s="234">
        <v>0</v>
      </c>
      <c r="AR133" s="234">
        <v>0</v>
      </c>
      <c r="AS133" s="234">
        <v>0</v>
      </c>
      <c r="AT133" s="277">
        <f t="shared" si="118"/>
        <v>0</v>
      </c>
      <c r="AU133" s="278">
        <f t="shared" si="119"/>
        <v>0</v>
      </c>
    </row>
    <row r="134" spans="1:134" x14ac:dyDescent="0.35">
      <c r="A134" s="415">
        <v>5</v>
      </c>
      <c r="B134" s="228" t="s">
        <v>29</v>
      </c>
      <c r="C134" s="492"/>
      <c r="D134" s="492"/>
      <c r="E134" s="492"/>
      <c r="F134" s="492"/>
      <c r="G134" s="492"/>
      <c r="H134" s="492"/>
      <c r="I134" s="492"/>
      <c r="J134" s="234">
        <v>0</v>
      </c>
      <c r="K134" s="234">
        <v>0</v>
      </c>
      <c r="L134" s="234">
        <v>0</v>
      </c>
      <c r="M134" s="236">
        <f t="shared" si="101"/>
        <v>0</v>
      </c>
      <c r="N134" s="223"/>
      <c r="P134" s="415">
        <v>5</v>
      </c>
      <c r="Q134" s="228" t="s">
        <v>29</v>
      </c>
      <c r="R134" s="492"/>
      <c r="S134" s="492"/>
      <c r="T134" s="492"/>
      <c r="U134" s="492"/>
      <c r="V134" s="492"/>
      <c r="W134" s="492"/>
      <c r="X134" s="492"/>
      <c r="Y134" s="164">
        <f t="shared" si="114"/>
        <v>0</v>
      </c>
      <c r="Z134" s="234">
        <v>0</v>
      </c>
      <c r="AA134" s="234">
        <v>0</v>
      </c>
      <c r="AB134" s="234">
        <v>0</v>
      </c>
      <c r="AC134" s="295">
        <f t="shared" si="115"/>
        <v>0</v>
      </c>
      <c r="AD134" s="296">
        <f t="shared" si="116"/>
        <v>0</v>
      </c>
      <c r="AE134" s="223"/>
      <c r="AG134" s="415">
        <v>5</v>
      </c>
      <c r="AH134" s="228" t="s">
        <v>29</v>
      </c>
      <c r="AI134" s="492"/>
      <c r="AJ134" s="492"/>
      <c r="AK134" s="492"/>
      <c r="AL134" s="492"/>
      <c r="AM134" s="492"/>
      <c r="AN134" s="492"/>
      <c r="AO134" s="492"/>
      <c r="AP134" s="305">
        <f t="shared" si="117"/>
        <v>0</v>
      </c>
      <c r="AQ134" s="234">
        <v>0</v>
      </c>
      <c r="AR134" s="234">
        <v>0</v>
      </c>
      <c r="AS134" s="234">
        <v>0</v>
      </c>
      <c r="AT134" s="277">
        <f t="shared" si="118"/>
        <v>0</v>
      </c>
      <c r="AU134" s="278">
        <f t="shared" si="119"/>
        <v>0</v>
      </c>
    </row>
    <row r="135" spans="1:134" x14ac:dyDescent="0.35">
      <c r="A135" s="415">
        <v>6</v>
      </c>
      <c r="B135" s="228" t="s">
        <v>30</v>
      </c>
      <c r="C135" s="492"/>
      <c r="D135" s="492"/>
      <c r="E135" s="492"/>
      <c r="F135" s="492"/>
      <c r="G135" s="492"/>
      <c r="H135" s="492"/>
      <c r="I135" s="492"/>
      <c r="J135" s="234">
        <v>0</v>
      </c>
      <c r="K135" s="234">
        <v>0</v>
      </c>
      <c r="L135" s="234">
        <v>0</v>
      </c>
      <c r="M135" s="236">
        <f t="shared" si="101"/>
        <v>0</v>
      </c>
      <c r="N135" s="223"/>
      <c r="P135" s="415">
        <v>6</v>
      </c>
      <c r="Q135" s="228" t="s">
        <v>30</v>
      </c>
      <c r="R135" s="492"/>
      <c r="S135" s="492"/>
      <c r="T135" s="492"/>
      <c r="U135" s="492"/>
      <c r="V135" s="492"/>
      <c r="W135" s="492"/>
      <c r="X135" s="492"/>
      <c r="Y135" s="164">
        <f t="shared" si="114"/>
        <v>0</v>
      </c>
      <c r="Z135" s="234">
        <v>0</v>
      </c>
      <c r="AA135" s="234">
        <v>0</v>
      </c>
      <c r="AB135" s="234">
        <v>0</v>
      </c>
      <c r="AC135" s="295">
        <f t="shared" si="115"/>
        <v>0</v>
      </c>
      <c r="AD135" s="296">
        <f t="shared" si="116"/>
        <v>0</v>
      </c>
      <c r="AE135" s="223"/>
      <c r="AG135" s="415">
        <v>6</v>
      </c>
      <c r="AH135" s="228" t="s">
        <v>30</v>
      </c>
      <c r="AI135" s="492"/>
      <c r="AJ135" s="492"/>
      <c r="AK135" s="492"/>
      <c r="AL135" s="492"/>
      <c r="AM135" s="492"/>
      <c r="AN135" s="492"/>
      <c r="AO135" s="492"/>
      <c r="AP135" s="305">
        <f t="shared" si="117"/>
        <v>0</v>
      </c>
      <c r="AQ135" s="234">
        <v>0</v>
      </c>
      <c r="AR135" s="234">
        <v>0</v>
      </c>
      <c r="AS135" s="234">
        <v>0</v>
      </c>
      <c r="AT135" s="277">
        <f t="shared" si="118"/>
        <v>0</v>
      </c>
      <c r="AU135" s="278">
        <f t="shared" si="119"/>
        <v>0</v>
      </c>
    </row>
    <row r="136" spans="1:134" x14ac:dyDescent="0.35">
      <c r="A136" s="415">
        <v>7</v>
      </c>
      <c r="B136" s="228" t="s">
        <v>34</v>
      </c>
      <c r="C136" s="492"/>
      <c r="D136" s="492"/>
      <c r="E136" s="492"/>
      <c r="F136" s="492"/>
      <c r="G136" s="492"/>
      <c r="H136" s="492"/>
      <c r="I136" s="492"/>
      <c r="J136" s="234">
        <v>0</v>
      </c>
      <c r="K136" s="234">
        <v>0</v>
      </c>
      <c r="L136" s="234">
        <v>0</v>
      </c>
      <c r="M136" s="236">
        <f t="shared" si="101"/>
        <v>0</v>
      </c>
      <c r="N136" s="223"/>
      <c r="P136" s="415">
        <v>7</v>
      </c>
      <c r="Q136" s="228" t="s">
        <v>34</v>
      </c>
      <c r="R136" s="492"/>
      <c r="S136" s="492"/>
      <c r="T136" s="492"/>
      <c r="U136" s="492"/>
      <c r="V136" s="492"/>
      <c r="W136" s="492"/>
      <c r="X136" s="492"/>
      <c r="Y136" s="164">
        <f t="shared" si="114"/>
        <v>0</v>
      </c>
      <c r="Z136" s="234">
        <v>0</v>
      </c>
      <c r="AA136" s="234">
        <v>0</v>
      </c>
      <c r="AB136" s="234">
        <v>0</v>
      </c>
      <c r="AC136" s="295">
        <f t="shared" si="115"/>
        <v>0</v>
      </c>
      <c r="AD136" s="296">
        <f t="shared" si="116"/>
        <v>0</v>
      </c>
      <c r="AE136" s="223"/>
      <c r="AG136" s="415">
        <v>7</v>
      </c>
      <c r="AH136" s="228" t="s">
        <v>34</v>
      </c>
      <c r="AI136" s="492"/>
      <c r="AJ136" s="492"/>
      <c r="AK136" s="492"/>
      <c r="AL136" s="492"/>
      <c r="AM136" s="492"/>
      <c r="AN136" s="492"/>
      <c r="AO136" s="492"/>
      <c r="AP136" s="305">
        <f t="shared" si="117"/>
        <v>0</v>
      </c>
      <c r="AQ136" s="234">
        <v>0</v>
      </c>
      <c r="AR136" s="234">
        <v>0</v>
      </c>
      <c r="AS136" s="234">
        <v>0</v>
      </c>
      <c r="AT136" s="277">
        <f t="shared" si="118"/>
        <v>0</v>
      </c>
      <c r="AU136" s="278">
        <f t="shared" si="119"/>
        <v>0</v>
      </c>
    </row>
    <row r="137" spans="1:134" x14ac:dyDescent="0.35">
      <c r="A137" s="415">
        <v>8</v>
      </c>
      <c r="B137" s="228" t="s">
        <v>35</v>
      </c>
      <c r="C137" s="492"/>
      <c r="D137" s="492"/>
      <c r="E137" s="492"/>
      <c r="F137" s="492"/>
      <c r="G137" s="492"/>
      <c r="H137" s="492"/>
      <c r="I137" s="492"/>
      <c r="J137" s="234">
        <v>0</v>
      </c>
      <c r="K137" s="234">
        <v>0</v>
      </c>
      <c r="L137" s="234">
        <v>0</v>
      </c>
      <c r="M137" s="236">
        <f>SUM(J137:L137)</f>
        <v>0</v>
      </c>
      <c r="N137" s="223"/>
      <c r="P137" s="415">
        <v>8</v>
      </c>
      <c r="Q137" s="228" t="s">
        <v>35</v>
      </c>
      <c r="R137" s="492"/>
      <c r="S137" s="492"/>
      <c r="T137" s="492"/>
      <c r="U137" s="492"/>
      <c r="V137" s="492"/>
      <c r="W137" s="492"/>
      <c r="X137" s="492"/>
      <c r="Y137" s="164">
        <f t="shared" si="114"/>
        <v>0</v>
      </c>
      <c r="Z137" s="234">
        <v>0</v>
      </c>
      <c r="AA137" s="234">
        <v>0</v>
      </c>
      <c r="AB137" s="234">
        <v>0</v>
      </c>
      <c r="AC137" s="295">
        <f t="shared" si="115"/>
        <v>0</v>
      </c>
      <c r="AD137" s="296">
        <f t="shared" si="116"/>
        <v>0</v>
      </c>
      <c r="AE137" s="223"/>
      <c r="AG137" s="415">
        <v>8</v>
      </c>
      <c r="AH137" s="228" t="s">
        <v>35</v>
      </c>
      <c r="AI137" s="492"/>
      <c r="AJ137" s="492"/>
      <c r="AK137" s="492"/>
      <c r="AL137" s="492"/>
      <c r="AM137" s="492"/>
      <c r="AN137" s="492"/>
      <c r="AO137" s="492"/>
      <c r="AP137" s="305">
        <f t="shared" si="117"/>
        <v>0</v>
      </c>
      <c r="AQ137" s="234">
        <v>0</v>
      </c>
      <c r="AR137" s="234">
        <v>0</v>
      </c>
      <c r="AS137" s="234">
        <v>0</v>
      </c>
      <c r="AT137" s="277">
        <f t="shared" si="118"/>
        <v>0</v>
      </c>
      <c r="AU137" s="278">
        <f t="shared" si="119"/>
        <v>0</v>
      </c>
    </row>
    <row r="138" spans="1:134" x14ac:dyDescent="0.35">
      <c r="A138" s="415">
        <v>9</v>
      </c>
      <c r="B138" s="228" t="s">
        <v>50</v>
      </c>
      <c r="C138" s="492"/>
      <c r="D138" s="492"/>
      <c r="E138" s="492"/>
      <c r="F138" s="492"/>
      <c r="G138" s="492"/>
      <c r="H138" s="492"/>
      <c r="I138" s="492"/>
      <c r="J138" s="234">
        <v>0</v>
      </c>
      <c r="K138" s="234">
        <v>0</v>
      </c>
      <c r="L138" s="234">
        <v>0</v>
      </c>
      <c r="M138" s="236">
        <f t="shared" si="101"/>
        <v>0</v>
      </c>
      <c r="N138" s="223"/>
      <c r="P138" s="415">
        <v>9</v>
      </c>
      <c r="Q138" s="228" t="s">
        <v>50</v>
      </c>
      <c r="R138" s="492"/>
      <c r="S138" s="492"/>
      <c r="T138" s="492"/>
      <c r="U138" s="492"/>
      <c r="V138" s="492"/>
      <c r="W138" s="492"/>
      <c r="X138" s="492"/>
      <c r="Y138" s="164">
        <f t="shared" si="114"/>
        <v>0</v>
      </c>
      <c r="Z138" s="234">
        <v>0</v>
      </c>
      <c r="AA138" s="234">
        <v>0</v>
      </c>
      <c r="AB138" s="234">
        <v>0</v>
      </c>
      <c r="AC138" s="295">
        <f t="shared" si="115"/>
        <v>0</v>
      </c>
      <c r="AD138" s="296">
        <f t="shared" si="116"/>
        <v>0</v>
      </c>
      <c r="AE138" s="223"/>
      <c r="AG138" s="415">
        <v>9</v>
      </c>
      <c r="AH138" s="228" t="s">
        <v>50</v>
      </c>
      <c r="AI138" s="492"/>
      <c r="AJ138" s="492"/>
      <c r="AK138" s="492"/>
      <c r="AL138" s="492"/>
      <c r="AM138" s="492"/>
      <c r="AN138" s="492"/>
      <c r="AO138" s="492"/>
      <c r="AP138" s="305">
        <f t="shared" si="117"/>
        <v>0</v>
      </c>
      <c r="AQ138" s="234">
        <v>0</v>
      </c>
      <c r="AR138" s="234">
        <v>0</v>
      </c>
      <c r="AS138" s="234">
        <v>0</v>
      </c>
      <c r="AT138" s="277">
        <f t="shared" si="118"/>
        <v>0</v>
      </c>
      <c r="AU138" s="278">
        <f>IF($S$153&lt;&gt;0, AC138+AP138-AT138, M138+AP138-AT138)</f>
        <v>0</v>
      </c>
    </row>
    <row r="139" spans="1:134" x14ac:dyDescent="0.35">
      <c r="A139" s="229">
        <v>10</v>
      </c>
      <c r="B139" s="313" t="s">
        <v>205</v>
      </c>
      <c r="C139" s="623"/>
      <c r="D139" s="623"/>
      <c r="E139" s="623"/>
      <c r="F139" s="623"/>
      <c r="G139" s="623"/>
      <c r="H139" s="623"/>
      <c r="I139" s="623"/>
      <c r="J139" s="234">
        <v>0</v>
      </c>
      <c r="K139" s="234">
        <v>0</v>
      </c>
      <c r="L139" s="234">
        <v>0</v>
      </c>
      <c r="M139" s="236">
        <f t="shared" si="101"/>
        <v>0</v>
      </c>
      <c r="N139" s="223"/>
      <c r="P139" s="229">
        <v>10</v>
      </c>
      <c r="Q139" s="313" t="s">
        <v>205</v>
      </c>
      <c r="R139" s="623"/>
      <c r="S139" s="623"/>
      <c r="T139" s="623"/>
      <c r="U139" s="623"/>
      <c r="V139" s="623"/>
      <c r="W139" s="623"/>
      <c r="X139" s="623"/>
      <c r="Y139" s="164">
        <f t="shared" si="114"/>
        <v>0</v>
      </c>
      <c r="Z139" s="234">
        <v>0</v>
      </c>
      <c r="AA139" s="234">
        <v>0</v>
      </c>
      <c r="AB139" s="234">
        <v>0</v>
      </c>
      <c r="AC139" s="295">
        <f t="shared" si="115"/>
        <v>0</v>
      </c>
      <c r="AD139" s="296">
        <f t="shared" si="116"/>
        <v>0</v>
      </c>
      <c r="AE139" s="223"/>
      <c r="AG139" s="229">
        <v>10</v>
      </c>
      <c r="AH139" s="313" t="s">
        <v>205</v>
      </c>
      <c r="AI139" s="623"/>
      <c r="AJ139" s="623"/>
      <c r="AK139" s="623"/>
      <c r="AL139" s="623"/>
      <c r="AM139" s="623"/>
      <c r="AN139" s="623"/>
      <c r="AO139" s="623"/>
      <c r="AP139" s="305">
        <f t="shared" si="117"/>
        <v>0</v>
      </c>
      <c r="AQ139" s="234">
        <v>0</v>
      </c>
      <c r="AR139" s="234">
        <v>0</v>
      </c>
      <c r="AS139" s="234">
        <v>0</v>
      </c>
      <c r="AT139" s="277">
        <f t="shared" si="118"/>
        <v>0</v>
      </c>
      <c r="AU139" s="278">
        <f>IF($S$153&lt;&gt;0, AC139+AP139-AT139, M139+AP139-AT139)</f>
        <v>0</v>
      </c>
    </row>
    <row r="140" spans="1:134" x14ac:dyDescent="0.35">
      <c r="A140" s="229">
        <v>11</v>
      </c>
      <c r="B140" s="313" t="s">
        <v>205</v>
      </c>
      <c r="C140" s="623"/>
      <c r="D140" s="623"/>
      <c r="E140" s="623"/>
      <c r="F140" s="623"/>
      <c r="G140" s="623"/>
      <c r="H140" s="623"/>
      <c r="I140" s="623"/>
      <c r="J140" s="234">
        <v>0</v>
      </c>
      <c r="K140" s="234">
        <v>0</v>
      </c>
      <c r="L140" s="234">
        <v>0</v>
      </c>
      <c r="M140" s="236">
        <f>SUM(J140:L140)</f>
        <v>0</v>
      </c>
      <c r="N140" s="223"/>
      <c r="P140" s="229">
        <v>11</v>
      </c>
      <c r="Q140" s="313" t="s">
        <v>205</v>
      </c>
      <c r="R140" s="623"/>
      <c r="S140" s="623"/>
      <c r="T140" s="623"/>
      <c r="U140" s="623"/>
      <c r="V140" s="623"/>
      <c r="W140" s="623"/>
      <c r="X140" s="623"/>
      <c r="Y140" s="164">
        <f t="shared" si="114"/>
        <v>0</v>
      </c>
      <c r="Z140" s="234">
        <v>0</v>
      </c>
      <c r="AA140" s="234">
        <v>0</v>
      </c>
      <c r="AB140" s="234">
        <v>0</v>
      </c>
      <c r="AC140" s="295">
        <f>SUM(Z140:AB140)</f>
        <v>0</v>
      </c>
      <c r="AD140" s="296">
        <f t="shared" si="116"/>
        <v>0</v>
      </c>
      <c r="AE140" s="223"/>
      <c r="AG140" s="229">
        <v>11</v>
      </c>
      <c r="AH140" s="313" t="s">
        <v>205</v>
      </c>
      <c r="AI140" s="623"/>
      <c r="AJ140" s="623"/>
      <c r="AK140" s="623"/>
      <c r="AL140" s="623"/>
      <c r="AM140" s="623"/>
      <c r="AN140" s="623"/>
      <c r="AO140" s="623"/>
      <c r="AP140" s="305">
        <f t="shared" si="117"/>
        <v>0</v>
      </c>
      <c r="AQ140" s="234">
        <v>0</v>
      </c>
      <c r="AR140" s="234">
        <v>0</v>
      </c>
      <c r="AS140" s="234">
        <v>0</v>
      </c>
      <c r="AT140" s="277">
        <f>SUM(AQ140:AS140)</f>
        <v>0</v>
      </c>
      <c r="AU140" s="278">
        <f t="shared" si="119"/>
        <v>0</v>
      </c>
    </row>
    <row r="141" spans="1:134" ht="16" thickBot="1" x14ac:dyDescent="0.4">
      <c r="A141" s="578" t="s">
        <v>36</v>
      </c>
      <c r="B141" s="579"/>
      <c r="C141" s="579"/>
      <c r="D141" s="579"/>
      <c r="E141" s="579"/>
      <c r="F141" s="579"/>
      <c r="G141" s="579"/>
      <c r="H141" s="579"/>
      <c r="I141" s="579"/>
      <c r="J141" s="250">
        <f>SUM(J130:J140)</f>
        <v>0</v>
      </c>
      <c r="K141" s="250">
        <f t="shared" ref="K141:L141" si="120">SUM(K130:K140)</f>
        <v>0</v>
      </c>
      <c r="L141" s="250">
        <f t="shared" si="120"/>
        <v>0</v>
      </c>
      <c r="M141" s="237">
        <f>SUM(J141:L141)</f>
        <v>0</v>
      </c>
      <c r="N141" s="223"/>
      <c r="P141" s="578" t="s">
        <v>36</v>
      </c>
      <c r="Q141" s="579"/>
      <c r="R141" s="579"/>
      <c r="S141" s="579"/>
      <c r="T141" s="579"/>
      <c r="U141" s="579"/>
      <c r="V141" s="579"/>
      <c r="W141" s="579"/>
      <c r="X141" s="579"/>
      <c r="Y141" s="200">
        <f t="shared" si="114"/>
        <v>0</v>
      </c>
      <c r="Z141" s="293">
        <f>SUM(Z130:Z140)</f>
        <v>0</v>
      </c>
      <c r="AA141" s="293">
        <f t="shared" ref="AA141" si="121">SUM(AA130:AA140)</f>
        <v>0</v>
      </c>
      <c r="AB141" s="293">
        <f>SUM(AB130:AB140)</f>
        <v>0</v>
      </c>
      <c r="AC141" s="293">
        <f t="shared" ref="AC141:AD141" si="122">SUM(AC130:AC140)</f>
        <v>0</v>
      </c>
      <c r="AD141" s="294">
        <f t="shared" si="122"/>
        <v>0</v>
      </c>
      <c r="AE141" s="223"/>
      <c r="AG141" s="578" t="s">
        <v>36</v>
      </c>
      <c r="AH141" s="579"/>
      <c r="AI141" s="579"/>
      <c r="AJ141" s="579"/>
      <c r="AK141" s="579"/>
      <c r="AL141" s="579"/>
      <c r="AM141" s="579"/>
      <c r="AN141" s="579"/>
      <c r="AO141" s="579"/>
      <c r="AP141" s="306">
        <f t="shared" si="117"/>
        <v>0</v>
      </c>
      <c r="AQ141" s="275">
        <f>SUM(AQ130:AQ140)</f>
        <v>0</v>
      </c>
      <c r="AR141" s="275">
        <f t="shared" ref="AR141:AU141" si="123">SUM(AR130:AR140)</f>
        <v>0</v>
      </c>
      <c r="AS141" s="275">
        <f t="shared" si="123"/>
        <v>0</v>
      </c>
      <c r="AT141" s="275">
        <f t="shared" si="123"/>
        <v>0</v>
      </c>
      <c r="AU141" s="276">
        <f t="shared" si="123"/>
        <v>0</v>
      </c>
    </row>
    <row r="142" spans="1:134" s="358" customFormat="1" ht="3.75" customHeight="1" x14ac:dyDescent="0.35">
      <c r="B142" s="281"/>
      <c r="C142" s="284"/>
      <c r="D142" s="284"/>
      <c r="E142" s="284"/>
      <c r="F142" s="284"/>
      <c r="G142" s="284"/>
      <c r="H142" s="284"/>
      <c r="I142" s="284"/>
      <c r="J142" s="283"/>
      <c r="K142" s="283"/>
      <c r="L142" s="283"/>
      <c r="M142" s="246"/>
      <c r="N142" s="223"/>
      <c r="Q142" s="281"/>
      <c r="R142" s="284"/>
      <c r="S142" s="284"/>
      <c r="T142" s="284"/>
      <c r="U142" s="284"/>
      <c r="V142" s="284"/>
      <c r="W142" s="284"/>
      <c r="X142" s="284"/>
      <c r="Y142" s="304"/>
      <c r="Z142" s="283"/>
      <c r="AA142" s="283"/>
      <c r="AB142" s="283"/>
      <c r="AC142" s="246"/>
      <c r="AD142" s="246"/>
      <c r="AE142" s="223"/>
      <c r="AH142" s="281"/>
      <c r="AI142" s="284"/>
      <c r="AJ142" s="284"/>
      <c r="AK142" s="284"/>
      <c r="AL142" s="284"/>
      <c r="AM142" s="284"/>
      <c r="AN142" s="284"/>
      <c r="AO142" s="284"/>
      <c r="AP142" s="304"/>
      <c r="AQ142" s="283"/>
      <c r="AR142" s="283"/>
      <c r="AS142" s="283"/>
      <c r="AT142" s="246"/>
      <c r="AU142" s="246"/>
      <c r="AW142" s="357"/>
      <c r="AX142" s="357"/>
      <c r="AY142" s="357"/>
      <c r="AZ142" s="357"/>
      <c r="BA142" s="357"/>
      <c r="BB142" s="357"/>
      <c r="BC142" s="357"/>
      <c r="BD142" s="357"/>
      <c r="BE142" s="357"/>
      <c r="BF142" s="357"/>
      <c r="BG142" s="357"/>
      <c r="BH142" s="357"/>
      <c r="BI142" s="357"/>
      <c r="BJ142" s="357"/>
      <c r="BK142" s="357"/>
      <c r="BL142" s="357"/>
      <c r="BM142" s="357"/>
      <c r="BN142" s="357"/>
      <c r="BO142" s="357"/>
      <c r="BP142" s="357"/>
      <c r="BQ142" s="357"/>
      <c r="BR142" s="357"/>
      <c r="BS142" s="357"/>
      <c r="BT142" s="357"/>
      <c r="BU142" s="357"/>
      <c r="BV142" s="357"/>
      <c r="BW142" s="357"/>
      <c r="BX142" s="357"/>
      <c r="BY142" s="357"/>
      <c r="BZ142" s="357"/>
      <c r="CA142" s="357"/>
      <c r="CB142" s="357"/>
      <c r="CC142" s="357"/>
      <c r="CD142" s="357"/>
      <c r="CE142" s="357"/>
      <c r="CF142" s="357"/>
      <c r="CG142" s="357"/>
      <c r="CH142" s="357"/>
      <c r="CI142" s="357"/>
      <c r="CJ142" s="357"/>
      <c r="CK142" s="357"/>
      <c r="CL142" s="357"/>
      <c r="CM142" s="357"/>
      <c r="CN142" s="357"/>
      <c r="CO142" s="357"/>
      <c r="CP142" s="357"/>
      <c r="CQ142" s="357"/>
      <c r="CR142" s="357"/>
      <c r="CS142" s="357"/>
      <c r="CT142" s="357"/>
      <c r="CU142" s="357"/>
      <c r="CV142" s="357"/>
      <c r="CW142" s="357"/>
      <c r="CX142" s="357"/>
      <c r="CY142" s="357"/>
      <c r="CZ142" s="357"/>
      <c r="DA142" s="357"/>
      <c r="DB142" s="357"/>
      <c r="DC142" s="357"/>
      <c r="DD142" s="357"/>
      <c r="DE142" s="357"/>
      <c r="DF142" s="357"/>
      <c r="DG142" s="357"/>
      <c r="DH142" s="357"/>
      <c r="DI142" s="357"/>
      <c r="DJ142" s="357"/>
      <c r="DK142" s="357"/>
      <c r="DL142" s="357"/>
      <c r="DM142" s="357"/>
      <c r="DN142" s="357"/>
      <c r="DO142" s="357"/>
      <c r="DP142" s="357"/>
      <c r="DQ142" s="357"/>
      <c r="DR142" s="357"/>
      <c r="DS142" s="357"/>
      <c r="DT142" s="357"/>
      <c r="DU142" s="357"/>
      <c r="DV142" s="357"/>
      <c r="DW142" s="357"/>
      <c r="DX142" s="357"/>
      <c r="DY142" s="357"/>
      <c r="DZ142" s="357"/>
      <c r="EA142" s="357"/>
      <c r="EB142" s="357"/>
      <c r="EC142" s="357"/>
      <c r="ED142" s="357"/>
    </row>
    <row r="143" spans="1:134" ht="3.75" customHeight="1" thickBot="1" x14ac:dyDescent="0.4">
      <c r="A143" s="242"/>
      <c r="B143" s="242"/>
      <c r="C143" s="242"/>
      <c r="D143" s="242"/>
      <c r="E143" s="242"/>
      <c r="F143" s="242"/>
      <c r="G143" s="242"/>
      <c r="H143" s="242"/>
      <c r="I143" s="413"/>
      <c r="J143" s="246"/>
      <c r="K143" s="246"/>
      <c r="L143" s="246"/>
      <c r="M143" s="246"/>
      <c r="N143" s="223"/>
      <c r="P143" s="242"/>
      <c r="Q143" s="242"/>
      <c r="R143" s="242"/>
      <c r="S143" s="242"/>
      <c r="T143" s="242"/>
      <c r="U143" s="242"/>
      <c r="V143" s="242"/>
      <c r="W143" s="242"/>
      <c r="X143" s="413"/>
      <c r="Y143" s="246"/>
      <c r="Z143" s="246"/>
      <c r="AA143" s="246"/>
      <c r="AB143" s="246"/>
      <c r="AC143" s="246"/>
      <c r="AD143" s="246"/>
      <c r="AE143" s="223"/>
      <c r="AG143" s="242"/>
      <c r="AH143" s="242"/>
      <c r="AI143" s="242"/>
      <c r="AJ143" s="242"/>
      <c r="AK143" s="242"/>
      <c r="AL143" s="242"/>
      <c r="AM143" s="242"/>
      <c r="AN143" s="242"/>
      <c r="AO143" s="413"/>
      <c r="AP143" s="246"/>
      <c r="AQ143" s="246"/>
      <c r="AR143" s="246"/>
      <c r="AS143" s="246"/>
      <c r="AT143" s="246"/>
      <c r="AU143" s="246"/>
    </row>
    <row r="144" spans="1:134" x14ac:dyDescent="0.35">
      <c r="A144" s="544" t="s">
        <v>189</v>
      </c>
      <c r="B144" s="545"/>
      <c r="C144" s="545"/>
      <c r="D144" s="545"/>
      <c r="E144" s="545"/>
      <c r="F144" s="545"/>
      <c r="G144" s="545"/>
      <c r="H144" s="545"/>
      <c r="I144" s="545"/>
      <c r="J144" s="244">
        <f>SUM(J141, J127, J121, H114)</f>
        <v>0</v>
      </c>
      <c r="K144" s="244">
        <f>SUM( K141, K127, K121, K114)</f>
        <v>0</v>
      </c>
      <c r="L144" s="244">
        <f>SUM( L141, L127, L121, L114)</f>
        <v>0</v>
      </c>
      <c r="M144" s="245">
        <f>SUM(J144:L144)</f>
        <v>0</v>
      </c>
      <c r="N144" s="223"/>
      <c r="P144" s="544" t="s">
        <v>182</v>
      </c>
      <c r="Q144" s="545"/>
      <c r="R144" s="545"/>
      <c r="S144" s="545"/>
      <c r="T144" s="545"/>
      <c r="U144" s="545"/>
      <c r="V144" s="545"/>
      <c r="W144" s="545"/>
      <c r="X144" s="545"/>
      <c r="Y144" s="199">
        <f t="shared" ref="Y144:Y145" si="124">AU64</f>
        <v>0</v>
      </c>
      <c r="Z144" s="300">
        <f>SUM(Z141, Z127, Z121, X114)</f>
        <v>0</v>
      </c>
      <c r="AA144" s="300">
        <f>SUM(AA141, AA127, AA121, AA114)</f>
        <v>0</v>
      </c>
      <c r="AB144" s="300">
        <f>SUM(AB141, AB127, AB121, AB114, )</f>
        <v>0</v>
      </c>
      <c r="AC144" s="300">
        <f t="shared" ref="AC144" si="125">SUM(Z144:AB144)</f>
        <v>0</v>
      </c>
      <c r="AD144" s="301">
        <f>M144-AC144</f>
        <v>0</v>
      </c>
      <c r="AE144" s="246"/>
      <c r="AG144" s="544" t="s">
        <v>182</v>
      </c>
      <c r="AH144" s="545"/>
      <c r="AI144" s="545"/>
      <c r="AJ144" s="545"/>
      <c r="AK144" s="545"/>
      <c r="AL144" s="545"/>
      <c r="AM144" s="545"/>
      <c r="AN144" s="545"/>
      <c r="AO144" s="545"/>
      <c r="AP144" s="205">
        <f t="shared" ref="AP144:AP145" si="126">AU64</f>
        <v>0</v>
      </c>
      <c r="AQ144" s="286">
        <f>SUM( AQ141, AQ127, AQ121, AO114)</f>
        <v>0</v>
      </c>
      <c r="AR144" s="286">
        <f>SUM( AR141, AR127, AR121, AR114)</f>
        <v>0</v>
      </c>
      <c r="AS144" s="286">
        <f>SUM( AS141, AS127, AS121, AS114, )</f>
        <v>0</v>
      </c>
      <c r="AT144" s="286">
        <f t="shared" ref="AT144" si="127">SUM(AQ144:AS144)</f>
        <v>0</v>
      </c>
      <c r="AU144" s="287">
        <f>IF($S$153&lt;&gt;0, AC144+AP144-AT144, M144+AP144-AT144)</f>
        <v>0</v>
      </c>
      <c r="AV144" s="246"/>
    </row>
    <row r="145" spans="1:134" ht="16" thickBot="1" x14ac:dyDescent="0.4">
      <c r="A145" s="540" t="s">
        <v>183</v>
      </c>
      <c r="B145" s="541"/>
      <c r="C145" s="541"/>
      <c r="D145" s="541"/>
      <c r="E145" s="541"/>
      <c r="F145" s="541"/>
      <c r="G145" s="541"/>
      <c r="H145" s="541"/>
      <c r="I145" s="541"/>
      <c r="J145" s="593">
        <f>SUM(K141, L141, K127, L127, K121, L121, K114, L114)</f>
        <v>0</v>
      </c>
      <c r="K145" s="593"/>
      <c r="L145" s="593"/>
      <c r="M145" s="594"/>
      <c r="N145" s="223"/>
      <c r="P145" s="540" t="s">
        <v>183</v>
      </c>
      <c r="Q145" s="541"/>
      <c r="R145" s="541"/>
      <c r="S145" s="541"/>
      <c r="T145" s="541"/>
      <c r="U145" s="541"/>
      <c r="V145" s="541"/>
      <c r="W145" s="541"/>
      <c r="X145" s="541"/>
      <c r="Y145" s="200">
        <f t="shared" si="124"/>
        <v>0</v>
      </c>
      <c r="Z145" s="588">
        <f>SUM(AA141, AB141, AA127, AB127, AA121, AB121, AA114, AB114)</f>
        <v>0</v>
      </c>
      <c r="AA145" s="588"/>
      <c r="AB145" s="588"/>
      <c r="AC145" s="588"/>
      <c r="AD145" s="330">
        <f>M145-Z145</f>
        <v>0</v>
      </c>
      <c r="AE145" s="223"/>
      <c r="AG145" s="540" t="s">
        <v>183</v>
      </c>
      <c r="AH145" s="541"/>
      <c r="AI145" s="541"/>
      <c r="AJ145" s="541"/>
      <c r="AK145" s="541"/>
      <c r="AL145" s="541"/>
      <c r="AM145" s="541"/>
      <c r="AN145" s="541"/>
      <c r="AO145" s="541"/>
      <c r="AP145" s="306">
        <f t="shared" si="126"/>
        <v>0</v>
      </c>
      <c r="AQ145" s="539">
        <f>SUM(AR141, AS141, AR127, AS127, AR121, AS121, AR114, AS114)</f>
        <v>0</v>
      </c>
      <c r="AR145" s="539"/>
      <c r="AS145" s="539"/>
      <c r="AT145" s="539"/>
      <c r="AU145" s="276">
        <f>IF($S$153&lt;&gt;0, AC145+AP145-AQ145, M145+AP145-AQ145)</f>
        <v>0</v>
      </c>
    </row>
    <row r="146" spans="1:134" s="224" customFormat="1" ht="16" thickBot="1" x14ac:dyDescent="0.4">
      <c r="A146" s="358"/>
      <c r="B146" s="413"/>
      <c r="C146" s="413"/>
      <c r="D146" s="413"/>
      <c r="E146" s="413"/>
      <c r="F146" s="413"/>
      <c r="G146" s="413"/>
      <c r="H146" s="413"/>
      <c r="I146" s="413"/>
      <c r="J146" s="258"/>
      <c r="K146" s="258"/>
      <c r="L146" s="258"/>
      <c r="M146" s="358"/>
      <c r="N146" s="223"/>
      <c r="O146" s="357"/>
      <c r="P146" s="358"/>
      <c r="Q146" s="413"/>
      <c r="R146" s="413"/>
      <c r="S146" s="413"/>
      <c r="T146" s="413"/>
      <c r="U146" s="413"/>
      <c r="V146" s="413"/>
      <c r="W146" s="413"/>
      <c r="X146" s="413"/>
      <c r="Y146" s="258"/>
      <c r="Z146" s="258"/>
      <c r="AA146" s="258"/>
      <c r="AB146" s="358"/>
      <c r="AC146" s="358"/>
      <c r="AD146" s="358"/>
      <c r="AE146" s="223"/>
      <c r="AF146" s="357"/>
      <c r="AG146" s="358"/>
      <c r="AH146" s="413"/>
      <c r="AI146" s="413"/>
      <c r="AJ146" s="413"/>
      <c r="AK146" s="413"/>
      <c r="AL146" s="413"/>
      <c r="AM146" s="413"/>
      <c r="AN146" s="413"/>
      <c r="AO146" s="413"/>
      <c r="AP146" s="258"/>
      <c r="AQ146" s="258"/>
      <c r="AR146" s="258"/>
      <c r="AS146" s="358"/>
      <c r="AT146" s="358"/>
      <c r="AU146" s="358"/>
      <c r="AV146" s="357"/>
      <c r="AW146" s="357"/>
      <c r="AX146" s="357"/>
      <c r="AY146" s="357"/>
      <c r="AZ146" s="357"/>
      <c r="BA146" s="357"/>
      <c r="BB146" s="357"/>
      <c r="BC146" s="357"/>
      <c r="BD146" s="357"/>
      <c r="BE146" s="357"/>
      <c r="BF146" s="357"/>
      <c r="BG146" s="357"/>
      <c r="BH146" s="357"/>
      <c r="BI146" s="357"/>
      <c r="BJ146" s="357"/>
      <c r="BK146" s="357"/>
      <c r="BL146" s="357"/>
      <c r="BM146" s="357"/>
      <c r="BN146" s="357"/>
      <c r="BO146" s="357"/>
      <c r="BP146" s="357"/>
      <c r="BQ146" s="357"/>
      <c r="BR146" s="357"/>
      <c r="BS146" s="357"/>
      <c r="BT146" s="357"/>
      <c r="BU146" s="357"/>
      <c r="BV146" s="357"/>
      <c r="BW146" s="357"/>
      <c r="BX146" s="357"/>
      <c r="BY146" s="357"/>
      <c r="BZ146" s="357"/>
      <c r="CA146" s="357"/>
      <c r="CB146" s="357"/>
      <c r="CC146" s="357"/>
      <c r="CD146" s="357"/>
      <c r="CE146" s="357"/>
      <c r="CF146" s="357"/>
      <c r="CG146" s="357"/>
      <c r="CH146" s="357"/>
      <c r="CI146" s="357"/>
      <c r="CJ146" s="357"/>
      <c r="CK146" s="357"/>
      <c r="CL146" s="357"/>
      <c r="CM146" s="357"/>
      <c r="CN146" s="357"/>
      <c r="CO146" s="357"/>
      <c r="CP146" s="357"/>
      <c r="CQ146" s="357"/>
      <c r="CR146" s="357"/>
      <c r="CS146" s="357"/>
      <c r="CT146" s="357"/>
      <c r="CU146" s="357"/>
      <c r="CV146" s="357"/>
      <c r="CW146" s="357"/>
      <c r="CX146" s="357"/>
      <c r="CY146" s="357"/>
      <c r="CZ146" s="357"/>
      <c r="DA146" s="357"/>
      <c r="DB146" s="357"/>
      <c r="DC146" s="357"/>
      <c r="DD146" s="357"/>
      <c r="DE146" s="357"/>
      <c r="DF146" s="357"/>
      <c r="DG146" s="357"/>
      <c r="DH146" s="357"/>
      <c r="DI146" s="357"/>
      <c r="DJ146" s="357"/>
      <c r="DK146" s="357"/>
      <c r="DL146" s="357"/>
      <c r="DM146" s="357"/>
      <c r="DN146" s="357"/>
      <c r="DO146" s="357"/>
      <c r="DP146" s="357"/>
      <c r="DQ146" s="357"/>
      <c r="DR146" s="357"/>
      <c r="DS146" s="357"/>
      <c r="DT146" s="357"/>
      <c r="DU146" s="357"/>
      <c r="DV146" s="357"/>
      <c r="DW146" s="357"/>
      <c r="DX146" s="357"/>
      <c r="DY146" s="357"/>
      <c r="DZ146" s="357"/>
      <c r="EA146" s="357"/>
      <c r="EB146" s="357"/>
      <c r="EC146" s="357"/>
      <c r="ED146" s="357"/>
    </row>
    <row r="147" spans="1:134" s="242" customFormat="1" x14ac:dyDescent="0.35">
      <c r="A147" s="502" t="s">
        <v>100</v>
      </c>
      <c r="B147" s="503"/>
      <c r="C147" s="503"/>
      <c r="D147" s="503"/>
      <c r="E147" s="503"/>
      <c r="F147" s="503"/>
      <c r="G147" s="503"/>
      <c r="H147" s="503"/>
      <c r="I147" s="503"/>
      <c r="J147" s="425" t="s">
        <v>17</v>
      </c>
      <c r="K147" s="542" t="s">
        <v>4</v>
      </c>
      <c r="L147" s="542"/>
      <c r="M147" s="418" t="s">
        <v>49</v>
      </c>
      <c r="N147" s="261"/>
      <c r="P147" s="502" t="s">
        <v>100</v>
      </c>
      <c r="Q147" s="503"/>
      <c r="R147" s="503"/>
      <c r="S147" s="503"/>
      <c r="T147" s="503"/>
      <c r="U147" s="503"/>
      <c r="V147" s="503"/>
      <c r="W147" s="503"/>
      <c r="X147" s="503"/>
      <c r="Y147" s="414" t="s">
        <v>110</v>
      </c>
      <c r="Z147" s="425" t="s">
        <v>77</v>
      </c>
      <c r="AA147" s="542" t="s">
        <v>4</v>
      </c>
      <c r="AB147" s="542"/>
      <c r="AC147" s="414" t="s">
        <v>18</v>
      </c>
      <c r="AD147" s="268" t="s">
        <v>114</v>
      </c>
      <c r="AE147" s="261"/>
      <c r="AG147" s="502" t="s">
        <v>100</v>
      </c>
      <c r="AH147" s="503"/>
      <c r="AI147" s="503"/>
      <c r="AJ147" s="503"/>
      <c r="AK147" s="503"/>
      <c r="AL147" s="503"/>
      <c r="AM147" s="503"/>
      <c r="AN147" s="503"/>
      <c r="AO147" s="503"/>
      <c r="AP147" s="414" t="s">
        <v>110</v>
      </c>
      <c r="AQ147" s="425" t="s">
        <v>212</v>
      </c>
      <c r="AR147" s="542" t="s">
        <v>4</v>
      </c>
      <c r="AS147" s="542"/>
      <c r="AT147" s="414" t="s">
        <v>214</v>
      </c>
      <c r="AU147" s="268" t="s">
        <v>111</v>
      </c>
      <c r="AW147" s="357"/>
      <c r="AX147" s="357"/>
      <c r="AY147" s="357"/>
      <c r="AZ147" s="357"/>
      <c r="BA147" s="357"/>
      <c r="BB147" s="357"/>
      <c r="BC147" s="357"/>
      <c r="BD147" s="357"/>
      <c r="BE147" s="357"/>
      <c r="BF147" s="357"/>
      <c r="BG147" s="357"/>
      <c r="BH147" s="357"/>
      <c r="BI147" s="357"/>
      <c r="BJ147" s="357"/>
      <c r="BK147" s="357"/>
      <c r="BL147" s="357"/>
      <c r="BM147" s="357"/>
      <c r="BN147" s="357"/>
      <c r="BO147" s="357"/>
      <c r="BP147" s="357"/>
      <c r="BQ147" s="357"/>
      <c r="BR147" s="357"/>
      <c r="BS147" s="357"/>
      <c r="BT147" s="357"/>
      <c r="BU147" s="357"/>
      <c r="BV147" s="357"/>
      <c r="BW147" s="357"/>
      <c r="BX147" s="357"/>
      <c r="BY147" s="357"/>
      <c r="BZ147" s="357"/>
      <c r="CA147" s="357"/>
      <c r="CB147" s="357"/>
      <c r="CC147" s="357"/>
      <c r="CD147" s="357"/>
      <c r="CE147" s="357"/>
      <c r="CF147" s="357"/>
      <c r="CG147" s="357"/>
      <c r="CH147" s="357"/>
      <c r="CI147" s="357"/>
      <c r="CJ147" s="357"/>
      <c r="CK147" s="357"/>
      <c r="CL147" s="357"/>
      <c r="CM147" s="357"/>
      <c r="CN147" s="357"/>
      <c r="CO147" s="357"/>
      <c r="CP147" s="357"/>
      <c r="CQ147" s="357"/>
      <c r="CR147" s="357"/>
      <c r="CS147" s="357"/>
      <c r="CT147" s="357"/>
      <c r="CU147" s="357"/>
      <c r="CV147" s="357"/>
      <c r="CW147" s="357"/>
      <c r="CX147" s="357"/>
      <c r="CY147" s="357"/>
      <c r="CZ147" s="357"/>
      <c r="DA147" s="357"/>
      <c r="DB147" s="357"/>
      <c r="DC147" s="357"/>
      <c r="DD147" s="357"/>
      <c r="DE147" s="357"/>
      <c r="DF147" s="357"/>
      <c r="DG147" s="357"/>
      <c r="DH147" s="357"/>
      <c r="DI147" s="357"/>
      <c r="DJ147" s="357"/>
      <c r="DK147" s="357"/>
      <c r="DL147" s="357"/>
      <c r="DM147" s="357"/>
      <c r="DN147" s="357"/>
      <c r="DO147" s="357"/>
      <c r="DP147" s="357"/>
      <c r="DQ147" s="357"/>
      <c r="DR147" s="357"/>
      <c r="DS147" s="357"/>
      <c r="DT147" s="357"/>
      <c r="DU147" s="357"/>
      <c r="DV147" s="357"/>
      <c r="DW147" s="357"/>
      <c r="DX147" s="357"/>
      <c r="DY147" s="357"/>
      <c r="DZ147" s="357"/>
      <c r="EA147" s="357"/>
      <c r="EB147" s="357"/>
      <c r="EC147" s="357"/>
      <c r="ED147" s="357"/>
    </row>
    <row r="148" spans="1:134" ht="16" thickBot="1" x14ac:dyDescent="0.4">
      <c r="A148" s="540" t="s">
        <v>37</v>
      </c>
      <c r="B148" s="541"/>
      <c r="C148" s="541"/>
      <c r="D148" s="541"/>
      <c r="E148" s="541"/>
      <c r="F148" s="541"/>
      <c r="G148" s="541"/>
      <c r="H148" s="541"/>
      <c r="I148" s="541"/>
      <c r="J148" s="243">
        <f>(SUM(J141, J127, J121, H114))*'Cumulative Budget'!$G$36</f>
        <v>0</v>
      </c>
      <c r="K148" s="593">
        <f>(SUM(K141, L141, K127, L127, K121, L121, K114, L114))*'Cumulative Budget'!$G$36</f>
        <v>0</v>
      </c>
      <c r="L148" s="593"/>
      <c r="M148" s="237">
        <f t="shared" ref="M148" si="128">SUM(J148:L148)</f>
        <v>0</v>
      </c>
      <c r="N148" s="223"/>
      <c r="P148" s="540" t="s">
        <v>37</v>
      </c>
      <c r="Q148" s="541"/>
      <c r="R148" s="541"/>
      <c r="S148" s="541"/>
      <c r="T148" s="541"/>
      <c r="U148" s="541"/>
      <c r="V148" s="541"/>
      <c r="W148" s="541"/>
      <c r="X148" s="541"/>
      <c r="Y148" s="200">
        <f t="shared" ref="Y148:Y150" si="129">AU68</f>
        <v>0</v>
      </c>
      <c r="Z148" s="302">
        <f>(SUM(Z141, Z127, Z121, X114))*'Cumulative Budget'!$G$36</f>
        <v>0</v>
      </c>
      <c r="AA148" s="588">
        <f>(SUM(AA141, AB141, AA127, AB127, AA121, AB121, AA114, AB114))*'Cumulative Budget'!$G$36</f>
        <v>0</v>
      </c>
      <c r="AB148" s="588"/>
      <c r="AC148" s="293">
        <f t="shared" ref="AC148" si="130">SUM(Z148:AB148)</f>
        <v>0</v>
      </c>
      <c r="AD148" s="294">
        <f t="shared" ref="AD148" si="131">M148-AC148</f>
        <v>0</v>
      </c>
      <c r="AE148" s="223"/>
      <c r="AG148" s="540" t="s">
        <v>37</v>
      </c>
      <c r="AH148" s="541"/>
      <c r="AI148" s="541"/>
      <c r="AJ148" s="541"/>
      <c r="AK148" s="541"/>
      <c r="AL148" s="541"/>
      <c r="AM148" s="541"/>
      <c r="AN148" s="541"/>
      <c r="AO148" s="541"/>
      <c r="AP148" s="306">
        <f t="shared" ref="AP148:AP150" si="132">AU68</f>
        <v>0</v>
      </c>
      <c r="AQ148" s="443">
        <v>0</v>
      </c>
      <c r="AR148" s="563">
        <v>0</v>
      </c>
      <c r="AS148" s="563"/>
      <c r="AT148" s="275">
        <f>SUM(AQ148:AS148)</f>
        <v>0</v>
      </c>
      <c r="AU148" s="276">
        <f>IF($S$153&lt;&gt;0, AC148+AP148-AT148, M148+AP148-AT148)</f>
        <v>0</v>
      </c>
    </row>
    <row r="149" spans="1:134" s="358" customFormat="1" ht="16" thickBot="1" x14ac:dyDescent="0.4">
      <c r="A149" s="359" t="s">
        <v>99</v>
      </c>
      <c r="B149" s="359"/>
      <c r="J149" s="233"/>
      <c r="K149" s="233"/>
      <c r="L149" s="233"/>
      <c r="M149" s="233"/>
      <c r="N149" s="223"/>
      <c r="O149" s="357"/>
      <c r="P149" s="359" t="s">
        <v>99</v>
      </c>
      <c r="Q149" s="359"/>
      <c r="Z149" s="233"/>
      <c r="AA149" s="233"/>
      <c r="AB149" s="233"/>
      <c r="AC149" s="233"/>
      <c r="AD149" s="233"/>
      <c r="AE149" s="223"/>
      <c r="AG149" s="359" t="s">
        <v>99</v>
      </c>
      <c r="AH149" s="359"/>
      <c r="AQ149" s="233"/>
      <c r="AR149" s="233"/>
      <c r="AS149" s="233"/>
      <c r="AT149" s="233"/>
      <c r="AU149" s="233"/>
      <c r="AV149" s="357"/>
      <c r="AW149" s="357"/>
      <c r="AX149" s="357"/>
      <c r="AY149" s="357"/>
      <c r="AZ149" s="357"/>
      <c r="BA149" s="357"/>
      <c r="BB149" s="357"/>
      <c r="BC149" s="357"/>
      <c r="BD149" s="357"/>
      <c r="BE149" s="357"/>
      <c r="BF149" s="357"/>
      <c r="BG149" s="357"/>
      <c r="BH149" s="357"/>
      <c r="BI149" s="357"/>
      <c r="BJ149" s="357"/>
      <c r="BK149" s="357"/>
      <c r="BL149" s="357"/>
      <c r="BM149" s="357"/>
      <c r="BN149" s="357"/>
      <c r="BO149" s="357"/>
      <c r="BP149" s="357"/>
      <c r="BQ149" s="357"/>
      <c r="BR149" s="357"/>
      <c r="BS149" s="357"/>
      <c r="BT149" s="357"/>
      <c r="BU149" s="357"/>
      <c r="BV149" s="357"/>
      <c r="BW149" s="357"/>
      <c r="BX149" s="357"/>
      <c r="BY149" s="357"/>
      <c r="BZ149" s="357"/>
      <c r="CA149" s="357"/>
      <c r="CB149" s="357"/>
      <c r="CC149" s="357"/>
      <c r="CD149" s="357"/>
      <c r="CE149" s="357"/>
      <c r="CF149" s="357"/>
      <c r="CG149" s="357"/>
      <c r="CH149" s="357"/>
      <c r="CI149" s="357"/>
      <c r="CJ149" s="357"/>
      <c r="CK149" s="357"/>
      <c r="CL149" s="357"/>
      <c r="CM149" s="357"/>
      <c r="CN149" s="357"/>
      <c r="CO149" s="357"/>
      <c r="CP149" s="357"/>
      <c r="CQ149" s="357"/>
      <c r="CR149" s="357"/>
      <c r="CS149" s="357"/>
      <c r="CT149" s="357"/>
      <c r="CU149" s="357"/>
      <c r="CV149" s="357"/>
      <c r="CW149" s="357"/>
      <c r="CX149" s="357"/>
      <c r="CY149" s="357"/>
      <c r="CZ149" s="357"/>
      <c r="DA149" s="357"/>
      <c r="DB149" s="357"/>
      <c r="DC149" s="357"/>
      <c r="DD149" s="357"/>
      <c r="DE149" s="357"/>
      <c r="DF149" s="357"/>
      <c r="DG149" s="357"/>
      <c r="DH149" s="357"/>
      <c r="DI149" s="357"/>
      <c r="DJ149" s="357"/>
      <c r="DK149" s="357"/>
      <c r="DL149" s="357"/>
      <c r="DM149" s="357"/>
      <c r="DN149" s="357"/>
      <c r="DO149" s="357"/>
      <c r="DP149" s="357"/>
      <c r="DQ149" s="357"/>
      <c r="DR149" s="357"/>
      <c r="DS149" s="357"/>
      <c r="DT149" s="357"/>
      <c r="DU149" s="357"/>
      <c r="DV149" s="357"/>
      <c r="DW149" s="357"/>
      <c r="DX149" s="357"/>
      <c r="DY149" s="357"/>
      <c r="DZ149" s="357"/>
      <c r="EA149" s="357"/>
      <c r="EB149" s="357"/>
      <c r="EC149" s="357"/>
      <c r="ED149" s="357"/>
    </row>
    <row r="150" spans="1:134" s="331" customFormat="1" ht="16" thickBot="1" x14ac:dyDescent="0.4">
      <c r="A150" s="621" t="s">
        <v>101</v>
      </c>
      <c r="B150" s="622"/>
      <c r="C150" s="622"/>
      <c r="D150" s="622"/>
      <c r="E150" s="622"/>
      <c r="F150" s="622"/>
      <c r="G150" s="622"/>
      <c r="H150" s="622"/>
      <c r="I150" s="622"/>
      <c r="J150" s="239">
        <f xml:space="preserve"> SUM(J148, J141, J127, J121, H114)</f>
        <v>0</v>
      </c>
      <c r="K150" s="211">
        <f xml:space="preserve"> SUM(K148, K141, K127, K121, K114)</f>
        <v>0</v>
      </c>
      <c r="L150" s="239">
        <f xml:space="preserve"> SUM(L141, L127, L121, L114)</f>
        <v>0</v>
      </c>
      <c r="M150" s="240">
        <f>SUM(J150:L150)</f>
        <v>0</v>
      </c>
      <c r="N150" s="246"/>
      <c r="P150" s="589" t="s">
        <v>101</v>
      </c>
      <c r="Q150" s="590"/>
      <c r="R150" s="590"/>
      <c r="S150" s="590"/>
      <c r="T150" s="590"/>
      <c r="U150" s="590"/>
      <c r="V150" s="590"/>
      <c r="W150" s="590"/>
      <c r="X150" s="590"/>
      <c r="Y150" s="201">
        <f t="shared" si="129"/>
        <v>0</v>
      </c>
      <c r="Z150" s="303">
        <f xml:space="preserve"> SUM(Z148, Z141, Z127, Z121, X114)</f>
        <v>0</v>
      </c>
      <c r="AA150" s="212">
        <f xml:space="preserve"> SUM(AA148, AA141, AA127, AA121, AA114)</f>
        <v>0</v>
      </c>
      <c r="AB150" s="303">
        <f xml:space="preserve"> SUM(AB141, AB127, AB121, AB114)</f>
        <v>0</v>
      </c>
      <c r="AC150" s="297">
        <f>SUM(Z150:AB150)</f>
        <v>0</v>
      </c>
      <c r="AD150" s="298">
        <f t="shared" ref="AD150" si="133">M150-AC150</f>
        <v>0</v>
      </c>
      <c r="AE150" s="246"/>
      <c r="AG150" s="564" t="s">
        <v>101</v>
      </c>
      <c r="AH150" s="565"/>
      <c r="AI150" s="565"/>
      <c r="AJ150" s="565"/>
      <c r="AK150" s="565"/>
      <c r="AL150" s="565"/>
      <c r="AM150" s="565"/>
      <c r="AN150" s="565"/>
      <c r="AO150" s="565"/>
      <c r="AP150" s="206">
        <f t="shared" si="132"/>
        <v>0</v>
      </c>
      <c r="AQ150" s="288">
        <f xml:space="preserve"> SUM(AQ148, AQ141, AQ127, AQ121, AO114)</f>
        <v>0</v>
      </c>
      <c r="AR150" s="213">
        <f xml:space="preserve"> SUM(AR148, AR141, AR127, AR121, AR114)</f>
        <v>0</v>
      </c>
      <c r="AS150" s="288">
        <f xml:space="preserve"> SUM(AS141, AS127, AS121, AS114)</f>
        <v>0</v>
      </c>
      <c r="AT150" s="279">
        <f>SUM(AQ150:AS150)</f>
        <v>0</v>
      </c>
      <c r="AU150" s="280">
        <f>IF($S$153&lt;&gt;0, AC150+AP150-AT150, M150+AP150-AT150)</f>
        <v>0</v>
      </c>
    </row>
    <row r="151" spans="1:134" x14ac:dyDescent="0.35">
      <c r="F151" s="357"/>
      <c r="G151" s="357"/>
      <c r="N151" s="223"/>
    </row>
    <row r="152" spans="1:134" ht="16" thickBot="1" x14ac:dyDescent="0.4">
      <c r="F152" s="357"/>
      <c r="G152" s="357"/>
      <c r="P152" s="270"/>
      <c r="Q152" s="270"/>
      <c r="R152" s="270"/>
      <c r="S152" s="270"/>
      <c r="T152" s="270"/>
      <c r="U152" s="270"/>
      <c r="V152" s="270"/>
      <c r="AK152" s="270"/>
      <c r="AL152" s="270"/>
    </row>
    <row r="153" spans="1:134" x14ac:dyDescent="0.35">
      <c r="B153" s="576" t="s">
        <v>125</v>
      </c>
      <c r="C153" s="577"/>
      <c r="D153" s="264">
        <f>J150</f>
        <v>0</v>
      </c>
      <c r="F153" s="357"/>
      <c r="G153" s="357"/>
      <c r="O153" s="309"/>
      <c r="P153" s="583" t="s">
        <v>103</v>
      </c>
      <c r="Q153" s="584"/>
      <c r="R153" s="584"/>
      <c r="S153" s="202">
        <f>Z150</f>
        <v>0</v>
      </c>
      <c r="T153" s="584" t="s">
        <v>104</v>
      </c>
      <c r="U153" s="584"/>
      <c r="V153" s="160">
        <f>D153-S153</f>
        <v>0</v>
      </c>
      <c r="W153" s="430"/>
      <c r="X153" s="601"/>
      <c r="Y153" s="601"/>
      <c r="Z153" s="430"/>
      <c r="AA153" s="430"/>
      <c r="AF153" s="309"/>
      <c r="AG153" s="547" t="s">
        <v>191</v>
      </c>
      <c r="AH153" s="548"/>
      <c r="AI153" s="637">
        <f>AQ150</f>
        <v>0</v>
      </c>
      <c r="AJ153" s="637"/>
      <c r="AK153" s="554" t="s">
        <v>196</v>
      </c>
      <c r="AL153" s="554"/>
      <c r="AM153" s="287">
        <f>IF($S$73&lt;&gt;0, S153+'Year 1'!AM173-AI153, D153+'Year 1'!AM173-AI153)</f>
        <v>0</v>
      </c>
      <c r="AO153" s="315" t="s">
        <v>89</v>
      </c>
      <c r="AP153" s="556"/>
      <c r="AQ153" s="556"/>
      <c r="AR153" s="556" t="s">
        <v>90</v>
      </c>
      <c r="AS153" s="612"/>
    </row>
    <row r="154" spans="1:134" x14ac:dyDescent="0.35">
      <c r="B154" s="535" t="s">
        <v>184</v>
      </c>
      <c r="C154" s="536"/>
      <c r="D154" s="390">
        <f>K150</f>
        <v>0</v>
      </c>
      <c r="F154" s="357"/>
      <c r="G154" s="357"/>
      <c r="O154" s="309"/>
      <c r="P154" s="585" t="s">
        <v>172</v>
      </c>
      <c r="Q154" s="586"/>
      <c r="R154" s="586"/>
      <c r="S154" s="393">
        <f>AA150</f>
        <v>0</v>
      </c>
      <c r="T154" s="586" t="s">
        <v>105</v>
      </c>
      <c r="U154" s="586"/>
      <c r="V154" s="161">
        <f>D154-S154</f>
        <v>0</v>
      </c>
      <c r="W154" s="430"/>
      <c r="X154" s="604"/>
      <c r="Y154" s="604"/>
      <c r="Z154" s="604"/>
      <c r="AA154" s="604"/>
      <c r="AF154" s="309"/>
      <c r="AG154" s="549" t="s">
        <v>192</v>
      </c>
      <c r="AH154" s="550"/>
      <c r="AI154" s="639">
        <f>AR150</f>
        <v>0</v>
      </c>
      <c r="AJ154" s="606"/>
      <c r="AK154" s="550" t="s">
        <v>197</v>
      </c>
      <c r="AL154" s="550"/>
      <c r="AM154" s="278">
        <f>IF($S$73&lt;&gt;0, S154+'Year 1'!AM174-AI154, D154+'Year 1'!AM174-AI154)</f>
        <v>0</v>
      </c>
      <c r="AO154" s="314" t="s">
        <v>91</v>
      </c>
      <c r="AP154" s="532"/>
      <c r="AQ154" s="532"/>
      <c r="AR154" s="532"/>
      <c r="AS154" s="562"/>
    </row>
    <row r="155" spans="1:134" ht="16" thickBot="1" x14ac:dyDescent="0.4">
      <c r="B155" s="535" t="s">
        <v>133</v>
      </c>
      <c r="C155" s="536"/>
      <c r="D155" s="265">
        <f>L150</f>
        <v>0</v>
      </c>
      <c r="F155" s="357"/>
      <c r="G155" s="357"/>
      <c r="O155" s="309"/>
      <c r="P155" s="585" t="s">
        <v>113</v>
      </c>
      <c r="Q155" s="586"/>
      <c r="R155" s="586"/>
      <c r="S155" s="189">
        <f>AB150</f>
        <v>0</v>
      </c>
      <c r="T155" s="586" t="s">
        <v>106</v>
      </c>
      <c r="U155" s="586"/>
      <c r="V155" s="161">
        <f>D155-S155</f>
        <v>0</v>
      </c>
      <c r="W155" s="430"/>
      <c r="X155" s="601"/>
      <c r="Y155" s="601"/>
      <c r="Z155" s="430"/>
      <c r="AA155" s="430"/>
      <c r="AF155" s="309"/>
      <c r="AG155" s="549" t="s">
        <v>193</v>
      </c>
      <c r="AH155" s="550"/>
      <c r="AI155" s="606">
        <f>AS150</f>
        <v>0</v>
      </c>
      <c r="AJ155" s="606"/>
      <c r="AK155" s="550" t="s">
        <v>198</v>
      </c>
      <c r="AL155" s="550"/>
      <c r="AM155" s="278">
        <f>IF($S$73&lt;&gt;0, S155+'Year 1'!AM175-AI155, D155+'Year 1'!AM175-AI155)</f>
        <v>0</v>
      </c>
      <c r="AO155" s="318" t="s">
        <v>92</v>
      </c>
      <c r="AP155" s="557"/>
      <c r="AQ155" s="557"/>
      <c r="AR155" s="557" t="s">
        <v>90</v>
      </c>
      <c r="AS155" s="613"/>
    </row>
    <row r="156" spans="1:134" ht="16" thickBot="1" x14ac:dyDescent="0.4">
      <c r="B156" s="535" t="s">
        <v>126</v>
      </c>
      <c r="C156" s="536"/>
      <c r="D156" s="390">
        <f>K150+L150</f>
        <v>0</v>
      </c>
      <c r="F156" s="357"/>
      <c r="G156" s="357"/>
      <c r="O156" s="309"/>
      <c r="P156" s="585" t="s">
        <v>109</v>
      </c>
      <c r="Q156" s="586"/>
      <c r="R156" s="586"/>
      <c r="S156" s="393">
        <f>SUM(S154:S155)</f>
        <v>0</v>
      </c>
      <c r="T156" s="586" t="s">
        <v>107</v>
      </c>
      <c r="U156" s="586"/>
      <c r="V156" s="161">
        <f>D156-S156</f>
        <v>0</v>
      </c>
      <c r="W156" s="431"/>
      <c r="X156" s="431"/>
      <c r="Y156" s="431"/>
      <c r="Z156" s="431"/>
      <c r="AA156" s="431"/>
      <c r="AF156" s="309"/>
      <c r="AG156" s="549" t="s">
        <v>194</v>
      </c>
      <c r="AH156" s="550"/>
      <c r="AI156" s="639">
        <f>SUM(AI154:AI155)</f>
        <v>0</v>
      </c>
      <c r="AJ156" s="606"/>
      <c r="AK156" s="550" t="s">
        <v>200</v>
      </c>
      <c r="AL156" s="550"/>
      <c r="AM156" s="278">
        <f>IF($S$73&lt;&gt;0, S156+'Year 1'!AM176-AI156, D156+'Year 1'!AM176-AI156)</f>
        <v>0</v>
      </c>
      <c r="AO156" s="431"/>
      <c r="AP156" s="431"/>
      <c r="AQ156" s="431"/>
      <c r="AR156" s="431"/>
      <c r="AS156" s="431"/>
    </row>
    <row r="157" spans="1:134" ht="16" thickBot="1" x14ac:dyDescent="0.4">
      <c r="B157" s="535" t="s">
        <v>185</v>
      </c>
      <c r="C157" s="536"/>
      <c r="D157" s="265">
        <f>M150</f>
        <v>0</v>
      </c>
      <c r="F157" s="357"/>
      <c r="G157" s="357"/>
      <c r="O157" s="309"/>
      <c r="P157" s="585" t="s">
        <v>173</v>
      </c>
      <c r="Q157" s="586"/>
      <c r="R157" s="586"/>
      <c r="S157" s="189">
        <f>AC150</f>
        <v>0</v>
      </c>
      <c r="T157" s="580" t="s">
        <v>108</v>
      </c>
      <c r="U157" s="580"/>
      <c r="V157" s="196">
        <f>D157-S157</f>
        <v>0</v>
      </c>
      <c r="W157" s="602"/>
      <c r="X157" s="602"/>
      <c r="Y157" s="604"/>
      <c r="Z157" s="604"/>
      <c r="AA157" s="604"/>
      <c r="AB157" s="358"/>
      <c r="AC157" s="358"/>
      <c r="AD157" s="358"/>
      <c r="AF157" s="309"/>
      <c r="AG157" s="549" t="s">
        <v>201</v>
      </c>
      <c r="AH157" s="550"/>
      <c r="AI157" s="606">
        <f>AT150</f>
        <v>0</v>
      </c>
      <c r="AJ157" s="606"/>
      <c r="AK157" s="551" t="s">
        <v>202</v>
      </c>
      <c r="AL157" s="551"/>
      <c r="AM157" s="276">
        <f>IF($S$73&lt;&gt;0, S157+'Year 1'!AM177-AI157, D157+'Year 1'!AM177-AI157)</f>
        <v>0</v>
      </c>
      <c r="AO157" s="428" t="s">
        <v>93</v>
      </c>
      <c r="AP157" s="429"/>
      <c r="AQ157" s="630"/>
      <c r="AR157" s="630"/>
      <c r="AS157" s="631"/>
      <c r="AT157" s="358"/>
      <c r="AU157" s="358"/>
    </row>
    <row r="158" spans="1:134" x14ac:dyDescent="0.35">
      <c r="B158" s="535" t="s">
        <v>174</v>
      </c>
      <c r="C158" s="536"/>
      <c r="D158" s="324" t="e">
        <f>L150/K150</f>
        <v>#DIV/0!</v>
      </c>
      <c r="F158" s="357"/>
      <c r="G158" s="357"/>
      <c r="O158" s="309"/>
      <c r="P158" s="585" t="s">
        <v>174</v>
      </c>
      <c r="Q158" s="586"/>
      <c r="R158" s="586"/>
      <c r="S158" s="203" t="e">
        <f>S155/S154</f>
        <v>#DIV/0!</v>
      </c>
      <c r="T158" s="349"/>
      <c r="U158" s="188"/>
      <c r="V158" s="190"/>
      <c r="W158" s="358"/>
      <c r="X158" s="358"/>
      <c r="Y158" s="358"/>
      <c r="Z158" s="358"/>
      <c r="AA158" s="358"/>
      <c r="AF158" s="309"/>
      <c r="AG158" s="624" t="s">
        <v>208</v>
      </c>
      <c r="AH158" s="617"/>
      <c r="AI158" s="607" t="e">
        <f>AQ148/AQ150</f>
        <v>#DIV/0!</v>
      </c>
      <c r="AJ158" s="608"/>
      <c r="AO158" s="358"/>
      <c r="AP158" s="358"/>
      <c r="AQ158" s="358"/>
      <c r="AR158" s="358"/>
      <c r="AS158" s="358"/>
    </row>
    <row r="159" spans="1:134" ht="16" thickBot="1" x14ac:dyDescent="0.4">
      <c r="B159" s="537" t="s">
        <v>144</v>
      </c>
      <c r="C159" s="538"/>
      <c r="D159" s="266" t="e">
        <f>D162 &amp; D163 &amp; D164</f>
        <v>#DIV/0!</v>
      </c>
      <c r="F159" s="357"/>
      <c r="G159" s="357"/>
      <c r="O159" s="309"/>
      <c r="P159" s="638" t="s">
        <v>144</v>
      </c>
      <c r="Q159" s="580"/>
      <c r="R159" s="580"/>
      <c r="S159" s="204" t="e">
        <f>S162 &amp; S163 &amp; S164</f>
        <v>#DIV/0!</v>
      </c>
      <c r="T159" s="188"/>
      <c r="U159" s="188"/>
      <c r="V159" s="190"/>
      <c r="AF159" s="309"/>
      <c r="AG159" s="625" t="s">
        <v>209</v>
      </c>
      <c r="AH159" s="626"/>
      <c r="AI159" s="627" t="e">
        <f>AR148/(AR150+AS150)</f>
        <v>#DIV/0!</v>
      </c>
      <c r="AJ159" s="628"/>
    </row>
    <row r="160" spans="1:134" x14ac:dyDescent="0.35">
      <c r="F160" s="357"/>
      <c r="G160" s="357"/>
      <c r="S160" s="166"/>
      <c r="AG160" s="166"/>
      <c r="AH160" s="166"/>
      <c r="AI160" s="166"/>
      <c r="AJ160" s="166"/>
    </row>
    <row r="161" spans="1:47" x14ac:dyDescent="0.35">
      <c r="F161" s="357"/>
      <c r="G161" s="357"/>
    </row>
    <row r="162" spans="1:47" x14ac:dyDescent="0.35">
      <c r="D162" s="357" t="e">
        <f>D153/D153</f>
        <v>#DIV/0!</v>
      </c>
      <c r="F162" s="357"/>
      <c r="G162" s="357"/>
      <c r="S162" s="357" t="e">
        <f>S153/S153</f>
        <v>#DIV/0!</v>
      </c>
    </row>
    <row r="163" spans="1:47" x14ac:dyDescent="0.35">
      <c r="D163" s="357" t="s">
        <v>145</v>
      </c>
      <c r="F163" s="357"/>
      <c r="G163" s="357"/>
      <c r="S163" s="357" t="s">
        <v>145</v>
      </c>
    </row>
    <row r="164" spans="1:47" x14ac:dyDescent="0.35">
      <c r="D164" s="225" t="e">
        <f>D156/D153</f>
        <v>#DIV/0!</v>
      </c>
      <c r="F164" s="357"/>
      <c r="G164" s="357"/>
      <c r="S164" s="225" t="e">
        <f>S156/S153</f>
        <v>#DIV/0!</v>
      </c>
    </row>
    <row r="165" spans="1:47" x14ac:dyDescent="0.35">
      <c r="F165" s="357"/>
      <c r="G165" s="357"/>
    </row>
    <row r="166" spans="1:47" ht="16" thickBot="1" x14ac:dyDescent="0.4">
      <c r="F166" s="357"/>
      <c r="G166" s="357"/>
    </row>
    <row r="167" spans="1:47" s="242" customFormat="1" x14ac:dyDescent="0.35">
      <c r="A167" s="519" t="s">
        <v>97</v>
      </c>
      <c r="B167" s="520"/>
      <c r="C167" s="520"/>
      <c r="D167" s="520"/>
      <c r="E167" s="520"/>
      <c r="F167" s="520"/>
      <c r="G167" s="520"/>
      <c r="H167" s="520"/>
      <c r="I167" s="520"/>
      <c r="J167" s="520"/>
      <c r="K167" s="520"/>
      <c r="L167" s="520"/>
      <c r="M167" s="521"/>
      <c r="N167" s="413"/>
      <c r="P167" s="573" t="s">
        <v>258</v>
      </c>
      <c r="Q167" s="574"/>
      <c r="R167" s="574"/>
      <c r="S167" s="574"/>
      <c r="T167" s="574"/>
      <c r="U167" s="574"/>
      <c r="V167" s="574"/>
      <c r="W167" s="574"/>
      <c r="X167" s="574"/>
      <c r="Y167" s="574"/>
      <c r="Z167" s="574"/>
      <c r="AA167" s="574"/>
      <c r="AB167" s="574"/>
      <c r="AC167" s="574"/>
      <c r="AD167" s="575"/>
      <c r="AG167" s="614" t="s">
        <v>270</v>
      </c>
      <c r="AH167" s="615"/>
      <c r="AI167" s="615"/>
      <c r="AJ167" s="615"/>
      <c r="AK167" s="615"/>
      <c r="AL167" s="615"/>
      <c r="AM167" s="615"/>
      <c r="AN167" s="615"/>
      <c r="AO167" s="615"/>
      <c r="AP167" s="615"/>
      <c r="AQ167" s="615"/>
      <c r="AR167" s="615"/>
      <c r="AS167" s="615"/>
      <c r="AT167" s="615"/>
      <c r="AU167" s="616"/>
    </row>
    <row r="168" spans="1:47" s="242" customFormat="1" x14ac:dyDescent="0.35">
      <c r="A168" s="522" t="s">
        <v>6</v>
      </c>
      <c r="B168" s="496"/>
      <c r="C168" s="496"/>
      <c r="D168" s="496"/>
      <c r="E168" s="496"/>
      <c r="F168" s="496"/>
      <c r="G168" s="496"/>
      <c r="H168" s="496"/>
      <c r="I168" s="496"/>
      <c r="J168" s="496"/>
      <c r="K168" s="496"/>
      <c r="L168" s="496"/>
      <c r="M168" s="523"/>
      <c r="N168" s="413"/>
      <c r="P168" s="522" t="s">
        <v>128</v>
      </c>
      <c r="Q168" s="496"/>
      <c r="R168" s="496"/>
      <c r="S168" s="496"/>
      <c r="T168" s="496"/>
      <c r="U168" s="496"/>
      <c r="V168" s="496"/>
      <c r="W168" s="496"/>
      <c r="X168" s="496"/>
      <c r="Y168" s="496"/>
      <c r="Z168" s="496"/>
      <c r="AA168" s="496"/>
      <c r="AB168" s="496"/>
      <c r="AC168" s="496"/>
      <c r="AD168" s="523"/>
      <c r="AG168" s="522" t="s">
        <v>270</v>
      </c>
      <c r="AH168" s="496"/>
      <c r="AI168" s="496"/>
      <c r="AJ168" s="496"/>
      <c r="AK168" s="496"/>
      <c r="AL168" s="496"/>
      <c r="AM168" s="496"/>
      <c r="AN168" s="496"/>
      <c r="AO168" s="496"/>
      <c r="AP168" s="496"/>
      <c r="AQ168" s="496"/>
      <c r="AR168" s="496"/>
      <c r="AS168" s="496"/>
      <c r="AT168" s="496"/>
      <c r="AU168" s="523"/>
    </row>
    <row r="169" spans="1:47" s="165" customFormat="1" x14ac:dyDescent="0.35">
      <c r="A169" s="495" t="s">
        <v>228</v>
      </c>
      <c r="B169" s="491"/>
      <c r="C169" s="525"/>
      <c r="D169" s="525"/>
      <c r="E169" s="525"/>
      <c r="F169" s="525"/>
      <c r="G169" s="409" t="s">
        <v>229</v>
      </c>
      <c r="H169" s="525"/>
      <c r="I169" s="525"/>
      <c r="J169" s="525"/>
      <c r="K169" s="525"/>
      <c r="L169" s="525"/>
      <c r="M169" s="526"/>
      <c r="N169" s="432"/>
      <c r="P169" s="495" t="s">
        <v>228</v>
      </c>
      <c r="Q169" s="491"/>
      <c r="R169" s="525"/>
      <c r="S169" s="525"/>
      <c r="T169" s="525"/>
      <c r="U169" s="525"/>
      <c r="V169" s="525"/>
      <c r="W169" s="409" t="s">
        <v>229</v>
      </c>
      <c r="X169" s="525"/>
      <c r="Y169" s="525"/>
      <c r="Z169" s="525"/>
      <c r="AA169" s="525"/>
      <c r="AB169" s="525"/>
      <c r="AC169" s="525"/>
      <c r="AD169" s="526"/>
      <c r="AG169" s="495" t="s">
        <v>228</v>
      </c>
      <c r="AH169" s="491"/>
      <c r="AI169" s="525"/>
      <c r="AJ169" s="525"/>
      <c r="AK169" s="525"/>
      <c r="AL169" s="525"/>
      <c r="AM169" s="525"/>
      <c r="AN169" s="409" t="s">
        <v>229</v>
      </c>
      <c r="AO169" s="525"/>
      <c r="AP169" s="525"/>
      <c r="AQ169" s="525"/>
      <c r="AR169" s="525"/>
      <c r="AS169" s="525"/>
      <c r="AT169" s="525"/>
      <c r="AU169" s="526"/>
    </row>
    <row r="170" spans="1:47" x14ac:dyDescent="0.35">
      <c r="A170" s="522" t="s">
        <v>0</v>
      </c>
      <c r="B170" s="496"/>
      <c r="C170" s="512"/>
      <c r="D170" s="512"/>
      <c r="E170" s="512"/>
      <c r="F170" s="512"/>
      <c r="G170" s="512"/>
      <c r="H170" s="512"/>
      <c r="I170" s="512"/>
      <c r="J170" s="512"/>
      <c r="K170" s="512"/>
      <c r="L170" s="512"/>
      <c r="M170" s="527"/>
      <c r="P170" s="522" t="s">
        <v>0</v>
      </c>
      <c r="Q170" s="496"/>
      <c r="R170" s="617"/>
      <c r="S170" s="617"/>
      <c r="T170" s="617"/>
      <c r="U170" s="617"/>
      <c r="V170" s="617"/>
      <c r="W170" s="617"/>
      <c r="X170" s="617"/>
      <c r="Y170" s="617"/>
      <c r="Z170" s="617"/>
      <c r="AA170" s="617"/>
      <c r="AB170" s="617"/>
      <c r="AC170" s="617"/>
      <c r="AD170" s="618"/>
      <c r="AG170" s="522" t="s">
        <v>0</v>
      </c>
      <c r="AH170" s="496"/>
      <c r="AI170" s="617"/>
      <c r="AJ170" s="617"/>
      <c r="AK170" s="617"/>
      <c r="AL170" s="617"/>
      <c r="AM170" s="617"/>
      <c r="AN170" s="617"/>
      <c r="AO170" s="617"/>
      <c r="AP170" s="617"/>
      <c r="AQ170" s="617"/>
      <c r="AR170" s="617"/>
      <c r="AS170" s="617"/>
      <c r="AT170" s="617"/>
      <c r="AU170" s="618"/>
    </row>
    <row r="171" spans="1:47" x14ac:dyDescent="0.35">
      <c r="A171" s="522" t="s">
        <v>96</v>
      </c>
      <c r="B171" s="496"/>
      <c r="C171" s="512"/>
      <c r="D171" s="512"/>
      <c r="E171" s="512"/>
      <c r="F171" s="512"/>
      <c r="G171" s="512"/>
      <c r="H171" s="512"/>
      <c r="I171" s="512"/>
      <c r="J171" s="512"/>
      <c r="K171" s="512"/>
      <c r="L171" s="512"/>
      <c r="M171" s="527"/>
      <c r="P171" s="522" t="s">
        <v>96</v>
      </c>
      <c r="Q171" s="496"/>
      <c r="R171" s="617"/>
      <c r="S171" s="617"/>
      <c r="T171" s="617"/>
      <c r="U171" s="617"/>
      <c r="V171" s="617"/>
      <c r="W171" s="617"/>
      <c r="X171" s="617"/>
      <c r="Y171" s="617"/>
      <c r="Z171" s="617"/>
      <c r="AA171" s="617"/>
      <c r="AB171" s="617"/>
      <c r="AC171" s="617"/>
      <c r="AD171" s="618"/>
      <c r="AG171" s="522" t="s">
        <v>96</v>
      </c>
      <c r="AH171" s="496"/>
      <c r="AI171" s="617"/>
      <c r="AJ171" s="617"/>
      <c r="AK171" s="617"/>
      <c r="AL171" s="617"/>
      <c r="AM171" s="617"/>
      <c r="AN171" s="617"/>
      <c r="AO171" s="617"/>
      <c r="AP171" s="617"/>
      <c r="AQ171" s="617"/>
      <c r="AR171" s="617"/>
      <c r="AS171" s="617"/>
      <c r="AT171" s="617"/>
      <c r="AU171" s="618"/>
    </row>
    <row r="172" spans="1:47" ht="16" thickBot="1" x14ac:dyDescent="0.4">
      <c r="A172" s="540" t="s">
        <v>2</v>
      </c>
      <c r="B172" s="541"/>
      <c r="C172" s="528"/>
      <c r="D172" s="528"/>
      <c r="E172" s="528"/>
      <c r="F172" s="528"/>
      <c r="G172" s="528"/>
      <c r="H172" s="528"/>
      <c r="I172" s="528"/>
      <c r="J172" s="528"/>
      <c r="K172" s="528"/>
      <c r="L172" s="528"/>
      <c r="M172" s="529"/>
      <c r="P172" s="540" t="s">
        <v>2</v>
      </c>
      <c r="Q172" s="541"/>
      <c r="R172" s="494"/>
      <c r="S172" s="494"/>
      <c r="T172" s="494"/>
      <c r="U172" s="494"/>
      <c r="V172" s="494"/>
      <c r="W172" s="494"/>
      <c r="X172" s="494"/>
      <c r="Y172" s="494"/>
      <c r="Z172" s="494"/>
      <c r="AA172" s="494"/>
      <c r="AB172" s="494"/>
      <c r="AC172" s="494"/>
      <c r="AD172" s="619"/>
      <c r="AG172" s="540" t="s">
        <v>2</v>
      </c>
      <c r="AH172" s="541"/>
      <c r="AI172" s="494"/>
      <c r="AJ172" s="494"/>
      <c r="AK172" s="494"/>
      <c r="AL172" s="494"/>
      <c r="AM172" s="494"/>
      <c r="AN172" s="494"/>
      <c r="AO172" s="494"/>
      <c r="AP172" s="494"/>
      <c r="AQ172" s="494"/>
      <c r="AR172" s="494"/>
      <c r="AS172" s="494"/>
      <c r="AT172" s="494"/>
      <c r="AU172" s="619"/>
    </row>
    <row r="173" spans="1:47" ht="16" thickBot="1" x14ac:dyDescent="0.4">
      <c r="F173" s="357"/>
      <c r="G173" s="357"/>
    </row>
    <row r="174" spans="1:47" s="242" customFormat="1" x14ac:dyDescent="0.35">
      <c r="A174" s="502" t="s">
        <v>84</v>
      </c>
      <c r="B174" s="503"/>
      <c r="C174" s="503"/>
      <c r="D174" s="503"/>
      <c r="E174" s="503"/>
      <c r="F174" s="503"/>
      <c r="G174" s="503"/>
      <c r="H174" s="503"/>
      <c r="I174" s="503"/>
      <c r="J174" s="503"/>
      <c r="K174" s="503"/>
      <c r="L174" s="503"/>
      <c r="M174" s="518"/>
      <c r="N174" s="413"/>
      <c r="P174" s="502" t="s">
        <v>84</v>
      </c>
      <c r="Q174" s="503"/>
      <c r="R174" s="503"/>
      <c r="S174" s="503"/>
      <c r="T174" s="503"/>
      <c r="U174" s="503"/>
      <c r="V174" s="503"/>
      <c r="W174" s="503"/>
      <c r="X174" s="503"/>
      <c r="Y174" s="503"/>
      <c r="Z174" s="503"/>
      <c r="AA174" s="503"/>
      <c r="AB174" s="503"/>
      <c r="AC174" s="503"/>
      <c r="AD174" s="518"/>
      <c r="AE174" s="413"/>
      <c r="AG174" s="502" t="s">
        <v>84</v>
      </c>
      <c r="AH174" s="503"/>
      <c r="AI174" s="503"/>
      <c r="AJ174" s="503"/>
      <c r="AK174" s="503"/>
      <c r="AL174" s="503"/>
      <c r="AM174" s="503"/>
      <c r="AN174" s="503"/>
      <c r="AO174" s="503"/>
      <c r="AP174" s="503"/>
      <c r="AQ174" s="503"/>
      <c r="AR174" s="503"/>
      <c r="AS174" s="503"/>
      <c r="AT174" s="503"/>
      <c r="AU174" s="518"/>
    </row>
    <row r="175" spans="1:47" s="242" customFormat="1" x14ac:dyDescent="0.35">
      <c r="A175" s="419"/>
      <c r="B175" s="412" t="s">
        <v>85</v>
      </c>
      <c r="C175" s="496" t="s">
        <v>13</v>
      </c>
      <c r="D175" s="496"/>
      <c r="E175" s="424" t="s">
        <v>14</v>
      </c>
      <c r="F175" s="412" t="s">
        <v>171</v>
      </c>
      <c r="G175" s="412" t="s">
        <v>68</v>
      </c>
      <c r="H175" s="422" t="s">
        <v>151</v>
      </c>
      <c r="I175" s="412" t="s">
        <v>80</v>
      </c>
      <c r="J175" s="412" t="s">
        <v>81</v>
      </c>
      <c r="K175" s="422" t="s">
        <v>82</v>
      </c>
      <c r="L175" s="412" t="s">
        <v>150</v>
      </c>
      <c r="M175" s="259" t="s">
        <v>18</v>
      </c>
      <c r="N175" s="413"/>
      <c r="P175" s="419"/>
      <c r="Q175" s="412" t="s">
        <v>85</v>
      </c>
      <c r="R175" s="496" t="s">
        <v>13</v>
      </c>
      <c r="S175" s="496"/>
      <c r="T175" s="424" t="s">
        <v>14</v>
      </c>
      <c r="U175" s="260" t="s">
        <v>111</v>
      </c>
      <c r="V175" s="424" t="s">
        <v>171</v>
      </c>
      <c r="W175" s="424" t="s">
        <v>68</v>
      </c>
      <c r="X175" s="260" t="s">
        <v>151</v>
      </c>
      <c r="Y175" s="424" t="s">
        <v>80</v>
      </c>
      <c r="Z175" s="424" t="s">
        <v>81</v>
      </c>
      <c r="AA175" s="260" t="s">
        <v>82</v>
      </c>
      <c r="AB175" s="424" t="s">
        <v>150</v>
      </c>
      <c r="AC175" s="260" t="s">
        <v>18</v>
      </c>
      <c r="AD175" s="267" t="s">
        <v>114</v>
      </c>
      <c r="AE175" s="413"/>
      <c r="AG175" s="419"/>
      <c r="AH175" s="412" t="s">
        <v>85</v>
      </c>
      <c r="AI175" s="496" t="s">
        <v>13</v>
      </c>
      <c r="AJ175" s="496"/>
      <c r="AK175" s="424" t="s">
        <v>14</v>
      </c>
      <c r="AL175" s="260" t="s">
        <v>111</v>
      </c>
      <c r="AM175" s="424" t="s">
        <v>171</v>
      </c>
      <c r="AN175" s="424" t="s">
        <v>68</v>
      </c>
      <c r="AO175" s="260" t="s">
        <v>151</v>
      </c>
      <c r="AP175" s="424" t="s">
        <v>80</v>
      </c>
      <c r="AQ175" s="424" t="s">
        <v>81</v>
      </c>
      <c r="AR175" s="260" t="s">
        <v>82</v>
      </c>
      <c r="AS175" s="424" t="s">
        <v>150</v>
      </c>
      <c r="AT175" s="260" t="s">
        <v>213</v>
      </c>
      <c r="AU175" s="267" t="s">
        <v>260</v>
      </c>
    </row>
    <row r="176" spans="1:47" x14ac:dyDescent="0.35">
      <c r="A176" s="415">
        <v>1</v>
      </c>
      <c r="B176" s="420"/>
      <c r="C176" s="491"/>
      <c r="D176" s="491"/>
      <c r="E176" s="423"/>
      <c r="F176" s="234">
        <v>0</v>
      </c>
      <c r="G176" s="234">
        <v>0</v>
      </c>
      <c r="H176" s="235">
        <f>SUM(F176:G176)</f>
        <v>0</v>
      </c>
      <c r="I176" s="234">
        <v>0</v>
      </c>
      <c r="J176" s="234">
        <v>0</v>
      </c>
      <c r="K176" s="235">
        <f>SUM(I176:J176)</f>
        <v>0</v>
      </c>
      <c r="L176" s="234">
        <v>0</v>
      </c>
      <c r="M176" s="236">
        <f>SUM(H176, K176, L176)</f>
        <v>0</v>
      </c>
      <c r="N176" s="222"/>
      <c r="P176" s="415">
        <v>1</v>
      </c>
      <c r="Q176" s="420"/>
      <c r="R176" s="491"/>
      <c r="S176" s="491"/>
      <c r="T176" s="409"/>
      <c r="U176" s="162">
        <f>AU96</f>
        <v>0</v>
      </c>
      <c r="V176" s="234">
        <v>0</v>
      </c>
      <c r="W176" s="234">
        <v>0</v>
      </c>
      <c r="X176" s="295">
        <f>SUM(V176:W176)</f>
        <v>0</v>
      </c>
      <c r="Y176" s="234">
        <v>0</v>
      </c>
      <c r="Z176" s="234">
        <v>0</v>
      </c>
      <c r="AA176" s="295">
        <f>SUM(Y176:Z176)</f>
        <v>0</v>
      </c>
      <c r="AB176" s="234">
        <v>0</v>
      </c>
      <c r="AC176" s="295">
        <f>SUM(X176, AA176, AB176)</f>
        <v>0</v>
      </c>
      <c r="AD176" s="296">
        <f>M176-AC176</f>
        <v>0</v>
      </c>
      <c r="AE176" s="222"/>
      <c r="AG176" s="415">
        <v>1</v>
      </c>
      <c r="AH176" s="420"/>
      <c r="AI176" s="491"/>
      <c r="AJ176" s="491"/>
      <c r="AK176" s="409"/>
      <c r="AL176" s="307">
        <f>AU96</f>
        <v>0</v>
      </c>
      <c r="AM176" s="234">
        <v>0</v>
      </c>
      <c r="AN176" s="234">
        <v>0</v>
      </c>
      <c r="AO176" s="277">
        <f>SUM(AM176:AN176)</f>
        <v>0</v>
      </c>
      <c r="AP176" s="234">
        <v>0</v>
      </c>
      <c r="AQ176" s="234">
        <v>0</v>
      </c>
      <c r="AR176" s="277">
        <f>SUM(AP176:AQ176)</f>
        <v>0</v>
      </c>
      <c r="AS176" s="234">
        <v>0</v>
      </c>
      <c r="AT176" s="277">
        <f>SUM(AO176, AR176, AS176)</f>
        <v>0</v>
      </c>
      <c r="AU176" s="278">
        <f>IF($S$233&lt;&gt;0, AC176+AL176-AT176, M176+AL176-AT176)</f>
        <v>0</v>
      </c>
    </row>
    <row r="177" spans="1:48" x14ac:dyDescent="0.35">
      <c r="A177" s="415">
        <v>2</v>
      </c>
      <c r="B177" s="420"/>
      <c r="C177" s="491"/>
      <c r="D177" s="491"/>
      <c r="E177" s="423"/>
      <c r="F177" s="234">
        <v>0</v>
      </c>
      <c r="G177" s="234">
        <v>0</v>
      </c>
      <c r="H177" s="235">
        <f t="shared" ref="H177:H182" si="134">SUM(F177:G177)</f>
        <v>0</v>
      </c>
      <c r="I177" s="234">
        <v>0</v>
      </c>
      <c r="J177" s="234">
        <v>0</v>
      </c>
      <c r="K177" s="235">
        <f t="shared" ref="K177:K182" si="135">SUM(I177:J177)</f>
        <v>0</v>
      </c>
      <c r="L177" s="234">
        <v>0</v>
      </c>
      <c r="M177" s="236">
        <f t="shared" ref="M177:M182" si="136">SUM(H177, K177, L177)</f>
        <v>0</v>
      </c>
      <c r="N177" s="222"/>
      <c r="P177" s="415">
        <v>2</v>
      </c>
      <c r="Q177" s="420"/>
      <c r="R177" s="491"/>
      <c r="S177" s="491"/>
      <c r="T177" s="409"/>
      <c r="U177" s="162">
        <f t="shared" ref="U177:U183" si="137">AU97</f>
        <v>0</v>
      </c>
      <c r="V177" s="234">
        <v>0</v>
      </c>
      <c r="W177" s="234">
        <v>0</v>
      </c>
      <c r="X177" s="295">
        <f t="shared" ref="X177:X182" si="138">SUM(V177:W177)</f>
        <v>0</v>
      </c>
      <c r="Y177" s="234">
        <v>0</v>
      </c>
      <c r="Z177" s="234">
        <v>0</v>
      </c>
      <c r="AA177" s="295">
        <f t="shared" ref="AA177:AA182" si="139">SUM(Y177:Z177)</f>
        <v>0</v>
      </c>
      <c r="AB177" s="234">
        <v>0</v>
      </c>
      <c r="AC177" s="295">
        <f t="shared" ref="AC177:AC182" si="140">SUM(X177, AA177, AB177)</f>
        <v>0</v>
      </c>
      <c r="AD177" s="296">
        <f t="shared" ref="AD177:AD182" si="141">M177-AC177</f>
        <v>0</v>
      </c>
      <c r="AE177" s="222"/>
      <c r="AG177" s="415">
        <v>2</v>
      </c>
      <c r="AH177" s="420"/>
      <c r="AI177" s="491"/>
      <c r="AJ177" s="491"/>
      <c r="AK177" s="409"/>
      <c r="AL177" s="307">
        <f t="shared" ref="AL177:AL183" si="142">AU97</f>
        <v>0</v>
      </c>
      <c r="AM177" s="234">
        <v>0</v>
      </c>
      <c r="AN177" s="234">
        <v>0</v>
      </c>
      <c r="AO177" s="277">
        <f t="shared" ref="AO177:AO182" si="143">SUM(AM177:AN177)</f>
        <v>0</v>
      </c>
      <c r="AP177" s="234">
        <v>0</v>
      </c>
      <c r="AQ177" s="234">
        <v>0</v>
      </c>
      <c r="AR177" s="277">
        <f t="shared" ref="AR177:AR182" si="144">SUM(AP177:AQ177)</f>
        <v>0</v>
      </c>
      <c r="AS177" s="234">
        <v>0</v>
      </c>
      <c r="AT177" s="277">
        <f t="shared" ref="AT177:AT182" si="145">SUM(AO177, AR177, AS177)</f>
        <v>0</v>
      </c>
      <c r="AU177" s="278">
        <f>IF($S$233&lt;&gt;0, AC177+AL177-AT177, M177+AL177-AT177)</f>
        <v>0</v>
      </c>
    </row>
    <row r="178" spans="1:48" x14ac:dyDescent="0.35">
      <c r="A178" s="415">
        <v>3</v>
      </c>
      <c r="B178" s="420"/>
      <c r="C178" s="491"/>
      <c r="D178" s="491"/>
      <c r="E178" s="423"/>
      <c r="F178" s="234">
        <v>0</v>
      </c>
      <c r="G178" s="234">
        <v>0</v>
      </c>
      <c r="H178" s="235">
        <f t="shared" si="134"/>
        <v>0</v>
      </c>
      <c r="I178" s="234">
        <v>0</v>
      </c>
      <c r="J178" s="234">
        <v>0</v>
      </c>
      <c r="K178" s="235">
        <f t="shared" si="135"/>
        <v>0</v>
      </c>
      <c r="L178" s="234">
        <v>0</v>
      </c>
      <c r="M178" s="236">
        <f t="shared" si="136"/>
        <v>0</v>
      </c>
      <c r="N178" s="222"/>
      <c r="P178" s="415">
        <v>3</v>
      </c>
      <c r="Q178" s="420"/>
      <c r="R178" s="491"/>
      <c r="S178" s="491"/>
      <c r="T178" s="409"/>
      <c r="U178" s="162">
        <f t="shared" si="137"/>
        <v>0</v>
      </c>
      <c r="V178" s="234">
        <v>0</v>
      </c>
      <c r="W178" s="234">
        <v>0</v>
      </c>
      <c r="X178" s="295">
        <f t="shared" si="138"/>
        <v>0</v>
      </c>
      <c r="Y178" s="234">
        <v>0</v>
      </c>
      <c r="Z178" s="234">
        <v>0</v>
      </c>
      <c r="AA178" s="295">
        <f t="shared" si="139"/>
        <v>0</v>
      </c>
      <c r="AB178" s="234">
        <v>0</v>
      </c>
      <c r="AC178" s="295">
        <f t="shared" si="140"/>
        <v>0</v>
      </c>
      <c r="AD178" s="296">
        <f t="shared" si="141"/>
        <v>0</v>
      </c>
      <c r="AE178" s="222"/>
      <c r="AG178" s="415">
        <v>3</v>
      </c>
      <c r="AH178" s="420"/>
      <c r="AI178" s="491"/>
      <c r="AJ178" s="491"/>
      <c r="AK178" s="409"/>
      <c r="AL178" s="307">
        <f t="shared" si="142"/>
        <v>0</v>
      </c>
      <c r="AM178" s="234">
        <v>0</v>
      </c>
      <c r="AN178" s="234">
        <v>0</v>
      </c>
      <c r="AO178" s="277">
        <f t="shared" si="143"/>
        <v>0</v>
      </c>
      <c r="AP178" s="234">
        <v>0</v>
      </c>
      <c r="AQ178" s="234">
        <v>0</v>
      </c>
      <c r="AR178" s="277">
        <f t="shared" si="144"/>
        <v>0</v>
      </c>
      <c r="AS178" s="234">
        <v>0</v>
      </c>
      <c r="AT178" s="277">
        <f t="shared" si="145"/>
        <v>0</v>
      </c>
      <c r="AU178" s="278">
        <f t="shared" ref="AU178:AU183" si="146">IF($S$233&lt;&gt;0, AC178+AL178-AT178, M178+AL178-AT178)</f>
        <v>0</v>
      </c>
    </row>
    <row r="179" spans="1:48" x14ac:dyDescent="0.35">
      <c r="A179" s="415">
        <v>4</v>
      </c>
      <c r="B179" s="420"/>
      <c r="C179" s="491"/>
      <c r="D179" s="491"/>
      <c r="E179" s="423"/>
      <c r="F179" s="234">
        <v>0</v>
      </c>
      <c r="G179" s="234">
        <v>0</v>
      </c>
      <c r="H179" s="235">
        <f>SUM(F179:G179)</f>
        <v>0</v>
      </c>
      <c r="I179" s="234">
        <v>0</v>
      </c>
      <c r="J179" s="234">
        <v>0</v>
      </c>
      <c r="K179" s="235">
        <f>SUM(I179:J179)</f>
        <v>0</v>
      </c>
      <c r="L179" s="234">
        <v>0</v>
      </c>
      <c r="M179" s="236">
        <f>SUM(H179, K179, L179)</f>
        <v>0</v>
      </c>
      <c r="N179" s="222"/>
      <c r="P179" s="415">
        <v>4</v>
      </c>
      <c r="Q179" s="420"/>
      <c r="R179" s="491"/>
      <c r="S179" s="491"/>
      <c r="T179" s="409"/>
      <c r="U179" s="162">
        <f t="shared" si="137"/>
        <v>0</v>
      </c>
      <c r="V179" s="234">
        <v>0</v>
      </c>
      <c r="W179" s="234">
        <v>0</v>
      </c>
      <c r="X179" s="295">
        <f t="shared" si="138"/>
        <v>0</v>
      </c>
      <c r="Y179" s="234">
        <v>0</v>
      </c>
      <c r="Z179" s="234">
        <v>0</v>
      </c>
      <c r="AA179" s="295">
        <f t="shared" si="139"/>
        <v>0</v>
      </c>
      <c r="AB179" s="234">
        <v>0</v>
      </c>
      <c r="AC179" s="295">
        <f t="shared" si="140"/>
        <v>0</v>
      </c>
      <c r="AD179" s="296">
        <f t="shared" si="141"/>
        <v>0</v>
      </c>
      <c r="AE179" s="222"/>
      <c r="AG179" s="415">
        <v>4</v>
      </c>
      <c r="AH179" s="420"/>
      <c r="AI179" s="491"/>
      <c r="AJ179" s="491"/>
      <c r="AK179" s="409"/>
      <c r="AL179" s="307">
        <f t="shared" si="142"/>
        <v>0</v>
      </c>
      <c r="AM179" s="234">
        <v>0</v>
      </c>
      <c r="AN179" s="234">
        <v>0</v>
      </c>
      <c r="AO179" s="277">
        <f t="shared" si="143"/>
        <v>0</v>
      </c>
      <c r="AP179" s="234">
        <v>0</v>
      </c>
      <c r="AQ179" s="234">
        <v>0</v>
      </c>
      <c r="AR179" s="277">
        <f t="shared" si="144"/>
        <v>0</v>
      </c>
      <c r="AS179" s="234">
        <v>0</v>
      </c>
      <c r="AT179" s="277">
        <f t="shared" si="145"/>
        <v>0</v>
      </c>
      <c r="AU179" s="278">
        <f t="shared" si="146"/>
        <v>0</v>
      </c>
    </row>
    <row r="180" spans="1:48" x14ac:dyDescent="0.35">
      <c r="A180" s="415">
        <v>5</v>
      </c>
      <c r="B180" s="420"/>
      <c r="C180" s="491"/>
      <c r="D180" s="491"/>
      <c r="E180" s="423"/>
      <c r="F180" s="234">
        <v>0</v>
      </c>
      <c r="G180" s="234">
        <v>0</v>
      </c>
      <c r="H180" s="235">
        <f t="shared" si="134"/>
        <v>0</v>
      </c>
      <c r="I180" s="234">
        <v>0</v>
      </c>
      <c r="J180" s="234">
        <v>0</v>
      </c>
      <c r="K180" s="235">
        <f t="shared" si="135"/>
        <v>0</v>
      </c>
      <c r="L180" s="234">
        <v>0</v>
      </c>
      <c r="M180" s="236">
        <f t="shared" si="136"/>
        <v>0</v>
      </c>
      <c r="N180" s="222"/>
      <c r="P180" s="415">
        <v>5</v>
      </c>
      <c r="Q180" s="420"/>
      <c r="R180" s="491"/>
      <c r="S180" s="491"/>
      <c r="T180" s="409"/>
      <c r="U180" s="162">
        <f t="shared" si="137"/>
        <v>0</v>
      </c>
      <c r="V180" s="234">
        <v>0</v>
      </c>
      <c r="W180" s="234">
        <v>0</v>
      </c>
      <c r="X180" s="295">
        <f t="shared" si="138"/>
        <v>0</v>
      </c>
      <c r="Y180" s="234">
        <v>0</v>
      </c>
      <c r="Z180" s="234">
        <v>0</v>
      </c>
      <c r="AA180" s="295">
        <f t="shared" si="139"/>
        <v>0</v>
      </c>
      <c r="AB180" s="234">
        <v>0</v>
      </c>
      <c r="AC180" s="295">
        <f t="shared" si="140"/>
        <v>0</v>
      </c>
      <c r="AD180" s="296">
        <f t="shared" si="141"/>
        <v>0</v>
      </c>
      <c r="AE180" s="222"/>
      <c r="AG180" s="415">
        <v>5</v>
      </c>
      <c r="AH180" s="420"/>
      <c r="AI180" s="491"/>
      <c r="AJ180" s="491"/>
      <c r="AK180" s="409"/>
      <c r="AL180" s="307">
        <f t="shared" si="142"/>
        <v>0</v>
      </c>
      <c r="AM180" s="234">
        <v>0</v>
      </c>
      <c r="AN180" s="234">
        <v>0</v>
      </c>
      <c r="AO180" s="277">
        <f t="shared" si="143"/>
        <v>0</v>
      </c>
      <c r="AP180" s="234">
        <v>0</v>
      </c>
      <c r="AQ180" s="234">
        <v>0</v>
      </c>
      <c r="AR180" s="277">
        <f t="shared" si="144"/>
        <v>0</v>
      </c>
      <c r="AS180" s="234">
        <v>0</v>
      </c>
      <c r="AT180" s="277">
        <f t="shared" si="145"/>
        <v>0</v>
      </c>
      <c r="AU180" s="278">
        <f t="shared" si="146"/>
        <v>0</v>
      </c>
    </row>
    <row r="181" spans="1:48" x14ac:dyDescent="0.35">
      <c r="A181" s="415">
        <v>6</v>
      </c>
      <c r="B181" s="420"/>
      <c r="C181" s="491"/>
      <c r="D181" s="491"/>
      <c r="E181" s="423"/>
      <c r="F181" s="234">
        <v>0</v>
      </c>
      <c r="G181" s="234">
        <v>0</v>
      </c>
      <c r="H181" s="235">
        <f t="shared" si="134"/>
        <v>0</v>
      </c>
      <c r="I181" s="234">
        <v>0</v>
      </c>
      <c r="J181" s="234">
        <v>0</v>
      </c>
      <c r="K181" s="235">
        <f t="shared" si="135"/>
        <v>0</v>
      </c>
      <c r="L181" s="234">
        <v>0</v>
      </c>
      <c r="M181" s="236">
        <f t="shared" si="136"/>
        <v>0</v>
      </c>
      <c r="N181" s="222"/>
      <c r="P181" s="415">
        <v>6</v>
      </c>
      <c r="Q181" s="420"/>
      <c r="R181" s="491"/>
      <c r="S181" s="491"/>
      <c r="T181" s="409"/>
      <c r="U181" s="162">
        <f t="shared" si="137"/>
        <v>0</v>
      </c>
      <c r="V181" s="234">
        <v>0</v>
      </c>
      <c r="W181" s="234">
        <v>0</v>
      </c>
      <c r="X181" s="295">
        <f t="shared" si="138"/>
        <v>0</v>
      </c>
      <c r="Y181" s="234">
        <v>0</v>
      </c>
      <c r="Z181" s="234">
        <v>0</v>
      </c>
      <c r="AA181" s="295">
        <f t="shared" si="139"/>
        <v>0</v>
      </c>
      <c r="AB181" s="234">
        <v>0</v>
      </c>
      <c r="AC181" s="295">
        <f t="shared" si="140"/>
        <v>0</v>
      </c>
      <c r="AD181" s="296">
        <f t="shared" si="141"/>
        <v>0</v>
      </c>
      <c r="AE181" s="222"/>
      <c r="AG181" s="415">
        <v>6</v>
      </c>
      <c r="AH181" s="420"/>
      <c r="AI181" s="491"/>
      <c r="AJ181" s="491"/>
      <c r="AK181" s="409"/>
      <c r="AL181" s="307">
        <f t="shared" si="142"/>
        <v>0</v>
      </c>
      <c r="AM181" s="234">
        <v>0</v>
      </c>
      <c r="AN181" s="234">
        <v>0</v>
      </c>
      <c r="AO181" s="277">
        <f t="shared" si="143"/>
        <v>0</v>
      </c>
      <c r="AP181" s="234">
        <v>0</v>
      </c>
      <c r="AQ181" s="234">
        <v>0</v>
      </c>
      <c r="AR181" s="277">
        <f t="shared" si="144"/>
        <v>0</v>
      </c>
      <c r="AS181" s="234">
        <v>0</v>
      </c>
      <c r="AT181" s="277">
        <f t="shared" si="145"/>
        <v>0</v>
      </c>
      <c r="AU181" s="278">
        <f t="shared" si="146"/>
        <v>0</v>
      </c>
    </row>
    <row r="182" spans="1:48" x14ac:dyDescent="0.35">
      <c r="A182" s="620" t="s">
        <v>180</v>
      </c>
      <c r="B182" s="617"/>
      <c r="C182" s="532">
        <v>0</v>
      </c>
      <c r="D182" s="532"/>
      <c r="E182" s="423"/>
      <c r="F182" s="234">
        <v>0</v>
      </c>
      <c r="G182" s="234">
        <v>0</v>
      </c>
      <c r="H182" s="235">
        <f t="shared" si="134"/>
        <v>0</v>
      </c>
      <c r="I182" s="234">
        <v>0</v>
      </c>
      <c r="J182" s="234">
        <v>0</v>
      </c>
      <c r="K182" s="235">
        <f t="shared" si="135"/>
        <v>0</v>
      </c>
      <c r="L182" s="234">
        <v>0</v>
      </c>
      <c r="M182" s="236">
        <f t="shared" si="136"/>
        <v>0</v>
      </c>
      <c r="N182" s="222"/>
      <c r="P182" s="620" t="s">
        <v>180</v>
      </c>
      <c r="Q182" s="617"/>
      <c r="R182" s="532">
        <v>0</v>
      </c>
      <c r="S182" s="532"/>
      <c r="T182" s="409"/>
      <c r="U182" s="162">
        <f t="shared" si="137"/>
        <v>0</v>
      </c>
      <c r="V182" s="234">
        <v>0</v>
      </c>
      <c r="W182" s="234">
        <v>0</v>
      </c>
      <c r="X182" s="295">
        <f t="shared" si="138"/>
        <v>0</v>
      </c>
      <c r="Y182" s="234">
        <v>0</v>
      </c>
      <c r="Z182" s="234">
        <v>0</v>
      </c>
      <c r="AA182" s="295">
        <f t="shared" si="139"/>
        <v>0</v>
      </c>
      <c r="AB182" s="234">
        <v>0</v>
      </c>
      <c r="AC182" s="295">
        <f t="shared" si="140"/>
        <v>0</v>
      </c>
      <c r="AD182" s="296">
        <f t="shared" si="141"/>
        <v>0</v>
      </c>
      <c r="AE182" s="222"/>
      <c r="AG182" s="620" t="s">
        <v>180</v>
      </c>
      <c r="AH182" s="617"/>
      <c r="AI182" s="532">
        <v>0</v>
      </c>
      <c r="AJ182" s="532"/>
      <c r="AK182" s="409"/>
      <c r="AL182" s="307">
        <f t="shared" si="142"/>
        <v>0</v>
      </c>
      <c r="AM182" s="234">
        <v>0</v>
      </c>
      <c r="AN182" s="234">
        <v>0</v>
      </c>
      <c r="AO182" s="277">
        <f t="shared" si="143"/>
        <v>0</v>
      </c>
      <c r="AP182" s="234">
        <v>0</v>
      </c>
      <c r="AQ182" s="234">
        <v>0</v>
      </c>
      <c r="AR182" s="277">
        <f t="shared" si="144"/>
        <v>0</v>
      </c>
      <c r="AS182" s="234">
        <v>0</v>
      </c>
      <c r="AT182" s="277">
        <f t="shared" si="145"/>
        <v>0</v>
      </c>
      <c r="AU182" s="278">
        <f t="shared" si="146"/>
        <v>0</v>
      </c>
    </row>
    <row r="183" spans="1:48" ht="16" thickBot="1" x14ac:dyDescent="0.4">
      <c r="A183" s="493" t="s">
        <v>207</v>
      </c>
      <c r="B183" s="494"/>
      <c r="C183" s="497">
        <f>COUNTA(B176:B181)+C182</f>
        <v>0</v>
      </c>
      <c r="D183" s="497"/>
      <c r="E183" s="411"/>
      <c r="F183" s="250">
        <f>SUM(F176:F182)</f>
        <v>0</v>
      </c>
      <c r="G183" s="250">
        <f>SUM(G176:G182)</f>
        <v>0</v>
      </c>
      <c r="H183" s="250">
        <f t="shared" ref="H183:L183" si="147">SUM(H176:H182)</f>
        <v>0</v>
      </c>
      <c r="I183" s="250">
        <f t="shared" si="147"/>
        <v>0</v>
      </c>
      <c r="J183" s="250">
        <f>SUM(J176:J182)</f>
        <v>0</v>
      </c>
      <c r="K183" s="250">
        <f t="shared" si="147"/>
        <v>0</v>
      </c>
      <c r="L183" s="250">
        <f t="shared" si="147"/>
        <v>0</v>
      </c>
      <c r="M183" s="237">
        <f>SUM(M176:M182)</f>
        <v>0</v>
      </c>
      <c r="N183" s="222"/>
      <c r="P183" s="493" t="s">
        <v>207</v>
      </c>
      <c r="Q183" s="494"/>
      <c r="R183" s="498">
        <f>COUNTA(Q176:Q181)+R182</f>
        <v>0</v>
      </c>
      <c r="S183" s="498"/>
      <c r="T183" s="411"/>
      <c r="U183" s="339">
        <f t="shared" si="137"/>
        <v>0</v>
      </c>
      <c r="V183" s="293">
        <f>SUM(V176:V182)</f>
        <v>0</v>
      </c>
      <c r="W183" s="293">
        <f>SUM(W176:W182)</f>
        <v>0</v>
      </c>
      <c r="X183" s="293">
        <f t="shared" ref="X183:AB183" si="148">SUM(X176:X182)</f>
        <v>0</v>
      </c>
      <c r="Y183" s="293">
        <f t="shared" si="148"/>
        <v>0</v>
      </c>
      <c r="Z183" s="293">
        <f t="shared" si="148"/>
        <v>0</v>
      </c>
      <c r="AA183" s="293">
        <f t="shared" si="148"/>
        <v>0</v>
      </c>
      <c r="AB183" s="293">
        <f t="shared" si="148"/>
        <v>0</v>
      </c>
      <c r="AC183" s="293">
        <f>SUM(AC176:AC182)</f>
        <v>0</v>
      </c>
      <c r="AD183" s="294">
        <f>SUM(AD176:AD182)</f>
        <v>0</v>
      </c>
      <c r="AE183" s="222"/>
      <c r="AG183" s="493" t="s">
        <v>207</v>
      </c>
      <c r="AH183" s="494"/>
      <c r="AI183" s="543">
        <f>COUNTA(AH176:AH181)+AI182</f>
        <v>0</v>
      </c>
      <c r="AJ183" s="543"/>
      <c r="AK183" s="411"/>
      <c r="AL183" s="337">
        <f t="shared" si="142"/>
        <v>0</v>
      </c>
      <c r="AM183" s="275">
        <f>SUM(AM176:AM182)</f>
        <v>0</v>
      </c>
      <c r="AN183" s="275">
        <f>SUM(AN176:AN182)</f>
        <v>0</v>
      </c>
      <c r="AO183" s="275">
        <f t="shared" ref="AO183:AT183" si="149">SUM(AO176:AO182)</f>
        <v>0</v>
      </c>
      <c r="AP183" s="275">
        <f t="shared" si="149"/>
        <v>0</v>
      </c>
      <c r="AQ183" s="275">
        <f t="shared" si="149"/>
        <v>0</v>
      </c>
      <c r="AR183" s="275">
        <f t="shared" si="149"/>
        <v>0</v>
      </c>
      <c r="AS183" s="275">
        <f t="shared" si="149"/>
        <v>0</v>
      </c>
      <c r="AT183" s="275">
        <f t="shared" si="149"/>
        <v>0</v>
      </c>
      <c r="AU183" s="276">
        <f t="shared" si="146"/>
        <v>0</v>
      </c>
      <c r="AV183" s="358"/>
    </row>
    <row r="184" spans="1:48" ht="3.75" customHeight="1" thickBot="1" x14ac:dyDescent="0.4">
      <c r="F184" s="357"/>
      <c r="G184" s="357"/>
      <c r="Y184" s="163"/>
      <c r="Z184" s="163"/>
      <c r="AA184" s="163"/>
      <c r="AB184" s="163"/>
      <c r="AC184" s="163"/>
      <c r="AD184" s="163"/>
      <c r="AE184" s="358"/>
    </row>
    <row r="185" spans="1:48" s="242" customFormat="1" x14ac:dyDescent="0.35">
      <c r="A185" s="502" t="s">
        <v>186</v>
      </c>
      <c r="B185" s="503"/>
      <c r="C185" s="503"/>
      <c r="D185" s="503"/>
      <c r="E185" s="503"/>
      <c r="F185" s="503"/>
      <c r="G185" s="503"/>
      <c r="H185" s="503"/>
      <c r="I185" s="503"/>
      <c r="J185" s="503"/>
      <c r="K185" s="503"/>
      <c r="L185" s="503"/>
      <c r="M185" s="518"/>
      <c r="N185" s="413"/>
      <c r="P185" s="502" t="s">
        <v>186</v>
      </c>
      <c r="Q185" s="503"/>
      <c r="R185" s="503"/>
      <c r="S185" s="503"/>
      <c r="T185" s="503"/>
      <c r="U185" s="503"/>
      <c r="V185" s="503"/>
      <c r="W185" s="503"/>
      <c r="X185" s="503"/>
      <c r="Y185" s="503"/>
      <c r="Z185" s="503"/>
      <c r="AA185" s="503"/>
      <c r="AB185" s="503"/>
      <c r="AC185" s="503"/>
      <c r="AD185" s="418"/>
      <c r="AE185" s="413"/>
      <c r="AG185" s="502" t="s">
        <v>186</v>
      </c>
      <c r="AH185" s="503"/>
      <c r="AI185" s="503"/>
      <c r="AJ185" s="503"/>
      <c r="AK185" s="503"/>
      <c r="AL185" s="503"/>
      <c r="AM185" s="503"/>
      <c r="AN185" s="503"/>
      <c r="AO185" s="503"/>
      <c r="AP185" s="503"/>
      <c r="AQ185" s="503"/>
      <c r="AR185" s="503"/>
      <c r="AS185" s="503"/>
      <c r="AT185" s="503"/>
      <c r="AU185" s="418"/>
    </row>
    <row r="186" spans="1:48" s="242" customFormat="1" ht="31.5" customHeight="1" x14ac:dyDescent="0.35">
      <c r="A186" s="534" t="s">
        <v>188</v>
      </c>
      <c r="B186" s="533"/>
      <c r="C186" s="533" t="s">
        <v>13</v>
      </c>
      <c r="D186" s="533"/>
      <c r="E186" s="424" t="s">
        <v>14</v>
      </c>
      <c r="F186" s="412" t="s">
        <v>171</v>
      </c>
      <c r="G186" s="412" t="s">
        <v>68</v>
      </c>
      <c r="H186" s="422" t="s">
        <v>151</v>
      </c>
      <c r="I186" s="412" t="s">
        <v>80</v>
      </c>
      <c r="J186" s="412" t="s">
        <v>81</v>
      </c>
      <c r="K186" s="422" t="s">
        <v>82</v>
      </c>
      <c r="L186" s="412" t="s">
        <v>150</v>
      </c>
      <c r="M186" s="259" t="s">
        <v>18</v>
      </c>
      <c r="N186" s="413"/>
      <c r="P186" s="534" t="s">
        <v>188</v>
      </c>
      <c r="Q186" s="533"/>
      <c r="R186" s="533" t="s">
        <v>13</v>
      </c>
      <c r="S186" s="533"/>
      <c r="T186" s="424" t="s">
        <v>14</v>
      </c>
      <c r="U186" s="260" t="s">
        <v>111</v>
      </c>
      <c r="V186" s="424" t="s">
        <v>171</v>
      </c>
      <c r="W186" s="424" t="s">
        <v>68</v>
      </c>
      <c r="X186" s="260" t="s">
        <v>151</v>
      </c>
      <c r="Y186" s="424" t="s">
        <v>80</v>
      </c>
      <c r="Z186" s="424" t="s">
        <v>81</v>
      </c>
      <c r="AA186" s="260" t="s">
        <v>82</v>
      </c>
      <c r="AB186" s="424" t="s">
        <v>150</v>
      </c>
      <c r="AC186" s="260" t="s">
        <v>18</v>
      </c>
      <c r="AD186" s="267" t="s">
        <v>114</v>
      </c>
      <c r="AE186" s="413"/>
      <c r="AG186" s="534" t="s">
        <v>188</v>
      </c>
      <c r="AH186" s="533"/>
      <c r="AI186" s="533" t="s">
        <v>13</v>
      </c>
      <c r="AJ186" s="533"/>
      <c r="AK186" s="424" t="s">
        <v>14</v>
      </c>
      <c r="AL186" s="260" t="s">
        <v>111</v>
      </c>
      <c r="AM186" s="424" t="s">
        <v>171</v>
      </c>
      <c r="AN186" s="424" t="s">
        <v>68</v>
      </c>
      <c r="AO186" s="260" t="s">
        <v>151</v>
      </c>
      <c r="AP186" s="424" t="s">
        <v>80</v>
      </c>
      <c r="AQ186" s="424" t="s">
        <v>81</v>
      </c>
      <c r="AR186" s="260" t="s">
        <v>82</v>
      </c>
      <c r="AS186" s="424" t="s">
        <v>150</v>
      </c>
      <c r="AT186" s="260" t="s">
        <v>213</v>
      </c>
      <c r="AU186" s="267" t="s">
        <v>260</v>
      </c>
    </row>
    <row r="187" spans="1:48" x14ac:dyDescent="0.35">
      <c r="A187" s="495">
        <v>0</v>
      </c>
      <c r="B187" s="491"/>
      <c r="C187" s="496" t="s">
        <v>19</v>
      </c>
      <c r="D187" s="496"/>
      <c r="E187" s="409"/>
      <c r="F187" s="234">
        <v>0</v>
      </c>
      <c r="G187" s="234">
        <v>0</v>
      </c>
      <c r="H187" s="235">
        <f>SUM(F187:G187)</f>
        <v>0</v>
      </c>
      <c r="I187" s="234">
        <v>0</v>
      </c>
      <c r="J187" s="234">
        <v>0</v>
      </c>
      <c r="K187" s="235">
        <f>SUM(I187:J187)</f>
        <v>0</v>
      </c>
      <c r="L187" s="234">
        <v>0</v>
      </c>
      <c r="M187" s="236">
        <f>SUM(H187, K187, L187)</f>
        <v>0</v>
      </c>
      <c r="N187" s="223"/>
      <c r="P187" s="522">
        <v>0</v>
      </c>
      <c r="Q187" s="496"/>
      <c r="R187" s="496" t="s">
        <v>19</v>
      </c>
      <c r="S187" s="496"/>
      <c r="T187" s="409"/>
      <c r="U187" s="162">
        <f t="shared" ref="U187:U194" si="150">AU107</f>
        <v>0</v>
      </c>
      <c r="V187" s="234">
        <v>0</v>
      </c>
      <c r="W187" s="234">
        <v>0</v>
      </c>
      <c r="X187" s="295">
        <f>SUM(V187:W187)</f>
        <v>0</v>
      </c>
      <c r="Y187" s="234">
        <v>0</v>
      </c>
      <c r="Z187" s="234">
        <v>0</v>
      </c>
      <c r="AA187" s="295">
        <f>SUM(Y187:Z187)</f>
        <v>0</v>
      </c>
      <c r="AB187" s="234">
        <v>0</v>
      </c>
      <c r="AC187" s="295">
        <f>SUM(X187, AA187, AB187)</f>
        <v>0</v>
      </c>
      <c r="AD187" s="296">
        <f t="shared" ref="AD187:AD191" si="151">M187-AC187</f>
        <v>0</v>
      </c>
      <c r="AE187" s="223"/>
      <c r="AG187" s="522">
        <v>0</v>
      </c>
      <c r="AH187" s="496"/>
      <c r="AI187" s="496" t="s">
        <v>19</v>
      </c>
      <c r="AJ187" s="496"/>
      <c r="AK187" s="409"/>
      <c r="AL187" s="307">
        <f t="shared" ref="AL187:AL194" si="152">AU107</f>
        <v>0</v>
      </c>
      <c r="AM187" s="234">
        <v>0</v>
      </c>
      <c r="AN187" s="234">
        <v>0</v>
      </c>
      <c r="AO187" s="277">
        <f>SUM(AM187:AN187)</f>
        <v>0</v>
      </c>
      <c r="AP187" s="234">
        <v>0</v>
      </c>
      <c r="AQ187" s="234">
        <v>0</v>
      </c>
      <c r="AR187" s="277">
        <f>SUM(AP187:AQ187)</f>
        <v>0</v>
      </c>
      <c r="AS187" s="234">
        <v>0</v>
      </c>
      <c r="AT187" s="277">
        <f>SUM(AO187, AR187, AS187)</f>
        <v>0</v>
      </c>
      <c r="AU187" s="278">
        <f t="shared" ref="AU187:AU192" si="153">IF($S$233&lt;&gt;0, AC187+AL187-AT187, M187+AL187-AT187)</f>
        <v>0</v>
      </c>
    </row>
    <row r="188" spans="1:48" x14ac:dyDescent="0.35">
      <c r="A188" s="495">
        <v>0</v>
      </c>
      <c r="B188" s="491"/>
      <c r="C188" s="496" t="s">
        <v>20</v>
      </c>
      <c r="D188" s="496"/>
      <c r="E188" s="409"/>
      <c r="F188" s="234">
        <v>0</v>
      </c>
      <c r="G188" s="234">
        <v>0</v>
      </c>
      <c r="H188" s="235">
        <f t="shared" ref="H188:H191" si="154">SUM(F188:G188)</f>
        <v>0</v>
      </c>
      <c r="I188" s="234">
        <v>0</v>
      </c>
      <c r="J188" s="234">
        <v>0</v>
      </c>
      <c r="K188" s="235">
        <f t="shared" ref="K188:K191" si="155">SUM(I188:J188)</f>
        <v>0</v>
      </c>
      <c r="L188" s="234">
        <v>0</v>
      </c>
      <c r="M188" s="236">
        <f t="shared" ref="M188:M191" si="156">SUM(H188, K188, L188)</f>
        <v>0</v>
      </c>
      <c r="N188" s="223"/>
      <c r="P188" s="522">
        <v>0</v>
      </c>
      <c r="Q188" s="496"/>
      <c r="R188" s="496" t="s">
        <v>20</v>
      </c>
      <c r="S188" s="496"/>
      <c r="T188" s="409"/>
      <c r="U188" s="162">
        <f t="shared" si="150"/>
        <v>0</v>
      </c>
      <c r="V188" s="234">
        <v>0</v>
      </c>
      <c r="W188" s="234">
        <v>0</v>
      </c>
      <c r="X188" s="295">
        <f t="shared" ref="X188:X191" si="157">SUM(V188:W188)</f>
        <v>0</v>
      </c>
      <c r="Y188" s="234">
        <v>0</v>
      </c>
      <c r="Z188" s="234">
        <v>0</v>
      </c>
      <c r="AA188" s="295">
        <f t="shared" ref="AA188:AA191" si="158">SUM(Y188:Z188)</f>
        <v>0</v>
      </c>
      <c r="AB188" s="234">
        <v>0</v>
      </c>
      <c r="AC188" s="295">
        <f t="shared" ref="AC188:AC191" si="159">SUM(X188, AA188, AB188)</f>
        <v>0</v>
      </c>
      <c r="AD188" s="296">
        <f t="shared" si="151"/>
        <v>0</v>
      </c>
      <c r="AE188" s="223"/>
      <c r="AG188" s="522">
        <v>0</v>
      </c>
      <c r="AH188" s="496"/>
      <c r="AI188" s="496" t="s">
        <v>20</v>
      </c>
      <c r="AJ188" s="496"/>
      <c r="AK188" s="409"/>
      <c r="AL188" s="307">
        <f t="shared" si="152"/>
        <v>0</v>
      </c>
      <c r="AM188" s="234">
        <v>0</v>
      </c>
      <c r="AN188" s="234">
        <v>0</v>
      </c>
      <c r="AO188" s="277">
        <f t="shared" ref="AO188:AO191" si="160">SUM(AM188:AN188)</f>
        <v>0</v>
      </c>
      <c r="AP188" s="234">
        <v>0</v>
      </c>
      <c r="AQ188" s="234">
        <v>0</v>
      </c>
      <c r="AR188" s="277">
        <f t="shared" ref="AR188:AR191" si="161">SUM(AP188:AQ188)</f>
        <v>0</v>
      </c>
      <c r="AS188" s="234">
        <v>0</v>
      </c>
      <c r="AT188" s="277">
        <f t="shared" ref="AT188:AT191" si="162">SUM(AO188, AR188, AS188)</f>
        <v>0</v>
      </c>
      <c r="AU188" s="278">
        <f t="shared" si="153"/>
        <v>0</v>
      </c>
    </row>
    <row r="189" spans="1:48" x14ac:dyDescent="0.35">
      <c r="A189" s="495">
        <v>0</v>
      </c>
      <c r="B189" s="491"/>
      <c r="C189" s="496" t="s">
        <v>21</v>
      </c>
      <c r="D189" s="496"/>
      <c r="E189" s="409"/>
      <c r="F189" s="234">
        <v>0</v>
      </c>
      <c r="G189" s="234">
        <v>0</v>
      </c>
      <c r="H189" s="235">
        <f>SUM(F189:G189)</f>
        <v>0</v>
      </c>
      <c r="I189" s="234">
        <v>0</v>
      </c>
      <c r="J189" s="234">
        <v>0</v>
      </c>
      <c r="K189" s="235">
        <f t="shared" si="155"/>
        <v>0</v>
      </c>
      <c r="L189" s="234">
        <v>0</v>
      </c>
      <c r="M189" s="236">
        <f t="shared" si="156"/>
        <v>0</v>
      </c>
      <c r="N189" s="223"/>
      <c r="P189" s="522">
        <v>0</v>
      </c>
      <c r="Q189" s="496"/>
      <c r="R189" s="496" t="s">
        <v>21</v>
      </c>
      <c r="S189" s="496"/>
      <c r="T189" s="409"/>
      <c r="U189" s="162">
        <f t="shared" si="150"/>
        <v>0</v>
      </c>
      <c r="V189" s="234">
        <v>0</v>
      </c>
      <c r="W189" s="234">
        <v>0</v>
      </c>
      <c r="X189" s="295">
        <f t="shared" si="157"/>
        <v>0</v>
      </c>
      <c r="Y189" s="234">
        <v>0</v>
      </c>
      <c r="Z189" s="234">
        <v>0</v>
      </c>
      <c r="AA189" s="295">
        <f t="shared" si="158"/>
        <v>0</v>
      </c>
      <c r="AB189" s="234">
        <v>0</v>
      </c>
      <c r="AC189" s="295">
        <f t="shared" si="159"/>
        <v>0</v>
      </c>
      <c r="AD189" s="296">
        <f t="shared" si="151"/>
        <v>0</v>
      </c>
      <c r="AE189" s="223"/>
      <c r="AG189" s="522">
        <v>0</v>
      </c>
      <c r="AH189" s="496"/>
      <c r="AI189" s="496" t="s">
        <v>21</v>
      </c>
      <c r="AJ189" s="496"/>
      <c r="AK189" s="409"/>
      <c r="AL189" s="307">
        <f t="shared" si="152"/>
        <v>0</v>
      </c>
      <c r="AM189" s="234">
        <v>0</v>
      </c>
      <c r="AN189" s="234">
        <v>0</v>
      </c>
      <c r="AO189" s="277">
        <f t="shared" si="160"/>
        <v>0</v>
      </c>
      <c r="AP189" s="234">
        <v>0</v>
      </c>
      <c r="AQ189" s="234">
        <v>0</v>
      </c>
      <c r="AR189" s="277">
        <f t="shared" si="161"/>
        <v>0</v>
      </c>
      <c r="AS189" s="234">
        <v>0</v>
      </c>
      <c r="AT189" s="277">
        <f t="shared" si="162"/>
        <v>0</v>
      </c>
      <c r="AU189" s="278">
        <f t="shared" si="153"/>
        <v>0</v>
      </c>
    </row>
    <row r="190" spans="1:48" x14ac:dyDescent="0.35">
      <c r="A190" s="495">
        <v>0</v>
      </c>
      <c r="B190" s="491"/>
      <c r="C190" s="496" t="s">
        <v>22</v>
      </c>
      <c r="D190" s="496"/>
      <c r="E190" s="409"/>
      <c r="F190" s="234">
        <v>0</v>
      </c>
      <c r="G190" s="234">
        <v>0</v>
      </c>
      <c r="H190" s="235">
        <f t="shared" si="154"/>
        <v>0</v>
      </c>
      <c r="I190" s="234">
        <v>0</v>
      </c>
      <c r="J190" s="234">
        <v>0</v>
      </c>
      <c r="K190" s="235">
        <f t="shared" si="155"/>
        <v>0</v>
      </c>
      <c r="L190" s="234">
        <v>0</v>
      </c>
      <c r="M190" s="236">
        <f t="shared" si="156"/>
        <v>0</v>
      </c>
      <c r="N190" s="223"/>
      <c r="P190" s="522">
        <v>0</v>
      </c>
      <c r="Q190" s="496"/>
      <c r="R190" s="496" t="s">
        <v>22</v>
      </c>
      <c r="S190" s="496"/>
      <c r="T190" s="409"/>
      <c r="U190" s="162">
        <f t="shared" si="150"/>
        <v>0</v>
      </c>
      <c r="V190" s="234">
        <v>0</v>
      </c>
      <c r="W190" s="234">
        <v>0</v>
      </c>
      <c r="X190" s="295">
        <f t="shared" si="157"/>
        <v>0</v>
      </c>
      <c r="Y190" s="234">
        <v>0</v>
      </c>
      <c r="Z190" s="234">
        <v>0</v>
      </c>
      <c r="AA190" s="295">
        <f t="shared" si="158"/>
        <v>0</v>
      </c>
      <c r="AB190" s="234">
        <v>0</v>
      </c>
      <c r="AC190" s="295">
        <f t="shared" si="159"/>
        <v>0</v>
      </c>
      <c r="AD190" s="296">
        <f t="shared" si="151"/>
        <v>0</v>
      </c>
      <c r="AE190" s="223"/>
      <c r="AG190" s="522">
        <v>0</v>
      </c>
      <c r="AH190" s="496"/>
      <c r="AI190" s="496" t="s">
        <v>22</v>
      </c>
      <c r="AJ190" s="496"/>
      <c r="AK190" s="409"/>
      <c r="AL190" s="307">
        <f t="shared" si="152"/>
        <v>0</v>
      </c>
      <c r="AM190" s="234">
        <v>0</v>
      </c>
      <c r="AN190" s="234">
        <v>0</v>
      </c>
      <c r="AO190" s="277">
        <f t="shared" si="160"/>
        <v>0</v>
      </c>
      <c r="AP190" s="234">
        <v>0</v>
      </c>
      <c r="AQ190" s="234">
        <v>0</v>
      </c>
      <c r="AR190" s="277">
        <f t="shared" si="161"/>
        <v>0</v>
      </c>
      <c r="AS190" s="234">
        <v>0</v>
      </c>
      <c r="AT190" s="277">
        <f t="shared" si="162"/>
        <v>0</v>
      </c>
      <c r="AU190" s="278">
        <f>IF($S$233&lt;&gt;0, AC190+AL190-AT190, M190+AL190-AT190)</f>
        <v>0</v>
      </c>
    </row>
    <row r="191" spans="1:48" x14ac:dyDescent="0.35">
      <c r="A191" s="495">
        <v>0</v>
      </c>
      <c r="B191" s="491"/>
      <c r="C191" s="491" t="s">
        <v>23</v>
      </c>
      <c r="D191" s="491"/>
      <c r="E191" s="409"/>
      <c r="F191" s="234">
        <v>0</v>
      </c>
      <c r="G191" s="234">
        <v>0</v>
      </c>
      <c r="H191" s="235">
        <f t="shared" si="154"/>
        <v>0</v>
      </c>
      <c r="I191" s="234">
        <v>0</v>
      </c>
      <c r="J191" s="234">
        <v>0</v>
      </c>
      <c r="K191" s="235">
        <f t="shared" si="155"/>
        <v>0</v>
      </c>
      <c r="L191" s="234">
        <v>0</v>
      </c>
      <c r="M191" s="236">
        <f t="shared" si="156"/>
        <v>0</v>
      </c>
      <c r="N191" s="223"/>
      <c r="P191" s="522">
        <v>0</v>
      </c>
      <c r="Q191" s="496"/>
      <c r="R191" s="496" t="s">
        <v>23</v>
      </c>
      <c r="S191" s="496"/>
      <c r="T191" s="409"/>
      <c r="U191" s="162">
        <f t="shared" si="150"/>
        <v>0</v>
      </c>
      <c r="V191" s="234">
        <v>0</v>
      </c>
      <c r="W191" s="234">
        <v>0</v>
      </c>
      <c r="X191" s="295">
        <f t="shared" si="157"/>
        <v>0</v>
      </c>
      <c r="Y191" s="234">
        <v>0</v>
      </c>
      <c r="Z191" s="234">
        <v>0</v>
      </c>
      <c r="AA191" s="295">
        <f t="shared" si="158"/>
        <v>0</v>
      </c>
      <c r="AB191" s="234">
        <v>0</v>
      </c>
      <c r="AC191" s="295">
        <f t="shared" si="159"/>
        <v>0</v>
      </c>
      <c r="AD191" s="296">
        <f t="shared" si="151"/>
        <v>0</v>
      </c>
      <c r="AE191" s="223"/>
      <c r="AG191" s="522">
        <v>0</v>
      </c>
      <c r="AH191" s="496"/>
      <c r="AI191" s="496" t="s">
        <v>23</v>
      </c>
      <c r="AJ191" s="496"/>
      <c r="AK191" s="409"/>
      <c r="AL191" s="307">
        <f t="shared" si="152"/>
        <v>0</v>
      </c>
      <c r="AM191" s="234">
        <v>0</v>
      </c>
      <c r="AN191" s="234">
        <v>0</v>
      </c>
      <c r="AO191" s="277">
        <f t="shared" si="160"/>
        <v>0</v>
      </c>
      <c r="AP191" s="234">
        <v>0</v>
      </c>
      <c r="AQ191" s="234">
        <v>0</v>
      </c>
      <c r="AR191" s="277">
        <f t="shared" si="161"/>
        <v>0</v>
      </c>
      <c r="AS191" s="234">
        <v>0</v>
      </c>
      <c r="AT191" s="277">
        <f t="shared" si="162"/>
        <v>0</v>
      </c>
      <c r="AU191" s="278">
        <f t="shared" si="153"/>
        <v>0</v>
      </c>
    </row>
    <row r="192" spans="1:48" ht="16" thickBot="1" x14ac:dyDescent="0.4">
      <c r="A192" s="410" t="s">
        <v>181</v>
      </c>
      <c r="B192" s="411"/>
      <c r="C192" s="497">
        <f>SUM(A187:B191)</f>
        <v>0</v>
      </c>
      <c r="D192" s="497"/>
      <c r="E192" s="411"/>
      <c r="F192" s="250">
        <f>SUM(F187:F191)</f>
        <v>0</v>
      </c>
      <c r="G192" s="250">
        <f t="shared" ref="G192:L192" si="163">SUM(G187:G191)</f>
        <v>0</v>
      </c>
      <c r="H192" s="250">
        <f t="shared" si="163"/>
        <v>0</v>
      </c>
      <c r="I192" s="250">
        <f t="shared" si="163"/>
        <v>0</v>
      </c>
      <c r="J192" s="250">
        <f t="shared" si="163"/>
        <v>0</v>
      </c>
      <c r="K192" s="250">
        <f t="shared" si="163"/>
        <v>0</v>
      </c>
      <c r="L192" s="250">
        <f t="shared" si="163"/>
        <v>0</v>
      </c>
      <c r="M192" s="237">
        <f>SUM(M187:M191)</f>
        <v>0</v>
      </c>
      <c r="N192" s="223"/>
      <c r="P192" s="410" t="s">
        <v>181</v>
      </c>
      <c r="Q192" s="411"/>
      <c r="R192" s="498">
        <f>SUM(P187:Q191)</f>
        <v>0</v>
      </c>
      <c r="S192" s="498"/>
      <c r="T192" s="421"/>
      <c r="U192" s="339">
        <f t="shared" si="150"/>
        <v>0</v>
      </c>
      <c r="V192" s="293">
        <f>SUM(V187:V191)</f>
        <v>0</v>
      </c>
      <c r="W192" s="293">
        <f t="shared" ref="W192:AB192" si="164">SUM(W187:W191)</f>
        <v>0</v>
      </c>
      <c r="X192" s="293">
        <f t="shared" si="164"/>
        <v>0</v>
      </c>
      <c r="Y192" s="293">
        <f t="shared" si="164"/>
        <v>0</v>
      </c>
      <c r="Z192" s="293">
        <f t="shared" si="164"/>
        <v>0</v>
      </c>
      <c r="AA192" s="293">
        <f t="shared" si="164"/>
        <v>0</v>
      </c>
      <c r="AB192" s="293">
        <f t="shared" si="164"/>
        <v>0</v>
      </c>
      <c r="AC192" s="293">
        <f>SUM(AC187:AC191)</f>
        <v>0</v>
      </c>
      <c r="AD192" s="294">
        <f>SUM(AD187:AD191)</f>
        <v>0</v>
      </c>
      <c r="AE192" s="223"/>
      <c r="AG192" s="410" t="s">
        <v>181</v>
      </c>
      <c r="AH192" s="411"/>
      <c r="AI192" s="543">
        <f>SUM(AG187:AH191)</f>
        <v>0</v>
      </c>
      <c r="AJ192" s="543"/>
      <c r="AK192" s="421"/>
      <c r="AL192" s="337">
        <f t="shared" si="152"/>
        <v>0</v>
      </c>
      <c r="AM192" s="275">
        <f>SUM(AM187:AM191)</f>
        <v>0</v>
      </c>
      <c r="AN192" s="275">
        <f t="shared" ref="AN192:AT192" si="165">SUM(AN187:AN191)</f>
        <v>0</v>
      </c>
      <c r="AO192" s="275">
        <f t="shared" si="165"/>
        <v>0</v>
      </c>
      <c r="AP192" s="275">
        <f t="shared" si="165"/>
        <v>0</v>
      </c>
      <c r="AQ192" s="275">
        <f t="shared" si="165"/>
        <v>0</v>
      </c>
      <c r="AR192" s="275">
        <f t="shared" si="165"/>
        <v>0</v>
      </c>
      <c r="AS192" s="275">
        <f t="shared" si="165"/>
        <v>0</v>
      </c>
      <c r="AT192" s="275">
        <f t="shared" si="165"/>
        <v>0</v>
      </c>
      <c r="AU192" s="276">
        <f t="shared" si="153"/>
        <v>0</v>
      </c>
    </row>
    <row r="193" spans="1:47" s="358" customFormat="1" ht="3.75" customHeight="1" thickBot="1" x14ac:dyDescent="0.4">
      <c r="A193" s="499"/>
      <c r="B193" s="499"/>
      <c r="C193" s="499"/>
      <c r="D193" s="499"/>
      <c r="E193" s="499"/>
      <c r="F193" s="499"/>
      <c r="G193" s="499"/>
      <c r="H193" s="499"/>
      <c r="I193" s="499"/>
      <c r="J193" s="499"/>
      <c r="K193" s="499"/>
      <c r="L193" s="499"/>
      <c r="M193" s="499"/>
      <c r="N193" s="223"/>
      <c r="P193" s="499"/>
      <c r="Q193" s="499"/>
      <c r="R193" s="499"/>
      <c r="S193" s="499"/>
      <c r="T193" s="499"/>
      <c r="U193" s="499"/>
      <c r="V193" s="499"/>
      <c r="W193" s="499"/>
      <c r="X193" s="499"/>
      <c r="Y193" s="499"/>
      <c r="Z193" s="499"/>
      <c r="AA193" s="499"/>
      <c r="AB193" s="499"/>
      <c r="AC193" s="499"/>
      <c r="AD193" s="499"/>
      <c r="AE193" s="223"/>
      <c r="AG193" s="499"/>
      <c r="AH193" s="499"/>
      <c r="AI193" s="499"/>
      <c r="AJ193" s="499"/>
      <c r="AK193" s="499"/>
      <c r="AL193" s="499"/>
      <c r="AM193" s="499"/>
      <c r="AN193" s="499"/>
      <c r="AO193" s="499"/>
      <c r="AP193" s="499"/>
      <c r="AQ193" s="499"/>
      <c r="AR193" s="499"/>
      <c r="AS193" s="499"/>
      <c r="AT193" s="499"/>
      <c r="AU193" s="499"/>
    </row>
    <row r="194" spans="1:47" ht="16" thickBot="1" x14ac:dyDescent="0.4">
      <c r="A194" s="500" t="s">
        <v>187</v>
      </c>
      <c r="B194" s="501"/>
      <c r="C194" s="501"/>
      <c r="D194" s="501"/>
      <c r="E194" s="501"/>
      <c r="F194" s="241">
        <f>SUM(F192, F183)</f>
        <v>0</v>
      </c>
      <c r="G194" s="241">
        <f t="shared" ref="G194:L194" si="166">SUM(G192, G183)</f>
        <v>0</v>
      </c>
      <c r="H194" s="241">
        <f>SUM(H192, H183)</f>
        <v>0</v>
      </c>
      <c r="I194" s="241">
        <f t="shared" si="166"/>
        <v>0</v>
      </c>
      <c r="J194" s="241">
        <f t="shared" si="166"/>
        <v>0</v>
      </c>
      <c r="K194" s="241">
        <f>SUM(K192, K183)</f>
        <v>0</v>
      </c>
      <c r="L194" s="241">
        <f t="shared" si="166"/>
        <v>0</v>
      </c>
      <c r="M194" s="240">
        <f>SUM(M192, M183)</f>
        <v>0</v>
      </c>
      <c r="N194" s="223"/>
      <c r="P194" s="500" t="s">
        <v>187</v>
      </c>
      <c r="Q194" s="501"/>
      <c r="R194" s="501"/>
      <c r="S194" s="501"/>
      <c r="T194" s="501"/>
      <c r="U194" s="340">
        <f t="shared" si="150"/>
        <v>0</v>
      </c>
      <c r="V194" s="297">
        <f>SUM(V192, V183)</f>
        <v>0</v>
      </c>
      <c r="W194" s="297">
        <f t="shared" ref="W194" si="167">SUM(W192, W183)</f>
        <v>0</v>
      </c>
      <c r="X194" s="297">
        <f>SUM(X192, X183)</f>
        <v>0</v>
      </c>
      <c r="Y194" s="297">
        <f t="shared" ref="Y194:AB194" si="168">SUM(Y192, Y183)</f>
        <v>0</v>
      </c>
      <c r="Z194" s="297">
        <f t="shared" si="168"/>
        <v>0</v>
      </c>
      <c r="AA194" s="297">
        <f t="shared" si="168"/>
        <v>0</v>
      </c>
      <c r="AB194" s="297">
        <f t="shared" si="168"/>
        <v>0</v>
      </c>
      <c r="AC194" s="297">
        <f>SUM(AC192, AC183)</f>
        <v>0</v>
      </c>
      <c r="AD194" s="298">
        <f>SUM(AD192, AD183)</f>
        <v>0</v>
      </c>
      <c r="AE194" s="223"/>
      <c r="AG194" s="500" t="s">
        <v>187</v>
      </c>
      <c r="AH194" s="501"/>
      <c r="AI194" s="501"/>
      <c r="AJ194" s="501"/>
      <c r="AK194" s="501"/>
      <c r="AL194" s="338">
        <f t="shared" si="152"/>
        <v>0</v>
      </c>
      <c r="AM194" s="279">
        <f>SUM(AM192, AM183)</f>
        <v>0</v>
      </c>
      <c r="AN194" s="279">
        <f t="shared" ref="AN194" si="169">SUM(AN192, AN183)</f>
        <v>0</v>
      </c>
      <c r="AO194" s="279">
        <f>SUM(AO192, AO183)</f>
        <v>0</v>
      </c>
      <c r="AP194" s="279">
        <f t="shared" ref="AP194:AT194" si="170">SUM(AP192, AP183)</f>
        <v>0</v>
      </c>
      <c r="AQ194" s="279">
        <f t="shared" si="170"/>
        <v>0</v>
      </c>
      <c r="AR194" s="279">
        <f t="shared" si="170"/>
        <v>0</v>
      </c>
      <c r="AS194" s="279">
        <f t="shared" si="170"/>
        <v>0</v>
      </c>
      <c r="AT194" s="279">
        <f t="shared" si="170"/>
        <v>0</v>
      </c>
      <c r="AU194" s="280">
        <f>IF($S$233&lt;&gt;0, AC194+AL194-AT194, M194+AL194-AT194)</f>
        <v>0</v>
      </c>
    </row>
    <row r="195" spans="1:47" ht="16" thickBot="1" x14ac:dyDescent="0.4">
      <c r="F195" s="357"/>
      <c r="G195" s="357"/>
      <c r="AE195" s="358"/>
    </row>
    <row r="196" spans="1:47" s="242" customFormat="1" x14ac:dyDescent="0.35">
      <c r="A196" s="502" t="s">
        <v>98</v>
      </c>
      <c r="B196" s="503"/>
      <c r="C196" s="503"/>
      <c r="D196" s="503"/>
      <c r="E196" s="503"/>
      <c r="F196" s="503"/>
      <c r="G196" s="503"/>
      <c r="H196" s="503"/>
      <c r="I196" s="503"/>
      <c r="J196" s="503"/>
      <c r="K196" s="503"/>
      <c r="L196" s="503"/>
      <c r="M196" s="518"/>
      <c r="N196" s="413"/>
      <c r="P196" s="502" t="s">
        <v>98</v>
      </c>
      <c r="Q196" s="503"/>
      <c r="R196" s="503"/>
      <c r="S196" s="503"/>
      <c r="T196" s="503"/>
      <c r="U196" s="503"/>
      <c r="V196" s="503"/>
      <c r="W196" s="503"/>
      <c r="X196" s="503"/>
      <c r="Y196" s="503"/>
      <c r="Z196" s="503"/>
      <c r="AA196" s="503"/>
      <c r="AB196" s="503"/>
      <c r="AC196" s="503"/>
      <c r="AD196" s="418"/>
      <c r="AE196" s="413"/>
      <c r="AG196" s="502" t="s">
        <v>98</v>
      </c>
      <c r="AH196" s="503"/>
      <c r="AI196" s="503"/>
      <c r="AJ196" s="503"/>
      <c r="AK196" s="503"/>
      <c r="AL196" s="503"/>
      <c r="AM196" s="503"/>
      <c r="AN196" s="503"/>
      <c r="AO196" s="503"/>
      <c r="AP196" s="503"/>
      <c r="AQ196" s="503"/>
      <c r="AR196" s="503"/>
      <c r="AS196" s="503"/>
      <c r="AT196" s="503"/>
      <c r="AU196" s="418"/>
    </row>
    <row r="197" spans="1:47" s="242" customFormat="1" x14ac:dyDescent="0.35">
      <c r="A197" s="530" t="s">
        <v>24</v>
      </c>
      <c r="B197" s="531"/>
      <c r="C197" s="531"/>
      <c r="D197" s="531"/>
      <c r="E197" s="531"/>
      <c r="F197" s="531"/>
      <c r="G197" s="531"/>
      <c r="H197" s="531"/>
      <c r="I197" s="531"/>
      <c r="J197" s="424" t="s">
        <v>17</v>
      </c>
      <c r="K197" s="424" t="s">
        <v>15</v>
      </c>
      <c r="L197" s="424" t="s">
        <v>16</v>
      </c>
      <c r="M197" s="259" t="s">
        <v>18</v>
      </c>
      <c r="N197" s="413"/>
      <c r="P197" s="530" t="s">
        <v>24</v>
      </c>
      <c r="Q197" s="531"/>
      <c r="R197" s="531"/>
      <c r="S197" s="531"/>
      <c r="T197" s="531"/>
      <c r="U197" s="531"/>
      <c r="V197" s="531"/>
      <c r="W197" s="531"/>
      <c r="X197" s="531"/>
      <c r="Y197" s="422" t="s">
        <v>111</v>
      </c>
      <c r="Z197" s="328" t="s">
        <v>77</v>
      </c>
      <c r="AA197" s="424" t="s">
        <v>15</v>
      </c>
      <c r="AB197" s="424" t="s">
        <v>16</v>
      </c>
      <c r="AC197" s="422" t="s">
        <v>18</v>
      </c>
      <c r="AD197" s="267" t="s">
        <v>114</v>
      </c>
      <c r="AE197" s="413"/>
      <c r="AG197" s="530" t="s">
        <v>24</v>
      </c>
      <c r="AH197" s="531"/>
      <c r="AI197" s="531"/>
      <c r="AJ197" s="531"/>
      <c r="AK197" s="531"/>
      <c r="AL197" s="531"/>
      <c r="AM197" s="531"/>
      <c r="AN197" s="531"/>
      <c r="AO197" s="531"/>
      <c r="AP197" s="422" t="s">
        <v>111</v>
      </c>
      <c r="AQ197" s="328" t="s">
        <v>211</v>
      </c>
      <c r="AR197" s="424" t="s">
        <v>15</v>
      </c>
      <c r="AS197" s="424" t="s">
        <v>16</v>
      </c>
      <c r="AT197" s="422" t="s">
        <v>213</v>
      </c>
      <c r="AU197" s="267" t="s">
        <v>260</v>
      </c>
    </row>
    <row r="198" spans="1:47" x14ac:dyDescent="0.35">
      <c r="A198" s="415">
        <v>1</v>
      </c>
      <c r="B198" s="491"/>
      <c r="C198" s="491"/>
      <c r="D198" s="491"/>
      <c r="E198" s="491"/>
      <c r="F198" s="491"/>
      <c r="G198" s="491"/>
      <c r="H198" s="491"/>
      <c r="I198" s="491"/>
      <c r="J198" s="234">
        <v>0</v>
      </c>
      <c r="K198" s="234">
        <v>0</v>
      </c>
      <c r="L198" s="234">
        <v>0</v>
      </c>
      <c r="M198" s="236">
        <f>SUM(J198:L198)</f>
        <v>0</v>
      </c>
      <c r="N198" s="223"/>
      <c r="P198" s="415">
        <v>1</v>
      </c>
      <c r="Q198" s="491"/>
      <c r="R198" s="491"/>
      <c r="S198" s="491"/>
      <c r="T198" s="491"/>
      <c r="U198" s="491"/>
      <c r="V198" s="491"/>
      <c r="W198" s="491"/>
      <c r="X198" s="491"/>
      <c r="Y198" s="164">
        <f>AU118</f>
        <v>0</v>
      </c>
      <c r="Z198" s="234">
        <v>0</v>
      </c>
      <c r="AA198" s="234">
        <v>0</v>
      </c>
      <c r="AB198" s="234">
        <v>0</v>
      </c>
      <c r="AC198" s="295">
        <f>SUM(Z198:AB198)</f>
        <v>0</v>
      </c>
      <c r="AD198" s="296">
        <f t="shared" ref="AD198:AD200" si="171">M198-AC198</f>
        <v>0</v>
      </c>
      <c r="AE198" s="223"/>
      <c r="AG198" s="415">
        <v>1</v>
      </c>
      <c r="AH198" s="491"/>
      <c r="AI198" s="491"/>
      <c r="AJ198" s="491"/>
      <c r="AK198" s="491"/>
      <c r="AL198" s="491"/>
      <c r="AM198" s="491"/>
      <c r="AN198" s="491"/>
      <c r="AO198" s="491"/>
      <c r="AP198" s="305">
        <f>AU118</f>
        <v>0</v>
      </c>
      <c r="AQ198" s="234">
        <v>0</v>
      </c>
      <c r="AR198" s="234">
        <v>0</v>
      </c>
      <c r="AS198" s="234">
        <v>0</v>
      </c>
      <c r="AT198" s="277">
        <f>SUM(AQ198:AS198)</f>
        <v>0</v>
      </c>
      <c r="AU198" s="278">
        <f>IF($S$233&lt;&gt;0, AC198+AP198-AT198, M198+AP198-AT198)</f>
        <v>0</v>
      </c>
    </row>
    <row r="199" spans="1:47" x14ac:dyDescent="0.35">
      <c r="A199" s="415">
        <v>2</v>
      </c>
      <c r="B199" s="492"/>
      <c r="C199" s="492"/>
      <c r="D199" s="492"/>
      <c r="E199" s="492"/>
      <c r="F199" s="492"/>
      <c r="G199" s="492"/>
      <c r="H199" s="492"/>
      <c r="I199" s="492"/>
      <c r="J199" s="234">
        <v>0</v>
      </c>
      <c r="K199" s="234">
        <v>0</v>
      </c>
      <c r="L199" s="234">
        <v>0</v>
      </c>
      <c r="M199" s="236">
        <f>SUM(J199:L199)</f>
        <v>0</v>
      </c>
      <c r="N199" s="223"/>
      <c r="P199" s="415">
        <v>2</v>
      </c>
      <c r="Q199" s="492"/>
      <c r="R199" s="492"/>
      <c r="S199" s="492"/>
      <c r="T199" s="492"/>
      <c r="U199" s="492"/>
      <c r="V199" s="492"/>
      <c r="W199" s="492"/>
      <c r="X199" s="492"/>
      <c r="Y199" s="164">
        <f t="shared" ref="Y199:Y201" si="172">AU119</f>
        <v>0</v>
      </c>
      <c r="Z199" s="234">
        <v>0</v>
      </c>
      <c r="AA199" s="234">
        <v>0</v>
      </c>
      <c r="AB199" s="234">
        <v>0</v>
      </c>
      <c r="AC199" s="295">
        <f t="shared" ref="AC199:AC200" si="173">SUM(Z199:AB199)</f>
        <v>0</v>
      </c>
      <c r="AD199" s="296">
        <f t="shared" si="171"/>
        <v>0</v>
      </c>
      <c r="AE199" s="223"/>
      <c r="AG199" s="415">
        <v>2</v>
      </c>
      <c r="AH199" s="492"/>
      <c r="AI199" s="492"/>
      <c r="AJ199" s="492"/>
      <c r="AK199" s="492"/>
      <c r="AL199" s="492"/>
      <c r="AM199" s="492"/>
      <c r="AN199" s="492"/>
      <c r="AO199" s="492"/>
      <c r="AP199" s="305">
        <f t="shared" ref="AP199:AP201" si="174">AU119</f>
        <v>0</v>
      </c>
      <c r="AQ199" s="234">
        <v>0</v>
      </c>
      <c r="AR199" s="234">
        <v>0</v>
      </c>
      <c r="AS199" s="234">
        <v>0</v>
      </c>
      <c r="AT199" s="277">
        <f t="shared" ref="AT199:AT200" si="175">SUM(AQ199:AS199)</f>
        <v>0</v>
      </c>
      <c r="AU199" s="278">
        <f t="shared" ref="AU199:AU201" si="176">IF($S$233&lt;&gt;0, AC199+AP199-AT199, M199+AP199-AT199)</f>
        <v>0</v>
      </c>
    </row>
    <row r="200" spans="1:47" x14ac:dyDescent="0.35">
      <c r="A200" s="415">
        <v>3</v>
      </c>
      <c r="B200" s="492"/>
      <c r="C200" s="492"/>
      <c r="D200" s="492"/>
      <c r="E200" s="492"/>
      <c r="F200" s="492"/>
      <c r="G200" s="492"/>
      <c r="H200" s="492"/>
      <c r="I200" s="492"/>
      <c r="J200" s="234">
        <v>0</v>
      </c>
      <c r="K200" s="234">
        <v>0</v>
      </c>
      <c r="L200" s="234">
        <v>0</v>
      </c>
      <c r="M200" s="236">
        <f t="shared" ref="M200:M219" si="177">SUM(J200:L200)</f>
        <v>0</v>
      </c>
      <c r="N200" s="223"/>
      <c r="P200" s="415">
        <v>3</v>
      </c>
      <c r="Q200" s="492"/>
      <c r="R200" s="492"/>
      <c r="S200" s="492"/>
      <c r="T200" s="492"/>
      <c r="U200" s="492"/>
      <c r="V200" s="492"/>
      <c r="W200" s="492"/>
      <c r="X200" s="492"/>
      <c r="Y200" s="164">
        <f t="shared" si="172"/>
        <v>0</v>
      </c>
      <c r="Z200" s="234">
        <v>0</v>
      </c>
      <c r="AA200" s="234">
        <v>0</v>
      </c>
      <c r="AB200" s="234">
        <v>0</v>
      </c>
      <c r="AC200" s="295">
        <f t="shared" si="173"/>
        <v>0</v>
      </c>
      <c r="AD200" s="296">
        <f t="shared" si="171"/>
        <v>0</v>
      </c>
      <c r="AE200" s="223"/>
      <c r="AG200" s="415">
        <v>3</v>
      </c>
      <c r="AH200" s="492"/>
      <c r="AI200" s="492"/>
      <c r="AJ200" s="492"/>
      <c r="AK200" s="492"/>
      <c r="AL200" s="492"/>
      <c r="AM200" s="492"/>
      <c r="AN200" s="492"/>
      <c r="AO200" s="492"/>
      <c r="AP200" s="305">
        <f t="shared" si="174"/>
        <v>0</v>
      </c>
      <c r="AQ200" s="234">
        <v>0</v>
      </c>
      <c r="AR200" s="234">
        <v>0</v>
      </c>
      <c r="AS200" s="234">
        <v>0</v>
      </c>
      <c r="AT200" s="277">
        <f t="shared" si="175"/>
        <v>0</v>
      </c>
      <c r="AU200" s="278">
        <f t="shared" si="176"/>
        <v>0</v>
      </c>
    </row>
    <row r="201" spans="1:47" ht="16" thickBot="1" x14ac:dyDescent="0.4">
      <c r="A201" s="504" t="s">
        <v>25</v>
      </c>
      <c r="B201" s="505"/>
      <c r="C201" s="505"/>
      <c r="D201" s="505"/>
      <c r="E201" s="505"/>
      <c r="F201" s="505"/>
      <c r="G201" s="505"/>
      <c r="H201" s="505"/>
      <c r="I201" s="505"/>
      <c r="J201" s="250">
        <f>SUM(J198:J200)</f>
        <v>0</v>
      </c>
      <c r="K201" s="250">
        <f t="shared" ref="K201:L201" si="178">SUM(K198:K200)</f>
        <v>0</v>
      </c>
      <c r="L201" s="250">
        <f t="shared" si="178"/>
        <v>0</v>
      </c>
      <c r="M201" s="237">
        <f t="shared" si="177"/>
        <v>0</v>
      </c>
      <c r="N201" s="223"/>
      <c r="P201" s="504" t="s">
        <v>25</v>
      </c>
      <c r="Q201" s="505"/>
      <c r="R201" s="505"/>
      <c r="S201" s="505"/>
      <c r="T201" s="505"/>
      <c r="U201" s="505"/>
      <c r="V201" s="505"/>
      <c r="W201" s="505"/>
      <c r="X201" s="505"/>
      <c r="Y201" s="200">
        <f t="shared" si="172"/>
        <v>0</v>
      </c>
      <c r="Z201" s="293">
        <f>SUM(Z198:Z200)</f>
        <v>0</v>
      </c>
      <c r="AA201" s="293">
        <f t="shared" ref="AA201:AD201" si="179">SUM(AA198:AA200)</f>
        <v>0</v>
      </c>
      <c r="AB201" s="293">
        <f t="shared" si="179"/>
        <v>0</v>
      </c>
      <c r="AC201" s="293">
        <f t="shared" si="179"/>
        <v>0</v>
      </c>
      <c r="AD201" s="294">
        <f t="shared" si="179"/>
        <v>0</v>
      </c>
      <c r="AE201" s="223"/>
      <c r="AG201" s="504" t="s">
        <v>25</v>
      </c>
      <c r="AH201" s="505"/>
      <c r="AI201" s="505"/>
      <c r="AJ201" s="505"/>
      <c r="AK201" s="505"/>
      <c r="AL201" s="505"/>
      <c r="AM201" s="505"/>
      <c r="AN201" s="505"/>
      <c r="AO201" s="505"/>
      <c r="AP201" s="306">
        <f t="shared" si="174"/>
        <v>0</v>
      </c>
      <c r="AQ201" s="275">
        <f>SUM(AQ198:AQ200)</f>
        <v>0</v>
      </c>
      <c r="AR201" s="275">
        <f t="shared" ref="AR201:AT201" si="180">SUM(AR198:AR200)</f>
        <v>0</v>
      </c>
      <c r="AS201" s="275">
        <f t="shared" si="180"/>
        <v>0</v>
      </c>
      <c r="AT201" s="275">
        <f t="shared" si="180"/>
        <v>0</v>
      </c>
      <c r="AU201" s="276">
        <f t="shared" si="176"/>
        <v>0</v>
      </c>
    </row>
    <row r="202" spans="1:47" s="358" customFormat="1" ht="3.75" customHeight="1" thickBot="1" x14ac:dyDescent="0.4">
      <c r="A202" s="413"/>
      <c r="B202" s="413"/>
      <c r="C202" s="413"/>
      <c r="D202" s="413"/>
      <c r="E202" s="413"/>
      <c r="F202" s="413"/>
      <c r="G202" s="413"/>
      <c r="H202" s="413"/>
      <c r="I202" s="413"/>
      <c r="J202" s="246"/>
      <c r="K202" s="246"/>
      <c r="L202" s="246"/>
      <c r="M202" s="246"/>
      <c r="N202" s="223"/>
      <c r="P202" s="413"/>
      <c r="Q202" s="413"/>
      <c r="R202" s="413"/>
      <c r="S202" s="413"/>
      <c r="T202" s="413"/>
      <c r="U202" s="413"/>
      <c r="V202" s="413"/>
      <c r="W202" s="413"/>
      <c r="X202" s="413"/>
      <c r="Y202" s="304"/>
      <c r="Z202" s="246"/>
      <c r="AA202" s="246"/>
      <c r="AB202" s="246"/>
      <c r="AC202" s="246"/>
      <c r="AD202" s="246"/>
      <c r="AE202" s="223"/>
      <c r="AG202" s="413"/>
      <c r="AH202" s="413"/>
      <c r="AI202" s="413"/>
      <c r="AJ202" s="413"/>
      <c r="AK202" s="413"/>
      <c r="AL202" s="413"/>
      <c r="AM202" s="413"/>
      <c r="AN202" s="413"/>
      <c r="AO202" s="413"/>
      <c r="AP202" s="304"/>
      <c r="AQ202" s="246"/>
      <c r="AR202" s="246"/>
      <c r="AS202" s="246"/>
      <c r="AT202" s="246"/>
      <c r="AU202" s="246"/>
    </row>
    <row r="203" spans="1:47" s="242" customFormat="1" x14ac:dyDescent="0.35">
      <c r="A203" s="502" t="s">
        <v>33</v>
      </c>
      <c r="B203" s="503"/>
      <c r="C203" s="503"/>
      <c r="D203" s="503"/>
      <c r="E203" s="503"/>
      <c r="F203" s="503"/>
      <c r="G203" s="503"/>
      <c r="H203" s="503"/>
      <c r="I203" s="503"/>
      <c r="J203" s="425" t="s">
        <v>17</v>
      </c>
      <c r="K203" s="425" t="s">
        <v>15</v>
      </c>
      <c r="L203" s="425" t="s">
        <v>16</v>
      </c>
      <c r="M203" s="418" t="s">
        <v>18</v>
      </c>
      <c r="N203" s="413"/>
      <c r="P203" s="502" t="s">
        <v>33</v>
      </c>
      <c r="Q203" s="503"/>
      <c r="R203" s="503"/>
      <c r="S203" s="503"/>
      <c r="T203" s="503"/>
      <c r="U203" s="503"/>
      <c r="V203" s="503"/>
      <c r="W203" s="503"/>
      <c r="X203" s="503"/>
      <c r="Y203" s="414" t="s">
        <v>111</v>
      </c>
      <c r="Z203" s="425" t="s">
        <v>77</v>
      </c>
      <c r="AA203" s="425" t="s">
        <v>15</v>
      </c>
      <c r="AB203" s="425" t="s">
        <v>16</v>
      </c>
      <c r="AC203" s="414" t="s">
        <v>18</v>
      </c>
      <c r="AD203" s="268" t="s">
        <v>114</v>
      </c>
      <c r="AE203" s="413"/>
      <c r="AG203" s="502" t="s">
        <v>33</v>
      </c>
      <c r="AH203" s="503"/>
      <c r="AI203" s="503"/>
      <c r="AJ203" s="503"/>
      <c r="AK203" s="503"/>
      <c r="AL203" s="503"/>
      <c r="AM203" s="503"/>
      <c r="AN203" s="503"/>
      <c r="AO203" s="503"/>
      <c r="AP203" s="414" t="s">
        <v>111</v>
      </c>
      <c r="AQ203" s="425" t="s">
        <v>211</v>
      </c>
      <c r="AR203" s="425" t="s">
        <v>15</v>
      </c>
      <c r="AS203" s="425" t="s">
        <v>16</v>
      </c>
      <c r="AT203" s="414" t="s">
        <v>213</v>
      </c>
      <c r="AU203" s="268" t="s">
        <v>260</v>
      </c>
    </row>
    <row r="204" spans="1:47" x14ac:dyDescent="0.35">
      <c r="A204" s="415">
        <v>1</v>
      </c>
      <c r="B204" s="492"/>
      <c r="C204" s="492"/>
      <c r="D204" s="492"/>
      <c r="E204" s="492"/>
      <c r="F204" s="492"/>
      <c r="G204" s="492"/>
      <c r="H204" s="492"/>
      <c r="I204" s="492"/>
      <c r="J204" s="234">
        <v>0</v>
      </c>
      <c r="K204" s="234">
        <v>0</v>
      </c>
      <c r="L204" s="234">
        <v>0</v>
      </c>
      <c r="M204" s="236">
        <f t="shared" si="177"/>
        <v>0</v>
      </c>
      <c r="N204" s="223"/>
      <c r="P204" s="415">
        <v>1</v>
      </c>
      <c r="Q204" s="492"/>
      <c r="R204" s="492"/>
      <c r="S204" s="492"/>
      <c r="T204" s="492"/>
      <c r="U204" s="492"/>
      <c r="V204" s="492"/>
      <c r="W204" s="492"/>
      <c r="X204" s="492"/>
      <c r="Y204" s="164">
        <f t="shared" ref="Y204:Y207" si="181">AU124</f>
        <v>0</v>
      </c>
      <c r="Z204" s="234">
        <v>0</v>
      </c>
      <c r="AA204" s="234">
        <v>0</v>
      </c>
      <c r="AB204" s="234">
        <v>0</v>
      </c>
      <c r="AC204" s="295">
        <f t="shared" ref="AC204:AC206" si="182">SUM(Z204:AB204)</f>
        <v>0</v>
      </c>
      <c r="AD204" s="296">
        <f t="shared" ref="AD204:AD206" si="183">M204-AC204</f>
        <v>0</v>
      </c>
      <c r="AE204" s="223"/>
      <c r="AG204" s="415">
        <v>1</v>
      </c>
      <c r="AH204" s="492"/>
      <c r="AI204" s="492"/>
      <c r="AJ204" s="492"/>
      <c r="AK204" s="492"/>
      <c r="AL204" s="492"/>
      <c r="AM204" s="492"/>
      <c r="AN204" s="492"/>
      <c r="AO204" s="492"/>
      <c r="AP204" s="305">
        <f t="shared" ref="AP204:AP207" si="184">AU124</f>
        <v>0</v>
      </c>
      <c r="AQ204" s="234">
        <v>0</v>
      </c>
      <c r="AR204" s="234">
        <v>0</v>
      </c>
      <c r="AS204" s="234">
        <v>0</v>
      </c>
      <c r="AT204" s="277">
        <f t="shared" ref="AT204:AT206" si="185">SUM(AQ204:AS204)</f>
        <v>0</v>
      </c>
      <c r="AU204" s="278">
        <f>IF($S$233&lt;&gt;0, AC204+AP204-AT204, M204+AP204-AT204)</f>
        <v>0</v>
      </c>
    </row>
    <row r="205" spans="1:47" x14ac:dyDescent="0.35">
      <c r="A205" s="415">
        <v>2</v>
      </c>
      <c r="B205" s="492"/>
      <c r="C205" s="492"/>
      <c r="D205" s="492"/>
      <c r="E205" s="492"/>
      <c r="F205" s="492"/>
      <c r="G205" s="492"/>
      <c r="H205" s="492"/>
      <c r="I205" s="492"/>
      <c r="J205" s="234">
        <v>0</v>
      </c>
      <c r="K205" s="234">
        <v>0</v>
      </c>
      <c r="L205" s="234">
        <v>0</v>
      </c>
      <c r="M205" s="236">
        <f t="shared" si="177"/>
        <v>0</v>
      </c>
      <c r="N205" s="223"/>
      <c r="P205" s="415">
        <v>2</v>
      </c>
      <c r="Q205" s="492"/>
      <c r="R205" s="492"/>
      <c r="S205" s="492"/>
      <c r="T205" s="492"/>
      <c r="U205" s="492"/>
      <c r="V205" s="492"/>
      <c r="W205" s="492"/>
      <c r="X205" s="492"/>
      <c r="Y205" s="164">
        <f t="shared" si="181"/>
        <v>0</v>
      </c>
      <c r="Z205" s="234">
        <v>0</v>
      </c>
      <c r="AA205" s="234">
        <v>0</v>
      </c>
      <c r="AB205" s="234">
        <v>0</v>
      </c>
      <c r="AC205" s="295">
        <f t="shared" si="182"/>
        <v>0</v>
      </c>
      <c r="AD205" s="296">
        <f t="shared" si="183"/>
        <v>0</v>
      </c>
      <c r="AE205" s="223"/>
      <c r="AG205" s="415">
        <v>2</v>
      </c>
      <c r="AH205" s="492"/>
      <c r="AI205" s="492"/>
      <c r="AJ205" s="492"/>
      <c r="AK205" s="492"/>
      <c r="AL205" s="492"/>
      <c r="AM205" s="492"/>
      <c r="AN205" s="492"/>
      <c r="AO205" s="492"/>
      <c r="AP205" s="305">
        <f t="shared" si="184"/>
        <v>0</v>
      </c>
      <c r="AQ205" s="234">
        <v>0</v>
      </c>
      <c r="AR205" s="234">
        <v>0</v>
      </c>
      <c r="AS205" s="234">
        <v>0</v>
      </c>
      <c r="AT205" s="277">
        <f t="shared" si="185"/>
        <v>0</v>
      </c>
      <c r="AU205" s="278">
        <f t="shared" ref="AU205:AU207" si="186">IF($S$233&lt;&gt;0, AC205+AP205-AT205, M205+AP205-AT205)</f>
        <v>0</v>
      </c>
    </row>
    <row r="206" spans="1:47" x14ac:dyDescent="0.35">
      <c r="A206" s="415">
        <v>3</v>
      </c>
      <c r="B206" s="492"/>
      <c r="C206" s="492"/>
      <c r="D206" s="492"/>
      <c r="E206" s="492"/>
      <c r="F206" s="492"/>
      <c r="G206" s="492"/>
      <c r="H206" s="492"/>
      <c r="I206" s="492"/>
      <c r="J206" s="234">
        <v>0</v>
      </c>
      <c r="K206" s="234">
        <v>0</v>
      </c>
      <c r="L206" s="234">
        <v>0</v>
      </c>
      <c r="M206" s="236">
        <f>SUM(J206:L206)</f>
        <v>0</v>
      </c>
      <c r="N206" s="223"/>
      <c r="P206" s="415">
        <v>3</v>
      </c>
      <c r="Q206" s="492"/>
      <c r="R206" s="492"/>
      <c r="S206" s="492"/>
      <c r="T206" s="492"/>
      <c r="U206" s="492"/>
      <c r="V206" s="492"/>
      <c r="W206" s="492"/>
      <c r="X206" s="492"/>
      <c r="Y206" s="164">
        <f t="shared" si="181"/>
        <v>0</v>
      </c>
      <c r="Z206" s="234">
        <v>0</v>
      </c>
      <c r="AA206" s="234">
        <v>0</v>
      </c>
      <c r="AB206" s="234">
        <v>0</v>
      </c>
      <c r="AC206" s="295">
        <f t="shared" si="182"/>
        <v>0</v>
      </c>
      <c r="AD206" s="296">
        <f t="shared" si="183"/>
        <v>0</v>
      </c>
      <c r="AE206" s="223"/>
      <c r="AG206" s="415">
        <v>3</v>
      </c>
      <c r="AH206" s="492"/>
      <c r="AI206" s="492"/>
      <c r="AJ206" s="492"/>
      <c r="AK206" s="492"/>
      <c r="AL206" s="492"/>
      <c r="AM206" s="492"/>
      <c r="AN206" s="492"/>
      <c r="AO206" s="492"/>
      <c r="AP206" s="305">
        <f t="shared" si="184"/>
        <v>0</v>
      </c>
      <c r="AQ206" s="234">
        <v>0</v>
      </c>
      <c r="AR206" s="234">
        <v>0</v>
      </c>
      <c r="AS206" s="234">
        <v>0</v>
      </c>
      <c r="AT206" s="277">
        <f t="shared" si="185"/>
        <v>0</v>
      </c>
      <c r="AU206" s="278">
        <f>IF($S$233&lt;&gt;0, AC206+AP206-AT206, M206+AP206-AT206)</f>
        <v>0</v>
      </c>
    </row>
    <row r="207" spans="1:47" ht="16" thickBot="1" x14ac:dyDescent="0.4">
      <c r="A207" s="504" t="s">
        <v>26</v>
      </c>
      <c r="B207" s="505"/>
      <c r="C207" s="505"/>
      <c r="D207" s="505"/>
      <c r="E207" s="505"/>
      <c r="F207" s="505"/>
      <c r="G207" s="505"/>
      <c r="H207" s="505"/>
      <c r="I207" s="505"/>
      <c r="J207" s="250">
        <f>SUM(J204:J206)</f>
        <v>0</v>
      </c>
      <c r="K207" s="250">
        <f t="shared" ref="K207" si="187">SUM(K204:K206)</f>
        <v>0</v>
      </c>
      <c r="L207" s="250">
        <f>SUM(L204:L206)</f>
        <v>0</v>
      </c>
      <c r="M207" s="237">
        <f t="shared" si="177"/>
        <v>0</v>
      </c>
      <c r="N207" s="223"/>
      <c r="P207" s="504" t="s">
        <v>26</v>
      </c>
      <c r="Q207" s="505"/>
      <c r="R207" s="505"/>
      <c r="S207" s="505"/>
      <c r="T207" s="505"/>
      <c r="U207" s="505"/>
      <c r="V207" s="505"/>
      <c r="W207" s="505"/>
      <c r="X207" s="505"/>
      <c r="Y207" s="200">
        <f t="shared" si="181"/>
        <v>0</v>
      </c>
      <c r="Z207" s="293">
        <f>SUM(Z204:Z206)</f>
        <v>0</v>
      </c>
      <c r="AA207" s="293">
        <f t="shared" ref="AA207:AD207" si="188">SUM(AA204:AA206)</f>
        <v>0</v>
      </c>
      <c r="AB207" s="293">
        <f t="shared" si="188"/>
        <v>0</v>
      </c>
      <c r="AC207" s="293">
        <f t="shared" si="188"/>
        <v>0</v>
      </c>
      <c r="AD207" s="294">
        <f t="shared" si="188"/>
        <v>0</v>
      </c>
      <c r="AE207" s="223"/>
      <c r="AG207" s="504" t="s">
        <v>26</v>
      </c>
      <c r="AH207" s="505"/>
      <c r="AI207" s="505"/>
      <c r="AJ207" s="505"/>
      <c r="AK207" s="505"/>
      <c r="AL207" s="505"/>
      <c r="AM207" s="505"/>
      <c r="AN207" s="505"/>
      <c r="AO207" s="505"/>
      <c r="AP207" s="306">
        <f t="shared" si="184"/>
        <v>0</v>
      </c>
      <c r="AQ207" s="275">
        <f>SUM(AQ204:AQ206)</f>
        <v>0</v>
      </c>
      <c r="AR207" s="275">
        <f t="shared" ref="AR207:AT207" si="189">SUM(AR204:AR206)</f>
        <v>0</v>
      </c>
      <c r="AS207" s="275">
        <f t="shared" si="189"/>
        <v>0</v>
      </c>
      <c r="AT207" s="275">
        <f t="shared" si="189"/>
        <v>0</v>
      </c>
      <c r="AU207" s="276">
        <f t="shared" si="186"/>
        <v>0</v>
      </c>
    </row>
    <row r="208" spans="1:47" s="358" customFormat="1" ht="3.75" customHeight="1" thickBot="1" x14ac:dyDescent="0.4">
      <c r="A208" s="413"/>
      <c r="B208" s="413"/>
      <c r="C208" s="413"/>
      <c r="D208" s="413"/>
      <c r="E208" s="413"/>
      <c r="F208" s="413"/>
      <c r="G208" s="413"/>
      <c r="H208" s="413"/>
      <c r="I208" s="413"/>
      <c r="J208" s="246"/>
      <c r="K208" s="246"/>
      <c r="L208" s="246"/>
      <c r="M208" s="246"/>
      <c r="N208" s="223"/>
      <c r="P208" s="413"/>
      <c r="Q208" s="413"/>
      <c r="R208" s="413"/>
      <c r="S208" s="413"/>
      <c r="T208" s="413"/>
      <c r="U208" s="413"/>
      <c r="V208" s="413"/>
      <c r="W208" s="413"/>
      <c r="X208" s="413"/>
      <c r="Y208" s="246"/>
      <c r="Z208" s="246"/>
      <c r="AA208" s="246"/>
      <c r="AB208" s="246"/>
      <c r="AC208" s="246"/>
      <c r="AD208" s="246"/>
      <c r="AE208" s="223"/>
      <c r="AG208" s="413"/>
      <c r="AH208" s="413"/>
      <c r="AI208" s="413"/>
      <c r="AJ208" s="413"/>
      <c r="AK208" s="413"/>
      <c r="AL208" s="413"/>
      <c r="AM208" s="413"/>
      <c r="AN208" s="413"/>
      <c r="AO208" s="413"/>
      <c r="AP208" s="246"/>
      <c r="AQ208" s="246"/>
      <c r="AR208" s="246"/>
      <c r="AS208" s="246"/>
      <c r="AT208" s="246"/>
      <c r="AU208" s="246"/>
    </row>
    <row r="209" spans="1:134" s="242" customFormat="1" x14ac:dyDescent="0.35">
      <c r="A209" s="502" t="s">
        <v>27</v>
      </c>
      <c r="B209" s="503"/>
      <c r="C209" s="503"/>
      <c r="D209" s="503"/>
      <c r="E209" s="503"/>
      <c r="F209" s="503"/>
      <c r="G209" s="503"/>
      <c r="H209" s="503"/>
      <c r="I209" s="503"/>
      <c r="J209" s="425" t="s">
        <v>17</v>
      </c>
      <c r="K209" s="425" t="s">
        <v>15</v>
      </c>
      <c r="L209" s="425" t="s">
        <v>16</v>
      </c>
      <c r="M209" s="418" t="s">
        <v>18</v>
      </c>
      <c r="N209" s="413"/>
      <c r="P209" s="502" t="s">
        <v>27</v>
      </c>
      <c r="Q209" s="503"/>
      <c r="R209" s="503"/>
      <c r="S209" s="503"/>
      <c r="T209" s="503"/>
      <c r="U209" s="503"/>
      <c r="V209" s="503"/>
      <c r="W209" s="503"/>
      <c r="X209" s="503"/>
      <c r="Y209" s="414" t="s">
        <v>111</v>
      </c>
      <c r="Z209" s="425" t="s">
        <v>77</v>
      </c>
      <c r="AA209" s="425" t="s">
        <v>15</v>
      </c>
      <c r="AB209" s="425" t="s">
        <v>16</v>
      </c>
      <c r="AC209" s="414" t="s">
        <v>18</v>
      </c>
      <c r="AD209" s="268" t="s">
        <v>114</v>
      </c>
      <c r="AE209" s="413"/>
      <c r="AG209" s="502" t="s">
        <v>27</v>
      </c>
      <c r="AH209" s="503"/>
      <c r="AI209" s="503"/>
      <c r="AJ209" s="503"/>
      <c r="AK209" s="503"/>
      <c r="AL209" s="503"/>
      <c r="AM209" s="503"/>
      <c r="AN209" s="503"/>
      <c r="AO209" s="503"/>
      <c r="AP209" s="414" t="s">
        <v>111</v>
      </c>
      <c r="AQ209" s="425" t="s">
        <v>211</v>
      </c>
      <c r="AR209" s="425" t="s">
        <v>15</v>
      </c>
      <c r="AS209" s="425" t="s">
        <v>16</v>
      </c>
      <c r="AT209" s="414" t="s">
        <v>213</v>
      </c>
      <c r="AU209" s="268" t="s">
        <v>260</v>
      </c>
    </row>
    <row r="210" spans="1:134" x14ac:dyDescent="0.35">
      <c r="A210" s="415">
        <v>1</v>
      </c>
      <c r="B210" s="228" t="s">
        <v>28</v>
      </c>
      <c r="C210" s="492"/>
      <c r="D210" s="492"/>
      <c r="E210" s="492"/>
      <c r="F210" s="492"/>
      <c r="G210" s="492"/>
      <c r="H210" s="492"/>
      <c r="I210" s="492"/>
      <c r="J210" s="234">
        <v>0</v>
      </c>
      <c r="K210" s="234">
        <v>0</v>
      </c>
      <c r="L210" s="234">
        <v>0</v>
      </c>
      <c r="M210" s="236">
        <f t="shared" si="177"/>
        <v>0</v>
      </c>
      <c r="N210" s="223"/>
      <c r="P210" s="415">
        <v>1</v>
      </c>
      <c r="Q210" s="228" t="s">
        <v>28</v>
      </c>
      <c r="R210" s="492"/>
      <c r="S210" s="492"/>
      <c r="T210" s="492"/>
      <c r="U210" s="492"/>
      <c r="V210" s="492"/>
      <c r="W210" s="492"/>
      <c r="X210" s="492"/>
      <c r="Y210" s="164">
        <f t="shared" ref="Y210:Y221" si="190">AU130</f>
        <v>0</v>
      </c>
      <c r="Z210" s="234">
        <v>0</v>
      </c>
      <c r="AA210" s="234">
        <v>0</v>
      </c>
      <c r="AB210" s="234">
        <v>0</v>
      </c>
      <c r="AC210" s="295">
        <f t="shared" ref="AC210:AC219" si="191">SUM(Z210:AB210)</f>
        <v>0</v>
      </c>
      <c r="AD210" s="296">
        <f t="shared" ref="AD210:AD220" si="192">M210-AC210</f>
        <v>0</v>
      </c>
      <c r="AE210" s="223"/>
      <c r="AG210" s="415">
        <v>1</v>
      </c>
      <c r="AH210" s="228" t="s">
        <v>28</v>
      </c>
      <c r="AI210" s="492"/>
      <c r="AJ210" s="492"/>
      <c r="AK210" s="492"/>
      <c r="AL210" s="492"/>
      <c r="AM210" s="492"/>
      <c r="AN210" s="492"/>
      <c r="AO210" s="492"/>
      <c r="AP210" s="305">
        <f t="shared" ref="AP210:AP221" si="193">AU130</f>
        <v>0</v>
      </c>
      <c r="AQ210" s="234">
        <v>0</v>
      </c>
      <c r="AR210" s="234">
        <v>0</v>
      </c>
      <c r="AS210" s="234">
        <v>0</v>
      </c>
      <c r="AT210" s="277">
        <f t="shared" ref="AT210:AT219" si="194">SUM(AQ210:AS210)</f>
        <v>0</v>
      </c>
      <c r="AU210" s="278">
        <f>IF($S$233&lt;&gt;0, AC210+AP210-AT210, M210+AP210-AT210)</f>
        <v>0</v>
      </c>
    </row>
    <row r="211" spans="1:134" x14ac:dyDescent="0.35">
      <c r="A211" s="415">
        <v>2</v>
      </c>
      <c r="B211" s="228" t="s">
        <v>31</v>
      </c>
      <c r="C211" s="492"/>
      <c r="D211" s="492"/>
      <c r="E211" s="492"/>
      <c r="F211" s="492"/>
      <c r="G211" s="492"/>
      <c r="H211" s="492"/>
      <c r="I211" s="492"/>
      <c r="J211" s="234">
        <v>0</v>
      </c>
      <c r="K211" s="234">
        <v>0</v>
      </c>
      <c r="L211" s="234">
        <v>0</v>
      </c>
      <c r="M211" s="236">
        <f t="shared" si="177"/>
        <v>0</v>
      </c>
      <c r="N211" s="223"/>
      <c r="P211" s="415">
        <v>2</v>
      </c>
      <c r="Q211" s="228" t="s">
        <v>31</v>
      </c>
      <c r="R211" s="492"/>
      <c r="S211" s="492"/>
      <c r="T211" s="492"/>
      <c r="U211" s="492"/>
      <c r="V211" s="492"/>
      <c r="W211" s="492"/>
      <c r="X211" s="492"/>
      <c r="Y211" s="164">
        <f t="shared" si="190"/>
        <v>0</v>
      </c>
      <c r="Z211" s="234">
        <v>0</v>
      </c>
      <c r="AA211" s="234">
        <v>0</v>
      </c>
      <c r="AB211" s="234">
        <v>0</v>
      </c>
      <c r="AC211" s="295">
        <f t="shared" si="191"/>
        <v>0</v>
      </c>
      <c r="AD211" s="296">
        <f t="shared" si="192"/>
        <v>0</v>
      </c>
      <c r="AE211" s="223"/>
      <c r="AG211" s="415">
        <v>2</v>
      </c>
      <c r="AH211" s="228" t="s">
        <v>31</v>
      </c>
      <c r="AI211" s="492"/>
      <c r="AJ211" s="492"/>
      <c r="AK211" s="492"/>
      <c r="AL211" s="492"/>
      <c r="AM211" s="492"/>
      <c r="AN211" s="492"/>
      <c r="AO211" s="492"/>
      <c r="AP211" s="305">
        <f t="shared" si="193"/>
        <v>0</v>
      </c>
      <c r="AQ211" s="234">
        <v>0</v>
      </c>
      <c r="AR211" s="234">
        <v>0</v>
      </c>
      <c r="AS211" s="234">
        <v>0</v>
      </c>
      <c r="AT211" s="277">
        <f t="shared" si="194"/>
        <v>0</v>
      </c>
      <c r="AU211" s="278">
        <f t="shared" ref="AU211:AU221" si="195">IF($S$233&lt;&gt;0, AC211+AP211-AT211, M211+AP211-AT211)</f>
        <v>0</v>
      </c>
    </row>
    <row r="212" spans="1:134" x14ac:dyDescent="0.35">
      <c r="A212" s="415">
        <v>3</v>
      </c>
      <c r="B212" s="228" t="s">
        <v>32</v>
      </c>
      <c r="C212" s="492"/>
      <c r="D212" s="492"/>
      <c r="E212" s="492"/>
      <c r="F212" s="492"/>
      <c r="G212" s="492"/>
      <c r="H212" s="492"/>
      <c r="I212" s="492"/>
      <c r="J212" s="234">
        <v>0</v>
      </c>
      <c r="K212" s="234">
        <v>0</v>
      </c>
      <c r="L212" s="234">
        <v>0</v>
      </c>
      <c r="M212" s="236">
        <f t="shared" si="177"/>
        <v>0</v>
      </c>
      <c r="N212" s="223"/>
      <c r="P212" s="415">
        <v>3</v>
      </c>
      <c r="Q212" s="228" t="s">
        <v>32</v>
      </c>
      <c r="R212" s="492"/>
      <c r="S212" s="492"/>
      <c r="T212" s="492"/>
      <c r="U212" s="492"/>
      <c r="V212" s="492"/>
      <c r="W212" s="492"/>
      <c r="X212" s="492"/>
      <c r="Y212" s="164">
        <f t="shared" si="190"/>
        <v>0</v>
      </c>
      <c r="Z212" s="234">
        <v>0</v>
      </c>
      <c r="AA212" s="234">
        <v>0</v>
      </c>
      <c r="AB212" s="234">
        <v>0</v>
      </c>
      <c r="AC212" s="295">
        <f t="shared" si="191"/>
        <v>0</v>
      </c>
      <c r="AD212" s="296">
        <f t="shared" si="192"/>
        <v>0</v>
      </c>
      <c r="AE212" s="223"/>
      <c r="AG212" s="415">
        <v>3</v>
      </c>
      <c r="AH212" s="228" t="s">
        <v>32</v>
      </c>
      <c r="AI212" s="492"/>
      <c r="AJ212" s="492"/>
      <c r="AK212" s="492"/>
      <c r="AL212" s="492"/>
      <c r="AM212" s="492"/>
      <c r="AN212" s="492"/>
      <c r="AO212" s="492"/>
      <c r="AP212" s="305">
        <f t="shared" si="193"/>
        <v>0</v>
      </c>
      <c r="AQ212" s="234">
        <v>0</v>
      </c>
      <c r="AR212" s="234">
        <v>0</v>
      </c>
      <c r="AS212" s="234">
        <v>0</v>
      </c>
      <c r="AT212" s="277">
        <f t="shared" si="194"/>
        <v>0</v>
      </c>
      <c r="AU212" s="278">
        <f t="shared" si="195"/>
        <v>0</v>
      </c>
    </row>
    <row r="213" spans="1:134" s="358" customFormat="1" x14ac:dyDescent="0.35">
      <c r="A213" s="229">
        <v>4</v>
      </c>
      <c r="B213" s="228" t="s">
        <v>72</v>
      </c>
      <c r="C213" s="492"/>
      <c r="D213" s="492"/>
      <c r="E213" s="492"/>
      <c r="F213" s="492"/>
      <c r="G213" s="492"/>
      <c r="H213" s="492"/>
      <c r="I213" s="492"/>
      <c r="J213" s="234">
        <v>0</v>
      </c>
      <c r="K213" s="234">
        <v>0</v>
      </c>
      <c r="L213" s="234">
        <v>0</v>
      </c>
      <c r="M213" s="236">
        <f t="shared" si="177"/>
        <v>0</v>
      </c>
      <c r="N213" s="223"/>
      <c r="P213" s="229">
        <v>4</v>
      </c>
      <c r="Q213" s="228" t="s">
        <v>72</v>
      </c>
      <c r="R213" s="492"/>
      <c r="S213" s="492"/>
      <c r="T213" s="492"/>
      <c r="U213" s="492"/>
      <c r="V213" s="492"/>
      <c r="W213" s="492"/>
      <c r="X213" s="492"/>
      <c r="Y213" s="164">
        <f t="shared" si="190"/>
        <v>0</v>
      </c>
      <c r="Z213" s="234">
        <v>0</v>
      </c>
      <c r="AA213" s="234">
        <v>0</v>
      </c>
      <c r="AB213" s="234">
        <v>0</v>
      </c>
      <c r="AC213" s="295">
        <f t="shared" si="191"/>
        <v>0</v>
      </c>
      <c r="AD213" s="296">
        <f t="shared" si="192"/>
        <v>0</v>
      </c>
      <c r="AE213" s="223"/>
      <c r="AG213" s="229">
        <v>4</v>
      </c>
      <c r="AH213" s="228" t="s">
        <v>72</v>
      </c>
      <c r="AI213" s="492"/>
      <c r="AJ213" s="492"/>
      <c r="AK213" s="492"/>
      <c r="AL213" s="492"/>
      <c r="AM213" s="492"/>
      <c r="AN213" s="492"/>
      <c r="AO213" s="492"/>
      <c r="AP213" s="305">
        <f t="shared" si="193"/>
        <v>0</v>
      </c>
      <c r="AQ213" s="234">
        <v>0</v>
      </c>
      <c r="AR213" s="234">
        <v>0</v>
      </c>
      <c r="AS213" s="234">
        <v>0</v>
      </c>
      <c r="AT213" s="277">
        <f t="shared" si="194"/>
        <v>0</v>
      </c>
      <c r="AU213" s="278">
        <f t="shared" si="195"/>
        <v>0</v>
      </c>
    </row>
    <row r="214" spans="1:134" x14ac:dyDescent="0.35">
      <c r="A214" s="415">
        <v>5</v>
      </c>
      <c r="B214" s="228" t="s">
        <v>29</v>
      </c>
      <c r="C214" s="492"/>
      <c r="D214" s="492"/>
      <c r="E214" s="492"/>
      <c r="F214" s="492"/>
      <c r="G214" s="492"/>
      <c r="H214" s="492"/>
      <c r="I214" s="492"/>
      <c r="J214" s="234">
        <v>0</v>
      </c>
      <c r="K214" s="234">
        <v>0</v>
      </c>
      <c r="L214" s="234">
        <v>0</v>
      </c>
      <c r="M214" s="236">
        <f t="shared" si="177"/>
        <v>0</v>
      </c>
      <c r="N214" s="223"/>
      <c r="P214" s="415">
        <v>5</v>
      </c>
      <c r="Q214" s="228" t="s">
        <v>29</v>
      </c>
      <c r="R214" s="492"/>
      <c r="S214" s="492"/>
      <c r="T214" s="492"/>
      <c r="U214" s="492"/>
      <c r="V214" s="492"/>
      <c r="W214" s="492"/>
      <c r="X214" s="492"/>
      <c r="Y214" s="164">
        <f t="shared" si="190"/>
        <v>0</v>
      </c>
      <c r="Z214" s="234">
        <v>0</v>
      </c>
      <c r="AA214" s="234">
        <v>0</v>
      </c>
      <c r="AB214" s="234">
        <v>0</v>
      </c>
      <c r="AC214" s="295">
        <f t="shared" si="191"/>
        <v>0</v>
      </c>
      <c r="AD214" s="296">
        <f t="shared" si="192"/>
        <v>0</v>
      </c>
      <c r="AE214" s="223"/>
      <c r="AG214" s="415">
        <v>5</v>
      </c>
      <c r="AH214" s="228" t="s">
        <v>29</v>
      </c>
      <c r="AI214" s="492"/>
      <c r="AJ214" s="492"/>
      <c r="AK214" s="492"/>
      <c r="AL214" s="492"/>
      <c r="AM214" s="492"/>
      <c r="AN214" s="492"/>
      <c r="AO214" s="492"/>
      <c r="AP214" s="305">
        <f t="shared" si="193"/>
        <v>0</v>
      </c>
      <c r="AQ214" s="234">
        <v>0</v>
      </c>
      <c r="AR214" s="234">
        <v>0</v>
      </c>
      <c r="AS214" s="234">
        <v>0</v>
      </c>
      <c r="AT214" s="277">
        <f t="shared" si="194"/>
        <v>0</v>
      </c>
      <c r="AU214" s="278">
        <f t="shared" si="195"/>
        <v>0</v>
      </c>
    </row>
    <row r="215" spans="1:134" x14ac:dyDescent="0.35">
      <c r="A215" s="415">
        <v>6</v>
      </c>
      <c r="B215" s="228" t="s">
        <v>30</v>
      </c>
      <c r="C215" s="492"/>
      <c r="D215" s="492"/>
      <c r="E215" s="492"/>
      <c r="F215" s="492"/>
      <c r="G215" s="492"/>
      <c r="H215" s="492"/>
      <c r="I215" s="492"/>
      <c r="J215" s="234">
        <v>0</v>
      </c>
      <c r="K215" s="234">
        <v>0</v>
      </c>
      <c r="L215" s="234">
        <v>0</v>
      </c>
      <c r="M215" s="236">
        <f t="shared" si="177"/>
        <v>0</v>
      </c>
      <c r="N215" s="223"/>
      <c r="P215" s="415">
        <v>6</v>
      </c>
      <c r="Q215" s="228" t="s">
        <v>30</v>
      </c>
      <c r="R215" s="492"/>
      <c r="S215" s="492"/>
      <c r="T215" s="492"/>
      <c r="U215" s="492"/>
      <c r="V215" s="492"/>
      <c r="W215" s="492"/>
      <c r="X215" s="492"/>
      <c r="Y215" s="164">
        <f t="shared" si="190"/>
        <v>0</v>
      </c>
      <c r="Z215" s="234">
        <v>0</v>
      </c>
      <c r="AA215" s="234">
        <v>0</v>
      </c>
      <c r="AB215" s="234">
        <v>0</v>
      </c>
      <c r="AC215" s="295">
        <f t="shared" si="191"/>
        <v>0</v>
      </c>
      <c r="AD215" s="296">
        <f t="shared" si="192"/>
        <v>0</v>
      </c>
      <c r="AE215" s="223"/>
      <c r="AG215" s="415">
        <v>6</v>
      </c>
      <c r="AH215" s="228" t="s">
        <v>30</v>
      </c>
      <c r="AI215" s="492"/>
      <c r="AJ215" s="492"/>
      <c r="AK215" s="492"/>
      <c r="AL215" s="492"/>
      <c r="AM215" s="492"/>
      <c r="AN215" s="492"/>
      <c r="AO215" s="492"/>
      <c r="AP215" s="305">
        <f t="shared" si="193"/>
        <v>0</v>
      </c>
      <c r="AQ215" s="234">
        <v>0</v>
      </c>
      <c r="AR215" s="234">
        <v>0</v>
      </c>
      <c r="AS215" s="234">
        <v>0</v>
      </c>
      <c r="AT215" s="277">
        <f t="shared" si="194"/>
        <v>0</v>
      </c>
      <c r="AU215" s="278">
        <f t="shared" si="195"/>
        <v>0</v>
      </c>
    </row>
    <row r="216" spans="1:134" x14ac:dyDescent="0.35">
      <c r="A216" s="415">
        <v>7</v>
      </c>
      <c r="B216" s="228" t="s">
        <v>34</v>
      </c>
      <c r="C216" s="492"/>
      <c r="D216" s="492"/>
      <c r="E216" s="492"/>
      <c r="F216" s="492"/>
      <c r="G216" s="492"/>
      <c r="H216" s="492"/>
      <c r="I216" s="492"/>
      <c r="J216" s="234">
        <v>0</v>
      </c>
      <c r="K216" s="234">
        <v>0</v>
      </c>
      <c r="L216" s="234">
        <v>0</v>
      </c>
      <c r="M216" s="236">
        <f t="shared" si="177"/>
        <v>0</v>
      </c>
      <c r="N216" s="223"/>
      <c r="P216" s="415">
        <v>7</v>
      </c>
      <c r="Q216" s="228" t="s">
        <v>34</v>
      </c>
      <c r="R216" s="492"/>
      <c r="S216" s="492"/>
      <c r="T216" s="492"/>
      <c r="U216" s="492"/>
      <c r="V216" s="492"/>
      <c r="W216" s="492"/>
      <c r="X216" s="492"/>
      <c r="Y216" s="164">
        <f t="shared" si="190"/>
        <v>0</v>
      </c>
      <c r="Z216" s="234">
        <v>0</v>
      </c>
      <c r="AA216" s="234">
        <v>0</v>
      </c>
      <c r="AB216" s="234">
        <v>0</v>
      </c>
      <c r="AC216" s="295">
        <f t="shared" si="191"/>
        <v>0</v>
      </c>
      <c r="AD216" s="296">
        <f t="shared" si="192"/>
        <v>0</v>
      </c>
      <c r="AE216" s="223"/>
      <c r="AG216" s="415">
        <v>7</v>
      </c>
      <c r="AH216" s="228" t="s">
        <v>34</v>
      </c>
      <c r="AI216" s="492"/>
      <c r="AJ216" s="492"/>
      <c r="AK216" s="492"/>
      <c r="AL216" s="492"/>
      <c r="AM216" s="492"/>
      <c r="AN216" s="492"/>
      <c r="AO216" s="492"/>
      <c r="AP216" s="305">
        <f t="shared" si="193"/>
        <v>0</v>
      </c>
      <c r="AQ216" s="234">
        <v>0</v>
      </c>
      <c r="AR216" s="234">
        <v>0</v>
      </c>
      <c r="AS216" s="234">
        <v>0</v>
      </c>
      <c r="AT216" s="277">
        <f t="shared" si="194"/>
        <v>0</v>
      </c>
      <c r="AU216" s="278">
        <f t="shared" si="195"/>
        <v>0</v>
      </c>
    </row>
    <row r="217" spans="1:134" x14ac:dyDescent="0.35">
      <c r="A217" s="415">
        <v>8</v>
      </c>
      <c r="B217" s="228" t="s">
        <v>35</v>
      </c>
      <c r="C217" s="492"/>
      <c r="D217" s="492"/>
      <c r="E217" s="492"/>
      <c r="F217" s="492"/>
      <c r="G217" s="492"/>
      <c r="H217" s="492"/>
      <c r="I217" s="492"/>
      <c r="J217" s="234">
        <v>0</v>
      </c>
      <c r="K217" s="234">
        <v>0</v>
      </c>
      <c r="L217" s="234">
        <v>0</v>
      </c>
      <c r="M217" s="236">
        <f>SUM(J217:L217)</f>
        <v>0</v>
      </c>
      <c r="N217" s="223"/>
      <c r="P217" s="415">
        <v>8</v>
      </c>
      <c r="Q217" s="228" t="s">
        <v>35</v>
      </c>
      <c r="R217" s="492"/>
      <c r="S217" s="492"/>
      <c r="T217" s="492"/>
      <c r="U217" s="492"/>
      <c r="V217" s="492"/>
      <c r="W217" s="492"/>
      <c r="X217" s="492"/>
      <c r="Y217" s="164">
        <f t="shared" si="190"/>
        <v>0</v>
      </c>
      <c r="Z217" s="234">
        <v>0</v>
      </c>
      <c r="AA217" s="234">
        <v>0</v>
      </c>
      <c r="AB217" s="234">
        <v>0</v>
      </c>
      <c r="AC217" s="295">
        <f t="shared" si="191"/>
        <v>0</v>
      </c>
      <c r="AD217" s="296">
        <f t="shared" si="192"/>
        <v>0</v>
      </c>
      <c r="AE217" s="223"/>
      <c r="AG217" s="415">
        <v>8</v>
      </c>
      <c r="AH217" s="228" t="s">
        <v>35</v>
      </c>
      <c r="AI217" s="492"/>
      <c r="AJ217" s="492"/>
      <c r="AK217" s="492"/>
      <c r="AL217" s="492"/>
      <c r="AM217" s="492"/>
      <c r="AN217" s="492"/>
      <c r="AO217" s="492"/>
      <c r="AP217" s="305">
        <f t="shared" si="193"/>
        <v>0</v>
      </c>
      <c r="AQ217" s="234">
        <v>0</v>
      </c>
      <c r="AR217" s="234">
        <v>0</v>
      </c>
      <c r="AS217" s="234">
        <v>0</v>
      </c>
      <c r="AT217" s="277">
        <f t="shared" si="194"/>
        <v>0</v>
      </c>
      <c r="AU217" s="278">
        <f t="shared" si="195"/>
        <v>0</v>
      </c>
    </row>
    <row r="218" spans="1:134" x14ac:dyDescent="0.35">
      <c r="A218" s="415">
        <v>9</v>
      </c>
      <c r="B218" s="228" t="s">
        <v>50</v>
      </c>
      <c r="C218" s="492"/>
      <c r="D218" s="492"/>
      <c r="E218" s="492"/>
      <c r="F218" s="492"/>
      <c r="G218" s="492"/>
      <c r="H218" s="492"/>
      <c r="I218" s="492"/>
      <c r="J218" s="234">
        <v>0</v>
      </c>
      <c r="K218" s="234">
        <v>0</v>
      </c>
      <c r="L218" s="234">
        <v>0</v>
      </c>
      <c r="M218" s="236">
        <f t="shared" si="177"/>
        <v>0</v>
      </c>
      <c r="N218" s="223"/>
      <c r="P218" s="415">
        <v>9</v>
      </c>
      <c r="Q218" s="228" t="s">
        <v>50</v>
      </c>
      <c r="R218" s="492"/>
      <c r="S218" s="492"/>
      <c r="T218" s="492"/>
      <c r="U218" s="492"/>
      <c r="V218" s="492"/>
      <c r="W218" s="492"/>
      <c r="X218" s="492"/>
      <c r="Y218" s="164">
        <f t="shared" si="190"/>
        <v>0</v>
      </c>
      <c r="Z218" s="234">
        <v>0</v>
      </c>
      <c r="AA218" s="234">
        <v>0</v>
      </c>
      <c r="AB218" s="234">
        <v>0</v>
      </c>
      <c r="AC218" s="295">
        <f t="shared" si="191"/>
        <v>0</v>
      </c>
      <c r="AD218" s="296">
        <f t="shared" si="192"/>
        <v>0</v>
      </c>
      <c r="AE218" s="223"/>
      <c r="AG218" s="415">
        <v>9</v>
      </c>
      <c r="AH218" s="228" t="s">
        <v>50</v>
      </c>
      <c r="AI218" s="492"/>
      <c r="AJ218" s="492"/>
      <c r="AK218" s="492"/>
      <c r="AL218" s="492"/>
      <c r="AM218" s="492"/>
      <c r="AN218" s="492"/>
      <c r="AO218" s="492"/>
      <c r="AP218" s="305">
        <f t="shared" si="193"/>
        <v>0</v>
      </c>
      <c r="AQ218" s="234">
        <v>0</v>
      </c>
      <c r="AR218" s="234">
        <v>0</v>
      </c>
      <c r="AS218" s="234">
        <v>0</v>
      </c>
      <c r="AT218" s="277">
        <f t="shared" si="194"/>
        <v>0</v>
      </c>
      <c r="AU218" s="278">
        <f t="shared" si="195"/>
        <v>0</v>
      </c>
    </row>
    <row r="219" spans="1:134" x14ac:dyDescent="0.35">
      <c r="A219" s="229">
        <v>10</v>
      </c>
      <c r="B219" s="313" t="s">
        <v>205</v>
      </c>
      <c r="C219" s="623"/>
      <c r="D219" s="623"/>
      <c r="E219" s="623"/>
      <c r="F219" s="623"/>
      <c r="G219" s="623"/>
      <c r="H219" s="623"/>
      <c r="I219" s="623"/>
      <c r="J219" s="234">
        <v>0</v>
      </c>
      <c r="K219" s="234">
        <v>0</v>
      </c>
      <c r="L219" s="234">
        <v>0</v>
      </c>
      <c r="M219" s="236">
        <f t="shared" si="177"/>
        <v>0</v>
      </c>
      <c r="N219" s="223"/>
      <c r="P219" s="229">
        <v>10</v>
      </c>
      <c r="Q219" s="313" t="s">
        <v>205</v>
      </c>
      <c r="R219" s="623"/>
      <c r="S219" s="623"/>
      <c r="T219" s="623"/>
      <c r="U219" s="623"/>
      <c r="V219" s="623"/>
      <c r="W219" s="623"/>
      <c r="X219" s="623"/>
      <c r="Y219" s="164">
        <f t="shared" si="190"/>
        <v>0</v>
      </c>
      <c r="Z219" s="234">
        <v>0</v>
      </c>
      <c r="AA219" s="234">
        <v>0</v>
      </c>
      <c r="AB219" s="234">
        <v>0</v>
      </c>
      <c r="AC219" s="295">
        <f t="shared" si="191"/>
        <v>0</v>
      </c>
      <c r="AD219" s="296">
        <f t="shared" si="192"/>
        <v>0</v>
      </c>
      <c r="AE219" s="223"/>
      <c r="AG219" s="229">
        <v>10</v>
      </c>
      <c r="AH219" s="313" t="s">
        <v>205</v>
      </c>
      <c r="AI219" s="623"/>
      <c r="AJ219" s="623"/>
      <c r="AK219" s="623"/>
      <c r="AL219" s="623"/>
      <c r="AM219" s="623"/>
      <c r="AN219" s="623"/>
      <c r="AO219" s="623"/>
      <c r="AP219" s="305">
        <f t="shared" si="193"/>
        <v>0</v>
      </c>
      <c r="AQ219" s="234">
        <v>0</v>
      </c>
      <c r="AR219" s="234">
        <v>0</v>
      </c>
      <c r="AS219" s="234">
        <v>0</v>
      </c>
      <c r="AT219" s="277">
        <f t="shared" si="194"/>
        <v>0</v>
      </c>
      <c r="AU219" s="278">
        <f t="shared" si="195"/>
        <v>0</v>
      </c>
    </row>
    <row r="220" spans="1:134" x14ac:dyDescent="0.35">
      <c r="A220" s="229">
        <v>11</v>
      </c>
      <c r="B220" s="313" t="s">
        <v>205</v>
      </c>
      <c r="C220" s="623"/>
      <c r="D220" s="623"/>
      <c r="E220" s="623"/>
      <c r="F220" s="623"/>
      <c r="G220" s="623"/>
      <c r="H220" s="623"/>
      <c r="I220" s="623"/>
      <c r="J220" s="234">
        <v>0</v>
      </c>
      <c r="K220" s="234">
        <v>0</v>
      </c>
      <c r="L220" s="234">
        <v>0</v>
      </c>
      <c r="M220" s="236">
        <f>SUM(J220:L220)</f>
        <v>0</v>
      </c>
      <c r="N220" s="223"/>
      <c r="P220" s="229">
        <v>11</v>
      </c>
      <c r="Q220" s="313" t="s">
        <v>205</v>
      </c>
      <c r="R220" s="623"/>
      <c r="S220" s="623"/>
      <c r="T220" s="623"/>
      <c r="U220" s="623"/>
      <c r="V220" s="623"/>
      <c r="W220" s="623"/>
      <c r="X220" s="623"/>
      <c r="Y220" s="164">
        <f t="shared" si="190"/>
        <v>0</v>
      </c>
      <c r="Z220" s="234">
        <v>0</v>
      </c>
      <c r="AA220" s="234">
        <v>0</v>
      </c>
      <c r="AB220" s="234">
        <v>0</v>
      </c>
      <c r="AC220" s="295">
        <f>SUM(Z220:AB220)</f>
        <v>0</v>
      </c>
      <c r="AD220" s="296">
        <f t="shared" si="192"/>
        <v>0</v>
      </c>
      <c r="AE220" s="223"/>
      <c r="AG220" s="229">
        <v>11</v>
      </c>
      <c r="AH220" s="313" t="s">
        <v>205</v>
      </c>
      <c r="AI220" s="623"/>
      <c r="AJ220" s="623"/>
      <c r="AK220" s="623"/>
      <c r="AL220" s="623"/>
      <c r="AM220" s="623"/>
      <c r="AN220" s="623"/>
      <c r="AO220" s="623"/>
      <c r="AP220" s="305">
        <f t="shared" si="193"/>
        <v>0</v>
      </c>
      <c r="AQ220" s="234">
        <v>0</v>
      </c>
      <c r="AR220" s="234">
        <v>0</v>
      </c>
      <c r="AS220" s="234">
        <v>0</v>
      </c>
      <c r="AT220" s="277">
        <f>SUM(AQ220:AS220)</f>
        <v>0</v>
      </c>
      <c r="AU220" s="278">
        <f t="shared" si="195"/>
        <v>0</v>
      </c>
    </row>
    <row r="221" spans="1:134" ht="16" thickBot="1" x14ac:dyDescent="0.4">
      <c r="A221" s="578" t="s">
        <v>36</v>
      </c>
      <c r="B221" s="579"/>
      <c r="C221" s="579"/>
      <c r="D221" s="579"/>
      <c r="E221" s="579"/>
      <c r="F221" s="579"/>
      <c r="G221" s="579"/>
      <c r="H221" s="579"/>
      <c r="I221" s="579"/>
      <c r="J221" s="250">
        <f>SUM(J210:J220)</f>
        <v>0</v>
      </c>
      <c r="K221" s="250">
        <f t="shared" ref="K221:L221" si="196">SUM(K210:K220)</f>
        <v>0</v>
      </c>
      <c r="L221" s="250">
        <f t="shared" si="196"/>
        <v>0</v>
      </c>
      <c r="M221" s="237">
        <f>SUM(J221:L221)</f>
        <v>0</v>
      </c>
      <c r="N221" s="223"/>
      <c r="P221" s="578" t="s">
        <v>36</v>
      </c>
      <c r="Q221" s="579"/>
      <c r="R221" s="579"/>
      <c r="S221" s="579"/>
      <c r="T221" s="579"/>
      <c r="U221" s="579"/>
      <c r="V221" s="579"/>
      <c r="W221" s="579"/>
      <c r="X221" s="579"/>
      <c r="Y221" s="200">
        <f t="shared" si="190"/>
        <v>0</v>
      </c>
      <c r="Z221" s="293">
        <f>SUM(Z210:Z220)</f>
        <v>0</v>
      </c>
      <c r="AA221" s="293">
        <f t="shared" ref="AA221" si="197">SUM(AA210:AA220)</f>
        <v>0</v>
      </c>
      <c r="AB221" s="293">
        <f>SUM(AB210:AB220)</f>
        <v>0</v>
      </c>
      <c r="AC221" s="293">
        <f t="shared" ref="AC221:AD221" si="198">SUM(AC210:AC220)</f>
        <v>0</v>
      </c>
      <c r="AD221" s="294">
        <f t="shared" si="198"/>
        <v>0</v>
      </c>
      <c r="AE221" s="223"/>
      <c r="AG221" s="578" t="s">
        <v>36</v>
      </c>
      <c r="AH221" s="579"/>
      <c r="AI221" s="579"/>
      <c r="AJ221" s="579"/>
      <c r="AK221" s="579"/>
      <c r="AL221" s="579"/>
      <c r="AM221" s="579"/>
      <c r="AN221" s="579"/>
      <c r="AO221" s="579"/>
      <c r="AP221" s="306">
        <f t="shared" si="193"/>
        <v>0</v>
      </c>
      <c r="AQ221" s="275">
        <f>SUM(AQ210:AQ220)</f>
        <v>0</v>
      </c>
      <c r="AR221" s="275">
        <f t="shared" ref="AR221:AT221" si="199">SUM(AR210:AR220)</f>
        <v>0</v>
      </c>
      <c r="AS221" s="275">
        <f t="shared" si="199"/>
        <v>0</v>
      </c>
      <c r="AT221" s="275">
        <f t="shared" si="199"/>
        <v>0</v>
      </c>
      <c r="AU221" s="276">
        <f t="shared" si="195"/>
        <v>0</v>
      </c>
    </row>
    <row r="222" spans="1:134" s="358" customFormat="1" ht="3.75" customHeight="1" x14ac:dyDescent="0.35">
      <c r="B222" s="281"/>
      <c r="C222" s="284"/>
      <c r="D222" s="284"/>
      <c r="E222" s="284"/>
      <c r="F222" s="284"/>
      <c r="G222" s="284"/>
      <c r="H222" s="284"/>
      <c r="I222" s="284"/>
      <c r="J222" s="283"/>
      <c r="K222" s="283"/>
      <c r="L222" s="283"/>
      <c r="M222" s="246"/>
      <c r="N222" s="223"/>
      <c r="Q222" s="281"/>
      <c r="R222" s="284"/>
      <c r="S222" s="284"/>
      <c r="T222" s="284"/>
      <c r="U222" s="284"/>
      <c r="V222" s="284"/>
      <c r="W222" s="284"/>
      <c r="X222" s="284"/>
      <c r="Y222" s="304"/>
      <c r="Z222" s="283"/>
      <c r="AA222" s="283"/>
      <c r="AB222" s="283"/>
      <c r="AC222" s="246"/>
      <c r="AD222" s="246"/>
      <c r="AE222" s="223"/>
      <c r="AH222" s="281"/>
      <c r="AI222" s="284"/>
      <c r="AJ222" s="284"/>
      <c r="AK222" s="284"/>
      <c r="AL222" s="284"/>
      <c r="AM222" s="284"/>
      <c r="AN222" s="284"/>
      <c r="AO222" s="284"/>
      <c r="AP222" s="304"/>
      <c r="AQ222" s="283"/>
      <c r="AR222" s="283"/>
      <c r="AS222" s="283"/>
      <c r="AT222" s="246"/>
      <c r="AU222" s="246"/>
      <c r="AW222" s="357"/>
      <c r="AX222" s="357"/>
      <c r="AY222" s="357"/>
      <c r="AZ222" s="357"/>
      <c r="BA222" s="357"/>
      <c r="BB222" s="357"/>
      <c r="BC222" s="357"/>
      <c r="BD222" s="357"/>
      <c r="BE222" s="357"/>
      <c r="BF222" s="357"/>
      <c r="BG222" s="357"/>
      <c r="BH222" s="357"/>
      <c r="BI222" s="357"/>
      <c r="BJ222" s="357"/>
      <c r="BK222" s="357"/>
      <c r="BL222" s="357"/>
      <c r="BM222" s="357"/>
      <c r="BN222" s="357"/>
      <c r="BO222" s="357"/>
      <c r="BP222" s="357"/>
      <c r="BQ222" s="357"/>
      <c r="BR222" s="357"/>
      <c r="BS222" s="357"/>
      <c r="BT222" s="357"/>
      <c r="BU222" s="357"/>
      <c r="BV222" s="357"/>
      <c r="BW222" s="357"/>
      <c r="BX222" s="357"/>
      <c r="BY222" s="357"/>
      <c r="BZ222" s="357"/>
      <c r="CA222" s="357"/>
      <c r="CB222" s="357"/>
      <c r="CC222" s="357"/>
      <c r="CD222" s="357"/>
      <c r="CE222" s="357"/>
      <c r="CF222" s="357"/>
      <c r="CG222" s="357"/>
      <c r="CH222" s="357"/>
      <c r="CI222" s="357"/>
      <c r="CJ222" s="357"/>
      <c r="CK222" s="357"/>
      <c r="CL222" s="357"/>
      <c r="CM222" s="357"/>
      <c r="CN222" s="357"/>
      <c r="CO222" s="357"/>
      <c r="CP222" s="357"/>
      <c r="CQ222" s="357"/>
      <c r="CR222" s="357"/>
      <c r="CS222" s="357"/>
      <c r="CT222" s="357"/>
      <c r="CU222" s="357"/>
      <c r="CV222" s="357"/>
      <c r="CW222" s="357"/>
      <c r="CX222" s="357"/>
      <c r="CY222" s="357"/>
      <c r="CZ222" s="357"/>
      <c r="DA222" s="357"/>
      <c r="DB222" s="357"/>
      <c r="DC222" s="357"/>
      <c r="DD222" s="357"/>
      <c r="DE222" s="357"/>
      <c r="DF222" s="357"/>
      <c r="DG222" s="357"/>
      <c r="DH222" s="357"/>
      <c r="DI222" s="357"/>
      <c r="DJ222" s="357"/>
      <c r="DK222" s="357"/>
      <c r="DL222" s="357"/>
      <c r="DM222" s="357"/>
      <c r="DN222" s="357"/>
      <c r="DO222" s="357"/>
      <c r="DP222" s="357"/>
      <c r="DQ222" s="357"/>
      <c r="DR222" s="357"/>
      <c r="DS222" s="357"/>
      <c r="DT222" s="357"/>
      <c r="DU222" s="357"/>
      <c r="DV222" s="357"/>
      <c r="DW222" s="357"/>
      <c r="DX222" s="357"/>
      <c r="DY222" s="357"/>
      <c r="DZ222" s="357"/>
      <c r="EA222" s="357"/>
      <c r="EB222" s="357"/>
      <c r="EC222" s="357"/>
      <c r="ED222" s="357"/>
    </row>
    <row r="223" spans="1:134" ht="3.75" customHeight="1" thickBot="1" x14ac:dyDescent="0.4">
      <c r="A223" s="242"/>
      <c r="B223" s="242"/>
      <c r="C223" s="242"/>
      <c r="D223" s="242"/>
      <c r="E223" s="242"/>
      <c r="F223" s="242"/>
      <c r="G223" s="242"/>
      <c r="H223" s="242"/>
      <c r="I223" s="413"/>
      <c r="J223" s="246"/>
      <c r="K223" s="246"/>
      <c r="L223" s="246"/>
      <c r="M223" s="246"/>
      <c r="N223" s="223"/>
      <c r="P223" s="242"/>
      <c r="Q223" s="242"/>
      <c r="R223" s="242"/>
      <c r="S223" s="242"/>
      <c r="T223" s="242"/>
      <c r="U223" s="242"/>
      <c r="V223" s="242"/>
      <c r="W223" s="242"/>
      <c r="X223" s="413"/>
      <c r="Y223" s="246"/>
      <c r="Z223" s="246"/>
      <c r="AA223" s="246"/>
      <c r="AB223" s="246"/>
      <c r="AC223" s="246"/>
      <c r="AD223" s="246"/>
      <c r="AE223" s="223"/>
      <c r="AG223" s="242"/>
      <c r="AH223" s="242"/>
      <c r="AI223" s="242"/>
      <c r="AJ223" s="242"/>
      <c r="AK223" s="242"/>
      <c r="AL223" s="242"/>
      <c r="AM223" s="242"/>
      <c r="AN223" s="242"/>
      <c r="AO223" s="413"/>
      <c r="AP223" s="246"/>
      <c r="AQ223" s="246"/>
      <c r="AR223" s="246"/>
      <c r="AS223" s="246"/>
      <c r="AT223" s="246"/>
      <c r="AU223" s="246"/>
    </row>
    <row r="224" spans="1:134" x14ac:dyDescent="0.35">
      <c r="A224" s="544" t="s">
        <v>189</v>
      </c>
      <c r="B224" s="545"/>
      <c r="C224" s="545"/>
      <c r="D224" s="545"/>
      <c r="E224" s="545"/>
      <c r="F224" s="545"/>
      <c r="G224" s="545"/>
      <c r="H224" s="545"/>
      <c r="I224" s="545"/>
      <c r="J224" s="244">
        <f>SUM(J221, J207, J201, H194)</f>
        <v>0</v>
      </c>
      <c r="K224" s="244">
        <f>SUM( K221, K207, K201, K194)</f>
        <v>0</v>
      </c>
      <c r="L224" s="244">
        <f>SUM( L221, L207, L201, L194)</f>
        <v>0</v>
      </c>
      <c r="M224" s="245">
        <f>SUM(J224:L224)</f>
        <v>0</v>
      </c>
      <c r="N224" s="223"/>
      <c r="P224" s="544" t="s">
        <v>182</v>
      </c>
      <c r="Q224" s="545"/>
      <c r="R224" s="545"/>
      <c r="S224" s="545"/>
      <c r="T224" s="545"/>
      <c r="U224" s="545"/>
      <c r="V224" s="545"/>
      <c r="W224" s="545"/>
      <c r="X224" s="545"/>
      <c r="Y224" s="199">
        <f t="shared" ref="Y224:Y225" si="200">AU144</f>
        <v>0</v>
      </c>
      <c r="Z224" s="300">
        <f>SUM(Z221, Z207, Z201, X194)</f>
        <v>0</v>
      </c>
      <c r="AA224" s="300">
        <f>SUM(AA221, AA207, AA201, AA194)</f>
        <v>0</v>
      </c>
      <c r="AB224" s="300">
        <f>SUM(AB221, AB207, AB201, AB194, )</f>
        <v>0</v>
      </c>
      <c r="AC224" s="300">
        <f t="shared" ref="AC224" si="201">SUM(Z224:AB224)</f>
        <v>0</v>
      </c>
      <c r="AD224" s="301">
        <f>M224-AC224</f>
        <v>0</v>
      </c>
      <c r="AE224" s="246"/>
      <c r="AG224" s="544" t="s">
        <v>182</v>
      </c>
      <c r="AH224" s="545"/>
      <c r="AI224" s="545"/>
      <c r="AJ224" s="545"/>
      <c r="AK224" s="545"/>
      <c r="AL224" s="545"/>
      <c r="AM224" s="545"/>
      <c r="AN224" s="545"/>
      <c r="AO224" s="545"/>
      <c r="AP224" s="205">
        <f t="shared" ref="AP224:AP225" si="202">AU144</f>
        <v>0</v>
      </c>
      <c r="AQ224" s="286">
        <f>SUM( AQ221, AQ207, AQ201, AO194)</f>
        <v>0</v>
      </c>
      <c r="AR224" s="286">
        <f>SUM( AR221, AR207, AR201, AR194)</f>
        <v>0</v>
      </c>
      <c r="AS224" s="286">
        <f>SUM( AS221, AS207, AS201, AS194, )</f>
        <v>0</v>
      </c>
      <c r="AT224" s="286">
        <f t="shared" ref="AT224" si="203">SUM(AQ224:AS224)</f>
        <v>0</v>
      </c>
      <c r="AU224" s="287">
        <f>IF($S$233&lt;&gt;0, AC224+AP224-AT224, M224+AP224-AT224)</f>
        <v>0</v>
      </c>
      <c r="AV224" s="246"/>
    </row>
    <row r="225" spans="1:134" ht="16" thickBot="1" x14ac:dyDescent="0.4">
      <c r="A225" s="540" t="s">
        <v>183</v>
      </c>
      <c r="B225" s="541"/>
      <c r="C225" s="541"/>
      <c r="D225" s="541"/>
      <c r="E225" s="541"/>
      <c r="F225" s="541"/>
      <c r="G225" s="541"/>
      <c r="H225" s="541"/>
      <c r="I225" s="541"/>
      <c r="J225" s="593">
        <f>SUM(K221, L221, K207, L207, K201, L201, K194, L194)</f>
        <v>0</v>
      </c>
      <c r="K225" s="593"/>
      <c r="L225" s="593"/>
      <c r="M225" s="594"/>
      <c r="N225" s="223"/>
      <c r="P225" s="540" t="s">
        <v>183</v>
      </c>
      <c r="Q225" s="541"/>
      <c r="R225" s="541"/>
      <c r="S225" s="541"/>
      <c r="T225" s="541"/>
      <c r="U225" s="541"/>
      <c r="V225" s="541"/>
      <c r="W225" s="541"/>
      <c r="X225" s="541"/>
      <c r="Y225" s="200">
        <f t="shared" si="200"/>
        <v>0</v>
      </c>
      <c r="Z225" s="588">
        <f>SUM(AA221, AB221, AA207, AB207, AA201, AB201, AA194, AB194)</f>
        <v>0</v>
      </c>
      <c r="AA225" s="588"/>
      <c r="AB225" s="588"/>
      <c r="AC225" s="588"/>
      <c r="AD225" s="330">
        <f>M225-Z225</f>
        <v>0</v>
      </c>
      <c r="AE225" s="223"/>
      <c r="AG225" s="540" t="s">
        <v>183</v>
      </c>
      <c r="AH225" s="541"/>
      <c r="AI225" s="541"/>
      <c r="AJ225" s="541"/>
      <c r="AK225" s="541"/>
      <c r="AL225" s="541"/>
      <c r="AM225" s="541"/>
      <c r="AN225" s="541"/>
      <c r="AO225" s="541"/>
      <c r="AP225" s="306">
        <f t="shared" si="202"/>
        <v>0</v>
      </c>
      <c r="AQ225" s="539">
        <f>SUM( AR221, AS221, AR207, AS207, AR201, AS201, AR194, AS194)</f>
        <v>0</v>
      </c>
      <c r="AR225" s="539"/>
      <c r="AS225" s="539"/>
      <c r="AT225" s="539"/>
      <c r="AU225" s="276">
        <f>IF($S$233&lt;&gt;0, AC225+AP225-AT225, M225+AP225-AT225)</f>
        <v>0</v>
      </c>
    </row>
    <row r="226" spans="1:134" s="224" customFormat="1" ht="16" thickBot="1" x14ac:dyDescent="0.4">
      <c r="A226" s="358"/>
      <c r="B226" s="413"/>
      <c r="C226" s="413"/>
      <c r="D226" s="413"/>
      <c r="E226" s="413"/>
      <c r="F226" s="413"/>
      <c r="G226" s="413"/>
      <c r="H226" s="413"/>
      <c r="I226" s="413"/>
      <c r="J226" s="258"/>
      <c r="K226" s="258"/>
      <c r="L226" s="258"/>
      <c r="M226" s="358"/>
      <c r="N226" s="223"/>
      <c r="O226" s="357"/>
      <c r="P226" s="358"/>
      <c r="Q226" s="413"/>
      <c r="R226" s="413"/>
      <c r="S226" s="413"/>
      <c r="T226" s="413"/>
      <c r="U226" s="413"/>
      <c r="V226" s="413"/>
      <c r="W226" s="413"/>
      <c r="X226" s="413"/>
      <c r="Y226" s="258"/>
      <c r="Z226" s="258"/>
      <c r="AA226" s="258"/>
      <c r="AB226" s="358"/>
      <c r="AC226" s="358"/>
      <c r="AD226" s="358"/>
      <c r="AE226" s="223"/>
      <c r="AF226" s="357"/>
      <c r="AG226" s="358"/>
      <c r="AH226" s="413"/>
      <c r="AI226" s="413"/>
      <c r="AJ226" s="413"/>
      <c r="AK226" s="413"/>
      <c r="AL226" s="413"/>
      <c r="AM226" s="413"/>
      <c r="AN226" s="413"/>
      <c r="AO226" s="413"/>
      <c r="AP226" s="258"/>
      <c r="AQ226" s="258"/>
      <c r="AR226" s="258"/>
      <c r="AS226" s="358"/>
      <c r="AT226" s="358"/>
      <c r="AU226" s="358"/>
      <c r="AV226" s="357"/>
      <c r="AW226" s="357"/>
      <c r="AX226" s="357"/>
      <c r="AY226" s="357"/>
      <c r="AZ226" s="357"/>
      <c r="BA226" s="357"/>
      <c r="BB226" s="357"/>
      <c r="BC226" s="357"/>
      <c r="BD226" s="357"/>
      <c r="BE226" s="357"/>
      <c r="BF226" s="357"/>
      <c r="BG226" s="357"/>
      <c r="BH226" s="357"/>
      <c r="BI226" s="357"/>
      <c r="BJ226" s="357"/>
      <c r="BK226" s="357"/>
      <c r="BL226" s="357"/>
      <c r="BM226" s="357"/>
      <c r="BN226" s="357"/>
      <c r="BO226" s="357"/>
      <c r="BP226" s="357"/>
      <c r="BQ226" s="357"/>
      <c r="BR226" s="357"/>
      <c r="BS226" s="357"/>
      <c r="BT226" s="357"/>
      <c r="BU226" s="357"/>
      <c r="BV226" s="357"/>
      <c r="BW226" s="357"/>
      <c r="BX226" s="357"/>
      <c r="BY226" s="357"/>
      <c r="BZ226" s="357"/>
      <c r="CA226" s="357"/>
      <c r="CB226" s="357"/>
      <c r="CC226" s="357"/>
      <c r="CD226" s="357"/>
      <c r="CE226" s="357"/>
      <c r="CF226" s="357"/>
      <c r="CG226" s="357"/>
      <c r="CH226" s="357"/>
      <c r="CI226" s="357"/>
      <c r="CJ226" s="357"/>
      <c r="CK226" s="357"/>
      <c r="CL226" s="357"/>
      <c r="CM226" s="357"/>
      <c r="CN226" s="357"/>
      <c r="CO226" s="357"/>
      <c r="CP226" s="357"/>
      <c r="CQ226" s="357"/>
      <c r="CR226" s="357"/>
      <c r="CS226" s="357"/>
      <c r="CT226" s="357"/>
      <c r="CU226" s="357"/>
      <c r="CV226" s="357"/>
      <c r="CW226" s="357"/>
      <c r="CX226" s="357"/>
      <c r="CY226" s="357"/>
      <c r="CZ226" s="357"/>
      <c r="DA226" s="357"/>
      <c r="DB226" s="357"/>
      <c r="DC226" s="357"/>
      <c r="DD226" s="357"/>
      <c r="DE226" s="357"/>
      <c r="DF226" s="357"/>
      <c r="DG226" s="357"/>
      <c r="DH226" s="357"/>
      <c r="DI226" s="357"/>
      <c r="DJ226" s="357"/>
      <c r="DK226" s="357"/>
      <c r="DL226" s="357"/>
      <c r="DM226" s="357"/>
      <c r="DN226" s="357"/>
      <c r="DO226" s="357"/>
      <c r="DP226" s="357"/>
      <c r="DQ226" s="357"/>
      <c r="DR226" s="357"/>
      <c r="DS226" s="357"/>
      <c r="DT226" s="357"/>
      <c r="DU226" s="357"/>
      <c r="DV226" s="357"/>
      <c r="DW226" s="357"/>
      <c r="DX226" s="357"/>
      <c r="DY226" s="357"/>
      <c r="DZ226" s="357"/>
      <c r="EA226" s="357"/>
      <c r="EB226" s="357"/>
      <c r="EC226" s="357"/>
      <c r="ED226" s="357"/>
    </row>
    <row r="227" spans="1:134" s="242" customFormat="1" x14ac:dyDescent="0.35">
      <c r="A227" s="502" t="s">
        <v>100</v>
      </c>
      <c r="B227" s="503"/>
      <c r="C227" s="503"/>
      <c r="D227" s="503"/>
      <c r="E227" s="503"/>
      <c r="F227" s="503"/>
      <c r="G227" s="503"/>
      <c r="H227" s="503"/>
      <c r="I227" s="503"/>
      <c r="J227" s="425" t="s">
        <v>17</v>
      </c>
      <c r="K227" s="542" t="s">
        <v>4</v>
      </c>
      <c r="L227" s="542"/>
      <c r="M227" s="418" t="s">
        <v>49</v>
      </c>
      <c r="N227" s="261"/>
      <c r="P227" s="502" t="s">
        <v>100</v>
      </c>
      <c r="Q227" s="503"/>
      <c r="R227" s="503"/>
      <c r="S227" s="503"/>
      <c r="T227" s="503"/>
      <c r="U227" s="503"/>
      <c r="V227" s="503"/>
      <c r="W227" s="503"/>
      <c r="X227" s="503"/>
      <c r="Y227" s="414" t="s">
        <v>111</v>
      </c>
      <c r="Z227" s="425" t="s">
        <v>77</v>
      </c>
      <c r="AA227" s="542" t="s">
        <v>4</v>
      </c>
      <c r="AB227" s="542"/>
      <c r="AC227" s="414" t="s">
        <v>18</v>
      </c>
      <c r="AD227" s="268" t="s">
        <v>114</v>
      </c>
      <c r="AE227" s="261"/>
      <c r="AG227" s="502" t="s">
        <v>100</v>
      </c>
      <c r="AH227" s="503"/>
      <c r="AI227" s="503"/>
      <c r="AJ227" s="503"/>
      <c r="AK227" s="503"/>
      <c r="AL227" s="503"/>
      <c r="AM227" s="503"/>
      <c r="AN227" s="503"/>
      <c r="AO227" s="503"/>
      <c r="AP227" s="414" t="s">
        <v>111</v>
      </c>
      <c r="AQ227" s="425" t="s">
        <v>212</v>
      </c>
      <c r="AR227" s="542" t="s">
        <v>4</v>
      </c>
      <c r="AS227" s="542"/>
      <c r="AT227" s="414" t="s">
        <v>214</v>
      </c>
      <c r="AU227" s="268" t="s">
        <v>260</v>
      </c>
      <c r="AW227" s="357"/>
      <c r="AX227" s="357"/>
      <c r="AY227" s="357"/>
      <c r="AZ227" s="357"/>
      <c r="BA227" s="357"/>
      <c r="BB227" s="357"/>
      <c r="BC227" s="357"/>
      <c r="BD227" s="357"/>
      <c r="BE227" s="357"/>
      <c r="BF227" s="357"/>
      <c r="BG227" s="357"/>
      <c r="BH227" s="357"/>
      <c r="BI227" s="357"/>
      <c r="BJ227" s="357"/>
      <c r="BK227" s="357"/>
      <c r="BL227" s="357"/>
      <c r="BM227" s="357"/>
      <c r="BN227" s="357"/>
      <c r="BO227" s="357"/>
      <c r="BP227" s="357"/>
      <c r="BQ227" s="357"/>
      <c r="BR227" s="357"/>
      <c r="BS227" s="357"/>
      <c r="BT227" s="357"/>
      <c r="BU227" s="357"/>
      <c r="BV227" s="357"/>
      <c r="BW227" s="357"/>
      <c r="BX227" s="357"/>
      <c r="BY227" s="357"/>
      <c r="BZ227" s="357"/>
      <c r="CA227" s="357"/>
      <c r="CB227" s="357"/>
      <c r="CC227" s="357"/>
      <c r="CD227" s="357"/>
      <c r="CE227" s="357"/>
      <c r="CF227" s="357"/>
      <c r="CG227" s="357"/>
      <c r="CH227" s="357"/>
      <c r="CI227" s="357"/>
      <c r="CJ227" s="357"/>
      <c r="CK227" s="357"/>
      <c r="CL227" s="357"/>
      <c r="CM227" s="357"/>
      <c r="CN227" s="357"/>
      <c r="CO227" s="357"/>
      <c r="CP227" s="357"/>
      <c r="CQ227" s="357"/>
      <c r="CR227" s="357"/>
      <c r="CS227" s="357"/>
      <c r="CT227" s="357"/>
      <c r="CU227" s="357"/>
      <c r="CV227" s="357"/>
      <c r="CW227" s="357"/>
      <c r="CX227" s="357"/>
      <c r="CY227" s="357"/>
      <c r="CZ227" s="357"/>
      <c r="DA227" s="357"/>
      <c r="DB227" s="357"/>
      <c r="DC227" s="357"/>
      <c r="DD227" s="357"/>
      <c r="DE227" s="357"/>
      <c r="DF227" s="357"/>
      <c r="DG227" s="357"/>
      <c r="DH227" s="357"/>
      <c r="DI227" s="357"/>
      <c r="DJ227" s="357"/>
      <c r="DK227" s="357"/>
      <c r="DL227" s="357"/>
      <c r="DM227" s="357"/>
      <c r="DN227" s="357"/>
      <c r="DO227" s="357"/>
      <c r="DP227" s="357"/>
      <c r="DQ227" s="357"/>
      <c r="DR227" s="357"/>
      <c r="DS227" s="357"/>
      <c r="DT227" s="357"/>
      <c r="DU227" s="357"/>
      <c r="DV227" s="357"/>
      <c r="DW227" s="357"/>
      <c r="DX227" s="357"/>
      <c r="DY227" s="357"/>
      <c r="DZ227" s="357"/>
      <c r="EA227" s="357"/>
      <c r="EB227" s="357"/>
      <c r="EC227" s="357"/>
      <c r="ED227" s="357"/>
    </row>
    <row r="228" spans="1:134" ht="16" thickBot="1" x14ac:dyDescent="0.4">
      <c r="A228" s="540" t="s">
        <v>37</v>
      </c>
      <c r="B228" s="541"/>
      <c r="C228" s="541"/>
      <c r="D228" s="541"/>
      <c r="E228" s="541"/>
      <c r="F228" s="541"/>
      <c r="G228" s="541"/>
      <c r="H228" s="541"/>
      <c r="I228" s="541"/>
      <c r="J228" s="243">
        <f>(SUM(J221, J207, J201, H194))*'Cumulative Budget'!$G$36</f>
        <v>0</v>
      </c>
      <c r="K228" s="593">
        <f>(SUM(K221, L221, K207, L207, K201, L201, K194, L194))*'Cumulative Budget'!$G$36</f>
        <v>0</v>
      </c>
      <c r="L228" s="593"/>
      <c r="M228" s="237">
        <f t="shared" ref="M228" si="204">SUM(J228:L228)</f>
        <v>0</v>
      </c>
      <c r="N228" s="223"/>
      <c r="P228" s="540" t="s">
        <v>37</v>
      </c>
      <c r="Q228" s="541"/>
      <c r="R228" s="541"/>
      <c r="S228" s="541"/>
      <c r="T228" s="541"/>
      <c r="U228" s="541"/>
      <c r="V228" s="541"/>
      <c r="W228" s="541"/>
      <c r="X228" s="541"/>
      <c r="Y228" s="200">
        <f t="shared" ref="Y228:Y230" si="205">AU148</f>
        <v>0</v>
      </c>
      <c r="Z228" s="302">
        <f>(SUM(Z221, Z207, Z201, X194))*'Cumulative Budget'!$G$36</f>
        <v>0</v>
      </c>
      <c r="AA228" s="588">
        <f>(SUM(AA221, AB221, AA207, AB207, AA201, AB201, AA194, AB194))*'Cumulative Budget'!$G$36</f>
        <v>0</v>
      </c>
      <c r="AB228" s="588"/>
      <c r="AC228" s="293">
        <f t="shared" ref="AC228" si="206">SUM(Z228:AB228)</f>
        <v>0</v>
      </c>
      <c r="AD228" s="294">
        <f t="shared" ref="AD228" si="207">M228-AC228</f>
        <v>0</v>
      </c>
      <c r="AE228" s="223"/>
      <c r="AG228" s="540" t="s">
        <v>37</v>
      </c>
      <c r="AH228" s="541"/>
      <c r="AI228" s="541"/>
      <c r="AJ228" s="541"/>
      <c r="AK228" s="541"/>
      <c r="AL228" s="541"/>
      <c r="AM228" s="541"/>
      <c r="AN228" s="541"/>
      <c r="AO228" s="541"/>
      <c r="AP228" s="306">
        <f t="shared" ref="AP228:AP230" si="208">AU148</f>
        <v>0</v>
      </c>
      <c r="AQ228" s="443">
        <v>0</v>
      </c>
      <c r="AR228" s="563">
        <v>0</v>
      </c>
      <c r="AS228" s="563"/>
      <c r="AT228" s="275">
        <f>SUM(AQ228:AS228)</f>
        <v>0</v>
      </c>
      <c r="AU228" s="276">
        <f>IF($S$233&lt;&gt;0, AC228+AP228-AT228, M228+AP228-AT228)</f>
        <v>0</v>
      </c>
    </row>
    <row r="229" spans="1:134" s="358" customFormat="1" ht="16" thickBot="1" x14ac:dyDescent="0.4">
      <c r="A229" s="359" t="s">
        <v>99</v>
      </c>
      <c r="B229" s="359"/>
      <c r="J229" s="233"/>
      <c r="K229" s="233"/>
      <c r="L229" s="233"/>
      <c r="M229" s="233"/>
      <c r="N229" s="223"/>
      <c r="O229" s="357"/>
      <c r="P229" s="359" t="s">
        <v>99</v>
      </c>
      <c r="Q229" s="359"/>
      <c r="Z229" s="233"/>
      <c r="AA229" s="233"/>
      <c r="AB229" s="233"/>
      <c r="AC229" s="233"/>
      <c r="AD229" s="233"/>
      <c r="AE229" s="223"/>
      <c r="AG229" s="359" t="s">
        <v>99</v>
      </c>
      <c r="AH229" s="359"/>
      <c r="AQ229" s="233"/>
      <c r="AR229" s="233"/>
      <c r="AS229" s="233"/>
      <c r="AT229" s="233"/>
      <c r="AU229" s="233"/>
      <c r="AV229" s="357"/>
      <c r="AW229" s="357"/>
      <c r="AX229" s="357"/>
      <c r="AY229" s="357"/>
      <c r="AZ229" s="357"/>
      <c r="BA229" s="357"/>
      <c r="BB229" s="357"/>
      <c r="BC229" s="357"/>
      <c r="BD229" s="357"/>
      <c r="BE229" s="357"/>
      <c r="BF229" s="357"/>
      <c r="BG229" s="357"/>
      <c r="BH229" s="357"/>
      <c r="BI229" s="357"/>
      <c r="BJ229" s="357"/>
      <c r="BK229" s="357"/>
      <c r="BL229" s="357"/>
      <c r="BM229" s="357"/>
      <c r="BN229" s="357"/>
      <c r="BO229" s="357"/>
      <c r="BP229" s="357"/>
      <c r="BQ229" s="357"/>
      <c r="BR229" s="357"/>
      <c r="BS229" s="357"/>
      <c r="BT229" s="357"/>
      <c r="BU229" s="357"/>
      <c r="BV229" s="357"/>
      <c r="BW229" s="357"/>
      <c r="BX229" s="357"/>
      <c r="BY229" s="357"/>
      <c r="BZ229" s="357"/>
      <c r="CA229" s="357"/>
      <c r="CB229" s="357"/>
      <c r="CC229" s="357"/>
      <c r="CD229" s="357"/>
      <c r="CE229" s="357"/>
      <c r="CF229" s="357"/>
      <c r="CG229" s="357"/>
      <c r="CH229" s="357"/>
      <c r="CI229" s="357"/>
      <c r="CJ229" s="357"/>
      <c r="CK229" s="357"/>
      <c r="CL229" s="357"/>
      <c r="CM229" s="357"/>
      <c r="CN229" s="357"/>
      <c r="CO229" s="357"/>
      <c r="CP229" s="357"/>
      <c r="CQ229" s="357"/>
      <c r="CR229" s="357"/>
      <c r="CS229" s="357"/>
      <c r="CT229" s="357"/>
      <c r="CU229" s="357"/>
      <c r="CV229" s="357"/>
      <c r="CW229" s="357"/>
      <c r="CX229" s="357"/>
      <c r="CY229" s="357"/>
      <c r="CZ229" s="357"/>
      <c r="DA229" s="357"/>
      <c r="DB229" s="357"/>
      <c r="DC229" s="357"/>
      <c r="DD229" s="357"/>
      <c r="DE229" s="357"/>
      <c r="DF229" s="357"/>
      <c r="DG229" s="357"/>
      <c r="DH229" s="357"/>
      <c r="DI229" s="357"/>
      <c r="DJ229" s="357"/>
      <c r="DK229" s="357"/>
      <c r="DL229" s="357"/>
      <c r="DM229" s="357"/>
      <c r="DN229" s="357"/>
      <c r="DO229" s="357"/>
      <c r="DP229" s="357"/>
      <c r="DQ229" s="357"/>
      <c r="DR229" s="357"/>
      <c r="DS229" s="357"/>
      <c r="DT229" s="357"/>
      <c r="DU229" s="357"/>
      <c r="DV229" s="357"/>
      <c r="DW229" s="357"/>
      <c r="DX229" s="357"/>
      <c r="DY229" s="357"/>
      <c r="DZ229" s="357"/>
      <c r="EA229" s="357"/>
      <c r="EB229" s="357"/>
      <c r="EC229" s="357"/>
      <c r="ED229" s="357"/>
    </row>
    <row r="230" spans="1:134" s="331" customFormat="1" ht="16" thickBot="1" x14ac:dyDescent="0.4">
      <c r="A230" s="621" t="s">
        <v>101</v>
      </c>
      <c r="B230" s="622"/>
      <c r="C230" s="622"/>
      <c r="D230" s="622"/>
      <c r="E230" s="622"/>
      <c r="F230" s="622"/>
      <c r="G230" s="622"/>
      <c r="H230" s="622"/>
      <c r="I230" s="622"/>
      <c r="J230" s="239">
        <f xml:space="preserve"> SUM(J228, J221, J207, J201, H194)</f>
        <v>0</v>
      </c>
      <c r="K230" s="211">
        <f xml:space="preserve"> SUM(K228, K221, K207, K201, K194)</f>
        <v>0</v>
      </c>
      <c r="L230" s="239">
        <f xml:space="preserve"> SUM(L221, L207, L201, L194)</f>
        <v>0</v>
      </c>
      <c r="M230" s="240">
        <f>SUM(J230:L230)</f>
        <v>0</v>
      </c>
      <c r="N230" s="246"/>
      <c r="P230" s="589" t="s">
        <v>101</v>
      </c>
      <c r="Q230" s="590"/>
      <c r="R230" s="590"/>
      <c r="S230" s="590"/>
      <c r="T230" s="590"/>
      <c r="U230" s="590"/>
      <c r="V230" s="590"/>
      <c r="W230" s="590"/>
      <c r="X230" s="590"/>
      <c r="Y230" s="201">
        <f t="shared" si="205"/>
        <v>0</v>
      </c>
      <c r="Z230" s="303">
        <f xml:space="preserve"> SUM(Z228, Z221, Z207, Z201, X194)</f>
        <v>0</v>
      </c>
      <c r="AA230" s="212">
        <f xml:space="preserve"> SUM(AA228, AA221, AA207, AA201, AA194)</f>
        <v>0</v>
      </c>
      <c r="AB230" s="303">
        <f xml:space="preserve"> SUM(AB221, AB207, AB201, AB194)</f>
        <v>0</v>
      </c>
      <c r="AC230" s="297">
        <f>SUM(Z230:AB230)</f>
        <v>0</v>
      </c>
      <c r="AD230" s="298">
        <f t="shared" ref="AD230" si="209">M230-AC230</f>
        <v>0</v>
      </c>
      <c r="AE230" s="246"/>
      <c r="AG230" s="564" t="s">
        <v>101</v>
      </c>
      <c r="AH230" s="565"/>
      <c r="AI230" s="565"/>
      <c r="AJ230" s="565"/>
      <c r="AK230" s="565"/>
      <c r="AL230" s="565"/>
      <c r="AM230" s="565"/>
      <c r="AN230" s="565"/>
      <c r="AO230" s="565"/>
      <c r="AP230" s="206">
        <f t="shared" si="208"/>
        <v>0</v>
      </c>
      <c r="AQ230" s="288">
        <f xml:space="preserve"> SUM(AQ228, AQ221, AQ207, AQ201, AO194)</f>
        <v>0</v>
      </c>
      <c r="AR230" s="213">
        <f xml:space="preserve"> SUM(AR228, AR221, AR207, AR201, AR194)</f>
        <v>0</v>
      </c>
      <c r="AS230" s="288">
        <f xml:space="preserve"> SUM(AS221, AS207, AS201, AS194)</f>
        <v>0</v>
      </c>
      <c r="AT230" s="279">
        <f>SUM(AQ230:AS230)</f>
        <v>0</v>
      </c>
      <c r="AU230" s="280">
        <f>IF($S$233&lt;&gt;0, AC230+AP230-AT230, M230+AP230-AT230)</f>
        <v>0</v>
      </c>
    </row>
    <row r="231" spans="1:134" x14ac:dyDescent="0.35">
      <c r="F231" s="357"/>
      <c r="G231" s="357"/>
      <c r="N231" s="223"/>
    </row>
    <row r="232" spans="1:134" ht="16" thickBot="1" x14ac:dyDescent="0.4">
      <c r="F232" s="357"/>
      <c r="G232" s="357"/>
      <c r="AG232" s="270"/>
      <c r="AH232" s="270"/>
    </row>
    <row r="233" spans="1:134" x14ac:dyDescent="0.35">
      <c r="B233" s="576" t="s">
        <v>230</v>
      </c>
      <c r="C233" s="577"/>
      <c r="D233" s="264">
        <f>J230</f>
        <v>0</v>
      </c>
      <c r="F233" s="357"/>
      <c r="G233" s="357"/>
      <c r="O233" s="309"/>
      <c r="P233" s="645" t="s">
        <v>230</v>
      </c>
      <c r="Q233" s="646"/>
      <c r="R233" s="646"/>
      <c r="S233" s="351">
        <f>Z230</f>
        <v>0</v>
      </c>
      <c r="T233" s="646" t="s">
        <v>104</v>
      </c>
      <c r="U233" s="646"/>
      <c r="V233" s="160">
        <f>D233-S233</f>
        <v>0</v>
      </c>
      <c r="W233" s="430"/>
      <c r="X233" s="601"/>
      <c r="Y233" s="601"/>
      <c r="Z233" s="430"/>
      <c r="AA233" s="430"/>
      <c r="AF233" s="309"/>
      <c r="AG233" s="609" t="s">
        <v>191</v>
      </c>
      <c r="AH233" s="554"/>
      <c r="AI233" s="637">
        <f>AQ230</f>
        <v>0</v>
      </c>
      <c r="AJ233" s="637"/>
      <c r="AK233" s="548" t="s">
        <v>196</v>
      </c>
      <c r="AL233" s="548"/>
      <c r="AM233" s="287">
        <f>IF($S$73&lt;&gt;0, S233+'Year 1'!AM265-AI233, D233+'Year 1'!AM265-AI233)</f>
        <v>0</v>
      </c>
      <c r="AO233" s="315" t="s">
        <v>89</v>
      </c>
      <c r="AP233" s="556"/>
      <c r="AQ233" s="556"/>
      <c r="AR233" s="556" t="s">
        <v>90</v>
      </c>
      <c r="AS233" s="612"/>
    </row>
    <row r="234" spans="1:134" x14ac:dyDescent="0.35">
      <c r="B234" s="535" t="s">
        <v>231</v>
      </c>
      <c r="C234" s="536"/>
      <c r="D234" s="390">
        <f>K230</f>
        <v>0</v>
      </c>
      <c r="F234" s="357"/>
      <c r="G234" s="357"/>
      <c r="O234" s="309"/>
      <c r="P234" s="585" t="s">
        <v>231</v>
      </c>
      <c r="Q234" s="586"/>
      <c r="R234" s="586"/>
      <c r="S234" s="393">
        <f>AA230</f>
        <v>0</v>
      </c>
      <c r="T234" s="585" t="s">
        <v>105</v>
      </c>
      <c r="U234" s="586"/>
      <c r="V234" s="161">
        <f>D234-S234</f>
        <v>0</v>
      </c>
      <c r="W234" s="430"/>
      <c r="X234" s="604"/>
      <c r="Y234" s="604"/>
      <c r="Z234" s="604"/>
      <c r="AA234" s="604"/>
      <c r="AF234" s="309"/>
      <c r="AG234" s="549" t="s">
        <v>192</v>
      </c>
      <c r="AH234" s="550"/>
      <c r="AI234" s="639">
        <f>AR230</f>
        <v>0</v>
      </c>
      <c r="AJ234" s="606"/>
      <c r="AK234" s="550" t="s">
        <v>197</v>
      </c>
      <c r="AL234" s="550"/>
      <c r="AM234" s="278">
        <f>IF($S$73&lt;&gt;0, S234+'Year 1'!AM266-AI234, D234+'Year 1'!AM266-AI234)</f>
        <v>0</v>
      </c>
      <c r="AO234" s="314" t="s">
        <v>91</v>
      </c>
      <c r="AP234" s="532"/>
      <c r="AQ234" s="532"/>
      <c r="AR234" s="532"/>
      <c r="AS234" s="562"/>
    </row>
    <row r="235" spans="1:134" ht="16" thickBot="1" x14ac:dyDescent="0.4">
      <c r="B235" s="535" t="s">
        <v>135</v>
      </c>
      <c r="C235" s="536"/>
      <c r="D235" s="265">
        <f>L230</f>
        <v>0</v>
      </c>
      <c r="F235" s="357"/>
      <c r="G235" s="357"/>
      <c r="O235" s="309"/>
      <c r="P235" s="585" t="s">
        <v>135</v>
      </c>
      <c r="Q235" s="586"/>
      <c r="R235" s="586"/>
      <c r="S235" s="189">
        <f>AB230</f>
        <v>0</v>
      </c>
      <c r="T235" s="585" t="s">
        <v>106</v>
      </c>
      <c r="U235" s="586"/>
      <c r="V235" s="161">
        <f>D235-S235</f>
        <v>0</v>
      </c>
      <c r="W235" s="430"/>
      <c r="X235" s="601"/>
      <c r="Y235" s="601"/>
      <c r="Z235" s="430"/>
      <c r="AA235" s="430"/>
      <c r="AF235" s="309"/>
      <c r="AG235" s="549" t="s">
        <v>193</v>
      </c>
      <c r="AH235" s="550"/>
      <c r="AI235" s="606">
        <f>AS230</f>
        <v>0</v>
      </c>
      <c r="AJ235" s="606"/>
      <c r="AK235" s="550" t="s">
        <v>198</v>
      </c>
      <c r="AL235" s="550"/>
      <c r="AM235" s="278">
        <f>IF($S$73&lt;&gt;0, S235+'Year 1'!AM267-AI235, D235+'Year 1'!AM267-AI235)</f>
        <v>0</v>
      </c>
      <c r="AO235" s="318" t="s">
        <v>92</v>
      </c>
      <c r="AP235" s="557"/>
      <c r="AQ235" s="557"/>
      <c r="AR235" s="557" t="s">
        <v>90</v>
      </c>
      <c r="AS235" s="613"/>
    </row>
    <row r="236" spans="1:134" ht="16" thickBot="1" x14ac:dyDescent="0.4">
      <c r="B236" s="535" t="s">
        <v>232</v>
      </c>
      <c r="C236" s="536"/>
      <c r="D236" s="390">
        <f>K230+L230</f>
        <v>0</v>
      </c>
      <c r="F236" s="357"/>
      <c r="G236" s="357"/>
      <c r="O236" s="309"/>
      <c r="P236" s="585" t="s">
        <v>232</v>
      </c>
      <c r="Q236" s="586"/>
      <c r="R236" s="586"/>
      <c r="S236" s="393">
        <f>SUM(S234:S235)</f>
        <v>0</v>
      </c>
      <c r="T236" s="585" t="s">
        <v>107</v>
      </c>
      <c r="U236" s="586"/>
      <c r="V236" s="161">
        <f>D236-S236</f>
        <v>0</v>
      </c>
      <c r="W236" s="431"/>
      <c r="X236" s="431"/>
      <c r="Y236" s="431"/>
      <c r="Z236" s="431"/>
      <c r="AA236" s="431"/>
      <c r="AF236" s="309"/>
      <c r="AG236" s="549" t="s">
        <v>194</v>
      </c>
      <c r="AH236" s="550"/>
      <c r="AI236" s="639">
        <f>SUM(AI234:AI235)</f>
        <v>0</v>
      </c>
      <c r="AJ236" s="606"/>
      <c r="AK236" s="550" t="s">
        <v>200</v>
      </c>
      <c r="AL236" s="550"/>
      <c r="AM236" s="278">
        <f>IF($S$73&lt;&gt;0, S236+'Year 1'!AM268-AI236, D236+'Year 1'!AM268-AI236)</f>
        <v>0</v>
      </c>
      <c r="AO236" s="431"/>
      <c r="AP236" s="431"/>
      <c r="AQ236" s="431"/>
      <c r="AR236" s="431"/>
      <c r="AS236" s="431"/>
    </row>
    <row r="237" spans="1:134" ht="16" thickBot="1" x14ac:dyDescent="0.4">
      <c r="B237" s="535" t="s">
        <v>233</v>
      </c>
      <c r="C237" s="536"/>
      <c r="D237" s="265">
        <f>M230</f>
        <v>0</v>
      </c>
      <c r="F237" s="357"/>
      <c r="G237" s="357"/>
      <c r="O237" s="309"/>
      <c r="P237" s="585" t="s">
        <v>233</v>
      </c>
      <c r="Q237" s="586"/>
      <c r="R237" s="586"/>
      <c r="S237" s="189">
        <f>AC230</f>
        <v>0</v>
      </c>
      <c r="T237" s="580" t="s">
        <v>108</v>
      </c>
      <c r="U237" s="580"/>
      <c r="V237" s="196">
        <f>D237-S237</f>
        <v>0</v>
      </c>
      <c r="W237" s="602"/>
      <c r="X237" s="602"/>
      <c r="Y237" s="604"/>
      <c r="Z237" s="604"/>
      <c r="AA237" s="604"/>
      <c r="AB237" s="358"/>
      <c r="AC237" s="358"/>
      <c r="AD237" s="358"/>
      <c r="AF237" s="309"/>
      <c r="AG237" s="549" t="s">
        <v>271</v>
      </c>
      <c r="AH237" s="550"/>
      <c r="AI237" s="606">
        <f>AT230</f>
        <v>0</v>
      </c>
      <c r="AJ237" s="606"/>
      <c r="AK237" s="611" t="s">
        <v>272</v>
      </c>
      <c r="AL237" s="611"/>
      <c r="AM237" s="312">
        <f>IF($S$73&lt;&gt;0, S237+'Year 1'!AM269-AI237, D237+'Year 1'!AM269-AI237)</f>
        <v>0</v>
      </c>
      <c r="AO237" s="428" t="s">
        <v>93</v>
      </c>
      <c r="AP237" s="429"/>
      <c r="AQ237" s="630"/>
      <c r="AR237" s="630"/>
      <c r="AS237" s="631"/>
      <c r="AT237" s="358"/>
      <c r="AU237" s="358"/>
    </row>
    <row r="238" spans="1:134" x14ac:dyDescent="0.35">
      <c r="B238" s="535" t="s">
        <v>174</v>
      </c>
      <c r="C238" s="536"/>
      <c r="D238" s="324" t="e">
        <f>L230/K230</f>
        <v>#DIV/0!</v>
      </c>
      <c r="F238" s="357"/>
      <c r="G238" s="357"/>
      <c r="O238" s="309"/>
      <c r="P238" s="585" t="s">
        <v>174</v>
      </c>
      <c r="Q238" s="586"/>
      <c r="R238" s="586"/>
      <c r="S238" s="203" t="e">
        <f>S235/S234</f>
        <v>#DIV/0!</v>
      </c>
      <c r="T238" s="188"/>
      <c r="U238" s="188"/>
      <c r="V238" s="190"/>
      <c r="W238" s="358"/>
      <c r="X238" s="358"/>
      <c r="Y238" s="358"/>
      <c r="Z238" s="358"/>
      <c r="AA238" s="358"/>
      <c r="AF238" s="309"/>
      <c r="AG238" s="624" t="s">
        <v>208</v>
      </c>
      <c r="AH238" s="617"/>
      <c r="AI238" s="607" t="e">
        <f>AQ228/AQ230</f>
        <v>#DIV/0!</v>
      </c>
      <c r="AJ238" s="608"/>
      <c r="AK238" s="167"/>
      <c r="AL238" s="166"/>
      <c r="AM238" s="166"/>
      <c r="AO238" s="358"/>
      <c r="AP238" s="358"/>
      <c r="AQ238" s="358"/>
      <c r="AR238" s="358"/>
      <c r="AS238" s="358"/>
    </row>
    <row r="239" spans="1:134" ht="16" thickBot="1" x14ac:dyDescent="0.4">
      <c r="B239" s="537" t="s">
        <v>144</v>
      </c>
      <c r="C239" s="538"/>
      <c r="D239" s="266" t="e">
        <f>D242 &amp; D243 &amp; D244</f>
        <v>#DIV/0!</v>
      </c>
      <c r="F239" s="357"/>
      <c r="G239" s="357"/>
      <c r="O239" s="309"/>
      <c r="P239" s="638" t="s">
        <v>144</v>
      </c>
      <c r="Q239" s="580"/>
      <c r="R239" s="580"/>
      <c r="S239" s="204" t="e">
        <f>S242 &amp; S243 &amp; S244</f>
        <v>#DIV/0!</v>
      </c>
      <c r="T239" s="188"/>
      <c r="U239" s="188"/>
      <c r="V239" s="190"/>
      <c r="AF239" s="309"/>
      <c r="AG239" s="537" t="s">
        <v>209</v>
      </c>
      <c r="AH239" s="538"/>
      <c r="AI239" s="647" t="e">
        <f>AR228/(AR230+AS230)</f>
        <v>#DIV/0!</v>
      </c>
      <c r="AJ239" s="648"/>
    </row>
    <row r="240" spans="1:134" x14ac:dyDescent="0.35">
      <c r="F240" s="357"/>
      <c r="G240" s="357"/>
      <c r="S240" s="166"/>
    </row>
    <row r="241" spans="1:47" x14ac:dyDescent="0.35">
      <c r="F241" s="357"/>
      <c r="G241" s="357"/>
    </row>
    <row r="242" spans="1:47" x14ac:dyDescent="0.35">
      <c r="D242" s="357" t="e">
        <f>D233/D233</f>
        <v>#DIV/0!</v>
      </c>
      <c r="F242" s="357"/>
      <c r="G242" s="357"/>
      <c r="S242" s="357" t="e">
        <f>S233/S233</f>
        <v>#DIV/0!</v>
      </c>
    </row>
    <row r="243" spans="1:47" x14ac:dyDescent="0.35">
      <c r="D243" s="357" t="s">
        <v>145</v>
      </c>
      <c r="F243" s="357"/>
      <c r="G243" s="357"/>
      <c r="S243" s="357" t="s">
        <v>145</v>
      </c>
    </row>
    <row r="244" spans="1:47" x14ac:dyDescent="0.35">
      <c r="D244" s="225" t="e">
        <f>D236/D233</f>
        <v>#DIV/0!</v>
      </c>
      <c r="F244" s="357"/>
      <c r="G244" s="357"/>
      <c r="S244" s="225" t="e">
        <f>S236/S233</f>
        <v>#DIV/0!</v>
      </c>
    </row>
    <row r="245" spans="1:47" x14ac:dyDescent="0.35">
      <c r="F245" s="357"/>
      <c r="G245" s="357"/>
    </row>
    <row r="246" spans="1:47" ht="16" thickBot="1" x14ac:dyDescent="0.4">
      <c r="F246" s="357"/>
      <c r="G246" s="357"/>
    </row>
    <row r="247" spans="1:47" s="242" customFormat="1" x14ac:dyDescent="0.35">
      <c r="A247" s="519" t="s">
        <v>97</v>
      </c>
      <c r="B247" s="520"/>
      <c r="C247" s="520"/>
      <c r="D247" s="520"/>
      <c r="E247" s="520"/>
      <c r="F247" s="520"/>
      <c r="G247" s="520"/>
      <c r="H247" s="520"/>
      <c r="I247" s="520"/>
      <c r="J247" s="520"/>
      <c r="K247" s="520"/>
      <c r="L247" s="520"/>
      <c r="M247" s="521"/>
      <c r="N247" s="413"/>
      <c r="P247" s="573" t="s">
        <v>259</v>
      </c>
      <c r="Q247" s="574"/>
      <c r="R247" s="574"/>
      <c r="S247" s="574"/>
      <c r="T247" s="574"/>
      <c r="U247" s="574"/>
      <c r="V247" s="574"/>
      <c r="W247" s="574"/>
      <c r="X247" s="574"/>
      <c r="Y247" s="574"/>
      <c r="Z247" s="574"/>
      <c r="AA247" s="574"/>
      <c r="AB247" s="574"/>
      <c r="AC247" s="574"/>
      <c r="AD247" s="575"/>
      <c r="AG247" s="614" t="s">
        <v>274</v>
      </c>
      <c r="AH247" s="615"/>
      <c r="AI247" s="615"/>
      <c r="AJ247" s="615"/>
      <c r="AK247" s="615"/>
      <c r="AL247" s="615"/>
      <c r="AM247" s="615"/>
      <c r="AN247" s="615"/>
      <c r="AO247" s="615"/>
      <c r="AP247" s="615"/>
      <c r="AQ247" s="615"/>
      <c r="AR247" s="615"/>
      <c r="AS247" s="615"/>
      <c r="AT247" s="615"/>
      <c r="AU247" s="616"/>
    </row>
    <row r="248" spans="1:47" s="242" customFormat="1" x14ac:dyDescent="0.35">
      <c r="A248" s="522" t="s">
        <v>7</v>
      </c>
      <c r="B248" s="496"/>
      <c r="C248" s="496"/>
      <c r="D248" s="496"/>
      <c r="E248" s="496"/>
      <c r="F248" s="496"/>
      <c r="G248" s="496"/>
      <c r="H248" s="496"/>
      <c r="I248" s="496"/>
      <c r="J248" s="496"/>
      <c r="K248" s="496"/>
      <c r="L248" s="496"/>
      <c r="M248" s="523"/>
      <c r="N248" s="413"/>
      <c r="P248" s="522" t="s">
        <v>259</v>
      </c>
      <c r="Q248" s="496"/>
      <c r="R248" s="496"/>
      <c r="S248" s="496"/>
      <c r="T248" s="496"/>
      <c r="U248" s="496"/>
      <c r="V248" s="496"/>
      <c r="W248" s="496"/>
      <c r="X248" s="496"/>
      <c r="Y248" s="496"/>
      <c r="Z248" s="496"/>
      <c r="AA248" s="496"/>
      <c r="AB248" s="496"/>
      <c r="AC248" s="496"/>
      <c r="AD248" s="523"/>
      <c r="AG248" s="522" t="s">
        <v>273</v>
      </c>
      <c r="AH248" s="496"/>
      <c r="AI248" s="496"/>
      <c r="AJ248" s="496"/>
      <c r="AK248" s="496"/>
      <c r="AL248" s="496"/>
      <c r="AM248" s="496"/>
      <c r="AN248" s="496"/>
      <c r="AO248" s="496"/>
      <c r="AP248" s="496"/>
      <c r="AQ248" s="496"/>
      <c r="AR248" s="496"/>
      <c r="AS248" s="496"/>
      <c r="AT248" s="496"/>
      <c r="AU248" s="523"/>
    </row>
    <row r="249" spans="1:47" s="165" customFormat="1" x14ac:dyDescent="0.35">
      <c r="A249" s="495" t="s">
        <v>234</v>
      </c>
      <c r="B249" s="491"/>
      <c r="C249" s="525"/>
      <c r="D249" s="525"/>
      <c r="E249" s="525"/>
      <c r="F249" s="525"/>
      <c r="G249" s="409" t="s">
        <v>235</v>
      </c>
      <c r="H249" s="525"/>
      <c r="I249" s="525"/>
      <c r="J249" s="525"/>
      <c r="K249" s="525"/>
      <c r="L249" s="525"/>
      <c r="M249" s="526"/>
      <c r="N249" s="432"/>
      <c r="P249" s="495" t="s">
        <v>234</v>
      </c>
      <c r="Q249" s="491"/>
      <c r="R249" s="525"/>
      <c r="S249" s="525"/>
      <c r="T249" s="525"/>
      <c r="U249" s="525"/>
      <c r="V249" s="525"/>
      <c r="W249" s="409" t="s">
        <v>235</v>
      </c>
      <c r="X249" s="525"/>
      <c r="Y249" s="525"/>
      <c r="Z249" s="525"/>
      <c r="AA249" s="525"/>
      <c r="AB249" s="525"/>
      <c r="AC249" s="525"/>
      <c r="AD249" s="526"/>
      <c r="AG249" s="495" t="s">
        <v>234</v>
      </c>
      <c r="AH249" s="491"/>
      <c r="AI249" s="525"/>
      <c r="AJ249" s="525"/>
      <c r="AK249" s="525"/>
      <c r="AL249" s="525"/>
      <c r="AM249" s="525"/>
      <c r="AN249" s="409" t="s">
        <v>235</v>
      </c>
      <c r="AO249" s="525"/>
      <c r="AP249" s="525"/>
      <c r="AQ249" s="525"/>
      <c r="AR249" s="525"/>
      <c r="AS249" s="525"/>
      <c r="AT249" s="525"/>
      <c r="AU249" s="526"/>
    </row>
    <row r="250" spans="1:47" x14ac:dyDescent="0.35">
      <c r="A250" s="522" t="s">
        <v>0</v>
      </c>
      <c r="B250" s="496"/>
      <c r="C250" s="512"/>
      <c r="D250" s="512"/>
      <c r="E250" s="512"/>
      <c r="F250" s="512"/>
      <c r="G250" s="512"/>
      <c r="H250" s="512"/>
      <c r="I250" s="512"/>
      <c r="J250" s="512"/>
      <c r="K250" s="512"/>
      <c r="L250" s="512"/>
      <c r="M250" s="527"/>
      <c r="P250" s="522" t="s">
        <v>0</v>
      </c>
      <c r="Q250" s="496"/>
      <c r="R250" s="617"/>
      <c r="S250" s="617"/>
      <c r="T250" s="617"/>
      <c r="U250" s="617"/>
      <c r="V250" s="617"/>
      <c r="W250" s="617"/>
      <c r="X250" s="617"/>
      <c r="Y250" s="617"/>
      <c r="Z250" s="617"/>
      <c r="AA250" s="617"/>
      <c r="AB250" s="617"/>
      <c r="AC250" s="617"/>
      <c r="AD250" s="618"/>
      <c r="AG250" s="522" t="s">
        <v>0</v>
      </c>
      <c r="AH250" s="496"/>
      <c r="AI250" s="617"/>
      <c r="AJ250" s="617"/>
      <c r="AK250" s="617"/>
      <c r="AL250" s="617"/>
      <c r="AM250" s="617"/>
      <c r="AN250" s="617"/>
      <c r="AO250" s="617"/>
      <c r="AP250" s="617"/>
      <c r="AQ250" s="617"/>
      <c r="AR250" s="617"/>
      <c r="AS250" s="617"/>
      <c r="AT250" s="617"/>
      <c r="AU250" s="618"/>
    </row>
    <row r="251" spans="1:47" x14ac:dyDescent="0.35">
      <c r="A251" s="522" t="s">
        <v>96</v>
      </c>
      <c r="B251" s="496"/>
      <c r="C251" s="512"/>
      <c r="D251" s="512"/>
      <c r="E251" s="512"/>
      <c r="F251" s="512"/>
      <c r="G251" s="512"/>
      <c r="H251" s="512"/>
      <c r="I251" s="512"/>
      <c r="J251" s="512"/>
      <c r="K251" s="512"/>
      <c r="L251" s="512"/>
      <c r="M251" s="527"/>
      <c r="P251" s="522" t="s">
        <v>96</v>
      </c>
      <c r="Q251" s="496"/>
      <c r="R251" s="617"/>
      <c r="S251" s="617"/>
      <c r="T251" s="617"/>
      <c r="U251" s="617"/>
      <c r="V251" s="617"/>
      <c r="W251" s="617"/>
      <c r="X251" s="617"/>
      <c r="Y251" s="617"/>
      <c r="Z251" s="617"/>
      <c r="AA251" s="617"/>
      <c r="AB251" s="617"/>
      <c r="AC251" s="617"/>
      <c r="AD251" s="618"/>
      <c r="AG251" s="522" t="s">
        <v>96</v>
      </c>
      <c r="AH251" s="496"/>
      <c r="AI251" s="617"/>
      <c r="AJ251" s="617"/>
      <c r="AK251" s="617"/>
      <c r="AL251" s="617"/>
      <c r="AM251" s="617"/>
      <c r="AN251" s="617"/>
      <c r="AO251" s="617"/>
      <c r="AP251" s="617"/>
      <c r="AQ251" s="617"/>
      <c r="AR251" s="617"/>
      <c r="AS251" s="617"/>
      <c r="AT251" s="617"/>
      <c r="AU251" s="618"/>
    </row>
    <row r="252" spans="1:47" ht="16" thickBot="1" x14ac:dyDescent="0.4">
      <c r="A252" s="540" t="s">
        <v>2</v>
      </c>
      <c r="B252" s="541"/>
      <c r="C252" s="528"/>
      <c r="D252" s="528"/>
      <c r="E252" s="528"/>
      <c r="F252" s="528"/>
      <c r="G252" s="528"/>
      <c r="H252" s="528"/>
      <c r="I252" s="528"/>
      <c r="J252" s="528"/>
      <c r="K252" s="528"/>
      <c r="L252" s="528"/>
      <c r="M252" s="529"/>
      <c r="P252" s="540" t="s">
        <v>2</v>
      </c>
      <c r="Q252" s="541"/>
      <c r="R252" s="494"/>
      <c r="S252" s="494"/>
      <c r="T252" s="494"/>
      <c r="U252" s="494"/>
      <c r="V252" s="494"/>
      <c r="W252" s="494"/>
      <c r="X252" s="494"/>
      <c r="Y252" s="494"/>
      <c r="Z252" s="494"/>
      <c r="AA252" s="494"/>
      <c r="AB252" s="494"/>
      <c r="AC252" s="494"/>
      <c r="AD252" s="619"/>
      <c r="AG252" s="540" t="s">
        <v>2</v>
      </c>
      <c r="AH252" s="541"/>
      <c r="AI252" s="494"/>
      <c r="AJ252" s="494"/>
      <c r="AK252" s="494"/>
      <c r="AL252" s="494"/>
      <c r="AM252" s="494"/>
      <c r="AN252" s="494"/>
      <c r="AO252" s="494"/>
      <c r="AP252" s="494"/>
      <c r="AQ252" s="494"/>
      <c r="AR252" s="494"/>
      <c r="AS252" s="494"/>
      <c r="AT252" s="494"/>
      <c r="AU252" s="619"/>
    </row>
    <row r="253" spans="1:47" ht="16" thickBot="1" x14ac:dyDescent="0.4">
      <c r="F253" s="357"/>
      <c r="G253" s="357"/>
    </row>
    <row r="254" spans="1:47" s="242" customFormat="1" x14ac:dyDescent="0.35">
      <c r="A254" s="502" t="s">
        <v>84</v>
      </c>
      <c r="B254" s="503"/>
      <c r="C254" s="503"/>
      <c r="D254" s="503"/>
      <c r="E254" s="503"/>
      <c r="F254" s="503"/>
      <c r="G254" s="503"/>
      <c r="H254" s="503"/>
      <c r="I254" s="503"/>
      <c r="J254" s="503"/>
      <c r="K254" s="503"/>
      <c r="L254" s="503"/>
      <c r="M254" s="518"/>
      <c r="N254" s="413"/>
      <c r="P254" s="502" t="s">
        <v>84</v>
      </c>
      <c r="Q254" s="503"/>
      <c r="R254" s="503"/>
      <c r="S254" s="503"/>
      <c r="T254" s="503"/>
      <c r="U254" s="503"/>
      <c r="V254" s="503"/>
      <c r="W254" s="503"/>
      <c r="X254" s="503"/>
      <c r="Y254" s="503"/>
      <c r="Z254" s="503"/>
      <c r="AA254" s="503"/>
      <c r="AB254" s="503"/>
      <c r="AC254" s="503"/>
      <c r="AD254" s="518"/>
      <c r="AE254" s="413"/>
      <c r="AG254" s="502" t="s">
        <v>84</v>
      </c>
      <c r="AH254" s="503"/>
      <c r="AI254" s="503"/>
      <c r="AJ254" s="503"/>
      <c r="AK254" s="503"/>
      <c r="AL254" s="503"/>
      <c r="AM254" s="503"/>
      <c r="AN254" s="503"/>
      <c r="AO254" s="503"/>
      <c r="AP254" s="503"/>
      <c r="AQ254" s="503"/>
      <c r="AR254" s="503"/>
      <c r="AS254" s="503"/>
      <c r="AT254" s="503"/>
      <c r="AU254" s="518"/>
    </row>
    <row r="255" spans="1:47" s="242" customFormat="1" x14ac:dyDescent="0.35">
      <c r="A255" s="419"/>
      <c r="B255" s="412" t="s">
        <v>85</v>
      </c>
      <c r="C255" s="496" t="s">
        <v>13</v>
      </c>
      <c r="D255" s="496"/>
      <c r="E255" s="424" t="s">
        <v>14</v>
      </c>
      <c r="F255" s="412" t="s">
        <v>171</v>
      </c>
      <c r="G255" s="412" t="s">
        <v>68</v>
      </c>
      <c r="H255" s="422" t="s">
        <v>151</v>
      </c>
      <c r="I255" s="412" t="s">
        <v>80</v>
      </c>
      <c r="J255" s="412" t="s">
        <v>81</v>
      </c>
      <c r="K255" s="422" t="s">
        <v>82</v>
      </c>
      <c r="L255" s="412" t="s">
        <v>150</v>
      </c>
      <c r="M255" s="259" t="s">
        <v>18</v>
      </c>
      <c r="N255" s="413"/>
      <c r="P255" s="419"/>
      <c r="Q255" s="412" t="s">
        <v>85</v>
      </c>
      <c r="R255" s="496" t="s">
        <v>13</v>
      </c>
      <c r="S255" s="496"/>
      <c r="T255" s="424" t="s">
        <v>14</v>
      </c>
      <c r="U255" s="260" t="s">
        <v>260</v>
      </c>
      <c r="V255" s="424" t="s">
        <v>171</v>
      </c>
      <c r="W255" s="424" t="s">
        <v>68</v>
      </c>
      <c r="X255" s="260" t="s">
        <v>151</v>
      </c>
      <c r="Y255" s="424" t="s">
        <v>80</v>
      </c>
      <c r="Z255" s="424" t="s">
        <v>81</v>
      </c>
      <c r="AA255" s="260" t="s">
        <v>82</v>
      </c>
      <c r="AB255" s="424" t="s">
        <v>150</v>
      </c>
      <c r="AC255" s="260" t="s">
        <v>18</v>
      </c>
      <c r="AD255" s="267" t="s">
        <v>114</v>
      </c>
      <c r="AE255" s="413"/>
      <c r="AG255" s="419"/>
      <c r="AH255" s="412" t="s">
        <v>85</v>
      </c>
      <c r="AI255" s="496" t="s">
        <v>13</v>
      </c>
      <c r="AJ255" s="496"/>
      <c r="AK255" s="424" t="s">
        <v>14</v>
      </c>
      <c r="AL255" s="260" t="s">
        <v>260</v>
      </c>
      <c r="AM255" s="424" t="s">
        <v>171</v>
      </c>
      <c r="AN255" s="424" t="s">
        <v>68</v>
      </c>
      <c r="AO255" s="260" t="s">
        <v>151</v>
      </c>
      <c r="AP255" s="424" t="s">
        <v>80</v>
      </c>
      <c r="AQ255" s="424" t="s">
        <v>81</v>
      </c>
      <c r="AR255" s="260" t="s">
        <v>82</v>
      </c>
      <c r="AS255" s="424" t="s">
        <v>150</v>
      </c>
      <c r="AT255" s="260" t="s">
        <v>213</v>
      </c>
      <c r="AU255" s="267" t="s">
        <v>263</v>
      </c>
    </row>
    <row r="256" spans="1:47" x14ac:dyDescent="0.35">
      <c r="A256" s="415">
        <v>1</v>
      </c>
      <c r="B256" s="420"/>
      <c r="C256" s="491"/>
      <c r="D256" s="491"/>
      <c r="E256" s="423"/>
      <c r="F256" s="234">
        <v>0</v>
      </c>
      <c r="G256" s="234">
        <v>0</v>
      </c>
      <c r="H256" s="235">
        <f>SUM(F256:G256)</f>
        <v>0</v>
      </c>
      <c r="I256" s="234">
        <v>0</v>
      </c>
      <c r="J256" s="234">
        <v>0</v>
      </c>
      <c r="K256" s="235">
        <f>SUM(I256:J256)</f>
        <v>0</v>
      </c>
      <c r="L256" s="234">
        <v>0</v>
      </c>
      <c r="M256" s="236">
        <f>SUM(H256, K256, L256)</f>
        <v>0</v>
      </c>
      <c r="N256" s="222"/>
      <c r="P256" s="415">
        <v>1</v>
      </c>
      <c r="Q256" s="420"/>
      <c r="R256" s="491"/>
      <c r="S256" s="491"/>
      <c r="T256" s="409"/>
      <c r="U256" s="162">
        <f>AU176</f>
        <v>0</v>
      </c>
      <c r="V256" s="234">
        <v>0</v>
      </c>
      <c r="W256" s="234">
        <v>0</v>
      </c>
      <c r="X256" s="295">
        <f>SUM(V256:W256)</f>
        <v>0</v>
      </c>
      <c r="Y256" s="234">
        <v>0</v>
      </c>
      <c r="Z256" s="234">
        <v>0</v>
      </c>
      <c r="AA256" s="295">
        <f>SUM(Y256:Z256)</f>
        <v>0</v>
      </c>
      <c r="AB256" s="234">
        <v>0</v>
      </c>
      <c r="AC256" s="295">
        <f>SUM(X256, AA256, AB256)</f>
        <v>0</v>
      </c>
      <c r="AD256" s="296">
        <f>M256-AC256</f>
        <v>0</v>
      </c>
      <c r="AE256" s="222"/>
      <c r="AG256" s="415">
        <v>1</v>
      </c>
      <c r="AH256" s="420"/>
      <c r="AI256" s="491"/>
      <c r="AJ256" s="491"/>
      <c r="AK256" s="409"/>
      <c r="AL256" s="307">
        <f>AU176</f>
        <v>0</v>
      </c>
      <c r="AM256" s="234">
        <v>0</v>
      </c>
      <c r="AN256" s="234">
        <v>0</v>
      </c>
      <c r="AO256" s="277">
        <f>SUM(AM256:AN256)</f>
        <v>0</v>
      </c>
      <c r="AP256" s="234">
        <v>0</v>
      </c>
      <c r="AQ256" s="234">
        <v>0</v>
      </c>
      <c r="AR256" s="277">
        <f>SUM(AP256:AQ256)</f>
        <v>0</v>
      </c>
      <c r="AS256" s="234">
        <v>0</v>
      </c>
      <c r="AT256" s="277">
        <f>SUM(AO256, AR256, AS256)</f>
        <v>0</v>
      </c>
      <c r="AU256" s="278">
        <f>IF($S$313&lt;&gt;0, AC256+AL256-AT256, M256+AL256-AT256)</f>
        <v>0</v>
      </c>
    </row>
    <row r="257" spans="1:48" x14ac:dyDescent="0.35">
      <c r="A257" s="415">
        <v>2</v>
      </c>
      <c r="B257" s="420"/>
      <c r="C257" s="491"/>
      <c r="D257" s="491"/>
      <c r="E257" s="423"/>
      <c r="F257" s="234">
        <v>0</v>
      </c>
      <c r="G257" s="234">
        <v>0</v>
      </c>
      <c r="H257" s="235">
        <f t="shared" ref="H257:H262" si="210">SUM(F257:G257)</f>
        <v>0</v>
      </c>
      <c r="I257" s="234">
        <v>0</v>
      </c>
      <c r="J257" s="234">
        <v>0</v>
      </c>
      <c r="K257" s="235">
        <f t="shared" ref="K257:K262" si="211">SUM(I257:J257)</f>
        <v>0</v>
      </c>
      <c r="L257" s="234">
        <v>0</v>
      </c>
      <c r="M257" s="236">
        <f t="shared" ref="M257:M262" si="212">SUM(H257, K257, L257)</f>
        <v>0</v>
      </c>
      <c r="N257" s="222"/>
      <c r="P257" s="415">
        <v>2</v>
      </c>
      <c r="Q257" s="420"/>
      <c r="R257" s="491"/>
      <c r="S257" s="491"/>
      <c r="T257" s="409"/>
      <c r="U257" s="162">
        <f t="shared" ref="U257:U263" si="213">AU177</f>
        <v>0</v>
      </c>
      <c r="V257" s="234">
        <v>0</v>
      </c>
      <c r="W257" s="234">
        <v>0</v>
      </c>
      <c r="X257" s="295">
        <f t="shared" ref="X257:X262" si="214">SUM(V257:W257)</f>
        <v>0</v>
      </c>
      <c r="Y257" s="234">
        <v>0</v>
      </c>
      <c r="Z257" s="234">
        <v>0</v>
      </c>
      <c r="AA257" s="295">
        <f t="shared" ref="AA257:AA262" si="215">SUM(Y257:Z257)</f>
        <v>0</v>
      </c>
      <c r="AB257" s="234">
        <v>0</v>
      </c>
      <c r="AC257" s="295">
        <f t="shared" ref="AC257:AC262" si="216">SUM(X257, AA257, AB257)</f>
        <v>0</v>
      </c>
      <c r="AD257" s="296">
        <f t="shared" ref="AD257:AD262" si="217">M257-AC257</f>
        <v>0</v>
      </c>
      <c r="AE257" s="222"/>
      <c r="AG257" s="415">
        <v>2</v>
      </c>
      <c r="AH257" s="420"/>
      <c r="AI257" s="491"/>
      <c r="AJ257" s="491"/>
      <c r="AK257" s="409"/>
      <c r="AL257" s="307">
        <f t="shared" ref="AL257:AL263" si="218">AU177</f>
        <v>0</v>
      </c>
      <c r="AM257" s="234">
        <v>0</v>
      </c>
      <c r="AN257" s="234">
        <v>0</v>
      </c>
      <c r="AO257" s="277">
        <f t="shared" ref="AO257:AO262" si="219">SUM(AM257:AN257)</f>
        <v>0</v>
      </c>
      <c r="AP257" s="234">
        <v>0</v>
      </c>
      <c r="AQ257" s="234">
        <v>0</v>
      </c>
      <c r="AR257" s="277">
        <f t="shared" ref="AR257:AR262" si="220">SUM(AP257:AQ257)</f>
        <v>0</v>
      </c>
      <c r="AS257" s="234">
        <v>0</v>
      </c>
      <c r="AT257" s="277">
        <f t="shared" ref="AT257:AT262" si="221">SUM(AO257, AR257, AS257)</f>
        <v>0</v>
      </c>
      <c r="AU257" s="278">
        <f t="shared" ref="AU257:AU263" si="222">IF($S$313&lt;&gt;0, AC257+AL257-AT257, M257+AL257-AT257)</f>
        <v>0</v>
      </c>
    </row>
    <row r="258" spans="1:48" x14ac:dyDescent="0.35">
      <c r="A258" s="415">
        <v>3</v>
      </c>
      <c r="B258" s="420"/>
      <c r="C258" s="491"/>
      <c r="D258" s="491"/>
      <c r="E258" s="423"/>
      <c r="F258" s="234">
        <v>0</v>
      </c>
      <c r="G258" s="234">
        <v>0</v>
      </c>
      <c r="H258" s="235">
        <f t="shared" si="210"/>
        <v>0</v>
      </c>
      <c r="I258" s="234">
        <v>0</v>
      </c>
      <c r="J258" s="234">
        <v>0</v>
      </c>
      <c r="K258" s="235">
        <f t="shared" si="211"/>
        <v>0</v>
      </c>
      <c r="L258" s="234">
        <v>0</v>
      </c>
      <c r="M258" s="236">
        <f t="shared" si="212"/>
        <v>0</v>
      </c>
      <c r="N258" s="222"/>
      <c r="P258" s="415">
        <v>3</v>
      </c>
      <c r="Q258" s="420"/>
      <c r="R258" s="491"/>
      <c r="S258" s="491"/>
      <c r="T258" s="409"/>
      <c r="U258" s="162">
        <f t="shared" si="213"/>
        <v>0</v>
      </c>
      <c r="V258" s="234">
        <v>0</v>
      </c>
      <c r="W258" s="234">
        <v>0</v>
      </c>
      <c r="X258" s="295">
        <f t="shared" si="214"/>
        <v>0</v>
      </c>
      <c r="Y258" s="234">
        <v>0</v>
      </c>
      <c r="Z258" s="234">
        <v>0</v>
      </c>
      <c r="AA258" s="295">
        <f t="shared" si="215"/>
        <v>0</v>
      </c>
      <c r="AB258" s="234">
        <v>0</v>
      </c>
      <c r="AC258" s="295">
        <f t="shared" si="216"/>
        <v>0</v>
      </c>
      <c r="AD258" s="296">
        <f t="shared" si="217"/>
        <v>0</v>
      </c>
      <c r="AE258" s="222"/>
      <c r="AG258" s="415">
        <v>3</v>
      </c>
      <c r="AH258" s="420"/>
      <c r="AI258" s="491"/>
      <c r="AJ258" s="491"/>
      <c r="AK258" s="409"/>
      <c r="AL258" s="307">
        <f t="shared" si="218"/>
        <v>0</v>
      </c>
      <c r="AM258" s="234">
        <v>0</v>
      </c>
      <c r="AN258" s="234">
        <v>0</v>
      </c>
      <c r="AO258" s="277">
        <f t="shared" si="219"/>
        <v>0</v>
      </c>
      <c r="AP258" s="234">
        <v>0</v>
      </c>
      <c r="AQ258" s="234">
        <v>0</v>
      </c>
      <c r="AR258" s="277">
        <f t="shared" si="220"/>
        <v>0</v>
      </c>
      <c r="AS258" s="234">
        <v>0</v>
      </c>
      <c r="AT258" s="277">
        <f t="shared" si="221"/>
        <v>0</v>
      </c>
      <c r="AU258" s="278">
        <f>IF($S$313&lt;&gt;0, AC258+AL258-AT258, M258+AL258-AT258)</f>
        <v>0</v>
      </c>
    </row>
    <row r="259" spans="1:48" x14ac:dyDescent="0.35">
      <c r="A259" s="415">
        <v>4</v>
      </c>
      <c r="B259" s="420"/>
      <c r="C259" s="491"/>
      <c r="D259" s="491"/>
      <c r="E259" s="423"/>
      <c r="F259" s="234">
        <v>0</v>
      </c>
      <c r="G259" s="234">
        <v>0</v>
      </c>
      <c r="H259" s="235">
        <f>SUM(F259:G259)</f>
        <v>0</v>
      </c>
      <c r="I259" s="234">
        <v>0</v>
      </c>
      <c r="J259" s="234">
        <v>0</v>
      </c>
      <c r="K259" s="235">
        <f>SUM(I259:J259)</f>
        <v>0</v>
      </c>
      <c r="L259" s="234">
        <v>0</v>
      </c>
      <c r="M259" s="236">
        <f>SUM(H259, K259, L259)</f>
        <v>0</v>
      </c>
      <c r="N259" s="222"/>
      <c r="P259" s="415">
        <v>4</v>
      </c>
      <c r="Q259" s="420"/>
      <c r="R259" s="491"/>
      <c r="S259" s="491"/>
      <c r="T259" s="409"/>
      <c r="U259" s="162">
        <f t="shared" si="213"/>
        <v>0</v>
      </c>
      <c r="V259" s="234">
        <v>0</v>
      </c>
      <c r="W259" s="234">
        <v>0</v>
      </c>
      <c r="X259" s="295">
        <f t="shared" si="214"/>
        <v>0</v>
      </c>
      <c r="Y259" s="234">
        <v>0</v>
      </c>
      <c r="Z259" s="234">
        <v>0</v>
      </c>
      <c r="AA259" s="295">
        <f t="shared" si="215"/>
        <v>0</v>
      </c>
      <c r="AB259" s="234">
        <v>0</v>
      </c>
      <c r="AC259" s="295">
        <f t="shared" si="216"/>
        <v>0</v>
      </c>
      <c r="AD259" s="296">
        <f t="shared" si="217"/>
        <v>0</v>
      </c>
      <c r="AE259" s="222"/>
      <c r="AG259" s="415">
        <v>4</v>
      </c>
      <c r="AH259" s="420"/>
      <c r="AI259" s="491"/>
      <c r="AJ259" s="491"/>
      <c r="AK259" s="409"/>
      <c r="AL259" s="307">
        <f t="shared" si="218"/>
        <v>0</v>
      </c>
      <c r="AM259" s="234">
        <v>0</v>
      </c>
      <c r="AN259" s="234">
        <v>0</v>
      </c>
      <c r="AO259" s="277">
        <f t="shared" si="219"/>
        <v>0</v>
      </c>
      <c r="AP259" s="234">
        <v>0</v>
      </c>
      <c r="AQ259" s="234">
        <v>0</v>
      </c>
      <c r="AR259" s="277">
        <f t="shared" si="220"/>
        <v>0</v>
      </c>
      <c r="AS259" s="234">
        <v>0</v>
      </c>
      <c r="AT259" s="277">
        <f t="shared" si="221"/>
        <v>0</v>
      </c>
      <c r="AU259" s="278">
        <f t="shared" si="222"/>
        <v>0</v>
      </c>
    </row>
    <row r="260" spans="1:48" x14ac:dyDescent="0.35">
      <c r="A260" s="415">
        <v>5</v>
      </c>
      <c r="B260" s="420"/>
      <c r="C260" s="491"/>
      <c r="D260" s="491"/>
      <c r="E260" s="423"/>
      <c r="F260" s="234">
        <v>0</v>
      </c>
      <c r="G260" s="234">
        <v>0</v>
      </c>
      <c r="H260" s="235">
        <f t="shared" si="210"/>
        <v>0</v>
      </c>
      <c r="I260" s="234">
        <v>0</v>
      </c>
      <c r="J260" s="234">
        <v>0</v>
      </c>
      <c r="K260" s="235">
        <f t="shared" si="211"/>
        <v>0</v>
      </c>
      <c r="L260" s="234">
        <v>0</v>
      </c>
      <c r="M260" s="236">
        <f t="shared" si="212"/>
        <v>0</v>
      </c>
      <c r="N260" s="222"/>
      <c r="P260" s="415">
        <v>5</v>
      </c>
      <c r="Q260" s="420"/>
      <c r="R260" s="491"/>
      <c r="S260" s="491"/>
      <c r="T260" s="409"/>
      <c r="U260" s="162">
        <f t="shared" si="213"/>
        <v>0</v>
      </c>
      <c r="V260" s="234">
        <v>0</v>
      </c>
      <c r="W260" s="234">
        <v>0</v>
      </c>
      <c r="X260" s="295">
        <f t="shared" si="214"/>
        <v>0</v>
      </c>
      <c r="Y260" s="234">
        <v>0</v>
      </c>
      <c r="Z260" s="234">
        <v>0</v>
      </c>
      <c r="AA260" s="295">
        <f t="shared" si="215"/>
        <v>0</v>
      </c>
      <c r="AB260" s="234">
        <v>0</v>
      </c>
      <c r="AC260" s="295">
        <f t="shared" si="216"/>
        <v>0</v>
      </c>
      <c r="AD260" s="296">
        <f t="shared" si="217"/>
        <v>0</v>
      </c>
      <c r="AE260" s="222"/>
      <c r="AG260" s="415">
        <v>5</v>
      </c>
      <c r="AH260" s="420"/>
      <c r="AI260" s="491"/>
      <c r="AJ260" s="491"/>
      <c r="AK260" s="409"/>
      <c r="AL260" s="307">
        <f t="shared" si="218"/>
        <v>0</v>
      </c>
      <c r="AM260" s="234">
        <v>0</v>
      </c>
      <c r="AN260" s="234">
        <v>0</v>
      </c>
      <c r="AO260" s="277">
        <f t="shared" si="219"/>
        <v>0</v>
      </c>
      <c r="AP260" s="234">
        <v>0</v>
      </c>
      <c r="AQ260" s="234">
        <v>0</v>
      </c>
      <c r="AR260" s="277">
        <f t="shared" si="220"/>
        <v>0</v>
      </c>
      <c r="AS260" s="234">
        <v>0</v>
      </c>
      <c r="AT260" s="277">
        <f t="shared" si="221"/>
        <v>0</v>
      </c>
      <c r="AU260" s="278">
        <f t="shared" si="222"/>
        <v>0</v>
      </c>
    </row>
    <row r="261" spans="1:48" x14ac:dyDescent="0.35">
      <c r="A261" s="415">
        <v>6</v>
      </c>
      <c r="B261" s="420"/>
      <c r="C261" s="491"/>
      <c r="D261" s="491"/>
      <c r="E261" s="423"/>
      <c r="F261" s="234">
        <v>0</v>
      </c>
      <c r="G261" s="234">
        <v>0</v>
      </c>
      <c r="H261" s="235">
        <f t="shared" si="210"/>
        <v>0</v>
      </c>
      <c r="I261" s="234">
        <v>0</v>
      </c>
      <c r="J261" s="234">
        <v>0</v>
      </c>
      <c r="K261" s="235">
        <f t="shared" si="211"/>
        <v>0</v>
      </c>
      <c r="L261" s="234">
        <v>0</v>
      </c>
      <c r="M261" s="236">
        <f t="shared" si="212"/>
        <v>0</v>
      </c>
      <c r="N261" s="222"/>
      <c r="P261" s="415">
        <v>6</v>
      </c>
      <c r="Q261" s="420"/>
      <c r="R261" s="491"/>
      <c r="S261" s="491"/>
      <c r="T261" s="409"/>
      <c r="U261" s="162">
        <f t="shared" si="213"/>
        <v>0</v>
      </c>
      <c r="V261" s="234">
        <v>0</v>
      </c>
      <c r="W261" s="234">
        <v>0</v>
      </c>
      <c r="X261" s="295">
        <f t="shared" si="214"/>
        <v>0</v>
      </c>
      <c r="Y261" s="234">
        <v>0</v>
      </c>
      <c r="Z261" s="234">
        <v>0</v>
      </c>
      <c r="AA261" s="295">
        <f t="shared" si="215"/>
        <v>0</v>
      </c>
      <c r="AB261" s="234">
        <v>0</v>
      </c>
      <c r="AC261" s="295">
        <f t="shared" si="216"/>
        <v>0</v>
      </c>
      <c r="AD261" s="296">
        <f t="shared" si="217"/>
        <v>0</v>
      </c>
      <c r="AE261" s="222"/>
      <c r="AG261" s="415">
        <v>6</v>
      </c>
      <c r="AH261" s="420"/>
      <c r="AI261" s="491"/>
      <c r="AJ261" s="491"/>
      <c r="AK261" s="409"/>
      <c r="AL261" s="307">
        <f t="shared" si="218"/>
        <v>0</v>
      </c>
      <c r="AM261" s="234">
        <v>0</v>
      </c>
      <c r="AN261" s="234">
        <v>0</v>
      </c>
      <c r="AO261" s="277">
        <f t="shared" si="219"/>
        <v>0</v>
      </c>
      <c r="AP261" s="234">
        <v>0</v>
      </c>
      <c r="AQ261" s="234">
        <v>0</v>
      </c>
      <c r="AR261" s="277">
        <f t="shared" si="220"/>
        <v>0</v>
      </c>
      <c r="AS261" s="234">
        <v>0</v>
      </c>
      <c r="AT261" s="277">
        <f t="shared" si="221"/>
        <v>0</v>
      </c>
      <c r="AU261" s="278">
        <f t="shared" si="222"/>
        <v>0</v>
      </c>
    </row>
    <row r="262" spans="1:48" x14ac:dyDescent="0.35">
      <c r="A262" s="620" t="s">
        <v>180</v>
      </c>
      <c r="B262" s="617"/>
      <c r="C262" s="532">
        <v>0</v>
      </c>
      <c r="D262" s="532"/>
      <c r="E262" s="423"/>
      <c r="F262" s="234">
        <v>0</v>
      </c>
      <c r="G262" s="234">
        <v>0</v>
      </c>
      <c r="H262" s="235">
        <f t="shared" si="210"/>
        <v>0</v>
      </c>
      <c r="I262" s="234">
        <v>0</v>
      </c>
      <c r="J262" s="234">
        <v>0</v>
      </c>
      <c r="K262" s="235">
        <f t="shared" si="211"/>
        <v>0</v>
      </c>
      <c r="L262" s="234">
        <v>0</v>
      </c>
      <c r="M262" s="236">
        <f t="shared" si="212"/>
        <v>0</v>
      </c>
      <c r="N262" s="222"/>
      <c r="P262" s="620" t="s">
        <v>180</v>
      </c>
      <c r="Q262" s="617"/>
      <c r="R262" s="532">
        <v>0</v>
      </c>
      <c r="S262" s="532"/>
      <c r="T262" s="409"/>
      <c r="U262" s="162">
        <f t="shared" si="213"/>
        <v>0</v>
      </c>
      <c r="V262" s="234">
        <v>0</v>
      </c>
      <c r="W262" s="234">
        <v>0</v>
      </c>
      <c r="X262" s="295">
        <f t="shared" si="214"/>
        <v>0</v>
      </c>
      <c r="Y262" s="234">
        <v>0</v>
      </c>
      <c r="Z262" s="234">
        <v>0</v>
      </c>
      <c r="AA262" s="295">
        <f t="shared" si="215"/>
        <v>0</v>
      </c>
      <c r="AB262" s="234">
        <v>0</v>
      </c>
      <c r="AC262" s="295">
        <f t="shared" si="216"/>
        <v>0</v>
      </c>
      <c r="AD262" s="296">
        <f t="shared" si="217"/>
        <v>0</v>
      </c>
      <c r="AE262" s="222"/>
      <c r="AG262" s="620" t="s">
        <v>180</v>
      </c>
      <c r="AH262" s="617"/>
      <c r="AI262" s="532">
        <v>0</v>
      </c>
      <c r="AJ262" s="532"/>
      <c r="AK262" s="409"/>
      <c r="AL262" s="307">
        <f t="shared" si="218"/>
        <v>0</v>
      </c>
      <c r="AM262" s="234">
        <v>0</v>
      </c>
      <c r="AN262" s="234">
        <v>0</v>
      </c>
      <c r="AO262" s="277">
        <f t="shared" si="219"/>
        <v>0</v>
      </c>
      <c r="AP262" s="234">
        <v>0</v>
      </c>
      <c r="AQ262" s="234">
        <v>0</v>
      </c>
      <c r="AR262" s="277">
        <f t="shared" si="220"/>
        <v>0</v>
      </c>
      <c r="AS262" s="234">
        <v>0</v>
      </c>
      <c r="AT262" s="277">
        <f t="shared" si="221"/>
        <v>0</v>
      </c>
      <c r="AU262" s="278">
        <f t="shared" si="222"/>
        <v>0</v>
      </c>
    </row>
    <row r="263" spans="1:48" ht="16" thickBot="1" x14ac:dyDescent="0.4">
      <c r="A263" s="493" t="s">
        <v>207</v>
      </c>
      <c r="B263" s="494"/>
      <c r="C263" s="497">
        <f>COUNTA(B256:B261)+C262</f>
        <v>0</v>
      </c>
      <c r="D263" s="497"/>
      <c r="E263" s="411"/>
      <c r="F263" s="250">
        <f>SUM(F256:F262)</f>
        <v>0</v>
      </c>
      <c r="G263" s="250">
        <f>SUM(G256:G262)</f>
        <v>0</v>
      </c>
      <c r="H263" s="250">
        <f t="shared" ref="H263:L263" si="223">SUM(H256:H262)</f>
        <v>0</v>
      </c>
      <c r="I263" s="250">
        <f t="shared" si="223"/>
        <v>0</v>
      </c>
      <c r="J263" s="250">
        <f>SUM(J256:J262)</f>
        <v>0</v>
      </c>
      <c r="K263" s="250">
        <f t="shared" si="223"/>
        <v>0</v>
      </c>
      <c r="L263" s="250">
        <f t="shared" si="223"/>
        <v>0</v>
      </c>
      <c r="M263" s="237">
        <f>SUM(M256:M262)</f>
        <v>0</v>
      </c>
      <c r="N263" s="222"/>
      <c r="P263" s="493" t="s">
        <v>207</v>
      </c>
      <c r="Q263" s="494"/>
      <c r="R263" s="498">
        <f>COUNTA(Q256:Q261)+R262</f>
        <v>0</v>
      </c>
      <c r="S263" s="498"/>
      <c r="T263" s="411"/>
      <c r="U263" s="339">
        <f t="shared" si="213"/>
        <v>0</v>
      </c>
      <c r="V263" s="293">
        <f>SUM(V256:V262)</f>
        <v>0</v>
      </c>
      <c r="W263" s="293">
        <f>SUM(W256:W262)</f>
        <v>0</v>
      </c>
      <c r="X263" s="293">
        <f t="shared" ref="X263:AB263" si="224">SUM(X256:X262)</f>
        <v>0</v>
      </c>
      <c r="Y263" s="293">
        <f t="shared" si="224"/>
        <v>0</v>
      </c>
      <c r="Z263" s="293">
        <f t="shared" si="224"/>
        <v>0</v>
      </c>
      <c r="AA263" s="293">
        <f t="shared" si="224"/>
        <v>0</v>
      </c>
      <c r="AB263" s="293">
        <f t="shared" si="224"/>
        <v>0</v>
      </c>
      <c r="AC263" s="293">
        <f>SUM(AC256:AC262)</f>
        <v>0</v>
      </c>
      <c r="AD263" s="294">
        <f>SUM(AD256:AD262)</f>
        <v>0</v>
      </c>
      <c r="AE263" s="222"/>
      <c r="AG263" s="493" t="s">
        <v>207</v>
      </c>
      <c r="AH263" s="494"/>
      <c r="AI263" s="543">
        <f>COUNTA(AH256:AH261)+AI262</f>
        <v>0</v>
      </c>
      <c r="AJ263" s="543"/>
      <c r="AK263" s="411"/>
      <c r="AL263" s="337">
        <f t="shared" si="218"/>
        <v>0</v>
      </c>
      <c r="AM263" s="275">
        <f>SUM(AM256:AM262)</f>
        <v>0</v>
      </c>
      <c r="AN263" s="275">
        <f>SUM(AN256:AN262)</f>
        <v>0</v>
      </c>
      <c r="AO263" s="275">
        <f t="shared" ref="AO263:AT263" si="225">SUM(AO256:AO262)</f>
        <v>0</v>
      </c>
      <c r="AP263" s="275">
        <f t="shared" si="225"/>
        <v>0</v>
      </c>
      <c r="AQ263" s="275">
        <f t="shared" si="225"/>
        <v>0</v>
      </c>
      <c r="AR263" s="275">
        <f t="shared" si="225"/>
        <v>0</v>
      </c>
      <c r="AS263" s="275">
        <f t="shared" si="225"/>
        <v>0</v>
      </c>
      <c r="AT263" s="275">
        <f t="shared" si="225"/>
        <v>0</v>
      </c>
      <c r="AU263" s="276">
        <f t="shared" si="222"/>
        <v>0</v>
      </c>
      <c r="AV263" s="358"/>
    </row>
    <row r="264" spans="1:48" ht="3.75" customHeight="1" thickBot="1" x14ac:dyDescent="0.4">
      <c r="F264" s="357"/>
      <c r="G264" s="357"/>
      <c r="Y264" s="163"/>
      <c r="Z264" s="163"/>
      <c r="AA264" s="163"/>
      <c r="AB264" s="163"/>
      <c r="AC264" s="163"/>
      <c r="AD264" s="163"/>
      <c r="AE264" s="358"/>
    </row>
    <row r="265" spans="1:48" s="242" customFormat="1" x14ac:dyDescent="0.35">
      <c r="A265" s="502" t="s">
        <v>186</v>
      </c>
      <c r="B265" s="503"/>
      <c r="C265" s="503"/>
      <c r="D265" s="503"/>
      <c r="E265" s="503"/>
      <c r="F265" s="503"/>
      <c r="G265" s="503"/>
      <c r="H265" s="503"/>
      <c r="I265" s="503"/>
      <c r="J265" s="503"/>
      <c r="K265" s="503"/>
      <c r="L265" s="503"/>
      <c r="M265" s="518"/>
      <c r="N265" s="413"/>
      <c r="P265" s="502" t="s">
        <v>186</v>
      </c>
      <c r="Q265" s="503"/>
      <c r="R265" s="503"/>
      <c r="S265" s="503"/>
      <c r="T265" s="503"/>
      <c r="U265" s="503"/>
      <c r="V265" s="503"/>
      <c r="W265" s="503"/>
      <c r="X265" s="503"/>
      <c r="Y265" s="503"/>
      <c r="Z265" s="503"/>
      <c r="AA265" s="503"/>
      <c r="AB265" s="503"/>
      <c r="AC265" s="503"/>
      <c r="AD265" s="418"/>
      <c r="AE265" s="413"/>
      <c r="AG265" s="502" t="s">
        <v>186</v>
      </c>
      <c r="AH265" s="503"/>
      <c r="AI265" s="503"/>
      <c r="AJ265" s="503"/>
      <c r="AK265" s="503"/>
      <c r="AL265" s="503"/>
      <c r="AM265" s="503"/>
      <c r="AN265" s="503"/>
      <c r="AO265" s="503"/>
      <c r="AP265" s="503"/>
      <c r="AQ265" s="503"/>
      <c r="AR265" s="503"/>
      <c r="AS265" s="503"/>
      <c r="AT265" s="503"/>
      <c r="AU265" s="418"/>
    </row>
    <row r="266" spans="1:48" s="242" customFormat="1" ht="31.5" customHeight="1" x14ac:dyDescent="0.35">
      <c r="A266" s="534" t="s">
        <v>188</v>
      </c>
      <c r="B266" s="533"/>
      <c r="C266" s="533" t="s">
        <v>13</v>
      </c>
      <c r="D266" s="533"/>
      <c r="E266" s="424" t="s">
        <v>14</v>
      </c>
      <c r="F266" s="412" t="s">
        <v>171</v>
      </c>
      <c r="G266" s="412" t="s">
        <v>68</v>
      </c>
      <c r="H266" s="422" t="s">
        <v>151</v>
      </c>
      <c r="I266" s="412" t="s">
        <v>80</v>
      </c>
      <c r="J266" s="412" t="s">
        <v>81</v>
      </c>
      <c r="K266" s="422" t="s">
        <v>82</v>
      </c>
      <c r="L266" s="412" t="s">
        <v>150</v>
      </c>
      <c r="M266" s="259" t="s">
        <v>18</v>
      </c>
      <c r="N266" s="413"/>
      <c r="P266" s="534" t="s">
        <v>188</v>
      </c>
      <c r="Q266" s="533"/>
      <c r="R266" s="533" t="s">
        <v>13</v>
      </c>
      <c r="S266" s="533"/>
      <c r="T266" s="424" t="s">
        <v>14</v>
      </c>
      <c r="U266" s="260" t="s">
        <v>260</v>
      </c>
      <c r="V266" s="424" t="s">
        <v>171</v>
      </c>
      <c r="W266" s="424" t="s">
        <v>68</v>
      </c>
      <c r="X266" s="260" t="s">
        <v>151</v>
      </c>
      <c r="Y266" s="424" t="s">
        <v>80</v>
      </c>
      <c r="Z266" s="424" t="s">
        <v>81</v>
      </c>
      <c r="AA266" s="260" t="s">
        <v>82</v>
      </c>
      <c r="AB266" s="424" t="s">
        <v>150</v>
      </c>
      <c r="AC266" s="260" t="s">
        <v>18</v>
      </c>
      <c r="AD266" s="267" t="s">
        <v>114</v>
      </c>
      <c r="AE266" s="413"/>
      <c r="AG266" s="534" t="s">
        <v>188</v>
      </c>
      <c r="AH266" s="533"/>
      <c r="AI266" s="533" t="s">
        <v>13</v>
      </c>
      <c r="AJ266" s="533"/>
      <c r="AK266" s="424" t="s">
        <v>14</v>
      </c>
      <c r="AL266" s="260" t="s">
        <v>260</v>
      </c>
      <c r="AM266" s="424" t="s">
        <v>171</v>
      </c>
      <c r="AN266" s="424" t="s">
        <v>68</v>
      </c>
      <c r="AO266" s="260" t="s">
        <v>151</v>
      </c>
      <c r="AP266" s="424" t="s">
        <v>80</v>
      </c>
      <c r="AQ266" s="424" t="s">
        <v>81</v>
      </c>
      <c r="AR266" s="260" t="s">
        <v>82</v>
      </c>
      <c r="AS266" s="424" t="s">
        <v>150</v>
      </c>
      <c r="AT266" s="260" t="s">
        <v>213</v>
      </c>
      <c r="AU266" s="267" t="s">
        <v>263</v>
      </c>
    </row>
    <row r="267" spans="1:48" x14ac:dyDescent="0.35">
      <c r="A267" s="495">
        <v>0</v>
      </c>
      <c r="B267" s="491"/>
      <c r="C267" s="496" t="s">
        <v>19</v>
      </c>
      <c r="D267" s="496"/>
      <c r="E267" s="409"/>
      <c r="F267" s="234">
        <v>0</v>
      </c>
      <c r="G267" s="234">
        <v>0</v>
      </c>
      <c r="H267" s="235">
        <f>SUM(F267:G267)</f>
        <v>0</v>
      </c>
      <c r="I267" s="234">
        <v>0</v>
      </c>
      <c r="J267" s="234">
        <v>0</v>
      </c>
      <c r="K267" s="235">
        <f>SUM(I267:J267)</f>
        <v>0</v>
      </c>
      <c r="L267" s="234">
        <v>0</v>
      </c>
      <c r="M267" s="236">
        <f>SUM(H267, K267, L267)</f>
        <v>0</v>
      </c>
      <c r="N267" s="223"/>
      <c r="P267" s="522">
        <v>0</v>
      </c>
      <c r="Q267" s="496"/>
      <c r="R267" s="496" t="s">
        <v>19</v>
      </c>
      <c r="S267" s="496"/>
      <c r="T267" s="409"/>
      <c r="U267" s="162">
        <f t="shared" ref="U267:U274" si="226">AU187</f>
        <v>0</v>
      </c>
      <c r="V267" s="234">
        <v>0</v>
      </c>
      <c r="W267" s="234">
        <v>0</v>
      </c>
      <c r="X267" s="295">
        <f>SUM(V267:W267)</f>
        <v>0</v>
      </c>
      <c r="Y267" s="234">
        <v>0</v>
      </c>
      <c r="Z267" s="234">
        <v>0</v>
      </c>
      <c r="AA267" s="295">
        <f>SUM(Y267:Z267)</f>
        <v>0</v>
      </c>
      <c r="AB267" s="234">
        <v>0</v>
      </c>
      <c r="AC267" s="295">
        <f>SUM(X267, AA267, AB267)</f>
        <v>0</v>
      </c>
      <c r="AD267" s="296">
        <f t="shared" ref="AD267:AD271" si="227">M267-AC267</f>
        <v>0</v>
      </c>
      <c r="AE267" s="223"/>
      <c r="AG267" s="522">
        <v>0</v>
      </c>
      <c r="AH267" s="496"/>
      <c r="AI267" s="496" t="s">
        <v>19</v>
      </c>
      <c r="AJ267" s="496"/>
      <c r="AK267" s="409"/>
      <c r="AL267" s="307">
        <f t="shared" ref="AL267:AL274" si="228">AU187</f>
        <v>0</v>
      </c>
      <c r="AM267" s="234">
        <v>0</v>
      </c>
      <c r="AN267" s="234">
        <v>0</v>
      </c>
      <c r="AO267" s="277">
        <f>SUM(AM267:AN267)</f>
        <v>0</v>
      </c>
      <c r="AP267" s="234">
        <v>0</v>
      </c>
      <c r="AQ267" s="234">
        <v>0</v>
      </c>
      <c r="AR267" s="277">
        <f>SUM(AP267:AQ267)</f>
        <v>0</v>
      </c>
      <c r="AS267" s="234">
        <v>0</v>
      </c>
      <c r="AT267" s="277">
        <f>SUM(AO267, AR267, AS267)</f>
        <v>0</v>
      </c>
      <c r="AU267" s="278">
        <f t="shared" ref="AU267:AU274" si="229">IF($S$313&lt;&gt;0, AC267+AL267-AT267, M267+AL267-AT267)</f>
        <v>0</v>
      </c>
    </row>
    <row r="268" spans="1:48" x14ac:dyDescent="0.35">
      <c r="A268" s="495">
        <v>0</v>
      </c>
      <c r="B268" s="491"/>
      <c r="C268" s="496" t="s">
        <v>20</v>
      </c>
      <c r="D268" s="496"/>
      <c r="E268" s="409"/>
      <c r="F268" s="234">
        <v>0</v>
      </c>
      <c r="G268" s="234">
        <v>0</v>
      </c>
      <c r="H268" s="235">
        <f t="shared" ref="H268:H271" si="230">SUM(F268:G268)</f>
        <v>0</v>
      </c>
      <c r="I268" s="234">
        <v>0</v>
      </c>
      <c r="J268" s="234">
        <v>0</v>
      </c>
      <c r="K268" s="235">
        <f t="shared" ref="K268:K271" si="231">SUM(I268:J268)</f>
        <v>0</v>
      </c>
      <c r="L268" s="234">
        <v>0</v>
      </c>
      <c r="M268" s="236">
        <f t="shared" ref="M268:M271" si="232">SUM(H268, K268, L268)</f>
        <v>0</v>
      </c>
      <c r="N268" s="223"/>
      <c r="P268" s="522">
        <v>0</v>
      </c>
      <c r="Q268" s="496"/>
      <c r="R268" s="496" t="s">
        <v>20</v>
      </c>
      <c r="S268" s="496"/>
      <c r="T268" s="409"/>
      <c r="U268" s="162">
        <f t="shared" si="226"/>
        <v>0</v>
      </c>
      <c r="V268" s="234">
        <v>0</v>
      </c>
      <c r="W268" s="234">
        <v>0</v>
      </c>
      <c r="X268" s="295">
        <f t="shared" ref="X268:X271" si="233">SUM(V268:W268)</f>
        <v>0</v>
      </c>
      <c r="Y268" s="234">
        <v>0</v>
      </c>
      <c r="Z268" s="234">
        <v>0</v>
      </c>
      <c r="AA268" s="295">
        <f t="shared" ref="AA268:AA271" si="234">SUM(Y268:Z268)</f>
        <v>0</v>
      </c>
      <c r="AB268" s="234">
        <v>0</v>
      </c>
      <c r="AC268" s="295">
        <f t="shared" ref="AC268:AC271" si="235">SUM(X268, AA268, AB268)</f>
        <v>0</v>
      </c>
      <c r="AD268" s="296">
        <f t="shared" si="227"/>
        <v>0</v>
      </c>
      <c r="AE268" s="223"/>
      <c r="AG268" s="522">
        <v>0</v>
      </c>
      <c r="AH268" s="496"/>
      <c r="AI268" s="496" t="s">
        <v>20</v>
      </c>
      <c r="AJ268" s="496"/>
      <c r="AK268" s="409"/>
      <c r="AL268" s="307">
        <f t="shared" si="228"/>
        <v>0</v>
      </c>
      <c r="AM268" s="234">
        <v>0</v>
      </c>
      <c r="AN268" s="234">
        <v>0</v>
      </c>
      <c r="AO268" s="277">
        <f t="shared" ref="AO268:AO271" si="236">SUM(AM268:AN268)</f>
        <v>0</v>
      </c>
      <c r="AP268" s="234">
        <v>0</v>
      </c>
      <c r="AQ268" s="234">
        <v>0</v>
      </c>
      <c r="AR268" s="277">
        <f t="shared" ref="AR268:AR271" si="237">SUM(AP268:AQ268)</f>
        <v>0</v>
      </c>
      <c r="AS268" s="234">
        <v>0</v>
      </c>
      <c r="AT268" s="277">
        <f t="shared" ref="AT268:AT271" si="238">SUM(AO268, AR268, AS268)</f>
        <v>0</v>
      </c>
      <c r="AU268" s="278">
        <f>IF($S$313&lt;&gt;0, AC268+AL268-AT268, M268+AL268-AT268)</f>
        <v>0</v>
      </c>
    </row>
    <row r="269" spans="1:48" x14ac:dyDescent="0.35">
      <c r="A269" s="495">
        <v>0</v>
      </c>
      <c r="B269" s="491"/>
      <c r="C269" s="496" t="s">
        <v>21</v>
      </c>
      <c r="D269" s="496"/>
      <c r="E269" s="409"/>
      <c r="F269" s="234">
        <v>0</v>
      </c>
      <c r="G269" s="234">
        <v>0</v>
      </c>
      <c r="H269" s="235">
        <f>SUM(F269:G269)</f>
        <v>0</v>
      </c>
      <c r="I269" s="234">
        <v>0</v>
      </c>
      <c r="J269" s="234">
        <v>0</v>
      </c>
      <c r="K269" s="235">
        <f t="shared" si="231"/>
        <v>0</v>
      </c>
      <c r="L269" s="234">
        <v>0</v>
      </c>
      <c r="M269" s="236">
        <f t="shared" si="232"/>
        <v>0</v>
      </c>
      <c r="N269" s="223"/>
      <c r="P269" s="522">
        <v>0</v>
      </c>
      <c r="Q269" s="496"/>
      <c r="R269" s="496" t="s">
        <v>21</v>
      </c>
      <c r="S269" s="496"/>
      <c r="T269" s="409"/>
      <c r="U269" s="162">
        <f t="shared" si="226"/>
        <v>0</v>
      </c>
      <c r="V269" s="234">
        <v>0</v>
      </c>
      <c r="W269" s="234">
        <v>0</v>
      </c>
      <c r="X269" s="295">
        <f t="shared" si="233"/>
        <v>0</v>
      </c>
      <c r="Y269" s="234">
        <v>0</v>
      </c>
      <c r="Z269" s="234">
        <v>0</v>
      </c>
      <c r="AA269" s="295">
        <f t="shared" si="234"/>
        <v>0</v>
      </c>
      <c r="AB269" s="234">
        <v>0</v>
      </c>
      <c r="AC269" s="295">
        <f t="shared" si="235"/>
        <v>0</v>
      </c>
      <c r="AD269" s="296">
        <f t="shared" si="227"/>
        <v>0</v>
      </c>
      <c r="AE269" s="223"/>
      <c r="AG269" s="522">
        <v>0</v>
      </c>
      <c r="AH269" s="496"/>
      <c r="AI269" s="496" t="s">
        <v>21</v>
      </c>
      <c r="AJ269" s="496"/>
      <c r="AK269" s="409"/>
      <c r="AL269" s="307">
        <f t="shared" si="228"/>
        <v>0</v>
      </c>
      <c r="AM269" s="234">
        <v>0</v>
      </c>
      <c r="AN269" s="234">
        <v>0</v>
      </c>
      <c r="AO269" s="277">
        <f t="shared" si="236"/>
        <v>0</v>
      </c>
      <c r="AP269" s="234">
        <v>0</v>
      </c>
      <c r="AQ269" s="234">
        <v>0</v>
      </c>
      <c r="AR269" s="277">
        <f t="shared" si="237"/>
        <v>0</v>
      </c>
      <c r="AS269" s="234">
        <v>0</v>
      </c>
      <c r="AT269" s="277">
        <f t="shared" si="238"/>
        <v>0</v>
      </c>
      <c r="AU269" s="278">
        <f t="shared" si="229"/>
        <v>0</v>
      </c>
    </row>
    <row r="270" spans="1:48" x14ac:dyDescent="0.35">
      <c r="A270" s="495">
        <v>0</v>
      </c>
      <c r="B270" s="491"/>
      <c r="C270" s="496" t="s">
        <v>22</v>
      </c>
      <c r="D270" s="496"/>
      <c r="E270" s="409"/>
      <c r="F270" s="234">
        <v>0</v>
      </c>
      <c r="G270" s="234">
        <v>0</v>
      </c>
      <c r="H270" s="235">
        <f t="shared" si="230"/>
        <v>0</v>
      </c>
      <c r="I270" s="234">
        <v>0</v>
      </c>
      <c r="J270" s="234">
        <v>0</v>
      </c>
      <c r="K270" s="235">
        <f t="shared" si="231"/>
        <v>0</v>
      </c>
      <c r="L270" s="234">
        <v>0</v>
      </c>
      <c r="M270" s="236">
        <f t="shared" si="232"/>
        <v>0</v>
      </c>
      <c r="N270" s="223"/>
      <c r="P270" s="522">
        <v>0</v>
      </c>
      <c r="Q270" s="496"/>
      <c r="R270" s="496" t="s">
        <v>22</v>
      </c>
      <c r="S270" s="496"/>
      <c r="T270" s="409"/>
      <c r="U270" s="162">
        <f t="shared" si="226"/>
        <v>0</v>
      </c>
      <c r="V270" s="234">
        <v>0</v>
      </c>
      <c r="W270" s="234">
        <v>0</v>
      </c>
      <c r="X270" s="295">
        <f t="shared" si="233"/>
        <v>0</v>
      </c>
      <c r="Y270" s="234">
        <v>0</v>
      </c>
      <c r="Z270" s="234">
        <v>0</v>
      </c>
      <c r="AA270" s="295">
        <f t="shared" si="234"/>
        <v>0</v>
      </c>
      <c r="AB270" s="234">
        <v>0</v>
      </c>
      <c r="AC270" s="295">
        <f t="shared" si="235"/>
        <v>0</v>
      </c>
      <c r="AD270" s="296">
        <f t="shared" si="227"/>
        <v>0</v>
      </c>
      <c r="AE270" s="223"/>
      <c r="AG270" s="522">
        <v>0</v>
      </c>
      <c r="AH270" s="496"/>
      <c r="AI270" s="496" t="s">
        <v>22</v>
      </c>
      <c r="AJ270" s="496"/>
      <c r="AK270" s="409"/>
      <c r="AL270" s="307">
        <f t="shared" si="228"/>
        <v>0</v>
      </c>
      <c r="AM270" s="234">
        <v>0</v>
      </c>
      <c r="AN270" s="234">
        <v>0</v>
      </c>
      <c r="AO270" s="277">
        <f t="shared" si="236"/>
        <v>0</v>
      </c>
      <c r="AP270" s="234">
        <v>0</v>
      </c>
      <c r="AQ270" s="234">
        <v>0</v>
      </c>
      <c r="AR270" s="277">
        <f t="shared" si="237"/>
        <v>0</v>
      </c>
      <c r="AS270" s="234">
        <v>0</v>
      </c>
      <c r="AT270" s="277">
        <f t="shared" si="238"/>
        <v>0</v>
      </c>
      <c r="AU270" s="278">
        <f t="shared" si="229"/>
        <v>0</v>
      </c>
    </row>
    <row r="271" spans="1:48" x14ac:dyDescent="0.35">
      <c r="A271" s="495">
        <v>0</v>
      </c>
      <c r="B271" s="491"/>
      <c r="C271" s="491" t="s">
        <v>23</v>
      </c>
      <c r="D271" s="491"/>
      <c r="E271" s="409"/>
      <c r="F271" s="234">
        <v>0</v>
      </c>
      <c r="G271" s="234">
        <v>0</v>
      </c>
      <c r="H271" s="235">
        <f t="shared" si="230"/>
        <v>0</v>
      </c>
      <c r="I271" s="234">
        <v>0</v>
      </c>
      <c r="J271" s="234">
        <v>0</v>
      </c>
      <c r="K271" s="235">
        <f t="shared" si="231"/>
        <v>0</v>
      </c>
      <c r="L271" s="234">
        <v>0</v>
      </c>
      <c r="M271" s="236">
        <f t="shared" si="232"/>
        <v>0</v>
      </c>
      <c r="N271" s="223"/>
      <c r="P271" s="522">
        <v>0</v>
      </c>
      <c r="Q271" s="496"/>
      <c r="R271" s="496" t="s">
        <v>23</v>
      </c>
      <c r="S271" s="496"/>
      <c r="T271" s="409"/>
      <c r="U271" s="162">
        <f t="shared" si="226"/>
        <v>0</v>
      </c>
      <c r="V271" s="234">
        <v>0</v>
      </c>
      <c r="W271" s="234">
        <v>0</v>
      </c>
      <c r="X271" s="295">
        <f t="shared" si="233"/>
        <v>0</v>
      </c>
      <c r="Y271" s="234">
        <v>0</v>
      </c>
      <c r="Z271" s="234">
        <v>0</v>
      </c>
      <c r="AA271" s="295">
        <f t="shared" si="234"/>
        <v>0</v>
      </c>
      <c r="AB271" s="234">
        <v>0</v>
      </c>
      <c r="AC271" s="295">
        <f t="shared" si="235"/>
        <v>0</v>
      </c>
      <c r="AD271" s="296">
        <f t="shared" si="227"/>
        <v>0</v>
      </c>
      <c r="AE271" s="223"/>
      <c r="AG271" s="522">
        <v>0</v>
      </c>
      <c r="AH271" s="496"/>
      <c r="AI271" s="496" t="s">
        <v>23</v>
      </c>
      <c r="AJ271" s="496"/>
      <c r="AK271" s="409"/>
      <c r="AL271" s="307">
        <f t="shared" si="228"/>
        <v>0</v>
      </c>
      <c r="AM271" s="234">
        <v>0</v>
      </c>
      <c r="AN271" s="234">
        <v>0</v>
      </c>
      <c r="AO271" s="277">
        <f t="shared" si="236"/>
        <v>0</v>
      </c>
      <c r="AP271" s="234">
        <v>0</v>
      </c>
      <c r="AQ271" s="234">
        <v>0</v>
      </c>
      <c r="AR271" s="277">
        <f t="shared" si="237"/>
        <v>0</v>
      </c>
      <c r="AS271" s="234">
        <v>0</v>
      </c>
      <c r="AT271" s="277">
        <f t="shared" si="238"/>
        <v>0</v>
      </c>
      <c r="AU271" s="278">
        <f t="shared" si="229"/>
        <v>0</v>
      </c>
    </row>
    <row r="272" spans="1:48" ht="16" thickBot="1" x14ac:dyDescent="0.4">
      <c r="A272" s="410" t="s">
        <v>181</v>
      </c>
      <c r="B272" s="411"/>
      <c r="C272" s="497">
        <f>SUM(A267:B271)</f>
        <v>0</v>
      </c>
      <c r="D272" s="497"/>
      <c r="E272" s="411"/>
      <c r="F272" s="250">
        <f>SUM(F267:F271)</f>
        <v>0</v>
      </c>
      <c r="G272" s="250">
        <f t="shared" ref="G272:L272" si="239">SUM(G267:G271)</f>
        <v>0</v>
      </c>
      <c r="H272" s="250">
        <f t="shared" si="239"/>
        <v>0</v>
      </c>
      <c r="I272" s="250">
        <f t="shared" si="239"/>
        <v>0</v>
      </c>
      <c r="J272" s="250">
        <f t="shared" si="239"/>
        <v>0</v>
      </c>
      <c r="K272" s="250">
        <f t="shared" si="239"/>
        <v>0</v>
      </c>
      <c r="L272" s="250">
        <f t="shared" si="239"/>
        <v>0</v>
      </c>
      <c r="M272" s="237">
        <f>SUM(M267:M271)</f>
        <v>0</v>
      </c>
      <c r="N272" s="223"/>
      <c r="P272" s="410" t="s">
        <v>181</v>
      </c>
      <c r="Q272" s="411"/>
      <c r="R272" s="498">
        <f>SUM(P267:Q271)</f>
        <v>0</v>
      </c>
      <c r="S272" s="498"/>
      <c r="T272" s="421"/>
      <c r="U272" s="339">
        <f t="shared" si="226"/>
        <v>0</v>
      </c>
      <c r="V272" s="293">
        <f>SUM(V267:V271)</f>
        <v>0</v>
      </c>
      <c r="W272" s="293">
        <f t="shared" ref="W272:AB272" si="240">SUM(W267:W271)</f>
        <v>0</v>
      </c>
      <c r="X272" s="293">
        <f t="shared" si="240"/>
        <v>0</v>
      </c>
      <c r="Y272" s="293">
        <f t="shared" si="240"/>
        <v>0</v>
      </c>
      <c r="Z272" s="293">
        <f t="shared" si="240"/>
        <v>0</v>
      </c>
      <c r="AA272" s="293">
        <f t="shared" si="240"/>
        <v>0</v>
      </c>
      <c r="AB272" s="293">
        <f t="shared" si="240"/>
        <v>0</v>
      </c>
      <c r="AC272" s="293">
        <f>SUM(AC267:AC271)</f>
        <v>0</v>
      </c>
      <c r="AD272" s="294">
        <f>SUM(AD267:AD271)</f>
        <v>0</v>
      </c>
      <c r="AE272" s="223"/>
      <c r="AG272" s="410" t="s">
        <v>181</v>
      </c>
      <c r="AH272" s="411"/>
      <c r="AI272" s="543">
        <f>SUM(AG267:AH271)</f>
        <v>0</v>
      </c>
      <c r="AJ272" s="543"/>
      <c r="AK272" s="421"/>
      <c r="AL272" s="337">
        <f t="shared" si="228"/>
        <v>0</v>
      </c>
      <c r="AM272" s="275">
        <f>SUM(AM267:AM271)</f>
        <v>0</v>
      </c>
      <c r="AN272" s="275">
        <f t="shared" ref="AN272:AT272" si="241">SUM(AN267:AN271)</f>
        <v>0</v>
      </c>
      <c r="AO272" s="275">
        <f t="shared" si="241"/>
        <v>0</v>
      </c>
      <c r="AP272" s="275">
        <f t="shared" si="241"/>
        <v>0</v>
      </c>
      <c r="AQ272" s="275">
        <f t="shared" si="241"/>
        <v>0</v>
      </c>
      <c r="AR272" s="275">
        <f t="shared" si="241"/>
        <v>0</v>
      </c>
      <c r="AS272" s="275">
        <f t="shared" si="241"/>
        <v>0</v>
      </c>
      <c r="AT272" s="275">
        <f t="shared" si="241"/>
        <v>0</v>
      </c>
      <c r="AU272" s="276">
        <f t="shared" si="229"/>
        <v>0</v>
      </c>
    </row>
    <row r="273" spans="1:47" s="358" customFormat="1" ht="3.75" customHeight="1" thickBot="1" x14ac:dyDescent="0.4">
      <c r="A273" s="499"/>
      <c r="B273" s="499"/>
      <c r="C273" s="499"/>
      <c r="D273" s="499"/>
      <c r="E273" s="499"/>
      <c r="F273" s="499"/>
      <c r="G273" s="499"/>
      <c r="H273" s="499"/>
      <c r="I273" s="499"/>
      <c r="J273" s="499"/>
      <c r="K273" s="499"/>
      <c r="L273" s="499"/>
      <c r="M273" s="499"/>
      <c r="N273" s="223"/>
      <c r="P273" s="499"/>
      <c r="Q273" s="499"/>
      <c r="R273" s="499"/>
      <c r="S273" s="499"/>
      <c r="T273" s="499"/>
      <c r="U273" s="499"/>
      <c r="V273" s="499"/>
      <c r="W273" s="499"/>
      <c r="X273" s="499"/>
      <c r="Y273" s="499"/>
      <c r="Z273" s="499"/>
      <c r="AA273" s="499"/>
      <c r="AB273" s="499"/>
      <c r="AC273" s="499"/>
      <c r="AD273" s="499"/>
      <c r="AE273" s="223"/>
      <c r="AG273" s="634"/>
      <c r="AH273" s="635"/>
      <c r="AI273" s="635"/>
      <c r="AJ273" s="635"/>
      <c r="AK273" s="635"/>
      <c r="AL273" s="635"/>
      <c r="AM273" s="635"/>
      <c r="AN273" s="635"/>
      <c r="AO273" s="635"/>
      <c r="AP273" s="635"/>
      <c r="AQ273" s="635"/>
      <c r="AR273" s="635"/>
      <c r="AS273" s="635"/>
      <c r="AT273" s="635"/>
      <c r="AU273" s="636"/>
    </row>
    <row r="274" spans="1:47" ht="16" thickBot="1" x14ac:dyDescent="0.4">
      <c r="A274" s="500" t="s">
        <v>187</v>
      </c>
      <c r="B274" s="501"/>
      <c r="C274" s="501"/>
      <c r="D274" s="501"/>
      <c r="E274" s="501"/>
      <c r="F274" s="241">
        <f>SUM(F272, F263)</f>
        <v>0</v>
      </c>
      <c r="G274" s="241">
        <f t="shared" ref="G274:L274" si="242">SUM(G272, G263)</f>
        <v>0</v>
      </c>
      <c r="H274" s="241">
        <f>SUM(H272, H263)</f>
        <v>0</v>
      </c>
      <c r="I274" s="241">
        <f t="shared" si="242"/>
        <v>0</v>
      </c>
      <c r="J274" s="241">
        <f t="shared" si="242"/>
        <v>0</v>
      </c>
      <c r="K274" s="241">
        <f>SUM(K272, K263)</f>
        <v>0</v>
      </c>
      <c r="L274" s="241">
        <f t="shared" si="242"/>
        <v>0</v>
      </c>
      <c r="M274" s="240">
        <f>SUM(M272, M263)</f>
        <v>0</v>
      </c>
      <c r="N274" s="223"/>
      <c r="P274" s="500" t="s">
        <v>187</v>
      </c>
      <c r="Q274" s="501"/>
      <c r="R274" s="501"/>
      <c r="S274" s="501"/>
      <c r="T274" s="501"/>
      <c r="U274" s="340">
        <f t="shared" si="226"/>
        <v>0</v>
      </c>
      <c r="V274" s="297">
        <f>SUM(V272, V263)</f>
        <v>0</v>
      </c>
      <c r="W274" s="297">
        <f t="shared" ref="W274" si="243">SUM(W272, W263)</f>
        <v>0</v>
      </c>
      <c r="X274" s="297">
        <f>SUM(X272, X263)</f>
        <v>0</v>
      </c>
      <c r="Y274" s="297">
        <f t="shared" ref="Y274:AB274" si="244">SUM(Y272, Y263)</f>
        <v>0</v>
      </c>
      <c r="Z274" s="297">
        <f t="shared" si="244"/>
        <v>0</v>
      </c>
      <c r="AA274" s="297">
        <f t="shared" si="244"/>
        <v>0</v>
      </c>
      <c r="AB274" s="297">
        <f t="shared" si="244"/>
        <v>0</v>
      </c>
      <c r="AC274" s="297">
        <f>SUM(AC272, AC263)</f>
        <v>0</v>
      </c>
      <c r="AD274" s="298">
        <f>SUM(AD272, AD263)</f>
        <v>0</v>
      </c>
      <c r="AE274" s="223"/>
      <c r="AG274" s="493" t="s">
        <v>187</v>
      </c>
      <c r="AH274" s="494"/>
      <c r="AI274" s="494"/>
      <c r="AJ274" s="494"/>
      <c r="AK274" s="494"/>
      <c r="AL274" s="337">
        <f t="shared" si="228"/>
        <v>0</v>
      </c>
      <c r="AM274" s="275">
        <f>SUM(AM272, AM263)</f>
        <v>0</v>
      </c>
      <c r="AN274" s="275">
        <f t="shared" ref="AN274" si="245">SUM(AN272, AN263)</f>
        <v>0</v>
      </c>
      <c r="AO274" s="275">
        <f>SUM(AO272, AO263)</f>
        <v>0</v>
      </c>
      <c r="AP274" s="275">
        <f t="shared" ref="AP274:AT274" si="246">SUM(AP272, AP263)</f>
        <v>0</v>
      </c>
      <c r="AQ274" s="275">
        <f t="shared" si="246"/>
        <v>0</v>
      </c>
      <c r="AR274" s="275">
        <f t="shared" si="246"/>
        <v>0</v>
      </c>
      <c r="AS274" s="275">
        <f t="shared" si="246"/>
        <v>0</v>
      </c>
      <c r="AT274" s="275">
        <f t="shared" si="246"/>
        <v>0</v>
      </c>
      <c r="AU274" s="276">
        <f t="shared" si="229"/>
        <v>0</v>
      </c>
    </row>
    <row r="275" spans="1:47" ht="16" thickBot="1" x14ac:dyDescent="0.4">
      <c r="F275" s="357"/>
      <c r="G275" s="357"/>
      <c r="AE275" s="358"/>
    </row>
    <row r="276" spans="1:47" s="242" customFormat="1" x14ac:dyDescent="0.35">
      <c r="A276" s="502" t="s">
        <v>98</v>
      </c>
      <c r="B276" s="503"/>
      <c r="C276" s="503"/>
      <c r="D276" s="503"/>
      <c r="E276" s="503"/>
      <c r="F276" s="503"/>
      <c r="G276" s="503"/>
      <c r="H276" s="503"/>
      <c r="I276" s="503"/>
      <c r="J276" s="503"/>
      <c r="K276" s="503"/>
      <c r="L276" s="503"/>
      <c r="M276" s="518"/>
      <c r="N276" s="413"/>
      <c r="P276" s="502" t="s">
        <v>98</v>
      </c>
      <c r="Q276" s="503"/>
      <c r="R276" s="503"/>
      <c r="S276" s="503"/>
      <c r="T276" s="503"/>
      <c r="U276" s="503"/>
      <c r="V276" s="503"/>
      <c r="W276" s="503"/>
      <c r="X276" s="503"/>
      <c r="Y276" s="503"/>
      <c r="Z276" s="503"/>
      <c r="AA276" s="503"/>
      <c r="AB276" s="503"/>
      <c r="AC276" s="503"/>
      <c r="AD276" s="418"/>
      <c r="AE276" s="413"/>
      <c r="AG276" s="502" t="s">
        <v>98</v>
      </c>
      <c r="AH276" s="503"/>
      <c r="AI276" s="503"/>
      <c r="AJ276" s="503"/>
      <c r="AK276" s="503"/>
      <c r="AL276" s="503"/>
      <c r="AM276" s="503"/>
      <c r="AN276" s="503"/>
      <c r="AO276" s="503"/>
      <c r="AP276" s="503"/>
      <c r="AQ276" s="503"/>
      <c r="AR276" s="503"/>
      <c r="AS276" s="503"/>
      <c r="AT276" s="503"/>
      <c r="AU276" s="418"/>
    </row>
    <row r="277" spans="1:47" s="242" customFormat="1" x14ac:dyDescent="0.35">
      <c r="A277" s="530" t="s">
        <v>24</v>
      </c>
      <c r="B277" s="531"/>
      <c r="C277" s="531"/>
      <c r="D277" s="531"/>
      <c r="E277" s="531"/>
      <c r="F277" s="531"/>
      <c r="G277" s="531"/>
      <c r="H277" s="531"/>
      <c r="I277" s="531"/>
      <c r="J277" s="424" t="s">
        <v>17</v>
      </c>
      <c r="K277" s="424" t="s">
        <v>15</v>
      </c>
      <c r="L277" s="424" t="s">
        <v>16</v>
      </c>
      <c r="M277" s="259" t="s">
        <v>18</v>
      </c>
      <c r="N277" s="413"/>
      <c r="P277" s="530" t="s">
        <v>24</v>
      </c>
      <c r="Q277" s="531"/>
      <c r="R277" s="531"/>
      <c r="S277" s="531"/>
      <c r="T277" s="531"/>
      <c r="U277" s="531"/>
      <c r="V277" s="531"/>
      <c r="W277" s="531"/>
      <c r="X277" s="531"/>
      <c r="Y277" s="422" t="s">
        <v>260</v>
      </c>
      <c r="Z277" s="328" t="s">
        <v>77</v>
      </c>
      <c r="AA277" s="424" t="s">
        <v>15</v>
      </c>
      <c r="AB277" s="424" t="s">
        <v>16</v>
      </c>
      <c r="AC277" s="422" t="s">
        <v>18</v>
      </c>
      <c r="AD277" s="267" t="s">
        <v>114</v>
      </c>
      <c r="AE277" s="413"/>
      <c r="AG277" s="530" t="s">
        <v>24</v>
      </c>
      <c r="AH277" s="531"/>
      <c r="AI277" s="531"/>
      <c r="AJ277" s="531"/>
      <c r="AK277" s="531"/>
      <c r="AL277" s="531"/>
      <c r="AM277" s="531"/>
      <c r="AN277" s="531"/>
      <c r="AO277" s="531"/>
      <c r="AP277" s="422" t="s">
        <v>260</v>
      </c>
      <c r="AQ277" s="328" t="s">
        <v>211</v>
      </c>
      <c r="AR277" s="424" t="s">
        <v>15</v>
      </c>
      <c r="AS277" s="424" t="s">
        <v>16</v>
      </c>
      <c r="AT277" s="422" t="s">
        <v>213</v>
      </c>
      <c r="AU277" s="267" t="s">
        <v>263</v>
      </c>
    </row>
    <row r="278" spans="1:47" x14ac:dyDescent="0.35">
      <c r="A278" s="415">
        <v>1</v>
      </c>
      <c r="B278" s="491"/>
      <c r="C278" s="491"/>
      <c r="D278" s="491"/>
      <c r="E278" s="491"/>
      <c r="F278" s="491"/>
      <c r="G278" s="491"/>
      <c r="H278" s="491"/>
      <c r="I278" s="491"/>
      <c r="J278" s="234">
        <v>0</v>
      </c>
      <c r="K278" s="234">
        <v>0</v>
      </c>
      <c r="L278" s="234">
        <v>0</v>
      </c>
      <c r="M278" s="236">
        <f>SUM(J278:L278)</f>
        <v>0</v>
      </c>
      <c r="N278" s="223"/>
      <c r="P278" s="415">
        <v>1</v>
      </c>
      <c r="Q278" s="491"/>
      <c r="R278" s="491"/>
      <c r="S278" s="491"/>
      <c r="T278" s="491"/>
      <c r="U278" s="491"/>
      <c r="V278" s="491"/>
      <c r="W278" s="491"/>
      <c r="X278" s="491"/>
      <c r="Y278" s="164">
        <f>AU198</f>
        <v>0</v>
      </c>
      <c r="Z278" s="234">
        <v>0</v>
      </c>
      <c r="AA278" s="234">
        <v>0</v>
      </c>
      <c r="AB278" s="234">
        <v>0</v>
      </c>
      <c r="AC278" s="295">
        <f>SUM(Z278:AB278)</f>
        <v>0</v>
      </c>
      <c r="AD278" s="296">
        <f t="shared" ref="AD278:AD280" si="247">M278-AC278</f>
        <v>0</v>
      </c>
      <c r="AE278" s="223"/>
      <c r="AG278" s="415">
        <v>1</v>
      </c>
      <c r="AH278" s="491"/>
      <c r="AI278" s="491"/>
      <c r="AJ278" s="491"/>
      <c r="AK278" s="491"/>
      <c r="AL278" s="491"/>
      <c r="AM278" s="491"/>
      <c r="AN278" s="491"/>
      <c r="AO278" s="491"/>
      <c r="AP278" s="305">
        <f>AU198</f>
        <v>0</v>
      </c>
      <c r="AQ278" s="234">
        <v>0</v>
      </c>
      <c r="AR278" s="234">
        <v>0</v>
      </c>
      <c r="AS278" s="234">
        <v>0</v>
      </c>
      <c r="AT278" s="277">
        <f>SUM(AQ278:AS278)</f>
        <v>0</v>
      </c>
      <c r="AU278" s="278">
        <f>IF($S$313&lt;&gt;0, AC278+AP278-AT278, M278+AP278-AT278)</f>
        <v>0</v>
      </c>
    </row>
    <row r="279" spans="1:47" x14ac:dyDescent="0.35">
      <c r="A279" s="415">
        <v>2</v>
      </c>
      <c r="B279" s="492"/>
      <c r="C279" s="492"/>
      <c r="D279" s="492"/>
      <c r="E279" s="492"/>
      <c r="F279" s="492"/>
      <c r="G279" s="492"/>
      <c r="H279" s="492"/>
      <c r="I279" s="492"/>
      <c r="J279" s="234">
        <v>0</v>
      </c>
      <c r="K279" s="234">
        <v>0</v>
      </c>
      <c r="L279" s="234">
        <v>0</v>
      </c>
      <c r="M279" s="236">
        <f>SUM(J279:L279)</f>
        <v>0</v>
      </c>
      <c r="N279" s="223"/>
      <c r="P279" s="415">
        <v>2</v>
      </c>
      <c r="Q279" s="492"/>
      <c r="R279" s="492"/>
      <c r="S279" s="492"/>
      <c r="T279" s="492"/>
      <c r="U279" s="492"/>
      <c r="V279" s="492"/>
      <c r="W279" s="492"/>
      <c r="X279" s="492"/>
      <c r="Y279" s="164">
        <f t="shared" ref="Y279:Y281" si="248">AU199</f>
        <v>0</v>
      </c>
      <c r="Z279" s="234">
        <v>0</v>
      </c>
      <c r="AA279" s="234">
        <v>0</v>
      </c>
      <c r="AB279" s="234">
        <v>0</v>
      </c>
      <c r="AC279" s="295">
        <f t="shared" ref="AC279:AC280" si="249">SUM(Z279:AB279)</f>
        <v>0</v>
      </c>
      <c r="AD279" s="296">
        <f t="shared" si="247"/>
        <v>0</v>
      </c>
      <c r="AE279" s="223"/>
      <c r="AG279" s="415">
        <v>2</v>
      </c>
      <c r="AH279" s="492"/>
      <c r="AI279" s="492"/>
      <c r="AJ279" s="492"/>
      <c r="AK279" s="492"/>
      <c r="AL279" s="492"/>
      <c r="AM279" s="492"/>
      <c r="AN279" s="492"/>
      <c r="AO279" s="492"/>
      <c r="AP279" s="305">
        <f t="shared" ref="AP279:AP281" si="250">AU199</f>
        <v>0</v>
      </c>
      <c r="AQ279" s="234">
        <v>0</v>
      </c>
      <c r="AR279" s="234">
        <v>0</v>
      </c>
      <c r="AS279" s="234">
        <v>0</v>
      </c>
      <c r="AT279" s="277">
        <f t="shared" ref="AT279:AT280" si="251">SUM(AQ279:AS279)</f>
        <v>0</v>
      </c>
      <c r="AU279" s="278">
        <f t="shared" ref="AU279:AU281" si="252">IF($S$313&lt;&gt;0, AC279+AP279-AT279, M279+AP279-AT279)</f>
        <v>0</v>
      </c>
    </row>
    <row r="280" spans="1:47" x14ac:dyDescent="0.35">
      <c r="A280" s="415">
        <v>3</v>
      </c>
      <c r="B280" s="492"/>
      <c r="C280" s="492"/>
      <c r="D280" s="492"/>
      <c r="E280" s="492"/>
      <c r="F280" s="492"/>
      <c r="G280" s="492"/>
      <c r="H280" s="492"/>
      <c r="I280" s="492"/>
      <c r="J280" s="234">
        <v>0</v>
      </c>
      <c r="K280" s="234">
        <v>0</v>
      </c>
      <c r="L280" s="234">
        <v>0</v>
      </c>
      <c r="M280" s="236">
        <f t="shared" ref="M280:M299" si="253">SUM(J280:L280)</f>
        <v>0</v>
      </c>
      <c r="N280" s="223"/>
      <c r="P280" s="415">
        <v>3</v>
      </c>
      <c r="Q280" s="492"/>
      <c r="R280" s="492"/>
      <c r="S280" s="492"/>
      <c r="T280" s="492"/>
      <c r="U280" s="492"/>
      <c r="V280" s="492"/>
      <c r="W280" s="492"/>
      <c r="X280" s="492"/>
      <c r="Y280" s="164">
        <f t="shared" si="248"/>
        <v>0</v>
      </c>
      <c r="Z280" s="234">
        <v>0</v>
      </c>
      <c r="AA280" s="234">
        <v>0</v>
      </c>
      <c r="AB280" s="234">
        <v>0</v>
      </c>
      <c r="AC280" s="295">
        <f t="shared" si="249"/>
        <v>0</v>
      </c>
      <c r="AD280" s="296">
        <f t="shared" si="247"/>
        <v>0</v>
      </c>
      <c r="AE280" s="223"/>
      <c r="AG280" s="415">
        <v>3</v>
      </c>
      <c r="AH280" s="492"/>
      <c r="AI280" s="492"/>
      <c r="AJ280" s="492"/>
      <c r="AK280" s="492"/>
      <c r="AL280" s="492"/>
      <c r="AM280" s="492"/>
      <c r="AN280" s="492"/>
      <c r="AO280" s="492"/>
      <c r="AP280" s="305">
        <f t="shared" si="250"/>
        <v>0</v>
      </c>
      <c r="AQ280" s="234">
        <v>0</v>
      </c>
      <c r="AR280" s="234">
        <v>0</v>
      </c>
      <c r="AS280" s="234">
        <v>0</v>
      </c>
      <c r="AT280" s="277">
        <f t="shared" si="251"/>
        <v>0</v>
      </c>
      <c r="AU280" s="278">
        <f t="shared" si="252"/>
        <v>0</v>
      </c>
    </row>
    <row r="281" spans="1:47" ht="16" thickBot="1" x14ac:dyDescent="0.4">
      <c r="A281" s="504" t="s">
        <v>25</v>
      </c>
      <c r="B281" s="505"/>
      <c r="C281" s="505"/>
      <c r="D281" s="505"/>
      <c r="E281" s="505"/>
      <c r="F281" s="505"/>
      <c r="G281" s="505"/>
      <c r="H281" s="505"/>
      <c r="I281" s="505"/>
      <c r="J281" s="250">
        <f>SUM(J278:J280)</f>
        <v>0</v>
      </c>
      <c r="K281" s="250">
        <f t="shared" ref="K281:L281" si="254">SUM(K278:K280)</f>
        <v>0</v>
      </c>
      <c r="L281" s="250">
        <f t="shared" si="254"/>
        <v>0</v>
      </c>
      <c r="M281" s="237">
        <f t="shared" si="253"/>
        <v>0</v>
      </c>
      <c r="N281" s="223"/>
      <c r="P281" s="504" t="s">
        <v>25</v>
      </c>
      <c r="Q281" s="505"/>
      <c r="R281" s="505"/>
      <c r="S281" s="505"/>
      <c r="T281" s="505"/>
      <c r="U281" s="505"/>
      <c r="V281" s="505"/>
      <c r="W281" s="505"/>
      <c r="X281" s="505"/>
      <c r="Y281" s="200">
        <f t="shared" si="248"/>
        <v>0</v>
      </c>
      <c r="Z281" s="293">
        <f>SUM(Z278:Z280)</f>
        <v>0</v>
      </c>
      <c r="AA281" s="293">
        <f t="shared" ref="AA281:AD281" si="255">SUM(AA278:AA280)</f>
        <v>0</v>
      </c>
      <c r="AB281" s="293">
        <f t="shared" si="255"/>
        <v>0</v>
      </c>
      <c r="AC281" s="293">
        <f t="shared" si="255"/>
        <v>0</v>
      </c>
      <c r="AD281" s="294">
        <f t="shared" si="255"/>
        <v>0</v>
      </c>
      <c r="AE281" s="223"/>
      <c r="AG281" s="504" t="s">
        <v>25</v>
      </c>
      <c r="AH281" s="505"/>
      <c r="AI281" s="505"/>
      <c r="AJ281" s="505"/>
      <c r="AK281" s="505"/>
      <c r="AL281" s="505"/>
      <c r="AM281" s="505"/>
      <c r="AN281" s="505"/>
      <c r="AO281" s="505"/>
      <c r="AP281" s="306">
        <f t="shared" si="250"/>
        <v>0</v>
      </c>
      <c r="AQ281" s="275">
        <f>SUM(AQ278:AQ280)</f>
        <v>0</v>
      </c>
      <c r="AR281" s="275">
        <f t="shared" ref="AR281:AT281" si="256">SUM(AR278:AR280)</f>
        <v>0</v>
      </c>
      <c r="AS281" s="275">
        <f t="shared" si="256"/>
        <v>0</v>
      </c>
      <c r="AT281" s="275">
        <f t="shared" si="256"/>
        <v>0</v>
      </c>
      <c r="AU281" s="276">
        <f t="shared" si="252"/>
        <v>0</v>
      </c>
    </row>
    <row r="282" spans="1:47" s="358" customFormat="1" ht="3.75" customHeight="1" thickBot="1" x14ac:dyDescent="0.4">
      <c r="A282" s="413"/>
      <c r="B282" s="413"/>
      <c r="C282" s="413"/>
      <c r="D282" s="413"/>
      <c r="E282" s="413"/>
      <c r="F282" s="413"/>
      <c r="G282" s="413"/>
      <c r="H282" s="413"/>
      <c r="I282" s="413"/>
      <c r="J282" s="246"/>
      <c r="K282" s="246"/>
      <c r="L282" s="246"/>
      <c r="M282" s="246"/>
      <c r="N282" s="223"/>
      <c r="P282" s="413"/>
      <c r="Q282" s="413"/>
      <c r="R282" s="413"/>
      <c r="S282" s="413"/>
      <c r="T282" s="413"/>
      <c r="U282" s="413"/>
      <c r="V282" s="413"/>
      <c r="W282" s="413"/>
      <c r="X282" s="413"/>
      <c r="Y282" s="304"/>
      <c r="Z282" s="246"/>
      <c r="AA282" s="246"/>
      <c r="AB282" s="246"/>
      <c r="AC282" s="246"/>
      <c r="AD282" s="246"/>
      <c r="AE282" s="223"/>
      <c r="AG282" s="413"/>
      <c r="AH282" s="413"/>
      <c r="AI282" s="413"/>
      <c r="AJ282" s="413"/>
      <c r="AK282" s="413"/>
      <c r="AL282" s="413"/>
      <c r="AM282" s="413"/>
      <c r="AN282" s="413"/>
      <c r="AO282" s="413"/>
      <c r="AP282" s="304"/>
      <c r="AQ282" s="246"/>
      <c r="AR282" s="246"/>
      <c r="AS282" s="246"/>
      <c r="AT282" s="246"/>
      <c r="AU282" s="246"/>
    </row>
    <row r="283" spans="1:47" s="242" customFormat="1" x14ac:dyDescent="0.35">
      <c r="A283" s="502" t="s">
        <v>33</v>
      </c>
      <c r="B283" s="503"/>
      <c r="C283" s="503"/>
      <c r="D283" s="503"/>
      <c r="E283" s="503"/>
      <c r="F283" s="503"/>
      <c r="G283" s="503"/>
      <c r="H283" s="503"/>
      <c r="I283" s="503"/>
      <c r="J283" s="425" t="s">
        <v>17</v>
      </c>
      <c r="K283" s="425" t="s">
        <v>15</v>
      </c>
      <c r="L283" s="425" t="s">
        <v>16</v>
      </c>
      <c r="M283" s="418" t="s">
        <v>18</v>
      </c>
      <c r="N283" s="413"/>
      <c r="P283" s="502" t="s">
        <v>33</v>
      </c>
      <c r="Q283" s="503"/>
      <c r="R283" s="503"/>
      <c r="S283" s="503"/>
      <c r="T283" s="503"/>
      <c r="U283" s="503"/>
      <c r="V283" s="503"/>
      <c r="W283" s="503"/>
      <c r="X283" s="503"/>
      <c r="Y283" s="414" t="s">
        <v>260</v>
      </c>
      <c r="Z283" s="425" t="s">
        <v>77</v>
      </c>
      <c r="AA283" s="425" t="s">
        <v>15</v>
      </c>
      <c r="AB283" s="425" t="s">
        <v>16</v>
      </c>
      <c r="AC283" s="414" t="s">
        <v>18</v>
      </c>
      <c r="AD283" s="268" t="s">
        <v>114</v>
      </c>
      <c r="AE283" s="413"/>
      <c r="AG283" s="502" t="s">
        <v>33</v>
      </c>
      <c r="AH283" s="503"/>
      <c r="AI283" s="503"/>
      <c r="AJ283" s="503"/>
      <c r="AK283" s="503"/>
      <c r="AL283" s="503"/>
      <c r="AM283" s="503"/>
      <c r="AN283" s="503"/>
      <c r="AO283" s="503"/>
      <c r="AP283" s="414" t="s">
        <v>260</v>
      </c>
      <c r="AQ283" s="425" t="s">
        <v>211</v>
      </c>
      <c r="AR283" s="425" t="s">
        <v>15</v>
      </c>
      <c r="AS283" s="425" t="s">
        <v>16</v>
      </c>
      <c r="AT283" s="414" t="s">
        <v>213</v>
      </c>
      <c r="AU283" s="268" t="s">
        <v>263</v>
      </c>
    </row>
    <row r="284" spans="1:47" x14ac:dyDescent="0.35">
      <c r="A284" s="415">
        <v>1</v>
      </c>
      <c r="B284" s="492"/>
      <c r="C284" s="492"/>
      <c r="D284" s="492"/>
      <c r="E284" s="492"/>
      <c r="F284" s="492"/>
      <c r="G284" s="492"/>
      <c r="H284" s="492"/>
      <c r="I284" s="492"/>
      <c r="J284" s="234">
        <v>0</v>
      </c>
      <c r="K284" s="234">
        <v>0</v>
      </c>
      <c r="L284" s="234">
        <v>0</v>
      </c>
      <c r="M284" s="236">
        <f t="shared" si="253"/>
        <v>0</v>
      </c>
      <c r="N284" s="223"/>
      <c r="P284" s="415">
        <v>1</v>
      </c>
      <c r="Q284" s="492"/>
      <c r="R284" s="492"/>
      <c r="S284" s="492"/>
      <c r="T284" s="492"/>
      <c r="U284" s="492"/>
      <c r="V284" s="492"/>
      <c r="W284" s="492"/>
      <c r="X284" s="492"/>
      <c r="Y284" s="164">
        <f t="shared" ref="Y284:Y287" si="257">AU204</f>
        <v>0</v>
      </c>
      <c r="Z284" s="234">
        <v>0</v>
      </c>
      <c r="AA284" s="234">
        <v>0</v>
      </c>
      <c r="AB284" s="234">
        <v>0</v>
      </c>
      <c r="AC284" s="295">
        <f t="shared" ref="AC284:AC286" si="258">SUM(Z284:AB284)</f>
        <v>0</v>
      </c>
      <c r="AD284" s="296">
        <f t="shared" ref="AD284:AD286" si="259">M284-AC284</f>
        <v>0</v>
      </c>
      <c r="AE284" s="223"/>
      <c r="AG284" s="415">
        <v>1</v>
      </c>
      <c r="AH284" s="492"/>
      <c r="AI284" s="492"/>
      <c r="AJ284" s="492"/>
      <c r="AK284" s="492"/>
      <c r="AL284" s="492"/>
      <c r="AM284" s="492"/>
      <c r="AN284" s="492"/>
      <c r="AO284" s="492"/>
      <c r="AP284" s="305">
        <f t="shared" ref="AP284:AP287" si="260">AU204</f>
        <v>0</v>
      </c>
      <c r="AQ284" s="234">
        <v>0</v>
      </c>
      <c r="AR284" s="234">
        <v>0</v>
      </c>
      <c r="AS284" s="234">
        <v>0</v>
      </c>
      <c r="AT284" s="277">
        <f t="shared" ref="AT284:AT286" si="261">SUM(AQ284:AS284)</f>
        <v>0</v>
      </c>
      <c r="AU284" s="278">
        <f t="shared" ref="AU284:AU287" si="262">IF($S$313&lt;&gt;0, AC284+AP284-AT284, M284+AP284-AT284)</f>
        <v>0</v>
      </c>
    </row>
    <row r="285" spans="1:47" x14ac:dyDescent="0.35">
      <c r="A285" s="415">
        <v>2</v>
      </c>
      <c r="B285" s="492"/>
      <c r="C285" s="492"/>
      <c r="D285" s="492"/>
      <c r="E285" s="492"/>
      <c r="F285" s="492"/>
      <c r="G285" s="492"/>
      <c r="H285" s="492"/>
      <c r="I285" s="492"/>
      <c r="J285" s="234">
        <v>0</v>
      </c>
      <c r="K285" s="234">
        <v>0</v>
      </c>
      <c r="L285" s="234">
        <v>0</v>
      </c>
      <c r="M285" s="236">
        <f t="shared" si="253"/>
        <v>0</v>
      </c>
      <c r="N285" s="223"/>
      <c r="P285" s="415">
        <v>2</v>
      </c>
      <c r="Q285" s="492"/>
      <c r="R285" s="492"/>
      <c r="S285" s="492"/>
      <c r="T285" s="492"/>
      <c r="U285" s="492"/>
      <c r="V285" s="492"/>
      <c r="W285" s="492"/>
      <c r="X285" s="492"/>
      <c r="Y285" s="164">
        <f t="shared" si="257"/>
        <v>0</v>
      </c>
      <c r="Z285" s="234">
        <v>0</v>
      </c>
      <c r="AA285" s="234">
        <v>0</v>
      </c>
      <c r="AB285" s="234">
        <v>0</v>
      </c>
      <c r="AC285" s="295">
        <f t="shared" si="258"/>
        <v>0</v>
      </c>
      <c r="AD285" s="296">
        <f t="shared" si="259"/>
        <v>0</v>
      </c>
      <c r="AE285" s="223"/>
      <c r="AG285" s="415">
        <v>2</v>
      </c>
      <c r="AH285" s="492"/>
      <c r="AI285" s="492"/>
      <c r="AJ285" s="492"/>
      <c r="AK285" s="492"/>
      <c r="AL285" s="492"/>
      <c r="AM285" s="492"/>
      <c r="AN285" s="492"/>
      <c r="AO285" s="492"/>
      <c r="AP285" s="305">
        <f t="shared" si="260"/>
        <v>0</v>
      </c>
      <c r="AQ285" s="234">
        <v>0</v>
      </c>
      <c r="AR285" s="234">
        <v>0</v>
      </c>
      <c r="AS285" s="234">
        <v>0</v>
      </c>
      <c r="AT285" s="277">
        <f t="shared" si="261"/>
        <v>0</v>
      </c>
      <c r="AU285" s="278">
        <f t="shared" si="262"/>
        <v>0</v>
      </c>
    </row>
    <row r="286" spans="1:47" x14ac:dyDescent="0.35">
      <c r="A286" s="415">
        <v>3</v>
      </c>
      <c r="B286" s="492"/>
      <c r="C286" s="492"/>
      <c r="D286" s="492"/>
      <c r="E286" s="492"/>
      <c r="F286" s="492"/>
      <c r="G286" s="492"/>
      <c r="H286" s="492"/>
      <c r="I286" s="492"/>
      <c r="J286" s="234">
        <v>0</v>
      </c>
      <c r="K286" s="234">
        <v>0</v>
      </c>
      <c r="L286" s="234">
        <v>0</v>
      </c>
      <c r="M286" s="236">
        <f>SUM(J286:L286)</f>
        <v>0</v>
      </c>
      <c r="N286" s="223"/>
      <c r="P286" s="415">
        <v>3</v>
      </c>
      <c r="Q286" s="492"/>
      <c r="R286" s="492"/>
      <c r="S286" s="492"/>
      <c r="T286" s="492"/>
      <c r="U286" s="492"/>
      <c r="V286" s="492"/>
      <c r="W286" s="492"/>
      <c r="X286" s="492"/>
      <c r="Y286" s="164">
        <f t="shared" si="257"/>
        <v>0</v>
      </c>
      <c r="Z286" s="234">
        <v>0</v>
      </c>
      <c r="AA286" s="234">
        <v>0</v>
      </c>
      <c r="AB286" s="234">
        <v>0</v>
      </c>
      <c r="AC286" s="295">
        <f t="shared" si="258"/>
        <v>0</v>
      </c>
      <c r="AD286" s="296">
        <f t="shared" si="259"/>
        <v>0</v>
      </c>
      <c r="AE286" s="223"/>
      <c r="AG286" s="415">
        <v>3</v>
      </c>
      <c r="AH286" s="492"/>
      <c r="AI286" s="492"/>
      <c r="AJ286" s="492"/>
      <c r="AK286" s="492"/>
      <c r="AL286" s="492"/>
      <c r="AM286" s="492"/>
      <c r="AN286" s="492"/>
      <c r="AO286" s="492"/>
      <c r="AP286" s="305">
        <f t="shared" si="260"/>
        <v>0</v>
      </c>
      <c r="AQ286" s="234">
        <v>0</v>
      </c>
      <c r="AR286" s="234">
        <v>0</v>
      </c>
      <c r="AS286" s="234">
        <v>0</v>
      </c>
      <c r="AT286" s="277">
        <f t="shared" si="261"/>
        <v>0</v>
      </c>
      <c r="AU286" s="278">
        <f t="shared" si="262"/>
        <v>0</v>
      </c>
    </row>
    <row r="287" spans="1:47" ht="16" thickBot="1" x14ac:dyDescent="0.4">
      <c r="A287" s="504" t="s">
        <v>26</v>
      </c>
      <c r="B287" s="505"/>
      <c r="C287" s="505"/>
      <c r="D287" s="505"/>
      <c r="E287" s="505"/>
      <c r="F287" s="505"/>
      <c r="G287" s="505"/>
      <c r="H287" s="505"/>
      <c r="I287" s="505"/>
      <c r="J287" s="250">
        <f>SUM(J284:J286)</f>
        <v>0</v>
      </c>
      <c r="K287" s="250">
        <f t="shared" ref="K287" si="263">SUM(K284:K286)</f>
        <v>0</v>
      </c>
      <c r="L287" s="250">
        <f>SUM(L284:L286)</f>
        <v>0</v>
      </c>
      <c r="M287" s="237">
        <f t="shared" si="253"/>
        <v>0</v>
      </c>
      <c r="N287" s="223"/>
      <c r="P287" s="530" t="s">
        <v>26</v>
      </c>
      <c r="Q287" s="531"/>
      <c r="R287" s="531"/>
      <c r="S287" s="531"/>
      <c r="T287" s="531"/>
      <c r="U287" s="531"/>
      <c r="V287" s="531"/>
      <c r="W287" s="531"/>
      <c r="X287" s="531"/>
      <c r="Y287" s="164">
        <f t="shared" si="257"/>
        <v>0</v>
      </c>
      <c r="Z287" s="295">
        <f>SUM(Z284:Z286)</f>
        <v>0</v>
      </c>
      <c r="AA287" s="295">
        <f t="shared" ref="AA287:AD287" si="264">SUM(AA284:AA286)</f>
        <v>0</v>
      </c>
      <c r="AB287" s="295">
        <f t="shared" si="264"/>
        <v>0</v>
      </c>
      <c r="AC287" s="295">
        <f t="shared" si="264"/>
        <v>0</v>
      </c>
      <c r="AD287" s="296">
        <f t="shared" si="264"/>
        <v>0</v>
      </c>
      <c r="AE287" s="223"/>
      <c r="AG287" s="504" t="s">
        <v>26</v>
      </c>
      <c r="AH287" s="505"/>
      <c r="AI287" s="505"/>
      <c r="AJ287" s="505"/>
      <c r="AK287" s="505"/>
      <c r="AL287" s="505"/>
      <c r="AM287" s="505"/>
      <c r="AN287" s="505"/>
      <c r="AO287" s="505"/>
      <c r="AP287" s="306">
        <f t="shared" si="260"/>
        <v>0</v>
      </c>
      <c r="AQ287" s="275">
        <f>SUM(AQ284:AQ286)</f>
        <v>0</v>
      </c>
      <c r="AR287" s="275">
        <f t="shared" ref="AR287:AT287" si="265">SUM(AR284:AR286)</f>
        <v>0</v>
      </c>
      <c r="AS287" s="275">
        <f t="shared" si="265"/>
        <v>0</v>
      </c>
      <c r="AT287" s="275">
        <f t="shared" si="265"/>
        <v>0</v>
      </c>
      <c r="AU287" s="276">
        <f t="shared" si="262"/>
        <v>0</v>
      </c>
    </row>
    <row r="288" spans="1:47" s="358" customFormat="1" ht="3.75" customHeight="1" thickBot="1" x14ac:dyDescent="0.4">
      <c r="A288" s="413"/>
      <c r="B288" s="413"/>
      <c r="C288" s="413"/>
      <c r="D288" s="413"/>
      <c r="E288" s="413"/>
      <c r="F288" s="413"/>
      <c r="G288" s="413"/>
      <c r="H288" s="413"/>
      <c r="I288" s="413"/>
      <c r="J288" s="246"/>
      <c r="K288" s="246"/>
      <c r="L288" s="246"/>
      <c r="M288" s="246"/>
      <c r="N288" s="223"/>
      <c r="P288" s="341"/>
      <c r="Q288" s="342"/>
      <c r="R288" s="342"/>
      <c r="S288" s="342"/>
      <c r="T288" s="342"/>
      <c r="U288" s="342"/>
      <c r="V288" s="342"/>
      <c r="W288" s="342"/>
      <c r="X288" s="342"/>
      <c r="Y288" s="249"/>
      <c r="Z288" s="249"/>
      <c r="AA288" s="249"/>
      <c r="AB288" s="249"/>
      <c r="AC288" s="249"/>
      <c r="AD288" s="343"/>
      <c r="AE288" s="223"/>
      <c r="AG288" s="413"/>
      <c r="AH288" s="413"/>
      <c r="AI288" s="413"/>
      <c r="AJ288" s="413"/>
      <c r="AK288" s="413"/>
      <c r="AL288" s="413"/>
      <c r="AM288" s="413"/>
      <c r="AN288" s="413"/>
      <c r="AO288" s="413"/>
      <c r="AP288" s="246"/>
      <c r="AQ288" s="246"/>
      <c r="AR288" s="246"/>
      <c r="AS288" s="246"/>
      <c r="AT288" s="246"/>
      <c r="AU288" s="246"/>
    </row>
    <row r="289" spans="1:134" s="242" customFormat="1" x14ac:dyDescent="0.35">
      <c r="A289" s="502" t="s">
        <v>27</v>
      </c>
      <c r="B289" s="503"/>
      <c r="C289" s="503"/>
      <c r="D289" s="503"/>
      <c r="E289" s="503"/>
      <c r="F289" s="503"/>
      <c r="G289" s="503"/>
      <c r="H289" s="503"/>
      <c r="I289" s="503"/>
      <c r="J289" s="425" t="s">
        <v>17</v>
      </c>
      <c r="K289" s="425" t="s">
        <v>15</v>
      </c>
      <c r="L289" s="425" t="s">
        <v>16</v>
      </c>
      <c r="M289" s="418" t="s">
        <v>18</v>
      </c>
      <c r="N289" s="413"/>
      <c r="P289" s="502" t="s">
        <v>27</v>
      </c>
      <c r="Q289" s="503"/>
      <c r="R289" s="503"/>
      <c r="S289" s="503"/>
      <c r="T289" s="503"/>
      <c r="U289" s="503"/>
      <c r="V289" s="503"/>
      <c r="W289" s="503"/>
      <c r="X289" s="503"/>
      <c r="Y289" s="414" t="s">
        <v>260</v>
      </c>
      <c r="Z289" s="425" t="s">
        <v>77</v>
      </c>
      <c r="AA289" s="425" t="s">
        <v>15</v>
      </c>
      <c r="AB289" s="425" t="s">
        <v>16</v>
      </c>
      <c r="AC289" s="414" t="s">
        <v>18</v>
      </c>
      <c r="AD289" s="268" t="s">
        <v>114</v>
      </c>
      <c r="AE289" s="413"/>
      <c r="AG289" s="502" t="s">
        <v>27</v>
      </c>
      <c r="AH289" s="503"/>
      <c r="AI289" s="503"/>
      <c r="AJ289" s="503"/>
      <c r="AK289" s="503"/>
      <c r="AL289" s="503"/>
      <c r="AM289" s="503"/>
      <c r="AN289" s="503"/>
      <c r="AO289" s="503"/>
      <c r="AP289" s="414" t="s">
        <v>260</v>
      </c>
      <c r="AQ289" s="425" t="s">
        <v>211</v>
      </c>
      <c r="AR289" s="425" t="s">
        <v>15</v>
      </c>
      <c r="AS289" s="425" t="s">
        <v>16</v>
      </c>
      <c r="AT289" s="414" t="s">
        <v>213</v>
      </c>
      <c r="AU289" s="268" t="s">
        <v>263</v>
      </c>
    </row>
    <row r="290" spans="1:134" x14ac:dyDescent="0.35">
      <c r="A290" s="415">
        <v>1</v>
      </c>
      <c r="B290" s="228" t="s">
        <v>28</v>
      </c>
      <c r="C290" s="492"/>
      <c r="D290" s="492"/>
      <c r="E290" s="492"/>
      <c r="F290" s="492"/>
      <c r="G290" s="492"/>
      <c r="H290" s="492"/>
      <c r="I290" s="492"/>
      <c r="J290" s="234">
        <v>0</v>
      </c>
      <c r="K290" s="234">
        <v>0</v>
      </c>
      <c r="L290" s="234">
        <v>0</v>
      </c>
      <c r="M290" s="236">
        <f t="shared" si="253"/>
        <v>0</v>
      </c>
      <c r="N290" s="223"/>
      <c r="P290" s="415">
        <v>1</v>
      </c>
      <c r="Q290" s="228" t="s">
        <v>28</v>
      </c>
      <c r="R290" s="492"/>
      <c r="S290" s="492"/>
      <c r="T290" s="492"/>
      <c r="U290" s="492"/>
      <c r="V290" s="492"/>
      <c r="W290" s="492"/>
      <c r="X290" s="492"/>
      <c r="Y290" s="164">
        <f t="shared" ref="Y290:Y301" si="266">AU210</f>
        <v>0</v>
      </c>
      <c r="Z290" s="234">
        <v>0</v>
      </c>
      <c r="AA290" s="234">
        <v>0</v>
      </c>
      <c r="AB290" s="234">
        <v>0</v>
      </c>
      <c r="AC290" s="295">
        <f t="shared" ref="AC290:AC299" si="267">SUM(Z290:AB290)</f>
        <v>0</v>
      </c>
      <c r="AD290" s="296">
        <f t="shared" ref="AD290:AD300" si="268">M290-AC290</f>
        <v>0</v>
      </c>
      <c r="AE290" s="223"/>
      <c r="AG290" s="415">
        <v>1</v>
      </c>
      <c r="AH290" s="228" t="s">
        <v>28</v>
      </c>
      <c r="AI290" s="492"/>
      <c r="AJ290" s="492"/>
      <c r="AK290" s="492"/>
      <c r="AL290" s="492"/>
      <c r="AM290" s="492"/>
      <c r="AN290" s="492"/>
      <c r="AO290" s="492"/>
      <c r="AP290" s="305">
        <f t="shared" ref="AP290:AP301" si="269">AU210</f>
        <v>0</v>
      </c>
      <c r="AQ290" s="234">
        <v>0</v>
      </c>
      <c r="AR290" s="234">
        <v>0</v>
      </c>
      <c r="AS290" s="234">
        <v>0</v>
      </c>
      <c r="AT290" s="277">
        <f t="shared" ref="AT290:AT299" si="270">SUM(AQ290:AS290)</f>
        <v>0</v>
      </c>
      <c r="AU290" s="278">
        <f t="shared" ref="AU290:AU301" si="271">IF($S$313&lt;&gt;0, AC290+AP290-AT290, M290+AP290-AT290)</f>
        <v>0</v>
      </c>
    </row>
    <row r="291" spans="1:134" x14ac:dyDescent="0.35">
      <c r="A291" s="415">
        <v>2</v>
      </c>
      <c r="B291" s="228" t="s">
        <v>31</v>
      </c>
      <c r="C291" s="492"/>
      <c r="D291" s="492"/>
      <c r="E291" s="492"/>
      <c r="F291" s="492"/>
      <c r="G291" s="492"/>
      <c r="H291" s="492"/>
      <c r="I291" s="492"/>
      <c r="J291" s="234">
        <v>0</v>
      </c>
      <c r="K291" s="234">
        <v>0</v>
      </c>
      <c r="L291" s="234">
        <v>0</v>
      </c>
      <c r="M291" s="236">
        <f t="shared" si="253"/>
        <v>0</v>
      </c>
      <c r="N291" s="223"/>
      <c r="P291" s="415">
        <v>2</v>
      </c>
      <c r="Q291" s="228" t="s">
        <v>31</v>
      </c>
      <c r="R291" s="492"/>
      <c r="S291" s="492"/>
      <c r="T291" s="492"/>
      <c r="U291" s="492"/>
      <c r="V291" s="492"/>
      <c r="W291" s="492"/>
      <c r="X291" s="492"/>
      <c r="Y291" s="164">
        <f t="shared" si="266"/>
        <v>0</v>
      </c>
      <c r="Z291" s="234">
        <v>0</v>
      </c>
      <c r="AA291" s="234">
        <v>0</v>
      </c>
      <c r="AB291" s="234">
        <v>0</v>
      </c>
      <c r="AC291" s="295">
        <f t="shared" si="267"/>
        <v>0</v>
      </c>
      <c r="AD291" s="296">
        <f t="shared" si="268"/>
        <v>0</v>
      </c>
      <c r="AE291" s="223"/>
      <c r="AG291" s="415">
        <v>2</v>
      </c>
      <c r="AH291" s="228" t="s">
        <v>31</v>
      </c>
      <c r="AI291" s="492"/>
      <c r="AJ291" s="492"/>
      <c r="AK291" s="492"/>
      <c r="AL291" s="492"/>
      <c r="AM291" s="492"/>
      <c r="AN291" s="492"/>
      <c r="AO291" s="492"/>
      <c r="AP291" s="305">
        <f t="shared" si="269"/>
        <v>0</v>
      </c>
      <c r="AQ291" s="234">
        <v>0</v>
      </c>
      <c r="AR291" s="234">
        <v>0</v>
      </c>
      <c r="AS291" s="234">
        <v>0</v>
      </c>
      <c r="AT291" s="277">
        <f t="shared" si="270"/>
        <v>0</v>
      </c>
      <c r="AU291" s="278">
        <f t="shared" si="271"/>
        <v>0</v>
      </c>
    </row>
    <row r="292" spans="1:134" x14ac:dyDescent="0.35">
      <c r="A292" s="415">
        <v>3</v>
      </c>
      <c r="B292" s="228" t="s">
        <v>32</v>
      </c>
      <c r="C292" s="492"/>
      <c r="D292" s="492"/>
      <c r="E292" s="492"/>
      <c r="F292" s="492"/>
      <c r="G292" s="492"/>
      <c r="H292" s="492"/>
      <c r="I292" s="492"/>
      <c r="J292" s="234">
        <v>0</v>
      </c>
      <c r="K292" s="234">
        <v>0</v>
      </c>
      <c r="L292" s="234">
        <v>0</v>
      </c>
      <c r="M292" s="236">
        <f t="shared" si="253"/>
        <v>0</v>
      </c>
      <c r="N292" s="223"/>
      <c r="P292" s="415">
        <v>3</v>
      </c>
      <c r="Q292" s="228" t="s">
        <v>32</v>
      </c>
      <c r="R292" s="492"/>
      <c r="S292" s="492"/>
      <c r="T292" s="492"/>
      <c r="U292" s="492"/>
      <c r="V292" s="492"/>
      <c r="W292" s="492"/>
      <c r="X292" s="492"/>
      <c r="Y292" s="164">
        <f t="shared" si="266"/>
        <v>0</v>
      </c>
      <c r="Z292" s="234">
        <v>0</v>
      </c>
      <c r="AA292" s="234">
        <v>0</v>
      </c>
      <c r="AB292" s="234">
        <v>0</v>
      </c>
      <c r="AC292" s="295">
        <f t="shared" si="267"/>
        <v>0</v>
      </c>
      <c r="AD292" s="296">
        <f t="shared" si="268"/>
        <v>0</v>
      </c>
      <c r="AE292" s="223"/>
      <c r="AG292" s="415">
        <v>3</v>
      </c>
      <c r="AH292" s="228" t="s">
        <v>32</v>
      </c>
      <c r="AI292" s="492"/>
      <c r="AJ292" s="492"/>
      <c r="AK292" s="492"/>
      <c r="AL292" s="492"/>
      <c r="AM292" s="492"/>
      <c r="AN292" s="492"/>
      <c r="AO292" s="492"/>
      <c r="AP292" s="305">
        <f t="shared" si="269"/>
        <v>0</v>
      </c>
      <c r="AQ292" s="234">
        <v>0</v>
      </c>
      <c r="AR292" s="234">
        <v>0</v>
      </c>
      <c r="AS292" s="234">
        <v>0</v>
      </c>
      <c r="AT292" s="277">
        <f t="shared" si="270"/>
        <v>0</v>
      </c>
      <c r="AU292" s="278">
        <f t="shared" si="271"/>
        <v>0</v>
      </c>
    </row>
    <row r="293" spans="1:134" s="358" customFormat="1" x14ac:dyDescent="0.35">
      <c r="A293" s="229">
        <v>4</v>
      </c>
      <c r="B293" s="228" t="s">
        <v>72</v>
      </c>
      <c r="C293" s="492"/>
      <c r="D293" s="492"/>
      <c r="E293" s="492"/>
      <c r="F293" s="492"/>
      <c r="G293" s="492"/>
      <c r="H293" s="492"/>
      <c r="I293" s="492"/>
      <c r="J293" s="234">
        <v>0</v>
      </c>
      <c r="K293" s="234">
        <v>0</v>
      </c>
      <c r="L293" s="234">
        <v>0</v>
      </c>
      <c r="M293" s="236">
        <f t="shared" si="253"/>
        <v>0</v>
      </c>
      <c r="N293" s="223"/>
      <c r="P293" s="229">
        <v>4</v>
      </c>
      <c r="Q293" s="228" t="s">
        <v>72</v>
      </c>
      <c r="R293" s="492"/>
      <c r="S293" s="492"/>
      <c r="T293" s="492"/>
      <c r="U293" s="492"/>
      <c r="V293" s="492"/>
      <c r="W293" s="492"/>
      <c r="X293" s="492"/>
      <c r="Y293" s="164">
        <f t="shared" si="266"/>
        <v>0</v>
      </c>
      <c r="Z293" s="234">
        <v>0</v>
      </c>
      <c r="AA293" s="234">
        <v>0</v>
      </c>
      <c r="AB293" s="234">
        <v>0</v>
      </c>
      <c r="AC293" s="295">
        <f t="shared" si="267"/>
        <v>0</v>
      </c>
      <c r="AD293" s="296">
        <f t="shared" si="268"/>
        <v>0</v>
      </c>
      <c r="AE293" s="223"/>
      <c r="AG293" s="229">
        <v>4</v>
      </c>
      <c r="AH293" s="228" t="s">
        <v>72</v>
      </c>
      <c r="AI293" s="492"/>
      <c r="AJ293" s="492"/>
      <c r="AK293" s="492"/>
      <c r="AL293" s="492"/>
      <c r="AM293" s="492"/>
      <c r="AN293" s="492"/>
      <c r="AO293" s="492"/>
      <c r="AP293" s="305">
        <f t="shared" si="269"/>
        <v>0</v>
      </c>
      <c r="AQ293" s="234">
        <v>0</v>
      </c>
      <c r="AR293" s="234">
        <v>0</v>
      </c>
      <c r="AS293" s="234">
        <v>0</v>
      </c>
      <c r="AT293" s="277">
        <f t="shared" si="270"/>
        <v>0</v>
      </c>
      <c r="AU293" s="278">
        <f>IF($S$313&lt;&gt;0, AC293+AP293-AT293, M293+AP293-AT293)</f>
        <v>0</v>
      </c>
    </row>
    <row r="294" spans="1:134" x14ac:dyDescent="0.35">
      <c r="A294" s="415">
        <v>5</v>
      </c>
      <c r="B294" s="228" t="s">
        <v>29</v>
      </c>
      <c r="C294" s="492"/>
      <c r="D294" s="492"/>
      <c r="E294" s="492"/>
      <c r="F294" s="492"/>
      <c r="G294" s="492"/>
      <c r="H294" s="492"/>
      <c r="I294" s="492"/>
      <c r="J294" s="234">
        <v>0</v>
      </c>
      <c r="K294" s="234">
        <v>0</v>
      </c>
      <c r="L294" s="234">
        <v>0</v>
      </c>
      <c r="M294" s="236">
        <f t="shared" si="253"/>
        <v>0</v>
      </c>
      <c r="N294" s="223"/>
      <c r="P294" s="415">
        <v>5</v>
      </c>
      <c r="Q294" s="228" t="s">
        <v>29</v>
      </c>
      <c r="R294" s="492"/>
      <c r="S294" s="492"/>
      <c r="T294" s="492"/>
      <c r="U294" s="492"/>
      <c r="V294" s="492"/>
      <c r="W294" s="492"/>
      <c r="X294" s="492"/>
      <c r="Y294" s="164">
        <f t="shared" si="266"/>
        <v>0</v>
      </c>
      <c r="Z294" s="234">
        <v>0</v>
      </c>
      <c r="AA294" s="234">
        <v>0</v>
      </c>
      <c r="AB294" s="234">
        <v>0</v>
      </c>
      <c r="AC294" s="295">
        <f t="shared" si="267"/>
        <v>0</v>
      </c>
      <c r="AD294" s="296">
        <f t="shared" si="268"/>
        <v>0</v>
      </c>
      <c r="AE294" s="223"/>
      <c r="AG294" s="415">
        <v>5</v>
      </c>
      <c r="AH294" s="228" t="s">
        <v>29</v>
      </c>
      <c r="AI294" s="492"/>
      <c r="AJ294" s="492"/>
      <c r="AK294" s="492"/>
      <c r="AL294" s="492"/>
      <c r="AM294" s="492"/>
      <c r="AN294" s="492"/>
      <c r="AO294" s="492"/>
      <c r="AP294" s="305">
        <f t="shared" si="269"/>
        <v>0</v>
      </c>
      <c r="AQ294" s="234">
        <v>0</v>
      </c>
      <c r="AR294" s="234">
        <v>0</v>
      </c>
      <c r="AS294" s="234">
        <v>0</v>
      </c>
      <c r="AT294" s="277">
        <f t="shared" si="270"/>
        <v>0</v>
      </c>
      <c r="AU294" s="278">
        <f t="shared" si="271"/>
        <v>0</v>
      </c>
    </row>
    <row r="295" spans="1:134" x14ac:dyDescent="0.35">
      <c r="A295" s="415">
        <v>6</v>
      </c>
      <c r="B295" s="228" t="s">
        <v>30</v>
      </c>
      <c r="C295" s="492"/>
      <c r="D295" s="492"/>
      <c r="E295" s="492"/>
      <c r="F295" s="492"/>
      <c r="G295" s="492"/>
      <c r="H295" s="492"/>
      <c r="I295" s="492"/>
      <c r="J295" s="234">
        <v>0</v>
      </c>
      <c r="K295" s="234">
        <v>0</v>
      </c>
      <c r="L295" s="234">
        <v>0</v>
      </c>
      <c r="M295" s="236">
        <f t="shared" si="253"/>
        <v>0</v>
      </c>
      <c r="N295" s="223"/>
      <c r="P295" s="415">
        <v>6</v>
      </c>
      <c r="Q295" s="228" t="s">
        <v>30</v>
      </c>
      <c r="R295" s="492"/>
      <c r="S295" s="492"/>
      <c r="T295" s="492"/>
      <c r="U295" s="492"/>
      <c r="V295" s="492"/>
      <c r="W295" s="492"/>
      <c r="X295" s="492"/>
      <c r="Y295" s="164">
        <f t="shared" si="266"/>
        <v>0</v>
      </c>
      <c r="Z295" s="234">
        <v>0</v>
      </c>
      <c r="AA295" s="234">
        <v>0</v>
      </c>
      <c r="AB295" s="234">
        <v>0</v>
      </c>
      <c r="AC295" s="295">
        <f t="shared" si="267"/>
        <v>0</v>
      </c>
      <c r="AD295" s="296">
        <f t="shared" si="268"/>
        <v>0</v>
      </c>
      <c r="AE295" s="223"/>
      <c r="AG295" s="415">
        <v>6</v>
      </c>
      <c r="AH295" s="228" t="s">
        <v>30</v>
      </c>
      <c r="AI295" s="492"/>
      <c r="AJ295" s="492"/>
      <c r="AK295" s="492"/>
      <c r="AL295" s="492"/>
      <c r="AM295" s="492"/>
      <c r="AN295" s="492"/>
      <c r="AO295" s="492"/>
      <c r="AP295" s="305">
        <f t="shared" si="269"/>
        <v>0</v>
      </c>
      <c r="AQ295" s="234">
        <v>0</v>
      </c>
      <c r="AR295" s="234">
        <v>0</v>
      </c>
      <c r="AS295" s="234">
        <v>0</v>
      </c>
      <c r="AT295" s="277">
        <f t="shared" si="270"/>
        <v>0</v>
      </c>
      <c r="AU295" s="278">
        <f t="shared" si="271"/>
        <v>0</v>
      </c>
    </row>
    <row r="296" spans="1:134" x14ac:dyDescent="0.35">
      <c r="A296" s="415">
        <v>7</v>
      </c>
      <c r="B296" s="228" t="s">
        <v>34</v>
      </c>
      <c r="C296" s="492"/>
      <c r="D296" s="492"/>
      <c r="E296" s="492"/>
      <c r="F296" s="492"/>
      <c r="G296" s="492"/>
      <c r="H296" s="492"/>
      <c r="I296" s="492"/>
      <c r="J296" s="234">
        <v>0</v>
      </c>
      <c r="K296" s="234">
        <v>0</v>
      </c>
      <c r="L296" s="234">
        <v>0</v>
      </c>
      <c r="M296" s="236">
        <f t="shared" si="253"/>
        <v>0</v>
      </c>
      <c r="N296" s="223"/>
      <c r="P296" s="415">
        <v>7</v>
      </c>
      <c r="Q296" s="228" t="s">
        <v>34</v>
      </c>
      <c r="R296" s="492"/>
      <c r="S296" s="492"/>
      <c r="T296" s="492"/>
      <c r="U296" s="492"/>
      <c r="V296" s="492"/>
      <c r="W296" s="492"/>
      <c r="X296" s="492"/>
      <c r="Y296" s="164">
        <f t="shared" si="266"/>
        <v>0</v>
      </c>
      <c r="Z296" s="234">
        <v>0</v>
      </c>
      <c r="AA296" s="234">
        <v>0</v>
      </c>
      <c r="AB296" s="234">
        <v>0</v>
      </c>
      <c r="AC296" s="295">
        <f t="shared" si="267"/>
        <v>0</v>
      </c>
      <c r="AD296" s="296">
        <f t="shared" si="268"/>
        <v>0</v>
      </c>
      <c r="AE296" s="223"/>
      <c r="AG296" s="415">
        <v>7</v>
      </c>
      <c r="AH296" s="228" t="s">
        <v>34</v>
      </c>
      <c r="AI296" s="492"/>
      <c r="AJ296" s="492"/>
      <c r="AK296" s="492"/>
      <c r="AL296" s="492"/>
      <c r="AM296" s="492"/>
      <c r="AN296" s="492"/>
      <c r="AO296" s="492"/>
      <c r="AP296" s="305">
        <f t="shared" si="269"/>
        <v>0</v>
      </c>
      <c r="AQ296" s="234">
        <v>0</v>
      </c>
      <c r="AR296" s="234">
        <v>0</v>
      </c>
      <c r="AS296" s="234">
        <v>0</v>
      </c>
      <c r="AT296" s="277">
        <f t="shared" si="270"/>
        <v>0</v>
      </c>
      <c r="AU296" s="278">
        <f t="shared" si="271"/>
        <v>0</v>
      </c>
    </row>
    <row r="297" spans="1:134" x14ac:dyDescent="0.35">
      <c r="A297" s="415">
        <v>8</v>
      </c>
      <c r="B297" s="228" t="s">
        <v>35</v>
      </c>
      <c r="C297" s="492"/>
      <c r="D297" s="492"/>
      <c r="E297" s="492"/>
      <c r="F297" s="492"/>
      <c r="G297" s="492"/>
      <c r="H297" s="492"/>
      <c r="I297" s="492"/>
      <c r="J297" s="234">
        <v>0</v>
      </c>
      <c r="K297" s="234">
        <v>0</v>
      </c>
      <c r="L297" s="234">
        <v>0</v>
      </c>
      <c r="M297" s="236">
        <f>SUM(J297:L297)</f>
        <v>0</v>
      </c>
      <c r="N297" s="223"/>
      <c r="P297" s="415">
        <v>8</v>
      </c>
      <c r="Q297" s="228" t="s">
        <v>35</v>
      </c>
      <c r="R297" s="492"/>
      <c r="S297" s="492"/>
      <c r="T297" s="492"/>
      <c r="U297" s="492"/>
      <c r="V297" s="492"/>
      <c r="W297" s="492"/>
      <c r="X297" s="492"/>
      <c r="Y297" s="164">
        <f t="shared" si="266"/>
        <v>0</v>
      </c>
      <c r="Z297" s="234">
        <v>0</v>
      </c>
      <c r="AA297" s="234">
        <v>0</v>
      </c>
      <c r="AB297" s="234">
        <v>0</v>
      </c>
      <c r="AC297" s="295">
        <f t="shared" si="267"/>
        <v>0</v>
      </c>
      <c r="AD297" s="296">
        <f t="shared" si="268"/>
        <v>0</v>
      </c>
      <c r="AE297" s="223"/>
      <c r="AG297" s="415">
        <v>8</v>
      </c>
      <c r="AH297" s="228" t="s">
        <v>35</v>
      </c>
      <c r="AI297" s="492"/>
      <c r="AJ297" s="492"/>
      <c r="AK297" s="492"/>
      <c r="AL297" s="492"/>
      <c r="AM297" s="492"/>
      <c r="AN297" s="492"/>
      <c r="AO297" s="492"/>
      <c r="AP297" s="305">
        <f t="shared" si="269"/>
        <v>0</v>
      </c>
      <c r="AQ297" s="234">
        <v>0</v>
      </c>
      <c r="AR297" s="234">
        <v>0</v>
      </c>
      <c r="AS297" s="234">
        <v>0</v>
      </c>
      <c r="AT297" s="277">
        <f t="shared" si="270"/>
        <v>0</v>
      </c>
      <c r="AU297" s="278">
        <f t="shared" si="271"/>
        <v>0</v>
      </c>
    </row>
    <row r="298" spans="1:134" x14ac:dyDescent="0.35">
      <c r="A298" s="415">
        <v>9</v>
      </c>
      <c r="B298" s="228" t="s">
        <v>50</v>
      </c>
      <c r="C298" s="492"/>
      <c r="D298" s="492"/>
      <c r="E298" s="492"/>
      <c r="F298" s="492"/>
      <c r="G298" s="492"/>
      <c r="H298" s="492"/>
      <c r="I298" s="492"/>
      <c r="J298" s="234">
        <v>0</v>
      </c>
      <c r="K298" s="234">
        <v>0</v>
      </c>
      <c r="L298" s="234">
        <v>0</v>
      </c>
      <c r="M298" s="236">
        <f t="shared" si="253"/>
        <v>0</v>
      </c>
      <c r="N298" s="223"/>
      <c r="P298" s="415">
        <v>9</v>
      </c>
      <c r="Q298" s="228" t="s">
        <v>50</v>
      </c>
      <c r="R298" s="492"/>
      <c r="S298" s="492"/>
      <c r="T298" s="492"/>
      <c r="U298" s="492"/>
      <c r="V298" s="492"/>
      <c r="W298" s="492"/>
      <c r="X298" s="492"/>
      <c r="Y298" s="164">
        <f t="shared" si="266"/>
        <v>0</v>
      </c>
      <c r="Z298" s="234">
        <v>0</v>
      </c>
      <c r="AA298" s="234">
        <v>0</v>
      </c>
      <c r="AB298" s="234">
        <v>0</v>
      </c>
      <c r="AC298" s="295">
        <f t="shared" si="267"/>
        <v>0</v>
      </c>
      <c r="AD298" s="296">
        <f t="shared" si="268"/>
        <v>0</v>
      </c>
      <c r="AE298" s="223"/>
      <c r="AG298" s="415">
        <v>9</v>
      </c>
      <c r="AH298" s="228" t="s">
        <v>50</v>
      </c>
      <c r="AI298" s="492"/>
      <c r="AJ298" s="492"/>
      <c r="AK298" s="492"/>
      <c r="AL298" s="492"/>
      <c r="AM298" s="492"/>
      <c r="AN298" s="492"/>
      <c r="AO298" s="492"/>
      <c r="AP298" s="305">
        <f t="shared" si="269"/>
        <v>0</v>
      </c>
      <c r="AQ298" s="234">
        <v>0</v>
      </c>
      <c r="AR298" s="234">
        <v>0</v>
      </c>
      <c r="AS298" s="234">
        <v>0</v>
      </c>
      <c r="AT298" s="277">
        <f t="shared" si="270"/>
        <v>0</v>
      </c>
      <c r="AU298" s="278">
        <f t="shared" si="271"/>
        <v>0</v>
      </c>
    </row>
    <row r="299" spans="1:134" x14ac:dyDescent="0.35">
      <c r="A299" s="229">
        <v>10</v>
      </c>
      <c r="B299" s="313" t="s">
        <v>205</v>
      </c>
      <c r="C299" s="623"/>
      <c r="D299" s="623"/>
      <c r="E299" s="623"/>
      <c r="F299" s="623"/>
      <c r="G299" s="623"/>
      <c r="H299" s="623"/>
      <c r="I299" s="623"/>
      <c r="J299" s="234">
        <v>0</v>
      </c>
      <c r="K299" s="234">
        <v>0</v>
      </c>
      <c r="L299" s="234">
        <v>0</v>
      </c>
      <c r="M299" s="236">
        <f t="shared" si="253"/>
        <v>0</v>
      </c>
      <c r="N299" s="223"/>
      <c r="P299" s="229">
        <v>10</v>
      </c>
      <c r="Q299" s="313" t="s">
        <v>205</v>
      </c>
      <c r="R299" s="623"/>
      <c r="S299" s="623"/>
      <c r="T299" s="623"/>
      <c r="U299" s="623"/>
      <c r="V299" s="623"/>
      <c r="W299" s="623"/>
      <c r="X299" s="623"/>
      <c r="Y299" s="164">
        <f t="shared" si="266"/>
        <v>0</v>
      </c>
      <c r="Z299" s="234">
        <v>0</v>
      </c>
      <c r="AA299" s="234">
        <v>0</v>
      </c>
      <c r="AB299" s="234">
        <v>0</v>
      </c>
      <c r="AC299" s="295">
        <f t="shared" si="267"/>
        <v>0</v>
      </c>
      <c r="AD299" s="296">
        <f t="shared" si="268"/>
        <v>0</v>
      </c>
      <c r="AE299" s="223"/>
      <c r="AG299" s="229">
        <v>10</v>
      </c>
      <c r="AH299" s="313" t="s">
        <v>205</v>
      </c>
      <c r="AI299" s="623"/>
      <c r="AJ299" s="623"/>
      <c r="AK299" s="623"/>
      <c r="AL299" s="623"/>
      <c r="AM299" s="623"/>
      <c r="AN299" s="623"/>
      <c r="AO299" s="623"/>
      <c r="AP299" s="305">
        <f t="shared" si="269"/>
        <v>0</v>
      </c>
      <c r="AQ299" s="234">
        <v>0</v>
      </c>
      <c r="AR299" s="234">
        <v>0</v>
      </c>
      <c r="AS299" s="234">
        <v>0</v>
      </c>
      <c r="AT299" s="277">
        <f t="shared" si="270"/>
        <v>0</v>
      </c>
      <c r="AU299" s="278">
        <f t="shared" si="271"/>
        <v>0</v>
      </c>
    </row>
    <row r="300" spans="1:134" x14ac:dyDescent="0.35">
      <c r="A300" s="229">
        <v>11</v>
      </c>
      <c r="B300" s="313" t="s">
        <v>205</v>
      </c>
      <c r="C300" s="623"/>
      <c r="D300" s="623"/>
      <c r="E300" s="623"/>
      <c r="F300" s="623"/>
      <c r="G300" s="623"/>
      <c r="H300" s="623"/>
      <c r="I300" s="623"/>
      <c r="J300" s="234">
        <v>0</v>
      </c>
      <c r="K300" s="234">
        <v>0</v>
      </c>
      <c r="L300" s="234">
        <v>0</v>
      </c>
      <c r="M300" s="236">
        <f>SUM(J300:L300)</f>
        <v>0</v>
      </c>
      <c r="N300" s="223"/>
      <c r="P300" s="229">
        <v>11</v>
      </c>
      <c r="Q300" s="313" t="s">
        <v>205</v>
      </c>
      <c r="R300" s="623"/>
      <c r="S300" s="623"/>
      <c r="T300" s="623"/>
      <c r="U300" s="623"/>
      <c r="V300" s="623"/>
      <c r="W300" s="623"/>
      <c r="X300" s="623"/>
      <c r="Y300" s="164">
        <f t="shared" si="266"/>
        <v>0</v>
      </c>
      <c r="Z300" s="234">
        <v>0</v>
      </c>
      <c r="AA300" s="234">
        <v>0</v>
      </c>
      <c r="AB300" s="234">
        <v>0</v>
      </c>
      <c r="AC300" s="295">
        <f>SUM(Z300:AB300)</f>
        <v>0</v>
      </c>
      <c r="AD300" s="296">
        <f t="shared" si="268"/>
        <v>0</v>
      </c>
      <c r="AE300" s="223"/>
      <c r="AG300" s="229">
        <v>11</v>
      </c>
      <c r="AH300" s="313" t="s">
        <v>205</v>
      </c>
      <c r="AI300" s="623"/>
      <c r="AJ300" s="623"/>
      <c r="AK300" s="623"/>
      <c r="AL300" s="623"/>
      <c r="AM300" s="623"/>
      <c r="AN300" s="623"/>
      <c r="AO300" s="623"/>
      <c r="AP300" s="305">
        <f t="shared" si="269"/>
        <v>0</v>
      </c>
      <c r="AQ300" s="234">
        <v>0</v>
      </c>
      <c r="AR300" s="234">
        <v>0</v>
      </c>
      <c r="AS300" s="234">
        <v>0</v>
      </c>
      <c r="AT300" s="277">
        <f>SUM(AQ300:AS300)</f>
        <v>0</v>
      </c>
      <c r="AU300" s="278">
        <f>IF($S$313&lt;&gt;0, AC300+AP300-AT300, M300+AP300-AT300)</f>
        <v>0</v>
      </c>
    </row>
    <row r="301" spans="1:134" ht="16" thickBot="1" x14ac:dyDescent="0.4">
      <c r="A301" s="578" t="s">
        <v>36</v>
      </c>
      <c r="B301" s="579"/>
      <c r="C301" s="579"/>
      <c r="D301" s="579"/>
      <c r="E301" s="579"/>
      <c r="F301" s="579"/>
      <c r="G301" s="579"/>
      <c r="H301" s="579"/>
      <c r="I301" s="579"/>
      <c r="J301" s="250">
        <f>SUM(J290:J300)</f>
        <v>0</v>
      </c>
      <c r="K301" s="250">
        <f t="shared" ref="K301:L301" si="272">SUM(K290:K300)</f>
        <v>0</v>
      </c>
      <c r="L301" s="250">
        <f t="shared" si="272"/>
        <v>0</v>
      </c>
      <c r="M301" s="237">
        <f>SUM(J301:L301)</f>
        <v>0</v>
      </c>
      <c r="N301" s="223"/>
      <c r="P301" s="578" t="s">
        <v>36</v>
      </c>
      <c r="Q301" s="579"/>
      <c r="R301" s="579"/>
      <c r="S301" s="579"/>
      <c r="T301" s="579"/>
      <c r="U301" s="579"/>
      <c r="V301" s="579"/>
      <c r="W301" s="579"/>
      <c r="X301" s="579"/>
      <c r="Y301" s="200">
        <f t="shared" si="266"/>
        <v>0</v>
      </c>
      <c r="Z301" s="293">
        <f>SUM(Z290:Z300)</f>
        <v>0</v>
      </c>
      <c r="AA301" s="293">
        <f t="shared" ref="AA301" si="273">SUM(AA290:AA300)</f>
        <v>0</v>
      </c>
      <c r="AB301" s="293">
        <f>SUM(AB290:AB300)</f>
        <v>0</v>
      </c>
      <c r="AC301" s="293">
        <f t="shared" ref="AC301:AD301" si="274">SUM(AC290:AC300)</f>
        <v>0</v>
      </c>
      <c r="AD301" s="294">
        <f t="shared" si="274"/>
        <v>0</v>
      </c>
      <c r="AE301" s="223"/>
      <c r="AG301" s="578" t="s">
        <v>36</v>
      </c>
      <c r="AH301" s="579"/>
      <c r="AI301" s="579"/>
      <c r="AJ301" s="579"/>
      <c r="AK301" s="579"/>
      <c r="AL301" s="579"/>
      <c r="AM301" s="579"/>
      <c r="AN301" s="579"/>
      <c r="AO301" s="579"/>
      <c r="AP301" s="306">
        <f t="shared" si="269"/>
        <v>0</v>
      </c>
      <c r="AQ301" s="275">
        <f>SUM(AQ290:AQ300)</f>
        <v>0</v>
      </c>
      <c r="AR301" s="275">
        <f t="shared" ref="AR301:AT301" si="275">SUM(AR290:AR300)</f>
        <v>0</v>
      </c>
      <c r="AS301" s="275">
        <f t="shared" si="275"/>
        <v>0</v>
      </c>
      <c r="AT301" s="275">
        <f t="shared" si="275"/>
        <v>0</v>
      </c>
      <c r="AU301" s="276">
        <f t="shared" si="271"/>
        <v>0</v>
      </c>
    </row>
    <row r="302" spans="1:134" s="358" customFormat="1" ht="3.75" customHeight="1" x14ac:dyDescent="0.35">
      <c r="B302" s="281"/>
      <c r="C302" s="284"/>
      <c r="D302" s="284"/>
      <c r="E302" s="284"/>
      <c r="F302" s="284"/>
      <c r="G302" s="284"/>
      <c r="H302" s="284"/>
      <c r="I302" s="284"/>
      <c r="J302" s="283"/>
      <c r="K302" s="283"/>
      <c r="L302" s="283"/>
      <c r="M302" s="246"/>
      <c r="N302" s="223"/>
      <c r="Q302" s="281"/>
      <c r="R302" s="284"/>
      <c r="S302" s="284"/>
      <c r="T302" s="284"/>
      <c r="U302" s="284"/>
      <c r="V302" s="284"/>
      <c r="W302" s="284"/>
      <c r="X302" s="284"/>
      <c r="Y302" s="304"/>
      <c r="Z302" s="283"/>
      <c r="AA302" s="283"/>
      <c r="AB302" s="283"/>
      <c r="AC302" s="246"/>
      <c r="AD302" s="246"/>
      <c r="AE302" s="223"/>
      <c r="AH302" s="281"/>
      <c r="AI302" s="284"/>
      <c r="AJ302" s="284"/>
      <c r="AK302" s="284"/>
      <c r="AL302" s="284"/>
      <c r="AM302" s="284"/>
      <c r="AN302" s="284"/>
      <c r="AO302" s="284"/>
      <c r="AP302" s="304"/>
      <c r="AQ302" s="283"/>
      <c r="AR302" s="283"/>
      <c r="AS302" s="283"/>
      <c r="AT302" s="246"/>
      <c r="AU302" s="246"/>
      <c r="AW302" s="357"/>
      <c r="AX302" s="357"/>
      <c r="AY302" s="357"/>
      <c r="AZ302" s="357"/>
      <c r="BA302" s="357"/>
      <c r="BB302" s="357"/>
      <c r="BC302" s="357"/>
      <c r="BD302" s="357"/>
      <c r="BE302" s="357"/>
      <c r="BF302" s="357"/>
      <c r="BG302" s="357"/>
      <c r="BH302" s="357"/>
      <c r="BI302" s="357"/>
      <c r="BJ302" s="357"/>
      <c r="BK302" s="357"/>
      <c r="BL302" s="357"/>
      <c r="BM302" s="357"/>
      <c r="BN302" s="357"/>
      <c r="BO302" s="357"/>
      <c r="BP302" s="357"/>
      <c r="BQ302" s="357"/>
      <c r="BR302" s="357"/>
      <c r="BS302" s="357"/>
      <c r="BT302" s="357"/>
      <c r="BU302" s="357"/>
      <c r="BV302" s="357"/>
      <c r="BW302" s="357"/>
      <c r="BX302" s="357"/>
      <c r="BY302" s="357"/>
      <c r="BZ302" s="357"/>
      <c r="CA302" s="357"/>
      <c r="CB302" s="357"/>
      <c r="CC302" s="357"/>
      <c r="CD302" s="357"/>
      <c r="CE302" s="357"/>
      <c r="CF302" s="357"/>
      <c r="CG302" s="357"/>
      <c r="CH302" s="357"/>
      <c r="CI302" s="357"/>
      <c r="CJ302" s="357"/>
      <c r="CK302" s="357"/>
      <c r="CL302" s="357"/>
      <c r="CM302" s="357"/>
      <c r="CN302" s="357"/>
      <c r="CO302" s="357"/>
      <c r="CP302" s="357"/>
      <c r="CQ302" s="357"/>
      <c r="CR302" s="357"/>
      <c r="CS302" s="357"/>
      <c r="CT302" s="357"/>
      <c r="CU302" s="357"/>
      <c r="CV302" s="357"/>
      <c r="CW302" s="357"/>
      <c r="CX302" s="357"/>
      <c r="CY302" s="357"/>
      <c r="CZ302" s="357"/>
      <c r="DA302" s="357"/>
      <c r="DB302" s="357"/>
      <c r="DC302" s="357"/>
      <c r="DD302" s="357"/>
      <c r="DE302" s="357"/>
      <c r="DF302" s="357"/>
      <c r="DG302" s="357"/>
      <c r="DH302" s="357"/>
      <c r="DI302" s="357"/>
      <c r="DJ302" s="357"/>
      <c r="DK302" s="357"/>
      <c r="DL302" s="357"/>
      <c r="DM302" s="357"/>
      <c r="DN302" s="357"/>
      <c r="DO302" s="357"/>
      <c r="DP302" s="357"/>
      <c r="DQ302" s="357"/>
      <c r="DR302" s="357"/>
      <c r="DS302" s="357"/>
      <c r="DT302" s="357"/>
      <c r="DU302" s="357"/>
      <c r="DV302" s="357"/>
      <c r="DW302" s="357"/>
      <c r="DX302" s="357"/>
      <c r="DY302" s="357"/>
      <c r="DZ302" s="357"/>
      <c r="EA302" s="357"/>
      <c r="EB302" s="357"/>
      <c r="EC302" s="357"/>
      <c r="ED302" s="357"/>
    </row>
    <row r="303" spans="1:134" ht="3.75" customHeight="1" thickBot="1" x14ac:dyDescent="0.4">
      <c r="A303" s="242"/>
      <c r="B303" s="242"/>
      <c r="C303" s="242"/>
      <c r="D303" s="242"/>
      <c r="E303" s="242"/>
      <c r="F303" s="242"/>
      <c r="G303" s="242"/>
      <c r="H303" s="242"/>
      <c r="I303" s="413"/>
      <c r="J303" s="246"/>
      <c r="K303" s="246"/>
      <c r="L303" s="246"/>
      <c r="M303" s="246"/>
      <c r="N303" s="223"/>
      <c r="P303" s="242"/>
      <c r="Q303" s="242"/>
      <c r="R303" s="242"/>
      <c r="S303" s="242"/>
      <c r="T303" s="242"/>
      <c r="U303" s="242"/>
      <c r="V303" s="242"/>
      <c r="W303" s="242"/>
      <c r="X303" s="413"/>
      <c r="Y303" s="246"/>
      <c r="Z303" s="246"/>
      <c r="AA303" s="246"/>
      <c r="AB303" s="246"/>
      <c r="AC303" s="246"/>
      <c r="AD303" s="246"/>
      <c r="AE303" s="223"/>
      <c r="AG303" s="242"/>
      <c r="AH303" s="242"/>
      <c r="AI303" s="242"/>
      <c r="AJ303" s="242"/>
      <c r="AK303" s="242"/>
      <c r="AL303" s="242"/>
      <c r="AM303" s="242"/>
      <c r="AN303" s="242"/>
      <c r="AO303" s="413"/>
      <c r="AP303" s="246"/>
      <c r="AQ303" s="246"/>
      <c r="AR303" s="246"/>
      <c r="AS303" s="246"/>
      <c r="AT303" s="246"/>
      <c r="AU303" s="246"/>
    </row>
    <row r="304" spans="1:134" x14ac:dyDescent="0.35">
      <c r="A304" s="544" t="s">
        <v>189</v>
      </c>
      <c r="B304" s="545"/>
      <c r="C304" s="545"/>
      <c r="D304" s="545"/>
      <c r="E304" s="545"/>
      <c r="F304" s="545"/>
      <c r="G304" s="545"/>
      <c r="H304" s="545"/>
      <c r="I304" s="545"/>
      <c r="J304" s="244">
        <f>SUM(J301, J287, J281, H274)</f>
        <v>0</v>
      </c>
      <c r="K304" s="244">
        <f>SUM( K301, K287, K281, K274)</f>
        <v>0</v>
      </c>
      <c r="L304" s="244">
        <f>SUM( L301, L287, L281, L274)</f>
        <v>0</v>
      </c>
      <c r="M304" s="245">
        <f>SUM(J304:L304)</f>
        <v>0</v>
      </c>
      <c r="N304" s="223"/>
      <c r="P304" s="544" t="s">
        <v>182</v>
      </c>
      <c r="Q304" s="545"/>
      <c r="R304" s="545"/>
      <c r="S304" s="545"/>
      <c r="T304" s="545"/>
      <c r="U304" s="545"/>
      <c r="V304" s="545"/>
      <c r="W304" s="545"/>
      <c r="X304" s="545"/>
      <c r="Y304" s="199">
        <f t="shared" ref="Y304:Y305" si="276">AU224</f>
        <v>0</v>
      </c>
      <c r="Z304" s="300">
        <f>SUM(Z301, Z287, Z281, X274)</f>
        <v>0</v>
      </c>
      <c r="AA304" s="300">
        <f>SUM(AA301, AA287, AA281, AA274)</f>
        <v>0</v>
      </c>
      <c r="AB304" s="300">
        <f>SUM(AB301, AB287, AB281, AB274, )</f>
        <v>0</v>
      </c>
      <c r="AC304" s="300">
        <f t="shared" ref="AC304" si="277">SUM(Z304:AB304)</f>
        <v>0</v>
      </c>
      <c r="AD304" s="301">
        <f>M304-AC304</f>
        <v>0</v>
      </c>
      <c r="AE304" s="246"/>
      <c r="AG304" s="544" t="s">
        <v>182</v>
      </c>
      <c r="AH304" s="545"/>
      <c r="AI304" s="545"/>
      <c r="AJ304" s="545"/>
      <c r="AK304" s="545"/>
      <c r="AL304" s="545"/>
      <c r="AM304" s="545"/>
      <c r="AN304" s="545"/>
      <c r="AO304" s="545"/>
      <c r="AP304" s="205">
        <f t="shared" ref="AP304:AP305" si="278">AU224</f>
        <v>0</v>
      </c>
      <c r="AQ304" s="286">
        <f>SUM( AQ301, AQ287, AQ281, AO274)</f>
        <v>0</v>
      </c>
      <c r="AR304" s="286">
        <f>SUM( AR301, AR287, AR281, AR274)</f>
        <v>0</v>
      </c>
      <c r="AS304" s="286">
        <f>SUM( AS301, AS287, AS281, AS274, )</f>
        <v>0</v>
      </c>
      <c r="AT304" s="286">
        <f t="shared" ref="AT304" si="279">SUM(AQ304:AS304)</f>
        <v>0</v>
      </c>
      <c r="AU304" s="287">
        <f>IF($S$313&lt;&gt;0, AC304+AP304-AT304, M304+AP304-AT304)</f>
        <v>0</v>
      </c>
      <c r="AV304" s="246"/>
    </row>
    <row r="305" spans="1:134" ht="16" thickBot="1" x14ac:dyDescent="0.4">
      <c r="A305" s="540" t="s">
        <v>183</v>
      </c>
      <c r="B305" s="541"/>
      <c r="C305" s="541"/>
      <c r="D305" s="541"/>
      <c r="E305" s="541"/>
      <c r="F305" s="541"/>
      <c r="G305" s="541"/>
      <c r="H305" s="541"/>
      <c r="I305" s="541"/>
      <c r="J305" s="593">
        <f>SUM(K301, L301, K287, L287, K281, L281, K274, L274)</f>
        <v>0</v>
      </c>
      <c r="K305" s="593"/>
      <c r="L305" s="593"/>
      <c r="M305" s="594"/>
      <c r="N305" s="223"/>
      <c r="P305" s="540" t="s">
        <v>183</v>
      </c>
      <c r="Q305" s="541"/>
      <c r="R305" s="541"/>
      <c r="S305" s="541"/>
      <c r="T305" s="541"/>
      <c r="U305" s="541"/>
      <c r="V305" s="541"/>
      <c r="W305" s="541"/>
      <c r="X305" s="541"/>
      <c r="Y305" s="200">
        <f t="shared" si="276"/>
        <v>0</v>
      </c>
      <c r="Z305" s="588">
        <f>SUM(AA301, AB301, AA287, AB287, AA281, AB281, AA274, AB274)</f>
        <v>0</v>
      </c>
      <c r="AA305" s="588"/>
      <c r="AB305" s="588"/>
      <c r="AC305" s="588"/>
      <c r="AD305" s="330">
        <f>M305-Z305</f>
        <v>0</v>
      </c>
      <c r="AE305" s="223"/>
      <c r="AG305" s="540" t="s">
        <v>183</v>
      </c>
      <c r="AH305" s="541"/>
      <c r="AI305" s="541"/>
      <c r="AJ305" s="541"/>
      <c r="AK305" s="541"/>
      <c r="AL305" s="541"/>
      <c r="AM305" s="541"/>
      <c r="AN305" s="541"/>
      <c r="AO305" s="541"/>
      <c r="AP305" s="306">
        <f t="shared" si="278"/>
        <v>0</v>
      </c>
      <c r="AQ305" s="539">
        <f>SUM(AR301, AS301, AR287, AS287, AR281, AS281, AR274, AS274)</f>
        <v>0</v>
      </c>
      <c r="AR305" s="539"/>
      <c r="AS305" s="539"/>
      <c r="AT305" s="539"/>
      <c r="AU305" s="276">
        <f>IF($S$313&lt;&gt;0, AC305+AP305-AQ305, M305+AP305-AQ305)</f>
        <v>0</v>
      </c>
    </row>
    <row r="306" spans="1:134" s="224" customFormat="1" ht="16" thickBot="1" x14ac:dyDescent="0.4">
      <c r="A306" s="358"/>
      <c r="B306" s="413"/>
      <c r="C306" s="413"/>
      <c r="D306" s="413"/>
      <c r="E306" s="413"/>
      <c r="F306" s="413"/>
      <c r="G306" s="413"/>
      <c r="H306" s="413"/>
      <c r="I306" s="413"/>
      <c r="J306" s="258"/>
      <c r="K306" s="258"/>
      <c r="L306" s="258"/>
      <c r="M306" s="358"/>
      <c r="N306" s="223"/>
      <c r="O306" s="357"/>
      <c r="P306" s="358"/>
      <c r="Q306" s="413"/>
      <c r="R306" s="413"/>
      <c r="S306" s="413"/>
      <c r="T306" s="413"/>
      <c r="U306" s="413"/>
      <c r="V306" s="413"/>
      <c r="W306" s="413"/>
      <c r="X306" s="413"/>
      <c r="Y306" s="258"/>
      <c r="Z306" s="258"/>
      <c r="AA306" s="258"/>
      <c r="AB306" s="358"/>
      <c r="AC306" s="358"/>
      <c r="AD306" s="358"/>
      <c r="AE306" s="223"/>
      <c r="AF306" s="357"/>
      <c r="AG306" s="358"/>
      <c r="AH306" s="413"/>
      <c r="AI306" s="413"/>
      <c r="AJ306" s="413"/>
      <c r="AK306" s="413"/>
      <c r="AL306" s="413"/>
      <c r="AM306" s="413"/>
      <c r="AN306" s="413"/>
      <c r="AO306" s="413"/>
      <c r="AP306" s="258"/>
      <c r="AQ306" s="258"/>
      <c r="AR306" s="258"/>
      <c r="AS306" s="358"/>
      <c r="AT306" s="358"/>
      <c r="AU306" s="358"/>
      <c r="AV306" s="357"/>
      <c r="AW306" s="357"/>
      <c r="AX306" s="357"/>
      <c r="AY306" s="357"/>
      <c r="AZ306" s="357"/>
      <c r="BA306" s="357"/>
      <c r="BB306" s="357"/>
      <c r="BC306" s="357"/>
      <c r="BD306" s="357"/>
      <c r="BE306" s="357"/>
      <c r="BF306" s="357"/>
      <c r="BG306" s="357"/>
      <c r="BH306" s="357"/>
      <c r="BI306" s="357"/>
      <c r="BJ306" s="357"/>
      <c r="BK306" s="357"/>
      <c r="BL306" s="357"/>
      <c r="BM306" s="357"/>
      <c r="BN306" s="357"/>
      <c r="BO306" s="357"/>
      <c r="BP306" s="357"/>
      <c r="BQ306" s="357"/>
      <c r="BR306" s="357"/>
      <c r="BS306" s="357"/>
      <c r="BT306" s="357"/>
      <c r="BU306" s="357"/>
      <c r="BV306" s="357"/>
      <c r="BW306" s="357"/>
      <c r="BX306" s="357"/>
      <c r="BY306" s="357"/>
      <c r="BZ306" s="357"/>
      <c r="CA306" s="357"/>
      <c r="CB306" s="357"/>
      <c r="CC306" s="357"/>
      <c r="CD306" s="357"/>
      <c r="CE306" s="357"/>
      <c r="CF306" s="357"/>
      <c r="CG306" s="357"/>
      <c r="CH306" s="357"/>
      <c r="CI306" s="357"/>
      <c r="CJ306" s="357"/>
      <c r="CK306" s="357"/>
      <c r="CL306" s="357"/>
      <c r="CM306" s="357"/>
      <c r="CN306" s="357"/>
      <c r="CO306" s="357"/>
      <c r="CP306" s="357"/>
      <c r="CQ306" s="357"/>
      <c r="CR306" s="357"/>
      <c r="CS306" s="357"/>
      <c r="CT306" s="357"/>
      <c r="CU306" s="357"/>
      <c r="CV306" s="357"/>
      <c r="CW306" s="357"/>
      <c r="CX306" s="357"/>
      <c r="CY306" s="357"/>
      <c r="CZ306" s="357"/>
      <c r="DA306" s="357"/>
      <c r="DB306" s="357"/>
      <c r="DC306" s="357"/>
      <c r="DD306" s="357"/>
      <c r="DE306" s="357"/>
      <c r="DF306" s="357"/>
      <c r="DG306" s="357"/>
      <c r="DH306" s="357"/>
      <c r="DI306" s="357"/>
      <c r="DJ306" s="357"/>
      <c r="DK306" s="357"/>
      <c r="DL306" s="357"/>
      <c r="DM306" s="357"/>
      <c r="DN306" s="357"/>
      <c r="DO306" s="357"/>
      <c r="DP306" s="357"/>
      <c r="DQ306" s="357"/>
      <c r="DR306" s="357"/>
      <c r="DS306" s="357"/>
      <c r="DT306" s="357"/>
      <c r="DU306" s="357"/>
      <c r="DV306" s="357"/>
      <c r="DW306" s="357"/>
      <c r="DX306" s="357"/>
      <c r="DY306" s="357"/>
      <c r="DZ306" s="357"/>
      <c r="EA306" s="357"/>
      <c r="EB306" s="357"/>
      <c r="EC306" s="357"/>
      <c r="ED306" s="357"/>
    </row>
    <row r="307" spans="1:134" s="242" customFormat="1" x14ac:dyDescent="0.35">
      <c r="A307" s="502" t="s">
        <v>100</v>
      </c>
      <c r="B307" s="503"/>
      <c r="C307" s="503"/>
      <c r="D307" s="503"/>
      <c r="E307" s="503"/>
      <c r="F307" s="503"/>
      <c r="G307" s="503"/>
      <c r="H307" s="503"/>
      <c r="I307" s="503"/>
      <c r="J307" s="425" t="s">
        <v>17</v>
      </c>
      <c r="K307" s="542" t="s">
        <v>4</v>
      </c>
      <c r="L307" s="542"/>
      <c r="M307" s="418" t="s">
        <v>49</v>
      </c>
      <c r="N307" s="261"/>
      <c r="P307" s="502" t="s">
        <v>100</v>
      </c>
      <c r="Q307" s="503"/>
      <c r="R307" s="503"/>
      <c r="S307" s="503"/>
      <c r="T307" s="503"/>
      <c r="U307" s="503"/>
      <c r="V307" s="503"/>
      <c r="W307" s="503"/>
      <c r="X307" s="503"/>
      <c r="Y307" s="414" t="s">
        <v>260</v>
      </c>
      <c r="Z307" s="425" t="s">
        <v>77</v>
      </c>
      <c r="AA307" s="542" t="s">
        <v>4</v>
      </c>
      <c r="AB307" s="542"/>
      <c r="AC307" s="414" t="s">
        <v>18</v>
      </c>
      <c r="AD307" s="268" t="s">
        <v>114</v>
      </c>
      <c r="AE307" s="261"/>
      <c r="AG307" s="502" t="s">
        <v>100</v>
      </c>
      <c r="AH307" s="503"/>
      <c r="AI307" s="503"/>
      <c r="AJ307" s="503"/>
      <c r="AK307" s="503"/>
      <c r="AL307" s="503"/>
      <c r="AM307" s="503"/>
      <c r="AN307" s="503"/>
      <c r="AO307" s="503"/>
      <c r="AP307" s="414" t="s">
        <v>260</v>
      </c>
      <c r="AQ307" s="425" t="s">
        <v>212</v>
      </c>
      <c r="AR307" s="542" t="s">
        <v>4</v>
      </c>
      <c r="AS307" s="542"/>
      <c r="AT307" s="414" t="s">
        <v>214</v>
      </c>
      <c r="AU307" s="268" t="s">
        <v>263</v>
      </c>
      <c r="AW307" s="357"/>
      <c r="AX307" s="357"/>
      <c r="AY307" s="357"/>
      <c r="AZ307" s="357"/>
      <c r="BA307" s="357"/>
      <c r="BB307" s="357"/>
      <c r="BC307" s="357"/>
      <c r="BD307" s="357"/>
      <c r="BE307" s="357"/>
      <c r="BF307" s="357"/>
      <c r="BG307" s="357"/>
      <c r="BH307" s="357"/>
      <c r="BI307" s="357"/>
      <c r="BJ307" s="357"/>
      <c r="BK307" s="357"/>
      <c r="BL307" s="357"/>
      <c r="BM307" s="357"/>
      <c r="BN307" s="357"/>
      <c r="BO307" s="357"/>
      <c r="BP307" s="357"/>
      <c r="BQ307" s="357"/>
      <c r="BR307" s="357"/>
      <c r="BS307" s="357"/>
      <c r="BT307" s="357"/>
      <c r="BU307" s="357"/>
      <c r="BV307" s="357"/>
      <c r="BW307" s="357"/>
      <c r="BX307" s="357"/>
      <c r="BY307" s="357"/>
      <c r="BZ307" s="357"/>
      <c r="CA307" s="357"/>
      <c r="CB307" s="357"/>
      <c r="CC307" s="357"/>
      <c r="CD307" s="357"/>
      <c r="CE307" s="357"/>
      <c r="CF307" s="357"/>
      <c r="CG307" s="357"/>
      <c r="CH307" s="357"/>
      <c r="CI307" s="357"/>
      <c r="CJ307" s="357"/>
      <c r="CK307" s="357"/>
      <c r="CL307" s="357"/>
      <c r="CM307" s="357"/>
      <c r="CN307" s="357"/>
      <c r="CO307" s="357"/>
      <c r="CP307" s="357"/>
      <c r="CQ307" s="357"/>
      <c r="CR307" s="357"/>
      <c r="CS307" s="357"/>
      <c r="CT307" s="357"/>
      <c r="CU307" s="357"/>
      <c r="CV307" s="357"/>
      <c r="CW307" s="357"/>
      <c r="CX307" s="357"/>
      <c r="CY307" s="357"/>
      <c r="CZ307" s="357"/>
      <c r="DA307" s="357"/>
      <c r="DB307" s="357"/>
      <c r="DC307" s="357"/>
      <c r="DD307" s="357"/>
      <c r="DE307" s="357"/>
      <c r="DF307" s="357"/>
      <c r="DG307" s="357"/>
      <c r="DH307" s="357"/>
      <c r="DI307" s="357"/>
      <c r="DJ307" s="357"/>
      <c r="DK307" s="357"/>
      <c r="DL307" s="357"/>
      <c r="DM307" s="357"/>
      <c r="DN307" s="357"/>
      <c r="DO307" s="357"/>
      <c r="DP307" s="357"/>
      <c r="DQ307" s="357"/>
      <c r="DR307" s="357"/>
      <c r="DS307" s="357"/>
      <c r="DT307" s="357"/>
      <c r="DU307" s="357"/>
      <c r="DV307" s="357"/>
      <c r="DW307" s="357"/>
      <c r="DX307" s="357"/>
      <c r="DY307" s="357"/>
      <c r="DZ307" s="357"/>
      <c r="EA307" s="357"/>
      <c r="EB307" s="357"/>
      <c r="EC307" s="357"/>
      <c r="ED307" s="357"/>
    </row>
    <row r="308" spans="1:134" ht="16" thickBot="1" x14ac:dyDescent="0.4">
      <c r="A308" s="540" t="s">
        <v>37</v>
      </c>
      <c r="B308" s="541"/>
      <c r="C308" s="541"/>
      <c r="D308" s="541"/>
      <c r="E308" s="541"/>
      <c r="F308" s="541"/>
      <c r="G308" s="541"/>
      <c r="H308" s="541"/>
      <c r="I308" s="541"/>
      <c r="J308" s="243">
        <f>(SUM(J301, J287, J281, H274))*'Cumulative Budget'!$G$36</f>
        <v>0</v>
      </c>
      <c r="K308" s="593">
        <f>(SUM(K301, L301, K287, L287, K281, L281, K274, L274))*'Cumulative Budget'!$G$36</f>
        <v>0</v>
      </c>
      <c r="L308" s="593"/>
      <c r="M308" s="237">
        <f t="shared" ref="M308" si="280">SUM(J308:L308)</f>
        <v>0</v>
      </c>
      <c r="N308" s="223"/>
      <c r="P308" s="540" t="s">
        <v>37</v>
      </c>
      <c r="Q308" s="541"/>
      <c r="R308" s="541"/>
      <c r="S308" s="541"/>
      <c r="T308" s="541"/>
      <c r="U308" s="541"/>
      <c r="V308" s="541"/>
      <c r="W308" s="541"/>
      <c r="X308" s="541"/>
      <c r="Y308" s="200">
        <f t="shared" ref="Y308" si="281">AU228</f>
        <v>0</v>
      </c>
      <c r="Z308" s="302">
        <f>(SUM(Z301, Z287, Z281, X274))*'Cumulative Budget'!$G$36</f>
        <v>0</v>
      </c>
      <c r="AA308" s="588">
        <f>(SUM(AA301, AB301, AA287, AB287, AA281, AB281, AA274, AB274))*'Cumulative Budget'!$G$36</f>
        <v>0</v>
      </c>
      <c r="AB308" s="588"/>
      <c r="AC308" s="293">
        <f t="shared" ref="AC308" si="282">SUM(Z308:AB308)</f>
        <v>0</v>
      </c>
      <c r="AD308" s="294">
        <f t="shared" ref="AD308" si="283">M308-AC308</f>
        <v>0</v>
      </c>
      <c r="AE308" s="223"/>
      <c r="AG308" s="540" t="s">
        <v>37</v>
      </c>
      <c r="AH308" s="541"/>
      <c r="AI308" s="541"/>
      <c r="AJ308" s="541"/>
      <c r="AK308" s="541"/>
      <c r="AL308" s="541"/>
      <c r="AM308" s="541"/>
      <c r="AN308" s="541"/>
      <c r="AO308" s="541"/>
      <c r="AP308" s="306">
        <f t="shared" ref="AP308:AP310" si="284">AU228</f>
        <v>0</v>
      </c>
      <c r="AQ308" s="443">
        <v>0</v>
      </c>
      <c r="AR308" s="563">
        <v>0</v>
      </c>
      <c r="AS308" s="563"/>
      <c r="AT308" s="275">
        <f>SUM(AQ308:AS308)</f>
        <v>0</v>
      </c>
      <c r="AU308" s="276">
        <f>IF($S$313&lt;&gt;0, AC308+AP308-AT308, M308+AP308-AT308)</f>
        <v>0</v>
      </c>
    </row>
    <row r="309" spans="1:134" s="358" customFormat="1" ht="16" thickBot="1" x14ac:dyDescent="0.4">
      <c r="A309" s="359" t="s">
        <v>99</v>
      </c>
      <c r="B309" s="359"/>
      <c r="J309" s="233"/>
      <c r="K309" s="233"/>
      <c r="L309" s="233"/>
      <c r="M309" s="233"/>
      <c r="N309" s="223"/>
      <c r="O309" s="357"/>
      <c r="P309" s="359" t="s">
        <v>99</v>
      </c>
      <c r="Q309" s="359"/>
      <c r="Z309" s="233"/>
      <c r="AA309" s="233"/>
      <c r="AB309" s="233"/>
      <c r="AC309" s="233"/>
      <c r="AD309" s="233"/>
      <c r="AE309" s="223"/>
      <c r="AG309" s="359" t="s">
        <v>99</v>
      </c>
      <c r="AH309" s="359"/>
      <c r="AQ309" s="233"/>
      <c r="AR309" s="233"/>
      <c r="AS309" s="233"/>
      <c r="AT309" s="233"/>
      <c r="AU309" s="233"/>
      <c r="AV309" s="357"/>
      <c r="AW309" s="357"/>
      <c r="AX309" s="357"/>
      <c r="AY309" s="357"/>
      <c r="AZ309" s="357"/>
      <c r="BA309" s="357"/>
      <c r="BB309" s="357"/>
      <c r="BC309" s="357"/>
      <c r="BD309" s="357"/>
      <c r="BE309" s="357"/>
      <c r="BF309" s="357"/>
      <c r="BG309" s="357"/>
      <c r="BH309" s="357"/>
      <c r="BI309" s="357"/>
      <c r="BJ309" s="357"/>
      <c r="BK309" s="357"/>
      <c r="BL309" s="357"/>
      <c r="BM309" s="357"/>
      <c r="BN309" s="357"/>
      <c r="BO309" s="357"/>
      <c r="BP309" s="357"/>
      <c r="BQ309" s="357"/>
      <c r="BR309" s="357"/>
      <c r="BS309" s="357"/>
      <c r="BT309" s="357"/>
      <c r="BU309" s="357"/>
      <c r="BV309" s="357"/>
      <c r="BW309" s="357"/>
      <c r="BX309" s="357"/>
      <c r="BY309" s="357"/>
      <c r="BZ309" s="357"/>
      <c r="CA309" s="357"/>
      <c r="CB309" s="357"/>
      <c r="CC309" s="357"/>
      <c r="CD309" s="357"/>
      <c r="CE309" s="357"/>
      <c r="CF309" s="357"/>
      <c r="CG309" s="357"/>
      <c r="CH309" s="357"/>
      <c r="CI309" s="357"/>
      <c r="CJ309" s="357"/>
      <c r="CK309" s="357"/>
      <c r="CL309" s="357"/>
      <c r="CM309" s="357"/>
      <c r="CN309" s="357"/>
      <c r="CO309" s="357"/>
      <c r="CP309" s="357"/>
      <c r="CQ309" s="357"/>
      <c r="CR309" s="357"/>
      <c r="CS309" s="357"/>
      <c r="CT309" s="357"/>
      <c r="CU309" s="357"/>
      <c r="CV309" s="357"/>
      <c r="CW309" s="357"/>
      <c r="CX309" s="357"/>
      <c r="CY309" s="357"/>
      <c r="CZ309" s="357"/>
      <c r="DA309" s="357"/>
      <c r="DB309" s="357"/>
      <c r="DC309" s="357"/>
      <c r="DD309" s="357"/>
      <c r="DE309" s="357"/>
      <c r="DF309" s="357"/>
      <c r="DG309" s="357"/>
      <c r="DH309" s="357"/>
      <c r="DI309" s="357"/>
      <c r="DJ309" s="357"/>
      <c r="DK309" s="357"/>
      <c r="DL309" s="357"/>
      <c r="DM309" s="357"/>
      <c r="DN309" s="357"/>
      <c r="DO309" s="357"/>
      <c r="DP309" s="357"/>
      <c r="DQ309" s="357"/>
      <c r="DR309" s="357"/>
      <c r="DS309" s="357"/>
      <c r="DT309" s="357"/>
      <c r="DU309" s="357"/>
      <c r="DV309" s="357"/>
      <c r="DW309" s="357"/>
      <c r="DX309" s="357"/>
      <c r="DY309" s="357"/>
      <c r="DZ309" s="357"/>
      <c r="EA309" s="357"/>
      <c r="EB309" s="357"/>
      <c r="EC309" s="357"/>
      <c r="ED309" s="357"/>
    </row>
    <row r="310" spans="1:134" s="331" customFormat="1" ht="16" thickBot="1" x14ac:dyDescent="0.4">
      <c r="A310" s="621" t="s">
        <v>101</v>
      </c>
      <c r="B310" s="622"/>
      <c r="C310" s="622"/>
      <c r="D310" s="622"/>
      <c r="E310" s="622"/>
      <c r="F310" s="622"/>
      <c r="G310" s="622"/>
      <c r="H310" s="622"/>
      <c r="I310" s="622"/>
      <c r="J310" s="239">
        <f xml:space="preserve"> SUM(J308, J301, J287, J281, H274)</f>
        <v>0</v>
      </c>
      <c r="K310" s="211">
        <f xml:space="preserve"> SUM(K308, K301, K287, K281, K274)</f>
        <v>0</v>
      </c>
      <c r="L310" s="239">
        <f xml:space="preserve"> SUM(L301, L287, L281, L274)</f>
        <v>0</v>
      </c>
      <c r="M310" s="240">
        <f>SUM(J310:L310)</f>
        <v>0</v>
      </c>
      <c r="N310" s="246"/>
      <c r="P310" s="589" t="s">
        <v>101</v>
      </c>
      <c r="Q310" s="590"/>
      <c r="R310" s="590"/>
      <c r="S310" s="590"/>
      <c r="T310" s="590"/>
      <c r="U310" s="590"/>
      <c r="V310" s="590"/>
      <c r="W310" s="590"/>
      <c r="X310" s="590"/>
      <c r="Y310" s="201">
        <f t="shared" ref="Y310" si="285">AU230</f>
        <v>0</v>
      </c>
      <c r="Z310" s="303">
        <f xml:space="preserve"> SUM(Z308, Z301, Z287, Z281, X274)</f>
        <v>0</v>
      </c>
      <c r="AA310" s="212">
        <f xml:space="preserve"> SUM(AA308, AA301, AA287, AA281, AA274)</f>
        <v>0</v>
      </c>
      <c r="AB310" s="303">
        <f xml:space="preserve"> SUM(AB301, AB287, AB281, AB274)</f>
        <v>0</v>
      </c>
      <c r="AC310" s="297">
        <f>SUM(Z310:AB310)</f>
        <v>0</v>
      </c>
      <c r="AD310" s="298">
        <f t="shared" ref="AD310" si="286">M310-AC310</f>
        <v>0</v>
      </c>
      <c r="AE310" s="246"/>
      <c r="AG310" s="564" t="s">
        <v>101</v>
      </c>
      <c r="AH310" s="565"/>
      <c r="AI310" s="565"/>
      <c r="AJ310" s="565"/>
      <c r="AK310" s="565"/>
      <c r="AL310" s="565"/>
      <c r="AM310" s="565"/>
      <c r="AN310" s="565"/>
      <c r="AO310" s="565"/>
      <c r="AP310" s="206">
        <f t="shared" si="284"/>
        <v>0</v>
      </c>
      <c r="AQ310" s="288">
        <f xml:space="preserve"> SUM(AQ308, AQ301, AQ287, AQ281, AO274)</f>
        <v>0</v>
      </c>
      <c r="AR310" s="213">
        <f xml:space="preserve"> SUM(AR308, AR301, AR287, AR281, AR274)</f>
        <v>0</v>
      </c>
      <c r="AS310" s="288">
        <f xml:space="preserve"> SUM(AS301, AS287, AS281, AS274)</f>
        <v>0</v>
      </c>
      <c r="AT310" s="279">
        <f>SUM(AQ310:AS310)</f>
        <v>0</v>
      </c>
      <c r="AU310" s="280">
        <f>IF($S$313&lt;&gt;0, AC310+AP310-AT310, M310+AP310-AT310)</f>
        <v>0</v>
      </c>
    </row>
    <row r="311" spans="1:134" x14ac:dyDescent="0.35">
      <c r="F311" s="357"/>
      <c r="G311" s="357"/>
      <c r="N311" s="223"/>
    </row>
    <row r="312" spans="1:134" ht="16" thickBot="1" x14ac:dyDescent="0.4">
      <c r="F312" s="357"/>
      <c r="G312" s="357"/>
      <c r="S312" s="270"/>
      <c r="AM312" s="270"/>
    </row>
    <row r="313" spans="1:134" x14ac:dyDescent="0.35">
      <c r="B313" s="576" t="s">
        <v>236</v>
      </c>
      <c r="C313" s="577"/>
      <c r="D313" s="264">
        <f>J310</f>
        <v>0</v>
      </c>
      <c r="F313" s="357"/>
      <c r="G313" s="357"/>
      <c r="O313" s="309"/>
      <c r="P313" s="645" t="s">
        <v>236</v>
      </c>
      <c r="Q313" s="646"/>
      <c r="R313" s="646"/>
      <c r="S313" s="202">
        <f>Z310</f>
        <v>0</v>
      </c>
      <c r="T313" s="646" t="s">
        <v>104</v>
      </c>
      <c r="U313" s="646"/>
      <c r="V313" s="160">
        <f>D313-S313</f>
        <v>0</v>
      </c>
      <c r="W313" s="430"/>
      <c r="X313" s="601"/>
      <c r="Y313" s="601"/>
      <c r="Z313" s="430"/>
      <c r="AA313" s="430"/>
      <c r="AG313" s="642" t="s">
        <v>191</v>
      </c>
      <c r="AH313" s="548"/>
      <c r="AI313" s="637">
        <f>AQ310</f>
        <v>0</v>
      </c>
      <c r="AJ313" s="637"/>
      <c r="AK313" s="548" t="s">
        <v>196</v>
      </c>
      <c r="AL313" s="548"/>
      <c r="AM313" s="287">
        <f>IF($S$73&lt;&gt;0, S313+'Year 1'!AM357-AI313, D313+'Year 1'!AM357-AI313)</f>
        <v>0</v>
      </c>
      <c r="AO313" s="315" t="s">
        <v>89</v>
      </c>
      <c r="AP313" s="556"/>
      <c r="AQ313" s="556"/>
      <c r="AR313" s="556" t="s">
        <v>90</v>
      </c>
      <c r="AS313" s="612"/>
    </row>
    <row r="314" spans="1:134" x14ac:dyDescent="0.35">
      <c r="B314" s="535" t="s">
        <v>237</v>
      </c>
      <c r="C314" s="536"/>
      <c r="D314" s="390">
        <f>K310</f>
        <v>0</v>
      </c>
      <c r="F314" s="357"/>
      <c r="G314" s="357"/>
      <c r="O314" s="309"/>
      <c r="P314" s="585" t="s">
        <v>237</v>
      </c>
      <c r="Q314" s="586"/>
      <c r="R314" s="586"/>
      <c r="S314" s="189">
        <f>AA310</f>
        <v>0</v>
      </c>
      <c r="T314" s="585" t="s">
        <v>105</v>
      </c>
      <c r="U314" s="586"/>
      <c r="V314" s="161">
        <f>D314-S314</f>
        <v>0</v>
      </c>
      <c r="W314" s="430"/>
      <c r="X314" s="604"/>
      <c r="Y314" s="604"/>
      <c r="Z314" s="604"/>
      <c r="AA314" s="604"/>
      <c r="AG314" s="555" t="s">
        <v>192</v>
      </c>
      <c r="AH314" s="550"/>
      <c r="AI314" s="606">
        <f>AR310</f>
        <v>0</v>
      </c>
      <c r="AJ314" s="606"/>
      <c r="AK314" s="550" t="s">
        <v>197</v>
      </c>
      <c r="AL314" s="550"/>
      <c r="AM314" s="278">
        <f>IF($S$73&lt;&gt;0, S314+'Year 1'!AM358-AI314, D314+'Year 1'!AM358-AI314)</f>
        <v>0</v>
      </c>
      <c r="AO314" s="314" t="s">
        <v>91</v>
      </c>
      <c r="AP314" s="532"/>
      <c r="AQ314" s="532"/>
      <c r="AR314" s="532"/>
      <c r="AS314" s="562"/>
    </row>
    <row r="315" spans="1:134" ht="16" thickBot="1" x14ac:dyDescent="0.4">
      <c r="B315" s="535" t="s">
        <v>137</v>
      </c>
      <c r="C315" s="536"/>
      <c r="D315" s="265">
        <f>L310</f>
        <v>0</v>
      </c>
      <c r="F315" s="357"/>
      <c r="G315" s="357"/>
      <c r="O315" s="309"/>
      <c r="P315" s="585" t="s">
        <v>137</v>
      </c>
      <c r="Q315" s="586"/>
      <c r="R315" s="586"/>
      <c r="S315" s="189">
        <f>AB310</f>
        <v>0</v>
      </c>
      <c r="T315" s="585" t="s">
        <v>106</v>
      </c>
      <c r="U315" s="586"/>
      <c r="V315" s="161">
        <f>D315-S315</f>
        <v>0</v>
      </c>
      <c r="W315" s="430"/>
      <c r="X315" s="601"/>
      <c r="Y315" s="601"/>
      <c r="Z315" s="430"/>
      <c r="AA315" s="430"/>
      <c r="AG315" s="555" t="s">
        <v>193</v>
      </c>
      <c r="AH315" s="550"/>
      <c r="AI315" s="606">
        <f>AS310</f>
        <v>0</v>
      </c>
      <c r="AJ315" s="606"/>
      <c r="AK315" s="550" t="s">
        <v>198</v>
      </c>
      <c r="AL315" s="550"/>
      <c r="AM315" s="278">
        <f>IF($S$73&lt;&gt;0, S315+'Year 1'!AM359-AI315, D315+'Year 1'!AM359-AI315)</f>
        <v>0</v>
      </c>
      <c r="AO315" s="318" t="s">
        <v>92</v>
      </c>
      <c r="AP315" s="557"/>
      <c r="AQ315" s="557"/>
      <c r="AR315" s="557" t="s">
        <v>90</v>
      </c>
      <c r="AS315" s="613"/>
    </row>
    <row r="316" spans="1:134" ht="16" thickBot="1" x14ac:dyDescent="0.4">
      <c r="B316" s="535" t="s">
        <v>238</v>
      </c>
      <c r="C316" s="536"/>
      <c r="D316" s="390">
        <f>K310+L310</f>
        <v>0</v>
      </c>
      <c r="F316" s="357"/>
      <c r="G316" s="357"/>
      <c r="O316" s="309"/>
      <c r="P316" s="585" t="s">
        <v>238</v>
      </c>
      <c r="Q316" s="586"/>
      <c r="R316" s="586"/>
      <c r="S316" s="189">
        <f>SUM(S314:S315)</f>
        <v>0</v>
      </c>
      <c r="T316" s="585" t="s">
        <v>107</v>
      </c>
      <c r="U316" s="586"/>
      <c r="V316" s="161">
        <f>D316-S316</f>
        <v>0</v>
      </c>
      <c r="W316" s="431"/>
      <c r="X316" s="431"/>
      <c r="Y316" s="431"/>
      <c r="Z316" s="431"/>
      <c r="AA316" s="431"/>
      <c r="AF316" s="309"/>
      <c r="AG316" s="549" t="s">
        <v>194</v>
      </c>
      <c r="AH316" s="550"/>
      <c r="AI316" s="606">
        <f>SUM(AI314:AI315)</f>
        <v>0</v>
      </c>
      <c r="AJ316" s="606"/>
      <c r="AK316" s="550" t="s">
        <v>200</v>
      </c>
      <c r="AL316" s="550"/>
      <c r="AM316" s="278">
        <f>IF($S$73&lt;&gt;0, S316+'Year 1'!AM360-AI316, D316+'Year 1'!AM360-AI316)</f>
        <v>0</v>
      </c>
      <c r="AO316" s="431"/>
      <c r="AP316" s="431"/>
      <c r="AQ316" s="431"/>
      <c r="AR316" s="431"/>
      <c r="AS316" s="431"/>
    </row>
    <row r="317" spans="1:134" ht="16" thickBot="1" x14ac:dyDescent="0.4">
      <c r="B317" s="535" t="s">
        <v>239</v>
      </c>
      <c r="C317" s="536"/>
      <c r="D317" s="265">
        <f>M310</f>
        <v>0</v>
      </c>
      <c r="F317" s="357"/>
      <c r="G317" s="357"/>
      <c r="O317" s="309"/>
      <c r="P317" s="585" t="s">
        <v>239</v>
      </c>
      <c r="Q317" s="586"/>
      <c r="R317" s="586"/>
      <c r="S317" s="189">
        <f>AC310</f>
        <v>0</v>
      </c>
      <c r="T317" s="580" t="s">
        <v>108</v>
      </c>
      <c r="U317" s="580"/>
      <c r="V317" s="352">
        <f>D317-S317</f>
        <v>0</v>
      </c>
      <c r="W317" s="602"/>
      <c r="X317" s="602"/>
      <c r="Y317" s="604"/>
      <c r="Z317" s="604"/>
      <c r="AA317" s="604"/>
      <c r="AB317" s="358"/>
      <c r="AC317" s="358"/>
      <c r="AD317" s="358"/>
      <c r="AF317" s="309"/>
      <c r="AG317" s="549" t="s">
        <v>275</v>
      </c>
      <c r="AH317" s="550"/>
      <c r="AI317" s="606">
        <f>AT310</f>
        <v>0</v>
      </c>
      <c r="AJ317" s="606"/>
      <c r="AK317" s="551" t="s">
        <v>276</v>
      </c>
      <c r="AL317" s="551"/>
      <c r="AM317" s="276">
        <f>IF($S$73&lt;&gt;0, S317+'Year 1'!AM361-AI317, D317+'Year 1'!AM361-AI317)</f>
        <v>0</v>
      </c>
      <c r="AO317" s="428" t="s">
        <v>93</v>
      </c>
      <c r="AP317" s="429"/>
      <c r="AQ317" s="630"/>
      <c r="AR317" s="630"/>
      <c r="AS317" s="631"/>
      <c r="AT317" s="358"/>
      <c r="AU317" s="358"/>
    </row>
    <row r="318" spans="1:134" x14ac:dyDescent="0.35">
      <c r="B318" s="535" t="s">
        <v>174</v>
      </c>
      <c r="C318" s="536"/>
      <c r="D318" s="324" t="e">
        <f>L310/K310</f>
        <v>#DIV/0!</v>
      </c>
      <c r="F318" s="357"/>
      <c r="G318" s="357"/>
      <c r="O318" s="309"/>
      <c r="P318" s="585" t="s">
        <v>174</v>
      </c>
      <c r="Q318" s="586"/>
      <c r="R318" s="586"/>
      <c r="S318" s="203" t="e">
        <f>S315/S314</f>
        <v>#DIV/0!</v>
      </c>
      <c r="T318" s="349"/>
      <c r="U318" s="188"/>
      <c r="V318" s="350"/>
      <c r="W318" s="358"/>
      <c r="X318" s="358"/>
      <c r="Y318" s="358"/>
      <c r="Z318" s="358"/>
      <c r="AA318" s="358"/>
      <c r="AF318" s="309"/>
      <c r="AG318" s="624" t="s">
        <v>208</v>
      </c>
      <c r="AH318" s="617"/>
      <c r="AI318" s="607" t="e">
        <f>AQ308/AQ310</f>
        <v>#DIV/0!</v>
      </c>
      <c r="AJ318" s="608"/>
      <c r="AO318" s="358"/>
      <c r="AP318" s="358"/>
      <c r="AQ318" s="358"/>
      <c r="AR318" s="358"/>
      <c r="AS318" s="358"/>
    </row>
    <row r="319" spans="1:134" ht="16" thickBot="1" x14ac:dyDescent="0.4">
      <c r="B319" s="537" t="s">
        <v>144</v>
      </c>
      <c r="C319" s="538"/>
      <c r="D319" s="266" t="e">
        <f>D322 &amp; D323 &amp; D324</f>
        <v>#DIV/0!</v>
      </c>
      <c r="F319" s="357"/>
      <c r="G319" s="357"/>
      <c r="O319" s="309"/>
      <c r="P319" s="638" t="s">
        <v>144</v>
      </c>
      <c r="Q319" s="580"/>
      <c r="R319" s="580"/>
      <c r="S319" s="353" t="e">
        <f>S322 &amp; S323 &amp; S324</f>
        <v>#DIV/0!</v>
      </c>
      <c r="T319" s="188"/>
      <c r="U319" s="188"/>
      <c r="V319" s="190"/>
      <c r="AF319" s="309"/>
      <c r="AG319" s="537" t="s">
        <v>209</v>
      </c>
      <c r="AH319" s="538"/>
      <c r="AI319" s="647" t="e">
        <f>AR308/(AR310+AS310)</f>
        <v>#DIV/0!</v>
      </c>
      <c r="AJ319" s="648"/>
    </row>
    <row r="320" spans="1:134" x14ac:dyDescent="0.35">
      <c r="F320" s="357"/>
      <c r="G320" s="357"/>
    </row>
    <row r="321" spans="1:47" x14ac:dyDescent="0.35">
      <c r="F321" s="357"/>
      <c r="G321" s="357"/>
    </row>
    <row r="322" spans="1:47" x14ac:dyDescent="0.35">
      <c r="D322" s="357" t="e">
        <f>D313/D313</f>
        <v>#DIV/0!</v>
      </c>
      <c r="F322" s="357"/>
      <c r="G322" s="357"/>
      <c r="S322" s="357" t="e">
        <f>S313/S313</f>
        <v>#DIV/0!</v>
      </c>
    </row>
    <row r="323" spans="1:47" x14ac:dyDescent="0.35">
      <c r="D323" s="357" t="s">
        <v>145</v>
      </c>
      <c r="F323" s="357"/>
      <c r="G323" s="357"/>
      <c r="S323" s="357" t="s">
        <v>145</v>
      </c>
    </row>
    <row r="324" spans="1:47" x14ac:dyDescent="0.35">
      <c r="D324" s="225" t="e">
        <f>D316/D313</f>
        <v>#DIV/0!</v>
      </c>
      <c r="F324" s="357"/>
      <c r="G324" s="357"/>
      <c r="S324" s="225" t="e">
        <f>S316/S313</f>
        <v>#DIV/0!</v>
      </c>
    </row>
    <row r="325" spans="1:47" x14ac:dyDescent="0.35">
      <c r="F325" s="357"/>
      <c r="G325" s="357"/>
    </row>
    <row r="326" spans="1:47" ht="16" thickBot="1" x14ac:dyDescent="0.4">
      <c r="F326" s="357"/>
      <c r="G326" s="357"/>
    </row>
    <row r="327" spans="1:47" s="242" customFormat="1" x14ac:dyDescent="0.35">
      <c r="A327" s="519" t="s">
        <v>97</v>
      </c>
      <c r="B327" s="520"/>
      <c r="C327" s="520"/>
      <c r="D327" s="520"/>
      <c r="E327" s="520"/>
      <c r="F327" s="520"/>
      <c r="G327" s="520"/>
      <c r="H327" s="520"/>
      <c r="I327" s="520"/>
      <c r="J327" s="520"/>
      <c r="K327" s="520"/>
      <c r="L327" s="520"/>
      <c r="M327" s="521"/>
      <c r="N327" s="413"/>
      <c r="P327" s="573" t="s">
        <v>261</v>
      </c>
      <c r="Q327" s="574"/>
      <c r="R327" s="574"/>
      <c r="S327" s="574"/>
      <c r="T327" s="574"/>
      <c r="U327" s="574"/>
      <c r="V327" s="574"/>
      <c r="W327" s="574"/>
      <c r="X327" s="574"/>
      <c r="Y327" s="574"/>
      <c r="Z327" s="574"/>
      <c r="AA327" s="574"/>
      <c r="AB327" s="574"/>
      <c r="AC327" s="574"/>
      <c r="AD327" s="575"/>
      <c r="AG327" s="614" t="s">
        <v>277</v>
      </c>
      <c r="AH327" s="615"/>
      <c r="AI327" s="615"/>
      <c r="AJ327" s="615"/>
      <c r="AK327" s="615"/>
      <c r="AL327" s="615"/>
      <c r="AM327" s="615"/>
      <c r="AN327" s="615"/>
      <c r="AO327" s="615"/>
      <c r="AP327" s="615"/>
      <c r="AQ327" s="615"/>
      <c r="AR327" s="615"/>
      <c r="AS327" s="615"/>
      <c r="AT327" s="615"/>
      <c r="AU327" s="616"/>
    </row>
    <row r="328" spans="1:47" s="242" customFormat="1" x14ac:dyDescent="0.35">
      <c r="A328" s="522" t="s">
        <v>8</v>
      </c>
      <c r="B328" s="496"/>
      <c r="C328" s="496"/>
      <c r="D328" s="496"/>
      <c r="E328" s="496"/>
      <c r="F328" s="496"/>
      <c r="G328" s="496"/>
      <c r="H328" s="496"/>
      <c r="I328" s="496"/>
      <c r="J328" s="496"/>
      <c r="K328" s="496"/>
      <c r="L328" s="496"/>
      <c r="M328" s="523"/>
      <c r="N328" s="413"/>
      <c r="P328" s="522" t="s">
        <v>262</v>
      </c>
      <c r="Q328" s="496"/>
      <c r="R328" s="496"/>
      <c r="S328" s="496"/>
      <c r="T328" s="496"/>
      <c r="U328" s="496"/>
      <c r="V328" s="496"/>
      <c r="W328" s="496"/>
      <c r="X328" s="496"/>
      <c r="Y328" s="496"/>
      <c r="Z328" s="496"/>
      <c r="AA328" s="496"/>
      <c r="AB328" s="496"/>
      <c r="AC328" s="496"/>
      <c r="AD328" s="523"/>
      <c r="AG328" s="522" t="s">
        <v>45</v>
      </c>
      <c r="AH328" s="496"/>
      <c r="AI328" s="496"/>
      <c r="AJ328" s="496"/>
      <c r="AK328" s="496"/>
      <c r="AL328" s="496"/>
      <c r="AM328" s="496"/>
      <c r="AN328" s="496"/>
      <c r="AO328" s="496"/>
      <c r="AP328" s="496"/>
      <c r="AQ328" s="496"/>
      <c r="AR328" s="496"/>
      <c r="AS328" s="496"/>
      <c r="AT328" s="496"/>
      <c r="AU328" s="523"/>
    </row>
    <row r="329" spans="1:47" s="165" customFormat="1" x14ac:dyDescent="0.35">
      <c r="A329" s="495" t="s">
        <v>240</v>
      </c>
      <c r="B329" s="491"/>
      <c r="C329" s="525"/>
      <c r="D329" s="525"/>
      <c r="E329" s="525"/>
      <c r="F329" s="525"/>
      <c r="G329" s="409" t="s">
        <v>241</v>
      </c>
      <c r="H329" s="525"/>
      <c r="I329" s="525"/>
      <c r="J329" s="525"/>
      <c r="K329" s="525"/>
      <c r="L329" s="525"/>
      <c r="M329" s="526"/>
      <c r="N329" s="432"/>
      <c r="P329" s="495" t="s">
        <v>240</v>
      </c>
      <c r="Q329" s="491"/>
      <c r="R329" s="525"/>
      <c r="S329" s="525"/>
      <c r="T329" s="525"/>
      <c r="U329" s="525"/>
      <c r="V329" s="525"/>
      <c r="W329" s="409" t="s">
        <v>241</v>
      </c>
      <c r="X329" s="525"/>
      <c r="Y329" s="525"/>
      <c r="Z329" s="525"/>
      <c r="AA329" s="525"/>
      <c r="AB329" s="525"/>
      <c r="AC329" s="525"/>
      <c r="AD329" s="526"/>
      <c r="AG329" s="495" t="s">
        <v>240</v>
      </c>
      <c r="AH329" s="491"/>
      <c r="AI329" s="525"/>
      <c r="AJ329" s="525"/>
      <c r="AK329" s="525"/>
      <c r="AL329" s="525"/>
      <c r="AM329" s="525"/>
      <c r="AN329" s="409" t="s">
        <v>241</v>
      </c>
      <c r="AO329" s="525"/>
      <c r="AP329" s="525"/>
      <c r="AQ329" s="525"/>
      <c r="AR329" s="525"/>
      <c r="AS329" s="525"/>
      <c r="AT329" s="525"/>
      <c r="AU329" s="526"/>
    </row>
    <row r="330" spans="1:47" x14ac:dyDescent="0.35">
      <c r="A330" s="522" t="s">
        <v>0</v>
      </c>
      <c r="B330" s="496"/>
      <c r="C330" s="512"/>
      <c r="D330" s="512"/>
      <c r="E330" s="512"/>
      <c r="F330" s="512"/>
      <c r="G330" s="512"/>
      <c r="H330" s="512"/>
      <c r="I330" s="512"/>
      <c r="J330" s="512"/>
      <c r="K330" s="512"/>
      <c r="L330" s="512"/>
      <c r="M330" s="527"/>
      <c r="P330" s="522" t="s">
        <v>0</v>
      </c>
      <c r="Q330" s="496"/>
      <c r="R330" s="617"/>
      <c r="S330" s="617"/>
      <c r="T330" s="617"/>
      <c r="U330" s="617"/>
      <c r="V330" s="617"/>
      <c r="W330" s="617"/>
      <c r="X330" s="617"/>
      <c r="Y330" s="617"/>
      <c r="Z330" s="617"/>
      <c r="AA330" s="617"/>
      <c r="AB330" s="617"/>
      <c r="AC330" s="617"/>
      <c r="AD330" s="618"/>
      <c r="AG330" s="522" t="s">
        <v>0</v>
      </c>
      <c r="AH330" s="496"/>
      <c r="AI330" s="617"/>
      <c r="AJ330" s="617"/>
      <c r="AK330" s="617"/>
      <c r="AL330" s="617"/>
      <c r="AM330" s="617"/>
      <c r="AN330" s="617"/>
      <c r="AO330" s="617"/>
      <c r="AP330" s="617"/>
      <c r="AQ330" s="617"/>
      <c r="AR330" s="617"/>
      <c r="AS330" s="617"/>
      <c r="AT330" s="617"/>
      <c r="AU330" s="618"/>
    </row>
    <row r="331" spans="1:47" x14ac:dyDescent="0.35">
      <c r="A331" s="522" t="s">
        <v>96</v>
      </c>
      <c r="B331" s="496"/>
      <c r="C331" s="512"/>
      <c r="D331" s="512"/>
      <c r="E331" s="512"/>
      <c r="F331" s="512"/>
      <c r="G331" s="512"/>
      <c r="H331" s="512"/>
      <c r="I331" s="512"/>
      <c r="J331" s="512"/>
      <c r="K331" s="512"/>
      <c r="L331" s="512"/>
      <c r="M331" s="527"/>
      <c r="P331" s="522" t="s">
        <v>96</v>
      </c>
      <c r="Q331" s="496"/>
      <c r="R331" s="617"/>
      <c r="S331" s="617"/>
      <c r="T331" s="617"/>
      <c r="U331" s="617"/>
      <c r="V331" s="617"/>
      <c r="W331" s="617"/>
      <c r="X331" s="617"/>
      <c r="Y331" s="617"/>
      <c r="Z331" s="617"/>
      <c r="AA331" s="617"/>
      <c r="AB331" s="617"/>
      <c r="AC331" s="617"/>
      <c r="AD331" s="618"/>
      <c r="AG331" s="522" t="s">
        <v>96</v>
      </c>
      <c r="AH331" s="496"/>
      <c r="AI331" s="617"/>
      <c r="AJ331" s="617"/>
      <c r="AK331" s="617"/>
      <c r="AL331" s="617"/>
      <c r="AM331" s="617"/>
      <c r="AN331" s="617"/>
      <c r="AO331" s="617"/>
      <c r="AP331" s="617"/>
      <c r="AQ331" s="617"/>
      <c r="AR331" s="617"/>
      <c r="AS331" s="617"/>
      <c r="AT331" s="617"/>
      <c r="AU331" s="618"/>
    </row>
    <row r="332" spans="1:47" ht="16" thickBot="1" x14ac:dyDescent="0.4">
      <c r="A332" s="540" t="s">
        <v>2</v>
      </c>
      <c r="B332" s="541"/>
      <c r="C332" s="528"/>
      <c r="D332" s="528"/>
      <c r="E332" s="528"/>
      <c r="F332" s="528"/>
      <c r="G332" s="528"/>
      <c r="H332" s="528"/>
      <c r="I332" s="528"/>
      <c r="J332" s="528"/>
      <c r="K332" s="528"/>
      <c r="L332" s="528"/>
      <c r="M332" s="529"/>
      <c r="P332" s="540" t="s">
        <v>2</v>
      </c>
      <c r="Q332" s="541"/>
      <c r="R332" s="494"/>
      <c r="S332" s="494"/>
      <c r="T332" s="494"/>
      <c r="U332" s="494"/>
      <c r="V332" s="494"/>
      <c r="W332" s="494"/>
      <c r="X332" s="494"/>
      <c r="Y332" s="494"/>
      <c r="Z332" s="494"/>
      <c r="AA332" s="494"/>
      <c r="AB332" s="494"/>
      <c r="AC332" s="494"/>
      <c r="AD332" s="619"/>
      <c r="AG332" s="540" t="s">
        <v>2</v>
      </c>
      <c r="AH332" s="541"/>
      <c r="AI332" s="494"/>
      <c r="AJ332" s="494"/>
      <c r="AK332" s="494"/>
      <c r="AL332" s="494"/>
      <c r="AM332" s="494"/>
      <c r="AN332" s="494"/>
      <c r="AO332" s="494"/>
      <c r="AP332" s="494"/>
      <c r="AQ332" s="494"/>
      <c r="AR332" s="494"/>
      <c r="AS332" s="494"/>
      <c r="AT332" s="494"/>
      <c r="AU332" s="619"/>
    </row>
    <row r="333" spans="1:47" ht="16" thickBot="1" x14ac:dyDescent="0.4">
      <c r="F333" s="357"/>
      <c r="G333" s="357"/>
    </row>
    <row r="334" spans="1:47" s="242" customFormat="1" x14ac:dyDescent="0.35">
      <c r="A334" s="502" t="s">
        <v>84</v>
      </c>
      <c r="B334" s="503"/>
      <c r="C334" s="503"/>
      <c r="D334" s="503"/>
      <c r="E334" s="503"/>
      <c r="F334" s="503"/>
      <c r="G334" s="503"/>
      <c r="H334" s="503"/>
      <c r="I334" s="503"/>
      <c r="J334" s="503"/>
      <c r="K334" s="503"/>
      <c r="L334" s="503"/>
      <c r="M334" s="518"/>
      <c r="N334" s="413"/>
      <c r="P334" s="502" t="s">
        <v>84</v>
      </c>
      <c r="Q334" s="503"/>
      <c r="R334" s="503"/>
      <c r="S334" s="503"/>
      <c r="T334" s="503"/>
      <c r="U334" s="503"/>
      <c r="V334" s="503"/>
      <c r="W334" s="503"/>
      <c r="X334" s="503"/>
      <c r="Y334" s="503"/>
      <c r="Z334" s="503"/>
      <c r="AA334" s="503"/>
      <c r="AB334" s="503"/>
      <c r="AC334" s="503"/>
      <c r="AD334" s="518"/>
      <c r="AE334" s="413"/>
      <c r="AG334" s="502" t="s">
        <v>84</v>
      </c>
      <c r="AH334" s="503"/>
      <c r="AI334" s="503"/>
      <c r="AJ334" s="503"/>
      <c r="AK334" s="503"/>
      <c r="AL334" s="503"/>
      <c r="AM334" s="503"/>
      <c r="AN334" s="503"/>
      <c r="AO334" s="503"/>
      <c r="AP334" s="503"/>
      <c r="AQ334" s="503"/>
      <c r="AR334" s="503"/>
      <c r="AS334" s="503"/>
      <c r="AT334" s="503"/>
      <c r="AU334" s="518"/>
    </row>
    <row r="335" spans="1:47" s="242" customFormat="1" x14ac:dyDescent="0.35">
      <c r="A335" s="419"/>
      <c r="B335" s="412" t="s">
        <v>85</v>
      </c>
      <c r="C335" s="496" t="s">
        <v>13</v>
      </c>
      <c r="D335" s="496"/>
      <c r="E335" s="424" t="s">
        <v>14</v>
      </c>
      <c r="F335" s="412" t="s">
        <v>171</v>
      </c>
      <c r="G335" s="412" t="s">
        <v>68</v>
      </c>
      <c r="H335" s="422" t="s">
        <v>151</v>
      </c>
      <c r="I335" s="412" t="s">
        <v>80</v>
      </c>
      <c r="J335" s="412" t="s">
        <v>81</v>
      </c>
      <c r="K335" s="422" t="s">
        <v>82</v>
      </c>
      <c r="L335" s="412" t="s">
        <v>150</v>
      </c>
      <c r="M335" s="259" t="s">
        <v>18</v>
      </c>
      <c r="N335" s="413"/>
      <c r="P335" s="419"/>
      <c r="Q335" s="412" t="s">
        <v>85</v>
      </c>
      <c r="R335" s="496" t="s">
        <v>13</v>
      </c>
      <c r="S335" s="496"/>
      <c r="T335" s="424" t="s">
        <v>14</v>
      </c>
      <c r="U335" s="260" t="s">
        <v>263</v>
      </c>
      <c r="V335" s="424" t="s">
        <v>171</v>
      </c>
      <c r="W335" s="424" t="s">
        <v>68</v>
      </c>
      <c r="X335" s="260" t="s">
        <v>151</v>
      </c>
      <c r="Y335" s="424" t="s">
        <v>80</v>
      </c>
      <c r="Z335" s="424" t="s">
        <v>81</v>
      </c>
      <c r="AA335" s="260" t="s">
        <v>82</v>
      </c>
      <c r="AB335" s="424" t="s">
        <v>150</v>
      </c>
      <c r="AC335" s="260" t="s">
        <v>18</v>
      </c>
      <c r="AD335" s="267" t="s">
        <v>114</v>
      </c>
      <c r="AE335" s="413"/>
      <c r="AG335" s="419"/>
      <c r="AH335" s="412" t="s">
        <v>85</v>
      </c>
      <c r="AI335" s="496" t="s">
        <v>13</v>
      </c>
      <c r="AJ335" s="496"/>
      <c r="AK335" s="424" t="s">
        <v>14</v>
      </c>
      <c r="AL335" s="260" t="s">
        <v>263</v>
      </c>
      <c r="AM335" s="424" t="s">
        <v>171</v>
      </c>
      <c r="AN335" s="424" t="s">
        <v>68</v>
      </c>
      <c r="AO335" s="260" t="s">
        <v>151</v>
      </c>
      <c r="AP335" s="424" t="s">
        <v>80</v>
      </c>
      <c r="AQ335" s="424" t="s">
        <v>81</v>
      </c>
      <c r="AR335" s="260" t="s">
        <v>82</v>
      </c>
      <c r="AS335" s="424" t="s">
        <v>150</v>
      </c>
      <c r="AT335" s="260" t="s">
        <v>213</v>
      </c>
      <c r="AU335" s="267" t="s">
        <v>266</v>
      </c>
    </row>
    <row r="336" spans="1:47" x14ac:dyDescent="0.35">
      <c r="A336" s="415">
        <v>1</v>
      </c>
      <c r="B336" s="420"/>
      <c r="C336" s="491"/>
      <c r="D336" s="491"/>
      <c r="E336" s="423"/>
      <c r="F336" s="234">
        <v>0</v>
      </c>
      <c r="G336" s="234">
        <v>0</v>
      </c>
      <c r="H336" s="235">
        <f>SUM(F336:G336)</f>
        <v>0</v>
      </c>
      <c r="I336" s="234">
        <v>0</v>
      </c>
      <c r="J336" s="234">
        <v>0</v>
      </c>
      <c r="K336" s="235">
        <f>SUM(I336:J336)</f>
        <v>0</v>
      </c>
      <c r="L336" s="234">
        <v>0</v>
      </c>
      <c r="M336" s="236">
        <f>SUM(H336, K336, L336)</f>
        <v>0</v>
      </c>
      <c r="N336" s="222"/>
      <c r="P336" s="415">
        <v>1</v>
      </c>
      <c r="Q336" s="420"/>
      <c r="R336" s="491"/>
      <c r="S336" s="491"/>
      <c r="T336" s="409"/>
      <c r="U336" s="162">
        <f>AU256</f>
        <v>0</v>
      </c>
      <c r="V336" s="234">
        <v>0</v>
      </c>
      <c r="W336" s="234">
        <v>0</v>
      </c>
      <c r="X336" s="295">
        <f>SUM(V336:W336)</f>
        <v>0</v>
      </c>
      <c r="Y336" s="234">
        <v>0</v>
      </c>
      <c r="Z336" s="234">
        <v>0</v>
      </c>
      <c r="AA336" s="295">
        <f>SUM(Y336:Z336)</f>
        <v>0</v>
      </c>
      <c r="AB336" s="234">
        <v>0</v>
      </c>
      <c r="AC336" s="295">
        <f>SUM(X336, AA336, AB336)</f>
        <v>0</v>
      </c>
      <c r="AD336" s="296">
        <f>M336-AC336</f>
        <v>0</v>
      </c>
      <c r="AE336" s="222"/>
      <c r="AG336" s="415">
        <v>1</v>
      </c>
      <c r="AH336" s="420"/>
      <c r="AI336" s="491"/>
      <c r="AJ336" s="491"/>
      <c r="AK336" s="409"/>
      <c r="AL336" s="307">
        <f>AU256</f>
        <v>0</v>
      </c>
      <c r="AM336" s="234">
        <v>0</v>
      </c>
      <c r="AN336" s="234">
        <v>0</v>
      </c>
      <c r="AO336" s="277">
        <f>SUM(AM336:AN336)</f>
        <v>0</v>
      </c>
      <c r="AP336" s="234">
        <v>0</v>
      </c>
      <c r="AQ336" s="234">
        <v>0</v>
      </c>
      <c r="AR336" s="277">
        <f>SUM(AP336:AQ336)</f>
        <v>0</v>
      </c>
      <c r="AS336" s="234">
        <v>0</v>
      </c>
      <c r="AT336" s="277">
        <f>SUM(AO336, AR336, AS336)</f>
        <v>0</v>
      </c>
      <c r="AU336" s="278">
        <f>IF($S$393&lt;&gt;0, AC336+AL336-AT336, M336+AL336-AT336)</f>
        <v>0</v>
      </c>
    </row>
    <row r="337" spans="1:48" x14ac:dyDescent="0.35">
      <c r="A337" s="415">
        <v>2</v>
      </c>
      <c r="B337" s="420"/>
      <c r="C337" s="491"/>
      <c r="D337" s="491"/>
      <c r="E337" s="423"/>
      <c r="F337" s="234">
        <v>0</v>
      </c>
      <c r="G337" s="234">
        <v>0</v>
      </c>
      <c r="H337" s="235">
        <f t="shared" ref="H337:H342" si="287">SUM(F337:G337)</f>
        <v>0</v>
      </c>
      <c r="I337" s="234">
        <v>0</v>
      </c>
      <c r="J337" s="234">
        <v>0</v>
      </c>
      <c r="K337" s="235">
        <f t="shared" ref="K337:K342" si="288">SUM(I337:J337)</f>
        <v>0</v>
      </c>
      <c r="L337" s="234">
        <v>0</v>
      </c>
      <c r="M337" s="236">
        <f t="shared" ref="M337:M342" si="289">SUM(H337, K337, L337)</f>
        <v>0</v>
      </c>
      <c r="N337" s="222"/>
      <c r="P337" s="415">
        <v>2</v>
      </c>
      <c r="Q337" s="420"/>
      <c r="R337" s="491"/>
      <c r="S337" s="491"/>
      <c r="T337" s="409"/>
      <c r="U337" s="162">
        <f t="shared" ref="U337:U343" si="290">AU257</f>
        <v>0</v>
      </c>
      <c r="V337" s="234">
        <v>0</v>
      </c>
      <c r="W337" s="234">
        <v>0</v>
      </c>
      <c r="X337" s="295">
        <f t="shared" ref="X337:X342" si="291">SUM(V337:W337)</f>
        <v>0</v>
      </c>
      <c r="Y337" s="234">
        <v>0</v>
      </c>
      <c r="Z337" s="234">
        <v>0</v>
      </c>
      <c r="AA337" s="295">
        <f t="shared" ref="AA337:AA342" si="292">SUM(Y337:Z337)</f>
        <v>0</v>
      </c>
      <c r="AB337" s="234">
        <v>0</v>
      </c>
      <c r="AC337" s="295">
        <f t="shared" ref="AC337:AC342" si="293">SUM(X337, AA337, AB337)</f>
        <v>0</v>
      </c>
      <c r="AD337" s="296">
        <f t="shared" ref="AD337:AD342" si="294">M337-AC337</f>
        <v>0</v>
      </c>
      <c r="AE337" s="222"/>
      <c r="AG337" s="415">
        <v>2</v>
      </c>
      <c r="AH337" s="420"/>
      <c r="AI337" s="491"/>
      <c r="AJ337" s="491"/>
      <c r="AK337" s="409"/>
      <c r="AL337" s="307">
        <f t="shared" ref="AL337:AL343" si="295">AU257</f>
        <v>0</v>
      </c>
      <c r="AM337" s="234">
        <v>0</v>
      </c>
      <c r="AN337" s="234">
        <v>0</v>
      </c>
      <c r="AO337" s="277">
        <f t="shared" ref="AO337:AO342" si="296">SUM(AM337:AN337)</f>
        <v>0</v>
      </c>
      <c r="AP337" s="234">
        <v>0</v>
      </c>
      <c r="AQ337" s="234">
        <v>0</v>
      </c>
      <c r="AR337" s="277">
        <f t="shared" ref="AR337:AR342" si="297">SUM(AP337:AQ337)</f>
        <v>0</v>
      </c>
      <c r="AS337" s="234">
        <v>0</v>
      </c>
      <c r="AT337" s="277">
        <f t="shared" ref="AT337:AT342" si="298">SUM(AO337, AR337, AS337)</f>
        <v>0</v>
      </c>
      <c r="AU337" s="278">
        <f t="shared" ref="AU337:AU343" si="299">IF($S$393&lt;&gt;0, AC337+AL337-AT337, M337+AL337-AT337)</f>
        <v>0</v>
      </c>
    </row>
    <row r="338" spans="1:48" x14ac:dyDescent="0.35">
      <c r="A338" s="415">
        <v>3</v>
      </c>
      <c r="B338" s="420"/>
      <c r="C338" s="491"/>
      <c r="D338" s="491"/>
      <c r="E338" s="423"/>
      <c r="F338" s="234">
        <v>0</v>
      </c>
      <c r="G338" s="234">
        <v>0</v>
      </c>
      <c r="H338" s="235">
        <f t="shared" si="287"/>
        <v>0</v>
      </c>
      <c r="I338" s="234">
        <v>0</v>
      </c>
      <c r="J338" s="234">
        <v>0</v>
      </c>
      <c r="K338" s="235">
        <f t="shared" si="288"/>
        <v>0</v>
      </c>
      <c r="L338" s="234">
        <v>0</v>
      </c>
      <c r="M338" s="236">
        <f t="shared" si="289"/>
        <v>0</v>
      </c>
      <c r="N338" s="222"/>
      <c r="P338" s="415">
        <v>3</v>
      </c>
      <c r="Q338" s="420"/>
      <c r="R338" s="491"/>
      <c r="S338" s="491"/>
      <c r="T338" s="409"/>
      <c r="U338" s="162">
        <f t="shared" si="290"/>
        <v>0</v>
      </c>
      <c r="V338" s="234">
        <v>0</v>
      </c>
      <c r="W338" s="234">
        <v>0</v>
      </c>
      <c r="X338" s="295">
        <f t="shared" si="291"/>
        <v>0</v>
      </c>
      <c r="Y338" s="234">
        <v>0</v>
      </c>
      <c r="Z338" s="234">
        <v>0</v>
      </c>
      <c r="AA338" s="295">
        <f t="shared" si="292"/>
        <v>0</v>
      </c>
      <c r="AB338" s="234">
        <v>0</v>
      </c>
      <c r="AC338" s="295">
        <f t="shared" si="293"/>
        <v>0</v>
      </c>
      <c r="AD338" s="296">
        <f t="shared" si="294"/>
        <v>0</v>
      </c>
      <c r="AE338" s="222"/>
      <c r="AG338" s="415">
        <v>3</v>
      </c>
      <c r="AH338" s="420"/>
      <c r="AI338" s="491"/>
      <c r="AJ338" s="491"/>
      <c r="AK338" s="409"/>
      <c r="AL338" s="307">
        <f t="shared" si="295"/>
        <v>0</v>
      </c>
      <c r="AM338" s="234">
        <v>0</v>
      </c>
      <c r="AN338" s="234">
        <v>0</v>
      </c>
      <c r="AO338" s="277">
        <f t="shared" si="296"/>
        <v>0</v>
      </c>
      <c r="AP338" s="234">
        <v>0</v>
      </c>
      <c r="AQ338" s="234">
        <v>0</v>
      </c>
      <c r="AR338" s="277">
        <f t="shared" si="297"/>
        <v>0</v>
      </c>
      <c r="AS338" s="234">
        <v>0</v>
      </c>
      <c r="AT338" s="277">
        <f t="shared" si="298"/>
        <v>0</v>
      </c>
      <c r="AU338" s="278">
        <f t="shared" si="299"/>
        <v>0</v>
      </c>
    </row>
    <row r="339" spans="1:48" x14ac:dyDescent="0.35">
      <c r="A339" s="415">
        <v>4</v>
      </c>
      <c r="B339" s="420"/>
      <c r="C339" s="491"/>
      <c r="D339" s="491"/>
      <c r="E339" s="423"/>
      <c r="F339" s="234">
        <v>0</v>
      </c>
      <c r="G339" s="234">
        <v>0</v>
      </c>
      <c r="H339" s="235">
        <f>SUM(F339:G339)</f>
        <v>0</v>
      </c>
      <c r="I339" s="234">
        <v>0</v>
      </c>
      <c r="J339" s="234">
        <v>0</v>
      </c>
      <c r="K339" s="235">
        <f>SUM(I339:J339)</f>
        <v>0</v>
      </c>
      <c r="L339" s="234">
        <v>0</v>
      </c>
      <c r="M339" s="236">
        <f>SUM(H339, K339, L339)</f>
        <v>0</v>
      </c>
      <c r="N339" s="222"/>
      <c r="P339" s="415">
        <v>4</v>
      </c>
      <c r="Q339" s="420"/>
      <c r="R339" s="491"/>
      <c r="S339" s="491"/>
      <c r="T339" s="409"/>
      <c r="U339" s="162">
        <f t="shared" si="290"/>
        <v>0</v>
      </c>
      <c r="V339" s="234">
        <v>0</v>
      </c>
      <c r="W339" s="234">
        <v>0</v>
      </c>
      <c r="X339" s="295">
        <f t="shared" si="291"/>
        <v>0</v>
      </c>
      <c r="Y339" s="234">
        <v>0</v>
      </c>
      <c r="Z339" s="234">
        <v>0</v>
      </c>
      <c r="AA339" s="295">
        <f t="shared" si="292"/>
        <v>0</v>
      </c>
      <c r="AB339" s="234">
        <v>0</v>
      </c>
      <c r="AC339" s="295">
        <f t="shared" si="293"/>
        <v>0</v>
      </c>
      <c r="AD339" s="296">
        <f t="shared" si="294"/>
        <v>0</v>
      </c>
      <c r="AE339" s="222"/>
      <c r="AG339" s="415">
        <v>4</v>
      </c>
      <c r="AH339" s="420"/>
      <c r="AI339" s="491"/>
      <c r="AJ339" s="491"/>
      <c r="AK339" s="409"/>
      <c r="AL339" s="307">
        <f t="shared" si="295"/>
        <v>0</v>
      </c>
      <c r="AM339" s="234">
        <v>0</v>
      </c>
      <c r="AN339" s="234">
        <v>0</v>
      </c>
      <c r="AO339" s="277">
        <f t="shared" si="296"/>
        <v>0</v>
      </c>
      <c r="AP339" s="234">
        <v>0</v>
      </c>
      <c r="AQ339" s="234">
        <v>0</v>
      </c>
      <c r="AR339" s="277">
        <f t="shared" si="297"/>
        <v>0</v>
      </c>
      <c r="AS339" s="234">
        <v>0</v>
      </c>
      <c r="AT339" s="277">
        <f t="shared" si="298"/>
        <v>0</v>
      </c>
      <c r="AU339" s="278">
        <f t="shared" si="299"/>
        <v>0</v>
      </c>
    </row>
    <row r="340" spans="1:48" x14ac:dyDescent="0.35">
      <c r="A340" s="415">
        <v>5</v>
      </c>
      <c r="B340" s="420"/>
      <c r="C340" s="491"/>
      <c r="D340" s="491"/>
      <c r="E340" s="423"/>
      <c r="F340" s="234">
        <v>0</v>
      </c>
      <c r="G340" s="234">
        <v>0</v>
      </c>
      <c r="H340" s="235">
        <f t="shared" si="287"/>
        <v>0</v>
      </c>
      <c r="I340" s="234">
        <v>0</v>
      </c>
      <c r="J340" s="234">
        <v>0</v>
      </c>
      <c r="K340" s="235">
        <f t="shared" si="288"/>
        <v>0</v>
      </c>
      <c r="L340" s="234">
        <v>0</v>
      </c>
      <c r="M340" s="236">
        <f t="shared" si="289"/>
        <v>0</v>
      </c>
      <c r="N340" s="222"/>
      <c r="P340" s="415">
        <v>5</v>
      </c>
      <c r="Q340" s="420"/>
      <c r="R340" s="491"/>
      <c r="S340" s="491"/>
      <c r="T340" s="409"/>
      <c r="U340" s="162">
        <f t="shared" si="290"/>
        <v>0</v>
      </c>
      <c r="V340" s="234">
        <v>0</v>
      </c>
      <c r="W340" s="234">
        <v>0</v>
      </c>
      <c r="X340" s="295">
        <f t="shared" si="291"/>
        <v>0</v>
      </c>
      <c r="Y340" s="234">
        <v>0</v>
      </c>
      <c r="Z340" s="234">
        <v>0</v>
      </c>
      <c r="AA340" s="295">
        <f t="shared" si="292"/>
        <v>0</v>
      </c>
      <c r="AB340" s="234">
        <v>0</v>
      </c>
      <c r="AC340" s="295">
        <f t="shared" si="293"/>
        <v>0</v>
      </c>
      <c r="AD340" s="296">
        <f t="shared" si="294"/>
        <v>0</v>
      </c>
      <c r="AE340" s="222"/>
      <c r="AG340" s="415">
        <v>5</v>
      </c>
      <c r="AH340" s="420"/>
      <c r="AI340" s="491"/>
      <c r="AJ340" s="491"/>
      <c r="AK340" s="409"/>
      <c r="AL340" s="307">
        <f t="shared" si="295"/>
        <v>0</v>
      </c>
      <c r="AM340" s="234">
        <v>0</v>
      </c>
      <c r="AN340" s="234">
        <v>0</v>
      </c>
      <c r="AO340" s="277">
        <f t="shared" si="296"/>
        <v>0</v>
      </c>
      <c r="AP340" s="234">
        <v>0</v>
      </c>
      <c r="AQ340" s="234">
        <v>0</v>
      </c>
      <c r="AR340" s="277">
        <f t="shared" si="297"/>
        <v>0</v>
      </c>
      <c r="AS340" s="234">
        <v>0</v>
      </c>
      <c r="AT340" s="277">
        <f t="shared" si="298"/>
        <v>0</v>
      </c>
      <c r="AU340" s="278">
        <f t="shared" si="299"/>
        <v>0</v>
      </c>
    </row>
    <row r="341" spans="1:48" x14ac:dyDescent="0.35">
      <c r="A341" s="415">
        <v>6</v>
      </c>
      <c r="B341" s="420"/>
      <c r="C341" s="491"/>
      <c r="D341" s="491"/>
      <c r="E341" s="423"/>
      <c r="F341" s="234">
        <v>0</v>
      </c>
      <c r="G341" s="234">
        <v>0</v>
      </c>
      <c r="H341" s="235">
        <f t="shared" si="287"/>
        <v>0</v>
      </c>
      <c r="I341" s="234">
        <v>0</v>
      </c>
      <c r="J341" s="234">
        <v>0</v>
      </c>
      <c r="K341" s="235">
        <f t="shared" si="288"/>
        <v>0</v>
      </c>
      <c r="L341" s="234">
        <v>0</v>
      </c>
      <c r="M341" s="236">
        <f t="shared" si="289"/>
        <v>0</v>
      </c>
      <c r="N341" s="222"/>
      <c r="P341" s="415">
        <v>6</v>
      </c>
      <c r="Q341" s="420"/>
      <c r="R341" s="491"/>
      <c r="S341" s="491"/>
      <c r="T341" s="409"/>
      <c r="U341" s="162">
        <f t="shared" si="290"/>
        <v>0</v>
      </c>
      <c r="V341" s="234">
        <v>0</v>
      </c>
      <c r="W341" s="234">
        <v>0</v>
      </c>
      <c r="X341" s="295">
        <f t="shared" si="291"/>
        <v>0</v>
      </c>
      <c r="Y341" s="234">
        <v>0</v>
      </c>
      <c r="Z341" s="234">
        <v>0</v>
      </c>
      <c r="AA341" s="295">
        <f t="shared" si="292"/>
        <v>0</v>
      </c>
      <c r="AB341" s="234">
        <v>0</v>
      </c>
      <c r="AC341" s="295">
        <f t="shared" si="293"/>
        <v>0</v>
      </c>
      <c r="AD341" s="296">
        <f t="shared" si="294"/>
        <v>0</v>
      </c>
      <c r="AE341" s="222"/>
      <c r="AG341" s="415">
        <v>6</v>
      </c>
      <c r="AH341" s="420"/>
      <c r="AI341" s="491"/>
      <c r="AJ341" s="491"/>
      <c r="AK341" s="409"/>
      <c r="AL341" s="307">
        <f t="shared" si="295"/>
        <v>0</v>
      </c>
      <c r="AM341" s="234">
        <v>0</v>
      </c>
      <c r="AN341" s="234">
        <v>0</v>
      </c>
      <c r="AO341" s="277">
        <f t="shared" si="296"/>
        <v>0</v>
      </c>
      <c r="AP341" s="234">
        <v>0</v>
      </c>
      <c r="AQ341" s="234">
        <v>0</v>
      </c>
      <c r="AR341" s="277">
        <f t="shared" si="297"/>
        <v>0</v>
      </c>
      <c r="AS341" s="234">
        <v>0</v>
      </c>
      <c r="AT341" s="277">
        <f t="shared" si="298"/>
        <v>0</v>
      </c>
      <c r="AU341" s="278">
        <f t="shared" si="299"/>
        <v>0</v>
      </c>
    </row>
    <row r="342" spans="1:48" x14ac:dyDescent="0.35">
      <c r="A342" s="620" t="s">
        <v>180</v>
      </c>
      <c r="B342" s="617"/>
      <c r="C342" s="532">
        <v>0</v>
      </c>
      <c r="D342" s="532"/>
      <c r="E342" s="423"/>
      <c r="F342" s="234">
        <v>0</v>
      </c>
      <c r="G342" s="234">
        <v>0</v>
      </c>
      <c r="H342" s="235">
        <f t="shared" si="287"/>
        <v>0</v>
      </c>
      <c r="I342" s="234">
        <v>0</v>
      </c>
      <c r="J342" s="234">
        <v>0</v>
      </c>
      <c r="K342" s="235">
        <f t="shared" si="288"/>
        <v>0</v>
      </c>
      <c r="L342" s="234">
        <v>0</v>
      </c>
      <c r="M342" s="236">
        <f t="shared" si="289"/>
        <v>0</v>
      </c>
      <c r="N342" s="222"/>
      <c r="P342" s="620" t="s">
        <v>180</v>
      </c>
      <c r="Q342" s="617"/>
      <c r="R342" s="532">
        <v>0</v>
      </c>
      <c r="S342" s="532"/>
      <c r="T342" s="409"/>
      <c r="U342" s="162">
        <f t="shared" si="290"/>
        <v>0</v>
      </c>
      <c r="V342" s="234">
        <v>0</v>
      </c>
      <c r="W342" s="234">
        <v>0</v>
      </c>
      <c r="X342" s="295">
        <f t="shared" si="291"/>
        <v>0</v>
      </c>
      <c r="Y342" s="234">
        <v>0</v>
      </c>
      <c r="Z342" s="234">
        <v>0</v>
      </c>
      <c r="AA342" s="295">
        <f t="shared" si="292"/>
        <v>0</v>
      </c>
      <c r="AB342" s="234">
        <v>0</v>
      </c>
      <c r="AC342" s="295">
        <f t="shared" si="293"/>
        <v>0</v>
      </c>
      <c r="AD342" s="296">
        <f t="shared" si="294"/>
        <v>0</v>
      </c>
      <c r="AE342" s="222"/>
      <c r="AG342" s="620" t="s">
        <v>180</v>
      </c>
      <c r="AH342" s="617"/>
      <c r="AI342" s="532">
        <v>0</v>
      </c>
      <c r="AJ342" s="532"/>
      <c r="AK342" s="409"/>
      <c r="AL342" s="307">
        <f t="shared" si="295"/>
        <v>0</v>
      </c>
      <c r="AM342" s="234">
        <v>0</v>
      </c>
      <c r="AN342" s="234">
        <v>0</v>
      </c>
      <c r="AO342" s="277">
        <f t="shared" si="296"/>
        <v>0</v>
      </c>
      <c r="AP342" s="234">
        <v>0</v>
      </c>
      <c r="AQ342" s="234">
        <v>0</v>
      </c>
      <c r="AR342" s="277">
        <f t="shared" si="297"/>
        <v>0</v>
      </c>
      <c r="AS342" s="234">
        <v>0</v>
      </c>
      <c r="AT342" s="277">
        <f t="shared" si="298"/>
        <v>0</v>
      </c>
      <c r="AU342" s="278">
        <f t="shared" si="299"/>
        <v>0</v>
      </c>
    </row>
    <row r="343" spans="1:48" ht="16" thickBot="1" x14ac:dyDescent="0.4">
      <c r="A343" s="493" t="s">
        <v>207</v>
      </c>
      <c r="B343" s="494"/>
      <c r="C343" s="497">
        <f>COUNTA(B336:B341)+C342</f>
        <v>0</v>
      </c>
      <c r="D343" s="497"/>
      <c r="E343" s="411"/>
      <c r="F343" s="250">
        <f>SUM(F336:F342)</f>
        <v>0</v>
      </c>
      <c r="G343" s="250">
        <f>SUM(G336:G342)</f>
        <v>0</v>
      </c>
      <c r="H343" s="250">
        <f t="shared" ref="H343:L343" si="300">SUM(H336:H342)</f>
        <v>0</v>
      </c>
      <c r="I343" s="250">
        <f t="shared" si="300"/>
        <v>0</v>
      </c>
      <c r="J343" s="250">
        <f>SUM(J336:J342)</f>
        <v>0</v>
      </c>
      <c r="K343" s="250">
        <f t="shared" si="300"/>
        <v>0</v>
      </c>
      <c r="L343" s="250">
        <f t="shared" si="300"/>
        <v>0</v>
      </c>
      <c r="M343" s="237">
        <f>SUM(M336:M342)</f>
        <v>0</v>
      </c>
      <c r="N343" s="222"/>
      <c r="P343" s="620" t="s">
        <v>207</v>
      </c>
      <c r="Q343" s="617"/>
      <c r="R343" s="587">
        <f>COUNTA(Q336:Q341)+R342</f>
        <v>0</v>
      </c>
      <c r="S343" s="587"/>
      <c r="T343" s="416"/>
      <c r="U343" s="162">
        <f t="shared" si="290"/>
        <v>0</v>
      </c>
      <c r="V343" s="295">
        <f>SUM(V336:V342)</f>
        <v>0</v>
      </c>
      <c r="W343" s="295">
        <f>SUM(W336:W342)</f>
        <v>0</v>
      </c>
      <c r="X343" s="295">
        <f t="shared" ref="X343:AB343" si="301">SUM(X336:X342)</f>
        <v>0</v>
      </c>
      <c r="Y343" s="295">
        <f t="shared" si="301"/>
        <v>0</v>
      </c>
      <c r="Z343" s="295">
        <f t="shared" si="301"/>
        <v>0</v>
      </c>
      <c r="AA343" s="295">
        <f t="shared" si="301"/>
        <v>0</v>
      </c>
      <c r="AB343" s="295">
        <f t="shared" si="301"/>
        <v>0</v>
      </c>
      <c r="AC343" s="295">
        <f>SUM(AC336:AC342)</f>
        <v>0</v>
      </c>
      <c r="AD343" s="296">
        <f>SUM(AD336:AD342)</f>
        <v>0</v>
      </c>
      <c r="AE343" s="222"/>
      <c r="AG343" s="493" t="s">
        <v>207</v>
      </c>
      <c r="AH343" s="494"/>
      <c r="AI343" s="543">
        <f>COUNTA(AH336:AH341)+AI342</f>
        <v>0</v>
      </c>
      <c r="AJ343" s="543"/>
      <c r="AK343" s="411"/>
      <c r="AL343" s="337">
        <f t="shared" si="295"/>
        <v>0</v>
      </c>
      <c r="AM343" s="275">
        <f>SUM(AM336:AM342)</f>
        <v>0</v>
      </c>
      <c r="AN343" s="275">
        <f>SUM(AN336:AN342)</f>
        <v>0</v>
      </c>
      <c r="AO343" s="275">
        <f t="shared" ref="AO343:AT343" si="302">SUM(AO336:AO342)</f>
        <v>0</v>
      </c>
      <c r="AP343" s="275">
        <f t="shared" si="302"/>
        <v>0</v>
      </c>
      <c r="AQ343" s="275">
        <f t="shared" si="302"/>
        <v>0</v>
      </c>
      <c r="AR343" s="275">
        <f t="shared" si="302"/>
        <v>0</v>
      </c>
      <c r="AS343" s="275">
        <f t="shared" si="302"/>
        <v>0</v>
      </c>
      <c r="AT343" s="275">
        <f t="shared" si="302"/>
        <v>0</v>
      </c>
      <c r="AU343" s="276">
        <f t="shared" si="299"/>
        <v>0</v>
      </c>
      <c r="AV343" s="358"/>
    </row>
    <row r="344" spans="1:48" ht="3.75" customHeight="1" thickBot="1" x14ac:dyDescent="0.4">
      <c r="F344" s="357"/>
      <c r="G344" s="357"/>
      <c r="P344" s="410"/>
      <c r="Q344" s="411"/>
      <c r="R344" s="411"/>
      <c r="S344" s="411"/>
      <c r="T344" s="411"/>
      <c r="U344" s="411"/>
      <c r="V344" s="411"/>
      <c r="W344" s="411"/>
      <c r="X344" s="411"/>
      <c r="Y344" s="347"/>
      <c r="Z344" s="347"/>
      <c r="AA344" s="347"/>
      <c r="AB344" s="347"/>
      <c r="AC344" s="347"/>
      <c r="AD344" s="348"/>
      <c r="AE344" s="358"/>
    </row>
    <row r="345" spans="1:48" s="242" customFormat="1" x14ac:dyDescent="0.35">
      <c r="A345" s="502" t="s">
        <v>186</v>
      </c>
      <c r="B345" s="503"/>
      <c r="C345" s="503"/>
      <c r="D345" s="503"/>
      <c r="E345" s="503"/>
      <c r="F345" s="503"/>
      <c r="G345" s="503"/>
      <c r="H345" s="503"/>
      <c r="I345" s="503"/>
      <c r="J345" s="503"/>
      <c r="K345" s="503"/>
      <c r="L345" s="503"/>
      <c r="M345" s="518"/>
      <c r="N345" s="413"/>
      <c r="P345" s="502" t="s">
        <v>186</v>
      </c>
      <c r="Q345" s="503"/>
      <c r="R345" s="503"/>
      <c r="S345" s="503"/>
      <c r="T345" s="503"/>
      <c r="U345" s="503"/>
      <c r="V345" s="503"/>
      <c r="W345" s="503"/>
      <c r="X345" s="503"/>
      <c r="Y345" s="503"/>
      <c r="Z345" s="503"/>
      <c r="AA345" s="503"/>
      <c r="AB345" s="503"/>
      <c r="AC345" s="503"/>
      <c r="AD345" s="418"/>
      <c r="AE345" s="413"/>
      <c r="AG345" s="502" t="s">
        <v>186</v>
      </c>
      <c r="AH345" s="503"/>
      <c r="AI345" s="503"/>
      <c r="AJ345" s="503"/>
      <c r="AK345" s="503"/>
      <c r="AL345" s="503"/>
      <c r="AM345" s="503"/>
      <c r="AN345" s="503"/>
      <c r="AO345" s="503"/>
      <c r="AP345" s="503"/>
      <c r="AQ345" s="503"/>
      <c r="AR345" s="503"/>
      <c r="AS345" s="503"/>
      <c r="AT345" s="503"/>
      <c r="AU345" s="418"/>
    </row>
    <row r="346" spans="1:48" s="242" customFormat="1" ht="31.5" customHeight="1" x14ac:dyDescent="0.35">
      <c r="A346" s="534" t="s">
        <v>188</v>
      </c>
      <c r="B346" s="533"/>
      <c r="C346" s="533" t="s">
        <v>13</v>
      </c>
      <c r="D346" s="533"/>
      <c r="E346" s="424" t="s">
        <v>14</v>
      </c>
      <c r="F346" s="412" t="s">
        <v>171</v>
      </c>
      <c r="G346" s="412" t="s">
        <v>68</v>
      </c>
      <c r="H346" s="422" t="s">
        <v>151</v>
      </c>
      <c r="I346" s="412" t="s">
        <v>80</v>
      </c>
      <c r="J346" s="412" t="s">
        <v>81</v>
      </c>
      <c r="K346" s="422" t="s">
        <v>82</v>
      </c>
      <c r="L346" s="412" t="s">
        <v>150</v>
      </c>
      <c r="M346" s="259" t="s">
        <v>18</v>
      </c>
      <c r="N346" s="413"/>
      <c r="P346" s="534" t="s">
        <v>188</v>
      </c>
      <c r="Q346" s="533"/>
      <c r="R346" s="533" t="s">
        <v>13</v>
      </c>
      <c r="S346" s="533"/>
      <c r="T346" s="424" t="s">
        <v>14</v>
      </c>
      <c r="U346" s="260" t="s">
        <v>263</v>
      </c>
      <c r="V346" s="424" t="s">
        <v>171</v>
      </c>
      <c r="W346" s="424" t="s">
        <v>68</v>
      </c>
      <c r="X346" s="260" t="s">
        <v>151</v>
      </c>
      <c r="Y346" s="424" t="s">
        <v>80</v>
      </c>
      <c r="Z346" s="424" t="s">
        <v>81</v>
      </c>
      <c r="AA346" s="260" t="s">
        <v>82</v>
      </c>
      <c r="AB346" s="424" t="s">
        <v>150</v>
      </c>
      <c r="AC346" s="260" t="s">
        <v>18</v>
      </c>
      <c r="AD346" s="267" t="s">
        <v>114</v>
      </c>
      <c r="AE346" s="413"/>
      <c r="AG346" s="534" t="s">
        <v>188</v>
      </c>
      <c r="AH346" s="533"/>
      <c r="AI346" s="533" t="s">
        <v>13</v>
      </c>
      <c r="AJ346" s="533"/>
      <c r="AK346" s="424" t="s">
        <v>14</v>
      </c>
      <c r="AL346" s="260" t="s">
        <v>263</v>
      </c>
      <c r="AM346" s="424" t="s">
        <v>171</v>
      </c>
      <c r="AN346" s="424" t="s">
        <v>68</v>
      </c>
      <c r="AO346" s="260" t="s">
        <v>151</v>
      </c>
      <c r="AP346" s="424" t="s">
        <v>80</v>
      </c>
      <c r="AQ346" s="424" t="s">
        <v>81</v>
      </c>
      <c r="AR346" s="260" t="s">
        <v>82</v>
      </c>
      <c r="AS346" s="424" t="s">
        <v>150</v>
      </c>
      <c r="AT346" s="260" t="s">
        <v>213</v>
      </c>
      <c r="AU346" s="267" t="s">
        <v>266</v>
      </c>
    </row>
    <row r="347" spans="1:48" x14ac:dyDescent="0.35">
      <c r="A347" s="495">
        <v>0</v>
      </c>
      <c r="B347" s="491"/>
      <c r="C347" s="496" t="s">
        <v>19</v>
      </c>
      <c r="D347" s="496"/>
      <c r="E347" s="409"/>
      <c r="F347" s="234">
        <v>0</v>
      </c>
      <c r="G347" s="234">
        <v>0</v>
      </c>
      <c r="H347" s="235">
        <f>SUM(F347:G347)</f>
        <v>0</v>
      </c>
      <c r="I347" s="234">
        <v>0</v>
      </c>
      <c r="J347" s="234">
        <v>0</v>
      </c>
      <c r="K347" s="235">
        <f>SUM(I347:J347)</f>
        <v>0</v>
      </c>
      <c r="L347" s="234">
        <v>0</v>
      </c>
      <c r="M347" s="236">
        <f>SUM(H347, K347, L347)</f>
        <v>0</v>
      </c>
      <c r="N347" s="223"/>
      <c r="P347" s="522">
        <v>0</v>
      </c>
      <c r="Q347" s="496"/>
      <c r="R347" s="496" t="s">
        <v>19</v>
      </c>
      <c r="S347" s="496"/>
      <c r="T347" s="409"/>
      <c r="U347" s="162">
        <f t="shared" ref="U347:U354" si="303">AU267</f>
        <v>0</v>
      </c>
      <c r="V347" s="234">
        <v>0</v>
      </c>
      <c r="W347" s="234">
        <v>0</v>
      </c>
      <c r="X347" s="295">
        <f>SUM(V347:W347)</f>
        <v>0</v>
      </c>
      <c r="Y347" s="234">
        <v>0</v>
      </c>
      <c r="Z347" s="234">
        <v>0</v>
      </c>
      <c r="AA347" s="295">
        <f>SUM(Y347:Z347)</f>
        <v>0</v>
      </c>
      <c r="AB347" s="234">
        <v>0</v>
      </c>
      <c r="AC347" s="295">
        <f>SUM(X347, AA347, AB347)</f>
        <v>0</v>
      </c>
      <c r="AD347" s="296">
        <f t="shared" ref="AD347:AD351" si="304">M347-AC347</f>
        <v>0</v>
      </c>
      <c r="AE347" s="223"/>
      <c r="AG347" s="522">
        <v>0</v>
      </c>
      <c r="AH347" s="496"/>
      <c r="AI347" s="496" t="s">
        <v>19</v>
      </c>
      <c r="AJ347" s="496"/>
      <c r="AK347" s="409"/>
      <c r="AL347" s="307">
        <f t="shared" ref="AL347:AL354" si="305">AU267</f>
        <v>0</v>
      </c>
      <c r="AM347" s="234">
        <v>0</v>
      </c>
      <c r="AN347" s="234">
        <v>0</v>
      </c>
      <c r="AO347" s="277">
        <f>SUM(AM347:AN347)</f>
        <v>0</v>
      </c>
      <c r="AP347" s="234">
        <v>0</v>
      </c>
      <c r="AQ347" s="234">
        <v>0</v>
      </c>
      <c r="AR347" s="277">
        <f>SUM(AP347:AQ347)</f>
        <v>0</v>
      </c>
      <c r="AS347" s="234">
        <v>0</v>
      </c>
      <c r="AT347" s="277">
        <f>SUM(AO347, AR347, AS347)</f>
        <v>0</v>
      </c>
      <c r="AU347" s="278">
        <f t="shared" ref="AU347:AU352" si="306">IF($S$393&lt;&gt;0, AC347+AL347-AT347, M347+AL347-AT347)</f>
        <v>0</v>
      </c>
    </row>
    <row r="348" spans="1:48" x14ac:dyDescent="0.35">
      <c r="A348" s="495">
        <v>0</v>
      </c>
      <c r="B348" s="491"/>
      <c r="C348" s="496" t="s">
        <v>20</v>
      </c>
      <c r="D348" s="496"/>
      <c r="E348" s="409"/>
      <c r="F348" s="234">
        <v>0</v>
      </c>
      <c r="G348" s="234">
        <v>0</v>
      </c>
      <c r="H348" s="235">
        <f t="shared" ref="H348:H351" si="307">SUM(F348:G348)</f>
        <v>0</v>
      </c>
      <c r="I348" s="234">
        <v>0</v>
      </c>
      <c r="J348" s="234">
        <v>0</v>
      </c>
      <c r="K348" s="235">
        <f t="shared" ref="K348:K351" si="308">SUM(I348:J348)</f>
        <v>0</v>
      </c>
      <c r="L348" s="234">
        <v>0</v>
      </c>
      <c r="M348" s="236">
        <f t="shared" ref="M348:M351" si="309">SUM(H348, K348, L348)</f>
        <v>0</v>
      </c>
      <c r="N348" s="223"/>
      <c r="P348" s="522">
        <v>0</v>
      </c>
      <c r="Q348" s="496"/>
      <c r="R348" s="496" t="s">
        <v>20</v>
      </c>
      <c r="S348" s="496"/>
      <c r="T348" s="409"/>
      <c r="U348" s="162">
        <f t="shared" si="303"/>
        <v>0</v>
      </c>
      <c r="V348" s="234">
        <v>0</v>
      </c>
      <c r="W348" s="234">
        <v>0</v>
      </c>
      <c r="X348" s="295">
        <f t="shared" ref="X348:X351" si="310">SUM(V348:W348)</f>
        <v>0</v>
      </c>
      <c r="Y348" s="234">
        <v>0</v>
      </c>
      <c r="Z348" s="234">
        <v>0</v>
      </c>
      <c r="AA348" s="295">
        <f t="shared" ref="AA348:AA351" si="311">SUM(Y348:Z348)</f>
        <v>0</v>
      </c>
      <c r="AB348" s="234">
        <v>0</v>
      </c>
      <c r="AC348" s="295">
        <f t="shared" ref="AC348:AC351" si="312">SUM(X348, AA348, AB348)</f>
        <v>0</v>
      </c>
      <c r="AD348" s="296">
        <f t="shared" si="304"/>
        <v>0</v>
      </c>
      <c r="AE348" s="223"/>
      <c r="AG348" s="522">
        <v>0</v>
      </c>
      <c r="AH348" s="496"/>
      <c r="AI348" s="496" t="s">
        <v>20</v>
      </c>
      <c r="AJ348" s="496"/>
      <c r="AK348" s="409"/>
      <c r="AL348" s="307">
        <f t="shared" si="305"/>
        <v>0</v>
      </c>
      <c r="AM348" s="234">
        <v>0</v>
      </c>
      <c r="AN348" s="234">
        <v>0</v>
      </c>
      <c r="AO348" s="277">
        <f t="shared" ref="AO348:AO351" si="313">SUM(AM348:AN348)</f>
        <v>0</v>
      </c>
      <c r="AP348" s="234">
        <v>0</v>
      </c>
      <c r="AQ348" s="234">
        <v>0</v>
      </c>
      <c r="AR348" s="277">
        <f t="shared" ref="AR348:AR351" si="314">SUM(AP348:AQ348)</f>
        <v>0</v>
      </c>
      <c r="AS348" s="234">
        <v>0</v>
      </c>
      <c r="AT348" s="277">
        <f t="shared" ref="AT348:AT351" si="315">SUM(AO348, AR348, AS348)</f>
        <v>0</v>
      </c>
      <c r="AU348" s="278">
        <f>IF($S$393&lt;&gt;0, AC348+AL348-AT348, M348+AL348-AT348)</f>
        <v>0</v>
      </c>
    </row>
    <row r="349" spans="1:48" x14ac:dyDescent="0.35">
      <c r="A349" s="495">
        <v>0</v>
      </c>
      <c r="B349" s="491"/>
      <c r="C349" s="496" t="s">
        <v>21</v>
      </c>
      <c r="D349" s="496"/>
      <c r="E349" s="409"/>
      <c r="F349" s="234">
        <v>0</v>
      </c>
      <c r="G349" s="234">
        <v>0</v>
      </c>
      <c r="H349" s="235">
        <f>SUM(F349:G349)</f>
        <v>0</v>
      </c>
      <c r="I349" s="234">
        <v>0</v>
      </c>
      <c r="J349" s="234">
        <v>0</v>
      </c>
      <c r="K349" s="235">
        <f t="shared" si="308"/>
        <v>0</v>
      </c>
      <c r="L349" s="234">
        <v>0</v>
      </c>
      <c r="M349" s="236">
        <f t="shared" si="309"/>
        <v>0</v>
      </c>
      <c r="N349" s="223"/>
      <c r="P349" s="522">
        <v>0</v>
      </c>
      <c r="Q349" s="496"/>
      <c r="R349" s="496" t="s">
        <v>21</v>
      </c>
      <c r="S349" s="496"/>
      <c r="T349" s="409"/>
      <c r="U349" s="162">
        <f t="shared" si="303"/>
        <v>0</v>
      </c>
      <c r="V349" s="234">
        <v>0</v>
      </c>
      <c r="W349" s="234">
        <v>0</v>
      </c>
      <c r="X349" s="295">
        <f t="shared" si="310"/>
        <v>0</v>
      </c>
      <c r="Y349" s="234">
        <v>0</v>
      </c>
      <c r="Z349" s="234">
        <v>0</v>
      </c>
      <c r="AA349" s="295">
        <f t="shared" si="311"/>
        <v>0</v>
      </c>
      <c r="AB349" s="234">
        <v>0</v>
      </c>
      <c r="AC349" s="295">
        <f t="shared" si="312"/>
        <v>0</v>
      </c>
      <c r="AD349" s="296">
        <f t="shared" si="304"/>
        <v>0</v>
      </c>
      <c r="AE349" s="223"/>
      <c r="AG349" s="522">
        <v>0</v>
      </c>
      <c r="AH349" s="496"/>
      <c r="AI349" s="496" t="s">
        <v>21</v>
      </c>
      <c r="AJ349" s="496"/>
      <c r="AK349" s="409"/>
      <c r="AL349" s="307">
        <f t="shared" si="305"/>
        <v>0</v>
      </c>
      <c r="AM349" s="234">
        <v>0</v>
      </c>
      <c r="AN349" s="234">
        <v>0</v>
      </c>
      <c r="AO349" s="277">
        <f t="shared" si="313"/>
        <v>0</v>
      </c>
      <c r="AP349" s="234">
        <v>0</v>
      </c>
      <c r="AQ349" s="234">
        <v>0</v>
      </c>
      <c r="AR349" s="277">
        <f t="shared" si="314"/>
        <v>0</v>
      </c>
      <c r="AS349" s="234">
        <v>0</v>
      </c>
      <c r="AT349" s="277">
        <f t="shared" si="315"/>
        <v>0</v>
      </c>
      <c r="AU349" s="278">
        <f t="shared" si="306"/>
        <v>0</v>
      </c>
    </row>
    <row r="350" spans="1:48" x14ac:dyDescent="0.35">
      <c r="A350" s="495">
        <v>0</v>
      </c>
      <c r="B350" s="491"/>
      <c r="C350" s="496" t="s">
        <v>22</v>
      </c>
      <c r="D350" s="496"/>
      <c r="E350" s="409"/>
      <c r="F350" s="234">
        <v>0</v>
      </c>
      <c r="G350" s="234">
        <v>0</v>
      </c>
      <c r="H350" s="235">
        <f t="shared" si="307"/>
        <v>0</v>
      </c>
      <c r="I350" s="234">
        <v>0</v>
      </c>
      <c r="J350" s="234">
        <v>0</v>
      </c>
      <c r="K350" s="235">
        <f t="shared" si="308"/>
        <v>0</v>
      </c>
      <c r="L350" s="234">
        <v>0</v>
      </c>
      <c r="M350" s="236">
        <f t="shared" si="309"/>
        <v>0</v>
      </c>
      <c r="N350" s="223"/>
      <c r="P350" s="522">
        <v>0</v>
      </c>
      <c r="Q350" s="496"/>
      <c r="R350" s="496" t="s">
        <v>22</v>
      </c>
      <c r="S350" s="496"/>
      <c r="T350" s="409"/>
      <c r="U350" s="162">
        <f t="shared" si="303"/>
        <v>0</v>
      </c>
      <c r="V350" s="234">
        <v>0</v>
      </c>
      <c r="W350" s="234">
        <v>0</v>
      </c>
      <c r="X350" s="295">
        <f t="shared" si="310"/>
        <v>0</v>
      </c>
      <c r="Y350" s="234">
        <v>0</v>
      </c>
      <c r="Z350" s="234">
        <v>0</v>
      </c>
      <c r="AA350" s="295">
        <f t="shared" si="311"/>
        <v>0</v>
      </c>
      <c r="AB350" s="234">
        <v>0</v>
      </c>
      <c r="AC350" s="295">
        <f t="shared" si="312"/>
        <v>0</v>
      </c>
      <c r="AD350" s="296">
        <f t="shared" si="304"/>
        <v>0</v>
      </c>
      <c r="AE350" s="223"/>
      <c r="AG350" s="522">
        <v>0</v>
      </c>
      <c r="AH350" s="496"/>
      <c r="AI350" s="496" t="s">
        <v>22</v>
      </c>
      <c r="AJ350" s="496"/>
      <c r="AK350" s="409"/>
      <c r="AL350" s="307">
        <f t="shared" si="305"/>
        <v>0</v>
      </c>
      <c r="AM350" s="234">
        <v>0</v>
      </c>
      <c r="AN350" s="234">
        <v>0</v>
      </c>
      <c r="AO350" s="277">
        <f t="shared" si="313"/>
        <v>0</v>
      </c>
      <c r="AP350" s="234">
        <v>0</v>
      </c>
      <c r="AQ350" s="234">
        <v>0</v>
      </c>
      <c r="AR350" s="277">
        <f t="shared" si="314"/>
        <v>0</v>
      </c>
      <c r="AS350" s="234">
        <v>0</v>
      </c>
      <c r="AT350" s="277">
        <f t="shared" si="315"/>
        <v>0</v>
      </c>
      <c r="AU350" s="278">
        <f t="shared" si="306"/>
        <v>0</v>
      </c>
    </row>
    <row r="351" spans="1:48" x14ac:dyDescent="0.35">
      <c r="A351" s="495">
        <v>0</v>
      </c>
      <c r="B351" s="491"/>
      <c r="C351" s="491" t="s">
        <v>23</v>
      </c>
      <c r="D351" s="491"/>
      <c r="E351" s="409"/>
      <c r="F351" s="234">
        <v>0</v>
      </c>
      <c r="G351" s="234">
        <v>0</v>
      </c>
      <c r="H351" s="235">
        <f t="shared" si="307"/>
        <v>0</v>
      </c>
      <c r="I351" s="234">
        <v>0</v>
      </c>
      <c r="J351" s="234">
        <v>0</v>
      </c>
      <c r="K351" s="235">
        <f t="shared" si="308"/>
        <v>0</v>
      </c>
      <c r="L351" s="234">
        <v>0</v>
      </c>
      <c r="M351" s="236">
        <f t="shared" si="309"/>
        <v>0</v>
      </c>
      <c r="N351" s="223"/>
      <c r="P351" s="522">
        <v>0</v>
      </c>
      <c r="Q351" s="496"/>
      <c r="R351" s="496" t="s">
        <v>23</v>
      </c>
      <c r="S351" s="496"/>
      <c r="T351" s="409"/>
      <c r="U351" s="162">
        <f t="shared" si="303"/>
        <v>0</v>
      </c>
      <c r="V351" s="234">
        <v>0</v>
      </c>
      <c r="W351" s="234">
        <v>0</v>
      </c>
      <c r="X351" s="295">
        <f t="shared" si="310"/>
        <v>0</v>
      </c>
      <c r="Y351" s="234">
        <v>0</v>
      </c>
      <c r="Z351" s="234">
        <v>0</v>
      </c>
      <c r="AA351" s="295">
        <f t="shared" si="311"/>
        <v>0</v>
      </c>
      <c r="AB351" s="234">
        <v>0</v>
      </c>
      <c r="AC351" s="295">
        <f t="shared" si="312"/>
        <v>0</v>
      </c>
      <c r="AD351" s="296">
        <f t="shared" si="304"/>
        <v>0</v>
      </c>
      <c r="AE351" s="223"/>
      <c r="AG351" s="522">
        <v>0</v>
      </c>
      <c r="AH351" s="496"/>
      <c r="AI351" s="496" t="s">
        <v>23</v>
      </c>
      <c r="AJ351" s="496"/>
      <c r="AK351" s="409"/>
      <c r="AL351" s="307">
        <f t="shared" si="305"/>
        <v>0</v>
      </c>
      <c r="AM351" s="234">
        <v>0</v>
      </c>
      <c r="AN351" s="234">
        <v>0</v>
      </c>
      <c r="AO351" s="277">
        <f t="shared" si="313"/>
        <v>0</v>
      </c>
      <c r="AP351" s="234">
        <v>0</v>
      </c>
      <c r="AQ351" s="234">
        <v>0</v>
      </c>
      <c r="AR351" s="277">
        <f t="shared" si="314"/>
        <v>0</v>
      </c>
      <c r="AS351" s="234">
        <v>0</v>
      </c>
      <c r="AT351" s="277">
        <f t="shared" si="315"/>
        <v>0</v>
      </c>
      <c r="AU351" s="278">
        <f t="shared" si="306"/>
        <v>0</v>
      </c>
    </row>
    <row r="352" spans="1:48" ht="16" thickBot="1" x14ac:dyDescent="0.4">
      <c r="A352" s="410" t="s">
        <v>181</v>
      </c>
      <c r="B352" s="411"/>
      <c r="C352" s="497">
        <f>SUM(A347:B351)</f>
        <v>0</v>
      </c>
      <c r="D352" s="497"/>
      <c r="E352" s="411"/>
      <c r="F352" s="250">
        <f>SUM(F347:F351)</f>
        <v>0</v>
      </c>
      <c r="G352" s="250">
        <f t="shared" ref="G352:L352" si="316">SUM(G347:G351)</f>
        <v>0</v>
      </c>
      <c r="H352" s="250">
        <f t="shared" si="316"/>
        <v>0</v>
      </c>
      <c r="I352" s="250">
        <f t="shared" si="316"/>
        <v>0</v>
      </c>
      <c r="J352" s="250">
        <f t="shared" si="316"/>
        <v>0</v>
      </c>
      <c r="K352" s="250">
        <f t="shared" si="316"/>
        <v>0</v>
      </c>
      <c r="L352" s="250">
        <f t="shared" si="316"/>
        <v>0</v>
      </c>
      <c r="M352" s="237">
        <f>SUM(M347:M351)</f>
        <v>0</v>
      </c>
      <c r="N352" s="223"/>
      <c r="P352" s="410" t="s">
        <v>181</v>
      </c>
      <c r="Q352" s="411"/>
      <c r="R352" s="498">
        <f>SUM(P347:Q351)</f>
        <v>0</v>
      </c>
      <c r="S352" s="498"/>
      <c r="T352" s="421"/>
      <c r="U352" s="339">
        <f t="shared" si="303"/>
        <v>0</v>
      </c>
      <c r="V352" s="293">
        <f>SUM(V347:V351)</f>
        <v>0</v>
      </c>
      <c r="W352" s="293">
        <f t="shared" ref="W352:AB352" si="317">SUM(W347:W351)</f>
        <v>0</v>
      </c>
      <c r="X352" s="293">
        <f t="shared" si="317"/>
        <v>0</v>
      </c>
      <c r="Y352" s="293">
        <f t="shared" si="317"/>
        <v>0</v>
      </c>
      <c r="Z352" s="293">
        <f t="shared" si="317"/>
        <v>0</v>
      </c>
      <c r="AA352" s="293">
        <f t="shared" si="317"/>
        <v>0</v>
      </c>
      <c r="AB352" s="293">
        <f t="shared" si="317"/>
        <v>0</v>
      </c>
      <c r="AC352" s="293">
        <f>SUM(AC347:AC351)</f>
        <v>0</v>
      </c>
      <c r="AD352" s="294">
        <f>SUM(AD347:AD351)</f>
        <v>0</v>
      </c>
      <c r="AE352" s="223"/>
      <c r="AG352" s="410" t="s">
        <v>181</v>
      </c>
      <c r="AH352" s="411"/>
      <c r="AI352" s="543">
        <f>SUM(AG347:AH351)</f>
        <v>0</v>
      </c>
      <c r="AJ352" s="543"/>
      <c r="AK352" s="421"/>
      <c r="AL352" s="337">
        <f t="shared" si="305"/>
        <v>0</v>
      </c>
      <c r="AM352" s="275">
        <f>SUM(AM347:AM351)</f>
        <v>0</v>
      </c>
      <c r="AN352" s="275">
        <f t="shared" ref="AN352:AT352" si="318">SUM(AN347:AN351)</f>
        <v>0</v>
      </c>
      <c r="AO352" s="275">
        <f t="shared" si="318"/>
        <v>0</v>
      </c>
      <c r="AP352" s="275">
        <f t="shared" si="318"/>
        <v>0</v>
      </c>
      <c r="AQ352" s="275">
        <f t="shared" si="318"/>
        <v>0</v>
      </c>
      <c r="AR352" s="275">
        <f t="shared" si="318"/>
        <v>0</v>
      </c>
      <c r="AS352" s="275">
        <f t="shared" si="318"/>
        <v>0</v>
      </c>
      <c r="AT352" s="275">
        <f t="shared" si="318"/>
        <v>0</v>
      </c>
      <c r="AU352" s="276">
        <f t="shared" si="306"/>
        <v>0</v>
      </c>
    </row>
    <row r="353" spans="1:47" s="358" customFormat="1" ht="3.75" customHeight="1" thickBot="1" x14ac:dyDescent="0.4">
      <c r="A353" s="499"/>
      <c r="B353" s="499"/>
      <c r="C353" s="499"/>
      <c r="D353" s="499"/>
      <c r="E353" s="499"/>
      <c r="F353" s="499"/>
      <c r="G353" s="499"/>
      <c r="H353" s="499"/>
      <c r="I353" s="499"/>
      <c r="J353" s="499"/>
      <c r="K353" s="499"/>
      <c r="L353" s="499"/>
      <c r="M353" s="499"/>
      <c r="N353" s="223"/>
      <c r="P353" s="499"/>
      <c r="Q353" s="499"/>
      <c r="R353" s="499"/>
      <c r="S353" s="499"/>
      <c r="T353" s="499"/>
      <c r="U353" s="499"/>
      <c r="V353" s="499"/>
      <c r="W353" s="499"/>
      <c r="X353" s="499"/>
      <c r="Y353" s="499"/>
      <c r="Z353" s="499"/>
      <c r="AA353" s="499"/>
      <c r="AB353" s="499"/>
      <c r="AC353" s="499"/>
      <c r="AD353" s="499"/>
      <c r="AE353" s="223"/>
      <c r="AG353" s="649"/>
      <c r="AH353" s="650"/>
      <c r="AI353" s="650"/>
      <c r="AJ353" s="650"/>
      <c r="AK353" s="650"/>
      <c r="AL353" s="650"/>
      <c r="AM353" s="650"/>
      <c r="AN353" s="650"/>
      <c r="AO353" s="650"/>
      <c r="AP353" s="650"/>
      <c r="AQ353" s="650"/>
      <c r="AR353" s="650"/>
      <c r="AS353" s="650"/>
      <c r="AT353" s="650"/>
      <c r="AU353" s="651"/>
    </row>
    <row r="354" spans="1:47" ht="16" thickBot="1" x14ac:dyDescent="0.4">
      <c r="A354" s="500" t="s">
        <v>187</v>
      </c>
      <c r="B354" s="501"/>
      <c r="C354" s="501"/>
      <c r="D354" s="501"/>
      <c r="E354" s="501"/>
      <c r="F354" s="241">
        <f>SUM(F352, F343)</f>
        <v>0</v>
      </c>
      <c r="G354" s="241">
        <f t="shared" ref="G354:L354" si="319">SUM(G352, G343)</f>
        <v>0</v>
      </c>
      <c r="H354" s="241">
        <f>SUM(H352, H343)</f>
        <v>0</v>
      </c>
      <c r="I354" s="241">
        <f t="shared" si="319"/>
        <v>0</v>
      </c>
      <c r="J354" s="241">
        <f t="shared" si="319"/>
        <v>0</v>
      </c>
      <c r="K354" s="241">
        <f>SUM(K352, K343)</f>
        <v>0</v>
      </c>
      <c r="L354" s="241">
        <f t="shared" si="319"/>
        <v>0</v>
      </c>
      <c r="M354" s="240">
        <f>SUM(M352, M343)</f>
        <v>0</v>
      </c>
      <c r="N354" s="223"/>
      <c r="P354" s="500" t="s">
        <v>187</v>
      </c>
      <c r="Q354" s="501"/>
      <c r="R354" s="501"/>
      <c r="S354" s="501"/>
      <c r="T354" s="501"/>
      <c r="U354" s="340">
        <f t="shared" si="303"/>
        <v>0</v>
      </c>
      <c r="V354" s="297">
        <f>SUM(V352, V343)</f>
        <v>0</v>
      </c>
      <c r="W354" s="297">
        <f t="shared" ref="W354" si="320">SUM(W352, W343)</f>
        <v>0</v>
      </c>
      <c r="X354" s="297">
        <f>SUM(X352, X343)</f>
        <v>0</v>
      </c>
      <c r="Y354" s="297">
        <f t="shared" ref="Y354:AB354" si="321">SUM(Y352, Y343)</f>
        <v>0</v>
      </c>
      <c r="Z354" s="297">
        <f t="shared" si="321"/>
        <v>0</v>
      </c>
      <c r="AA354" s="297">
        <f t="shared" si="321"/>
        <v>0</v>
      </c>
      <c r="AB354" s="297">
        <f t="shared" si="321"/>
        <v>0</v>
      </c>
      <c r="AC354" s="297">
        <f>SUM(AC352, AC343)</f>
        <v>0</v>
      </c>
      <c r="AD354" s="298">
        <f>SUM(AD352, AD343)</f>
        <v>0</v>
      </c>
      <c r="AE354" s="223"/>
      <c r="AG354" s="500" t="s">
        <v>187</v>
      </c>
      <c r="AH354" s="501"/>
      <c r="AI354" s="501"/>
      <c r="AJ354" s="501"/>
      <c r="AK354" s="501"/>
      <c r="AL354" s="338">
        <f t="shared" si="305"/>
        <v>0</v>
      </c>
      <c r="AM354" s="279">
        <f>SUM(AM352, AM343)</f>
        <v>0</v>
      </c>
      <c r="AN354" s="279">
        <f t="shared" ref="AN354" si="322">SUM(AN352, AN343)</f>
        <v>0</v>
      </c>
      <c r="AO354" s="279">
        <f>SUM(AO352, AO343)</f>
        <v>0</v>
      </c>
      <c r="AP354" s="279">
        <f t="shared" ref="AP354:AT354" si="323">SUM(AP352, AP343)</f>
        <v>0</v>
      </c>
      <c r="AQ354" s="279">
        <f t="shared" si="323"/>
        <v>0</v>
      </c>
      <c r="AR354" s="279">
        <f t="shared" si="323"/>
        <v>0</v>
      </c>
      <c r="AS354" s="279">
        <f t="shared" si="323"/>
        <v>0</v>
      </c>
      <c r="AT354" s="279">
        <f t="shared" si="323"/>
        <v>0</v>
      </c>
      <c r="AU354" s="280">
        <f>IF($S$393&lt;&gt;0, AC354+AL354-AT354, M354+AL354-AT354)</f>
        <v>0</v>
      </c>
    </row>
    <row r="355" spans="1:47" ht="16" thickBot="1" x14ac:dyDescent="0.4">
      <c r="F355" s="357"/>
      <c r="G355" s="357"/>
      <c r="AE355" s="358"/>
    </row>
    <row r="356" spans="1:47" s="242" customFormat="1" x14ac:dyDescent="0.35">
      <c r="A356" s="502" t="s">
        <v>98</v>
      </c>
      <c r="B356" s="503"/>
      <c r="C356" s="503"/>
      <c r="D356" s="503"/>
      <c r="E356" s="503"/>
      <c r="F356" s="503"/>
      <c r="G356" s="503"/>
      <c r="H356" s="503"/>
      <c r="I356" s="503"/>
      <c r="J356" s="503"/>
      <c r="K356" s="503"/>
      <c r="L356" s="503"/>
      <c r="M356" s="518"/>
      <c r="N356" s="413"/>
      <c r="P356" s="502" t="s">
        <v>98</v>
      </c>
      <c r="Q356" s="503"/>
      <c r="R356" s="503"/>
      <c r="S356" s="503"/>
      <c r="T356" s="503"/>
      <c r="U356" s="503"/>
      <c r="V356" s="503"/>
      <c r="W356" s="503"/>
      <c r="X356" s="503"/>
      <c r="Y356" s="503"/>
      <c r="Z356" s="503"/>
      <c r="AA356" s="503"/>
      <c r="AB356" s="503"/>
      <c r="AC356" s="503"/>
      <c r="AD356" s="418"/>
      <c r="AE356" s="413"/>
      <c r="AG356" s="502" t="s">
        <v>98</v>
      </c>
      <c r="AH356" s="503"/>
      <c r="AI356" s="503"/>
      <c r="AJ356" s="503"/>
      <c r="AK356" s="503"/>
      <c r="AL356" s="503"/>
      <c r="AM356" s="503"/>
      <c r="AN356" s="503"/>
      <c r="AO356" s="503"/>
      <c r="AP356" s="503"/>
      <c r="AQ356" s="503"/>
      <c r="AR356" s="503"/>
      <c r="AS356" s="503"/>
      <c r="AT356" s="503"/>
      <c r="AU356" s="418"/>
    </row>
    <row r="357" spans="1:47" s="242" customFormat="1" x14ac:dyDescent="0.35">
      <c r="A357" s="530" t="s">
        <v>24</v>
      </c>
      <c r="B357" s="531"/>
      <c r="C357" s="531"/>
      <c r="D357" s="531"/>
      <c r="E357" s="531"/>
      <c r="F357" s="531"/>
      <c r="G357" s="531"/>
      <c r="H357" s="531"/>
      <c r="I357" s="531"/>
      <c r="J357" s="424" t="s">
        <v>17</v>
      </c>
      <c r="K357" s="424" t="s">
        <v>15</v>
      </c>
      <c r="L357" s="424" t="s">
        <v>16</v>
      </c>
      <c r="M357" s="259" t="s">
        <v>18</v>
      </c>
      <c r="N357" s="413"/>
      <c r="P357" s="530" t="s">
        <v>24</v>
      </c>
      <c r="Q357" s="531"/>
      <c r="R357" s="531"/>
      <c r="S357" s="531"/>
      <c r="T357" s="531"/>
      <c r="U357" s="531"/>
      <c r="V357" s="531"/>
      <c r="W357" s="531"/>
      <c r="X357" s="531"/>
      <c r="Y357" s="422" t="s">
        <v>263</v>
      </c>
      <c r="Z357" s="328" t="s">
        <v>77</v>
      </c>
      <c r="AA357" s="424" t="s">
        <v>15</v>
      </c>
      <c r="AB357" s="424" t="s">
        <v>16</v>
      </c>
      <c r="AC357" s="422" t="s">
        <v>18</v>
      </c>
      <c r="AD357" s="267" t="s">
        <v>114</v>
      </c>
      <c r="AE357" s="413"/>
      <c r="AG357" s="530" t="s">
        <v>24</v>
      </c>
      <c r="AH357" s="531"/>
      <c r="AI357" s="531"/>
      <c r="AJ357" s="531"/>
      <c r="AK357" s="531"/>
      <c r="AL357" s="531"/>
      <c r="AM357" s="531"/>
      <c r="AN357" s="531"/>
      <c r="AO357" s="531"/>
      <c r="AP357" s="422" t="s">
        <v>263</v>
      </c>
      <c r="AQ357" s="328" t="s">
        <v>211</v>
      </c>
      <c r="AR357" s="424" t="s">
        <v>15</v>
      </c>
      <c r="AS357" s="424" t="s">
        <v>16</v>
      </c>
      <c r="AT357" s="422" t="s">
        <v>213</v>
      </c>
      <c r="AU357" s="267" t="s">
        <v>266</v>
      </c>
    </row>
    <row r="358" spans="1:47" x14ac:dyDescent="0.35">
      <c r="A358" s="415">
        <v>1</v>
      </c>
      <c r="B358" s="491"/>
      <c r="C358" s="491"/>
      <c r="D358" s="491"/>
      <c r="E358" s="491"/>
      <c r="F358" s="491"/>
      <c r="G358" s="491"/>
      <c r="H358" s="491"/>
      <c r="I358" s="491"/>
      <c r="J358" s="234">
        <v>0</v>
      </c>
      <c r="K358" s="234">
        <v>0</v>
      </c>
      <c r="L358" s="234">
        <v>0</v>
      </c>
      <c r="M358" s="236">
        <f>SUM(J358:L358)</f>
        <v>0</v>
      </c>
      <c r="N358" s="223"/>
      <c r="P358" s="415">
        <v>1</v>
      </c>
      <c r="Q358" s="491"/>
      <c r="R358" s="491"/>
      <c r="S358" s="491"/>
      <c r="T358" s="491"/>
      <c r="U358" s="491"/>
      <c r="V358" s="491"/>
      <c r="W358" s="491"/>
      <c r="X358" s="491"/>
      <c r="Y358" s="164">
        <f>AU278</f>
        <v>0</v>
      </c>
      <c r="Z358" s="234">
        <v>0</v>
      </c>
      <c r="AA358" s="234">
        <v>0</v>
      </c>
      <c r="AB358" s="234">
        <v>0</v>
      </c>
      <c r="AC358" s="295">
        <f>SUM(Z358:AB358)</f>
        <v>0</v>
      </c>
      <c r="AD358" s="296">
        <f t="shared" ref="AD358:AD360" si="324">M358-AC358</f>
        <v>0</v>
      </c>
      <c r="AE358" s="223"/>
      <c r="AG358" s="415">
        <v>1</v>
      </c>
      <c r="AH358" s="491"/>
      <c r="AI358" s="491"/>
      <c r="AJ358" s="491"/>
      <c r="AK358" s="491"/>
      <c r="AL358" s="491"/>
      <c r="AM358" s="491"/>
      <c r="AN358" s="491"/>
      <c r="AO358" s="491"/>
      <c r="AP358" s="305">
        <f>AU278</f>
        <v>0</v>
      </c>
      <c r="AQ358" s="234">
        <v>0</v>
      </c>
      <c r="AR358" s="234">
        <v>0</v>
      </c>
      <c r="AS358" s="234">
        <v>0</v>
      </c>
      <c r="AT358" s="277">
        <f>SUM(AQ358:AS358)</f>
        <v>0</v>
      </c>
      <c r="AU358" s="278">
        <f>IF($S$393&lt;&gt;0, AC358+AP358-AT358, M358+AP358-AT358)</f>
        <v>0</v>
      </c>
    </row>
    <row r="359" spans="1:47" x14ac:dyDescent="0.35">
      <c r="A359" s="415">
        <v>2</v>
      </c>
      <c r="B359" s="492"/>
      <c r="C359" s="492"/>
      <c r="D359" s="492"/>
      <c r="E359" s="492"/>
      <c r="F359" s="492"/>
      <c r="G359" s="492"/>
      <c r="H359" s="492"/>
      <c r="I359" s="492"/>
      <c r="J359" s="234">
        <v>0</v>
      </c>
      <c r="K359" s="234">
        <v>0</v>
      </c>
      <c r="L359" s="234">
        <v>0</v>
      </c>
      <c r="M359" s="236">
        <f>SUM(J359:L359)</f>
        <v>0</v>
      </c>
      <c r="N359" s="223"/>
      <c r="P359" s="415">
        <v>2</v>
      </c>
      <c r="Q359" s="492"/>
      <c r="R359" s="492"/>
      <c r="S359" s="492"/>
      <c r="T359" s="492"/>
      <c r="U359" s="492"/>
      <c r="V359" s="492"/>
      <c r="W359" s="492"/>
      <c r="X359" s="492"/>
      <c r="Y359" s="164">
        <f t="shared" ref="Y359:Y361" si="325">AU279</f>
        <v>0</v>
      </c>
      <c r="Z359" s="234">
        <v>0</v>
      </c>
      <c r="AA359" s="234">
        <v>0</v>
      </c>
      <c r="AB359" s="234">
        <v>0</v>
      </c>
      <c r="AC359" s="295">
        <f t="shared" ref="AC359:AC360" si="326">SUM(Z359:AB359)</f>
        <v>0</v>
      </c>
      <c r="AD359" s="296">
        <f t="shared" si="324"/>
        <v>0</v>
      </c>
      <c r="AE359" s="223"/>
      <c r="AG359" s="415">
        <v>2</v>
      </c>
      <c r="AH359" s="492"/>
      <c r="AI359" s="492"/>
      <c r="AJ359" s="492"/>
      <c r="AK359" s="492"/>
      <c r="AL359" s="492"/>
      <c r="AM359" s="492"/>
      <c r="AN359" s="492"/>
      <c r="AO359" s="492"/>
      <c r="AP359" s="305">
        <f t="shared" ref="AP359:AP361" si="327">AU279</f>
        <v>0</v>
      </c>
      <c r="AQ359" s="234">
        <v>0</v>
      </c>
      <c r="AR359" s="234">
        <v>0</v>
      </c>
      <c r="AS359" s="234">
        <v>0</v>
      </c>
      <c r="AT359" s="277">
        <f t="shared" ref="AT359:AT360" si="328">SUM(AQ359:AS359)</f>
        <v>0</v>
      </c>
      <c r="AU359" s="278">
        <f t="shared" ref="AU359:AU361" si="329">IF($S$393&lt;&gt;0, AC359+AP359-AT359, M359+AP359-AT359)</f>
        <v>0</v>
      </c>
    </row>
    <row r="360" spans="1:47" x14ac:dyDescent="0.35">
      <c r="A360" s="415">
        <v>3</v>
      </c>
      <c r="B360" s="492"/>
      <c r="C360" s="492"/>
      <c r="D360" s="492"/>
      <c r="E360" s="492"/>
      <c r="F360" s="492"/>
      <c r="G360" s="492"/>
      <c r="H360" s="492"/>
      <c r="I360" s="492"/>
      <c r="J360" s="234">
        <v>0</v>
      </c>
      <c r="K360" s="234">
        <v>0</v>
      </c>
      <c r="L360" s="234">
        <v>0</v>
      </c>
      <c r="M360" s="236">
        <f t="shared" ref="M360:M379" si="330">SUM(J360:L360)</f>
        <v>0</v>
      </c>
      <c r="N360" s="223"/>
      <c r="P360" s="415">
        <v>3</v>
      </c>
      <c r="Q360" s="492"/>
      <c r="R360" s="492"/>
      <c r="S360" s="492"/>
      <c r="T360" s="492"/>
      <c r="U360" s="492"/>
      <c r="V360" s="492"/>
      <c r="W360" s="492"/>
      <c r="X360" s="492"/>
      <c r="Y360" s="164">
        <f t="shared" si="325"/>
        <v>0</v>
      </c>
      <c r="Z360" s="234">
        <v>0</v>
      </c>
      <c r="AA360" s="234">
        <v>0</v>
      </c>
      <c r="AB360" s="234">
        <v>0</v>
      </c>
      <c r="AC360" s="295">
        <f t="shared" si="326"/>
        <v>0</v>
      </c>
      <c r="AD360" s="296">
        <f t="shared" si="324"/>
        <v>0</v>
      </c>
      <c r="AE360" s="223"/>
      <c r="AG360" s="415">
        <v>3</v>
      </c>
      <c r="AH360" s="492"/>
      <c r="AI360" s="492"/>
      <c r="AJ360" s="492"/>
      <c r="AK360" s="492"/>
      <c r="AL360" s="492"/>
      <c r="AM360" s="492"/>
      <c r="AN360" s="492"/>
      <c r="AO360" s="492"/>
      <c r="AP360" s="305">
        <f t="shared" si="327"/>
        <v>0</v>
      </c>
      <c r="AQ360" s="234">
        <v>0</v>
      </c>
      <c r="AR360" s="234">
        <v>0</v>
      </c>
      <c r="AS360" s="234">
        <v>0</v>
      </c>
      <c r="AT360" s="277">
        <f t="shared" si="328"/>
        <v>0</v>
      </c>
      <c r="AU360" s="278">
        <f t="shared" si="329"/>
        <v>0</v>
      </c>
    </row>
    <row r="361" spans="1:47" ht="16" thickBot="1" x14ac:dyDescent="0.4">
      <c r="A361" s="504" t="s">
        <v>25</v>
      </c>
      <c r="B361" s="505"/>
      <c r="C361" s="505"/>
      <c r="D361" s="505"/>
      <c r="E361" s="505"/>
      <c r="F361" s="505"/>
      <c r="G361" s="505"/>
      <c r="H361" s="505"/>
      <c r="I361" s="505"/>
      <c r="J361" s="250">
        <f>SUM(J358:J360)</f>
        <v>0</v>
      </c>
      <c r="K361" s="250">
        <f t="shared" ref="K361:L361" si="331">SUM(K358:K360)</f>
        <v>0</v>
      </c>
      <c r="L361" s="250">
        <f t="shared" si="331"/>
        <v>0</v>
      </c>
      <c r="M361" s="237">
        <f t="shared" si="330"/>
        <v>0</v>
      </c>
      <c r="N361" s="223"/>
      <c r="P361" s="504" t="s">
        <v>25</v>
      </c>
      <c r="Q361" s="505"/>
      <c r="R361" s="505"/>
      <c r="S361" s="505"/>
      <c r="T361" s="505"/>
      <c r="U361" s="505"/>
      <c r="V361" s="505"/>
      <c r="W361" s="505"/>
      <c r="X361" s="505"/>
      <c r="Y361" s="200">
        <f t="shared" si="325"/>
        <v>0</v>
      </c>
      <c r="Z361" s="293">
        <f>SUM(Z358:Z360)</f>
        <v>0</v>
      </c>
      <c r="AA361" s="293">
        <f t="shared" ref="AA361:AD361" si="332">SUM(AA358:AA360)</f>
        <v>0</v>
      </c>
      <c r="AB361" s="293">
        <f t="shared" si="332"/>
        <v>0</v>
      </c>
      <c r="AC361" s="293">
        <f t="shared" si="332"/>
        <v>0</v>
      </c>
      <c r="AD361" s="294">
        <f t="shared" si="332"/>
        <v>0</v>
      </c>
      <c r="AE361" s="223"/>
      <c r="AG361" s="504" t="s">
        <v>25</v>
      </c>
      <c r="AH361" s="505"/>
      <c r="AI361" s="505"/>
      <c r="AJ361" s="505"/>
      <c r="AK361" s="505"/>
      <c r="AL361" s="505"/>
      <c r="AM361" s="505"/>
      <c r="AN361" s="505"/>
      <c r="AO361" s="505"/>
      <c r="AP361" s="306">
        <f t="shared" si="327"/>
        <v>0</v>
      </c>
      <c r="AQ361" s="275">
        <f>SUM(AQ358:AQ360)</f>
        <v>0</v>
      </c>
      <c r="AR361" s="275">
        <f t="shared" ref="AR361:AT361" si="333">SUM(AR358:AR360)</f>
        <v>0</v>
      </c>
      <c r="AS361" s="275">
        <f t="shared" si="333"/>
        <v>0</v>
      </c>
      <c r="AT361" s="275">
        <f t="shared" si="333"/>
        <v>0</v>
      </c>
      <c r="AU361" s="276">
        <f t="shared" si="329"/>
        <v>0</v>
      </c>
    </row>
    <row r="362" spans="1:47" s="358" customFormat="1" ht="3.75" customHeight="1" thickBot="1" x14ac:dyDescent="0.4">
      <c r="A362" s="413"/>
      <c r="B362" s="413"/>
      <c r="C362" s="413"/>
      <c r="D362" s="413"/>
      <c r="E362" s="413"/>
      <c r="F362" s="413"/>
      <c r="G362" s="413"/>
      <c r="H362" s="413"/>
      <c r="I362" s="413"/>
      <c r="J362" s="246"/>
      <c r="K362" s="246"/>
      <c r="L362" s="246"/>
      <c r="M362" s="246"/>
      <c r="N362" s="223"/>
      <c r="P362" s="413"/>
      <c r="Q362" s="413"/>
      <c r="R362" s="413"/>
      <c r="S362" s="413"/>
      <c r="T362" s="413"/>
      <c r="U362" s="413"/>
      <c r="V362" s="413"/>
      <c r="W362" s="413"/>
      <c r="X362" s="413"/>
      <c r="Y362" s="304"/>
      <c r="Z362" s="246"/>
      <c r="AA362" s="246"/>
      <c r="AB362" s="246"/>
      <c r="AC362" s="246"/>
      <c r="AD362" s="246"/>
      <c r="AE362" s="223"/>
      <c r="AG362" s="413"/>
      <c r="AH362" s="413"/>
      <c r="AI362" s="413"/>
      <c r="AJ362" s="413"/>
      <c r="AK362" s="413"/>
      <c r="AL362" s="413"/>
      <c r="AM362" s="413"/>
      <c r="AN362" s="413"/>
      <c r="AO362" s="413"/>
      <c r="AP362" s="304"/>
      <c r="AQ362" s="246"/>
      <c r="AR362" s="246"/>
      <c r="AS362" s="246"/>
      <c r="AT362" s="246"/>
      <c r="AU362" s="246"/>
    </row>
    <row r="363" spans="1:47" s="242" customFormat="1" x14ac:dyDescent="0.35">
      <c r="A363" s="502" t="s">
        <v>33</v>
      </c>
      <c r="B363" s="503"/>
      <c r="C363" s="503"/>
      <c r="D363" s="503"/>
      <c r="E363" s="503"/>
      <c r="F363" s="503"/>
      <c r="G363" s="503"/>
      <c r="H363" s="503"/>
      <c r="I363" s="503"/>
      <c r="J363" s="425" t="s">
        <v>17</v>
      </c>
      <c r="K363" s="425" t="s">
        <v>15</v>
      </c>
      <c r="L363" s="425" t="s">
        <v>16</v>
      </c>
      <c r="M363" s="418" t="s">
        <v>18</v>
      </c>
      <c r="N363" s="413"/>
      <c r="P363" s="502" t="s">
        <v>33</v>
      </c>
      <c r="Q363" s="503"/>
      <c r="R363" s="503"/>
      <c r="S363" s="503"/>
      <c r="T363" s="503"/>
      <c r="U363" s="503"/>
      <c r="V363" s="503"/>
      <c r="W363" s="503"/>
      <c r="X363" s="503"/>
      <c r="Y363" s="414" t="s">
        <v>263</v>
      </c>
      <c r="Z363" s="425" t="s">
        <v>77</v>
      </c>
      <c r="AA363" s="425" t="s">
        <v>15</v>
      </c>
      <c r="AB363" s="425" t="s">
        <v>16</v>
      </c>
      <c r="AC363" s="414" t="s">
        <v>18</v>
      </c>
      <c r="AD363" s="268" t="s">
        <v>114</v>
      </c>
      <c r="AE363" s="413"/>
      <c r="AG363" s="502" t="s">
        <v>33</v>
      </c>
      <c r="AH363" s="503"/>
      <c r="AI363" s="503"/>
      <c r="AJ363" s="503"/>
      <c r="AK363" s="503"/>
      <c r="AL363" s="503"/>
      <c r="AM363" s="503"/>
      <c r="AN363" s="503"/>
      <c r="AO363" s="503"/>
      <c r="AP363" s="414" t="s">
        <v>263</v>
      </c>
      <c r="AQ363" s="425" t="s">
        <v>211</v>
      </c>
      <c r="AR363" s="425" t="s">
        <v>15</v>
      </c>
      <c r="AS363" s="425" t="s">
        <v>16</v>
      </c>
      <c r="AT363" s="414" t="s">
        <v>213</v>
      </c>
      <c r="AU363" s="268" t="s">
        <v>266</v>
      </c>
    </row>
    <row r="364" spans="1:47" x14ac:dyDescent="0.35">
      <c r="A364" s="415">
        <v>1</v>
      </c>
      <c r="B364" s="492"/>
      <c r="C364" s="492"/>
      <c r="D364" s="492"/>
      <c r="E364" s="492"/>
      <c r="F364" s="492"/>
      <c r="G364" s="492"/>
      <c r="H364" s="492"/>
      <c r="I364" s="492"/>
      <c r="J364" s="234">
        <v>0</v>
      </c>
      <c r="K364" s="234">
        <v>0</v>
      </c>
      <c r="L364" s="234">
        <v>0</v>
      </c>
      <c r="M364" s="236">
        <f t="shared" si="330"/>
        <v>0</v>
      </c>
      <c r="N364" s="223"/>
      <c r="P364" s="415">
        <v>1</v>
      </c>
      <c r="Q364" s="492"/>
      <c r="R364" s="492"/>
      <c r="S364" s="492"/>
      <c r="T364" s="492"/>
      <c r="U364" s="492"/>
      <c r="V364" s="492"/>
      <c r="W364" s="492"/>
      <c r="X364" s="492"/>
      <c r="Y364" s="164">
        <f t="shared" ref="Y364:Y367" si="334">AU284</f>
        <v>0</v>
      </c>
      <c r="Z364" s="234">
        <v>0</v>
      </c>
      <c r="AA364" s="234">
        <v>0</v>
      </c>
      <c r="AB364" s="234">
        <v>0</v>
      </c>
      <c r="AC364" s="295">
        <f t="shared" ref="AC364:AC366" si="335">SUM(Z364:AB364)</f>
        <v>0</v>
      </c>
      <c r="AD364" s="296">
        <f t="shared" ref="AD364:AD366" si="336">M364-AC364</f>
        <v>0</v>
      </c>
      <c r="AE364" s="223"/>
      <c r="AG364" s="415">
        <v>1</v>
      </c>
      <c r="AH364" s="492"/>
      <c r="AI364" s="492"/>
      <c r="AJ364" s="492"/>
      <c r="AK364" s="492"/>
      <c r="AL364" s="492"/>
      <c r="AM364" s="492"/>
      <c r="AN364" s="492"/>
      <c r="AO364" s="492"/>
      <c r="AP364" s="305">
        <f t="shared" ref="AP364:AP367" si="337">AU284</f>
        <v>0</v>
      </c>
      <c r="AQ364" s="234">
        <v>0</v>
      </c>
      <c r="AR364" s="234">
        <v>0</v>
      </c>
      <c r="AS364" s="234">
        <v>0</v>
      </c>
      <c r="AT364" s="277">
        <f t="shared" ref="AT364:AT366" si="338">SUM(AQ364:AS364)</f>
        <v>0</v>
      </c>
      <c r="AU364" s="278">
        <f>IF($S$393&lt;&gt;0, AC364+AP364-AT364, M364+AP364-AT364)</f>
        <v>0</v>
      </c>
    </row>
    <row r="365" spans="1:47" x14ac:dyDescent="0.35">
      <c r="A365" s="415">
        <v>2</v>
      </c>
      <c r="B365" s="492"/>
      <c r="C365" s="492"/>
      <c r="D365" s="492"/>
      <c r="E365" s="492"/>
      <c r="F365" s="492"/>
      <c r="G365" s="492"/>
      <c r="H365" s="492"/>
      <c r="I365" s="492"/>
      <c r="J365" s="234">
        <v>0</v>
      </c>
      <c r="K365" s="234">
        <v>0</v>
      </c>
      <c r="L365" s="234">
        <v>0</v>
      </c>
      <c r="M365" s="236">
        <f t="shared" si="330"/>
        <v>0</v>
      </c>
      <c r="N365" s="223"/>
      <c r="P365" s="415">
        <v>2</v>
      </c>
      <c r="Q365" s="492"/>
      <c r="R365" s="492"/>
      <c r="S365" s="492"/>
      <c r="T365" s="492"/>
      <c r="U365" s="492"/>
      <c r="V365" s="492"/>
      <c r="W365" s="492"/>
      <c r="X365" s="492"/>
      <c r="Y365" s="164">
        <f t="shared" si="334"/>
        <v>0</v>
      </c>
      <c r="Z365" s="234">
        <v>0</v>
      </c>
      <c r="AA365" s="234">
        <v>0</v>
      </c>
      <c r="AB365" s="234">
        <v>0</v>
      </c>
      <c r="AC365" s="295">
        <f t="shared" si="335"/>
        <v>0</v>
      </c>
      <c r="AD365" s="296">
        <f t="shared" si="336"/>
        <v>0</v>
      </c>
      <c r="AE365" s="223"/>
      <c r="AG365" s="415">
        <v>2</v>
      </c>
      <c r="AH365" s="492"/>
      <c r="AI365" s="492"/>
      <c r="AJ365" s="492"/>
      <c r="AK365" s="492"/>
      <c r="AL365" s="492"/>
      <c r="AM365" s="492"/>
      <c r="AN365" s="492"/>
      <c r="AO365" s="492"/>
      <c r="AP365" s="305">
        <f t="shared" si="337"/>
        <v>0</v>
      </c>
      <c r="AQ365" s="234">
        <v>0</v>
      </c>
      <c r="AR365" s="234">
        <v>0</v>
      </c>
      <c r="AS365" s="234">
        <v>0</v>
      </c>
      <c r="AT365" s="277">
        <f t="shared" si="338"/>
        <v>0</v>
      </c>
      <c r="AU365" s="278">
        <f t="shared" ref="AU365:AU367" si="339">IF($S$393&lt;&gt;0, AC365+AP365-AT365, M365+AP365-AT365)</f>
        <v>0</v>
      </c>
    </row>
    <row r="366" spans="1:47" x14ac:dyDescent="0.35">
      <c r="A366" s="415">
        <v>3</v>
      </c>
      <c r="B366" s="492"/>
      <c r="C366" s="492"/>
      <c r="D366" s="492"/>
      <c r="E366" s="492"/>
      <c r="F366" s="492"/>
      <c r="G366" s="492"/>
      <c r="H366" s="492"/>
      <c r="I366" s="492"/>
      <c r="J366" s="234">
        <v>0</v>
      </c>
      <c r="K366" s="234">
        <v>0</v>
      </c>
      <c r="L366" s="234">
        <v>0</v>
      </c>
      <c r="M366" s="236">
        <f>SUM(J366:L366)</f>
        <v>0</v>
      </c>
      <c r="N366" s="223"/>
      <c r="P366" s="415">
        <v>3</v>
      </c>
      <c r="Q366" s="492"/>
      <c r="R366" s="492"/>
      <c r="S366" s="492"/>
      <c r="T366" s="492"/>
      <c r="U366" s="492"/>
      <c r="V366" s="492"/>
      <c r="W366" s="492"/>
      <c r="X366" s="492"/>
      <c r="Y366" s="164">
        <f t="shared" si="334"/>
        <v>0</v>
      </c>
      <c r="Z366" s="234">
        <v>0</v>
      </c>
      <c r="AA366" s="234">
        <v>0</v>
      </c>
      <c r="AB366" s="234">
        <v>0</v>
      </c>
      <c r="AC366" s="295">
        <f t="shared" si="335"/>
        <v>0</v>
      </c>
      <c r="AD366" s="296">
        <f t="shared" si="336"/>
        <v>0</v>
      </c>
      <c r="AE366" s="223"/>
      <c r="AG366" s="415">
        <v>3</v>
      </c>
      <c r="AH366" s="492"/>
      <c r="AI366" s="492"/>
      <c r="AJ366" s="492"/>
      <c r="AK366" s="492"/>
      <c r="AL366" s="492"/>
      <c r="AM366" s="492"/>
      <c r="AN366" s="492"/>
      <c r="AO366" s="492"/>
      <c r="AP366" s="305">
        <f t="shared" si="337"/>
        <v>0</v>
      </c>
      <c r="AQ366" s="234">
        <v>0</v>
      </c>
      <c r="AR366" s="234">
        <v>0</v>
      </c>
      <c r="AS366" s="234">
        <v>0</v>
      </c>
      <c r="AT366" s="277">
        <f t="shared" si="338"/>
        <v>0</v>
      </c>
      <c r="AU366" s="278">
        <f t="shared" si="339"/>
        <v>0</v>
      </c>
    </row>
    <row r="367" spans="1:47" ht="16" thickBot="1" x14ac:dyDescent="0.4">
      <c r="A367" s="504" t="s">
        <v>26</v>
      </c>
      <c r="B367" s="505"/>
      <c r="C367" s="505"/>
      <c r="D367" s="505"/>
      <c r="E367" s="505"/>
      <c r="F367" s="505"/>
      <c r="G367" s="505"/>
      <c r="H367" s="505"/>
      <c r="I367" s="505"/>
      <c r="J367" s="250">
        <f>SUM(J364:J366)</f>
        <v>0</v>
      </c>
      <c r="K367" s="250">
        <f t="shared" ref="K367" si="340">SUM(K364:K366)</f>
        <v>0</v>
      </c>
      <c r="L367" s="250">
        <f>SUM(L364:L366)</f>
        <v>0</v>
      </c>
      <c r="M367" s="237">
        <f t="shared" si="330"/>
        <v>0</v>
      </c>
      <c r="N367" s="223"/>
      <c r="P367" s="530" t="s">
        <v>26</v>
      </c>
      <c r="Q367" s="531"/>
      <c r="R367" s="531"/>
      <c r="S367" s="531"/>
      <c r="T367" s="531"/>
      <c r="U367" s="531"/>
      <c r="V367" s="531"/>
      <c r="W367" s="531"/>
      <c r="X367" s="531"/>
      <c r="Y367" s="164">
        <f t="shared" si="334"/>
        <v>0</v>
      </c>
      <c r="Z367" s="295">
        <f>SUM(Z364:Z366)</f>
        <v>0</v>
      </c>
      <c r="AA367" s="295">
        <f t="shared" ref="AA367:AD367" si="341">SUM(AA364:AA366)</f>
        <v>0</v>
      </c>
      <c r="AB367" s="295">
        <f t="shared" si="341"/>
        <v>0</v>
      </c>
      <c r="AC367" s="295">
        <f t="shared" si="341"/>
        <v>0</v>
      </c>
      <c r="AD367" s="296">
        <f t="shared" si="341"/>
        <v>0</v>
      </c>
      <c r="AE367" s="223"/>
      <c r="AG367" s="504" t="s">
        <v>26</v>
      </c>
      <c r="AH367" s="505"/>
      <c r="AI367" s="505"/>
      <c r="AJ367" s="505"/>
      <c r="AK367" s="505"/>
      <c r="AL367" s="505"/>
      <c r="AM367" s="505"/>
      <c r="AN367" s="505"/>
      <c r="AO367" s="505"/>
      <c r="AP367" s="306">
        <f t="shared" si="337"/>
        <v>0</v>
      </c>
      <c r="AQ367" s="275">
        <f>SUM(AQ364:AQ366)</f>
        <v>0</v>
      </c>
      <c r="AR367" s="275">
        <f t="shared" ref="AR367:AT367" si="342">SUM(AR364:AR366)</f>
        <v>0</v>
      </c>
      <c r="AS367" s="275">
        <f t="shared" si="342"/>
        <v>0</v>
      </c>
      <c r="AT367" s="275">
        <f t="shared" si="342"/>
        <v>0</v>
      </c>
      <c r="AU367" s="276">
        <f t="shared" si="339"/>
        <v>0</v>
      </c>
    </row>
    <row r="368" spans="1:47" s="358" customFormat="1" ht="3.75" customHeight="1" thickBot="1" x14ac:dyDescent="0.4">
      <c r="A368" s="413"/>
      <c r="B368" s="413"/>
      <c r="C368" s="413"/>
      <c r="D368" s="413"/>
      <c r="E368" s="413"/>
      <c r="F368" s="413"/>
      <c r="G368" s="413"/>
      <c r="H368" s="413"/>
      <c r="I368" s="413"/>
      <c r="J368" s="246"/>
      <c r="K368" s="246"/>
      <c r="L368" s="246"/>
      <c r="M368" s="246"/>
      <c r="N368" s="223"/>
      <c r="P368" s="341"/>
      <c r="Q368" s="342"/>
      <c r="R368" s="342"/>
      <c r="S368" s="342"/>
      <c r="T368" s="342"/>
      <c r="U368" s="342"/>
      <c r="V368" s="342"/>
      <c r="W368" s="342"/>
      <c r="X368" s="342"/>
      <c r="Y368" s="249"/>
      <c r="Z368" s="249"/>
      <c r="AA368" s="249"/>
      <c r="AB368" s="249"/>
      <c r="AC368" s="249"/>
      <c r="AD368" s="343"/>
      <c r="AE368" s="223"/>
      <c r="AG368" s="413"/>
      <c r="AH368" s="413"/>
      <c r="AI368" s="413"/>
      <c r="AJ368" s="413"/>
      <c r="AK368" s="413"/>
      <c r="AL368" s="413"/>
      <c r="AM368" s="413"/>
      <c r="AN368" s="413"/>
      <c r="AO368" s="413"/>
      <c r="AP368" s="246"/>
      <c r="AQ368" s="246"/>
      <c r="AR368" s="246"/>
      <c r="AS368" s="246"/>
      <c r="AT368" s="246"/>
      <c r="AU368" s="246"/>
    </row>
    <row r="369" spans="1:134" s="242" customFormat="1" x14ac:dyDescent="0.35">
      <c r="A369" s="502" t="s">
        <v>27</v>
      </c>
      <c r="B369" s="503"/>
      <c r="C369" s="503"/>
      <c r="D369" s="503"/>
      <c r="E369" s="503"/>
      <c r="F369" s="503"/>
      <c r="G369" s="503"/>
      <c r="H369" s="503"/>
      <c r="I369" s="503"/>
      <c r="J369" s="425" t="s">
        <v>17</v>
      </c>
      <c r="K369" s="425" t="s">
        <v>15</v>
      </c>
      <c r="L369" s="425" t="s">
        <v>16</v>
      </c>
      <c r="M369" s="418" t="s">
        <v>18</v>
      </c>
      <c r="N369" s="413"/>
      <c r="P369" s="502" t="s">
        <v>27</v>
      </c>
      <c r="Q369" s="503"/>
      <c r="R369" s="503"/>
      <c r="S369" s="503"/>
      <c r="T369" s="503"/>
      <c r="U369" s="503"/>
      <c r="V369" s="503"/>
      <c r="W369" s="503"/>
      <c r="X369" s="503"/>
      <c r="Y369" s="414" t="s">
        <v>263</v>
      </c>
      <c r="Z369" s="425" t="s">
        <v>77</v>
      </c>
      <c r="AA369" s="425" t="s">
        <v>15</v>
      </c>
      <c r="AB369" s="425" t="s">
        <v>16</v>
      </c>
      <c r="AC369" s="414" t="s">
        <v>18</v>
      </c>
      <c r="AD369" s="268" t="s">
        <v>114</v>
      </c>
      <c r="AE369" s="413"/>
      <c r="AG369" s="502" t="s">
        <v>27</v>
      </c>
      <c r="AH369" s="503"/>
      <c r="AI369" s="503"/>
      <c r="AJ369" s="503"/>
      <c r="AK369" s="503"/>
      <c r="AL369" s="503"/>
      <c r="AM369" s="503"/>
      <c r="AN369" s="503"/>
      <c r="AO369" s="503"/>
      <c r="AP369" s="414" t="s">
        <v>263</v>
      </c>
      <c r="AQ369" s="425" t="s">
        <v>211</v>
      </c>
      <c r="AR369" s="425" t="s">
        <v>15</v>
      </c>
      <c r="AS369" s="425" t="s">
        <v>16</v>
      </c>
      <c r="AT369" s="414" t="s">
        <v>213</v>
      </c>
      <c r="AU369" s="268" t="s">
        <v>266</v>
      </c>
    </row>
    <row r="370" spans="1:134" x14ac:dyDescent="0.35">
      <c r="A370" s="415">
        <v>1</v>
      </c>
      <c r="B370" s="228" t="s">
        <v>28</v>
      </c>
      <c r="C370" s="492"/>
      <c r="D370" s="492"/>
      <c r="E370" s="492"/>
      <c r="F370" s="492"/>
      <c r="G370" s="492"/>
      <c r="H370" s="492"/>
      <c r="I370" s="492"/>
      <c r="J370" s="234">
        <v>0</v>
      </c>
      <c r="K370" s="234">
        <v>0</v>
      </c>
      <c r="L370" s="234">
        <v>0</v>
      </c>
      <c r="M370" s="236">
        <f t="shared" si="330"/>
        <v>0</v>
      </c>
      <c r="N370" s="223"/>
      <c r="P370" s="415">
        <v>1</v>
      </c>
      <c r="Q370" s="228" t="s">
        <v>28</v>
      </c>
      <c r="R370" s="492"/>
      <c r="S370" s="492"/>
      <c r="T370" s="492"/>
      <c r="U370" s="492"/>
      <c r="V370" s="492"/>
      <c r="W370" s="492"/>
      <c r="X370" s="492"/>
      <c r="Y370" s="164">
        <f t="shared" ref="Y370:Y381" si="343">AU290</f>
        <v>0</v>
      </c>
      <c r="Z370" s="234">
        <v>0</v>
      </c>
      <c r="AA370" s="234">
        <v>0</v>
      </c>
      <c r="AB370" s="234">
        <v>0</v>
      </c>
      <c r="AC370" s="295">
        <f t="shared" ref="AC370:AC379" si="344">SUM(Z370:AB370)</f>
        <v>0</v>
      </c>
      <c r="AD370" s="296">
        <f t="shared" ref="AD370:AD380" si="345">M370-AC370</f>
        <v>0</v>
      </c>
      <c r="AE370" s="223"/>
      <c r="AG370" s="415">
        <v>1</v>
      </c>
      <c r="AH370" s="228" t="s">
        <v>28</v>
      </c>
      <c r="AI370" s="492"/>
      <c r="AJ370" s="492"/>
      <c r="AK370" s="492"/>
      <c r="AL370" s="492"/>
      <c r="AM370" s="492"/>
      <c r="AN370" s="492"/>
      <c r="AO370" s="492"/>
      <c r="AP370" s="305">
        <f t="shared" ref="AP370:AP381" si="346">AU290</f>
        <v>0</v>
      </c>
      <c r="AQ370" s="234">
        <v>0</v>
      </c>
      <c r="AR370" s="234">
        <v>0</v>
      </c>
      <c r="AS370" s="234">
        <v>0</v>
      </c>
      <c r="AT370" s="277">
        <f t="shared" ref="AT370:AT379" si="347">SUM(AQ370:AS370)</f>
        <v>0</v>
      </c>
      <c r="AU370" s="278">
        <f>IF($S$393&lt;&gt;0, AC370+AP370-AT370, M370+AP370-AT370)</f>
        <v>0</v>
      </c>
    </row>
    <row r="371" spans="1:134" x14ac:dyDescent="0.35">
      <c r="A371" s="415">
        <v>2</v>
      </c>
      <c r="B371" s="228" t="s">
        <v>31</v>
      </c>
      <c r="C371" s="492"/>
      <c r="D371" s="492"/>
      <c r="E371" s="492"/>
      <c r="F371" s="492"/>
      <c r="G371" s="492"/>
      <c r="H371" s="492"/>
      <c r="I371" s="492"/>
      <c r="J371" s="234">
        <v>0</v>
      </c>
      <c r="K371" s="234">
        <v>0</v>
      </c>
      <c r="L371" s="234">
        <v>0</v>
      </c>
      <c r="M371" s="236">
        <f t="shared" si="330"/>
        <v>0</v>
      </c>
      <c r="N371" s="223"/>
      <c r="P371" s="415">
        <v>2</v>
      </c>
      <c r="Q371" s="228" t="s">
        <v>31</v>
      </c>
      <c r="R371" s="492"/>
      <c r="S371" s="492"/>
      <c r="T371" s="492"/>
      <c r="U371" s="492"/>
      <c r="V371" s="492"/>
      <c r="W371" s="492"/>
      <c r="X371" s="492"/>
      <c r="Y371" s="164">
        <f t="shared" si="343"/>
        <v>0</v>
      </c>
      <c r="Z371" s="234">
        <v>0</v>
      </c>
      <c r="AA371" s="234">
        <v>0</v>
      </c>
      <c r="AB371" s="234">
        <v>0</v>
      </c>
      <c r="AC371" s="295">
        <f t="shared" si="344"/>
        <v>0</v>
      </c>
      <c r="AD371" s="296">
        <f t="shared" si="345"/>
        <v>0</v>
      </c>
      <c r="AE371" s="223"/>
      <c r="AG371" s="415">
        <v>2</v>
      </c>
      <c r="AH371" s="228" t="s">
        <v>31</v>
      </c>
      <c r="AI371" s="492"/>
      <c r="AJ371" s="492"/>
      <c r="AK371" s="492"/>
      <c r="AL371" s="492"/>
      <c r="AM371" s="492"/>
      <c r="AN371" s="492"/>
      <c r="AO371" s="492"/>
      <c r="AP371" s="305">
        <f t="shared" si="346"/>
        <v>0</v>
      </c>
      <c r="AQ371" s="234">
        <v>0</v>
      </c>
      <c r="AR371" s="234">
        <v>0</v>
      </c>
      <c r="AS371" s="234">
        <v>0</v>
      </c>
      <c r="AT371" s="277">
        <f t="shared" si="347"/>
        <v>0</v>
      </c>
      <c r="AU371" s="278">
        <f t="shared" ref="AU371:AU380" si="348">IF($S$393&lt;&gt;0, AC371+AP371-AT371, M371+AP371-AT371)</f>
        <v>0</v>
      </c>
    </row>
    <row r="372" spans="1:134" x14ac:dyDescent="0.35">
      <c r="A372" s="415">
        <v>3</v>
      </c>
      <c r="B372" s="228" t="s">
        <v>32</v>
      </c>
      <c r="C372" s="492"/>
      <c r="D372" s="492"/>
      <c r="E372" s="492"/>
      <c r="F372" s="492"/>
      <c r="G372" s="492"/>
      <c r="H372" s="492"/>
      <c r="I372" s="492"/>
      <c r="J372" s="234">
        <v>0</v>
      </c>
      <c r="K372" s="234">
        <v>0</v>
      </c>
      <c r="L372" s="234">
        <v>0</v>
      </c>
      <c r="M372" s="236">
        <f t="shared" si="330"/>
        <v>0</v>
      </c>
      <c r="N372" s="223"/>
      <c r="P372" s="415">
        <v>3</v>
      </c>
      <c r="Q372" s="228" t="s">
        <v>32</v>
      </c>
      <c r="R372" s="492"/>
      <c r="S372" s="492"/>
      <c r="T372" s="492"/>
      <c r="U372" s="492"/>
      <c r="V372" s="492"/>
      <c r="W372" s="492"/>
      <c r="X372" s="492"/>
      <c r="Y372" s="164">
        <f t="shared" si="343"/>
        <v>0</v>
      </c>
      <c r="Z372" s="234">
        <v>0</v>
      </c>
      <c r="AA372" s="234">
        <v>0</v>
      </c>
      <c r="AB372" s="234">
        <v>0</v>
      </c>
      <c r="AC372" s="295">
        <f t="shared" si="344"/>
        <v>0</v>
      </c>
      <c r="AD372" s="296">
        <f t="shared" si="345"/>
        <v>0</v>
      </c>
      <c r="AE372" s="223"/>
      <c r="AG372" s="415">
        <v>3</v>
      </c>
      <c r="AH372" s="228" t="s">
        <v>32</v>
      </c>
      <c r="AI372" s="492"/>
      <c r="AJ372" s="492"/>
      <c r="AK372" s="492"/>
      <c r="AL372" s="492"/>
      <c r="AM372" s="492"/>
      <c r="AN372" s="492"/>
      <c r="AO372" s="492"/>
      <c r="AP372" s="305">
        <f t="shared" si="346"/>
        <v>0</v>
      </c>
      <c r="AQ372" s="234">
        <v>0</v>
      </c>
      <c r="AR372" s="234">
        <v>0</v>
      </c>
      <c r="AS372" s="234">
        <v>0</v>
      </c>
      <c r="AT372" s="277">
        <f t="shared" si="347"/>
        <v>0</v>
      </c>
      <c r="AU372" s="278">
        <f t="shared" si="348"/>
        <v>0</v>
      </c>
    </row>
    <row r="373" spans="1:134" s="358" customFormat="1" x14ac:dyDescent="0.35">
      <c r="A373" s="229">
        <v>4</v>
      </c>
      <c r="B373" s="228" t="s">
        <v>72</v>
      </c>
      <c r="C373" s="492"/>
      <c r="D373" s="492"/>
      <c r="E373" s="492"/>
      <c r="F373" s="492"/>
      <c r="G373" s="492"/>
      <c r="H373" s="492"/>
      <c r="I373" s="492"/>
      <c r="J373" s="234">
        <v>0</v>
      </c>
      <c r="K373" s="234">
        <v>0</v>
      </c>
      <c r="L373" s="234">
        <v>0</v>
      </c>
      <c r="M373" s="236">
        <f t="shared" si="330"/>
        <v>0</v>
      </c>
      <c r="N373" s="223"/>
      <c r="P373" s="229">
        <v>4</v>
      </c>
      <c r="Q373" s="228" t="s">
        <v>72</v>
      </c>
      <c r="R373" s="492"/>
      <c r="S373" s="492"/>
      <c r="T373" s="492"/>
      <c r="U373" s="492"/>
      <c r="V373" s="492"/>
      <c r="W373" s="492"/>
      <c r="X373" s="492"/>
      <c r="Y373" s="164">
        <f t="shared" si="343"/>
        <v>0</v>
      </c>
      <c r="Z373" s="234">
        <v>0</v>
      </c>
      <c r="AA373" s="234">
        <v>0</v>
      </c>
      <c r="AB373" s="234">
        <v>0</v>
      </c>
      <c r="AC373" s="295">
        <f t="shared" si="344"/>
        <v>0</v>
      </c>
      <c r="AD373" s="296">
        <f t="shared" si="345"/>
        <v>0</v>
      </c>
      <c r="AE373" s="223"/>
      <c r="AG373" s="229">
        <v>4</v>
      </c>
      <c r="AH373" s="228" t="s">
        <v>72</v>
      </c>
      <c r="AI373" s="492"/>
      <c r="AJ373" s="492"/>
      <c r="AK373" s="492"/>
      <c r="AL373" s="492"/>
      <c r="AM373" s="492"/>
      <c r="AN373" s="492"/>
      <c r="AO373" s="492"/>
      <c r="AP373" s="305">
        <f t="shared" si="346"/>
        <v>0</v>
      </c>
      <c r="AQ373" s="234">
        <v>0</v>
      </c>
      <c r="AR373" s="234">
        <v>0</v>
      </c>
      <c r="AS373" s="234">
        <v>0</v>
      </c>
      <c r="AT373" s="277">
        <f t="shared" si="347"/>
        <v>0</v>
      </c>
      <c r="AU373" s="278">
        <f t="shared" si="348"/>
        <v>0</v>
      </c>
    </row>
    <row r="374" spans="1:134" x14ac:dyDescent="0.35">
      <c r="A374" s="415">
        <v>5</v>
      </c>
      <c r="B374" s="228" t="s">
        <v>29</v>
      </c>
      <c r="C374" s="492"/>
      <c r="D374" s="492"/>
      <c r="E374" s="492"/>
      <c r="F374" s="492"/>
      <c r="G374" s="492"/>
      <c r="H374" s="492"/>
      <c r="I374" s="492"/>
      <c r="J374" s="234">
        <v>0</v>
      </c>
      <c r="K374" s="234">
        <v>0</v>
      </c>
      <c r="L374" s="234">
        <v>0</v>
      </c>
      <c r="M374" s="236">
        <f t="shared" si="330"/>
        <v>0</v>
      </c>
      <c r="N374" s="223"/>
      <c r="P374" s="415">
        <v>5</v>
      </c>
      <c r="Q374" s="228" t="s">
        <v>29</v>
      </c>
      <c r="R374" s="492"/>
      <c r="S374" s="492"/>
      <c r="T374" s="492"/>
      <c r="U374" s="492"/>
      <c r="V374" s="492"/>
      <c r="W374" s="492"/>
      <c r="X374" s="492"/>
      <c r="Y374" s="164">
        <f t="shared" si="343"/>
        <v>0</v>
      </c>
      <c r="Z374" s="234">
        <v>0</v>
      </c>
      <c r="AA374" s="234">
        <v>0</v>
      </c>
      <c r="AB374" s="234">
        <v>0</v>
      </c>
      <c r="AC374" s="295">
        <f t="shared" si="344"/>
        <v>0</v>
      </c>
      <c r="AD374" s="296">
        <f t="shared" si="345"/>
        <v>0</v>
      </c>
      <c r="AE374" s="223"/>
      <c r="AG374" s="415">
        <v>5</v>
      </c>
      <c r="AH374" s="228" t="s">
        <v>29</v>
      </c>
      <c r="AI374" s="492"/>
      <c r="AJ374" s="492"/>
      <c r="AK374" s="492"/>
      <c r="AL374" s="492"/>
      <c r="AM374" s="492"/>
      <c r="AN374" s="492"/>
      <c r="AO374" s="492"/>
      <c r="AP374" s="305">
        <f t="shared" si="346"/>
        <v>0</v>
      </c>
      <c r="AQ374" s="234">
        <v>0</v>
      </c>
      <c r="AR374" s="234">
        <v>0</v>
      </c>
      <c r="AS374" s="234">
        <v>0</v>
      </c>
      <c r="AT374" s="277">
        <f t="shared" si="347"/>
        <v>0</v>
      </c>
      <c r="AU374" s="278">
        <f t="shared" si="348"/>
        <v>0</v>
      </c>
    </row>
    <row r="375" spans="1:134" x14ac:dyDescent="0.35">
      <c r="A375" s="415">
        <v>6</v>
      </c>
      <c r="B375" s="228" t="s">
        <v>30</v>
      </c>
      <c r="C375" s="492"/>
      <c r="D375" s="492"/>
      <c r="E375" s="492"/>
      <c r="F375" s="492"/>
      <c r="G375" s="492"/>
      <c r="H375" s="492"/>
      <c r="I375" s="492"/>
      <c r="J375" s="234">
        <v>0</v>
      </c>
      <c r="K375" s="234">
        <v>0</v>
      </c>
      <c r="L375" s="234">
        <v>0</v>
      </c>
      <c r="M375" s="236">
        <f t="shared" si="330"/>
        <v>0</v>
      </c>
      <c r="N375" s="223"/>
      <c r="P375" s="415">
        <v>6</v>
      </c>
      <c r="Q375" s="228" t="s">
        <v>30</v>
      </c>
      <c r="R375" s="492"/>
      <c r="S375" s="492"/>
      <c r="T375" s="492"/>
      <c r="U375" s="492"/>
      <c r="V375" s="492"/>
      <c r="W375" s="492"/>
      <c r="X375" s="492"/>
      <c r="Y375" s="164">
        <f t="shared" si="343"/>
        <v>0</v>
      </c>
      <c r="Z375" s="234">
        <v>0</v>
      </c>
      <c r="AA375" s="234">
        <v>0</v>
      </c>
      <c r="AB375" s="234">
        <v>0</v>
      </c>
      <c r="AC375" s="295">
        <f t="shared" si="344"/>
        <v>0</v>
      </c>
      <c r="AD375" s="296">
        <f t="shared" si="345"/>
        <v>0</v>
      </c>
      <c r="AE375" s="223"/>
      <c r="AG375" s="415">
        <v>6</v>
      </c>
      <c r="AH375" s="228" t="s">
        <v>30</v>
      </c>
      <c r="AI375" s="492"/>
      <c r="AJ375" s="492"/>
      <c r="AK375" s="492"/>
      <c r="AL375" s="492"/>
      <c r="AM375" s="492"/>
      <c r="AN375" s="492"/>
      <c r="AO375" s="492"/>
      <c r="AP375" s="305">
        <f t="shared" si="346"/>
        <v>0</v>
      </c>
      <c r="AQ375" s="234">
        <v>0</v>
      </c>
      <c r="AR375" s="234">
        <v>0</v>
      </c>
      <c r="AS375" s="234">
        <v>0</v>
      </c>
      <c r="AT375" s="277">
        <f t="shared" si="347"/>
        <v>0</v>
      </c>
      <c r="AU375" s="278">
        <f t="shared" si="348"/>
        <v>0</v>
      </c>
    </row>
    <row r="376" spans="1:134" x14ac:dyDescent="0.35">
      <c r="A376" s="415">
        <v>7</v>
      </c>
      <c r="B376" s="228" t="s">
        <v>34</v>
      </c>
      <c r="C376" s="492"/>
      <c r="D376" s="492"/>
      <c r="E376" s="492"/>
      <c r="F376" s="492"/>
      <c r="G376" s="492"/>
      <c r="H376" s="492"/>
      <c r="I376" s="492"/>
      <c r="J376" s="234">
        <v>0</v>
      </c>
      <c r="K376" s="234">
        <v>0</v>
      </c>
      <c r="L376" s="234">
        <v>0</v>
      </c>
      <c r="M376" s="236">
        <f t="shared" si="330"/>
        <v>0</v>
      </c>
      <c r="N376" s="223"/>
      <c r="P376" s="415">
        <v>7</v>
      </c>
      <c r="Q376" s="228" t="s">
        <v>34</v>
      </c>
      <c r="R376" s="492"/>
      <c r="S376" s="492"/>
      <c r="T376" s="492"/>
      <c r="U376" s="492"/>
      <c r="V376" s="492"/>
      <c r="W376" s="492"/>
      <c r="X376" s="492"/>
      <c r="Y376" s="164">
        <f t="shared" si="343"/>
        <v>0</v>
      </c>
      <c r="Z376" s="234">
        <v>0</v>
      </c>
      <c r="AA376" s="234">
        <v>0</v>
      </c>
      <c r="AB376" s="234">
        <v>0</v>
      </c>
      <c r="AC376" s="295">
        <f t="shared" si="344"/>
        <v>0</v>
      </c>
      <c r="AD376" s="296">
        <f t="shared" si="345"/>
        <v>0</v>
      </c>
      <c r="AE376" s="223"/>
      <c r="AG376" s="415">
        <v>7</v>
      </c>
      <c r="AH376" s="228" t="s">
        <v>34</v>
      </c>
      <c r="AI376" s="492"/>
      <c r="AJ376" s="492"/>
      <c r="AK376" s="492"/>
      <c r="AL376" s="492"/>
      <c r="AM376" s="492"/>
      <c r="AN376" s="492"/>
      <c r="AO376" s="492"/>
      <c r="AP376" s="305">
        <f t="shared" si="346"/>
        <v>0</v>
      </c>
      <c r="AQ376" s="234">
        <v>0</v>
      </c>
      <c r="AR376" s="234">
        <v>0</v>
      </c>
      <c r="AS376" s="234">
        <v>0</v>
      </c>
      <c r="AT376" s="277">
        <f t="shared" si="347"/>
        <v>0</v>
      </c>
      <c r="AU376" s="278">
        <f t="shared" si="348"/>
        <v>0</v>
      </c>
    </row>
    <row r="377" spans="1:134" x14ac:dyDescent="0.35">
      <c r="A377" s="415">
        <v>8</v>
      </c>
      <c r="B377" s="228" t="s">
        <v>35</v>
      </c>
      <c r="C377" s="492"/>
      <c r="D377" s="492"/>
      <c r="E377" s="492"/>
      <c r="F377" s="492"/>
      <c r="G377" s="492"/>
      <c r="H377" s="492"/>
      <c r="I377" s="492"/>
      <c r="J377" s="234">
        <v>0</v>
      </c>
      <c r="K377" s="234">
        <v>0</v>
      </c>
      <c r="L377" s="234">
        <v>0</v>
      </c>
      <c r="M377" s="236">
        <f>SUM(J377:L377)</f>
        <v>0</v>
      </c>
      <c r="N377" s="223"/>
      <c r="P377" s="415">
        <v>8</v>
      </c>
      <c r="Q377" s="228" t="s">
        <v>35</v>
      </c>
      <c r="R377" s="492"/>
      <c r="S377" s="492"/>
      <c r="T377" s="492"/>
      <c r="U377" s="492"/>
      <c r="V377" s="492"/>
      <c r="W377" s="492"/>
      <c r="X377" s="492"/>
      <c r="Y377" s="164">
        <f t="shared" si="343"/>
        <v>0</v>
      </c>
      <c r="Z377" s="234">
        <v>0</v>
      </c>
      <c r="AA377" s="234">
        <v>0</v>
      </c>
      <c r="AB377" s="234">
        <v>0</v>
      </c>
      <c r="AC377" s="295">
        <f t="shared" si="344"/>
        <v>0</v>
      </c>
      <c r="AD377" s="296">
        <f t="shared" si="345"/>
        <v>0</v>
      </c>
      <c r="AE377" s="223"/>
      <c r="AG377" s="415">
        <v>8</v>
      </c>
      <c r="AH377" s="228" t="s">
        <v>35</v>
      </c>
      <c r="AI377" s="492"/>
      <c r="AJ377" s="492"/>
      <c r="AK377" s="492"/>
      <c r="AL377" s="492"/>
      <c r="AM377" s="492"/>
      <c r="AN377" s="492"/>
      <c r="AO377" s="492"/>
      <c r="AP377" s="305">
        <f t="shared" si="346"/>
        <v>0</v>
      </c>
      <c r="AQ377" s="234">
        <v>0</v>
      </c>
      <c r="AR377" s="234">
        <v>0</v>
      </c>
      <c r="AS377" s="234">
        <v>0</v>
      </c>
      <c r="AT377" s="277">
        <f t="shared" si="347"/>
        <v>0</v>
      </c>
      <c r="AU377" s="278">
        <f t="shared" si="348"/>
        <v>0</v>
      </c>
    </row>
    <row r="378" spans="1:134" x14ac:dyDescent="0.35">
      <c r="A378" s="415">
        <v>9</v>
      </c>
      <c r="B378" s="228" t="s">
        <v>50</v>
      </c>
      <c r="C378" s="492"/>
      <c r="D378" s="492"/>
      <c r="E378" s="492"/>
      <c r="F378" s="492"/>
      <c r="G378" s="492"/>
      <c r="H378" s="492"/>
      <c r="I378" s="492"/>
      <c r="J378" s="234">
        <v>0</v>
      </c>
      <c r="K378" s="234">
        <v>0</v>
      </c>
      <c r="L378" s="234">
        <v>0</v>
      </c>
      <c r="M378" s="236">
        <f t="shared" si="330"/>
        <v>0</v>
      </c>
      <c r="N378" s="223"/>
      <c r="P378" s="415">
        <v>9</v>
      </c>
      <c r="Q378" s="228" t="s">
        <v>50</v>
      </c>
      <c r="R378" s="492"/>
      <c r="S378" s="492"/>
      <c r="T378" s="492"/>
      <c r="U378" s="492"/>
      <c r="V378" s="492"/>
      <c r="W378" s="492"/>
      <c r="X378" s="492"/>
      <c r="Y378" s="164">
        <f t="shared" si="343"/>
        <v>0</v>
      </c>
      <c r="Z378" s="234">
        <v>0</v>
      </c>
      <c r="AA378" s="234">
        <v>0</v>
      </c>
      <c r="AB378" s="234">
        <v>0</v>
      </c>
      <c r="AC378" s="295">
        <f t="shared" si="344"/>
        <v>0</v>
      </c>
      <c r="AD378" s="296">
        <f t="shared" si="345"/>
        <v>0</v>
      </c>
      <c r="AE378" s="223"/>
      <c r="AG378" s="415">
        <v>9</v>
      </c>
      <c r="AH378" s="228" t="s">
        <v>50</v>
      </c>
      <c r="AI378" s="492"/>
      <c r="AJ378" s="492"/>
      <c r="AK378" s="492"/>
      <c r="AL378" s="492"/>
      <c r="AM378" s="492"/>
      <c r="AN378" s="492"/>
      <c r="AO378" s="492"/>
      <c r="AP378" s="305">
        <f t="shared" si="346"/>
        <v>0</v>
      </c>
      <c r="AQ378" s="234">
        <v>0</v>
      </c>
      <c r="AR378" s="234">
        <v>0</v>
      </c>
      <c r="AS378" s="234">
        <v>0</v>
      </c>
      <c r="AT378" s="277">
        <f t="shared" si="347"/>
        <v>0</v>
      </c>
      <c r="AU378" s="278">
        <f t="shared" si="348"/>
        <v>0</v>
      </c>
    </row>
    <row r="379" spans="1:134" x14ac:dyDescent="0.35">
      <c r="A379" s="229">
        <v>10</v>
      </c>
      <c r="B379" s="313" t="s">
        <v>205</v>
      </c>
      <c r="C379" s="623"/>
      <c r="D379" s="623"/>
      <c r="E379" s="623"/>
      <c r="F379" s="623"/>
      <c r="G379" s="623"/>
      <c r="H379" s="623"/>
      <c r="I379" s="623"/>
      <c r="J379" s="234">
        <v>0</v>
      </c>
      <c r="K379" s="234">
        <v>0</v>
      </c>
      <c r="L379" s="234">
        <v>0</v>
      </c>
      <c r="M379" s="236">
        <f t="shared" si="330"/>
        <v>0</v>
      </c>
      <c r="N379" s="223"/>
      <c r="P379" s="229">
        <v>10</v>
      </c>
      <c r="Q379" s="313" t="s">
        <v>205</v>
      </c>
      <c r="R379" s="623"/>
      <c r="S379" s="623"/>
      <c r="T379" s="623"/>
      <c r="U379" s="623"/>
      <c r="V379" s="623"/>
      <c r="W379" s="623"/>
      <c r="X379" s="623"/>
      <c r="Y379" s="164">
        <f t="shared" si="343"/>
        <v>0</v>
      </c>
      <c r="Z379" s="234">
        <v>0</v>
      </c>
      <c r="AA379" s="234">
        <v>0</v>
      </c>
      <c r="AB379" s="234">
        <v>0</v>
      </c>
      <c r="AC379" s="295">
        <f t="shared" si="344"/>
        <v>0</v>
      </c>
      <c r="AD379" s="296">
        <f t="shared" si="345"/>
        <v>0</v>
      </c>
      <c r="AE379" s="223"/>
      <c r="AG379" s="229">
        <v>10</v>
      </c>
      <c r="AH379" s="313" t="s">
        <v>205</v>
      </c>
      <c r="AI379" s="623"/>
      <c r="AJ379" s="623"/>
      <c r="AK379" s="623"/>
      <c r="AL379" s="623"/>
      <c r="AM379" s="623"/>
      <c r="AN379" s="623"/>
      <c r="AO379" s="623"/>
      <c r="AP379" s="305">
        <f t="shared" si="346"/>
        <v>0</v>
      </c>
      <c r="AQ379" s="234">
        <v>0</v>
      </c>
      <c r="AR379" s="234">
        <v>0</v>
      </c>
      <c r="AS379" s="234">
        <v>0</v>
      </c>
      <c r="AT379" s="277">
        <f t="shared" si="347"/>
        <v>0</v>
      </c>
      <c r="AU379" s="278">
        <f t="shared" si="348"/>
        <v>0</v>
      </c>
    </row>
    <row r="380" spans="1:134" x14ac:dyDescent="0.35">
      <c r="A380" s="229">
        <v>11</v>
      </c>
      <c r="B380" s="313" t="s">
        <v>205</v>
      </c>
      <c r="C380" s="623"/>
      <c r="D380" s="623"/>
      <c r="E380" s="623"/>
      <c r="F380" s="623"/>
      <c r="G380" s="623"/>
      <c r="H380" s="623"/>
      <c r="I380" s="623"/>
      <c r="J380" s="234">
        <v>0</v>
      </c>
      <c r="K380" s="234">
        <v>0</v>
      </c>
      <c r="L380" s="234">
        <v>0</v>
      </c>
      <c r="M380" s="236">
        <f>SUM(J380:L380)</f>
        <v>0</v>
      </c>
      <c r="N380" s="223"/>
      <c r="P380" s="229">
        <v>11</v>
      </c>
      <c r="Q380" s="313" t="s">
        <v>205</v>
      </c>
      <c r="R380" s="623"/>
      <c r="S380" s="623"/>
      <c r="T380" s="623"/>
      <c r="U380" s="623"/>
      <c r="V380" s="623"/>
      <c r="W380" s="623"/>
      <c r="X380" s="623"/>
      <c r="Y380" s="164">
        <f t="shared" si="343"/>
        <v>0</v>
      </c>
      <c r="Z380" s="234">
        <v>0</v>
      </c>
      <c r="AA380" s="234">
        <v>0</v>
      </c>
      <c r="AB380" s="234">
        <v>0</v>
      </c>
      <c r="AC380" s="295">
        <f>SUM(Z380:AB380)</f>
        <v>0</v>
      </c>
      <c r="AD380" s="296">
        <f t="shared" si="345"/>
        <v>0</v>
      </c>
      <c r="AE380" s="223"/>
      <c r="AG380" s="229">
        <v>11</v>
      </c>
      <c r="AH380" s="313" t="s">
        <v>205</v>
      </c>
      <c r="AI380" s="623"/>
      <c r="AJ380" s="623"/>
      <c r="AK380" s="623"/>
      <c r="AL380" s="623"/>
      <c r="AM380" s="623"/>
      <c r="AN380" s="623"/>
      <c r="AO380" s="623"/>
      <c r="AP380" s="305">
        <f t="shared" si="346"/>
        <v>0</v>
      </c>
      <c r="AQ380" s="234">
        <v>0</v>
      </c>
      <c r="AR380" s="234">
        <v>0</v>
      </c>
      <c r="AS380" s="234">
        <v>0</v>
      </c>
      <c r="AT380" s="277">
        <f>SUM(AQ380:AS380)</f>
        <v>0</v>
      </c>
      <c r="AU380" s="278">
        <f t="shared" si="348"/>
        <v>0</v>
      </c>
    </row>
    <row r="381" spans="1:134" ht="16" thickBot="1" x14ac:dyDescent="0.4">
      <c r="A381" s="578" t="s">
        <v>36</v>
      </c>
      <c r="B381" s="579"/>
      <c r="C381" s="579"/>
      <c r="D381" s="579"/>
      <c r="E381" s="579"/>
      <c r="F381" s="579"/>
      <c r="G381" s="579"/>
      <c r="H381" s="579"/>
      <c r="I381" s="579"/>
      <c r="J381" s="250">
        <f>SUM(J370:J380)</f>
        <v>0</v>
      </c>
      <c r="K381" s="250">
        <f t="shared" ref="K381:L381" si="349">SUM(K370:K380)</f>
        <v>0</v>
      </c>
      <c r="L381" s="250">
        <f t="shared" si="349"/>
        <v>0</v>
      </c>
      <c r="M381" s="237">
        <f>SUM(J381:L381)</f>
        <v>0</v>
      </c>
      <c r="N381" s="223"/>
      <c r="P381" s="578" t="s">
        <v>36</v>
      </c>
      <c r="Q381" s="579"/>
      <c r="R381" s="579"/>
      <c r="S381" s="579"/>
      <c r="T381" s="579"/>
      <c r="U381" s="579"/>
      <c r="V381" s="579"/>
      <c r="W381" s="579"/>
      <c r="X381" s="579"/>
      <c r="Y381" s="200">
        <f t="shared" si="343"/>
        <v>0</v>
      </c>
      <c r="Z381" s="293">
        <f>SUM(Z370:Z380)</f>
        <v>0</v>
      </c>
      <c r="AA381" s="293">
        <f t="shared" ref="AA381" si="350">SUM(AA370:AA380)</f>
        <v>0</v>
      </c>
      <c r="AB381" s="293">
        <f>SUM(AB370:AB380)</f>
        <v>0</v>
      </c>
      <c r="AC381" s="293">
        <f t="shared" ref="AC381:AD381" si="351">SUM(AC370:AC380)</f>
        <v>0</v>
      </c>
      <c r="AD381" s="294">
        <f t="shared" si="351"/>
        <v>0</v>
      </c>
      <c r="AE381" s="223"/>
      <c r="AG381" s="578" t="s">
        <v>36</v>
      </c>
      <c r="AH381" s="579"/>
      <c r="AI381" s="579"/>
      <c r="AJ381" s="579"/>
      <c r="AK381" s="579"/>
      <c r="AL381" s="579"/>
      <c r="AM381" s="579"/>
      <c r="AN381" s="579"/>
      <c r="AO381" s="579"/>
      <c r="AP381" s="306">
        <f t="shared" si="346"/>
        <v>0</v>
      </c>
      <c r="AQ381" s="275">
        <f>SUM(AQ370:AQ380)</f>
        <v>0</v>
      </c>
      <c r="AR381" s="275">
        <f t="shared" ref="AR381:AU381" si="352">SUM(AR370:AR380)</f>
        <v>0</v>
      </c>
      <c r="AS381" s="275">
        <f t="shared" si="352"/>
        <v>0</v>
      </c>
      <c r="AT381" s="275">
        <f t="shared" si="352"/>
        <v>0</v>
      </c>
      <c r="AU381" s="276">
        <f t="shared" si="352"/>
        <v>0</v>
      </c>
    </row>
    <row r="382" spans="1:134" s="358" customFormat="1" ht="3.75" customHeight="1" x14ac:dyDescent="0.35">
      <c r="B382" s="281"/>
      <c r="C382" s="284"/>
      <c r="D382" s="284"/>
      <c r="E382" s="284"/>
      <c r="F382" s="284"/>
      <c r="G382" s="284"/>
      <c r="H382" s="284"/>
      <c r="I382" s="284"/>
      <c r="J382" s="283"/>
      <c r="K382" s="283"/>
      <c r="L382" s="283"/>
      <c r="M382" s="246"/>
      <c r="N382" s="223"/>
      <c r="Q382" s="281"/>
      <c r="R382" s="284"/>
      <c r="S382" s="284"/>
      <c r="T382" s="284"/>
      <c r="U382" s="284"/>
      <c r="V382" s="284"/>
      <c r="W382" s="284"/>
      <c r="X382" s="284"/>
      <c r="Y382" s="304"/>
      <c r="Z382" s="283"/>
      <c r="AA382" s="283"/>
      <c r="AB382" s="283"/>
      <c r="AC382" s="246"/>
      <c r="AD382" s="246"/>
      <c r="AE382" s="223"/>
      <c r="AH382" s="281"/>
      <c r="AI382" s="284"/>
      <c r="AJ382" s="284"/>
      <c r="AK382" s="284"/>
      <c r="AL382" s="284"/>
      <c r="AM382" s="284"/>
      <c r="AN382" s="284"/>
      <c r="AO382" s="284"/>
      <c r="AP382" s="304"/>
      <c r="AQ382" s="283"/>
      <c r="AR382" s="283"/>
      <c r="AS382" s="283"/>
      <c r="AT382" s="246"/>
      <c r="AU382" s="246"/>
      <c r="AW382" s="357"/>
      <c r="AX382" s="357"/>
      <c r="AY382" s="357"/>
      <c r="AZ382" s="357"/>
      <c r="BA382" s="357"/>
      <c r="BB382" s="357"/>
      <c r="BC382" s="357"/>
      <c r="BD382" s="357"/>
      <c r="BE382" s="357"/>
      <c r="BF382" s="357"/>
      <c r="BG382" s="357"/>
      <c r="BH382" s="357"/>
      <c r="BI382" s="357"/>
      <c r="BJ382" s="357"/>
      <c r="BK382" s="357"/>
      <c r="BL382" s="357"/>
      <c r="BM382" s="357"/>
      <c r="BN382" s="357"/>
      <c r="BO382" s="357"/>
      <c r="BP382" s="357"/>
      <c r="BQ382" s="357"/>
      <c r="BR382" s="357"/>
      <c r="BS382" s="357"/>
      <c r="BT382" s="357"/>
      <c r="BU382" s="357"/>
      <c r="BV382" s="357"/>
      <c r="BW382" s="357"/>
      <c r="BX382" s="357"/>
      <c r="BY382" s="357"/>
      <c r="BZ382" s="357"/>
      <c r="CA382" s="357"/>
      <c r="CB382" s="357"/>
      <c r="CC382" s="357"/>
      <c r="CD382" s="357"/>
      <c r="CE382" s="357"/>
      <c r="CF382" s="357"/>
      <c r="CG382" s="357"/>
      <c r="CH382" s="357"/>
      <c r="CI382" s="357"/>
      <c r="CJ382" s="357"/>
      <c r="CK382" s="357"/>
      <c r="CL382" s="357"/>
      <c r="CM382" s="357"/>
      <c r="CN382" s="357"/>
      <c r="CO382" s="357"/>
      <c r="CP382" s="357"/>
      <c r="CQ382" s="357"/>
      <c r="CR382" s="357"/>
      <c r="CS382" s="357"/>
      <c r="CT382" s="357"/>
      <c r="CU382" s="357"/>
      <c r="CV382" s="357"/>
      <c r="CW382" s="357"/>
      <c r="CX382" s="357"/>
      <c r="CY382" s="357"/>
      <c r="CZ382" s="357"/>
      <c r="DA382" s="357"/>
      <c r="DB382" s="357"/>
      <c r="DC382" s="357"/>
      <c r="DD382" s="357"/>
      <c r="DE382" s="357"/>
      <c r="DF382" s="357"/>
      <c r="DG382" s="357"/>
      <c r="DH382" s="357"/>
      <c r="DI382" s="357"/>
      <c r="DJ382" s="357"/>
      <c r="DK382" s="357"/>
      <c r="DL382" s="357"/>
      <c r="DM382" s="357"/>
      <c r="DN382" s="357"/>
      <c r="DO382" s="357"/>
      <c r="DP382" s="357"/>
      <c r="DQ382" s="357"/>
      <c r="DR382" s="357"/>
      <c r="DS382" s="357"/>
      <c r="DT382" s="357"/>
      <c r="DU382" s="357"/>
      <c r="DV382" s="357"/>
      <c r="DW382" s="357"/>
      <c r="DX382" s="357"/>
      <c r="DY382" s="357"/>
      <c r="DZ382" s="357"/>
      <c r="EA382" s="357"/>
      <c r="EB382" s="357"/>
      <c r="EC382" s="357"/>
      <c r="ED382" s="357"/>
    </row>
    <row r="383" spans="1:134" ht="3.75" customHeight="1" thickBot="1" x14ac:dyDescent="0.4">
      <c r="A383" s="242"/>
      <c r="B383" s="242"/>
      <c r="C383" s="242"/>
      <c r="D383" s="242"/>
      <c r="E383" s="242"/>
      <c r="F383" s="242"/>
      <c r="G383" s="242"/>
      <c r="H383" s="242"/>
      <c r="I383" s="413"/>
      <c r="J383" s="246"/>
      <c r="K383" s="246"/>
      <c r="L383" s="246"/>
      <c r="M383" s="246"/>
      <c r="N383" s="223"/>
      <c r="P383" s="242"/>
      <c r="Q383" s="242"/>
      <c r="R383" s="242"/>
      <c r="S383" s="242"/>
      <c r="T383" s="242"/>
      <c r="U383" s="242"/>
      <c r="V383" s="242"/>
      <c r="W383" s="242"/>
      <c r="X383" s="413"/>
      <c r="Y383" s="246"/>
      <c r="Z383" s="246"/>
      <c r="AA383" s="246"/>
      <c r="AB383" s="246"/>
      <c r="AC383" s="246"/>
      <c r="AD383" s="246"/>
      <c r="AE383" s="223"/>
      <c r="AG383" s="242"/>
      <c r="AH383" s="242"/>
      <c r="AI383" s="242"/>
      <c r="AJ383" s="242"/>
      <c r="AK383" s="242"/>
      <c r="AL383" s="242"/>
      <c r="AM383" s="242"/>
      <c r="AN383" s="242"/>
      <c r="AO383" s="413"/>
      <c r="AP383" s="246"/>
      <c r="AQ383" s="246"/>
      <c r="AR383" s="246"/>
      <c r="AS383" s="246"/>
      <c r="AT383" s="246"/>
      <c r="AU383" s="246"/>
    </row>
    <row r="384" spans="1:134" x14ac:dyDescent="0.35">
      <c r="A384" s="544" t="s">
        <v>189</v>
      </c>
      <c r="B384" s="545"/>
      <c r="C384" s="545"/>
      <c r="D384" s="545"/>
      <c r="E384" s="545"/>
      <c r="F384" s="545"/>
      <c r="G384" s="545"/>
      <c r="H384" s="545"/>
      <c r="I384" s="545"/>
      <c r="J384" s="244">
        <f>SUM(J381, J367, J361, H354)</f>
        <v>0</v>
      </c>
      <c r="K384" s="244">
        <f>SUM(K381, K367, K361, K354)</f>
        <v>0</v>
      </c>
      <c r="L384" s="244">
        <f>SUM(L381, L367, L361, L354)</f>
        <v>0</v>
      </c>
      <c r="M384" s="245">
        <f>SUM(J384:L384)</f>
        <v>0</v>
      </c>
      <c r="N384" s="223"/>
      <c r="P384" s="544" t="s">
        <v>182</v>
      </c>
      <c r="Q384" s="545"/>
      <c r="R384" s="545"/>
      <c r="S384" s="545"/>
      <c r="T384" s="545"/>
      <c r="U384" s="545"/>
      <c r="V384" s="545"/>
      <c r="W384" s="545"/>
      <c r="X384" s="545"/>
      <c r="Y384" s="199">
        <f t="shared" ref="Y384:Y385" si="353">AU304</f>
        <v>0</v>
      </c>
      <c r="Z384" s="300">
        <f>SUM(Z381, Z367, Z361, X354)</f>
        <v>0</v>
      </c>
      <c r="AA384" s="300">
        <f>SUM(AA381, AA367, AA361, AA354)</f>
        <v>0</v>
      </c>
      <c r="AB384" s="300">
        <f>SUM(AB381, AB367, AB361, AB354, )</f>
        <v>0</v>
      </c>
      <c r="AC384" s="300">
        <f t="shared" ref="AC384" si="354">SUM(Z384:AB384)</f>
        <v>0</v>
      </c>
      <c r="AD384" s="301">
        <f>M384-AC384</f>
        <v>0</v>
      </c>
      <c r="AE384" s="246"/>
      <c r="AG384" s="544" t="s">
        <v>182</v>
      </c>
      <c r="AH384" s="545"/>
      <c r="AI384" s="545"/>
      <c r="AJ384" s="545"/>
      <c r="AK384" s="545"/>
      <c r="AL384" s="545"/>
      <c r="AM384" s="545"/>
      <c r="AN384" s="545"/>
      <c r="AO384" s="545"/>
      <c r="AP384" s="205">
        <f t="shared" ref="AP384:AP385" si="355">AU304</f>
        <v>0</v>
      </c>
      <c r="AQ384" s="286">
        <f>SUM( AQ381, AQ367, AQ361, AO354)</f>
        <v>0</v>
      </c>
      <c r="AR384" s="286">
        <f>SUM( AR381, AR367, AR361, AR354)</f>
        <v>0</v>
      </c>
      <c r="AS384" s="286">
        <f>SUM(AS381, AS367, AS361, AS354, )</f>
        <v>0</v>
      </c>
      <c r="AT384" s="286">
        <f t="shared" ref="AT384" si="356">SUM(AQ384:AS384)</f>
        <v>0</v>
      </c>
      <c r="AU384" s="287">
        <f>IF($S$393&lt;&gt;0, AC384+AP384-AT384, M384+AP384-AT384)</f>
        <v>0</v>
      </c>
      <c r="AV384" s="246"/>
    </row>
    <row r="385" spans="1:134" ht="16" thickBot="1" x14ac:dyDescent="0.4">
      <c r="A385" s="540" t="s">
        <v>183</v>
      </c>
      <c r="B385" s="541"/>
      <c r="C385" s="541"/>
      <c r="D385" s="541"/>
      <c r="E385" s="541"/>
      <c r="F385" s="541"/>
      <c r="G385" s="541"/>
      <c r="H385" s="541"/>
      <c r="I385" s="541"/>
      <c r="J385" s="593">
        <f>SUM(K381, L381, K367, L367, K361, L361, K354, L354)</f>
        <v>0</v>
      </c>
      <c r="K385" s="593"/>
      <c r="L385" s="593"/>
      <c r="M385" s="594"/>
      <c r="N385" s="223"/>
      <c r="P385" s="540" t="s">
        <v>183</v>
      </c>
      <c r="Q385" s="541"/>
      <c r="R385" s="541"/>
      <c r="S385" s="541"/>
      <c r="T385" s="541"/>
      <c r="U385" s="541"/>
      <c r="V385" s="541"/>
      <c r="W385" s="541"/>
      <c r="X385" s="541"/>
      <c r="Y385" s="200">
        <f t="shared" si="353"/>
        <v>0</v>
      </c>
      <c r="Z385" s="588">
        <f>SUM(AA381, AB381, AA367, AB367, AA361, AB361, AA354, AB354)</f>
        <v>0</v>
      </c>
      <c r="AA385" s="588"/>
      <c r="AB385" s="588"/>
      <c r="AC385" s="588"/>
      <c r="AD385" s="330">
        <f>M385-Z385</f>
        <v>0</v>
      </c>
      <c r="AE385" s="223"/>
      <c r="AG385" s="540" t="s">
        <v>183</v>
      </c>
      <c r="AH385" s="541"/>
      <c r="AI385" s="541"/>
      <c r="AJ385" s="541"/>
      <c r="AK385" s="541"/>
      <c r="AL385" s="541"/>
      <c r="AM385" s="541"/>
      <c r="AN385" s="541"/>
      <c r="AO385" s="541"/>
      <c r="AP385" s="306">
        <f t="shared" si="355"/>
        <v>0</v>
      </c>
      <c r="AQ385" s="539">
        <f>SUM(AR381, AS381, AR367, AS367, AR361, AS361, AR354, AS354)</f>
        <v>0</v>
      </c>
      <c r="AR385" s="539"/>
      <c r="AS385" s="539"/>
      <c r="AT385" s="539"/>
      <c r="AU385" s="276">
        <f>IF($S$393&lt;&gt;0, AC385+AP385-AQ385, M385+AP385-AQ385)</f>
        <v>0</v>
      </c>
    </row>
    <row r="386" spans="1:134" s="224" customFormat="1" ht="16" thickBot="1" x14ac:dyDescent="0.4">
      <c r="A386" s="358"/>
      <c r="B386" s="413"/>
      <c r="C386" s="413"/>
      <c r="D386" s="413"/>
      <c r="E386" s="413"/>
      <c r="F386" s="413"/>
      <c r="G386" s="413"/>
      <c r="H386" s="413"/>
      <c r="I386" s="413"/>
      <c r="J386" s="258"/>
      <c r="K386" s="258"/>
      <c r="L386" s="258"/>
      <c r="M386" s="358"/>
      <c r="N386" s="223"/>
      <c r="O386" s="357"/>
      <c r="P386" s="358"/>
      <c r="Q386" s="413"/>
      <c r="R386" s="413"/>
      <c r="S386" s="413"/>
      <c r="T386" s="413"/>
      <c r="U386" s="413"/>
      <c r="V386" s="413"/>
      <c r="W386" s="413"/>
      <c r="X386" s="413"/>
      <c r="Y386" s="258"/>
      <c r="Z386" s="258"/>
      <c r="AA386" s="258"/>
      <c r="AB386" s="358"/>
      <c r="AC386" s="358"/>
      <c r="AD386" s="358"/>
      <c r="AE386" s="223"/>
      <c r="AF386" s="357"/>
      <c r="AG386" s="358"/>
      <c r="AH386" s="413"/>
      <c r="AI386" s="413"/>
      <c r="AJ386" s="413"/>
      <c r="AK386" s="413"/>
      <c r="AL386" s="413"/>
      <c r="AM386" s="413"/>
      <c r="AN386" s="413"/>
      <c r="AO386" s="413"/>
      <c r="AP386" s="258"/>
      <c r="AQ386" s="258"/>
      <c r="AR386" s="258"/>
      <c r="AS386" s="358"/>
      <c r="AT386" s="358"/>
      <c r="AU386" s="358"/>
      <c r="AV386" s="357"/>
      <c r="AW386" s="357"/>
      <c r="AX386" s="357"/>
      <c r="AY386" s="357"/>
      <c r="AZ386" s="357"/>
      <c r="BA386" s="357"/>
      <c r="BB386" s="357"/>
      <c r="BC386" s="357"/>
      <c r="BD386" s="357"/>
      <c r="BE386" s="357"/>
      <c r="BF386" s="357"/>
      <c r="BG386" s="357"/>
      <c r="BH386" s="357"/>
      <c r="BI386" s="357"/>
      <c r="BJ386" s="357"/>
      <c r="BK386" s="357"/>
      <c r="BL386" s="357"/>
      <c r="BM386" s="357"/>
      <c r="BN386" s="357"/>
      <c r="BO386" s="357"/>
      <c r="BP386" s="357"/>
      <c r="BQ386" s="357"/>
      <c r="BR386" s="357"/>
      <c r="BS386" s="357"/>
      <c r="BT386" s="357"/>
      <c r="BU386" s="357"/>
      <c r="BV386" s="357"/>
      <c r="BW386" s="357"/>
      <c r="BX386" s="357"/>
      <c r="BY386" s="357"/>
      <c r="BZ386" s="357"/>
      <c r="CA386" s="357"/>
      <c r="CB386" s="357"/>
      <c r="CC386" s="357"/>
      <c r="CD386" s="357"/>
      <c r="CE386" s="357"/>
      <c r="CF386" s="357"/>
      <c r="CG386" s="357"/>
      <c r="CH386" s="357"/>
      <c r="CI386" s="357"/>
      <c r="CJ386" s="357"/>
      <c r="CK386" s="357"/>
      <c r="CL386" s="357"/>
      <c r="CM386" s="357"/>
      <c r="CN386" s="357"/>
      <c r="CO386" s="357"/>
      <c r="CP386" s="357"/>
      <c r="CQ386" s="357"/>
      <c r="CR386" s="357"/>
      <c r="CS386" s="357"/>
      <c r="CT386" s="357"/>
      <c r="CU386" s="357"/>
      <c r="CV386" s="357"/>
      <c r="CW386" s="357"/>
      <c r="CX386" s="357"/>
      <c r="CY386" s="357"/>
      <c r="CZ386" s="357"/>
      <c r="DA386" s="357"/>
      <c r="DB386" s="357"/>
      <c r="DC386" s="357"/>
      <c r="DD386" s="357"/>
      <c r="DE386" s="357"/>
      <c r="DF386" s="357"/>
      <c r="DG386" s="357"/>
      <c r="DH386" s="357"/>
      <c r="DI386" s="357"/>
      <c r="DJ386" s="357"/>
      <c r="DK386" s="357"/>
      <c r="DL386" s="357"/>
      <c r="DM386" s="357"/>
      <c r="DN386" s="357"/>
      <c r="DO386" s="357"/>
      <c r="DP386" s="357"/>
      <c r="DQ386" s="357"/>
      <c r="DR386" s="357"/>
      <c r="DS386" s="357"/>
      <c r="DT386" s="357"/>
      <c r="DU386" s="357"/>
      <c r="DV386" s="357"/>
      <c r="DW386" s="357"/>
      <c r="DX386" s="357"/>
      <c r="DY386" s="357"/>
      <c r="DZ386" s="357"/>
      <c r="EA386" s="357"/>
      <c r="EB386" s="357"/>
      <c r="EC386" s="357"/>
      <c r="ED386" s="357"/>
    </row>
    <row r="387" spans="1:134" s="242" customFormat="1" x14ac:dyDescent="0.35">
      <c r="A387" s="502" t="s">
        <v>100</v>
      </c>
      <c r="B387" s="503"/>
      <c r="C387" s="503"/>
      <c r="D387" s="503"/>
      <c r="E387" s="503"/>
      <c r="F387" s="503"/>
      <c r="G387" s="503"/>
      <c r="H387" s="503"/>
      <c r="I387" s="503"/>
      <c r="J387" s="425" t="s">
        <v>17</v>
      </c>
      <c r="K387" s="542" t="s">
        <v>4</v>
      </c>
      <c r="L387" s="542"/>
      <c r="M387" s="418" t="s">
        <v>49</v>
      </c>
      <c r="N387" s="261"/>
      <c r="P387" s="502" t="s">
        <v>100</v>
      </c>
      <c r="Q387" s="503"/>
      <c r="R387" s="503"/>
      <c r="S387" s="503"/>
      <c r="T387" s="503"/>
      <c r="U387" s="503"/>
      <c r="V387" s="503"/>
      <c r="W387" s="503"/>
      <c r="X387" s="503"/>
      <c r="Y387" s="414" t="s">
        <v>263</v>
      </c>
      <c r="Z387" s="425" t="s">
        <v>77</v>
      </c>
      <c r="AA387" s="542" t="s">
        <v>4</v>
      </c>
      <c r="AB387" s="542"/>
      <c r="AC387" s="414" t="s">
        <v>18</v>
      </c>
      <c r="AD387" s="268" t="s">
        <v>114</v>
      </c>
      <c r="AE387" s="261"/>
      <c r="AG387" s="502" t="s">
        <v>100</v>
      </c>
      <c r="AH387" s="503"/>
      <c r="AI387" s="503"/>
      <c r="AJ387" s="503"/>
      <c r="AK387" s="503"/>
      <c r="AL387" s="503"/>
      <c r="AM387" s="503"/>
      <c r="AN387" s="503"/>
      <c r="AO387" s="503"/>
      <c r="AP387" s="414" t="s">
        <v>263</v>
      </c>
      <c r="AQ387" s="425" t="s">
        <v>212</v>
      </c>
      <c r="AR387" s="542" t="s">
        <v>4</v>
      </c>
      <c r="AS387" s="542"/>
      <c r="AT387" s="414" t="s">
        <v>214</v>
      </c>
      <c r="AU387" s="268" t="s">
        <v>266</v>
      </c>
      <c r="AW387" s="357"/>
      <c r="AX387" s="357"/>
      <c r="AY387" s="357"/>
      <c r="AZ387" s="357"/>
      <c r="BA387" s="357"/>
      <c r="BB387" s="357"/>
      <c r="BC387" s="357"/>
      <c r="BD387" s="357"/>
      <c r="BE387" s="357"/>
      <c r="BF387" s="357"/>
      <c r="BG387" s="357"/>
      <c r="BH387" s="357"/>
      <c r="BI387" s="357"/>
      <c r="BJ387" s="357"/>
      <c r="BK387" s="357"/>
      <c r="BL387" s="357"/>
      <c r="BM387" s="357"/>
      <c r="BN387" s="357"/>
      <c r="BO387" s="357"/>
      <c r="BP387" s="357"/>
      <c r="BQ387" s="357"/>
      <c r="BR387" s="357"/>
      <c r="BS387" s="357"/>
      <c r="BT387" s="357"/>
      <c r="BU387" s="357"/>
      <c r="BV387" s="357"/>
      <c r="BW387" s="357"/>
      <c r="BX387" s="357"/>
      <c r="BY387" s="357"/>
      <c r="BZ387" s="357"/>
      <c r="CA387" s="357"/>
      <c r="CB387" s="357"/>
      <c r="CC387" s="357"/>
      <c r="CD387" s="357"/>
      <c r="CE387" s="357"/>
      <c r="CF387" s="357"/>
      <c r="CG387" s="357"/>
      <c r="CH387" s="357"/>
      <c r="CI387" s="357"/>
      <c r="CJ387" s="357"/>
      <c r="CK387" s="357"/>
      <c r="CL387" s="357"/>
      <c r="CM387" s="357"/>
      <c r="CN387" s="357"/>
      <c r="CO387" s="357"/>
      <c r="CP387" s="357"/>
      <c r="CQ387" s="357"/>
      <c r="CR387" s="357"/>
      <c r="CS387" s="357"/>
      <c r="CT387" s="357"/>
      <c r="CU387" s="357"/>
      <c r="CV387" s="357"/>
      <c r="CW387" s="357"/>
      <c r="CX387" s="357"/>
      <c r="CY387" s="357"/>
      <c r="CZ387" s="357"/>
      <c r="DA387" s="357"/>
      <c r="DB387" s="357"/>
      <c r="DC387" s="357"/>
      <c r="DD387" s="357"/>
      <c r="DE387" s="357"/>
      <c r="DF387" s="357"/>
      <c r="DG387" s="357"/>
      <c r="DH387" s="357"/>
      <c r="DI387" s="357"/>
      <c r="DJ387" s="357"/>
      <c r="DK387" s="357"/>
      <c r="DL387" s="357"/>
      <c r="DM387" s="357"/>
      <c r="DN387" s="357"/>
      <c r="DO387" s="357"/>
      <c r="DP387" s="357"/>
      <c r="DQ387" s="357"/>
      <c r="DR387" s="357"/>
      <c r="DS387" s="357"/>
      <c r="DT387" s="357"/>
      <c r="DU387" s="357"/>
      <c r="DV387" s="357"/>
      <c r="DW387" s="357"/>
      <c r="DX387" s="357"/>
      <c r="DY387" s="357"/>
      <c r="DZ387" s="357"/>
      <c r="EA387" s="357"/>
      <c r="EB387" s="357"/>
      <c r="EC387" s="357"/>
      <c r="ED387" s="357"/>
    </row>
    <row r="388" spans="1:134" ht="16" thickBot="1" x14ac:dyDescent="0.4">
      <c r="A388" s="540" t="s">
        <v>37</v>
      </c>
      <c r="B388" s="541"/>
      <c r="C388" s="541"/>
      <c r="D388" s="541"/>
      <c r="E388" s="541"/>
      <c r="F388" s="541"/>
      <c r="G388" s="541"/>
      <c r="H388" s="541"/>
      <c r="I388" s="541"/>
      <c r="J388" s="243">
        <f>(SUM(J381, J367, J361, H354))*'Cumulative Budget'!$G$36</f>
        <v>0</v>
      </c>
      <c r="K388" s="593">
        <f>(SUM(K381, L381, K367, L367, K361, L361, K354, L354))*'Cumulative Budget'!$G$36</f>
        <v>0</v>
      </c>
      <c r="L388" s="593"/>
      <c r="M388" s="237">
        <f t="shared" ref="M388" si="357">SUM(J388:L388)</f>
        <v>0</v>
      </c>
      <c r="N388" s="223"/>
      <c r="P388" s="540" t="s">
        <v>37</v>
      </c>
      <c r="Q388" s="541"/>
      <c r="R388" s="541"/>
      <c r="S388" s="541"/>
      <c r="T388" s="541"/>
      <c r="U388" s="541"/>
      <c r="V388" s="541"/>
      <c r="W388" s="541"/>
      <c r="X388" s="541"/>
      <c r="Y388" s="200">
        <f t="shared" ref="Y388" si="358">AU308</f>
        <v>0</v>
      </c>
      <c r="Z388" s="302">
        <f>(SUM(Z381, Z367, Z361, X354))*'Cumulative Budget'!$G$36</f>
        <v>0</v>
      </c>
      <c r="AA388" s="588">
        <f>(SUM(AA381, AB381, AA367, AB367, AA361, AB361, AA354, AB354))*'Cumulative Budget'!$G$36</f>
        <v>0</v>
      </c>
      <c r="AB388" s="588"/>
      <c r="AC388" s="293">
        <f t="shared" ref="AC388" si="359">SUM(Z388:AB388)</f>
        <v>0</v>
      </c>
      <c r="AD388" s="294">
        <f t="shared" ref="AD388" si="360">M388-AC388</f>
        <v>0</v>
      </c>
      <c r="AE388" s="223"/>
      <c r="AG388" s="540" t="s">
        <v>37</v>
      </c>
      <c r="AH388" s="541"/>
      <c r="AI388" s="541"/>
      <c r="AJ388" s="541"/>
      <c r="AK388" s="541"/>
      <c r="AL388" s="541"/>
      <c r="AM388" s="541"/>
      <c r="AN388" s="541"/>
      <c r="AO388" s="541"/>
      <c r="AP388" s="306">
        <f t="shared" ref="AP388:AP390" si="361">AU308</f>
        <v>0</v>
      </c>
      <c r="AQ388" s="443">
        <v>0</v>
      </c>
      <c r="AR388" s="563">
        <v>0</v>
      </c>
      <c r="AS388" s="563"/>
      <c r="AT388" s="275">
        <f>SUM(AQ388:AS388)</f>
        <v>0</v>
      </c>
      <c r="AU388" s="276">
        <f>IF($S$393&lt;&gt;0, AC388+AP388-AT388, M388+AP388-AT388)</f>
        <v>0</v>
      </c>
    </row>
    <row r="389" spans="1:134" s="358" customFormat="1" ht="16" thickBot="1" x14ac:dyDescent="0.4">
      <c r="A389" s="359" t="s">
        <v>99</v>
      </c>
      <c r="B389" s="359"/>
      <c r="J389" s="233"/>
      <c r="K389" s="233"/>
      <c r="L389" s="233"/>
      <c r="M389" s="233"/>
      <c r="N389" s="223"/>
      <c r="O389" s="357"/>
      <c r="P389" s="359" t="s">
        <v>99</v>
      </c>
      <c r="Q389" s="359"/>
      <c r="Z389" s="233"/>
      <c r="AA389" s="233"/>
      <c r="AB389" s="233"/>
      <c r="AC389" s="233"/>
      <c r="AD389" s="233"/>
      <c r="AE389" s="223"/>
      <c r="AG389" s="359" t="s">
        <v>99</v>
      </c>
      <c r="AH389" s="359"/>
      <c r="AQ389" s="233"/>
      <c r="AR389" s="233"/>
      <c r="AS389" s="233"/>
      <c r="AT389" s="233"/>
      <c r="AU389" s="233"/>
      <c r="AV389" s="357"/>
      <c r="AW389" s="357"/>
      <c r="AX389" s="357"/>
      <c r="AY389" s="357"/>
      <c r="AZ389" s="357"/>
      <c r="BA389" s="357"/>
      <c r="BB389" s="357"/>
      <c r="BC389" s="357"/>
      <c r="BD389" s="357"/>
      <c r="BE389" s="357"/>
      <c r="BF389" s="357"/>
      <c r="BG389" s="357"/>
      <c r="BH389" s="357"/>
      <c r="BI389" s="357"/>
      <c r="BJ389" s="357"/>
      <c r="BK389" s="357"/>
      <c r="BL389" s="357"/>
      <c r="BM389" s="357"/>
      <c r="BN389" s="357"/>
      <c r="BO389" s="357"/>
      <c r="BP389" s="357"/>
      <c r="BQ389" s="357"/>
      <c r="BR389" s="357"/>
      <c r="BS389" s="357"/>
      <c r="BT389" s="357"/>
      <c r="BU389" s="357"/>
      <c r="BV389" s="357"/>
      <c r="BW389" s="357"/>
      <c r="BX389" s="357"/>
      <c r="BY389" s="357"/>
      <c r="BZ389" s="357"/>
      <c r="CA389" s="357"/>
      <c r="CB389" s="357"/>
      <c r="CC389" s="357"/>
      <c r="CD389" s="357"/>
      <c r="CE389" s="357"/>
      <c r="CF389" s="357"/>
      <c r="CG389" s="357"/>
      <c r="CH389" s="357"/>
      <c r="CI389" s="357"/>
      <c r="CJ389" s="357"/>
      <c r="CK389" s="357"/>
      <c r="CL389" s="357"/>
      <c r="CM389" s="357"/>
      <c r="CN389" s="357"/>
      <c r="CO389" s="357"/>
      <c r="CP389" s="357"/>
      <c r="CQ389" s="357"/>
      <c r="CR389" s="357"/>
      <c r="CS389" s="357"/>
      <c r="CT389" s="357"/>
      <c r="CU389" s="357"/>
      <c r="CV389" s="357"/>
      <c r="CW389" s="357"/>
      <c r="CX389" s="357"/>
      <c r="CY389" s="357"/>
      <c r="CZ389" s="357"/>
      <c r="DA389" s="357"/>
      <c r="DB389" s="357"/>
      <c r="DC389" s="357"/>
      <c r="DD389" s="357"/>
      <c r="DE389" s="357"/>
      <c r="DF389" s="357"/>
      <c r="DG389" s="357"/>
      <c r="DH389" s="357"/>
      <c r="DI389" s="357"/>
      <c r="DJ389" s="357"/>
      <c r="DK389" s="357"/>
      <c r="DL389" s="357"/>
      <c r="DM389" s="357"/>
      <c r="DN389" s="357"/>
      <c r="DO389" s="357"/>
      <c r="DP389" s="357"/>
      <c r="DQ389" s="357"/>
      <c r="DR389" s="357"/>
      <c r="DS389" s="357"/>
      <c r="DT389" s="357"/>
      <c r="DU389" s="357"/>
      <c r="DV389" s="357"/>
      <c r="DW389" s="357"/>
      <c r="DX389" s="357"/>
      <c r="DY389" s="357"/>
      <c r="DZ389" s="357"/>
      <c r="EA389" s="357"/>
      <c r="EB389" s="357"/>
      <c r="EC389" s="357"/>
      <c r="ED389" s="357"/>
    </row>
    <row r="390" spans="1:134" s="331" customFormat="1" ht="16" thickBot="1" x14ac:dyDescent="0.4">
      <c r="A390" s="621" t="s">
        <v>101</v>
      </c>
      <c r="B390" s="622"/>
      <c r="C390" s="622"/>
      <c r="D390" s="622"/>
      <c r="E390" s="622"/>
      <c r="F390" s="622"/>
      <c r="G390" s="622"/>
      <c r="H390" s="622"/>
      <c r="I390" s="622"/>
      <c r="J390" s="239">
        <f xml:space="preserve"> SUM(J388, J381, J367, J361, H354)</f>
        <v>0</v>
      </c>
      <c r="K390" s="211">
        <f xml:space="preserve"> SUM(K388, K381, K367, K361, K354)</f>
        <v>0</v>
      </c>
      <c r="L390" s="239">
        <f xml:space="preserve"> SUM(L381, L367, L361, L354)</f>
        <v>0</v>
      </c>
      <c r="M390" s="240">
        <f>SUM(J390:L390)</f>
        <v>0</v>
      </c>
      <c r="N390" s="246"/>
      <c r="P390" s="589" t="s">
        <v>101</v>
      </c>
      <c r="Q390" s="590"/>
      <c r="R390" s="590"/>
      <c r="S390" s="590"/>
      <c r="T390" s="590"/>
      <c r="U390" s="590"/>
      <c r="V390" s="590"/>
      <c r="W390" s="590"/>
      <c r="X390" s="590"/>
      <c r="Y390" s="201">
        <f t="shared" ref="Y390" si="362">AU310</f>
        <v>0</v>
      </c>
      <c r="Z390" s="303">
        <f xml:space="preserve"> SUM(Z388, Z381, Z367, Z361, X354)</f>
        <v>0</v>
      </c>
      <c r="AA390" s="212">
        <f xml:space="preserve"> SUM(AA388, AA381, AA367, AA361, AA354)</f>
        <v>0</v>
      </c>
      <c r="AB390" s="303">
        <f xml:space="preserve"> SUM(AB381, AB367, AB361, AB354)</f>
        <v>0</v>
      </c>
      <c r="AC390" s="297">
        <f>SUM(Z390:AB390)</f>
        <v>0</v>
      </c>
      <c r="AD390" s="298">
        <f t="shared" ref="AD390" si="363">M390-AC390</f>
        <v>0</v>
      </c>
      <c r="AE390" s="246"/>
      <c r="AG390" s="564" t="s">
        <v>101</v>
      </c>
      <c r="AH390" s="565"/>
      <c r="AI390" s="565"/>
      <c r="AJ390" s="565"/>
      <c r="AK390" s="565"/>
      <c r="AL390" s="565"/>
      <c r="AM390" s="565"/>
      <c r="AN390" s="565"/>
      <c r="AO390" s="565"/>
      <c r="AP390" s="206">
        <f t="shared" si="361"/>
        <v>0</v>
      </c>
      <c r="AQ390" s="288">
        <f xml:space="preserve"> SUM(AQ388, AQ381, AQ367, AQ361, AO354)</f>
        <v>0</v>
      </c>
      <c r="AR390" s="213">
        <f xml:space="preserve"> SUM(AR388, AR381, AR367, AR361, AR354)</f>
        <v>0</v>
      </c>
      <c r="AS390" s="288">
        <f xml:space="preserve"> SUM(AS381, AS367, AS361, AS354)</f>
        <v>0</v>
      </c>
      <c r="AT390" s="279">
        <f>SUM(AQ390:AS390)</f>
        <v>0</v>
      </c>
      <c r="AU390" s="280">
        <f>IF($S$393&lt;&gt;0, AC390+AP390-AT390, M390+AP390-AT390)</f>
        <v>0</v>
      </c>
    </row>
    <row r="391" spans="1:134" x14ac:dyDescent="0.35">
      <c r="F391" s="357"/>
      <c r="G391" s="357"/>
      <c r="N391" s="223"/>
    </row>
    <row r="392" spans="1:134" ht="16" thickBot="1" x14ac:dyDescent="0.4">
      <c r="F392" s="357"/>
      <c r="G392" s="357"/>
      <c r="P392" s="270"/>
      <c r="Q392" s="270"/>
      <c r="R392" s="270"/>
      <c r="S392" s="270"/>
      <c r="T392" s="270"/>
      <c r="U392" s="270"/>
      <c r="V392" s="270"/>
      <c r="AG392" s="270"/>
      <c r="AH392" s="270"/>
      <c r="AI392" s="270"/>
      <c r="AJ392" s="270"/>
      <c r="AK392" s="270"/>
      <c r="AL392" s="270"/>
      <c r="AM392" s="270"/>
    </row>
    <row r="393" spans="1:134" x14ac:dyDescent="0.35">
      <c r="B393" s="576" t="s">
        <v>242</v>
      </c>
      <c r="C393" s="577"/>
      <c r="D393" s="264">
        <f>J390</f>
        <v>0</v>
      </c>
      <c r="F393" s="357"/>
      <c r="G393" s="357"/>
      <c r="O393" s="309"/>
      <c r="P393" s="583" t="s">
        <v>242</v>
      </c>
      <c r="Q393" s="584"/>
      <c r="R393" s="584"/>
      <c r="S393" s="202">
        <f>Z390</f>
        <v>0</v>
      </c>
      <c r="T393" s="584" t="s">
        <v>104</v>
      </c>
      <c r="U393" s="584"/>
      <c r="V393" s="160">
        <f>D393-S393</f>
        <v>0</v>
      </c>
      <c r="W393" s="430"/>
      <c r="X393" s="601"/>
      <c r="Y393" s="601"/>
      <c r="Z393" s="430"/>
      <c r="AA393" s="430"/>
      <c r="AF393" s="309"/>
      <c r="AG393" s="609" t="s">
        <v>191</v>
      </c>
      <c r="AH393" s="554"/>
      <c r="AI393" s="605">
        <f>AQ390</f>
        <v>0</v>
      </c>
      <c r="AJ393" s="605"/>
      <c r="AK393" s="554" t="s">
        <v>196</v>
      </c>
      <c r="AL393" s="554"/>
      <c r="AM393" s="287">
        <f>IF($S$73&lt;&gt;0, S393+'Year 1'!AM449-AI393, D393+'Year 1'!AM449-AI393)</f>
        <v>0</v>
      </c>
      <c r="AO393" s="315" t="s">
        <v>89</v>
      </c>
      <c r="AP393" s="556"/>
      <c r="AQ393" s="556"/>
      <c r="AR393" s="556" t="s">
        <v>90</v>
      </c>
      <c r="AS393" s="612"/>
    </row>
    <row r="394" spans="1:134" x14ac:dyDescent="0.35">
      <c r="B394" s="535" t="s">
        <v>243</v>
      </c>
      <c r="C394" s="536"/>
      <c r="D394" s="390">
        <f>K390</f>
        <v>0</v>
      </c>
      <c r="F394" s="357"/>
      <c r="G394" s="357"/>
      <c r="O394" s="309"/>
      <c r="P394" s="585" t="s">
        <v>243</v>
      </c>
      <c r="Q394" s="586"/>
      <c r="R394" s="586"/>
      <c r="S394" s="189">
        <f>AA390</f>
        <v>0</v>
      </c>
      <c r="T394" s="586" t="s">
        <v>105</v>
      </c>
      <c r="U394" s="586"/>
      <c r="V394" s="161">
        <f>D394-S394</f>
        <v>0</v>
      </c>
      <c r="W394" s="430"/>
      <c r="X394" s="604"/>
      <c r="Y394" s="604"/>
      <c r="Z394" s="604"/>
      <c r="AA394" s="604"/>
      <c r="AF394" s="309"/>
      <c r="AG394" s="549" t="s">
        <v>192</v>
      </c>
      <c r="AH394" s="550"/>
      <c r="AI394" s="606">
        <f>AR390</f>
        <v>0</v>
      </c>
      <c r="AJ394" s="606"/>
      <c r="AK394" s="550" t="s">
        <v>197</v>
      </c>
      <c r="AL394" s="550"/>
      <c r="AM394" s="278">
        <f>IF($S$73&lt;&gt;0, S394+'Year 1'!AM450-AI394, D394+'Year 1'!AM450-AI394)</f>
        <v>0</v>
      </c>
      <c r="AO394" s="314" t="s">
        <v>91</v>
      </c>
      <c r="AP394" s="532"/>
      <c r="AQ394" s="532"/>
      <c r="AR394" s="532"/>
      <c r="AS394" s="562"/>
    </row>
    <row r="395" spans="1:134" ht="16" thickBot="1" x14ac:dyDescent="0.4">
      <c r="B395" s="535" t="s">
        <v>139</v>
      </c>
      <c r="C395" s="536"/>
      <c r="D395" s="265">
        <f>L390</f>
        <v>0</v>
      </c>
      <c r="F395" s="357"/>
      <c r="G395" s="357"/>
      <c r="O395" s="309"/>
      <c r="P395" s="585" t="s">
        <v>139</v>
      </c>
      <c r="Q395" s="586"/>
      <c r="R395" s="586"/>
      <c r="S395" s="189">
        <f>AB390</f>
        <v>0</v>
      </c>
      <c r="T395" s="586" t="s">
        <v>106</v>
      </c>
      <c r="U395" s="586"/>
      <c r="V395" s="161">
        <f>D395-S395</f>
        <v>0</v>
      </c>
      <c r="W395" s="430"/>
      <c r="X395" s="601"/>
      <c r="Y395" s="601"/>
      <c r="Z395" s="430"/>
      <c r="AA395" s="430"/>
      <c r="AF395" s="309"/>
      <c r="AG395" s="549" t="s">
        <v>193</v>
      </c>
      <c r="AH395" s="550"/>
      <c r="AI395" s="606">
        <f>AS390</f>
        <v>0</v>
      </c>
      <c r="AJ395" s="606"/>
      <c r="AK395" s="550" t="s">
        <v>198</v>
      </c>
      <c r="AL395" s="550"/>
      <c r="AM395" s="278">
        <f>IF($S$73&lt;&gt;0, S395+'Year 1'!AM451-AI395, D395+'Year 1'!AM451-AI395)</f>
        <v>0</v>
      </c>
      <c r="AO395" s="318" t="s">
        <v>92</v>
      </c>
      <c r="AP395" s="557"/>
      <c r="AQ395" s="557"/>
      <c r="AR395" s="557" t="s">
        <v>90</v>
      </c>
      <c r="AS395" s="613"/>
    </row>
    <row r="396" spans="1:134" ht="16" thickBot="1" x14ac:dyDescent="0.4">
      <c r="B396" s="535" t="s">
        <v>244</v>
      </c>
      <c r="C396" s="536"/>
      <c r="D396" s="390">
        <f>K390+L390</f>
        <v>0</v>
      </c>
      <c r="F396" s="357"/>
      <c r="G396" s="357"/>
      <c r="O396" s="309"/>
      <c r="P396" s="585" t="s">
        <v>244</v>
      </c>
      <c r="Q396" s="586"/>
      <c r="R396" s="586"/>
      <c r="S396" s="189">
        <f>SUM(S394:S395)</f>
        <v>0</v>
      </c>
      <c r="T396" s="586" t="s">
        <v>107</v>
      </c>
      <c r="U396" s="586"/>
      <c r="V396" s="161">
        <f>D396-S396</f>
        <v>0</v>
      </c>
      <c r="W396" s="431"/>
      <c r="X396" s="431"/>
      <c r="Y396" s="431"/>
      <c r="Z396" s="431"/>
      <c r="AA396" s="431"/>
      <c r="AF396" s="309"/>
      <c r="AG396" s="549" t="s">
        <v>194</v>
      </c>
      <c r="AH396" s="550"/>
      <c r="AI396" s="606">
        <f>SUM(AI394:AI395)</f>
        <v>0</v>
      </c>
      <c r="AJ396" s="606"/>
      <c r="AK396" s="550" t="s">
        <v>200</v>
      </c>
      <c r="AL396" s="550"/>
      <c r="AM396" s="278">
        <f>IF($S$73&lt;&gt;0, S396+'Year 1'!AM452-AI396, D396+'Year 1'!AM452-AI396)</f>
        <v>0</v>
      </c>
      <c r="AO396" s="431"/>
      <c r="AP396" s="431"/>
      <c r="AQ396" s="431"/>
      <c r="AR396" s="431"/>
      <c r="AS396" s="431"/>
    </row>
    <row r="397" spans="1:134" ht="16" thickBot="1" x14ac:dyDescent="0.4">
      <c r="B397" s="535" t="s">
        <v>245</v>
      </c>
      <c r="C397" s="536"/>
      <c r="D397" s="265">
        <f>M390</f>
        <v>0</v>
      </c>
      <c r="F397" s="357"/>
      <c r="G397" s="357"/>
      <c r="O397" s="309"/>
      <c r="P397" s="585" t="s">
        <v>245</v>
      </c>
      <c r="Q397" s="586"/>
      <c r="R397" s="586"/>
      <c r="S397" s="189">
        <f>AC390</f>
        <v>0</v>
      </c>
      <c r="T397" s="580" t="s">
        <v>108</v>
      </c>
      <c r="U397" s="580"/>
      <c r="V397" s="352">
        <f>D397-S397</f>
        <v>0</v>
      </c>
      <c r="W397" s="602"/>
      <c r="X397" s="602"/>
      <c r="Y397" s="604"/>
      <c r="Z397" s="604"/>
      <c r="AA397" s="604"/>
      <c r="AB397" s="358"/>
      <c r="AC397" s="358"/>
      <c r="AD397" s="358"/>
      <c r="AF397" s="309"/>
      <c r="AG397" s="549" t="s">
        <v>278</v>
      </c>
      <c r="AH397" s="550"/>
      <c r="AI397" s="606">
        <f>AT390</f>
        <v>0</v>
      </c>
      <c r="AJ397" s="606"/>
      <c r="AK397" s="551" t="s">
        <v>279</v>
      </c>
      <c r="AL397" s="551"/>
      <c r="AM397" s="276">
        <f>IF($S$73&lt;&gt;0, S397+'Year 1'!AM453-AI397, D397+'Year 1'!AM453-AI397)</f>
        <v>0</v>
      </c>
      <c r="AO397" s="428" t="s">
        <v>93</v>
      </c>
      <c r="AP397" s="429"/>
      <c r="AQ397" s="630"/>
      <c r="AR397" s="630"/>
      <c r="AS397" s="631"/>
      <c r="AT397" s="358"/>
      <c r="AU397" s="358"/>
    </row>
    <row r="398" spans="1:134" x14ac:dyDescent="0.35">
      <c r="B398" s="535" t="s">
        <v>174</v>
      </c>
      <c r="C398" s="536"/>
      <c r="D398" s="324" t="e">
        <f>L390/K390</f>
        <v>#DIV/0!</v>
      </c>
      <c r="F398" s="357"/>
      <c r="G398" s="357"/>
      <c r="O398" s="309"/>
      <c r="P398" s="585" t="s">
        <v>174</v>
      </c>
      <c r="Q398" s="586"/>
      <c r="R398" s="586"/>
      <c r="S398" s="203" t="e">
        <f>S395/S394</f>
        <v>#DIV/0!</v>
      </c>
      <c r="T398" s="188"/>
      <c r="U398" s="188"/>
      <c r="V398" s="350"/>
      <c r="W398" s="358"/>
      <c r="X398" s="358"/>
      <c r="Y398" s="358"/>
      <c r="Z398" s="358"/>
      <c r="AA398" s="358"/>
      <c r="AF398" s="309"/>
      <c r="AG398" s="624" t="s">
        <v>208</v>
      </c>
      <c r="AH398" s="617"/>
      <c r="AI398" s="607" t="e">
        <f>AQ388/AQ390</f>
        <v>#DIV/0!</v>
      </c>
      <c r="AJ398" s="608"/>
      <c r="AO398" s="358"/>
      <c r="AP398" s="358"/>
      <c r="AQ398" s="358"/>
      <c r="AR398" s="358"/>
      <c r="AS398" s="358"/>
    </row>
    <row r="399" spans="1:134" ht="16" thickBot="1" x14ac:dyDescent="0.4">
      <c r="B399" s="537" t="s">
        <v>144</v>
      </c>
      <c r="C399" s="538"/>
      <c r="D399" s="266" t="e">
        <f>D402 &amp; D403 &amp; D404</f>
        <v>#DIV/0!</v>
      </c>
      <c r="F399" s="357"/>
      <c r="G399" s="357"/>
      <c r="O399" s="309"/>
      <c r="P399" s="638" t="s">
        <v>144</v>
      </c>
      <c r="Q399" s="580"/>
      <c r="R399" s="580"/>
      <c r="S399" s="204" t="e">
        <f>S402 &amp; S403 &amp; S404</f>
        <v>#DIV/0!</v>
      </c>
      <c r="T399" s="188"/>
      <c r="U399" s="188"/>
      <c r="V399" s="190"/>
      <c r="AF399" s="309"/>
      <c r="AG399" s="625" t="s">
        <v>209</v>
      </c>
      <c r="AH399" s="626"/>
      <c r="AI399" s="627" t="e">
        <f>AR388/(AR390+AS390)</f>
        <v>#DIV/0!</v>
      </c>
      <c r="AJ399" s="628"/>
    </row>
    <row r="400" spans="1:134" x14ac:dyDescent="0.35">
      <c r="F400" s="357"/>
      <c r="G400" s="357"/>
      <c r="S400" s="166"/>
      <c r="AG400" s="166"/>
      <c r="AH400" s="166"/>
      <c r="AI400" s="166"/>
      <c r="AJ400" s="166"/>
    </row>
    <row r="401" spans="1:47" x14ac:dyDescent="0.35">
      <c r="F401" s="357"/>
      <c r="G401" s="357"/>
    </row>
    <row r="402" spans="1:47" x14ac:dyDescent="0.35">
      <c r="D402" s="357" t="e">
        <f>D393/D393</f>
        <v>#DIV/0!</v>
      </c>
      <c r="F402" s="357"/>
      <c r="G402" s="357"/>
      <c r="S402" s="357" t="e">
        <f>S393/S393</f>
        <v>#DIV/0!</v>
      </c>
    </row>
    <row r="403" spans="1:47" x14ac:dyDescent="0.35">
      <c r="D403" s="357" t="s">
        <v>145</v>
      </c>
      <c r="F403" s="357"/>
      <c r="G403" s="357"/>
      <c r="S403" s="357" t="s">
        <v>145</v>
      </c>
    </row>
    <row r="404" spans="1:47" x14ac:dyDescent="0.35">
      <c r="D404" s="225" t="e">
        <f>D396/D393</f>
        <v>#DIV/0!</v>
      </c>
      <c r="F404" s="357"/>
      <c r="G404" s="357"/>
      <c r="S404" s="225" t="e">
        <f>S396/S393</f>
        <v>#DIV/0!</v>
      </c>
    </row>
    <row r="405" spans="1:47" x14ac:dyDescent="0.35">
      <c r="F405" s="357"/>
      <c r="G405" s="357"/>
      <c r="AD405" s="357">
        <v>15</v>
      </c>
    </row>
    <row r="406" spans="1:47" ht="16" thickBot="1" x14ac:dyDescent="0.4">
      <c r="F406" s="357"/>
      <c r="G406" s="357"/>
    </row>
    <row r="407" spans="1:47" s="242" customFormat="1" x14ac:dyDescent="0.35">
      <c r="A407" s="519" t="s">
        <v>97</v>
      </c>
      <c r="B407" s="520"/>
      <c r="C407" s="520"/>
      <c r="D407" s="520"/>
      <c r="E407" s="520"/>
      <c r="F407" s="520"/>
      <c r="G407" s="520"/>
      <c r="H407" s="520"/>
      <c r="I407" s="520"/>
      <c r="J407" s="520"/>
      <c r="K407" s="520"/>
      <c r="L407" s="520"/>
      <c r="M407" s="521"/>
      <c r="N407" s="413"/>
      <c r="P407" s="573" t="s">
        <v>264</v>
      </c>
      <c r="Q407" s="574"/>
      <c r="R407" s="574"/>
      <c r="S407" s="574"/>
      <c r="T407" s="574"/>
      <c r="U407" s="574"/>
      <c r="V407" s="574"/>
      <c r="W407" s="574"/>
      <c r="X407" s="574"/>
      <c r="Y407" s="574"/>
      <c r="Z407" s="574"/>
      <c r="AA407" s="574"/>
      <c r="AB407" s="574"/>
      <c r="AC407" s="574"/>
      <c r="AD407" s="575"/>
      <c r="AG407" s="614" t="s">
        <v>280</v>
      </c>
      <c r="AH407" s="615"/>
      <c r="AI407" s="615"/>
      <c r="AJ407" s="615"/>
      <c r="AK407" s="615"/>
      <c r="AL407" s="615"/>
      <c r="AM407" s="615"/>
      <c r="AN407" s="615"/>
      <c r="AO407" s="615"/>
      <c r="AP407" s="615"/>
      <c r="AQ407" s="615"/>
      <c r="AR407" s="615"/>
      <c r="AS407" s="615"/>
      <c r="AT407" s="615"/>
      <c r="AU407" s="616"/>
    </row>
    <row r="408" spans="1:47" s="242" customFormat="1" x14ac:dyDescent="0.35">
      <c r="A408" s="522" t="s">
        <v>215</v>
      </c>
      <c r="B408" s="496"/>
      <c r="C408" s="496"/>
      <c r="D408" s="496"/>
      <c r="E408" s="496"/>
      <c r="F408" s="496"/>
      <c r="G408" s="496"/>
      <c r="H408" s="496"/>
      <c r="I408" s="496"/>
      <c r="J408" s="496"/>
      <c r="K408" s="496"/>
      <c r="L408" s="496"/>
      <c r="M408" s="523"/>
      <c r="N408" s="413"/>
      <c r="P408" s="522" t="s">
        <v>265</v>
      </c>
      <c r="Q408" s="496"/>
      <c r="R408" s="496"/>
      <c r="S408" s="496"/>
      <c r="T408" s="496"/>
      <c r="U408" s="496"/>
      <c r="V408" s="496"/>
      <c r="W408" s="496"/>
      <c r="X408" s="496"/>
      <c r="Y408" s="496"/>
      <c r="Z408" s="496"/>
      <c r="AA408" s="496"/>
      <c r="AB408" s="496"/>
      <c r="AC408" s="496"/>
      <c r="AD408" s="523"/>
      <c r="AG408" s="522" t="s">
        <v>280</v>
      </c>
      <c r="AH408" s="496"/>
      <c r="AI408" s="496"/>
      <c r="AJ408" s="496"/>
      <c r="AK408" s="496"/>
      <c r="AL408" s="496"/>
      <c r="AM408" s="496"/>
      <c r="AN408" s="496"/>
      <c r="AO408" s="496"/>
      <c r="AP408" s="496"/>
      <c r="AQ408" s="496"/>
      <c r="AR408" s="496"/>
      <c r="AS408" s="496"/>
      <c r="AT408" s="496"/>
      <c r="AU408" s="523"/>
    </row>
    <row r="409" spans="1:47" s="165" customFormat="1" x14ac:dyDescent="0.35">
      <c r="A409" s="495" t="s">
        <v>246</v>
      </c>
      <c r="B409" s="491"/>
      <c r="C409" s="525"/>
      <c r="D409" s="525"/>
      <c r="E409" s="525"/>
      <c r="F409" s="525"/>
      <c r="G409" s="409" t="s">
        <v>247</v>
      </c>
      <c r="H409" s="525"/>
      <c r="I409" s="525"/>
      <c r="J409" s="525"/>
      <c r="K409" s="525"/>
      <c r="L409" s="525"/>
      <c r="M409" s="526"/>
      <c r="N409" s="432"/>
      <c r="P409" s="495" t="s">
        <v>246</v>
      </c>
      <c r="Q409" s="491"/>
      <c r="R409" s="525"/>
      <c r="S409" s="525"/>
      <c r="T409" s="525"/>
      <c r="U409" s="525"/>
      <c r="V409" s="525"/>
      <c r="W409" s="409" t="s">
        <v>247</v>
      </c>
      <c r="X409" s="525"/>
      <c r="Y409" s="525"/>
      <c r="Z409" s="525"/>
      <c r="AA409" s="525"/>
      <c r="AB409" s="525"/>
      <c r="AC409" s="525"/>
      <c r="AD409" s="526"/>
      <c r="AG409" s="495" t="s">
        <v>246</v>
      </c>
      <c r="AH409" s="491"/>
      <c r="AI409" s="525"/>
      <c r="AJ409" s="525"/>
      <c r="AK409" s="525"/>
      <c r="AL409" s="525"/>
      <c r="AM409" s="525"/>
      <c r="AN409" s="409" t="s">
        <v>247</v>
      </c>
      <c r="AO409" s="525"/>
      <c r="AP409" s="525"/>
      <c r="AQ409" s="525"/>
      <c r="AR409" s="525"/>
      <c r="AS409" s="525"/>
      <c r="AT409" s="525"/>
      <c r="AU409" s="526"/>
    </row>
    <row r="410" spans="1:47" x14ac:dyDescent="0.35">
      <c r="A410" s="522" t="s">
        <v>0</v>
      </c>
      <c r="B410" s="496"/>
      <c r="C410" s="512"/>
      <c r="D410" s="512"/>
      <c r="E410" s="512"/>
      <c r="F410" s="512"/>
      <c r="G410" s="512"/>
      <c r="H410" s="512"/>
      <c r="I410" s="512"/>
      <c r="J410" s="512"/>
      <c r="K410" s="512"/>
      <c r="L410" s="512"/>
      <c r="M410" s="527"/>
      <c r="P410" s="522" t="s">
        <v>0</v>
      </c>
      <c r="Q410" s="496"/>
      <c r="R410" s="617"/>
      <c r="S410" s="617"/>
      <c r="T410" s="617"/>
      <c r="U410" s="617"/>
      <c r="V410" s="617"/>
      <c r="W410" s="617"/>
      <c r="X410" s="617"/>
      <c r="Y410" s="617"/>
      <c r="Z410" s="617"/>
      <c r="AA410" s="617"/>
      <c r="AB410" s="617"/>
      <c r="AC410" s="617"/>
      <c r="AD410" s="618"/>
      <c r="AG410" s="522" t="s">
        <v>0</v>
      </c>
      <c r="AH410" s="496"/>
      <c r="AI410" s="617"/>
      <c r="AJ410" s="617"/>
      <c r="AK410" s="617"/>
      <c r="AL410" s="617"/>
      <c r="AM410" s="617"/>
      <c r="AN410" s="617"/>
      <c r="AO410" s="617"/>
      <c r="AP410" s="617"/>
      <c r="AQ410" s="617"/>
      <c r="AR410" s="617"/>
      <c r="AS410" s="617"/>
      <c r="AT410" s="617"/>
      <c r="AU410" s="618"/>
    </row>
    <row r="411" spans="1:47" x14ac:dyDescent="0.35">
      <c r="A411" s="522" t="s">
        <v>96</v>
      </c>
      <c r="B411" s="496"/>
      <c r="C411" s="512"/>
      <c r="D411" s="512"/>
      <c r="E411" s="512"/>
      <c r="F411" s="512"/>
      <c r="G411" s="512"/>
      <c r="H411" s="512"/>
      <c r="I411" s="512"/>
      <c r="J411" s="512"/>
      <c r="K411" s="512"/>
      <c r="L411" s="512"/>
      <c r="M411" s="527"/>
      <c r="P411" s="522" t="s">
        <v>96</v>
      </c>
      <c r="Q411" s="496"/>
      <c r="R411" s="617"/>
      <c r="S411" s="617"/>
      <c r="T411" s="617"/>
      <c r="U411" s="617"/>
      <c r="V411" s="617"/>
      <c r="W411" s="617"/>
      <c r="X411" s="617"/>
      <c r="Y411" s="617"/>
      <c r="Z411" s="617"/>
      <c r="AA411" s="617"/>
      <c r="AB411" s="617"/>
      <c r="AC411" s="617"/>
      <c r="AD411" s="618"/>
      <c r="AG411" s="522" t="s">
        <v>96</v>
      </c>
      <c r="AH411" s="496"/>
      <c r="AI411" s="617"/>
      <c r="AJ411" s="617"/>
      <c r="AK411" s="617"/>
      <c r="AL411" s="617"/>
      <c r="AM411" s="617"/>
      <c r="AN411" s="617"/>
      <c r="AO411" s="617"/>
      <c r="AP411" s="617"/>
      <c r="AQ411" s="617"/>
      <c r="AR411" s="617"/>
      <c r="AS411" s="617"/>
      <c r="AT411" s="617"/>
      <c r="AU411" s="618"/>
    </row>
    <row r="412" spans="1:47" ht="16" thickBot="1" x14ac:dyDescent="0.4">
      <c r="A412" s="540" t="s">
        <v>2</v>
      </c>
      <c r="B412" s="541"/>
      <c r="C412" s="528"/>
      <c r="D412" s="528"/>
      <c r="E412" s="528"/>
      <c r="F412" s="528"/>
      <c r="G412" s="528"/>
      <c r="H412" s="528"/>
      <c r="I412" s="528"/>
      <c r="J412" s="528"/>
      <c r="K412" s="528"/>
      <c r="L412" s="528"/>
      <c r="M412" s="529"/>
      <c r="P412" s="540" t="s">
        <v>2</v>
      </c>
      <c r="Q412" s="541"/>
      <c r="R412" s="494"/>
      <c r="S412" s="494"/>
      <c r="T412" s="494"/>
      <c r="U412" s="494"/>
      <c r="V412" s="494"/>
      <c r="W412" s="494"/>
      <c r="X412" s="494"/>
      <c r="Y412" s="494"/>
      <c r="Z412" s="494"/>
      <c r="AA412" s="494"/>
      <c r="AB412" s="494"/>
      <c r="AC412" s="494"/>
      <c r="AD412" s="619"/>
      <c r="AG412" s="540" t="s">
        <v>2</v>
      </c>
      <c r="AH412" s="541"/>
      <c r="AI412" s="494"/>
      <c r="AJ412" s="494"/>
      <c r="AK412" s="494"/>
      <c r="AL412" s="494"/>
      <c r="AM412" s="494"/>
      <c r="AN412" s="494"/>
      <c r="AO412" s="494"/>
      <c r="AP412" s="494"/>
      <c r="AQ412" s="494"/>
      <c r="AR412" s="494"/>
      <c r="AS412" s="494"/>
      <c r="AT412" s="494"/>
      <c r="AU412" s="619"/>
    </row>
    <row r="413" spans="1:47" ht="16" thickBot="1" x14ac:dyDescent="0.4">
      <c r="F413" s="357"/>
      <c r="G413" s="357"/>
    </row>
    <row r="414" spans="1:47" s="242" customFormat="1" x14ac:dyDescent="0.35">
      <c r="A414" s="502" t="s">
        <v>84</v>
      </c>
      <c r="B414" s="503"/>
      <c r="C414" s="503"/>
      <c r="D414" s="503"/>
      <c r="E414" s="503"/>
      <c r="F414" s="503"/>
      <c r="G414" s="503"/>
      <c r="H414" s="503"/>
      <c r="I414" s="503"/>
      <c r="J414" s="503"/>
      <c r="K414" s="503"/>
      <c r="L414" s="503"/>
      <c r="M414" s="518"/>
      <c r="N414" s="413"/>
      <c r="P414" s="502" t="s">
        <v>84</v>
      </c>
      <c r="Q414" s="503"/>
      <c r="R414" s="503"/>
      <c r="S414" s="503"/>
      <c r="T414" s="503"/>
      <c r="U414" s="503"/>
      <c r="V414" s="503"/>
      <c r="W414" s="503"/>
      <c r="X414" s="503"/>
      <c r="Y414" s="503"/>
      <c r="Z414" s="503"/>
      <c r="AA414" s="503"/>
      <c r="AB414" s="503"/>
      <c r="AC414" s="503"/>
      <c r="AD414" s="518"/>
      <c r="AE414" s="413"/>
      <c r="AG414" s="502" t="s">
        <v>84</v>
      </c>
      <c r="AH414" s="503"/>
      <c r="AI414" s="503"/>
      <c r="AJ414" s="503"/>
      <c r="AK414" s="503"/>
      <c r="AL414" s="503"/>
      <c r="AM414" s="503"/>
      <c r="AN414" s="503"/>
      <c r="AO414" s="503"/>
      <c r="AP414" s="503"/>
      <c r="AQ414" s="503"/>
      <c r="AR414" s="503"/>
      <c r="AS414" s="503"/>
      <c r="AT414" s="503"/>
      <c r="AU414" s="518"/>
    </row>
    <row r="415" spans="1:47" s="242" customFormat="1" x14ac:dyDescent="0.35">
      <c r="A415" s="419"/>
      <c r="B415" s="412" t="s">
        <v>85</v>
      </c>
      <c r="C415" s="496" t="s">
        <v>13</v>
      </c>
      <c r="D415" s="496"/>
      <c r="E415" s="424" t="s">
        <v>14</v>
      </c>
      <c r="F415" s="412" t="s">
        <v>171</v>
      </c>
      <c r="G415" s="412" t="s">
        <v>68</v>
      </c>
      <c r="H415" s="422" t="s">
        <v>151</v>
      </c>
      <c r="I415" s="412" t="s">
        <v>80</v>
      </c>
      <c r="J415" s="412" t="s">
        <v>81</v>
      </c>
      <c r="K415" s="422" t="s">
        <v>82</v>
      </c>
      <c r="L415" s="412" t="s">
        <v>150</v>
      </c>
      <c r="M415" s="259" t="s">
        <v>18</v>
      </c>
      <c r="N415" s="413"/>
      <c r="P415" s="419"/>
      <c r="Q415" s="412" t="s">
        <v>85</v>
      </c>
      <c r="R415" s="496" t="s">
        <v>13</v>
      </c>
      <c r="S415" s="496"/>
      <c r="T415" s="424" t="s">
        <v>14</v>
      </c>
      <c r="U415" s="260" t="s">
        <v>266</v>
      </c>
      <c r="V415" s="424" t="s">
        <v>171</v>
      </c>
      <c r="W415" s="424" t="s">
        <v>68</v>
      </c>
      <c r="X415" s="260" t="s">
        <v>151</v>
      </c>
      <c r="Y415" s="424" t="s">
        <v>80</v>
      </c>
      <c r="Z415" s="424" t="s">
        <v>81</v>
      </c>
      <c r="AA415" s="260" t="s">
        <v>82</v>
      </c>
      <c r="AB415" s="424" t="s">
        <v>150</v>
      </c>
      <c r="AC415" s="260" t="s">
        <v>18</v>
      </c>
      <c r="AD415" s="267" t="s">
        <v>114</v>
      </c>
      <c r="AE415" s="413"/>
      <c r="AG415" s="419"/>
      <c r="AH415" s="412" t="s">
        <v>85</v>
      </c>
      <c r="AI415" s="496" t="s">
        <v>13</v>
      </c>
      <c r="AJ415" s="496"/>
      <c r="AK415" s="424" t="s">
        <v>14</v>
      </c>
      <c r="AL415" s="260" t="s">
        <v>266</v>
      </c>
      <c r="AM415" s="424" t="s">
        <v>171</v>
      </c>
      <c r="AN415" s="424" t="s">
        <v>68</v>
      </c>
      <c r="AO415" s="260" t="s">
        <v>151</v>
      </c>
      <c r="AP415" s="424" t="s">
        <v>80</v>
      </c>
      <c r="AQ415" s="424" t="s">
        <v>81</v>
      </c>
      <c r="AR415" s="260" t="s">
        <v>82</v>
      </c>
      <c r="AS415" s="424" t="s">
        <v>150</v>
      </c>
      <c r="AT415" s="260" t="s">
        <v>213</v>
      </c>
      <c r="AU415" s="267" t="s">
        <v>269</v>
      </c>
    </row>
    <row r="416" spans="1:47" x14ac:dyDescent="0.35">
      <c r="A416" s="415">
        <v>1</v>
      </c>
      <c r="B416" s="420"/>
      <c r="C416" s="491"/>
      <c r="D416" s="491"/>
      <c r="E416" s="423"/>
      <c r="F416" s="234">
        <v>0</v>
      </c>
      <c r="G416" s="234">
        <v>0</v>
      </c>
      <c r="H416" s="235">
        <f>SUM(F416:G416)</f>
        <v>0</v>
      </c>
      <c r="I416" s="234">
        <v>0</v>
      </c>
      <c r="J416" s="234">
        <v>0</v>
      </c>
      <c r="K416" s="235">
        <f>SUM(I416:J416)</f>
        <v>0</v>
      </c>
      <c r="L416" s="234">
        <v>0</v>
      </c>
      <c r="M416" s="236">
        <f>SUM(H416, K416, L416)</f>
        <v>0</v>
      </c>
      <c r="N416" s="222"/>
      <c r="P416" s="415">
        <v>1</v>
      </c>
      <c r="Q416" s="420"/>
      <c r="R416" s="491"/>
      <c r="S416" s="491"/>
      <c r="T416" s="409"/>
      <c r="U416" s="162">
        <f>AU336</f>
        <v>0</v>
      </c>
      <c r="V416" s="234">
        <v>0</v>
      </c>
      <c r="W416" s="234">
        <v>0</v>
      </c>
      <c r="X416" s="295">
        <f>SUM(V416:W416)</f>
        <v>0</v>
      </c>
      <c r="Y416" s="234">
        <v>0</v>
      </c>
      <c r="Z416" s="234">
        <v>0</v>
      </c>
      <c r="AA416" s="295">
        <f>SUM(Y416:Z416)</f>
        <v>0</v>
      </c>
      <c r="AB416" s="234">
        <v>0</v>
      </c>
      <c r="AC416" s="295">
        <f>SUM(X416, AA416, AB416)</f>
        <v>0</v>
      </c>
      <c r="AD416" s="296">
        <f>M416-AC416</f>
        <v>0</v>
      </c>
      <c r="AE416" s="222"/>
      <c r="AG416" s="415">
        <v>1</v>
      </c>
      <c r="AH416" s="420"/>
      <c r="AI416" s="491"/>
      <c r="AJ416" s="491"/>
      <c r="AK416" s="409"/>
      <c r="AL416" s="307">
        <f>AU336</f>
        <v>0</v>
      </c>
      <c r="AM416" s="234">
        <v>0</v>
      </c>
      <c r="AN416" s="234">
        <v>0</v>
      </c>
      <c r="AO416" s="277">
        <f>SUM(AM416:AN416)</f>
        <v>0</v>
      </c>
      <c r="AP416" s="234">
        <v>0</v>
      </c>
      <c r="AQ416" s="234">
        <v>0</v>
      </c>
      <c r="AR416" s="277">
        <f>SUM(AP416:AQ416)</f>
        <v>0</v>
      </c>
      <c r="AS416" s="234">
        <v>0</v>
      </c>
      <c r="AT416" s="277">
        <f>SUM(AO416, AR416, AS416)</f>
        <v>0</v>
      </c>
      <c r="AU416" s="278">
        <f>IF($S$473&lt;&gt;0, AC416+AL416-AT416, M416+AL416-AT416)</f>
        <v>0</v>
      </c>
    </row>
    <row r="417" spans="1:48" x14ac:dyDescent="0.35">
      <c r="A417" s="415">
        <v>2</v>
      </c>
      <c r="B417" s="420"/>
      <c r="C417" s="491"/>
      <c r="D417" s="491"/>
      <c r="E417" s="423"/>
      <c r="F417" s="234">
        <v>0</v>
      </c>
      <c r="G417" s="234">
        <v>0</v>
      </c>
      <c r="H417" s="235">
        <f t="shared" ref="H417:H422" si="364">SUM(F417:G417)</f>
        <v>0</v>
      </c>
      <c r="I417" s="234">
        <v>0</v>
      </c>
      <c r="J417" s="234">
        <v>0</v>
      </c>
      <c r="K417" s="235">
        <f t="shared" ref="K417:K422" si="365">SUM(I417:J417)</f>
        <v>0</v>
      </c>
      <c r="L417" s="234">
        <v>0</v>
      </c>
      <c r="M417" s="236">
        <f t="shared" ref="M417:M422" si="366">SUM(H417, K417, L417)</f>
        <v>0</v>
      </c>
      <c r="N417" s="222"/>
      <c r="P417" s="415">
        <v>2</v>
      </c>
      <c r="Q417" s="420"/>
      <c r="R417" s="491"/>
      <c r="S417" s="491"/>
      <c r="T417" s="409"/>
      <c r="U417" s="162">
        <f t="shared" ref="U417:U423" si="367">AU337</f>
        <v>0</v>
      </c>
      <c r="V417" s="234">
        <v>0</v>
      </c>
      <c r="W417" s="234">
        <v>0</v>
      </c>
      <c r="X417" s="295">
        <f t="shared" ref="X417:X422" si="368">SUM(V417:W417)</f>
        <v>0</v>
      </c>
      <c r="Y417" s="234">
        <v>0</v>
      </c>
      <c r="Z417" s="234">
        <v>0</v>
      </c>
      <c r="AA417" s="295">
        <f t="shared" ref="AA417:AA422" si="369">SUM(Y417:Z417)</f>
        <v>0</v>
      </c>
      <c r="AB417" s="234">
        <v>0</v>
      </c>
      <c r="AC417" s="295">
        <f t="shared" ref="AC417:AC422" si="370">SUM(X417, AA417, AB417)</f>
        <v>0</v>
      </c>
      <c r="AD417" s="296">
        <f t="shared" ref="AD417:AD422" si="371">M417-AC417</f>
        <v>0</v>
      </c>
      <c r="AE417" s="222"/>
      <c r="AG417" s="415">
        <v>2</v>
      </c>
      <c r="AH417" s="420"/>
      <c r="AI417" s="491"/>
      <c r="AJ417" s="491"/>
      <c r="AK417" s="409"/>
      <c r="AL417" s="307">
        <f t="shared" ref="AL417:AL423" si="372">AU337</f>
        <v>0</v>
      </c>
      <c r="AM417" s="234">
        <v>0</v>
      </c>
      <c r="AN417" s="234">
        <v>0</v>
      </c>
      <c r="AO417" s="277">
        <f t="shared" ref="AO417:AO422" si="373">SUM(AM417:AN417)</f>
        <v>0</v>
      </c>
      <c r="AP417" s="234">
        <v>0</v>
      </c>
      <c r="AQ417" s="234">
        <v>0</v>
      </c>
      <c r="AR417" s="277">
        <f t="shared" ref="AR417:AR422" si="374">SUM(AP417:AQ417)</f>
        <v>0</v>
      </c>
      <c r="AS417" s="234">
        <v>0</v>
      </c>
      <c r="AT417" s="277">
        <f t="shared" ref="AT417:AT422" si="375">SUM(AO417, AR417, AS417)</f>
        <v>0</v>
      </c>
      <c r="AU417" s="278">
        <f t="shared" ref="AU417:AU423" si="376">IF($S$473&lt;&gt;0, AC417+AL417-AT417, M417+AL417-AT417)</f>
        <v>0</v>
      </c>
    </row>
    <row r="418" spans="1:48" x14ac:dyDescent="0.35">
      <c r="A418" s="415">
        <v>3</v>
      </c>
      <c r="B418" s="420"/>
      <c r="C418" s="491"/>
      <c r="D418" s="491"/>
      <c r="E418" s="423"/>
      <c r="F418" s="234">
        <v>0</v>
      </c>
      <c r="G418" s="234">
        <v>0</v>
      </c>
      <c r="H418" s="235">
        <f t="shared" si="364"/>
        <v>0</v>
      </c>
      <c r="I418" s="234">
        <v>0</v>
      </c>
      <c r="J418" s="234">
        <v>0</v>
      </c>
      <c r="K418" s="235">
        <f t="shared" si="365"/>
        <v>0</v>
      </c>
      <c r="L418" s="234">
        <v>0</v>
      </c>
      <c r="M418" s="236">
        <f t="shared" si="366"/>
        <v>0</v>
      </c>
      <c r="N418" s="222"/>
      <c r="P418" s="415">
        <v>3</v>
      </c>
      <c r="Q418" s="420"/>
      <c r="R418" s="491"/>
      <c r="S418" s="491"/>
      <c r="T418" s="409"/>
      <c r="U418" s="162">
        <f t="shared" si="367"/>
        <v>0</v>
      </c>
      <c r="V418" s="234">
        <v>0</v>
      </c>
      <c r="W418" s="234">
        <v>0</v>
      </c>
      <c r="X418" s="295">
        <f t="shared" si="368"/>
        <v>0</v>
      </c>
      <c r="Y418" s="234">
        <v>0</v>
      </c>
      <c r="Z418" s="234">
        <v>0</v>
      </c>
      <c r="AA418" s="295">
        <f t="shared" si="369"/>
        <v>0</v>
      </c>
      <c r="AB418" s="234">
        <v>0</v>
      </c>
      <c r="AC418" s="295">
        <f t="shared" si="370"/>
        <v>0</v>
      </c>
      <c r="AD418" s="296">
        <f t="shared" si="371"/>
        <v>0</v>
      </c>
      <c r="AE418" s="222"/>
      <c r="AG418" s="415">
        <v>3</v>
      </c>
      <c r="AH418" s="420"/>
      <c r="AI418" s="491"/>
      <c r="AJ418" s="491"/>
      <c r="AK418" s="409"/>
      <c r="AL418" s="307">
        <f t="shared" si="372"/>
        <v>0</v>
      </c>
      <c r="AM418" s="234">
        <v>0</v>
      </c>
      <c r="AN418" s="234">
        <v>0</v>
      </c>
      <c r="AO418" s="277">
        <f t="shared" si="373"/>
        <v>0</v>
      </c>
      <c r="AP418" s="234">
        <v>0</v>
      </c>
      <c r="AQ418" s="234">
        <v>0</v>
      </c>
      <c r="AR418" s="277">
        <f t="shared" si="374"/>
        <v>0</v>
      </c>
      <c r="AS418" s="234">
        <v>0</v>
      </c>
      <c r="AT418" s="277">
        <f t="shared" si="375"/>
        <v>0</v>
      </c>
      <c r="AU418" s="278">
        <f t="shared" si="376"/>
        <v>0</v>
      </c>
    </row>
    <row r="419" spans="1:48" x14ac:dyDescent="0.35">
      <c r="A419" s="415">
        <v>4</v>
      </c>
      <c r="B419" s="420"/>
      <c r="C419" s="491"/>
      <c r="D419" s="491"/>
      <c r="E419" s="423"/>
      <c r="F419" s="234">
        <v>0</v>
      </c>
      <c r="G419" s="234">
        <v>0</v>
      </c>
      <c r="H419" s="235">
        <f>SUM(F419:G419)</f>
        <v>0</v>
      </c>
      <c r="I419" s="234">
        <v>0</v>
      </c>
      <c r="J419" s="234">
        <v>0</v>
      </c>
      <c r="K419" s="235">
        <f>SUM(I419:J419)</f>
        <v>0</v>
      </c>
      <c r="L419" s="234">
        <v>0</v>
      </c>
      <c r="M419" s="236">
        <f>SUM(H419, K419, L419)</f>
        <v>0</v>
      </c>
      <c r="N419" s="222"/>
      <c r="P419" s="415">
        <v>4</v>
      </c>
      <c r="Q419" s="420"/>
      <c r="R419" s="491"/>
      <c r="S419" s="491"/>
      <c r="T419" s="409"/>
      <c r="U419" s="162">
        <f t="shared" si="367"/>
        <v>0</v>
      </c>
      <c r="V419" s="234">
        <v>0</v>
      </c>
      <c r="W419" s="234">
        <v>0</v>
      </c>
      <c r="X419" s="295">
        <f t="shared" si="368"/>
        <v>0</v>
      </c>
      <c r="Y419" s="234">
        <v>0</v>
      </c>
      <c r="Z419" s="234">
        <v>0</v>
      </c>
      <c r="AA419" s="295">
        <f t="shared" si="369"/>
        <v>0</v>
      </c>
      <c r="AB419" s="234">
        <v>0</v>
      </c>
      <c r="AC419" s="295">
        <f t="shared" si="370"/>
        <v>0</v>
      </c>
      <c r="AD419" s="296">
        <f t="shared" si="371"/>
        <v>0</v>
      </c>
      <c r="AE419" s="222"/>
      <c r="AG419" s="415">
        <v>4</v>
      </c>
      <c r="AH419" s="420"/>
      <c r="AI419" s="491"/>
      <c r="AJ419" s="491"/>
      <c r="AK419" s="409"/>
      <c r="AL419" s="307">
        <f t="shared" si="372"/>
        <v>0</v>
      </c>
      <c r="AM419" s="234">
        <v>0</v>
      </c>
      <c r="AN419" s="234">
        <v>0</v>
      </c>
      <c r="AO419" s="277">
        <f t="shared" si="373"/>
        <v>0</v>
      </c>
      <c r="AP419" s="234">
        <v>0</v>
      </c>
      <c r="AQ419" s="234">
        <v>0</v>
      </c>
      <c r="AR419" s="277">
        <f t="shared" si="374"/>
        <v>0</v>
      </c>
      <c r="AS419" s="234">
        <v>0</v>
      </c>
      <c r="AT419" s="277">
        <f t="shared" si="375"/>
        <v>0</v>
      </c>
      <c r="AU419" s="278">
        <f t="shared" si="376"/>
        <v>0</v>
      </c>
    </row>
    <row r="420" spans="1:48" x14ac:dyDescent="0.35">
      <c r="A420" s="415">
        <v>5</v>
      </c>
      <c r="B420" s="420"/>
      <c r="C420" s="491"/>
      <c r="D420" s="491"/>
      <c r="E420" s="423"/>
      <c r="F420" s="234">
        <v>0</v>
      </c>
      <c r="G420" s="234">
        <v>0</v>
      </c>
      <c r="H420" s="235">
        <f t="shared" si="364"/>
        <v>0</v>
      </c>
      <c r="I420" s="234">
        <v>0</v>
      </c>
      <c r="J420" s="234">
        <v>0</v>
      </c>
      <c r="K420" s="235">
        <f t="shared" si="365"/>
        <v>0</v>
      </c>
      <c r="L420" s="234">
        <v>0</v>
      </c>
      <c r="M420" s="236">
        <f t="shared" si="366"/>
        <v>0</v>
      </c>
      <c r="N420" s="222"/>
      <c r="P420" s="415">
        <v>5</v>
      </c>
      <c r="Q420" s="420"/>
      <c r="R420" s="491"/>
      <c r="S420" s="491"/>
      <c r="T420" s="409"/>
      <c r="U420" s="162">
        <f t="shared" si="367"/>
        <v>0</v>
      </c>
      <c r="V420" s="234">
        <v>0</v>
      </c>
      <c r="W420" s="234">
        <v>0</v>
      </c>
      <c r="X420" s="295">
        <f t="shared" si="368"/>
        <v>0</v>
      </c>
      <c r="Y420" s="234">
        <v>0</v>
      </c>
      <c r="Z420" s="234">
        <v>0</v>
      </c>
      <c r="AA420" s="295">
        <f t="shared" si="369"/>
        <v>0</v>
      </c>
      <c r="AB420" s="234">
        <v>0</v>
      </c>
      <c r="AC420" s="295">
        <f t="shared" si="370"/>
        <v>0</v>
      </c>
      <c r="AD420" s="296">
        <f t="shared" si="371"/>
        <v>0</v>
      </c>
      <c r="AE420" s="222"/>
      <c r="AG420" s="415">
        <v>5</v>
      </c>
      <c r="AH420" s="420"/>
      <c r="AI420" s="491"/>
      <c r="AJ420" s="491"/>
      <c r="AK420" s="409"/>
      <c r="AL420" s="307">
        <f t="shared" si="372"/>
        <v>0</v>
      </c>
      <c r="AM420" s="234">
        <v>0</v>
      </c>
      <c r="AN420" s="234">
        <v>0</v>
      </c>
      <c r="AO420" s="277">
        <f t="shared" si="373"/>
        <v>0</v>
      </c>
      <c r="AP420" s="234">
        <v>0</v>
      </c>
      <c r="AQ420" s="234">
        <v>0</v>
      </c>
      <c r="AR420" s="277">
        <f t="shared" si="374"/>
        <v>0</v>
      </c>
      <c r="AS420" s="234">
        <v>0</v>
      </c>
      <c r="AT420" s="277">
        <f t="shared" si="375"/>
        <v>0</v>
      </c>
      <c r="AU420" s="278">
        <f t="shared" si="376"/>
        <v>0</v>
      </c>
    </row>
    <row r="421" spans="1:48" x14ac:dyDescent="0.35">
      <c r="A421" s="415">
        <v>6</v>
      </c>
      <c r="B421" s="420"/>
      <c r="C421" s="491"/>
      <c r="D421" s="491"/>
      <c r="E421" s="423"/>
      <c r="F421" s="234">
        <v>0</v>
      </c>
      <c r="G421" s="234">
        <v>0</v>
      </c>
      <c r="H421" s="235">
        <f t="shared" si="364"/>
        <v>0</v>
      </c>
      <c r="I421" s="234">
        <v>0</v>
      </c>
      <c r="J421" s="234">
        <v>0</v>
      </c>
      <c r="K421" s="235">
        <f t="shared" si="365"/>
        <v>0</v>
      </c>
      <c r="L421" s="234">
        <v>0</v>
      </c>
      <c r="M421" s="236">
        <f t="shared" si="366"/>
        <v>0</v>
      </c>
      <c r="N421" s="222"/>
      <c r="P421" s="415">
        <v>6</v>
      </c>
      <c r="Q421" s="420"/>
      <c r="R421" s="491"/>
      <c r="S421" s="491"/>
      <c r="T421" s="409"/>
      <c r="U421" s="162">
        <f t="shared" si="367"/>
        <v>0</v>
      </c>
      <c r="V421" s="234">
        <v>0</v>
      </c>
      <c r="W421" s="234">
        <v>0</v>
      </c>
      <c r="X421" s="295">
        <f t="shared" si="368"/>
        <v>0</v>
      </c>
      <c r="Y421" s="234">
        <v>0</v>
      </c>
      <c r="Z421" s="234">
        <v>0</v>
      </c>
      <c r="AA421" s="295">
        <f t="shared" si="369"/>
        <v>0</v>
      </c>
      <c r="AB421" s="234">
        <v>0</v>
      </c>
      <c r="AC421" s="295">
        <f t="shared" si="370"/>
        <v>0</v>
      </c>
      <c r="AD421" s="296">
        <f t="shared" si="371"/>
        <v>0</v>
      </c>
      <c r="AE421" s="222"/>
      <c r="AG421" s="415">
        <v>6</v>
      </c>
      <c r="AH421" s="420"/>
      <c r="AI421" s="491"/>
      <c r="AJ421" s="491"/>
      <c r="AK421" s="409"/>
      <c r="AL421" s="307">
        <f t="shared" si="372"/>
        <v>0</v>
      </c>
      <c r="AM421" s="234">
        <v>0</v>
      </c>
      <c r="AN421" s="234">
        <v>0</v>
      </c>
      <c r="AO421" s="277">
        <f t="shared" si="373"/>
        <v>0</v>
      </c>
      <c r="AP421" s="234">
        <v>0</v>
      </c>
      <c r="AQ421" s="234">
        <v>0</v>
      </c>
      <c r="AR421" s="277">
        <f t="shared" si="374"/>
        <v>0</v>
      </c>
      <c r="AS421" s="234">
        <v>0</v>
      </c>
      <c r="AT421" s="277">
        <f t="shared" si="375"/>
        <v>0</v>
      </c>
      <c r="AU421" s="278">
        <f t="shared" si="376"/>
        <v>0</v>
      </c>
    </row>
    <row r="422" spans="1:48" x14ac:dyDescent="0.35">
      <c r="A422" s="620" t="s">
        <v>180</v>
      </c>
      <c r="B422" s="617"/>
      <c r="C422" s="532">
        <v>0</v>
      </c>
      <c r="D422" s="532"/>
      <c r="E422" s="423"/>
      <c r="F422" s="234">
        <v>0</v>
      </c>
      <c r="G422" s="234">
        <v>0</v>
      </c>
      <c r="H422" s="235">
        <f t="shared" si="364"/>
        <v>0</v>
      </c>
      <c r="I422" s="234">
        <v>0</v>
      </c>
      <c r="J422" s="234">
        <v>0</v>
      </c>
      <c r="K422" s="235">
        <f t="shared" si="365"/>
        <v>0</v>
      </c>
      <c r="L422" s="234">
        <v>0</v>
      </c>
      <c r="M422" s="236">
        <f t="shared" si="366"/>
        <v>0</v>
      </c>
      <c r="N422" s="222"/>
      <c r="P422" s="620" t="s">
        <v>180</v>
      </c>
      <c r="Q422" s="617"/>
      <c r="R422" s="532">
        <v>0</v>
      </c>
      <c r="S422" s="532"/>
      <c r="T422" s="409"/>
      <c r="U422" s="162">
        <f t="shared" si="367"/>
        <v>0</v>
      </c>
      <c r="V422" s="234">
        <v>0</v>
      </c>
      <c r="W422" s="234">
        <v>0</v>
      </c>
      <c r="X422" s="295">
        <f t="shared" si="368"/>
        <v>0</v>
      </c>
      <c r="Y422" s="234">
        <v>0</v>
      </c>
      <c r="Z422" s="234">
        <v>0</v>
      </c>
      <c r="AA422" s="295">
        <f t="shared" si="369"/>
        <v>0</v>
      </c>
      <c r="AB422" s="234">
        <v>0</v>
      </c>
      <c r="AC422" s="295">
        <f t="shared" si="370"/>
        <v>0</v>
      </c>
      <c r="AD422" s="296">
        <f t="shared" si="371"/>
        <v>0</v>
      </c>
      <c r="AE422" s="222"/>
      <c r="AG422" s="620" t="s">
        <v>180</v>
      </c>
      <c r="AH422" s="617"/>
      <c r="AI422" s="532">
        <v>0</v>
      </c>
      <c r="AJ422" s="532"/>
      <c r="AK422" s="409"/>
      <c r="AL422" s="307">
        <f t="shared" si="372"/>
        <v>0</v>
      </c>
      <c r="AM422" s="234">
        <v>0</v>
      </c>
      <c r="AN422" s="234">
        <v>0</v>
      </c>
      <c r="AO422" s="277">
        <f t="shared" si="373"/>
        <v>0</v>
      </c>
      <c r="AP422" s="234">
        <v>0</v>
      </c>
      <c r="AQ422" s="234">
        <v>0</v>
      </c>
      <c r="AR422" s="277">
        <f t="shared" si="374"/>
        <v>0</v>
      </c>
      <c r="AS422" s="234">
        <v>0</v>
      </c>
      <c r="AT422" s="277">
        <f t="shared" si="375"/>
        <v>0</v>
      </c>
      <c r="AU422" s="278">
        <f t="shared" si="376"/>
        <v>0</v>
      </c>
    </row>
    <row r="423" spans="1:48" ht="16" thickBot="1" x14ac:dyDescent="0.4">
      <c r="A423" s="493" t="s">
        <v>207</v>
      </c>
      <c r="B423" s="494"/>
      <c r="C423" s="497">
        <f>COUNTA(B416:B421)+C422</f>
        <v>0</v>
      </c>
      <c r="D423" s="497"/>
      <c r="E423" s="411"/>
      <c r="F423" s="250">
        <f>SUM(F416:F422)</f>
        <v>0</v>
      </c>
      <c r="G423" s="250">
        <f>SUM(G416:G422)</f>
        <v>0</v>
      </c>
      <c r="H423" s="250">
        <f t="shared" ref="H423:L423" si="377">SUM(H416:H422)</f>
        <v>0</v>
      </c>
      <c r="I423" s="250">
        <f t="shared" si="377"/>
        <v>0</v>
      </c>
      <c r="J423" s="250">
        <f>SUM(J416:J422)</f>
        <v>0</v>
      </c>
      <c r="K423" s="250">
        <f t="shared" si="377"/>
        <v>0</v>
      </c>
      <c r="L423" s="250">
        <f t="shared" si="377"/>
        <v>0</v>
      </c>
      <c r="M423" s="237">
        <f>SUM(M416:M422)</f>
        <v>0</v>
      </c>
      <c r="N423" s="222"/>
      <c r="P423" s="493" t="s">
        <v>207</v>
      </c>
      <c r="Q423" s="494"/>
      <c r="R423" s="498">
        <f>COUNTA(Q416:Q421)+R422</f>
        <v>0</v>
      </c>
      <c r="S423" s="498"/>
      <c r="T423" s="411"/>
      <c r="U423" s="339">
        <f t="shared" si="367"/>
        <v>0</v>
      </c>
      <c r="V423" s="293">
        <f>SUM(V416:V422)</f>
        <v>0</v>
      </c>
      <c r="W423" s="293">
        <f>SUM(W416:W422)</f>
        <v>0</v>
      </c>
      <c r="X423" s="293">
        <f t="shared" ref="X423:AB423" si="378">SUM(X416:X422)</f>
        <v>0</v>
      </c>
      <c r="Y423" s="293">
        <f t="shared" si="378"/>
        <v>0</v>
      </c>
      <c r="Z423" s="293">
        <f t="shared" si="378"/>
        <v>0</v>
      </c>
      <c r="AA423" s="293">
        <f t="shared" si="378"/>
        <v>0</v>
      </c>
      <c r="AB423" s="293">
        <f t="shared" si="378"/>
        <v>0</v>
      </c>
      <c r="AC423" s="293">
        <f>SUM(AC416:AC422)</f>
        <v>0</v>
      </c>
      <c r="AD423" s="294">
        <f>SUM(AD416:AD422)</f>
        <v>0</v>
      </c>
      <c r="AE423" s="222"/>
      <c r="AG423" s="493" t="s">
        <v>207</v>
      </c>
      <c r="AH423" s="494"/>
      <c r="AI423" s="543">
        <f>COUNTA(AH416:AH421)+AI422</f>
        <v>0</v>
      </c>
      <c r="AJ423" s="543"/>
      <c r="AK423" s="411"/>
      <c r="AL423" s="337">
        <f t="shared" si="372"/>
        <v>0</v>
      </c>
      <c r="AM423" s="275">
        <f>SUM(AM416:AM422)</f>
        <v>0</v>
      </c>
      <c r="AN423" s="275">
        <f>SUM(AN416:AN422)</f>
        <v>0</v>
      </c>
      <c r="AO423" s="275">
        <f t="shared" ref="AO423:AT423" si="379">SUM(AO416:AO422)</f>
        <v>0</v>
      </c>
      <c r="AP423" s="275">
        <f t="shared" si="379"/>
        <v>0</v>
      </c>
      <c r="AQ423" s="275">
        <f t="shared" si="379"/>
        <v>0</v>
      </c>
      <c r="AR423" s="275">
        <f t="shared" si="379"/>
        <v>0</v>
      </c>
      <c r="AS423" s="275">
        <f t="shared" si="379"/>
        <v>0</v>
      </c>
      <c r="AT423" s="275">
        <f t="shared" si="379"/>
        <v>0</v>
      </c>
      <c r="AU423" s="276">
        <f t="shared" si="376"/>
        <v>0</v>
      </c>
      <c r="AV423" s="358"/>
    </row>
    <row r="424" spans="1:48" ht="3.75" customHeight="1" thickBot="1" x14ac:dyDescent="0.4">
      <c r="F424" s="357"/>
      <c r="G424" s="357"/>
      <c r="Y424" s="163"/>
      <c r="Z424" s="163"/>
      <c r="AA424" s="163"/>
      <c r="AB424" s="163"/>
      <c r="AC424" s="163"/>
      <c r="AD424" s="163"/>
      <c r="AE424" s="358"/>
    </row>
    <row r="425" spans="1:48" s="242" customFormat="1" x14ac:dyDescent="0.35">
      <c r="A425" s="502" t="s">
        <v>186</v>
      </c>
      <c r="B425" s="503"/>
      <c r="C425" s="503"/>
      <c r="D425" s="503"/>
      <c r="E425" s="503"/>
      <c r="F425" s="503"/>
      <c r="G425" s="503"/>
      <c r="H425" s="503"/>
      <c r="I425" s="503"/>
      <c r="J425" s="503"/>
      <c r="K425" s="503"/>
      <c r="L425" s="503"/>
      <c r="M425" s="518"/>
      <c r="N425" s="413"/>
      <c r="P425" s="502" t="s">
        <v>186</v>
      </c>
      <c r="Q425" s="503"/>
      <c r="R425" s="503"/>
      <c r="S425" s="503"/>
      <c r="T425" s="503"/>
      <c r="U425" s="503"/>
      <c r="V425" s="503"/>
      <c r="W425" s="503"/>
      <c r="X425" s="503"/>
      <c r="Y425" s="503"/>
      <c r="Z425" s="503"/>
      <c r="AA425" s="503"/>
      <c r="AB425" s="503"/>
      <c r="AC425" s="503"/>
      <c r="AD425" s="418"/>
      <c r="AE425" s="413"/>
      <c r="AG425" s="502" t="s">
        <v>186</v>
      </c>
      <c r="AH425" s="503"/>
      <c r="AI425" s="503"/>
      <c r="AJ425" s="503"/>
      <c r="AK425" s="503"/>
      <c r="AL425" s="503"/>
      <c r="AM425" s="503"/>
      <c r="AN425" s="503"/>
      <c r="AO425" s="503"/>
      <c r="AP425" s="503"/>
      <c r="AQ425" s="503"/>
      <c r="AR425" s="503"/>
      <c r="AS425" s="503"/>
      <c r="AT425" s="503"/>
      <c r="AU425" s="418"/>
    </row>
    <row r="426" spans="1:48" s="242" customFormat="1" ht="31.5" customHeight="1" x14ac:dyDescent="0.35">
      <c r="A426" s="534" t="s">
        <v>188</v>
      </c>
      <c r="B426" s="533"/>
      <c r="C426" s="533" t="s">
        <v>13</v>
      </c>
      <c r="D426" s="533"/>
      <c r="E426" s="424" t="s">
        <v>14</v>
      </c>
      <c r="F426" s="412" t="s">
        <v>171</v>
      </c>
      <c r="G426" s="412" t="s">
        <v>68</v>
      </c>
      <c r="H426" s="422" t="s">
        <v>151</v>
      </c>
      <c r="I426" s="412" t="s">
        <v>80</v>
      </c>
      <c r="J426" s="412" t="s">
        <v>81</v>
      </c>
      <c r="K426" s="422" t="s">
        <v>82</v>
      </c>
      <c r="L426" s="412" t="s">
        <v>150</v>
      </c>
      <c r="M426" s="259" t="s">
        <v>18</v>
      </c>
      <c r="N426" s="413"/>
      <c r="P426" s="534" t="s">
        <v>188</v>
      </c>
      <c r="Q426" s="533"/>
      <c r="R426" s="533" t="s">
        <v>13</v>
      </c>
      <c r="S426" s="533"/>
      <c r="T426" s="424" t="s">
        <v>14</v>
      </c>
      <c r="U426" s="260" t="s">
        <v>266</v>
      </c>
      <c r="V426" s="424" t="s">
        <v>171</v>
      </c>
      <c r="W426" s="424" t="s">
        <v>68</v>
      </c>
      <c r="X426" s="260" t="s">
        <v>151</v>
      </c>
      <c r="Y426" s="424" t="s">
        <v>80</v>
      </c>
      <c r="Z426" s="424" t="s">
        <v>81</v>
      </c>
      <c r="AA426" s="260" t="s">
        <v>82</v>
      </c>
      <c r="AB426" s="424" t="s">
        <v>150</v>
      </c>
      <c r="AC426" s="260" t="s">
        <v>18</v>
      </c>
      <c r="AD426" s="267" t="s">
        <v>114</v>
      </c>
      <c r="AE426" s="413"/>
      <c r="AG426" s="534" t="s">
        <v>188</v>
      </c>
      <c r="AH426" s="533"/>
      <c r="AI426" s="533" t="s">
        <v>13</v>
      </c>
      <c r="AJ426" s="533"/>
      <c r="AK426" s="424" t="s">
        <v>14</v>
      </c>
      <c r="AL426" s="260" t="s">
        <v>266</v>
      </c>
      <c r="AM426" s="424" t="s">
        <v>171</v>
      </c>
      <c r="AN426" s="424" t="s">
        <v>68</v>
      </c>
      <c r="AO426" s="260" t="s">
        <v>151</v>
      </c>
      <c r="AP426" s="424" t="s">
        <v>80</v>
      </c>
      <c r="AQ426" s="424" t="s">
        <v>81</v>
      </c>
      <c r="AR426" s="260" t="s">
        <v>82</v>
      </c>
      <c r="AS426" s="424" t="s">
        <v>150</v>
      </c>
      <c r="AT426" s="260" t="s">
        <v>213</v>
      </c>
      <c r="AU426" s="267" t="s">
        <v>269</v>
      </c>
    </row>
    <row r="427" spans="1:48" x14ac:dyDescent="0.35">
      <c r="A427" s="495">
        <v>0</v>
      </c>
      <c r="B427" s="491"/>
      <c r="C427" s="496" t="s">
        <v>19</v>
      </c>
      <c r="D427" s="496"/>
      <c r="E427" s="409"/>
      <c r="F427" s="234">
        <v>0</v>
      </c>
      <c r="G427" s="234">
        <v>0</v>
      </c>
      <c r="H427" s="235">
        <f>SUM(F427:G427)</f>
        <v>0</v>
      </c>
      <c r="I427" s="234">
        <v>0</v>
      </c>
      <c r="J427" s="234">
        <v>0</v>
      </c>
      <c r="K427" s="235">
        <f>SUM(I427:J427)</f>
        <v>0</v>
      </c>
      <c r="L427" s="234">
        <v>0</v>
      </c>
      <c r="M427" s="236">
        <f>SUM(H427, K427, L427)</f>
        <v>0</v>
      </c>
      <c r="N427" s="223"/>
      <c r="P427" s="522">
        <v>0</v>
      </c>
      <c r="Q427" s="496"/>
      <c r="R427" s="496" t="s">
        <v>19</v>
      </c>
      <c r="S427" s="496"/>
      <c r="T427" s="409"/>
      <c r="U427" s="162">
        <f t="shared" ref="U427:U434" si="380">AU347</f>
        <v>0</v>
      </c>
      <c r="V427" s="234">
        <v>0</v>
      </c>
      <c r="W427" s="234">
        <v>0</v>
      </c>
      <c r="X427" s="295">
        <f>SUM(V427:W427)</f>
        <v>0</v>
      </c>
      <c r="Y427" s="234">
        <v>0</v>
      </c>
      <c r="Z427" s="234">
        <v>0</v>
      </c>
      <c r="AA427" s="295">
        <f>SUM(Y427:Z427)</f>
        <v>0</v>
      </c>
      <c r="AB427" s="234">
        <v>0</v>
      </c>
      <c r="AC427" s="295">
        <f>SUM(X427, AA427, AB427)</f>
        <v>0</v>
      </c>
      <c r="AD427" s="296">
        <f t="shared" ref="AD427:AD431" si="381">M427-AC427</f>
        <v>0</v>
      </c>
      <c r="AE427" s="223"/>
      <c r="AG427" s="522">
        <v>0</v>
      </c>
      <c r="AH427" s="496"/>
      <c r="AI427" s="496" t="s">
        <v>19</v>
      </c>
      <c r="AJ427" s="496"/>
      <c r="AK427" s="409"/>
      <c r="AL427" s="307">
        <f t="shared" ref="AL427:AL434" si="382">AU347</f>
        <v>0</v>
      </c>
      <c r="AM427" s="234">
        <v>0</v>
      </c>
      <c r="AN427" s="234">
        <v>0</v>
      </c>
      <c r="AO427" s="277">
        <f>SUM(AM427:AN427)</f>
        <v>0</v>
      </c>
      <c r="AP427" s="234">
        <v>0</v>
      </c>
      <c r="AQ427" s="234">
        <v>0</v>
      </c>
      <c r="AR427" s="277">
        <f>SUM(AP427:AQ427)</f>
        <v>0</v>
      </c>
      <c r="AS427" s="234">
        <v>0</v>
      </c>
      <c r="AT427" s="277">
        <f>SUM(AO427, AR427, AS427)</f>
        <v>0</v>
      </c>
      <c r="AU427" s="278">
        <f t="shared" ref="AU427:AU432" si="383">IF($S$473&lt;&gt;0, AC427+AL427-AT427, M427+AL427-AT427)</f>
        <v>0</v>
      </c>
    </row>
    <row r="428" spans="1:48" x14ac:dyDescent="0.35">
      <c r="A428" s="495">
        <v>0</v>
      </c>
      <c r="B428" s="491"/>
      <c r="C428" s="496" t="s">
        <v>20</v>
      </c>
      <c r="D428" s="496"/>
      <c r="E428" s="409"/>
      <c r="F428" s="234">
        <v>0</v>
      </c>
      <c r="G428" s="234">
        <v>0</v>
      </c>
      <c r="H428" s="235">
        <f t="shared" ref="H428:H431" si="384">SUM(F428:G428)</f>
        <v>0</v>
      </c>
      <c r="I428" s="234">
        <v>0</v>
      </c>
      <c r="J428" s="234">
        <v>0</v>
      </c>
      <c r="K428" s="235">
        <f t="shared" ref="K428:K431" si="385">SUM(I428:J428)</f>
        <v>0</v>
      </c>
      <c r="L428" s="234">
        <v>0</v>
      </c>
      <c r="M428" s="236">
        <f t="shared" ref="M428:M431" si="386">SUM(H428, K428, L428)</f>
        <v>0</v>
      </c>
      <c r="N428" s="223"/>
      <c r="P428" s="522">
        <v>0</v>
      </c>
      <c r="Q428" s="496"/>
      <c r="R428" s="496" t="s">
        <v>20</v>
      </c>
      <c r="S428" s="496"/>
      <c r="T428" s="409"/>
      <c r="U428" s="162">
        <f t="shared" si="380"/>
        <v>0</v>
      </c>
      <c r="V428" s="234">
        <v>0</v>
      </c>
      <c r="W428" s="234">
        <v>0</v>
      </c>
      <c r="X428" s="295">
        <f t="shared" ref="X428:X431" si="387">SUM(V428:W428)</f>
        <v>0</v>
      </c>
      <c r="Y428" s="234">
        <v>0</v>
      </c>
      <c r="Z428" s="234">
        <v>0</v>
      </c>
      <c r="AA428" s="295">
        <f t="shared" ref="AA428:AA431" si="388">SUM(Y428:Z428)</f>
        <v>0</v>
      </c>
      <c r="AB428" s="234">
        <v>0</v>
      </c>
      <c r="AC428" s="295">
        <f t="shared" ref="AC428:AC431" si="389">SUM(X428, AA428, AB428)</f>
        <v>0</v>
      </c>
      <c r="AD428" s="296">
        <f t="shared" si="381"/>
        <v>0</v>
      </c>
      <c r="AE428" s="223"/>
      <c r="AG428" s="522">
        <v>0</v>
      </c>
      <c r="AH428" s="496"/>
      <c r="AI428" s="496" t="s">
        <v>20</v>
      </c>
      <c r="AJ428" s="496"/>
      <c r="AK428" s="409"/>
      <c r="AL428" s="307">
        <f t="shared" si="382"/>
        <v>0</v>
      </c>
      <c r="AM428" s="234">
        <v>0</v>
      </c>
      <c r="AN428" s="234">
        <v>0</v>
      </c>
      <c r="AO428" s="277">
        <f t="shared" ref="AO428:AO431" si="390">SUM(AM428:AN428)</f>
        <v>0</v>
      </c>
      <c r="AP428" s="234">
        <v>0</v>
      </c>
      <c r="AQ428" s="234">
        <v>0</v>
      </c>
      <c r="AR428" s="277">
        <f t="shared" ref="AR428:AR431" si="391">SUM(AP428:AQ428)</f>
        <v>0</v>
      </c>
      <c r="AS428" s="234">
        <v>0</v>
      </c>
      <c r="AT428" s="277">
        <f t="shared" ref="AT428:AT431" si="392">SUM(AO428, AR428, AS428)</f>
        <v>0</v>
      </c>
      <c r="AU428" s="278">
        <f t="shared" si="383"/>
        <v>0</v>
      </c>
    </row>
    <row r="429" spans="1:48" x14ac:dyDescent="0.35">
      <c r="A429" s="495">
        <v>0</v>
      </c>
      <c r="B429" s="491"/>
      <c r="C429" s="496" t="s">
        <v>21</v>
      </c>
      <c r="D429" s="496"/>
      <c r="E429" s="409"/>
      <c r="F429" s="234">
        <v>0</v>
      </c>
      <c r="G429" s="234">
        <v>0</v>
      </c>
      <c r="H429" s="235">
        <f>SUM(F429:G429)</f>
        <v>0</v>
      </c>
      <c r="I429" s="234">
        <v>0</v>
      </c>
      <c r="J429" s="234">
        <v>0</v>
      </c>
      <c r="K429" s="235">
        <f t="shared" si="385"/>
        <v>0</v>
      </c>
      <c r="L429" s="234">
        <v>0</v>
      </c>
      <c r="M429" s="236">
        <f t="shared" si="386"/>
        <v>0</v>
      </c>
      <c r="N429" s="223"/>
      <c r="P429" s="522">
        <v>0</v>
      </c>
      <c r="Q429" s="496"/>
      <c r="R429" s="496" t="s">
        <v>21</v>
      </c>
      <c r="S429" s="496"/>
      <c r="T429" s="409"/>
      <c r="U429" s="162">
        <f t="shared" si="380"/>
        <v>0</v>
      </c>
      <c r="V429" s="234">
        <v>0</v>
      </c>
      <c r="W429" s="234">
        <v>0</v>
      </c>
      <c r="X429" s="295">
        <f t="shared" si="387"/>
        <v>0</v>
      </c>
      <c r="Y429" s="234">
        <v>0</v>
      </c>
      <c r="Z429" s="234">
        <v>0</v>
      </c>
      <c r="AA429" s="295">
        <f t="shared" si="388"/>
        <v>0</v>
      </c>
      <c r="AB429" s="234">
        <v>0</v>
      </c>
      <c r="AC429" s="295">
        <f t="shared" si="389"/>
        <v>0</v>
      </c>
      <c r="AD429" s="296">
        <f t="shared" si="381"/>
        <v>0</v>
      </c>
      <c r="AE429" s="223"/>
      <c r="AG429" s="522">
        <v>0</v>
      </c>
      <c r="AH429" s="496"/>
      <c r="AI429" s="496" t="s">
        <v>21</v>
      </c>
      <c r="AJ429" s="496"/>
      <c r="AK429" s="409"/>
      <c r="AL429" s="307">
        <f t="shared" si="382"/>
        <v>0</v>
      </c>
      <c r="AM429" s="234">
        <v>0</v>
      </c>
      <c r="AN429" s="234">
        <v>0</v>
      </c>
      <c r="AO429" s="277">
        <f t="shared" si="390"/>
        <v>0</v>
      </c>
      <c r="AP429" s="234">
        <v>0</v>
      </c>
      <c r="AQ429" s="234">
        <v>0</v>
      </c>
      <c r="AR429" s="277">
        <f t="shared" si="391"/>
        <v>0</v>
      </c>
      <c r="AS429" s="234">
        <v>0</v>
      </c>
      <c r="AT429" s="277">
        <f t="shared" si="392"/>
        <v>0</v>
      </c>
      <c r="AU429" s="278">
        <f>IF($S$473&lt;&gt;0, AC429+AL429-AT429, M429+AL429-AT429)</f>
        <v>0</v>
      </c>
    </row>
    <row r="430" spans="1:48" x14ac:dyDescent="0.35">
      <c r="A430" s="495">
        <v>0</v>
      </c>
      <c r="B430" s="491"/>
      <c r="C430" s="496" t="s">
        <v>22</v>
      </c>
      <c r="D430" s="496"/>
      <c r="E430" s="409"/>
      <c r="F430" s="234">
        <v>0</v>
      </c>
      <c r="G430" s="234">
        <v>0</v>
      </c>
      <c r="H430" s="235">
        <f t="shared" si="384"/>
        <v>0</v>
      </c>
      <c r="I430" s="234">
        <v>0</v>
      </c>
      <c r="J430" s="234">
        <v>0</v>
      </c>
      <c r="K430" s="235">
        <f t="shared" si="385"/>
        <v>0</v>
      </c>
      <c r="L430" s="234">
        <v>0</v>
      </c>
      <c r="M430" s="236">
        <f t="shared" si="386"/>
        <v>0</v>
      </c>
      <c r="N430" s="223"/>
      <c r="P430" s="522">
        <v>0</v>
      </c>
      <c r="Q430" s="496"/>
      <c r="R430" s="496" t="s">
        <v>22</v>
      </c>
      <c r="S430" s="496"/>
      <c r="T430" s="409"/>
      <c r="U430" s="162">
        <f t="shared" si="380"/>
        <v>0</v>
      </c>
      <c r="V430" s="234">
        <v>0</v>
      </c>
      <c r="W430" s="234">
        <v>0</v>
      </c>
      <c r="X430" s="295">
        <f t="shared" si="387"/>
        <v>0</v>
      </c>
      <c r="Y430" s="234">
        <v>0</v>
      </c>
      <c r="Z430" s="234">
        <v>0</v>
      </c>
      <c r="AA430" s="295">
        <f t="shared" si="388"/>
        <v>0</v>
      </c>
      <c r="AB430" s="234">
        <v>0</v>
      </c>
      <c r="AC430" s="295">
        <f t="shared" si="389"/>
        <v>0</v>
      </c>
      <c r="AD430" s="296">
        <f t="shared" si="381"/>
        <v>0</v>
      </c>
      <c r="AE430" s="223"/>
      <c r="AG430" s="522">
        <v>0</v>
      </c>
      <c r="AH430" s="496"/>
      <c r="AI430" s="496" t="s">
        <v>22</v>
      </c>
      <c r="AJ430" s="496"/>
      <c r="AK430" s="409"/>
      <c r="AL430" s="307">
        <f t="shared" si="382"/>
        <v>0</v>
      </c>
      <c r="AM430" s="234">
        <v>0</v>
      </c>
      <c r="AN430" s="234">
        <v>0</v>
      </c>
      <c r="AO430" s="277">
        <f t="shared" si="390"/>
        <v>0</v>
      </c>
      <c r="AP430" s="234">
        <v>0</v>
      </c>
      <c r="AQ430" s="234">
        <v>0</v>
      </c>
      <c r="AR430" s="277">
        <f t="shared" si="391"/>
        <v>0</v>
      </c>
      <c r="AS430" s="234">
        <v>0</v>
      </c>
      <c r="AT430" s="277">
        <f t="shared" si="392"/>
        <v>0</v>
      </c>
      <c r="AU430" s="278">
        <f t="shared" si="383"/>
        <v>0</v>
      </c>
    </row>
    <row r="431" spans="1:48" x14ac:dyDescent="0.35">
      <c r="A431" s="495">
        <v>0</v>
      </c>
      <c r="B431" s="491"/>
      <c r="C431" s="491" t="s">
        <v>23</v>
      </c>
      <c r="D431" s="491"/>
      <c r="E431" s="409"/>
      <c r="F431" s="234">
        <v>0</v>
      </c>
      <c r="G431" s="234">
        <v>0</v>
      </c>
      <c r="H431" s="235">
        <f t="shared" si="384"/>
        <v>0</v>
      </c>
      <c r="I431" s="234">
        <v>0</v>
      </c>
      <c r="J431" s="234">
        <v>0</v>
      </c>
      <c r="K431" s="235">
        <f t="shared" si="385"/>
        <v>0</v>
      </c>
      <c r="L431" s="234">
        <v>0</v>
      </c>
      <c r="M431" s="236">
        <f t="shared" si="386"/>
        <v>0</v>
      </c>
      <c r="N431" s="223"/>
      <c r="P431" s="522">
        <v>0</v>
      </c>
      <c r="Q431" s="496"/>
      <c r="R431" s="496" t="s">
        <v>23</v>
      </c>
      <c r="S431" s="496"/>
      <c r="T431" s="409"/>
      <c r="U431" s="162">
        <f t="shared" si="380"/>
        <v>0</v>
      </c>
      <c r="V431" s="234">
        <v>0</v>
      </c>
      <c r="W431" s="234">
        <v>0</v>
      </c>
      <c r="X431" s="295">
        <f t="shared" si="387"/>
        <v>0</v>
      </c>
      <c r="Y431" s="234">
        <v>0</v>
      </c>
      <c r="Z431" s="234">
        <v>0</v>
      </c>
      <c r="AA431" s="295">
        <f t="shared" si="388"/>
        <v>0</v>
      </c>
      <c r="AB431" s="234">
        <v>0</v>
      </c>
      <c r="AC431" s="295">
        <f t="shared" si="389"/>
        <v>0</v>
      </c>
      <c r="AD431" s="296">
        <f t="shared" si="381"/>
        <v>0</v>
      </c>
      <c r="AE431" s="223"/>
      <c r="AG431" s="522">
        <v>0</v>
      </c>
      <c r="AH431" s="496"/>
      <c r="AI431" s="496" t="s">
        <v>23</v>
      </c>
      <c r="AJ431" s="496"/>
      <c r="AK431" s="409"/>
      <c r="AL431" s="307">
        <f t="shared" si="382"/>
        <v>0</v>
      </c>
      <c r="AM431" s="234">
        <v>0</v>
      </c>
      <c r="AN431" s="234">
        <v>0</v>
      </c>
      <c r="AO431" s="277">
        <f t="shared" si="390"/>
        <v>0</v>
      </c>
      <c r="AP431" s="234">
        <v>0</v>
      </c>
      <c r="AQ431" s="234">
        <v>0</v>
      </c>
      <c r="AR431" s="277">
        <f t="shared" si="391"/>
        <v>0</v>
      </c>
      <c r="AS431" s="234">
        <v>0</v>
      </c>
      <c r="AT431" s="277">
        <f t="shared" si="392"/>
        <v>0</v>
      </c>
      <c r="AU431" s="278">
        <f t="shared" si="383"/>
        <v>0</v>
      </c>
    </row>
    <row r="432" spans="1:48" ht="16" thickBot="1" x14ac:dyDescent="0.4">
      <c r="A432" s="410" t="s">
        <v>181</v>
      </c>
      <c r="B432" s="411"/>
      <c r="C432" s="497">
        <f>SUM(A427:B431)</f>
        <v>0</v>
      </c>
      <c r="D432" s="497"/>
      <c r="E432" s="411"/>
      <c r="F432" s="250">
        <f>SUM(F427:F431)</f>
        <v>0</v>
      </c>
      <c r="G432" s="250">
        <f t="shared" ref="G432:L432" si="393">SUM(G427:G431)</f>
        <v>0</v>
      </c>
      <c r="H432" s="250">
        <f t="shared" si="393"/>
        <v>0</v>
      </c>
      <c r="I432" s="250">
        <f t="shared" si="393"/>
        <v>0</v>
      </c>
      <c r="J432" s="250">
        <f t="shared" si="393"/>
        <v>0</v>
      </c>
      <c r="K432" s="250">
        <f t="shared" si="393"/>
        <v>0</v>
      </c>
      <c r="L432" s="250">
        <f t="shared" si="393"/>
        <v>0</v>
      </c>
      <c r="M432" s="237">
        <f>SUM(M427:M431)</f>
        <v>0</v>
      </c>
      <c r="N432" s="223"/>
      <c r="P432" s="410" t="s">
        <v>181</v>
      </c>
      <c r="Q432" s="411"/>
      <c r="R432" s="498">
        <f>SUM(P427:Q431)</f>
        <v>0</v>
      </c>
      <c r="S432" s="498"/>
      <c r="T432" s="421"/>
      <c r="U432" s="339">
        <f t="shared" si="380"/>
        <v>0</v>
      </c>
      <c r="V432" s="293">
        <f>SUM(V427:V431)</f>
        <v>0</v>
      </c>
      <c r="W432" s="293">
        <f t="shared" ref="W432:AB432" si="394">SUM(W427:W431)</f>
        <v>0</v>
      </c>
      <c r="X432" s="293">
        <f t="shared" si="394"/>
        <v>0</v>
      </c>
      <c r="Y432" s="293">
        <f t="shared" si="394"/>
        <v>0</v>
      </c>
      <c r="Z432" s="293">
        <f t="shared" si="394"/>
        <v>0</v>
      </c>
      <c r="AA432" s="293">
        <f t="shared" si="394"/>
        <v>0</v>
      </c>
      <c r="AB432" s="293">
        <f t="shared" si="394"/>
        <v>0</v>
      </c>
      <c r="AC432" s="293">
        <f>SUM(AC427:AC431)</f>
        <v>0</v>
      </c>
      <c r="AD432" s="294">
        <f>SUM(AD427:AD431)</f>
        <v>0</v>
      </c>
      <c r="AE432" s="223"/>
      <c r="AG432" s="410" t="s">
        <v>181</v>
      </c>
      <c r="AH432" s="411"/>
      <c r="AI432" s="543">
        <f>SUM(AG427:AH431)</f>
        <v>0</v>
      </c>
      <c r="AJ432" s="543"/>
      <c r="AK432" s="421"/>
      <c r="AL432" s="337">
        <f t="shared" si="382"/>
        <v>0</v>
      </c>
      <c r="AM432" s="275">
        <f>SUM(AM427:AM431)</f>
        <v>0</v>
      </c>
      <c r="AN432" s="275">
        <f t="shared" ref="AN432:AT432" si="395">SUM(AN427:AN431)</f>
        <v>0</v>
      </c>
      <c r="AO432" s="275">
        <f t="shared" si="395"/>
        <v>0</v>
      </c>
      <c r="AP432" s="275">
        <f t="shared" si="395"/>
        <v>0</v>
      </c>
      <c r="AQ432" s="275">
        <f t="shared" si="395"/>
        <v>0</v>
      </c>
      <c r="AR432" s="275">
        <f t="shared" si="395"/>
        <v>0</v>
      </c>
      <c r="AS432" s="275">
        <f t="shared" si="395"/>
        <v>0</v>
      </c>
      <c r="AT432" s="275">
        <f t="shared" si="395"/>
        <v>0</v>
      </c>
      <c r="AU432" s="276">
        <f t="shared" si="383"/>
        <v>0</v>
      </c>
    </row>
    <row r="433" spans="1:47" s="358" customFormat="1" ht="3.75" customHeight="1" thickBot="1" x14ac:dyDescent="0.4">
      <c r="A433" s="499"/>
      <c r="B433" s="499"/>
      <c r="C433" s="499"/>
      <c r="D433" s="499"/>
      <c r="E433" s="499"/>
      <c r="F433" s="499"/>
      <c r="G433" s="499"/>
      <c r="H433" s="499"/>
      <c r="I433" s="499"/>
      <c r="J433" s="499"/>
      <c r="K433" s="499"/>
      <c r="L433" s="499"/>
      <c r="M433" s="499"/>
      <c r="N433" s="223"/>
      <c r="P433" s="499"/>
      <c r="Q433" s="499"/>
      <c r="R433" s="499"/>
      <c r="S433" s="499"/>
      <c r="T433" s="499"/>
      <c r="U433" s="499"/>
      <c r="V433" s="499"/>
      <c r="W433" s="499"/>
      <c r="X433" s="499"/>
      <c r="Y433" s="499"/>
      <c r="Z433" s="499"/>
      <c r="AA433" s="499"/>
      <c r="AB433" s="499"/>
      <c r="AC433" s="499"/>
      <c r="AD433" s="499"/>
      <c r="AE433" s="223"/>
      <c r="AG433" s="499"/>
      <c r="AH433" s="499"/>
      <c r="AI433" s="499"/>
      <c r="AJ433" s="499"/>
      <c r="AK433" s="499"/>
      <c r="AL433" s="499"/>
      <c r="AM433" s="499"/>
      <c r="AN433" s="499"/>
      <c r="AO433" s="499"/>
      <c r="AP433" s="499"/>
      <c r="AQ433" s="499"/>
      <c r="AR433" s="499"/>
      <c r="AS433" s="499"/>
      <c r="AT433" s="499"/>
      <c r="AU433" s="499"/>
    </row>
    <row r="434" spans="1:47" ht="16" thickBot="1" x14ac:dyDescent="0.4">
      <c r="A434" s="500" t="s">
        <v>187</v>
      </c>
      <c r="B434" s="501"/>
      <c r="C434" s="501"/>
      <c r="D434" s="501"/>
      <c r="E434" s="501"/>
      <c r="F434" s="241">
        <f>SUM(F432, F423)</f>
        <v>0</v>
      </c>
      <c r="G434" s="241">
        <f t="shared" ref="G434:L434" si="396">SUM(G432, G423)</f>
        <v>0</v>
      </c>
      <c r="H434" s="241">
        <f>SUM(H432, H423)</f>
        <v>0</v>
      </c>
      <c r="I434" s="241">
        <f t="shared" si="396"/>
        <v>0</v>
      </c>
      <c r="J434" s="241">
        <f t="shared" si="396"/>
        <v>0</v>
      </c>
      <c r="K434" s="241">
        <f>SUM(K432, K423)</f>
        <v>0</v>
      </c>
      <c r="L434" s="241">
        <f t="shared" si="396"/>
        <v>0</v>
      </c>
      <c r="M434" s="240">
        <f>SUM(M432, M423)</f>
        <v>0</v>
      </c>
      <c r="N434" s="223"/>
      <c r="P434" s="500" t="s">
        <v>187</v>
      </c>
      <c r="Q434" s="501"/>
      <c r="R434" s="501"/>
      <c r="S434" s="501"/>
      <c r="T434" s="501"/>
      <c r="U434" s="340">
        <f t="shared" si="380"/>
        <v>0</v>
      </c>
      <c r="V434" s="297">
        <f>SUM(V432, V423)</f>
        <v>0</v>
      </c>
      <c r="W434" s="297">
        <f t="shared" ref="W434" si="397">SUM(W432, W423)</f>
        <v>0</v>
      </c>
      <c r="X434" s="297">
        <f>SUM(X432, X423)</f>
        <v>0</v>
      </c>
      <c r="Y434" s="297">
        <f t="shared" ref="Y434:AB434" si="398">SUM(Y432, Y423)</f>
        <v>0</v>
      </c>
      <c r="Z434" s="297">
        <f t="shared" si="398"/>
        <v>0</v>
      </c>
      <c r="AA434" s="297">
        <f t="shared" si="398"/>
        <v>0</v>
      </c>
      <c r="AB434" s="297">
        <f t="shared" si="398"/>
        <v>0</v>
      </c>
      <c r="AC434" s="297">
        <f>SUM(AC432, AC423)</f>
        <v>0</v>
      </c>
      <c r="AD434" s="298">
        <f>SUM(AD432, AD423)</f>
        <v>0</v>
      </c>
      <c r="AE434" s="223"/>
      <c r="AG434" s="500" t="s">
        <v>187</v>
      </c>
      <c r="AH434" s="501"/>
      <c r="AI434" s="501"/>
      <c r="AJ434" s="501"/>
      <c r="AK434" s="501"/>
      <c r="AL434" s="338">
        <f t="shared" si="382"/>
        <v>0</v>
      </c>
      <c r="AM434" s="279">
        <f>SUM(AM432, AM423)</f>
        <v>0</v>
      </c>
      <c r="AN434" s="279">
        <f t="shared" ref="AN434" si="399">SUM(AN432, AN423)</f>
        <v>0</v>
      </c>
      <c r="AO434" s="279">
        <f>SUM(AO432, AO423)</f>
        <v>0</v>
      </c>
      <c r="AP434" s="279">
        <f t="shared" ref="AP434:AT434" si="400">SUM(AP432, AP423)</f>
        <v>0</v>
      </c>
      <c r="AQ434" s="279">
        <f t="shared" si="400"/>
        <v>0</v>
      </c>
      <c r="AR434" s="279">
        <f t="shared" si="400"/>
        <v>0</v>
      </c>
      <c r="AS434" s="279">
        <f t="shared" si="400"/>
        <v>0</v>
      </c>
      <c r="AT434" s="279">
        <f t="shared" si="400"/>
        <v>0</v>
      </c>
      <c r="AU434" s="280">
        <f>IF($S$473&lt;&gt;0, AC434+AL434-AT434, M434+AL434-AT434)</f>
        <v>0</v>
      </c>
    </row>
    <row r="435" spans="1:47" ht="16" thickBot="1" x14ac:dyDescent="0.4">
      <c r="F435" s="357"/>
      <c r="G435" s="357"/>
      <c r="AE435" s="358"/>
    </row>
    <row r="436" spans="1:47" s="242" customFormat="1" x14ac:dyDescent="0.35">
      <c r="A436" s="502" t="s">
        <v>98</v>
      </c>
      <c r="B436" s="503"/>
      <c r="C436" s="503"/>
      <c r="D436" s="503"/>
      <c r="E436" s="503"/>
      <c r="F436" s="503"/>
      <c r="G436" s="503"/>
      <c r="H436" s="503"/>
      <c r="I436" s="503"/>
      <c r="J436" s="503"/>
      <c r="K436" s="503"/>
      <c r="L436" s="503"/>
      <c r="M436" s="518"/>
      <c r="N436" s="413"/>
      <c r="P436" s="502" t="s">
        <v>98</v>
      </c>
      <c r="Q436" s="503"/>
      <c r="R436" s="503"/>
      <c r="S436" s="503"/>
      <c r="T436" s="503"/>
      <c r="U436" s="503"/>
      <c r="V436" s="503"/>
      <c r="W436" s="503"/>
      <c r="X436" s="503"/>
      <c r="Y436" s="503"/>
      <c r="Z436" s="503"/>
      <c r="AA436" s="503"/>
      <c r="AB436" s="503"/>
      <c r="AC436" s="503"/>
      <c r="AD436" s="418"/>
      <c r="AE436" s="413"/>
      <c r="AG436" s="502" t="s">
        <v>98</v>
      </c>
      <c r="AH436" s="503"/>
      <c r="AI436" s="503"/>
      <c r="AJ436" s="503"/>
      <c r="AK436" s="503"/>
      <c r="AL436" s="503"/>
      <c r="AM436" s="503"/>
      <c r="AN436" s="503"/>
      <c r="AO436" s="503"/>
      <c r="AP436" s="503"/>
      <c r="AQ436" s="503"/>
      <c r="AR436" s="503"/>
      <c r="AS436" s="503"/>
      <c r="AT436" s="503"/>
      <c r="AU436" s="418"/>
    </row>
    <row r="437" spans="1:47" s="242" customFormat="1" x14ac:dyDescent="0.35">
      <c r="A437" s="530" t="s">
        <v>24</v>
      </c>
      <c r="B437" s="531"/>
      <c r="C437" s="531"/>
      <c r="D437" s="531"/>
      <c r="E437" s="531"/>
      <c r="F437" s="531"/>
      <c r="G437" s="531"/>
      <c r="H437" s="531"/>
      <c r="I437" s="531"/>
      <c r="J437" s="424" t="s">
        <v>17</v>
      </c>
      <c r="K437" s="424" t="s">
        <v>15</v>
      </c>
      <c r="L437" s="424" t="s">
        <v>16</v>
      </c>
      <c r="M437" s="259" t="s">
        <v>18</v>
      </c>
      <c r="N437" s="413"/>
      <c r="P437" s="530" t="s">
        <v>24</v>
      </c>
      <c r="Q437" s="531"/>
      <c r="R437" s="531"/>
      <c r="S437" s="531"/>
      <c r="T437" s="531"/>
      <c r="U437" s="531"/>
      <c r="V437" s="531"/>
      <c r="W437" s="531"/>
      <c r="X437" s="531"/>
      <c r="Y437" s="422" t="s">
        <v>266</v>
      </c>
      <c r="Z437" s="328" t="s">
        <v>77</v>
      </c>
      <c r="AA437" s="424" t="s">
        <v>15</v>
      </c>
      <c r="AB437" s="424" t="s">
        <v>16</v>
      </c>
      <c r="AC437" s="422" t="s">
        <v>18</v>
      </c>
      <c r="AD437" s="267" t="s">
        <v>114</v>
      </c>
      <c r="AE437" s="413"/>
      <c r="AG437" s="530" t="s">
        <v>24</v>
      </c>
      <c r="AH437" s="531"/>
      <c r="AI437" s="531"/>
      <c r="AJ437" s="531"/>
      <c r="AK437" s="531"/>
      <c r="AL437" s="531"/>
      <c r="AM437" s="531"/>
      <c r="AN437" s="531"/>
      <c r="AO437" s="531"/>
      <c r="AP437" s="422" t="s">
        <v>266</v>
      </c>
      <c r="AQ437" s="328" t="s">
        <v>211</v>
      </c>
      <c r="AR437" s="424" t="s">
        <v>15</v>
      </c>
      <c r="AS437" s="424" t="s">
        <v>16</v>
      </c>
      <c r="AT437" s="422" t="s">
        <v>213</v>
      </c>
      <c r="AU437" s="267" t="s">
        <v>269</v>
      </c>
    </row>
    <row r="438" spans="1:47" x14ac:dyDescent="0.35">
      <c r="A438" s="415">
        <v>1</v>
      </c>
      <c r="B438" s="491"/>
      <c r="C438" s="491"/>
      <c r="D438" s="491"/>
      <c r="E438" s="491"/>
      <c r="F438" s="491"/>
      <c r="G438" s="491"/>
      <c r="H438" s="491"/>
      <c r="I438" s="491"/>
      <c r="J438" s="234">
        <v>0</v>
      </c>
      <c r="K438" s="234">
        <v>0</v>
      </c>
      <c r="L438" s="234">
        <v>0</v>
      </c>
      <c r="M438" s="236">
        <f>SUM(J438:L438)</f>
        <v>0</v>
      </c>
      <c r="N438" s="223"/>
      <c r="P438" s="415">
        <v>1</v>
      </c>
      <c r="Q438" s="491"/>
      <c r="R438" s="491"/>
      <c r="S438" s="491"/>
      <c r="T438" s="491"/>
      <c r="U438" s="491"/>
      <c r="V438" s="491"/>
      <c r="W438" s="491"/>
      <c r="X438" s="491"/>
      <c r="Y438" s="164">
        <f>AU358</f>
        <v>0</v>
      </c>
      <c r="Z438" s="234">
        <v>0</v>
      </c>
      <c r="AA438" s="234">
        <v>0</v>
      </c>
      <c r="AB438" s="234">
        <v>0</v>
      </c>
      <c r="AC438" s="295">
        <f>SUM(Z438:AB438)</f>
        <v>0</v>
      </c>
      <c r="AD438" s="296">
        <f t="shared" ref="AD438:AD440" si="401">M438-AC438</f>
        <v>0</v>
      </c>
      <c r="AE438" s="223"/>
      <c r="AG438" s="415">
        <v>1</v>
      </c>
      <c r="AH438" s="491"/>
      <c r="AI438" s="491"/>
      <c r="AJ438" s="491"/>
      <c r="AK438" s="491"/>
      <c r="AL438" s="491"/>
      <c r="AM438" s="491"/>
      <c r="AN438" s="491"/>
      <c r="AO438" s="491"/>
      <c r="AP438" s="305">
        <f>AU358</f>
        <v>0</v>
      </c>
      <c r="AQ438" s="234">
        <v>0</v>
      </c>
      <c r="AR438" s="234">
        <v>0</v>
      </c>
      <c r="AS438" s="234">
        <v>0</v>
      </c>
      <c r="AT438" s="277">
        <f>SUM(AQ438:AS438)</f>
        <v>0</v>
      </c>
      <c r="AU438" s="278">
        <f>IF($S$473&lt;&gt;0, AC438+AP438-AT438, M438+AP438-AT438)</f>
        <v>0</v>
      </c>
    </row>
    <row r="439" spans="1:47" x14ac:dyDescent="0.35">
      <c r="A439" s="415">
        <v>2</v>
      </c>
      <c r="B439" s="492"/>
      <c r="C439" s="492"/>
      <c r="D439" s="492"/>
      <c r="E439" s="492"/>
      <c r="F439" s="492"/>
      <c r="G439" s="492"/>
      <c r="H439" s="492"/>
      <c r="I439" s="492"/>
      <c r="J439" s="234">
        <v>0</v>
      </c>
      <c r="K439" s="234">
        <v>0</v>
      </c>
      <c r="L439" s="234">
        <v>0</v>
      </c>
      <c r="M439" s="236">
        <f>SUM(J439:L439)</f>
        <v>0</v>
      </c>
      <c r="N439" s="223"/>
      <c r="P439" s="415">
        <v>2</v>
      </c>
      <c r="Q439" s="492"/>
      <c r="R439" s="492"/>
      <c r="S439" s="492"/>
      <c r="T439" s="492"/>
      <c r="U439" s="492"/>
      <c r="V439" s="492"/>
      <c r="W439" s="492"/>
      <c r="X439" s="492"/>
      <c r="Y439" s="164">
        <f t="shared" ref="Y439:Y441" si="402">AU359</f>
        <v>0</v>
      </c>
      <c r="Z439" s="234">
        <v>0</v>
      </c>
      <c r="AA439" s="234">
        <v>0</v>
      </c>
      <c r="AB439" s="234">
        <v>0</v>
      </c>
      <c r="AC439" s="295">
        <f t="shared" ref="AC439:AC440" si="403">SUM(Z439:AB439)</f>
        <v>0</v>
      </c>
      <c r="AD439" s="296">
        <f t="shared" si="401"/>
        <v>0</v>
      </c>
      <c r="AE439" s="223"/>
      <c r="AG439" s="415">
        <v>2</v>
      </c>
      <c r="AH439" s="492"/>
      <c r="AI439" s="492"/>
      <c r="AJ439" s="492"/>
      <c r="AK439" s="492"/>
      <c r="AL439" s="492"/>
      <c r="AM439" s="492"/>
      <c r="AN439" s="492"/>
      <c r="AO439" s="492"/>
      <c r="AP439" s="305">
        <f t="shared" ref="AP439:AP441" si="404">AU359</f>
        <v>0</v>
      </c>
      <c r="AQ439" s="234">
        <v>0</v>
      </c>
      <c r="AR439" s="234">
        <v>0</v>
      </c>
      <c r="AS439" s="234">
        <v>0</v>
      </c>
      <c r="AT439" s="277">
        <f t="shared" ref="AT439:AT440" si="405">SUM(AQ439:AS439)</f>
        <v>0</v>
      </c>
      <c r="AU439" s="278">
        <f t="shared" ref="AU439:AU441" si="406">IF($S$473&lt;&gt;0, AC439+AP439-AT439, M439+AP439-AT439)</f>
        <v>0</v>
      </c>
    </row>
    <row r="440" spans="1:47" x14ac:dyDescent="0.35">
      <c r="A440" s="415">
        <v>3</v>
      </c>
      <c r="B440" s="492"/>
      <c r="C440" s="492"/>
      <c r="D440" s="492"/>
      <c r="E440" s="492"/>
      <c r="F440" s="492"/>
      <c r="G440" s="492"/>
      <c r="H440" s="492"/>
      <c r="I440" s="492"/>
      <c r="J440" s="234">
        <v>0</v>
      </c>
      <c r="K440" s="234">
        <v>0</v>
      </c>
      <c r="L440" s="234">
        <v>0</v>
      </c>
      <c r="M440" s="236">
        <f t="shared" ref="M440:M459" si="407">SUM(J440:L440)</f>
        <v>0</v>
      </c>
      <c r="N440" s="223"/>
      <c r="P440" s="415">
        <v>3</v>
      </c>
      <c r="Q440" s="492"/>
      <c r="R440" s="492"/>
      <c r="S440" s="492"/>
      <c r="T440" s="492"/>
      <c r="U440" s="492"/>
      <c r="V440" s="492"/>
      <c r="W440" s="492"/>
      <c r="X440" s="492"/>
      <c r="Y440" s="164">
        <f t="shared" si="402"/>
        <v>0</v>
      </c>
      <c r="Z440" s="234">
        <v>0</v>
      </c>
      <c r="AA440" s="234">
        <v>0</v>
      </c>
      <c r="AB440" s="234">
        <v>0</v>
      </c>
      <c r="AC440" s="295">
        <f t="shared" si="403"/>
        <v>0</v>
      </c>
      <c r="AD440" s="296">
        <f t="shared" si="401"/>
        <v>0</v>
      </c>
      <c r="AE440" s="223"/>
      <c r="AG440" s="415">
        <v>3</v>
      </c>
      <c r="AH440" s="492"/>
      <c r="AI440" s="492"/>
      <c r="AJ440" s="492"/>
      <c r="AK440" s="492"/>
      <c r="AL440" s="492"/>
      <c r="AM440" s="492"/>
      <c r="AN440" s="492"/>
      <c r="AO440" s="492"/>
      <c r="AP440" s="305">
        <f t="shared" si="404"/>
        <v>0</v>
      </c>
      <c r="AQ440" s="234">
        <v>0</v>
      </c>
      <c r="AR440" s="234">
        <v>0</v>
      </c>
      <c r="AS440" s="234">
        <v>0</v>
      </c>
      <c r="AT440" s="277">
        <f t="shared" si="405"/>
        <v>0</v>
      </c>
      <c r="AU440" s="278">
        <f t="shared" si="406"/>
        <v>0</v>
      </c>
    </row>
    <row r="441" spans="1:47" ht="16" thickBot="1" x14ac:dyDescent="0.4">
      <c r="A441" s="504" t="s">
        <v>25</v>
      </c>
      <c r="B441" s="505"/>
      <c r="C441" s="505"/>
      <c r="D441" s="505"/>
      <c r="E441" s="505"/>
      <c r="F441" s="505"/>
      <c r="G441" s="505"/>
      <c r="H441" s="505"/>
      <c r="I441" s="505"/>
      <c r="J441" s="250">
        <f>SUM(J438:J440)</f>
        <v>0</v>
      </c>
      <c r="K441" s="250">
        <f t="shared" ref="K441:L441" si="408">SUM(K438:K440)</f>
        <v>0</v>
      </c>
      <c r="L441" s="250">
        <f t="shared" si="408"/>
        <v>0</v>
      </c>
      <c r="M441" s="237">
        <f t="shared" si="407"/>
        <v>0</v>
      </c>
      <c r="N441" s="223"/>
      <c r="P441" s="504" t="s">
        <v>25</v>
      </c>
      <c r="Q441" s="505"/>
      <c r="R441" s="505"/>
      <c r="S441" s="505"/>
      <c r="T441" s="505"/>
      <c r="U441" s="505"/>
      <c r="V441" s="505"/>
      <c r="W441" s="505"/>
      <c r="X441" s="505"/>
      <c r="Y441" s="200">
        <f t="shared" si="402"/>
        <v>0</v>
      </c>
      <c r="Z441" s="293">
        <f>SUM(Z438:Z440)</f>
        <v>0</v>
      </c>
      <c r="AA441" s="293">
        <f t="shared" ref="AA441:AD441" si="409">SUM(AA438:AA440)</f>
        <v>0</v>
      </c>
      <c r="AB441" s="293">
        <f t="shared" si="409"/>
        <v>0</v>
      </c>
      <c r="AC441" s="293">
        <f t="shared" si="409"/>
        <v>0</v>
      </c>
      <c r="AD441" s="294">
        <f t="shared" si="409"/>
        <v>0</v>
      </c>
      <c r="AE441" s="223"/>
      <c r="AG441" s="504" t="s">
        <v>25</v>
      </c>
      <c r="AH441" s="505"/>
      <c r="AI441" s="505"/>
      <c r="AJ441" s="505"/>
      <c r="AK441" s="505"/>
      <c r="AL441" s="505"/>
      <c r="AM441" s="505"/>
      <c r="AN441" s="505"/>
      <c r="AO441" s="505"/>
      <c r="AP441" s="306">
        <f t="shared" si="404"/>
        <v>0</v>
      </c>
      <c r="AQ441" s="275">
        <f>SUM(AQ438:AQ440)</f>
        <v>0</v>
      </c>
      <c r="AR441" s="275">
        <f t="shared" ref="AR441:AT441" si="410">SUM(AR438:AR440)</f>
        <v>0</v>
      </c>
      <c r="AS441" s="275">
        <f t="shared" si="410"/>
        <v>0</v>
      </c>
      <c r="AT441" s="275">
        <f t="shared" si="410"/>
        <v>0</v>
      </c>
      <c r="AU441" s="276">
        <f t="shared" si="406"/>
        <v>0</v>
      </c>
    </row>
    <row r="442" spans="1:47" s="358" customFormat="1" ht="3.75" customHeight="1" thickBot="1" x14ac:dyDescent="0.4">
      <c r="A442" s="413"/>
      <c r="B442" s="413"/>
      <c r="C442" s="413"/>
      <c r="D442" s="413"/>
      <c r="E442" s="413"/>
      <c r="F442" s="413"/>
      <c r="G442" s="413"/>
      <c r="H442" s="413"/>
      <c r="I442" s="413"/>
      <c r="J442" s="246"/>
      <c r="K442" s="246"/>
      <c r="L442" s="246"/>
      <c r="M442" s="246"/>
      <c r="N442" s="223"/>
      <c r="P442" s="413"/>
      <c r="Q442" s="413"/>
      <c r="R442" s="413"/>
      <c r="S442" s="413"/>
      <c r="T442" s="413"/>
      <c r="U442" s="413"/>
      <c r="V442" s="413"/>
      <c r="W442" s="413"/>
      <c r="X442" s="413"/>
      <c r="Y442" s="304"/>
      <c r="Z442" s="246"/>
      <c r="AA442" s="246"/>
      <c r="AB442" s="246"/>
      <c r="AC442" s="246"/>
      <c r="AD442" s="246"/>
      <c r="AE442" s="223"/>
      <c r="AG442" s="413"/>
      <c r="AH442" s="413"/>
      <c r="AI442" s="413"/>
      <c r="AJ442" s="413"/>
      <c r="AK442" s="413"/>
      <c r="AL442" s="413"/>
      <c r="AM442" s="413"/>
      <c r="AN442" s="413"/>
      <c r="AO442" s="413"/>
      <c r="AP442" s="304"/>
      <c r="AQ442" s="246"/>
      <c r="AR442" s="246"/>
      <c r="AS442" s="246"/>
      <c r="AT442" s="246"/>
      <c r="AU442" s="246"/>
    </row>
    <row r="443" spans="1:47" s="242" customFormat="1" x14ac:dyDescent="0.35">
      <c r="A443" s="502" t="s">
        <v>33</v>
      </c>
      <c r="B443" s="503"/>
      <c r="C443" s="503"/>
      <c r="D443" s="503"/>
      <c r="E443" s="503"/>
      <c r="F443" s="503"/>
      <c r="G443" s="503"/>
      <c r="H443" s="503"/>
      <c r="I443" s="503"/>
      <c r="J443" s="425" t="s">
        <v>17</v>
      </c>
      <c r="K443" s="425" t="s">
        <v>15</v>
      </c>
      <c r="L443" s="425" t="s">
        <v>16</v>
      </c>
      <c r="M443" s="418" t="s">
        <v>18</v>
      </c>
      <c r="N443" s="413"/>
      <c r="P443" s="502" t="s">
        <v>33</v>
      </c>
      <c r="Q443" s="503"/>
      <c r="R443" s="503"/>
      <c r="S443" s="503"/>
      <c r="T443" s="503"/>
      <c r="U443" s="503"/>
      <c r="V443" s="503"/>
      <c r="W443" s="503"/>
      <c r="X443" s="503"/>
      <c r="Y443" s="414" t="s">
        <v>266</v>
      </c>
      <c r="Z443" s="425" t="s">
        <v>77</v>
      </c>
      <c r="AA443" s="425" t="s">
        <v>15</v>
      </c>
      <c r="AB443" s="425" t="s">
        <v>16</v>
      </c>
      <c r="AC443" s="414" t="s">
        <v>18</v>
      </c>
      <c r="AD443" s="268" t="s">
        <v>114</v>
      </c>
      <c r="AE443" s="413"/>
      <c r="AG443" s="502" t="s">
        <v>33</v>
      </c>
      <c r="AH443" s="503"/>
      <c r="AI443" s="503"/>
      <c r="AJ443" s="503"/>
      <c r="AK443" s="503"/>
      <c r="AL443" s="503"/>
      <c r="AM443" s="503"/>
      <c r="AN443" s="503"/>
      <c r="AO443" s="503"/>
      <c r="AP443" s="414" t="s">
        <v>266</v>
      </c>
      <c r="AQ443" s="425" t="s">
        <v>211</v>
      </c>
      <c r="AR443" s="425" t="s">
        <v>15</v>
      </c>
      <c r="AS443" s="425" t="s">
        <v>16</v>
      </c>
      <c r="AT443" s="414" t="s">
        <v>213</v>
      </c>
      <c r="AU443" s="268" t="s">
        <v>269</v>
      </c>
    </row>
    <row r="444" spans="1:47" x14ac:dyDescent="0.35">
      <c r="A444" s="415">
        <v>1</v>
      </c>
      <c r="B444" s="492"/>
      <c r="C444" s="492"/>
      <c r="D444" s="492"/>
      <c r="E444" s="492"/>
      <c r="F444" s="492"/>
      <c r="G444" s="492"/>
      <c r="H444" s="492"/>
      <c r="I444" s="492"/>
      <c r="J444" s="234">
        <v>0</v>
      </c>
      <c r="K444" s="234">
        <v>0</v>
      </c>
      <c r="L444" s="234">
        <v>0</v>
      </c>
      <c r="M444" s="236">
        <f t="shared" si="407"/>
        <v>0</v>
      </c>
      <c r="N444" s="223"/>
      <c r="P444" s="415">
        <v>1</v>
      </c>
      <c r="Q444" s="492"/>
      <c r="R444" s="492"/>
      <c r="S444" s="492"/>
      <c r="T444" s="492"/>
      <c r="U444" s="492"/>
      <c r="V444" s="492"/>
      <c r="W444" s="492"/>
      <c r="X444" s="492"/>
      <c r="Y444" s="164">
        <f t="shared" ref="Y444:Y447" si="411">AU364</f>
        <v>0</v>
      </c>
      <c r="Z444" s="234">
        <v>0</v>
      </c>
      <c r="AA444" s="234">
        <v>0</v>
      </c>
      <c r="AB444" s="234">
        <v>0</v>
      </c>
      <c r="AC444" s="295">
        <f t="shared" ref="AC444:AC446" si="412">SUM(Z444:AB444)</f>
        <v>0</v>
      </c>
      <c r="AD444" s="296">
        <f t="shared" ref="AD444:AD446" si="413">M444-AC444</f>
        <v>0</v>
      </c>
      <c r="AE444" s="223"/>
      <c r="AG444" s="415">
        <v>1</v>
      </c>
      <c r="AH444" s="492"/>
      <c r="AI444" s="492"/>
      <c r="AJ444" s="492"/>
      <c r="AK444" s="492"/>
      <c r="AL444" s="492"/>
      <c r="AM444" s="492"/>
      <c r="AN444" s="492"/>
      <c r="AO444" s="492"/>
      <c r="AP444" s="305">
        <f t="shared" ref="AP444:AP447" si="414">AU364</f>
        <v>0</v>
      </c>
      <c r="AQ444" s="234">
        <v>0</v>
      </c>
      <c r="AR444" s="234">
        <v>0</v>
      </c>
      <c r="AS444" s="234">
        <v>0</v>
      </c>
      <c r="AT444" s="277">
        <f t="shared" ref="AT444:AT446" si="415">SUM(AQ444:AS444)</f>
        <v>0</v>
      </c>
      <c r="AU444" s="278">
        <f>IF($S$473&lt;&gt;0, AC444+AP444-AT444, M444+AP444-AT444)</f>
        <v>0</v>
      </c>
    </row>
    <row r="445" spans="1:47" x14ac:dyDescent="0.35">
      <c r="A445" s="415">
        <v>2</v>
      </c>
      <c r="B445" s="492"/>
      <c r="C445" s="492"/>
      <c r="D445" s="492"/>
      <c r="E445" s="492"/>
      <c r="F445" s="492"/>
      <c r="G445" s="492"/>
      <c r="H445" s="492"/>
      <c r="I445" s="492"/>
      <c r="J445" s="234">
        <v>0</v>
      </c>
      <c r="K445" s="234">
        <v>0</v>
      </c>
      <c r="L445" s="234">
        <v>0</v>
      </c>
      <c r="M445" s="236">
        <f t="shared" si="407"/>
        <v>0</v>
      </c>
      <c r="N445" s="223"/>
      <c r="P445" s="415">
        <v>2</v>
      </c>
      <c r="Q445" s="492"/>
      <c r="R445" s="492"/>
      <c r="S445" s="492"/>
      <c r="T445" s="492"/>
      <c r="U445" s="492"/>
      <c r="V445" s="492"/>
      <c r="W445" s="492"/>
      <c r="X445" s="492"/>
      <c r="Y445" s="164">
        <f t="shared" si="411"/>
        <v>0</v>
      </c>
      <c r="Z445" s="234">
        <v>0</v>
      </c>
      <c r="AA445" s="234">
        <v>0</v>
      </c>
      <c r="AB445" s="234">
        <v>0</v>
      </c>
      <c r="AC445" s="295">
        <f t="shared" si="412"/>
        <v>0</v>
      </c>
      <c r="AD445" s="296">
        <f t="shared" si="413"/>
        <v>0</v>
      </c>
      <c r="AE445" s="223"/>
      <c r="AG445" s="415">
        <v>2</v>
      </c>
      <c r="AH445" s="492"/>
      <c r="AI445" s="492"/>
      <c r="AJ445" s="492"/>
      <c r="AK445" s="492"/>
      <c r="AL445" s="492"/>
      <c r="AM445" s="492"/>
      <c r="AN445" s="492"/>
      <c r="AO445" s="492"/>
      <c r="AP445" s="305">
        <f t="shared" si="414"/>
        <v>0</v>
      </c>
      <c r="AQ445" s="234">
        <v>0</v>
      </c>
      <c r="AR445" s="234">
        <v>0</v>
      </c>
      <c r="AS445" s="234">
        <v>0</v>
      </c>
      <c r="AT445" s="277">
        <f t="shared" si="415"/>
        <v>0</v>
      </c>
      <c r="AU445" s="278">
        <f t="shared" ref="AU445:AU447" si="416">IF($S$473&lt;&gt;0, AC445+AP445-AT445, M445+AP445-AT445)</f>
        <v>0</v>
      </c>
    </row>
    <row r="446" spans="1:47" x14ac:dyDescent="0.35">
      <c r="A446" s="415">
        <v>3</v>
      </c>
      <c r="B446" s="492"/>
      <c r="C446" s="492"/>
      <c r="D446" s="492"/>
      <c r="E446" s="492"/>
      <c r="F446" s="492"/>
      <c r="G446" s="492"/>
      <c r="H446" s="492"/>
      <c r="I446" s="492"/>
      <c r="J446" s="234">
        <v>0</v>
      </c>
      <c r="K446" s="234">
        <v>0</v>
      </c>
      <c r="L446" s="234">
        <v>0</v>
      </c>
      <c r="M446" s="236">
        <f>SUM(J446:L446)</f>
        <v>0</v>
      </c>
      <c r="N446" s="223"/>
      <c r="P446" s="415">
        <v>3</v>
      </c>
      <c r="Q446" s="492"/>
      <c r="R446" s="492"/>
      <c r="S446" s="492"/>
      <c r="T446" s="492"/>
      <c r="U446" s="492"/>
      <c r="V446" s="492"/>
      <c r="W446" s="492"/>
      <c r="X446" s="492"/>
      <c r="Y446" s="164">
        <f t="shared" si="411"/>
        <v>0</v>
      </c>
      <c r="Z446" s="234">
        <v>0</v>
      </c>
      <c r="AA446" s="234">
        <v>0</v>
      </c>
      <c r="AB446" s="234">
        <v>0</v>
      </c>
      <c r="AC446" s="295">
        <f t="shared" si="412"/>
        <v>0</v>
      </c>
      <c r="AD446" s="296">
        <f t="shared" si="413"/>
        <v>0</v>
      </c>
      <c r="AE446" s="223"/>
      <c r="AG446" s="415">
        <v>3</v>
      </c>
      <c r="AH446" s="492"/>
      <c r="AI446" s="492"/>
      <c r="AJ446" s="492"/>
      <c r="AK446" s="492"/>
      <c r="AL446" s="492"/>
      <c r="AM446" s="492"/>
      <c r="AN446" s="492"/>
      <c r="AO446" s="492"/>
      <c r="AP446" s="305">
        <f t="shared" si="414"/>
        <v>0</v>
      </c>
      <c r="AQ446" s="234">
        <v>0</v>
      </c>
      <c r="AR446" s="234">
        <v>0</v>
      </c>
      <c r="AS446" s="234">
        <v>0</v>
      </c>
      <c r="AT446" s="277">
        <f t="shared" si="415"/>
        <v>0</v>
      </c>
      <c r="AU446" s="278">
        <f t="shared" si="416"/>
        <v>0</v>
      </c>
    </row>
    <row r="447" spans="1:47" ht="16" thickBot="1" x14ac:dyDescent="0.4">
      <c r="A447" s="504" t="s">
        <v>26</v>
      </c>
      <c r="B447" s="505"/>
      <c r="C447" s="505"/>
      <c r="D447" s="505"/>
      <c r="E447" s="505"/>
      <c r="F447" s="505"/>
      <c r="G447" s="505"/>
      <c r="H447" s="505"/>
      <c r="I447" s="505"/>
      <c r="J447" s="250">
        <f>SUM(J444:J446)</f>
        <v>0</v>
      </c>
      <c r="K447" s="250">
        <f t="shared" ref="K447" si="417">SUM(K444:K446)</f>
        <v>0</v>
      </c>
      <c r="L447" s="250">
        <f>SUM(L444:L446)</f>
        <v>0</v>
      </c>
      <c r="M447" s="237">
        <f t="shared" si="407"/>
        <v>0</v>
      </c>
      <c r="N447" s="223"/>
      <c r="P447" s="504" t="s">
        <v>26</v>
      </c>
      <c r="Q447" s="505"/>
      <c r="R447" s="505"/>
      <c r="S447" s="505"/>
      <c r="T447" s="505"/>
      <c r="U447" s="505"/>
      <c r="V447" s="505"/>
      <c r="W447" s="505"/>
      <c r="X447" s="505"/>
      <c r="Y447" s="200">
        <f t="shared" si="411"/>
        <v>0</v>
      </c>
      <c r="Z447" s="293">
        <f>SUM(Z444:Z446)</f>
        <v>0</v>
      </c>
      <c r="AA447" s="293">
        <f t="shared" ref="AA447:AD447" si="418">SUM(AA444:AA446)</f>
        <v>0</v>
      </c>
      <c r="AB447" s="293">
        <f t="shared" si="418"/>
        <v>0</v>
      </c>
      <c r="AC447" s="293">
        <f t="shared" si="418"/>
        <v>0</v>
      </c>
      <c r="AD447" s="294">
        <f t="shared" si="418"/>
        <v>0</v>
      </c>
      <c r="AE447" s="223"/>
      <c r="AG447" s="504" t="s">
        <v>26</v>
      </c>
      <c r="AH447" s="505"/>
      <c r="AI447" s="505"/>
      <c r="AJ447" s="505"/>
      <c r="AK447" s="505"/>
      <c r="AL447" s="505"/>
      <c r="AM447" s="505"/>
      <c r="AN447" s="505"/>
      <c r="AO447" s="505"/>
      <c r="AP447" s="306">
        <f t="shared" si="414"/>
        <v>0</v>
      </c>
      <c r="AQ447" s="275">
        <f>SUM(AQ444:AQ446)</f>
        <v>0</v>
      </c>
      <c r="AR447" s="275">
        <f t="shared" ref="AR447:AT447" si="419">SUM(AR444:AR446)</f>
        <v>0</v>
      </c>
      <c r="AS447" s="275">
        <f t="shared" si="419"/>
        <v>0</v>
      </c>
      <c r="AT447" s="275">
        <f t="shared" si="419"/>
        <v>0</v>
      </c>
      <c r="AU447" s="276">
        <f t="shared" si="416"/>
        <v>0</v>
      </c>
    </row>
    <row r="448" spans="1:47" s="358" customFormat="1" ht="3.75" customHeight="1" thickBot="1" x14ac:dyDescent="0.4">
      <c r="A448" s="413"/>
      <c r="B448" s="413"/>
      <c r="C448" s="413"/>
      <c r="D448" s="413"/>
      <c r="E448" s="413"/>
      <c r="F448" s="413"/>
      <c r="G448" s="413"/>
      <c r="H448" s="413"/>
      <c r="I448" s="413"/>
      <c r="J448" s="246"/>
      <c r="K448" s="246"/>
      <c r="L448" s="246"/>
      <c r="M448" s="246"/>
      <c r="N448" s="223"/>
      <c r="P448" s="413"/>
      <c r="Q448" s="413"/>
      <c r="R448" s="413"/>
      <c r="S448" s="413"/>
      <c r="T448" s="413"/>
      <c r="U448" s="413"/>
      <c r="V448" s="413"/>
      <c r="W448" s="413"/>
      <c r="X448" s="413"/>
      <c r="Y448" s="246"/>
      <c r="Z448" s="246"/>
      <c r="AA448" s="246"/>
      <c r="AB448" s="246"/>
      <c r="AC448" s="246"/>
      <c r="AD448" s="246"/>
      <c r="AE448" s="223"/>
      <c r="AG448" s="413"/>
      <c r="AH448" s="413"/>
      <c r="AI448" s="413"/>
      <c r="AJ448" s="413"/>
      <c r="AK448" s="413"/>
      <c r="AL448" s="413"/>
      <c r="AM448" s="413"/>
      <c r="AN448" s="413"/>
      <c r="AO448" s="413"/>
      <c r="AP448" s="246"/>
      <c r="AQ448" s="246"/>
      <c r="AR448" s="246"/>
      <c r="AS448" s="246"/>
      <c r="AT448" s="246"/>
      <c r="AU448" s="246"/>
    </row>
    <row r="449" spans="1:134" s="242" customFormat="1" x14ac:dyDescent="0.35">
      <c r="A449" s="502" t="s">
        <v>27</v>
      </c>
      <c r="B449" s="503"/>
      <c r="C449" s="503"/>
      <c r="D449" s="503"/>
      <c r="E449" s="503"/>
      <c r="F449" s="503"/>
      <c r="G449" s="503"/>
      <c r="H449" s="503"/>
      <c r="I449" s="503"/>
      <c r="J449" s="425" t="s">
        <v>17</v>
      </c>
      <c r="K449" s="425" t="s">
        <v>15</v>
      </c>
      <c r="L449" s="425" t="s">
        <v>16</v>
      </c>
      <c r="M449" s="418" t="s">
        <v>18</v>
      </c>
      <c r="N449" s="413"/>
      <c r="P449" s="502" t="s">
        <v>27</v>
      </c>
      <c r="Q449" s="503"/>
      <c r="R449" s="503"/>
      <c r="S449" s="503"/>
      <c r="T449" s="503"/>
      <c r="U449" s="503"/>
      <c r="V449" s="503"/>
      <c r="W449" s="503"/>
      <c r="X449" s="503"/>
      <c r="Y449" s="414" t="s">
        <v>266</v>
      </c>
      <c r="Z449" s="425" t="s">
        <v>77</v>
      </c>
      <c r="AA449" s="425" t="s">
        <v>15</v>
      </c>
      <c r="AB449" s="425" t="s">
        <v>16</v>
      </c>
      <c r="AC449" s="414" t="s">
        <v>18</v>
      </c>
      <c r="AD449" s="268" t="s">
        <v>114</v>
      </c>
      <c r="AE449" s="413"/>
      <c r="AG449" s="502" t="s">
        <v>27</v>
      </c>
      <c r="AH449" s="503"/>
      <c r="AI449" s="503"/>
      <c r="AJ449" s="503"/>
      <c r="AK449" s="503"/>
      <c r="AL449" s="503"/>
      <c r="AM449" s="503"/>
      <c r="AN449" s="503"/>
      <c r="AO449" s="503"/>
      <c r="AP449" s="414" t="s">
        <v>266</v>
      </c>
      <c r="AQ449" s="425" t="s">
        <v>211</v>
      </c>
      <c r="AR449" s="425" t="s">
        <v>15</v>
      </c>
      <c r="AS449" s="425" t="s">
        <v>16</v>
      </c>
      <c r="AT449" s="414" t="s">
        <v>213</v>
      </c>
      <c r="AU449" s="268" t="s">
        <v>269</v>
      </c>
    </row>
    <row r="450" spans="1:134" x14ac:dyDescent="0.35">
      <c r="A450" s="415">
        <v>1</v>
      </c>
      <c r="B450" s="228" t="s">
        <v>28</v>
      </c>
      <c r="C450" s="492"/>
      <c r="D450" s="492"/>
      <c r="E450" s="492"/>
      <c r="F450" s="492"/>
      <c r="G450" s="492"/>
      <c r="H450" s="492"/>
      <c r="I450" s="492"/>
      <c r="J450" s="234">
        <v>0</v>
      </c>
      <c r="K450" s="234">
        <v>0</v>
      </c>
      <c r="L450" s="234">
        <v>0</v>
      </c>
      <c r="M450" s="236">
        <f t="shared" si="407"/>
        <v>0</v>
      </c>
      <c r="N450" s="223"/>
      <c r="P450" s="415">
        <v>1</v>
      </c>
      <c r="Q450" s="228" t="s">
        <v>28</v>
      </c>
      <c r="R450" s="492"/>
      <c r="S450" s="492"/>
      <c r="T450" s="492"/>
      <c r="U450" s="492"/>
      <c r="V450" s="492"/>
      <c r="W450" s="492"/>
      <c r="X450" s="492"/>
      <c r="Y450" s="164">
        <f t="shared" ref="Y450:Y461" si="420">AU370</f>
        <v>0</v>
      </c>
      <c r="Z450" s="234">
        <v>0</v>
      </c>
      <c r="AA450" s="234">
        <v>0</v>
      </c>
      <c r="AB450" s="234">
        <v>0</v>
      </c>
      <c r="AC450" s="295">
        <f t="shared" ref="AC450:AC459" si="421">SUM(Z450:AB450)</f>
        <v>0</v>
      </c>
      <c r="AD450" s="296">
        <f t="shared" ref="AD450:AD460" si="422">M450-AC450</f>
        <v>0</v>
      </c>
      <c r="AE450" s="223"/>
      <c r="AG450" s="415">
        <v>1</v>
      </c>
      <c r="AH450" s="228" t="s">
        <v>28</v>
      </c>
      <c r="AI450" s="492"/>
      <c r="AJ450" s="492"/>
      <c r="AK450" s="492"/>
      <c r="AL450" s="492"/>
      <c r="AM450" s="492"/>
      <c r="AN450" s="492"/>
      <c r="AO450" s="492"/>
      <c r="AP450" s="305">
        <f t="shared" ref="AP450:AP461" si="423">AU370</f>
        <v>0</v>
      </c>
      <c r="AQ450" s="234">
        <v>0</v>
      </c>
      <c r="AR450" s="234">
        <v>0</v>
      </c>
      <c r="AS450" s="234">
        <v>0</v>
      </c>
      <c r="AT450" s="277">
        <f t="shared" ref="AT450:AT459" si="424">SUM(AQ450:AS450)</f>
        <v>0</v>
      </c>
      <c r="AU450" s="278">
        <f t="shared" ref="AU450:AU460" si="425">IF($S$473&lt;&gt;0, AC450+AP450-AT450, M450+AP450-AT450)</f>
        <v>0</v>
      </c>
    </row>
    <row r="451" spans="1:134" x14ac:dyDescent="0.35">
      <c r="A451" s="415">
        <v>2</v>
      </c>
      <c r="B451" s="228" t="s">
        <v>31</v>
      </c>
      <c r="C451" s="492"/>
      <c r="D451" s="492"/>
      <c r="E451" s="492"/>
      <c r="F451" s="492"/>
      <c r="G451" s="492"/>
      <c r="H451" s="492"/>
      <c r="I451" s="492"/>
      <c r="J451" s="234">
        <v>0</v>
      </c>
      <c r="K451" s="234">
        <v>0</v>
      </c>
      <c r="L451" s="234">
        <v>0</v>
      </c>
      <c r="M451" s="236">
        <f t="shared" si="407"/>
        <v>0</v>
      </c>
      <c r="N451" s="223"/>
      <c r="P451" s="415">
        <v>2</v>
      </c>
      <c r="Q451" s="228" t="s">
        <v>31</v>
      </c>
      <c r="R451" s="492"/>
      <c r="S451" s="492"/>
      <c r="T451" s="492"/>
      <c r="U451" s="492"/>
      <c r="V451" s="492"/>
      <c r="W451" s="492"/>
      <c r="X451" s="492"/>
      <c r="Y451" s="164">
        <f t="shared" si="420"/>
        <v>0</v>
      </c>
      <c r="Z451" s="234">
        <v>0</v>
      </c>
      <c r="AA451" s="234">
        <v>0</v>
      </c>
      <c r="AB451" s="234">
        <v>0</v>
      </c>
      <c r="AC451" s="295">
        <f t="shared" si="421"/>
        <v>0</v>
      </c>
      <c r="AD451" s="296">
        <f t="shared" si="422"/>
        <v>0</v>
      </c>
      <c r="AE451" s="223"/>
      <c r="AG451" s="415">
        <v>2</v>
      </c>
      <c r="AH451" s="228" t="s">
        <v>31</v>
      </c>
      <c r="AI451" s="492"/>
      <c r="AJ451" s="492"/>
      <c r="AK451" s="492"/>
      <c r="AL451" s="492"/>
      <c r="AM451" s="492"/>
      <c r="AN451" s="492"/>
      <c r="AO451" s="492"/>
      <c r="AP451" s="305">
        <f t="shared" si="423"/>
        <v>0</v>
      </c>
      <c r="AQ451" s="234">
        <v>0</v>
      </c>
      <c r="AR451" s="234">
        <v>0</v>
      </c>
      <c r="AS451" s="234">
        <v>0</v>
      </c>
      <c r="AT451" s="277">
        <f t="shared" si="424"/>
        <v>0</v>
      </c>
      <c r="AU451" s="278">
        <f t="shared" si="425"/>
        <v>0</v>
      </c>
    </row>
    <row r="452" spans="1:134" x14ac:dyDescent="0.35">
      <c r="A452" s="415">
        <v>3</v>
      </c>
      <c r="B452" s="228" t="s">
        <v>32</v>
      </c>
      <c r="C452" s="492"/>
      <c r="D452" s="492"/>
      <c r="E452" s="492"/>
      <c r="F452" s="492"/>
      <c r="G452" s="492"/>
      <c r="H452" s="492"/>
      <c r="I452" s="492"/>
      <c r="J452" s="234">
        <v>0</v>
      </c>
      <c r="K452" s="234">
        <v>0</v>
      </c>
      <c r="L452" s="234">
        <v>0</v>
      </c>
      <c r="M452" s="236">
        <f t="shared" si="407"/>
        <v>0</v>
      </c>
      <c r="N452" s="223"/>
      <c r="P452" s="415">
        <v>3</v>
      </c>
      <c r="Q452" s="228" t="s">
        <v>32</v>
      </c>
      <c r="R452" s="492"/>
      <c r="S452" s="492"/>
      <c r="T452" s="492"/>
      <c r="U452" s="492"/>
      <c r="V452" s="492"/>
      <c r="W452" s="492"/>
      <c r="X452" s="492"/>
      <c r="Y452" s="164">
        <f t="shared" si="420"/>
        <v>0</v>
      </c>
      <c r="Z452" s="234">
        <v>0</v>
      </c>
      <c r="AA452" s="234">
        <v>0</v>
      </c>
      <c r="AB452" s="234">
        <v>0</v>
      </c>
      <c r="AC452" s="295">
        <f t="shared" si="421"/>
        <v>0</v>
      </c>
      <c r="AD452" s="296">
        <f t="shared" si="422"/>
        <v>0</v>
      </c>
      <c r="AE452" s="223"/>
      <c r="AG452" s="415">
        <v>3</v>
      </c>
      <c r="AH452" s="228" t="s">
        <v>32</v>
      </c>
      <c r="AI452" s="492"/>
      <c r="AJ452" s="492"/>
      <c r="AK452" s="492"/>
      <c r="AL452" s="492"/>
      <c r="AM452" s="492"/>
      <c r="AN452" s="492"/>
      <c r="AO452" s="492"/>
      <c r="AP452" s="305">
        <f t="shared" si="423"/>
        <v>0</v>
      </c>
      <c r="AQ452" s="234">
        <v>0</v>
      </c>
      <c r="AR452" s="234">
        <v>0</v>
      </c>
      <c r="AS452" s="234">
        <v>0</v>
      </c>
      <c r="AT452" s="277">
        <f t="shared" si="424"/>
        <v>0</v>
      </c>
      <c r="AU452" s="278">
        <f t="shared" si="425"/>
        <v>0</v>
      </c>
    </row>
    <row r="453" spans="1:134" s="358" customFormat="1" x14ac:dyDescent="0.35">
      <c r="A453" s="229">
        <v>4</v>
      </c>
      <c r="B453" s="228" t="s">
        <v>72</v>
      </c>
      <c r="C453" s="492"/>
      <c r="D453" s="492"/>
      <c r="E453" s="492"/>
      <c r="F453" s="492"/>
      <c r="G453" s="492"/>
      <c r="H453" s="492"/>
      <c r="I453" s="492"/>
      <c r="J453" s="234">
        <v>0</v>
      </c>
      <c r="K453" s="234">
        <v>0</v>
      </c>
      <c r="L453" s="234">
        <v>0</v>
      </c>
      <c r="M453" s="236">
        <f t="shared" si="407"/>
        <v>0</v>
      </c>
      <c r="N453" s="223"/>
      <c r="P453" s="229">
        <v>4</v>
      </c>
      <c r="Q453" s="228" t="s">
        <v>72</v>
      </c>
      <c r="R453" s="492"/>
      <c r="S453" s="492"/>
      <c r="T453" s="492"/>
      <c r="U453" s="492"/>
      <c r="V453" s="492"/>
      <c r="W453" s="492"/>
      <c r="X453" s="492"/>
      <c r="Y453" s="164">
        <f t="shared" si="420"/>
        <v>0</v>
      </c>
      <c r="Z453" s="234">
        <v>0</v>
      </c>
      <c r="AA453" s="234">
        <v>0</v>
      </c>
      <c r="AB453" s="234">
        <v>0</v>
      </c>
      <c r="AC453" s="295">
        <f t="shared" si="421"/>
        <v>0</v>
      </c>
      <c r="AD453" s="296">
        <f t="shared" si="422"/>
        <v>0</v>
      </c>
      <c r="AE453" s="223"/>
      <c r="AG453" s="229">
        <v>4</v>
      </c>
      <c r="AH453" s="228" t="s">
        <v>72</v>
      </c>
      <c r="AI453" s="492"/>
      <c r="AJ453" s="492"/>
      <c r="AK453" s="492"/>
      <c r="AL453" s="492"/>
      <c r="AM453" s="492"/>
      <c r="AN453" s="492"/>
      <c r="AO453" s="492"/>
      <c r="AP453" s="305">
        <f t="shared" si="423"/>
        <v>0</v>
      </c>
      <c r="AQ453" s="234">
        <v>0</v>
      </c>
      <c r="AR453" s="234">
        <v>0</v>
      </c>
      <c r="AS453" s="234">
        <v>0</v>
      </c>
      <c r="AT453" s="277">
        <f t="shared" si="424"/>
        <v>0</v>
      </c>
      <c r="AU453" s="278">
        <f t="shared" si="425"/>
        <v>0</v>
      </c>
    </row>
    <row r="454" spans="1:134" x14ac:dyDescent="0.35">
      <c r="A454" s="415">
        <v>5</v>
      </c>
      <c r="B454" s="228" t="s">
        <v>29</v>
      </c>
      <c r="C454" s="492"/>
      <c r="D454" s="492"/>
      <c r="E454" s="492"/>
      <c r="F454" s="492"/>
      <c r="G454" s="492"/>
      <c r="H454" s="492"/>
      <c r="I454" s="492"/>
      <c r="J454" s="234">
        <v>0</v>
      </c>
      <c r="K454" s="234">
        <v>0</v>
      </c>
      <c r="L454" s="234">
        <v>0</v>
      </c>
      <c r="M454" s="236">
        <f t="shared" si="407"/>
        <v>0</v>
      </c>
      <c r="N454" s="223"/>
      <c r="P454" s="415">
        <v>5</v>
      </c>
      <c r="Q454" s="228" t="s">
        <v>29</v>
      </c>
      <c r="R454" s="492"/>
      <c r="S454" s="492"/>
      <c r="T454" s="492"/>
      <c r="U454" s="492"/>
      <c r="V454" s="492"/>
      <c r="W454" s="492"/>
      <c r="X454" s="492"/>
      <c r="Y454" s="164">
        <f t="shared" si="420"/>
        <v>0</v>
      </c>
      <c r="Z454" s="234">
        <v>0</v>
      </c>
      <c r="AA454" s="234">
        <v>0</v>
      </c>
      <c r="AB454" s="234">
        <v>0</v>
      </c>
      <c r="AC454" s="295">
        <f t="shared" si="421"/>
        <v>0</v>
      </c>
      <c r="AD454" s="296">
        <f t="shared" si="422"/>
        <v>0</v>
      </c>
      <c r="AE454" s="223"/>
      <c r="AG454" s="415">
        <v>5</v>
      </c>
      <c r="AH454" s="228" t="s">
        <v>29</v>
      </c>
      <c r="AI454" s="492"/>
      <c r="AJ454" s="492"/>
      <c r="AK454" s="492"/>
      <c r="AL454" s="492"/>
      <c r="AM454" s="492"/>
      <c r="AN454" s="492"/>
      <c r="AO454" s="492"/>
      <c r="AP454" s="305">
        <f t="shared" si="423"/>
        <v>0</v>
      </c>
      <c r="AQ454" s="234">
        <v>0</v>
      </c>
      <c r="AR454" s="234">
        <v>0</v>
      </c>
      <c r="AS454" s="234">
        <v>0</v>
      </c>
      <c r="AT454" s="277">
        <f t="shared" si="424"/>
        <v>0</v>
      </c>
      <c r="AU454" s="278">
        <f t="shared" si="425"/>
        <v>0</v>
      </c>
    </row>
    <row r="455" spans="1:134" x14ac:dyDescent="0.35">
      <c r="A455" s="415">
        <v>6</v>
      </c>
      <c r="B455" s="228" t="s">
        <v>30</v>
      </c>
      <c r="C455" s="492"/>
      <c r="D455" s="492"/>
      <c r="E455" s="492"/>
      <c r="F455" s="492"/>
      <c r="G455" s="492"/>
      <c r="H455" s="492"/>
      <c r="I455" s="492"/>
      <c r="J455" s="234">
        <v>0</v>
      </c>
      <c r="K455" s="234">
        <v>0</v>
      </c>
      <c r="L455" s="234">
        <v>0</v>
      </c>
      <c r="M455" s="236">
        <f t="shared" si="407"/>
        <v>0</v>
      </c>
      <c r="N455" s="223"/>
      <c r="P455" s="415">
        <v>6</v>
      </c>
      <c r="Q455" s="228" t="s">
        <v>30</v>
      </c>
      <c r="R455" s="492"/>
      <c r="S455" s="492"/>
      <c r="T455" s="492"/>
      <c r="U455" s="492"/>
      <c r="V455" s="492"/>
      <c r="W455" s="492"/>
      <c r="X455" s="492"/>
      <c r="Y455" s="164">
        <f>AU375</f>
        <v>0</v>
      </c>
      <c r="Z455" s="234">
        <v>0</v>
      </c>
      <c r="AA455" s="234">
        <v>0</v>
      </c>
      <c r="AB455" s="234">
        <v>0</v>
      </c>
      <c r="AC455" s="295">
        <f t="shared" si="421"/>
        <v>0</v>
      </c>
      <c r="AD455" s="296">
        <f t="shared" si="422"/>
        <v>0</v>
      </c>
      <c r="AE455" s="223"/>
      <c r="AG455" s="415">
        <v>6</v>
      </c>
      <c r="AH455" s="228" t="s">
        <v>30</v>
      </c>
      <c r="AI455" s="492"/>
      <c r="AJ455" s="492"/>
      <c r="AK455" s="492"/>
      <c r="AL455" s="492"/>
      <c r="AM455" s="492"/>
      <c r="AN455" s="492"/>
      <c r="AO455" s="492"/>
      <c r="AP455" s="305">
        <f t="shared" si="423"/>
        <v>0</v>
      </c>
      <c r="AQ455" s="234">
        <v>0</v>
      </c>
      <c r="AR455" s="234">
        <v>0</v>
      </c>
      <c r="AS455" s="234">
        <v>0</v>
      </c>
      <c r="AT455" s="277">
        <f t="shared" si="424"/>
        <v>0</v>
      </c>
      <c r="AU455" s="278">
        <f t="shared" si="425"/>
        <v>0</v>
      </c>
    </row>
    <row r="456" spans="1:134" x14ac:dyDescent="0.35">
      <c r="A456" s="415">
        <v>7</v>
      </c>
      <c r="B456" s="228" t="s">
        <v>34</v>
      </c>
      <c r="C456" s="492"/>
      <c r="D456" s="492"/>
      <c r="E456" s="492"/>
      <c r="F456" s="492"/>
      <c r="G456" s="492"/>
      <c r="H456" s="492"/>
      <c r="I456" s="492"/>
      <c r="J456" s="234">
        <v>0</v>
      </c>
      <c r="K456" s="234">
        <v>0</v>
      </c>
      <c r="L456" s="234">
        <v>0</v>
      </c>
      <c r="M456" s="236">
        <f t="shared" si="407"/>
        <v>0</v>
      </c>
      <c r="N456" s="223"/>
      <c r="P456" s="415">
        <v>7</v>
      </c>
      <c r="Q456" s="228" t="s">
        <v>34</v>
      </c>
      <c r="R456" s="492"/>
      <c r="S456" s="492"/>
      <c r="T456" s="492"/>
      <c r="U456" s="492"/>
      <c r="V456" s="492"/>
      <c r="W456" s="492"/>
      <c r="X456" s="492"/>
      <c r="Y456" s="164">
        <f t="shared" si="420"/>
        <v>0</v>
      </c>
      <c r="Z456" s="234">
        <v>0</v>
      </c>
      <c r="AA456" s="234">
        <v>0</v>
      </c>
      <c r="AB456" s="234">
        <v>0</v>
      </c>
      <c r="AC456" s="295">
        <f t="shared" si="421"/>
        <v>0</v>
      </c>
      <c r="AD456" s="296">
        <f t="shared" si="422"/>
        <v>0</v>
      </c>
      <c r="AE456" s="223"/>
      <c r="AG456" s="415">
        <v>7</v>
      </c>
      <c r="AH456" s="228" t="s">
        <v>34</v>
      </c>
      <c r="AI456" s="492"/>
      <c r="AJ456" s="492"/>
      <c r="AK456" s="492"/>
      <c r="AL456" s="492"/>
      <c r="AM456" s="492"/>
      <c r="AN456" s="492"/>
      <c r="AO456" s="492"/>
      <c r="AP456" s="305">
        <f t="shared" si="423"/>
        <v>0</v>
      </c>
      <c r="AQ456" s="234">
        <v>0</v>
      </c>
      <c r="AR456" s="234">
        <v>0</v>
      </c>
      <c r="AS456" s="234">
        <v>0</v>
      </c>
      <c r="AT456" s="277">
        <f t="shared" si="424"/>
        <v>0</v>
      </c>
      <c r="AU456" s="278">
        <f t="shared" si="425"/>
        <v>0</v>
      </c>
    </row>
    <row r="457" spans="1:134" x14ac:dyDescent="0.35">
      <c r="A457" s="415">
        <v>8</v>
      </c>
      <c r="B457" s="228" t="s">
        <v>35</v>
      </c>
      <c r="C457" s="492"/>
      <c r="D457" s="492"/>
      <c r="E457" s="492"/>
      <c r="F457" s="492"/>
      <c r="G457" s="492"/>
      <c r="H457" s="492"/>
      <c r="I457" s="492"/>
      <c r="J457" s="234">
        <v>0</v>
      </c>
      <c r="K457" s="234">
        <v>0</v>
      </c>
      <c r="L457" s="234">
        <v>0</v>
      </c>
      <c r="M457" s="236">
        <f>SUM(J457:L457)</f>
        <v>0</v>
      </c>
      <c r="N457" s="223"/>
      <c r="P457" s="415">
        <v>8</v>
      </c>
      <c r="Q457" s="228" t="s">
        <v>35</v>
      </c>
      <c r="R457" s="492"/>
      <c r="S457" s="492"/>
      <c r="T457" s="492"/>
      <c r="U457" s="492"/>
      <c r="V457" s="492"/>
      <c r="W457" s="492"/>
      <c r="X457" s="492"/>
      <c r="Y457" s="164">
        <f>AU377</f>
        <v>0</v>
      </c>
      <c r="Z457" s="234">
        <v>0</v>
      </c>
      <c r="AA457" s="234">
        <v>0</v>
      </c>
      <c r="AB457" s="234">
        <v>0</v>
      </c>
      <c r="AC457" s="295">
        <f t="shared" si="421"/>
        <v>0</v>
      </c>
      <c r="AD457" s="296">
        <f t="shared" si="422"/>
        <v>0</v>
      </c>
      <c r="AE457" s="223"/>
      <c r="AG457" s="415">
        <v>8</v>
      </c>
      <c r="AH457" s="228" t="s">
        <v>35</v>
      </c>
      <c r="AI457" s="492"/>
      <c r="AJ457" s="492"/>
      <c r="AK457" s="492"/>
      <c r="AL457" s="492"/>
      <c r="AM457" s="492"/>
      <c r="AN457" s="492"/>
      <c r="AO457" s="492"/>
      <c r="AP457" s="305">
        <f t="shared" si="423"/>
        <v>0</v>
      </c>
      <c r="AQ457" s="234">
        <v>0</v>
      </c>
      <c r="AR457" s="234">
        <v>0</v>
      </c>
      <c r="AS457" s="234">
        <v>0</v>
      </c>
      <c r="AT457" s="277">
        <f t="shared" si="424"/>
        <v>0</v>
      </c>
      <c r="AU457" s="278">
        <f t="shared" si="425"/>
        <v>0</v>
      </c>
    </row>
    <row r="458" spans="1:134" x14ac:dyDescent="0.35">
      <c r="A458" s="415">
        <v>9</v>
      </c>
      <c r="B458" s="228" t="s">
        <v>50</v>
      </c>
      <c r="C458" s="492"/>
      <c r="D458" s="492"/>
      <c r="E458" s="492"/>
      <c r="F458" s="492"/>
      <c r="G458" s="492"/>
      <c r="H458" s="492"/>
      <c r="I458" s="492"/>
      <c r="J458" s="234">
        <v>0</v>
      </c>
      <c r="K458" s="234">
        <v>0</v>
      </c>
      <c r="L458" s="234">
        <v>0</v>
      </c>
      <c r="M458" s="236">
        <f t="shared" si="407"/>
        <v>0</v>
      </c>
      <c r="N458" s="223"/>
      <c r="P458" s="415">
        <v>9</v>
      </c>
      <c r="Q458" s="228" t="s">
        <v>50</v>
      </c>
      <c r="R458" s="492"/>
      <c r="S458" s="492"/>
      <c r="T458" s="492"/>
      <c r="U458" s="492"/>
      <c r="V458" s="492"/>
      <c r="W458" s="492"/>
      <c r="X458" s="492"/>
      <c r="Y458" s="164">
        <f t="shared" si="420"/>
        <v>0</v>
      </c>
      <c r="Z458" s="234">
        <v>0</v>
      </c>
      <c r="AA458" s="234">
        <v>0</v>
      </c>
      <c r="AB458" s="234">
        <v>0</v>
      </c>
      <c r="AC458" s="295">
        <f t="shared" si="421"/>
        <v>0</v>
      </c>
      <c r="AD458" s="296">
        <f t="shared" si="422"/>
        <v>0</v>
      </c>
      <c r="AE458" s="223"/>
      <c r="AG458" s="415">
        <v>9</v>
      </c>
      <c r="AH458" s="228" t="s">
        <v>50</v>
      </c>
      <c r="AI458" s="492"/>
      <c r="AJ458" s="492"/>
      <c r="AK458" s="492"/>
      <c r="AL458" s="492"/>
      <c r="AM458" s="492"/>
      <c r="AN458" s="492"/>
      <c r="AO458" s="492"/>
      <c r="AP458" s="305">
        <f t="shared" si="423"/>
        <v>0</v>
      </c>
      <c r="AQ458" s="234">
        <v>0</v>
      </c>
      <c r="AR458" s="234">
        <v>0</v>
      </c>
      <c r="AS458" s="234">
        <v>0</v>
      </c>
      <c r="AT458" s="277">
        <f t="shared" si="424"/>
        <v>0</v>
      </c>
      <c r="AU458" s="278">
        <f t="shared" si="425"/>
        <v>0</v>
      </c>
    </row>
    <row r="459" spans="1:134" x14ac:dyDescent="0.35">
      <c r="A459" s="229">
        <v>10</v>
      </c>
      <c r="B459" s="313" t="s">
        <v>205</v>
      </c>
      <c r="C459" s="623"/>
      <c r="D459" s="623"/>
      <c r="E459" s="623"/>
      <c r="F459" s="623"/>
      <c r="G459" s="623"/>
      <c r="H459" s="623"/>
      <c r="I459" s="623"/>
      <c r="J459" s="234">
        <v>0</v>
      </c>
      <c r="K459" s="234">
        <v>0</v>
      </c>
      <c r="L459" s="234">
        <v>0</v>
      </c>
      <c r="M459" s="236">
        <f t="shared" si="407"/>
        <v>0</v>
      </c>
      <c r="N459" s="223"/>
      <c r="P459" s="229">
        <v>10</v>
      </c>
      <c r="Q459" s="313" t="s">
        <v>205</v>
      </c>
      <c r="R459" s="623"/>
      <c r="S459" s="623"/>
      <c r="T459" s="623"/>
      <c r="U459" s="623"/>
      <c r="V459" s="623"/>
      <c r="W459" s="623"/>
      <c r="X459" s="623"/>
      <c r="Y459" s="164">
        <f t="shared" si="420"/>
        <v>0</v>
      </c>
      <c r="Z459" s="234">
        <v>0</v>
      </c>
      <c r="AA459" s="234">
        <v>0</v>
      </c>
      <c r="AB459" s="234">
        <v>0</v>
      </c>
      <c r="AC459" s="295">
        <f t="shared" si="421"/>
        <v>0</v>
      </c>
      <c r="AD459" s="296">
        <f t="shared" si="422"/>
        <v>0</v>
      </c>
      <c r="AE459" s="223"/>
      <c r="AG459" s="229">
        <v>10</v>
      </c>
      <c r="AH459" s="313" t="s">
        <v>205</v>
      </c>
      <c r="AI459" s="623"/>
      <c r="AJ459" s="623"/>
      <c r="AK459" s="623"/>
      <c r="AL459" s="623"/>
      <c r="AM459" s="623"/>
      <c r="AN459" s="623"/>
      <c r="AO459" s="623"/>
      <c r="AP459" s="305">
        <f t="shared" si="423"/>
        <v>0</v>
      </c>
      <c r="AQ459" s="234">
        <v>0</v>
      </c>
      <c r="AR459" s="234">
        <v>0</v>
      </c>
      <c r="AS459" s="234">
        <v>0</v>
      </c>
      <c r="AT459" s="277">
        <f t="shared" si="424"/>
        <v>0</v>
      </c>
      <c r="AU459" s="278">
        <f t="shared" si="425"/>
        <v>0</v>
      </c>
    </row>
    <row r="460" spans="1:134" x14ac:dyDescent="0.35">
      <c r="A460" s="229">
        <v>11</v>
      </c>
      <c r="B460" s="313" t="s">
        <v>205</v>
      </c>
      <c r="C460" s="623"/>
      <c r="D460" s="623"/>
      <c r="E460" s="623"/>
      <c r="F460" s="623"/>
      <c r="G460" s="623"/>
      <c r="H460" s="623"/>
      <c r="I460" s="623"/>
      <c r="J460" s="234">
        <v>0</v>
      </c>
      <c r="K460" s="234">
        <v>0</v>
      </c>
      <c r="L460" s="234">
        <v>0</v>
      </c>
      <c r="M460" s="236">
        <f>SUM(J460:L460)</f>
        <v>0</v>
      </c>
      <c r="N460" s="223"/>
      <c r="P460" s="229">
        <v>11</v>
      </c>
      <c r="Q460" s="313" t="s">
        <v>205</v>
      </c>
      <c r="R460" s="623"/>
      <c r="S460" s="623"/>
      <c r="T460" s="623"/>
      <c r="U460" s="623"/>
      <c r="V460" s="623"/>
      <c r="W460" s="623"/>
      <c r="X460" s="623"/>
      <c r="Y460" s="164">
        <f t="shared" si="420"/>
        <v>0</v>
      </c>
      <c r="Z460" s="234">
        <v>0</v>
      </c>
      <c r="AA460" s="234">
        <v>0</v>
      </c>
      <c r="AB460" s="234">
        <v>0</v>
      </c>
      <c r="AC460" s="295">
        <f>SUM(Z460:AB460)</f>
        <v>0</v>
      </c>
      <c r="AD460" s="296">
        <f t="shared" si="422"/>
        <v>0</v>
      </c>
      <c r="AE460" s="223"/>
      <c r="AG460" s="229">
        <v>11</v>
      </c>
      <c r="AH460" s="313" t="s">
        <v>205</v>
      </c>
      <c r="AI460" s="623"/>
      <c r="AJ460" s="623"/>
      <c r="AK460" s="623"/>
      <c r="AL460" s="623"/>
      <c r="AM460" s="623"/>
      <c r="AN460" s="623"/>
      <c r="AO460" s="623"/>
      <c r="AP460" s="305">
        <f t="shared" si="423"/>
        <v>0</v>
      </c>
      <c r="AQ460" s="234">
        <v>0</v>
      </c>
      <c r="AR460" s="234">
        <v>0</v>
      </c>
      <c r="AS460" s="234">
        <v>0</v>
      </c>
      <c r="AT460" s="277">
        <f>SUM(AQ460:AS460)</f>
        <v>0</v>
      </c>
      <c r="AU460" s="278">
        <f t="shared" si="425"/>
        <v>0</v>
      </c>
    </row>
    <row r="461" spans="1:134" ht="16" thickBot="1" x14ac:dyDescent="0.4">
      <c r="A461" s="578" t="s">
        <v>36</v>
      </c>
      <c r="B461" s="579"/>
      <c r="C461" s="579"/>
      <c r="D461" s="579"/>
      <c r="E461" s="579"/>
      <c r="F461" s="579"/>
      <c r="G461" s="579"/>
      <c r="H461" s="579"/>
      <c r="I461" s="579"/>
      <c r="J461" s="250">
        <f>SUM(J450:J460)</f>
        <v>0</v>
      </c>
      <c r="K461" s="250">
        <f t="shared" ref="K461:L461" si="426">SUM(K450:K460)</f>
        <v>0</v>
      </c>
      <c r="L461" s="250">
        <f t="shared" si="426"/>
        <v>0</v>
      </c>
      <c r="M461" s="237">
        <f>SUM(J461:L461)</f>
        <v>0</v>
      </c>
      <c r="N461" s="223"/>
      <c r="P461" s="578" t="s">
        <v>36</v>
      </c>
      <c r="Q461" s="579"/>
      <c r="R461" s="579"/>
      <c r="S461" s="579"/>
      <c r="T461" s="579"/>
      <c r="U461" s="579"/>
      <c r="V461" s="579"/>
      <c r="W461" s="579"/>
      <c r="X461" s="579"/>
      <c r="Y461" s="200">
        <f t="shared" si="420"/>
        <v>0</v>
      </c>
      <c r="Z461" s="293">
        <f>SUM(Z450:Z460)</f>
        <v>0</v>
      </c>
      <c r="AA461" s="293">
        <f t="shared" ref="AA461" si="427">SUM(AA450:AA460)</f>
        <v>0</v>
      </c>
      <c r="AB461" s="293">
        <f>SUM(AB450:AB460)</f>
        <v>0</v>
      </c>
      <c r="AC461" s="293">
        <f t="shared" ref="AC461:AD461" si="428">SUM(AC450:AC460)</f>
        <v>0</v>
      </c>
      <c r="AD461" s="294">
        <f t="shared" si="428"/>
        <v>0</v>
      </c>
      <c r="AE461" s="223"/>
      <c r="AG461" s="578" t="s">
        <v>36</v>
      </c>
      <c r="AH461" s="579"/>
      <c r="AI461" s="579"/>
      <c r="AJ461" s="579"/>
      <c r="AK461" s="579"/>
      <c r="AL461" s="579"/>
      <c r="AM461" s="579"/>
      <c r="AN461" s="579"/>
      <c r="AO461" s="579"/>
      <c r="AP461" s="306">
        <f t="shared" si="423"/>
        <v>0</v>
      </c>
      <c r="AQ461" s="275">
        <f>SUM(AQ450:AQ460)</f>
        <v>0</v>
      </c>
      <c r="AR461" s="275">
        <f t="shared" ref="AR461:AU461" si="429">SUM(AR450:AR460)</f>
        <v>0</v>
      </c>
      <c r="AS461" s="275">
        <f t="shared" si="429"/>
        <v>0</v>
      </c>
      <c r="AT461" s="275">
        <f t="shared" si="429"/>
        <v>0</v>
      </c>
      <c r="AU461" s="276">
        <f t="shared" si="429"/>
        <v>0</v>
      </c>
    </row>
    <row r="462" spans="1:134" s="358" customFormat="1" ht="3.75" customHeight="1" x14ac:dyDescent="0.35">
      <c r="B462" s="281"/>
      <c r="C462" s="284"/>
      <c r="D462" s="284"/>
      <c r="E462" s="284"/>
      <c r="F462" s="284"/>
      <c r="G462" s="284"/>
      <c r="H462" s="284"/>
      <c r="I462" s="284"/>
      <c r="J462" s="283"/>
      <c r="K462" s="283"/>
      <c r="L462" s="283"/>
      <c r="M462" s="246"/>
      <c r="N462" s="223"/>
      <c r="Q462" s="281"/>
      <c r="R462" s="284"/>
      <c r="S462" s="284"/>
      <c r="T462" s="284"/>
      <c r="U462" s="284"/>
      <c r="V462" s="284"/>
      <c r="W462" s="284"/>
      <c r="X462" s="284"/>
      <c r="Y462" s="304"/>
      <c r="Z462" s="283"/>
      <c r="AA462" s="283"/>
      <c r="AB462" s="283"/>
      <c r="AC462" s="246"/>
      <c r="AD462" s="246"/>
      <c r="AE462" s="223"/>
      <c r="AH462" s="281"/>
      <c r="AI462" s="284"/>
      <c r="AJ462" s="284"/>
      <c r="AK462" s="284"/>
      <c r="AL462" s="284"/>
      <c r="AM462" s="284"/>
      <c r="AN462" s="284"/>
      <c r="AO462" s="284"/>
      <c r="AP462" s="304"/>
      <c r="AQ462" s="283"/>
      <c r="AR462" s="283"/>
      <c r="AS462" s="283"/>
      <c r="AT462" s="246"/>
      <c r="AU462" s="246"/>
      <c r="AW462" s="357"/>
      <c r="AX462" s="357"/>
      <c r="AY462" s="357"/>
      <c r="AZ462" s="357"/>
      <c r="BA462" s="357"/>
      <c r="BB462" s="357"/>
      <c r="BC462" s="357"/>
      <c r="BD462" s="357"/>
      <c r="BE462" s="357"/>
      <c r="BF462" s="357"/>
      <c r="BG462" s="357"/>
      <c r="BH462" s="357"/>
      <c r="BI462" s="357"/>
      <c r="BJ462" s="357"/>
      <c r="BK462" s="357"/>
      <c r="BL462" s="357"/>
      <c r="BM462" s="357"/>
      <c r="BN462" s="357"/>
      <c r="BO462" s="357"/>
      <c r="BP462" s="357"/>
      <c r="BQ462" s="357"/>
      <c r="BR462" s="357"/>
      <c r="BS462" s="357"/>
      <c r="BT462" s="357"/>
      <c r="BU462" s="357"/>
      <c r="BV462" s="357"/>
      <c r="BW462" s="357"/>
      <c r="BX462" s="357"/>
      <c r="BY462" s="357"/>
      <c r="BZ462" s="357"/>
      <c r="CA462" s="357"/>
      <c r="CB462" s="357"/>
      <c r="CC462" s="357"/>
      <c r="CD462" s="357"/>
      <c r="CE462" s="357"/>
      <c r="CF462" s="357"/>
      <c r="CG462" s="357"/>
      <c r="CH462" s="357"/>
      <c r="CI462" s="357"/>
      <c r="CJ462" s="357"/>
      <c r="CK462" s="357"/>
      <c r="CL462" s="357"/>
      <c r="CM462" s="357"/>
      <c r="CN462" s="357"/>
      <c r="CO462" s="357"/>
      <c r="CP462" s="357"/>
      <c r="CQ462" s="357"/>
      <c r="CR462" s="357"/>
      <c r="CS462" s="357"/>
      <c r="CT462" s="357"/>
      <c r="CU462" s="357"/>
      <c r="CV462" s="357"/>
      <c r="CW462" s="357"/>
      <c r="CX462" s="357"/>
      <c r="CY462" s="357"/>
      <c r="CZ462" s="357"/>
      <c r="DA462" s="357"/>
      <c r="DB462" s="357"/>
      <c r="DC462" s="357"/>
      <c r="DD462" s="357"/>
      <c r="DE462" s="357"/>
      <c r="DF462" s="357"/>
      <c r="DG462" s="357"/>
      <c r="DH462" s="357"/>
      <c r="DI462" s="357"/>
      <c r="DJ462" s="357"/>
      <c r="DK462" s="357"/>
      <c r="DL462" s="357"/>
      <c r="DM462" s="357"/>
      <c r="DN462" s="357"/>
      <c r="DO462" s="357"/>
      <c r="DP462" s="357"/>
      <c r="DQ462" s="357"/>
      <c r="DR462" s="357"/>
      <c r="DS462" s="357"/>
      <c r="DT462" s="357"/>
      <c r="DU462" s="357"/>
      <c r="DV462" s="357"/>
      <c r="DW462" s="357"/>
      <c r="DX462" s="357"/>
      <c r="DY462" s="357"/>
      <c r="DZ462" s="357"/>
      <c r="EA462" s="357"/>
      <c r="EB462" s="357"/>
      <c r="EC462" s="357"/>
      <c r="ED462" s="357"/>
    </row>
    <row r="463" spans="1:134" ht="3.75" customHeight="1" thickBot="1" x14ac:dyDescent="0.4">
      <c r="A463" s="242"/>
      <c r="B463" s="242"/>
      <c r="C463" s="242"/>
      <c r="D463" s="242"/>
      <c r="E463" s="242"/>
      <c r="F463" s="242"/>
      <c r="G463" s="242"/>
      <c r="H463" s="242"/>
      <c r="I463" s="413"/>
      <c r="J463" s="246"/>
      <c r="K463" s="246"/>
      <c r="L463" s="246"/>
      <c r="M463" s="246"/>
      <c r="N463" s="223"/>
      <c r="P463" s="242"/>
      <c r="Q463" s="242"/>
      <c r="R463" s="242"/>
      <c r="S463" s="242"/>
      <c r="T463" s="242"/>
      <c r="U463" s="242"/>
      <c r="V463" s="242"/>
      <c r="W463" s="242"/>
      <c r="X463" s="413"/>
      <c r="Y463" s="246"/>
      <c r="Z463" s="246"/>
      <c r="AA463" s="246"/>
      <c r="AB463" s="246"/>
      <c r="AC463" s="246"/>
      <c r="AD463" s="246"/>
      <c r="AE463" s="223"/>
      <c r="AG463" s="242"/>
      <c r="AH463" s="242"/>
      <c r="AI463" s="242"/>
      <c r="AJ463" s="242"/>
      <c r="AK463" s="242"/>
      <c r="AL463" s="242"/>
      <c r="AM463" s="242"/>
      <c r="AN463" s="242"/>
      <c r="AO463" s="413"/>
      <c r="AP463" s="246"/>
      <c r="AQ463" s="246"/>
      <c r="AR463" s="246"/>
      <c r="AS463" s="246"/>
      <c r="AT463" s="246"/>
      <c r="AU463" s="246"/>
    </row>
    <row r="464" spans="1:134" x14ac:dyDescent="0.35">
      <c r="A464" s="544" t="s">
        <v>189</v>
      </c>
      <c r="B464" s="545"/>
      <c r="C464" s="545"/>
      <c r="D464" s="545"/>
      <c r="E464" s="545"/>
      <c r="F464" s="545"/>
      <c r="G464" s="545"/>
      <c r="H464" s="545"/>
      <c r="I464" s="545"/>
      <c r="J464" s="244">
        <f>SUM(J461, J447, J441, H434)</f>
        <v>0</v>
      </c>
      <c r="K464" s="244">
        <f>SUM(K461, K447, K441, K434)</f>
        <v>0</v>
      </c>
      <c r="L464" s="244">
        <f>SUM(L461, L447, L441, L434)</f>
        <v>0</v>
      </c>
      <c r="M464" s="245">
        <f>SUM(J464:L464)</f>
        <v>0</v>
      </c>
      <c r="N464" s="223"/>
      <c r="P464" s="544" t="s">
        <v>182</v>
      </c>
      <c r="Q464" s="545"/>
      <c r="R464" s="545"/>
      <c r="S464" s="545"/>
      <c r="T464" s="545"/>
      <c r="U464" s="545"/>
      <c r="V464" s="545"/>
      <c r="W464" s="545"/>
      <c r="X464" s="545"/>
      <c r="Y464" s="199">
        <f t="shared" ref="Y464:Y465" si="430">AU384</f>
        <v>0</v>
      </c>
      <c r="Z464" s="300">
        <f>SUM(Z461, Z447, Z441, X434)</f>
        <v>0</v>
      </c>
      <c r="AA464" s="300">
        <f>SUM(AA461, AA447, AA441, AA434)</f>
        <v>0</v>
      </c>
      <c r="AB464" s="300">
        <f>SUM(AB461, AB447, AB441, AB434, )</f>
        <v>0</v>
      </c>
      <c r="AC464" s="300">
        <f t="shared" ref="AC464" si="431">SUM(Z464:AB464)</f>
        <v>0</v>
      </c>
      <c r="AD464" s="301">
        <f>M464-AC464</f>
        <v>0</v>
      </c>
      <c r="AE464" s="246"/>
      <c r="AG464" s="544" t="s">
        <v>182</v>
      </c>
      <c r="AH464" s="545"/>
      <c r="AI464" s="545"/>
      <c r="AJ464" s="545"/>
      <c r="AK464" s="545"/>
      <c r="AL464" s="545"/>
      <c r="AM464" s="545"/>
      <c r="AN464" s="545"/>
      <c r="AO464" s="545"/>
      <c r="AP464" s="205">
        <f t="shared" ref="AP464:AP465" si="432">AU384</f>
        <v>0</v>
      </c>
      <c r="AQ464" s="286">
        <f>SUM(AQ461, AQ447, AQ441, AO434)</f>
        <v>0</v>
      </c>
      <c r="AR464" s="286">
        <f>SUM( AR461, AR447, AR441, AR434)</f>
        <v>0</v>
      </c>
      <c r="AS464" s="286">
        <f>SUM( AS461, AS447, AS441, AS434, )</f>
        <v>0</v>
      </c>
      <c r="AT464" s="286">
        <f t="shared" ref="AT464" si="433">SUM(AQ464:AS464)</f>
        <v>0</v>
      </c>
      <c r="AU464" s="287">
        <f>IF($S$473&lt;&gt;0, AC464+AP464-AT464, M464+AP464-AT464)</f>
        <v>0</v>
      </c>
      <c r="AV464" s="246"/>
    </row>
    <row r="465" spans="1:134" ht="16" thickBot="1" x14ac:dyDescent="0.4">
      <c r="A465" s="540" t="s">
        <v>183</v>
      </c>
      <c r="B465" s="541"/>
      <c r="C465" s="541"/>
      <c r="D465" s="541"/>
      <c r="E465" s="541"/>
      <c r="F465" s="541"/>
      <c r="G465" s="541"/>
      <c r="H465" s="541"/>
      <c r="I465" s="541"/>
      <c r="J465" s="593">
        <f>SUM(K461, L461, K447, L447, K441, L441, K434, L434)</f>
        <v>0</v>
      </c>
      <c r="K465" s="593"/>
      <c r="L465" s="593"/>
      <c r="M465" s="594"/>
      <c r="N465" s="223"/>
      <c r="P465" s="540" t="s">
        <v>183</v>
      </c>
      <c r="Q465" s="541"/>
      <c r="R465" s="541"/>
      <c r="S465" s="541"/>
      <c r="T465" s="541"/>
      <c r="U465" s="541"/>
      <c r="V465" s="541"/>
      <c r="W465" s="541"/>
      <c r="X465" s="541"/>
      <c r="Y465" s="200">
        <f t="shared" si="430"/>
        <v>0</v>
      </c>
      <c r="Z465" s="588">
        <f>SUM(AA461, AB461, AA447, AB447, AA441, AB441, AA434, AB434)</f>
        <v>0</v>
      </c>
      <c r="AA465" s="588"/>
      <c r="AB465" s="588"/>
      <c r="AC465" s="588"/>
      <c r="AD465" s="330">
        <f>M465-Z465</f>
        <v>0</v>
      </c>
      <c r="AE465" s="223"/>
      <c r="AG465" s="540" t="s">
        <v>183</v>
      </c>
      <c r="AH465" s="541"/>
      <c r="AI465" s="541"/>
      <c r="AJ465" s="541"/>
      <c r="AK465" s="541"/>
      <c r="AL465" s="541"/>
      <c r="AM465" s="541"/>
      <c r="AN465" s="541"/>
      <c r="AO465" s="541"/>
      <c r="AP465" s="306">
        <f t="shared" si="432"/>
        <v>0</v>
      </c>
      <c r="AQ465" s="539">
        <f>SUM( AR461, AS461, AR447, AS447, AR441, AS441, AR434, AS434)</f>
        <v>0</v>
      </c>
      <c r="AR465" s="539"/>
      <c r="AS465" s="539"/>
      <c r="AT465" s="539"/>
      <c r="AU465" s="276">
        <f>IF($S$473&lt;&gt;0, AC465+AP465-AQ465, M465+AP465-AQ465)</f>
        <v>0</v>
      </c>
    </row>
    <row r="466" spans="1:134" s="224" customFormat="1" ht="16" thickBot="1" x14ac:dyDescent="0.4">
      <c r="A466" s="358"/>
      <c r="B466" s="413"/>
      <c r="C466" s="413"/>
      <c r="D466" s="413"/>
      <c r="E466" s="413"/>
      <c r="F466" s="413"/>
      <c r="G466" s="413"/>
      <c r="H466" s="413"/>
      <c r="I466" s="413"/>
      <c r="J466" s="258"/>
      <c r="K466" s="258"/>
      <c r="L466" s="258"/>
      <c r="M466" s="358"/>
      <c r="N466" s="223"/>
      <c r="O466" s="357"/>
      <c r="P466" s="358"/>
      <c r="Q466" s="413"/>
      <c r="R466" s="413"/>
      <c r="S466" s="413"/>
      <c r="T466" s="413"/>
      <c r="U466" s="413"/>
      <c r="V466" s="413"/>
      <c r="W466" s="413"/>
      <c r="X466" s="413"/>
      <c r="Y466" s="258"/>
      <c r="Z466" s="258"/>
      <c r="AA466" s="258"/>
      <c r="AB466" s="358"/>
      <c r="AC466" s="358"/>
      <c r="AD466" s="358"/>
      <c r="AE466" s="223"/>
      <c r="AF466" s="357"/>
      <c r="AG466" s="358"/>
      <c r="AH466" s="413"/>
      <c r="AI466" s="413"/>
      <c r="AJ466" s="413"/>
      <c r="AK466" s="413"/>
      <c r="AL466" s="413"/>
      <c r="AM466" s="413"/>
      <c r="AN466" s="413"/>
      <c r="AO466" s="413"/>
      <c r="AP466" s="258"/>
      <c r="AQ466" s="258"/>
      <c r="AR466" s="258"/>
      <c r="AS466" s="358"/>
      <c r="AT466" s="358"/>
      <c r="AU466" s="358"/>
      <c r="AV466" s="357"/>
      <c r="AW466" s="357"/>
      <c r="AX466" s="357"/>
      <c r="AY466" s="357"/>
      <c r="AZ466" s="357"/>
      <c r="BA466" s="357"/>
      <c r="BB466" s="357"/>
      <c r="BC466" s="357"/>
      <c r="BD466" s="357"/>
      <c r="BE466" s="357"/>
      <c r="BF466" s="357"/>
      <c r="BG466" s="357"/>
      <c r="BH466" s="357"/>
      <c r="BI466" s="357"/>
      <c r="BJ466" s="357"/>
      <c r="BK466" s="357"/>
      <c r="BL466" s="357"/>
      <c r="BM466" s="357"/>
      <c r="BN466" s="357"/>
      <c r="BO466" s="357"/>
      <c r="BP466" s="357"/>
      <c r="BQ466" s="357"/>
      <c r="BR466" s="357"/>
      <c r="BS466" s="357"/>
      <c r="BT466" s="357"/>
      <c r="BU466" s="357"/>
      <c r="BV466" s="357"/>
      <c r="BW466" s="357"/>
      <c r="BX466" s="357"/>
      <c r="BY466" s="357"/>
      <c r="BZ466" s="357"/>
      <c r="CA466" s="357"/>
      <c r="CB466" s="357"/>
      <c r="CC466" s="357"/>
      <c r="CD466" s="357"/>
      <c r="CE466" s="357"/>
      <c r="CF466" s="357"/>
      <c r="CG466" s="357"/>
      <c r="CH466" s="357"/>
      <c r="CI466" s="357"/>
      <c r="CJ466" s="357"/>
      <c r="CK466" s="357"/>
      <c r="CL466" s="357"/>
      <c r="CM466" s="357"/>
      <c r="CN466" s="357"/>
      <c r="CO466" s="357"/>
      <c r="CP466" s="357"/>
      <c r="CQ466" s="357"/>
      <c r="CR466" s="357"/>
      <c r="CS466" s="357"/>
      <c r="CT466" s="357"/>
      <c r="CU466" s="357"/>
      <c r="CV466" s="357"/>
      <c r="CW466" s="357"/>
      <c r="CX466" s="357"/>
      <c r="CY466" s="357"/>
      <c r="CZ466" s="357"/>
      <c r="DA466" s="357"/>
      <c r="DB466" s="357"/>
      <c r="DC466" s="357"/>
      <c r="DD466" s="357"/>
      <c r="DE466" s="357"/>
      <c r="DF466" s="357"/>
      <c r="DG466" s="357"/>
      <c r="DH466" s="357"/>
      <c r="DI466" s="357"/>
      <c r="DJ466" s="357"/>
      <c r="DK466" s="357"/>
      <c r="DL466" s="357"/>
      <c r="DM466" s="357"/>
      <c r="DN466" s="357"/>
      <c r="DO466" s="357"/>
      <c r="DP466" s="357"/>
      <c r="DQ466" s="357"/>
      <c r="DR466" s="357"/>
      <c r="DS466" s="357"/>
      <c r="DT466" s="357"/>
      <c r="DU466" s="357"/>
      <c r="DV466" s="357"/>
      <c r="DW466" s="357"/>
      <c r="DX466" s="357"/>
      <c r="DY466" s="357"/>
      <c r="DZ466" s="357"/>
      <c r="EA466" s="357"/>
      <c r="EB466" s="357"/>
      <c r="EC466" s="357"/>
      <c r="ED466" s="357"/>
    </row>
    <row r="467" spans="1:134" s="242" customFormat="1" x14ac:dyDescent="0.35">
      <c r="A467" s="502" t="s">
        <v>100</v>
      </c>
      <c r="B467" s="503"/>
      <c r="C467" s="503"/>
      <c r="D467" s="503"/>
      <c r="E467" s="503"/>
      <c r="F467" s="503"/>
      <c r="G467" s="503"/>
      <c r="H467" s="503"/>
      <c r="I467" s="503"/>
      <c r="J467" s="425" t="s">
        <v>17</v>
      </c>
      <c r="K467" s="542" t="s">
        <v>4</v>
      </c>
      <c r="L467" s="542"/>
      <c r="M467" s="418" t="s">
        <v>49</v>
      </c>
      <c r="N467" s="261"/>
      <c r="P467" s="502" t="s">
        <v>100</v>
      </c>
      <c r="Q467" s="503"/>
      <c r="R467" s="503"/>
      <c r="S467" s="503"/>
      <c r="T467" s="503"/>
      <c r="U467" s="503"/>
      <c r="V467" s="503"/>
      <c r="W467" s="503"/>
      <c r="X467" s="503"/>
      <c r="Y467" s="414" t="s">
        <v>266</v>
      </c>
      <c r="Z467" s="425" t="s">
        <v>77</v>
      </c>
      <c r="AA467" s="542" t="s">
        <v>4</v>
      </c>
      <c r="AB467" s="542"/>
      <c r="AC467" s="414" t="s">
        <v>18</v>
      </c>
      <c r="AD467" s="268" t="s">
        <v>114</v>
      </c>
      <c r="AE467" s="261"/>
      <c r="AG467" s="502" t="s">
        <v>100</v>
      </c>
      <c r="AH467" s="503"/>
      <c r="AI467" s="503"/>
      <c r="AJ467" s="503"/>
      <c r="AK467" s="503"/>
      <c r="AL467" s="503"/>
      <c r="AM467" s="503"/>
      <c r="AN467" s="503"/>
      <c r="AO467" s="503"/>
      <c r="AP467" s="414" t="s">
        <v>266</v>
      </c>
      <c r="AQ467" s="425" t="s">
        <v>212</v>
      </c>
      <c r="AR467" s="542" t="s">
        <v>4</v>
      </c>
      <c r="AS467" s="542"/>
      <c r="AT467" s="414" t="s">
        <v>214</v>
      </c>
      <c r="AU467" s="268" t="s">
        <v>269</v>
      </c>
      <c r="AW467" s="357"/>
      <c r="AX467" s="357"/>
      <c r="AY467" s="357"/>
      <c r="AZ467" s="357"/>
      <c r="BA467" s="357"/>
      <c r="BB467" s="357"/>
      <c r="BC467" s="357"/>
      <c r="BD467" s="357"/>
      <c r="BE467" s="357"/>
      <c r="BF467" s="357"/>
      <c r="BG467" s="357"/>
      <c r="BH467" s="357"/>
      <c r="BI467" s="357"/>
      <c r="BJ467" s="357"/>
      <c r="BK467" s="357"/>
      <c r="BL467" s="357"/>
      <c r="BM467" s="357"/>
      <c r="BN467" s="357"/>
      <c r="BO467" s="357"/>
      <c r="BP467" s="357"/>
      <c r="BQ467" s="357"/>
      <c r="BR467" s="357"/>
      <c r="BS467" s="357"/>
      <c r="BT467" s="357"/>
      <c r="BU467" s="357"/>
      <c r="BV467" s="357"/>
      <c r="BW467" s="357"/>
      <c r="BX467" s="357"/>
      <c r="BY467" s="357"/>
      <c r="BZ467" s="357"/>
      <c r="CA467" s="357"/>
      <c r="CB467" s="357"/>
      <c r="CC467" s="357"/>
      <c r="CD467" s="357"/>
      <c r="CE467" s="357"/>
      <c r="CF467" s="357"/>
      <c r="CG467" s="357"/>
      <c r="CH467" s="357"/>
      <c r="CI467" s="357"/>
      <c r="CJ467" s="357"/>
      <c r="CK467" s="357"/>
      <c r="CL467" s="357"/>
      <c r="CM467" s="357"/>
      <c r="CN467" s="357"/>
      <c r="CO467" s="357"/>
      <c r="CP467" s="357"/>
      <c r="CQ467" s="357"/>
      <c r="CR467" s="357"/>
      <c r="CS467" s="357"/>
      <c r="CT467" s="357"/>
      <c r="CU467" s="357"/>
      <c r="CV467" s="357"/>
      <c r="CW467" s="357"/>
      <c r="CX467" s="357"/>
      <c r="CY467" s="357"/>
      <c r="CZ467" s="357"/>
      <c r="DA467" s="357"/>
      <c r="DB467" s="357"/>
      <c r="DC467" s="357"/>
      <c r="DD467" s="357"/>
      <c r="DE467" s="357"/>
      <c r="DF467" s="357"/>
      <c r="DG467" s="357"/>
      <c r="DH467" s="357"/>
      <c r="DI467" s="357"/>
      <c r="DJ467" s="357"/>
      <c r="DK467" s="357"/>
      <c r="DL467" s="357"/>
      <c r="DM467" s="357"/>
      <c r="DN467" s="357"/>
      <c r="DO467" s="357"/>
      <c r="DP467" s="357"/>
      <c r="DQ467" s="357"/>
      <c r="DR467" s="357"/>
      <c r="DS467" s="357"/>
      <c r="DT467" s="357"/>
      <c r="DU467" s="357"/>
      <c r="DV467" s="357"/>
      <c r="DW467" s="357"/>
      <c r="DX467" s="357"/>
      <c r="DY467" s="357"/>
      <c r="DZ467" s="357"/>
      <c r="EA467" s="357"/>
      <c r="EB467" s="357"/>
      <c r="EC467" s="357"/>
      <c r="ED467" s="357"/>
    </row>
    <row r="468" spans="1:134" ht="16" thickBot="1" x14ac:dyDescent="0.4">
      <c r="A468" s="540" t="s">
        <v>37</v>
      </c>
      <c r="B468" s="541"/>
      <c r="C468" s="541"/>
      <c r="D468" s="541"/>
      <c r="E468" s="541"/>
      <c r="F468" s="541"/>
      <c r="G468" s="541"/>
      <c r="H468" s="541"/>
      <c r="I468" s="541"/>
      <c r="J468" s="243">
        <f>(SUM(J461, J447, J441, H434))*'Cumulative Budget'!$G$36</f>
        <v>0</v>
      </c>
      <c r="K468" s="593">
        <f>(SUM(K461, L461, K447, L447, K441, L441, K434, L434))*'Cumulative Budget'!$G$36</f>
        <v>0</v>
      </c>
      <c r="L468" s="593"/>
      <c r="M468" s="237">
        <f t="shared" ref="M468" si="434">SUM(J468:L468)</f>
        <v>0</v>
      </c>
      <c r="N468" s="223"/>
      <c r="P468" s="540" t="s">
        <v>37</v>
      </c>
      <c r="Q468" s="541"/>
      <c r="R468" s="541"/>
      <c r="S468" s="541"/>
      <c r="T468" s="541"/>
      <c r="U468" s="541"/>
      <c r="V468" s="541"/>
      <c r="W468" s="541"/>
      <c r="X468" s="541"/>
      <c r="Y468" s="200">
        <f t="shared" ref="Y468" si="435">AU388</f>
        <v>0</v>
      </c>
      <c r="Z468" s="302">
        <f>(SUM(Z461, Z447, Z441, X434))*'Cumulative Budget'!$G$36</f>
        <v>0</v>
      </c>
      <c r="AA468" s="588">
        <f>(SUM(AA461, AB461, AA447, AB447, AA441, AB441, AA434, AB434))*'Cumulative Budget'!$G$36</f>
        <v>0</v>
      </c>
      <c r="AB468" s="588"/>
      <c r="AC468" s="293">
        <f t="shared" ref="AC468" si="436">SUM(Z468:AB468)</f>
        <v>0</v>
      </c>
      <c r="AD468" s="294">
        <f t="shared" ref="AD468" si="437">M468-AC468</f>
        <v>0</v>
      </c>
      <c r="AE468" s="223"/>
      <c r="AG468" s="540" t="s">
        <v>37</v>
      </c>
      <c r="AH468" s="541"/>
      <c r="AI468" s="541"/>
      <c r="AJ468" s="541"/>
      <c r="AK468" s="541"/>
      <c r="AL468" s="541"/>
      <c r="AM468" s="541"/>
      <c r="AN468" s="541"/>
      <c r="AO468" s="541"/>
      <c r="AP468" s="306">
        <f t="shared" ref="AP468:AP470" si="438">AU388</f>
        <v>0</v>
      </c>
      <c r="AQ468" s="443">
        <v>0</v>
      </c>
      <c r="AR468" s="563">
        <v>0</v>
      </c>
      <c r="AS468" s="563"/>
      <c r="AT468" s="275">
        <f>SUM(AQ468:AS468)</f>
        <v>0</v>
      </c>
      <c r="AU468" s="276">
        <f>IF($S$473&lt;&gt;0, AC468+AP468-AT468, M468+AP468-AT468)</f>
        <v>0</v>
      </c>
    </row>
    <row r="469" spans="1:134" s="358" customFormat="1" ht="16" thickBot="1" x14ac:dyDescent="0.4">
      <c r="A469" s="359" t="s">
        <v>99</v>
      </c>
      <c r="B469" s="359"/>
      <c r="J469" s="233"/>
      <c r="K469" s="233"/>
      <c r="L469" s="233"/>
      <c r="M469" s="233"/>
      <c r="N469" s="223"/>
      <c r="O469" s="357"/>
      <c r="P469" s="359" t="s">
        <v>99</v>
      </c>
      <c r="Q469" s="359"/>
      <c r="Z469" s="233"/>
      <c r="AA469" s="233"/>
      <c r="AB469" s="233"/>
      <c r="AC469" s="233"/>
      <c r="AD469" s="233"/>
      <c r="AE469" s="223"/>
      <c r="AG469" s="359" t="s">
        <v>99</v>
      </c>
      <c r="AH469" s="359"/>
      <c r="AQ469" s="233"/>
      <c r="AR469" s="233"/>
      <c r="AS469" s="233"/>
      <c r="AT469" s="233"/>
      <c r="AU469" s="233"/>
      <c r="AV469" s="357"/>
      <c r="AW469" s="357"/>
      <c r="AX469" s="357"/>
      <c r="AY469" s="357"/>
      <c r="AZ469" s="357"/>
      <c r="BA469" s="357"/>
      <c r="BB469" s="357"/>
      <c r="BC469" s="357"/>
      <c r="BD469" s="357"/>
      <c r="BE469" s="357"/>
      <c r="BF469" s="357"/>
      <c r="BG469" s="357"/>
      <c r="BH469" s="357"/>
      <c r="BI469" s="357"/>
      <c r="BJ469" s="357"/>
      <c r="BK469" s="357"/>
      <c r="BL469" s="357"/>
      <c r="BM469" s="357"/>
      <c r="BN469" s="357"/>
      <c r="BO469" s="357"/>
      <c r="BP469" s="357"/>
      <c r="BQ469" s="357"/>
      <c r="BR469" s="357"/>
      <c r="BS469" s="357"/>
      <c r="BT469" s="357"/>
      <c r="BU469" s="357"/>
      <c r="BV469" s="357"/>
      <c r="BW469" s="357"/>
      <c r="BX469" s="357"/>
      <c r="BY469" s="357"/>
      <c r="BZ469" s="357"/>
      <c r="CA469" s="357"/>
      <c r="CB469" s="357"/>
      <c r="CC469" s="357"/>
      <c r="CD469" s="357"/>
      <c r="CE469" s="357"/>
      <c r="CF469" s="357"/>
      <c r="CG469" s="357"/>
      <c r="CH469" s="357"/>
      <c r="CI469" s="357"/>
      <c r="CJ469" s="357"/>
      <c r="CK469" s="357"/>
      <c r="CL469" s="357"/>
      <c r="CM469" s="357"/>
      <c r="CN469" s="357"/>
      <c r="CO469" s="357"/>
      <c r="CP469" s="357"/>
      <c r="CQ469" s="357"/>
      <c r="CR469" s="357"/>
      <c r="CS469" s="357"/>
      <c r="CT469" s="357"/>
      <c r="CU469" s="357"/>
      <c r="CV469" s="357"/>
      <c r="CW469" s="357"/>
      <c r="CX469" s="357"/>
      <c r="CY469" s="357"/>
      <c r="CZ469" s="357"/>
      <c r="DA469" s="357"/>
      <c r="DB469" s="357"/>
      <c r="DC469" s="357"/>
      <c r="DD469" s="357"/>
      <c r="DE469" s="357"/>
      <c r="DF469" s="357"/>
      <c r="DG469" s="357"/>
      <c r="DH469" s="357"/>
      <c r="DI469" s="357"/>
      <c r="DJ469" s="357"/>
      <c r="DK469" s="357"/>
      <c r="DL469" s="357"/>
      <c r="DM469" s="357"/>
      <c r="DN469" s="357"/>
      <c r="DO469" s="357"/>
      <c r="DP469" s="357"/>
      <c r="DQ469" s="357"/>
      <c r="DR469" s="357"/>
      <c r="DS469" s="357"/>
      <c r="DT469" s="357"/>
      <c r="DU469" s="357"/>
      <c r="DV469" s="357"/>
      <c r="DW469" s="357"/>
      <c r="DX469" s="357"/>
      <c r="DY469" s="357"/>
      <c r="DZ469" s="357"/>
      <c r="EA469" s="357"/>
      <c r="EB469" s="357"/>
      <c r="EC469" s="357"/>
      <c r="ED469" s="357"/>
    </row>
    <row r="470" spans="1:134" s="331" customFormat="1" ht="16" thickBot="1" x14ac:dyDescent="0.4">
      <c r="A470" s="621" t="s">
        <v>101</v>
      </c>
      <c r="B470" s="622"/>
      <c r="C470" s="622"/>
      <c r="D470" s="622"/>
      <c r="E470" s="622"/>
      <c r="F470" s="622"/>
      <c r="G470" s="622"/>
      <c r="H470" s="622"/>
      <c r="I470" s="622"/>
      <c r="J470" s="239">
        <f xml:space="preserve"> SUM(J468, J461, J447, J441, H434)</f>
        <v>0</v>
      </c>
      <c r="K470" s="211">
        <f xml:space="preserve"> SUM(K468, K461, K447, K441, K434)</f>
        <v>0</v>
      </c>
      <c r="L470" s="239">
        <f xml:space="preserve"> SUM(L461, L447, L441, L434)</f>
        <v>0</v>
      </c>
      <c r="M470" s="240">
        <f>SUM(J470:L470)</f>
        <v>0</v>
      </c>
      <c r="N470" s="246"/>
      <c r="P470" s="589" t="s">
        <v>101</v>
      </c>
      <c r="Q470" s="590"/>
      <c r="R470" s="590"/>
      <c r="S470" s="590"/>
      <c r="T470" s="590"/>
      <c r="U470" s="590"/>
      <c r="V470" s="590"/>
      <c r="W470" s="590"/>
      <c r="X470" s="590"/>
      <c r="Y470" s="201">
        <f>AU390</f>
        <v>0</v>
      </c>
      <c r="Z470" s="303">
        <f xml:space="preserve"> SUM(Z468, Z461, Z447, Z441, X434)</f>
        <v>0</v>
      </c>
      <c r="AA470" s="212">
        <f xml:space="preserve"> SUM(AA468, AA461, AA447, AA441, AA434)</f>
        <v>0</v>
      </c>
      <c r="AB470" s="303">
        <f xml:space="preserve"> SUM(AB461, AB447, AB441, AB434)</f>
        <v>0</v>
      </c>
      <c r="AC470" s="297">
        <f>SUM(Z470:AB470)</f>
        <v>0</v>
      </c>
      <c r="AD470" s="298">
        <f t="shared" ref="AD470" si="439">M470-AC470</f>
        <v>0</v>
      </c>
      <c r="AE470" s="246"/>
      <c r="AG470" s="564" t="s">
        <v>101</v>
      </c>
      <c r="AH470" s="565"/>
      <c r="AI470" s="565"/>
      <c r="AJ470" s="565"/>
      <c r="AK470" s="565"/>
      <c r="AL470" s="565"/>
      <c r="AM470" s="565"/>
      <c r="AN470" s="565"/>
      <c r="AO470" s="565"/>
      <c r="AP470" s="206">
        <f t="shared" si="438"/>
        <v>0</v>
      </c>
      <c r="AQ470" s="288">
        <f xml:space="preserve"> SUM(AQ468, AQ461, AQ447, AQ441, AO434)</f>
        <v>0</v>
      </c>
      <c r="AR470" s="213">
        <f xml:space="preserve"> SUM(AR468, AR461, AR447, AR441, AR434)</f>
        <v>0</v>
      </c>
      <c r="AS470" s="288">
        <f xml:space="preserve"> SUM(AS461, AS447, AS441, AS434)</f>
        <v>0</v>
      </c>
      <c r="AT470" s="279">
        <f>SUM(AQ470:AS470)</f>
        <v>0</v>
      </c>
      <c r="AU470" s="280">
        <f>IF($S$473&lt;&gt;0, AC470+AP470-AT470, M470+AP470-AT470)</f>
        <v>0</v>
      </c>
    </row>
    <row r="471" spans="1:134" x14ac:dyDescent="0.35">
      <c r="F471" s="357"/>
      <c r="G471" s="357"/>
      <c r="N471" s="223"/>
    </row>
    <row r="472" spans="1:134" ht="16" thickBot="1" x14ac:dyDescent="0.4">
      <c r="F472" s="357"/>
      <c r="G472" s="357"/>
      <c r="S472" s="270"/>
      <c r="V472" s="270"/>
      <c r="AG472" s="270"/>
      <c r="AH472" s="270"/>
      <c r="AI472" s="270"/>
      <c r="AJ472" s="270"/>
      <c r="AK472" s="270"/>
      <c r="AL472" s="270"/>
      <c r="AM472" s="270"/>
    </row>
    <row r="473" spans="1:134" x14ac:dyDescent="0.35">
      <c r="B473" s="576" t="s">
        <v>248</v>
      </c>
      <c r="C473" s="577"/>
      <c r="D473" s="264">
        <f>J470</f>
        <v>0</v>
      </c>
      <c r="F473" s="357"/>
      <c r="G473" s="357"/>
      <c r="O473" s="309"/>
      <c r="P473" s="652" t="s">
        <v>248</v>
      </c>
      <c r="Q473" s="646"/>
      <c r="R473" s="646"/>
      <c r="S473" s="202">
        <f>Z470</f>
        <v>0</v>
      </c>
      <c r="T473" s="646" t="s">
        <v>104</v>
      </c>
      <c r="U473" s="646"/>
      <c r="V473" s="354">
        <f>D473-S473</f>
        <v>0</v>
      </c>
      <c r="W473" s="430"/>
      <c r="X473" s="601"/>
      <c r="Y473" s="601"/>
      <c r="Z473" s="430"/>
      <c r="AA473" s="430"/>
      <c r="AF473" s="309"/>
      <c r="AG473" s="609" t="s">
        <v>191</v>
      </c>
      <c r="AH473" s="554"/>
      <c r="AI473" s="605">
        <f>AQ470</f>
        <v>0</v>
      </c>
      <c r="AJ473" s="605"/>
      <c r="AK473" s="554" t="s">
        <v>196</v>
      </c>
      <c r="AL473" s="554"/>
      <c r="AM473" s="287">
        <f>IF($S$73&lt;&gt;0, S473+'Year 1'!AM541-AI473, D473+'Year 1'!AM541-AI473)</f>
        <v>0</v>
      </c>
      <c r="AO473" s="315" t="s">
        <v>89</v>
      </c>
      <c r="AP473" s="556"/>
      <c r="AQ473" s="556"/>
      <c r="AR473" s="556" t="s">
        <v>90</v>
      </c>
      <c r="AS473" s="612"/>
    </row>
    <row r="474" spans="1:134" x14ac:dyDescent="0.35">
      <c r="B474" s="535" t="s">
        <v>249</v>
      </c>
      <c r="C474" s="536"/>
      <c r="D474" s="390">
        <f>K470</f>
        <v>0</v>
      </c>
      <c r="F474" s="357"/>
      <c r="G474" s="357"/>
      <c r="O474" s="309"/>
      <c r="P474" s="585" t="s">
        <v>249</v>
      </c>
      <c r="Q474" s="586"/>
      <c r="R474" s="586"/>
      <c r="S474" s="189">
        <f>AA470</f>
        <v>0</v>
      </c>
      <c r="T474" s="586" t="s">
        <v>105</v>
      </c>
      <c r="U474" s="586"/>
      <c r="V474" s="161">
        <f>D474-S474</f>
        <v>0</v>
      </c>
      <c r="W474" s="430"/>
      <c r="X474" s="604"/>
      <c r="Y474" s="604"/>
      <c r="Z474" s="604"/>
      <c r="AA474" s="604"/>
      <c r="AF474" s="309"/>
      <c r="AG474" s="549" t="s">
        <v>192</v>
      </c>
      <c r="AH474" s="550"/>
      <c r="AI474" s="606">
        <f>AR470</f>
        <v>0</v>
      </c>
      <c r="AJ474" s="606"/>
      <c r="AK474" s="550" t="s">
        <v>197</v>
      </c>
      <c r="AL474" s="550"/>
      <c r="AM474" s="278">
        <f>IF($S$73&lt;&gt;0, S474+'Year 1'!AM542-AI474, D474+'Year 1'!AM542-AI474)</f>
        <v>0</v>
      </c>
      <c r="AO474" s="314" t="s">
        <v>91</v>
      </c>
      <c r="AP474" s="532"/>
      <c r="AQ474" s="532"/>
      <c r="AR474" s="532"/>
      <c r="AS474" s="562"/>
    </row>
    <row r="475" spans="1:134" ht="16" thickBot="1" x14ac:dyDescent="0.4">
      <c r="B475" s="535" t="s">
        <v>224</v>
      </c>
      <c r="C475" s="536"/>
      <c r="D475" s="265">
        <f>L470</f>
        <v>0</v>
      </c>
      <c r="F475" s="357"/>
      <c r="G475" s="357"/>
      <c r="O475" s="309"/>
      <c r="P475" s="585" t="s">
        <v>224</v>
      </c>
      <c r="Q475" s="586"/>
      <c r="R475" s="586"/>
      <c r="S475" s="189">
        <f>AB470</f>
        <v>0</v>
      </c>
      <c r="T475" s="586" t="s">
        <v>106</v>
      </c>
      <c r="U475" s="586"/>
      <c r="V475" s="161">
        <f>D475-S475</f>
        <v>0</v>
      </c>
      <c r="W475" s="430"/>
      <c r="X475" s="601"/>
      <c r="Y475" s="601"/>
      <c r="Z475" s="430"/>
      <c r="AA475" s="430"/>
      <c r="AF475" s="309"/>
      <c r="AG475" s="549" t="s">
        <v>193</v>
      </c>
      <c r="AH475" s="550"/>
      <c r="AI475" s="606">
        <f>AS470</f>
        <v>0</v>
      </c>
      <c r="AJ475" s="606"/>
      <c r="AK475" s="550" t="s">
        <v>198</v>
      </c>
      <c r="AL475" s="550"/>
      <c r="AM475" s="278">
        <f>IF($S$73&lt;&gt;0, S475+'Year 1'!AM543-AI475, D475+'Year 1'!AM543-AI475)</f>
        <v>0</v>
      </c>
      <c r="AO475" s="318" t="s">
        <v>92</v>
      </c>
      <c r="AP475" s="557"/>
      <c r="AQ475" s="557"/>
      <c r="AR475" s="557" t="s">
        <v>90</v>
      </c>
      <c r="AS475" s="613"/>
    </row>
    <row r="476" spans="1:134" ht="16" thickBot="1" x14ac:dyDescent="0.4">
      <c r="B476" s="535" t="s">
        <v>250</v>
      </c>
      <c r="C476" s="536"/>
      <c r="D476" s="390">
        <f>K470+L470</f>
        <v>0</v>
      </c>
      <c r="F476" s="357"/>
      <c r="G476" s="357"/>
      <c r="O476" s="309"/>
      <c r="P476" s="585" t="s">
        <v>250</v>
      </c>
      <c r="Q476" s="586"/>
      <c r="R476" s="586"/>
      <c r="S476" s="189">
        <f>SUM(S474:S475)</f>
        <v>0</v>
      </c>
      <c r="T476" s="586" t="s">
        <v>107</v>
      </c>
      <c r="U476" s="586"/>
      <c r="V476" s="161">
        <f>D476-S476</f>
        <v>0</v>
      </c>
      <c r="W476" s="431"/>
      <c r="X476" s="431"/>
      <c r="Y476" s="431"/>
      <c r="Z476" s="431"/>
      <c r="AA476" s="431"/>
      <c r="AF476" s="309"/>
      <c r="AG476" s="549" t="s">
        <v>194</v>
      </c>
      <c r="AH476" s="550"/>
      <c r="AI476" s="606">
        <f>SUM(AI474:AI475)</f>
        <v>0</v>
      </c>
      <c r="AJ476" s="606"/>
      <c r="AK476" s="550" t="s">
        <v>200</v>
      </c>
      <c r="AL476" s="550"/>
      <c r="AM476" s="278">
        <f>IF($S$73&lt;&gt;0, S476+'Year 1'!AM544-AI476, D476+'Year 1'!AM544-AI476)</f>
        <v>0</v>
      </c>
      <c r="AO476" s="431"/>
      <c r="AP476" s="431"/>
      <c r="AQ476" s="431"/>
      <c r="AR476" s="431"/>
      <c r="AS476" s="431"/>
    </row>
    <row r="477" spans="1:134" ht="16" thickBot="1" x14ac:dyDescent="0.4">
      <c r="B477" s="535" t="s">
        <v>251</v>
      </c>
      <c r="C477" s="536"/>
      <c r="D477" s="265">
        <f>M470</f>
        <v>0</v>
      </c>
      <c r="F477" s="357"/>
      <c r="G477" s="357"/>
      <c r="O477" s="309"/>
      <c r="P477" s="585" t="s">
        <v>251</v>
      </c>
      <c r="Q477" s="586"/>
      <c r="R477" s="586"/>
      <c r="S477" s="189">
        <f>AC470</f>
        <v>0</v>
      </c>
      <c r="T477" s="580" t="s">
        <v>108</v>
      </c>
      <c r="U477" s="580"/>
      <c r="V477" s="352">
        <f>D477-S477</f>
        <v>0</v>
      </c>
      <c r="W477" s="602"/>
      <c r="X477" s="602"/>
      <c r="Y477" s="604"/>
      <c r="Z477" s="604"/>
      <c r="AA477" s="604"/>
      <c r="AB477" s="358"/>
      <c r="AC477" s="358"/>
      <c r="AD477" s="358"/>
      <c r="AF477" s="309"/>
      <c r="AG477" s="549" t="s">
        <v>281</v>
      </c>
      <c r="AH477" s="550"/>
      <c r="AI477" s="606">
        <f>AT470</f>
        <v>0</v>
      </c>
      <c r="AJ477" s="606"/>
      <c r="AK477" s="611" t="s">
        <v>282</v>
      </c>
      <c r="AL477" s="611"/>
      <c r="AM477" s="312">
        <f>IF($S$73&lt;&gt;0, S477+'Year 1'!AM545-AI477, D477+'Year 1'!AM545-AI477)</f>
        <v>0</v>
      </c>
      <c r="AO477" s="428" t="s">
        <v>93</v>
      </c>
      <c r="AP477" s="429"/>
      <c r="AQ477" s="630"/>
      <c r="AR477" s="630"/>
      <c r="AS477" s="631"/>
      <c r="AT477" s="358"/>
      <c r="AU477" s="358"/>
    </row>
    <row r="478" spans="1:134" x14ac:dyDescent="0.35">
      <c r="B478" s="535" t="s">
        <v>174</v>
      </c>
      <c r="C478" s="536"/>
      <c r="D478" s="324" t="e">
        <f>L470/K470</f>
        <v>#DIV/0!</v>
      </c>
      <c r="F478" s="357"/>
      <c r="G478" s="357"/>
      <c r="O478" s="309"/>
      <c r="P478" s="585" t="s">
        <v>174</v>
      </c>
      <c r="Q478" s="586"/>
      <c r="R478" s="586"/>
      <c r="S478" s="203" t="e">
        <f>S475/S474</f>
        <v>#DIV/0!</v>
      </c>
      <c r="T478" s="188"/>
      <c r="U478" s="188"/>
      <c r="V478" s="350"/>
      <c r="W478" s="358"/>
      <c r="X478" s="358"/>
      <c r="Y478" s="358"/>
      <c r="Z478" s="358"/>
      <c r="AA478" s="358"/>
      <c r="AF478" s="309"/>
      <c r="AG478" s="624" t="s">
        <v>208</v>
      </c>
      <c r="AH478" s="617"/>
      <c r="AI478" s="607" t="e">
        <f>AQ468/AQ470</f>
        <v>#DIV/0!</v>
      </c>
      <c r="AJ478" s="608"/>
      <c r="AK478" s="167"/>
      <c r="AL478" s="166"/>
      <c r="AM478" s="166"/>
      <c r="AO478" s="358"/>
      <c r="AP478" s="358"/>
      <c r="AQ478" s="358"/>
      <c r="AR478" s="358"/>
      <c r="AS478" s="358"/>
    </row>
    <row r="479" spans="1:134" ht="16" thickBot="1" x14ac:dyDescent="0.4">
      <c r="B479" s="537" t="s">
        <v>144</v>
      </c>
      <c r="C479" s="538"/>
      <c r="D479" s="266" t="e">
        <f>D482 &amp; D483 &amp; D484</f>
        <v>#DIV/0!</v>
      </c>
      <c r="F479" s="357"/>
      <c r="G479" s="357"/>
      <c r="O479" s="309"/>
      <c r="P479" s="629" t="s">
        <v>144</v>
      </c>
      <c r="Q479" s="580"/>
      <c r="R479" s="580"/>
      <c r="S479" s="353" t="e">
        <f>S482 &amp; S483 &amp; S484</f>
        <v>#DIV/0!</v>
      </c>
      <c r="T479" s="188"/>
      <c r="U479" s="188"/>
      <c r="V479" s="190"/>
      <c r="AF479" s="309"/>
      <c r="AG479" s="653" t="s">
        <v>209</v>
      </c>
      <c r="AH479" s="538"/>
      <c r="AI479" s="627" t="e">
        <f>AR468/(AR470+AS470)</f>
        <v>#DIV/0!</v>
      </c>
      <c r="AJ479" s="628"/>
    </row>
    <row r="480" spans="1:134" x14ac:dyDescent="0.35">
      <c r="F480" s="357"/>
      <c r="G480" s="357"/>
      <c r="AI480" s="166"/>
      <c r="AJ480" s="166"/>
    </row>
    <row r="481" spans="1:47" x14ac:dyDescent="0.35">
      <c r="F481" s="357"/>
      <c r="G481" s="357"/>
    </row>
    <row r="482" spans="1:47" x14ac:dyDescent="0.35">
      <c r="D482" s="357" t="e">
        <f>D473/D473</f>
        <v>#DIV/0!</v>
      </c>
      <c r="F482" s="357"/>
      <c r="G482" s="357"/>
      <c r="S482" s="357" t="e">
        <f>S473/S473</f>
        <v>#DIV/0!</v>
      </c>
    </row>
    <row r="483" spans="1:47" x14ac:dyDescent="0.35">
      <c r="D483" s="357" t="s">
        <v>145</v>
      </c>
      <c r="F483" s="357"/>
      <c r="G483" s="357"/>
      <c r="S483" s="357" t="s">
        <v>145</v>
      </c>
    </row>
    <row r="484" spans="1:47" x14ac:dyDescent="0.35">
      <c r="D484" s="225" t="e">
        <f>D476/D473</f>
        <v>#DIV/0!</v>
      </c>
      <c r="F484" s="357"/>
      <c r="G484" s="357"/>
      <c r="S484" s="225" t="e">
        <f>S476/S473</f>
        <v>#DIV/0!</v>
      </c>
    </row>
    <row r="485" spans="1:47" x14ac:dyDescent="0.35">
      <c r="F485" s="357"/>
      <c r="G485" s="357"/>
    </row>
    <row r="486" spans="1:47" ht="16" thickBot="1" x14ac:dyDescent="0.4">
      <c r="F486" s="357"/>
      <c r="G486" s="357"/>
    </row>
    <row r="487" spans="1:47" s="242" customFormat="1" x14ac:dyDescent="0.35">
      <c r="A487" s="519" t="s">
        <v>97</v>
      </c>
      <c r="B487" s="520"/>
      <c r="C487" s="520"/>
      <c r="D487" s="520"/>
      <c r="E487" s="520"/>
      <c r="F487" s="520"/>
      <c r="G487" s="520"/>
      <c r="H487" s="520"/>
      <c r="I487" s="520"/>
      <c r="J487" s="520"/>
      <c r="K487" s="520"/>
      <c r="L487" s="520"/>
      <c r="M487" s="521"/>
      <c r="N487" s="413"/>
      <c r="P487" s="573" t="s">
        <v>267</v>
      </c>
      <c r="Q487" s="574"/>
      <c r="R487" s="574"/>
      <c r="S487" s="574"/>
      <c r="T487" s="574"/>
      <c r="U487" s="574"/>
      <c r="V487" s="574"/>
      <c r="W487" s="574"/>
      <c r="X487" s="574"/>
      <c r="Y487" s="574"/>
      <c r="Z487" s="574"/>
      <c r="AA487" s="574"/>
      <c r="AB487" s="574"/>
      <c r="AC487" s="574"/>
      <c r="AD487" s="575"/>
      <c r="AG487" s="614" t="s">
        <v>283</v>
      </c>
      <c r="AH487" s="615"/>
      <c r="AI487" s="615"/>
      <c r="AJ487" s="615"/>
      <c r="AK487" s="615"/>
      <c r="AL487" s="615"/>
      <c r="AM487" s="615"/>
      <c r="AN487" s="615"/>
      <c r="AO487" s="615"/>
      <c r="AP487" s="615"/>
      <c r="AQ487" s="615"/>
      <c r="AR487" s="615"/>
      <c r="AS487" s="615"/>
      <c r="AT487" s="615"/>
      <c r="AU487" s="616"/>
    </row>
    <row r="488" spans="1:47" s="242" customFormat="1" x14ac:dyDescent="0.35">
      <c r="A488" s="522" t="s">
        <v>218</v>
      </c>
      <c r="B488" s="496"/>
      <c r="C488" s="496"/>
      <c r="D488" s="496"/>
      <c r="E488" s="496"/>
      <c r="F488" s="496"/>
      <c r="G488" s="496"/>
      <c r="H488" s="496"/>
      <c r="I488" s="496"/>
      <c r="J488" s="496"/>
      <c r="K488" s="496"/>
      <c r="L488" s="496"/>
      <c r="M488" s="523"/>
      <c r="N488" s="413"/>
      <c r="P488" s="522" t="s">
        <v>268</v>
      </c>
      <c r="Q488" s="496"/>
      <c r="R488" s="496"/>
      <c r="S488" s="496"/>
      <c r="T488" s="496"/>
      <c r="U488" s="496"/>
      <c r="V488" s="496"/>
      <c r="W488" s="496"/>
      <c r="X488" s="496"/>
      <c r="Y488" s="496"/>
      <c r="Z488" s="496"/>
      <c r="AA488" s="496"/>
      <c r="AB488" s="496"/>
      <c r="AC488" s="496"/>
      <c r="AD488" s="523"/>
      <c r="AG488" s="522" t="s">
        <v>283</v>
      </c>
      <c r="AH488" s="496"/>
      <c r="AI488" s="496"/>
      <c r="AJ488" s="496"/>
      <c r="AK488" s="496"/>
      <c r="AL488" s="496"/>
      <c r="AM488" s="496"/>
      <c r="AN488" s="496"/>
      <c r="AO488" s="496"/>
      <c r="AP488" s="496"/>
      <c r="AQ488" s="496"/>
      <c r="AR488" s="496"/>
      <c r="AS488" s="496"/>
      <c r="AT488" s="496"/>
      <c r="AU488" s="523"/>
    </row>
    <row r="489" spans="1:47" s="165" customFormat="1" x14ac:dyDescent="0.35">
      <c r="A489" s="495" t="s">
        <v>252</v>
      </c>
      <c r="B489" s="491"/>
      <c r="C489" s="525"/>
      <c r="D489" s="525"/>
      <c r="E489" s="525"/>
      <c r="F489" s="525"/>
      <c r="G489" s="409" t="s">
        <v>253</v>
      </c>
      <c r="H489" s="525"/>
      <c r="I489" s="525"/>
      <c r="J489" s="525"/>
      <c r="K489" s="525"/>
      <c r="L489" s="525"/>
      <c r="M489" s="526"/>
      <c r="N489" s="432"/>
      <c r="P489" s="495" t="s">
        <v>252</v>
      </c>
      <c r="Q489" s="491"/>
      <c r="R489" s="525"/>
      <c r="S489" s="525"/>
      <c r="T489" s="525"/>
      <c r="U489" s="525"/>
      <c r="V489" s="525"/>
      <c r="W489" s="409" t="s">
        <v>253</v>
      </c>
      <c r="X489" s="525"/>
      <c r="Y489" s="525"/>
      <c r="Z489" s="525"/>
      <c r="AA489" s="525"/>
      <c r="AB489" s="525"/>
      <c r="AC489" s="525"/>
      <c r="AD489" s="526"/>
      <c r="AG489" s="495" t="s">
        <v>252</v>
      </c>
      <c r="AH489" s="491"/>
      <c r="AI489" s="525"/>
      <c r="AJ489" s="525"/>
      <c r="AK489" s="525"/>
      <c r="AL489" s="525"/>
      <c r="AM489" s="525"/>
      <c r="AN489" s="409" t="s">
        <v>253</v>
      </c>
      <c r="AO489" s="525"/>
      <c r="AP489" s="525"/>
      <c r="AQ489" s="525"/>
      <c r="AR489" s="525"/>
      <c r="AS489" s="525"/>
      <c r="AT489" s="525"/>
      <c r="AU489" s="526"/>
    </row>
    <row r="490" spans="1:47" x14ac:dyDescent="0.35">
      <c r="A490" s="522" t="s">
        <v>0</v>
      </c>
      <c r="B490" s="496"/>
      <c r="C490" s="512"/>
      <c r="D490" s="512"/>
      <c r="E490" s="512"/>
      <c r="F490" s="512"/>
      <c r="G490" s="512"/>
      <c r="H490" s="512"/>
      <c r="I490" s="512"/>
      <c r="J490" s="512"/>
      <c r="K490" s="512"/>
      <c r="L490" s="512"/>
      <c r="M490" s="527"/>
      <c r="P490" s="522" t="s">
        <v>0</v>
      </c>
      <c r="Q490" s="496"/>
      <c r="R490" s="617"/>
      <c r="S490" s="617"/>
      <c r="T490" s="617"/>
      <c r="U490" s="617"/>
      <c r="V490" s="617"/>
      <c r="W490" s="617"/>
      <c r="X490" s="617"/>
      <c r="Y490" s="617"/>
      <c r="Z490" s="617"/>
      <c r="AA490" s="617"/>
      <c r="AB490" s="617"/>
      <c r="AC490" s="617"/>
      <c r="AD490" s="618"/>
      <c r="AG490" s="522" t="s">
        <v>0</v>
      </c>
      <c r="AH490" s="496"/>
      <c r="AI490" s="617"/>
      <c r="AJ490" s="617"/>
      <c r="AK490" s="617"/>
      <c r="AL490" s="617"/>
      <c r="AM490" s="617"/>
      <c r="AN490" s="617"/>
      <c r="AO490" s="617"/>
      <c r="AP490" s="617"/>
      <c r="AQ490" s="617"/>
      <c r="AR490" s="617"/>
      <c r="AS490" s="617"/>
      <c r="AT490" s="617"/>
      <c r="AU490" s="618"/>
    </row>
    <row r="491" spans="1:47" x14ac:dyDescent="0.35">
      <c r="A491" s="522" t="s">
        <v>96</v>
      </c>
      <c r="B491" s="496"/>
      <c r="C491" s="512"/>
      <c r="D491" s="512"/>
      <c r="E491" s="512"/>
      <c r="F491" s="512"/>
      <c r="G491" s="512"/>
      <c r="H491" s="512"/>
      <c r="I491" s="512"/>
      <c r="J491" s="512"/>
      <c r="K491" s="512"/>
      <c r="L491" s="512"/>
      <c r="M491" s="527"/>
      <c r="P491" s="522" t="s">
        <v>96</v>
      </c>
      <c r="Q491" s="496"/>
      <c r="R491" s="617"/>
      <c r="S491" s="617"/>
      <c r="T491" s="617"/>
      <c r="U491" s="617"/>
      <c r="V491" s="617"/>
      <c r="W491" s="617"/>
      <c r="X491" s="617"/>
      <c r="Y491" s="617"/>
      <c r="Z491" s="617"/>
      <c r="AA491" s="617"/>
      <c r="AB491" s="617"/>
      <c r="AC491" s="617"/>
      <c r="AD491" s="618"/>
      <c r="AG491" s="522" t="s">
        <v>96</v>
      </c>
      <c r="AH491" s="496"/>
      <c r="AI491" s="617"/>
      <c r="AJ491" s="617"/>
      <c r="AK491" s="617"/>
      <c r="AL491" s="617"/>
      <c r="AM491" s="617"/>
      <c r="AN491" s="617"/>
      <c r="AO491" s="617"/>
      <c r="AP491" s="617"/>
      <c r="AQ491" s="617"/>
      <c r="AR491" s="617"/>
      <c r="AS491" s="617"/>
      <c r="AT491" s="617"/>
      <c r="AU491" s="618"/>
    </row>
    <row r="492" spans="1:47" ht="16" thickBot="1" x14ac:dyDescent="0.4">
      <c r="A492" s="540" t="s">
        <v>2</v>
      </c>
      <c r="B492" s="541"/>
      <c r="C492" s="528"/>
      <c r="D492" s="528"/>
      <c r="E492" s="528"/>
      <c r="F492" s="528"/>
      <c r="G492" s="528"/>
      <c r="H492" s="528"/>
      <c r="I492" s="528"/>
      <c r="J492" s="528"/>
      <c r="K492" s="528"/>
      <c r="L492" s="528"/>
      <c r="M492" s="529"/>
      <c r="P492" s="540" t="s">
        <v>2</v>
      </c>
      <c r="Q492" s="541"/>
      <c r="R492" s="494"/>
      <c r="S492" s="494"/>
      <c r="T492" s="494"/>
      <c r="U492" s="494"/>
      <c r="V492" s="494"/>
      <c r="W492" s="494"/>
      <c r="X492" s="494"/>
      <c r="Y492" s="494"/>
      <c r="Z492" s="494"/>
      <c r="AA492" s="494"/>
      <c r="AB492" s="494"/>
      <c r="AC492" s="494"/>
      <c r="AD492" s="619"/>
      <c r="AG492" s="540" t="s">
        <v>2</v>
      </c>
      <c r="AH492" s="541"/>
      <c r="AI492" s="494"/>
      <c r="AJ492" s="494"/>
      <c r="AK492" s="494"/>
      <c r="AL492" s="494"/>
      <c r="AM492" s="494"/>
      <c r="AN492" s="494"/>
      <c r="AO492" s="494"/>
      <c r="AP492" s="494"/>
      <c r="AQ492" s="494"/>
      <c r="AR492" s="494"/>
      <c r="AS492" s="494"/>
      <c r="AT492" s="494"/>
      <c r="AU492" s="619"/>
    </row>
    <row r="493" spans="1:47" ht="16" thickBot="1" x14ac:dyDescent="0.4">
      <c r="F493" s="357"/>
      <c r="G493" s="357"/>
    </row>
    <row r="494" spans="1:47" s="242" customFormat="1" x14ac:dyDescent="0.35">
      <c r="A494" s="502" t="s">
        <v>84</v>
      </c>
      <c r="B494" s="503"/>
      <c r="C494" s="503"/>
      <c r="D494" s="503"/>
      <c r="E494" s="503"/>
      <c r="F494" s="503"/>
      <c r="G494" s="503"/>
      <c r="H494" s="503"/>
      <c r="I494" s="503"/>
      <c r="J494" s="503"/>
      <c r="K494" s="503"/>
      <c r="L494" s="503"/>
      <c r="M494" s="518"/>
      <c r="N494" s="413"/>
      <c r="P494" s="502" t="s">
        <v>84</v>
      </c>
      <c r="Q494" s="503"/>
      <c r="R494" s="503"/>
      <c r="S494" s="503"/>
      <c r="T494" s="503"/>
      <c r="U494" s="503"/>
      <c r="V494" s="503"/>
      <c r="W494" s="503"/>
      <c r="X494" s="503"/>
      <c r="Y494" s="503"/>
      <c r="Z494" s="503"/>
      <c r="AA494" s="503"/>
      <c r="AB494" s="503"/>
      <c r="AC494" s="503"/>
      <c r="AD494" s="518"/>
      <c r="AE494" s="413"/>
      <c r="AG494" s="502" t="s">
        <v>84</v>
      </c>
      <c r="AH494" s="503"/>
      <c r="AI494" s="503"/>
      <c r="AJ494" s="503"/>
      <c r="AK494" s="503"/>
      <c r="AL494" s="503"/>
      <c r="AM494" s="503"/>
      <c r="AN494" s="503"/>
      <c r="AO494" s="503"/>
      <c r="AP494" s="503"/>
      <c r="AQ494" s="503"/>
      <c r="AR494" s="503"/>
      <c r="AS494" s="503"/>
      <c r="AT494" s="503"/>
      <c r="AU494" s="518"/>
    </row>
    <row r="495" spans="1:47" s="242" customFormat="1" x14ac:dyDescent="0.35">
      <c r="A495" s="419"/>
      <c r="B495" s="412" t="s">
        <v>85</v>
      </c>
      <c r="C495" s="496" t="s">
        <v>13</v>
      </c>
      <c r="D495" s="496"/>
      <c r="E495" s="424" t="s">
        <v>14</v>
      </c>
      <c r="F495" s="412" t="s">
        <v>171</v>
      </c>
      <c r="G495" s="412" t="s">
        <v>68</v>
      </c>
      <c r="H495" s="422" t="s">
        <v>151</v>
      </c>
      <c r="I495" s="412" t="s">
        <v>80</v>
      </c>
      <c r="J495" s="412" t="s">
        <v>81</v>
      </c>
      <c r="K495" s="422" t="s">
        <v>82</v>
      </c>
      <c r="L495" s="412" t="s">
        <v>150</v>
      </c>
      <c r="M495" s="259" t="s">
        <v>18</v>
      </c>
      <c r="N495" s="413"/>
      <c r="P495" s="419"/>
      <c r="Q495" s="412" t="s">
        <v>85</v>
      </c>
      <c r="R495" s="496" t="s">
        <v>13</v>
      </c>
      <c r="S495" s="496"/>
      <c r="T495" s="424" t="s">
        <v>14</v>
      </c>
      <c r="U495" s="260" t="s">
        <v>269</v>
      </c>
      <c r="V495" s="424" t="s">
        <v>171</v>
      </c>
      <c r="W495" s="424" t="s">
        <v>68</v>
      </c>
      <c r="X495" s="260" t="s">
        <v>151</v>
      </c>
      <c r="Y495" s="424" t="s">
        <v>80</v>
      </c>
      <c r="Z495" s="424" t="s">
        <v>81</v>
      </c>
      <c r="AA495" s="260" t="s">
        <v>82</v>
      </c>
      <c r="AB495" s="424" t="s">
        <v>150</v>
      </c>
      <c r="AC495" s="260" t="s">
        <v>18</v>
      </c>
      <c r="AD495" s="267" t="s">
        <v>114</v>
      </c>
      <c r="AE495" s="413"/>
      <c r="AG495" s="419"/>
      <c r="AH495" s="412" t="s">
        <v>85</v>
      </c>
      <c r="AI495" s="496" t="s">
        <v>13</v>
      </c>
      <c r="AJ495" s="496"/>
      <c r="AK495" s="424" t="s">
        <v>14</v>
      </c>
      <c r="AL495" s="260" t="s">
        <v>269</v>
      </c>
      <c r="AM495" s="424" t="s">
        <v>171</v>
      </c>
      <c r="AN495" s="424" t="s">
        <v>68</v>
      </c>
      <c r="AO495" s="260" t="s">
        <v>151</v>
      </c>
      <c r="AP495" s="424" t="s">
        <v>80</v>
      </c>
      <c r="AQ495" s="424" t="s">
        <v>81</v>
      </c>
      <c r="AR495" s="260" t="s">
        <v>82</v>
      </c>
      <c r="AS495" s="424" t="s">
        <v>150</v>
      </c>
      <c r="AT495" s="260" t="s">
        <v>213</v>
      </c>
      <c r="AU495" s="267" t="s">
        <v>284</v>
      </c>
    </row>
    <row r="496" spans="1:47" x14ac:dyDescent="0.35">
      <c r="A496" s="415">
        <v>1</v>
      </c>
      <c r="B496" s="420"/>
      <c r="C496" s="491"/>
      <c r="D496" s="491"/>
      <c r="E496" s="423"/>
      <c r="F496" s="234">
        <v>0</v>
      </c>
      <c r="G496" s="234">
        <v>0</v>
      </c>
      <c r="H496" s="235">
        <f>SUM(F496:G496)</f>
        <v>0</v>
      </c>
      <c r="I496" s="234">
        <v>0</v>
      </c>
      <c r="J496" s="234">
        <v>0</v>
      </c>
      <c r="K496" s="235">
        <f>SUM(I496:J496)</f>
        <v>0</v>
      </c>
      <c r="L496" s="234">
        <v>0</v>
      </c>
      <c r="M496" s="236">
        <f>SUM(H496, K496, L496)</f>
        <v>0</v>
      </c>
      <c r="N496" s="222"/>
      <c r="P496" s="415">
        <v>1</v>
      </c>
      <c r="Q496" s="420"/>
      <c r="R496" s="491"/>
      <c r="S496" s="491"/>
      <c r="T496" s="409"/>
      <c r="U496" s="162">
        <f>AU416</f>
        <v>0</v>
      </c>
      <c r="V496" s="234">
        <v>0</v>
      </c>
      <c r="W496" s="234">
        <v>0</v>
      </c>
      <c r="X496" s="295">
        <f>SUM(V496:W496)</f>
        <v>0</v>
      </c>
      <c r="Y496" s="234">
        <v>0</v>
      </c>
      <c r="Z496" s="234">
        <v>0</v>
      </c>
      <c r="AA496" s="295">
        <f>SUM(Y496:Z496)</f>
        <v>0</v>
      </c>
      <c r="AB496" s="234">
        <v>0</v>
      </c>
      <c r="AC496" s="295">
        <f>SUM(X496, AA496, AB496)</f>
        <v>0</v>
      </c>
      <c r="AD496" s="296">
        <f>M496-AC496</f>
        <v>0</v>
      </c>
      <c r="AE496" s="222"/>
      <c r="AG496" s="415">
        <v>1</v>
      </c>
      <c r="AH496" s="420"/>
      <c r="AI496" s="491"/>
      <c r="AJ496" s="491"/>
      <c r="AK496" s="409"/>
      <c r="AL496" s="307">
        <f>AU416</f>
        <v>0</v>
      </c>
      <c r="AM496" s="234">
        <v>0</v>
      </c>
      <c r="AN496" s="234">
        <v>0</v>
      </c>
      <c r="AO496" s="277">
        <f>SUM(AM496:AN496)</f>
        <v>0</v>
      </c>
      <c r="AP496" s="234">
        <v>0</v>
      </c>
      <c r="AQ496" s="234">
        <v>0</v>
      </c>
      <c r="AR496" s="277">
        <f>SUM(AP496:AQ496)</f>
        <v>0</v>
      </c>
      <c r="AS496" s="234">
        <v>0</v>
      </c>
      <c r="AT496" s="277">
        <f>SUM(AO496, AR496, AS496)</f>
        <v>0</v>
      </c>
      <c r="AU496" s="278">
        <f>IF($S$553&lt;&gt;0, AC496+AL496-AT496, M496+AL496-AT496)</f>
        <v>0</v>
      </c>
    </row>
    <row r="497" spans="1:48" x14ac:dyDescent="0.35">
      <c r="A497" s="415">
        <v>2</v>
      </c>
      <c r="B497" s="420"/>
      <c r="C497" s="491"/>
      <c r="D497" s="491"/>
      <c r="E497" s="423"/>
      <c r="F497" s="234">
        <v>0</v>
      </c>
      <c r="G497" s="234">
        <v>0</v>
      </c>
      <c r="H497" s="235">
        <f t="shared" ref="H497:H502" si="440">SUM(F497:G497)</f>
        <v>0</v>
      </c>
      <c r="I497" s="234">
        <v>0</v>
      </c>
      <c r="J497" s="234">
        <v>0</v>
      </c>
      <c r="K497" s="235">
        <f t="shared" ref="K497:K502" si="441">SUM(I497:J497)</f>
        <v>0</v>
      </c>
      <c r="L497" s="234">
        <v>0</v>
      </c>
      <c r="M497" s="236">
        <f t="shared" ref="M497:M502" si="442">SUM(H497, K497, L497)</f>
        <v>0</v>
      </c>
      <c r="N497" s="222"/>
      <c r="P497" s="415">
        <v>2</v>
      </c>
      <c r="Q497" s="420"/>
      <c r="R497" s="491"/>
      <c r="S497" s="491"/>
      <c r="T497" s="409"/>
      <c r="U497" s="162">
        <f t="shared" ref="U497:U503" si="443">AU417</f>
        <v>0</v>
      </c>
      <c r="V497" s="234">
        <v>0</v>
      </c>
      <c r="W497" s="234">
        <v>0</v>
      </c>
      <c r="X497" s="295">
        <f t="shared" ref="X497:X502" si="444">SUM(V497:W497)</f>
        <v>0</v>
      </c>
      <c r="Y497" s="234">
        <v>0</v>
      </c>
      <c r="Z497" s="234">
        <v>0</v>
      </c>
      <c r="AA497" s="295">
        <f t="shared" ref="AA497:AA502" si="445">SUM(Y497:Z497)</f>
        <v>0</v>
      </c>
      <c r="AB497" s="234">
        <v>0</v>
      </c>
      <c r="AC497" s="295">
        <f t="shared" ref="AC497:AC502" si="446">SUM(X497, AA497, AB497)</f>
        <v>0</v>
      </c>
      <c r="AD497" s="296">
        <f t="shared" ref="AD497:AD502" si="447">M497-AC497</f>
        <v>0</v>
      </c>
      <c r="AE497" s="222"/>
      <c r="AG497" s="415">
        <v>2</v>
      </c>
      <c r="AH497" s="420"/>
      <c r="AI497" s="491"/>
      <c r="AJ497" s="491"/>
      <c r="AK497" s="409"/>
      <c r="AL497" s="307">
        <f t="shared" ref="AL497:AL503" si="448">AU417</f>
        <v>0</v>
      </c>
      <c r="AM497" s="234">
        <v>0</v>
      </c>
      <c r="AN497" s="234">
        <v>0</v>
      </c>
      <c r="AO497" s="277">
        <f t="shared" ref="AO497:AO502" si="449">SUM(AM497:AN497)</f>
        <v>0</v>
      </c>
      <c r="AP497" s="234">
        <v>0</v>
      </c>
      <c r="AQ497" s="234">
        <v>0</v>
      </c>
      <c r="AR497" s="277">
        <f t="shared" ref="AR497:AR502" si="450">SUM(AP497:AQ497)</f>
        <v>0</v>
      </c>
      <c r="AS497" s="234">
        <v>0</v>
      </c>
      <c r="AT497" s="277">
        <f t="shared" ref="AT497:AT502" si="451">SUM(AO497, AR497, AS497)</f>
        <v>0</v>
      </c>
      <c r="AU497" s="278">
        <f t="shared" ref="AU497:AU503" si="452">IF($S$553&lt;&gt;0, AC497+AL497-AT497, M497+AL497-AT497)</f>
        <v>0</v>
      </c>
    </row>
    <row r="498" spans="1:48" x14ac:dyDescent="0.35">
      <c r="A498" s="415">
        <v>3</v>
      </c>
      <c r="B498" s="420"/>
      <c r="C498" s="491"/>
      <c r="D498" s="491"/>
      <c r="E498" s="423"/>
      <c r="F498" s="234">
        <v>0</v>
      </c>
      <c r="G498" s="234">
        <v>0</v>
      </c>
      <c r="H498" s="235">
        <f t="shared" si="440"/>
        <v>0</v>
      </c>
      <c r="I498" s="234">
        <v>0</v>
      </c>
      <c r="J498" s="234">
        <v>0</v>
      </c>
      <c r="K498" s="235">
        <f t="shared" si="441"/>
        <v>0</v>
      </c>
      <c r="L498" s="234">
        <v>0</v>
      </c>
      <c r="M498" s="236">
        <f t="shared" si="442"/>
        <v>0</v>
      </c>
      <c r="N498" s="222"/>
      <c r="P498" s="415">
        <v>3</v>
      </c>
      <c r="Q498" s="420"/>
      <c r="R498" s="491"/>
      <c r="S498" s="491"/>
      <c r="T498" s="409"/>
      <c r="U498" s="162">
        <f t="shared" si="443"/>
        <v>0</v>
      </c>
      <c r="V498" s="234">
        <v>0</v>
      </c>
      <c r="W498" s="234">
        <v>0</v>
      </c>
      <c r="X498" s="295">
        <f t="shared" si="444"/>
        <v>0</v>
      </c>
      <c r="Y498" s="234">
        <v>0</v>
      </c>
      <c r="Z498" s="234">
        <v>0</v>
      </c>
      <c r="AA498" s="295">
        <f t="shared" si="445"/>
        <v>0</v>
      </c>
      <c r="AB498" s="234">
        <v>0</v>
      </c>
      <c r="AC498" s="295">
        <f t="shared" si="446"/>
        <v>0</v>
      </c>
      <c r="AD498" s="296">
        <f t="shared" si="447"/>
        <v>0</v>
      </c>
      <c r="AE498" s="222"/>
      <c r="AG498" s="415">
        <v>3</v>
      </c>
      <c r="AH498" s="420"/>
      <c r="AI498" s="491"/>
      <c r="AJ498" s="491"/>
      <c r="AK498" s="409"/>
      <c r="AL498" s="307">
        <f t="shared" si="448"/>
        <v>0</v>
      </c>
      <c r="AM498" s="234">
        <v>0</v>
      </c>
      <c r="AN498" s="234">
        <v>0</v>
      </c>
      <c r="AO498" s="277">
        <f t="shared" si="449"/>
        <v>0</v>
      </c>
      <c r="AP498" s="234">
        <v>0</v>
      </c>
      <c r="AQ498" s="234">
        <v>0</v>
      </c>
      <c r="AR498" s="277">
        <f t="shared" si="450"/>
        <v>0</v>
      </c>
      <c r="AS498" s="234">
        <v>0</v>
      </c>
      <c r="AT498" s="277">
        <f t="shared" si="451"/>
        <v>0</v>
      </c>
      <c r="AU498" s="278">
        <f t="shared" si="452"/>
        <v>0</v>
      </c>
    </row>
    <row r="499" spans="1:48" x14ac:dyDescent="0.35">
      <c r="A499" s="415">
        <v>4</v>
      </c>
      <c r="B499" s="420"/>
      <c r="C499" s="491"/>
      <c r="D499" s="491"/>
      <c r="E499" s="423"/>
      <c r="F499" s="234">
        <v>0</v>
      </c>
      <c r="G499" s="234">
        <v>0</v>
      </c>
      <c r="H499" s="235">
        <f>SUM(F499:G499)</f>
        <v>0</v>
      </c>
      <c r="I499" s="234">
        <v>0</v>
      </c>
      <c r="J499" s="234">
        <v>0</v>
      </c>
      <c r="K499" s="235">
        <f>SUM(I499:J499)</f>
        <v>0</v>
      </c>
      <c r="L499" s="234">
        <v>0</v>
      </c>
      <c r="M499" s="236">
        <f>SUM(H499, K499, L499)</f>
        <v>0</v>
      </c>
      <c r="N499" s="222"/>
      <c r="P499" s="415">
        <v>4</v>
      </c>
      <c r="Q499" s="420"/>
      <c r="R499" s="491"/>
      <c r="S499" s="491"/>
      <c r="T499" s="409"/>
      <c r="U499" s="162">
        <f t="shared" si="443"/>
        <v>0</v>
      </c>
      <c r="V499" s="234">
        <v>0</v>
      </c>
      <c r="W499" s="234">
        <v>0</v>
      </c>
      <c r="X499" s="295">
        <f t="shared" si="444"/>
        <v>0</v>
      </c>
      <c r="Y499" s="234">
        <v>0</v>
      </c>
      <c r="Z499" s="234">
        <v>0</v>
      </c>
      <c r="AA499" s="295">
        <f t="shared" si="445"/>
        <v>0</v>
      </c>
      <c r="AB499" s="234">
        <v>0</v>
      </c>
      <c r="AC499" s="295">
        <f t="shared" si="446"/>
        <v>0</v>
      </c>
      <c r="AD499" s="296">
        <f t="shared" si="447"/>
        <v>0</v>
      </c>
      <c r="AE499" s="222"/>
      <c r="AG499" s="415">
        <v>4</v>
      </c>
      <c r="AH499" s="420"/>
      <c r="AI499" s="491"/>
      <c r="AJ499" s="491"/>
      <c r="AK499" s="409"/>
      <c r="AL499" s="307">
        <f t="shared" si="448"/>
        <v>0</v>
      </c>
      <c r="AM499" s="234">
        <v>0</v>
      </c>
      <c r="AN499" s="234">
        <v>0</v>
      </c>
      <c r="AO499" s="277">
        <f t="shared" si="449"/>
        <v>0</v>
      </c>
      <c r="AP499" s="234">
        <v>0</v>
      </c>
      <c r="AQ499" s="234">
        <v>0</v>
      </c>
      <c r="AR499" s="277">
        <f t="shared" si="450"/>
        <v>0</v>
      </c>
      <c r="AS499" s="234">
        <v>0</v>
      </c>
      <c r="AT499" s="277">
        <f t="shared" si="451"/>
        <v>0</v>
      </c>
      <c r="AU499" s="278">
        <f t="shared" si="452"/>
        <v>0</v>
      </c>
    </row>
    <row r="500" spans="1:48" x14ac:dyDescent="0.35">
      <c r="A500" s="415">
        <v>5</v>
      </c>
      <c r="B500" s="420"/>
      <c r="C500" s="491"/>
      <c r="D500" s="491"/>
      <c r="E500" s="423"/>
      <c r="F500" s="234">
        <v>0</v>
      </c>
      <c r="G500" s="234">
        <v>0</v>
      </c>
      <c r="H500" s="235">
        <f t="shared" si="440"/>
        <v>0</v>
      </c>
      <c r="I500" s="234">
        <v>0</v>
      </c>
      <c r="J500" s="234">
        <v>0</v>
      </c>
      <c r="K500" s="235">
        <f t="shared" si="441"/>
        <v>0</v>
      </c>
      <c r="L500" s="234">
        <v>0</v>
      </c>
      <c r="M500" s="236">
        <f t="shared" si="442"/>
        <v>0</v>
      </c>
      <c r="N500" s="222"/>
      <c r="P500" s="415">
        <v>5</v>
      </c>
      <c r="Q500" s="420"/>
      <c r="R500" s="491"/>
      <c r="S500" s="491"/>
      <c r="T500" s="409"/>
      <c r="U500" s="162">
        <f t="shared" si="443"/>
        <v>0</v>
      </c>
      <c r="V500" s="234">
        <v>0</v>
      </c>
      <c r="W500" s="234">
        <v>0</v>
      </c>
      <c r="X500" s="295">
        <f t="shared" si="444"/>
        <v>0</v>
      </c>
      <c r="Y500" s="234">
        <v>0</v>
      </c>
      <c r="Z500" s="234">
        <v>0</v>
      </c>
      <c r="AA500" s="295">
        <f t="shared" si="445"/>
        <v>0</v>
      </c>
      <c r="AB500" s="234">
        <v>0</v>
      </c>
      <c r="AC500" s="295">
        <f t="shared" si="446"/>
        <v>0</v>
      </c>
      <c r="AD500" s="296">
        <f t="shared" si="447"/>
        <v>0</v>
      </c>
      <c r="AE500" s="222"/>
      <c r="AG500" s="415">
        <v>5</v>
      </c>
      <c r="AH500" s="420"/>
      <c r="AI500" s="491"/>
      <c r="AJ500" s="491"/>
      <c r="AK500" s="409"/>
      <c r="AL500" s="307">
        <f t="shared" si="448"/>
        <v>0</v>
      </c>
      <c r="AM500" s="234">
        <v>0</v>
      </c>
      <c r="AN500" s="234">
        <v>0</v>
      </c>
      <c r="AO500" s="277">
        <f t="shared" si="449"/>
        <v>0</v>
      </c>
      <c r="AP500" s="234">
        <v>0</v>
      </c>
      <c r="AQ500" s="234">
        <v>0</v>
      </c>
      <c r="AR500" s="277">
        <f t="shared" si="450"/>
        <v>0</v>
      </c>
      <c r="AS500" s="234">
        <v>0</v>
      </c>
      <c r="AT500" s="277">
        <f t="shared" si="451"/>
        <v>0</v>
      </c>
      <c r="AU500" s="278">
        <f t="shared" si="452"/>
        <v>0</v>
      </c>
    </row>
    <row r="501" spans="1:48" x14ac:dyDescent="0.35">
      <c r="A501" s="415">
        <v>6</v>
      </c>
      <c r="B501" s="420"/>
      <c r="C501" s="491"/>
      <c r="D501" s="491"/>
      <c r="E501" s="423"/>
      <c r="F501" s="234">
        <v>0</v>
      </c>
      <c r="G501" s="234">
        <v>0</v>
      </c>
      <c r="H501" s="235">
        <f t="shared" si="440"/>
        <v>0</v>
      </c>
      <c r="I501" s="234">
        <v>0</v>
      </c>
      <c r="J501" s="234">
        <v>0</v>
      </c>
      <c r="K501" s="235">
        <f t="shared" si="441"/>
        <v>0</v>
      </c>
      <c r="L501" s="234">
        <v>0</v>
      </c>
      <c r="M501" s="236">
        <f t="shared" si="442"/>
        <v>0</v>
      </c>
      <c r="N501" s="222"/>
      <c r="P501" s="415">
        <v>6</v>
      </c>
      <c r="Q501" s="420"/>
      <c r="R501" s="491"/>
      <c r="S501" s="491"/>
      <c r="T501" s="409"/>
      <c r="U501" s="162">
        <f t="shared" si="443"/>
        <v>0</v>
      </c>
      <c r="V501" s="234">
        <v>0</v>
      </c>
      <c r="W501" s="234">
        <v>0</v>
      </c>
      <c r="X501" s="295">
        <f t="shared" si="444"/>
        <v>0</v>
      </c>
      <c r="Y501" s="234">
        <v>0</v>
      </c>
      <c r="Z501" s="234">
        <v>0</v>
      </c>
      <c r="AA501" s="295">
        <f t="shared" si="445"/>
        <v>0</v>
      </c>
      <c r="AB501" s="234">
        <v>0</v>
      </c>
      <c r="AC501" s="295">
        <f t="shared" si="446"/>
        <v>0</v>
      </c>
      <c r="AD501" s="296">
        <f t="shared" si="447"/>
        <v>0</v>
      </c>
      <c r="AE501" s="222"/>
      <c r="AG501" s="415">
        <v>6</v>
      </c>
      <c r="AH501" s="420"/>
      <c r="AI501" s="491"/>
      <c r="AJ501" s="491"/>
      <c r="AK501" s="409"/>
      <c r="AL501" s="307">
        <f t="shared" si="448"/>
        <v>0</v>
      </c>
      <c r="AM501" s="234">
        <v>0</v>
      </c>
      <c r="AN501" s="234">
        <v>0</v>
      </c>
      <c r="AO501" s="277">
        <f t="shared" si="449"/>
        <v>0</v>
      </c>
      <c r="AP501" s="234">
        <v>0</v>
      </c>
      <c r="AQ501" s="234">
        <v>0</v>
      </c>
      <c r="AR501" s="277">
        <f t="shared" si="450"/>
        <v>0</v>
      </c>
      <c r="AS501" s="234">
        <v>0</v>
      </c>
      <c r="AT501" s="277">
        <f t="shared" si="451"/>
        <v>0</v>
      </c>
      <c r="AU501" s="278">
        <f t="shared" si="452"/>
        <v>0</v>
      </c>
    </row>
    <row r="502" spans="1:48" x14ac:dyDescent="0.35">
      <c r="A502" s="620" t="s">
        <v>180</v>
      </c>
      <c r="B502" s="617"/>
      <c r="C502" s="532">
        <v>0</v>
      </c>
      <c r="D502" s="532"/>
      <c r="E502" s="423"/>
      <c r="F502" s="234">
        <v>0</v>
      </c>
      <c r="G502" s="234">
        <v>0</v>
      </c>
      <c r="H502" s="235">
        <f t="shared" si="440"/>
        <v>0</v>
      </c>
      <c r="I502" s="234">
        <v>0</v>
      </c>
      <c r="J502" s="234">
        <v>0</v>
      </c>
      <c r="K502" s="235">
        <f t="shared" si="441"/>
        <v>0</v>
      </c>
      <c r="L502" s="234">
        <v>0</v>
      </c>
      <c r="M502" s="236">
        <f t="shared" si="442"/>
        <v>0</v>
      </c>
      <c r="N502" s="222"/>
      <c r="P502" s="620" t="s">
        <v>180</v>
      </c>
      <c r="Q502" s="617"/>
      <c r="R502" s="532">
        <v>0</v>
      </c>
      <c r="S502" s="532"/>
      <c r="T502" s="409"/>
      <c r="U502" s="162">
        <f t="shared" si="443"/>
        <v>0</v>
      </c>
      <c r="V502" s="234">
        <v>0</v>
      </c>
      <c r="W502" s="234">
        <v>0</v>
      </c>
      <c r="X502" s="295">
        <f t="shared" si="444"/>
        <v>0</v>
      </c>
      <c r="Y502" s="234">
        <v>0</v>
      </c>
      <c r="Z502" s="234">
        <v>0</v>
      </c>
      <c r="AA502" s="295">
        <f t="shared" si="445"/>
        <v>0</v>
      </c>
      <c r="AB502" s="234">
        <v>0</v>
      </c>
      <c r="AC502" s="295">
        <f t="shared" si="446"/>
        <v>0</v>
      </c>
      <c r="AD502" s="296">
        <f t="shared" si="447"/>
        <v>0</v>
      </c>
      <c r="AE502" s="222"/>
      <c r="AG502" s="620" t="s">
        <v>180</v>
      </c>
      <c r="AH502" s="617"/>
      <c r="AI502" s="532">
        <v>0</v>
      </c>
      <c r="AJ502" s="532"/>
      <c r="AK502" s="409"/>
      <c r="AL502" s="307">
        <f t="shared" si="448"/>
        <v>0</v>
      </c>
      <c r="AM502" s="234">
        <v>0</v>
      </c>
      <c r="AN502" s="234">
        <v>0</v>
      </c>
      <c r="AO502" s="277">
        <f t="shared" si="449"/>
        <v>0</v>
      </c>
      <c r="AP502" s="234">
        <v>0</v>
      </c>
      <c r="AQ502" s="234">
        <v>0</v>
      </c>
      <c r="AR502" s="277">
        <f t="shared" si="450"/>
        <v>0</v>
      </c>
      <c r="AS502" s="234">
        <v>0</v>
      </c>
      <c r="AT502" s="277">
        <f t="shared" si="451"/>
        <v>0</v>
      </c>
      <c r="AU502" s="278">
        <f t="shared" si="452"/>
        <v>0</v>
      </c>
    </row>
    <row r="503" spans="1:48" ht="16" thickBot="1" x14ac:dyDescent="0.4">
      <c r="A503" s="493" t="s">
        <v>207</v>
      </c>
      <c r="B503" s="494"/>
      <c r="C503" s="497">
        <f>COUNTA(B496:B501)+C502</f>
        <v>0</v>
      </c>
      <c r="D503" s="497"/>
      <c r="E503" s="411"/>
      <c r="F503" s="250">
        <f>SUM(F496:F502)</f>
        <v>0</v>
      </c>
      <c r="G503" s="250">
        <f>SUM(G496:G502)</f>
        <v>0</v>
      </c>
      <c r="H503" s="250">
        <f t="shared" ref="H503:L503" si="453">SUM(H496:H502)</f>
        <v>0</v>
      </c>
      <c r="I503" s="250">
        <f t="shared" si="453"/>
        <v>0</v>
      </c>
      <c r="J503" s="250">
        <f>SUM(J496:J502)</f>
        <v>0</v>
      </c>
      <c r="K503" s="250">
        <f t="shared" si="453"/>
        <v>0</v>
      </c>
      <c r="L503" s="250">
        <f t="shared" si="453"/>
        <v>0</v>
      </c>
      <c r="M503" s="237">
        <f>SUM(M496:M502)</f>
        <v>0</v>
      </c>
      <c r="N503" s="222"/>
      <c r="P503" s="493" t="s">
        <v>207</v>
      </c>
      <c r="Q503" s="494"/>
      <c r="R503" s="498">
        <f>COUNTA(Q496:Q501)+R502</f>
        <v>0</v>
      </c>
      <c r="S503" s="498"/>
      <c r="T503" s="411"/>
      <c r="U503" s="339">
        <f t="shared" si="443"/>
        <v>0</v>
      </c>
      <c r="V503" s="293">
        <f>SUM(V496:V502)</f>
        <v>0</v>
      </c>
      <c r="W503" s="293">
        <f>SUM(W496:W502)</f>
        <v>0</v>
      </c>
      <c r="X503" s="293">
        <f t="shared" ref="X503:AB503" si="454">SUM(X496:X502)</f>
        <v>0</v>
      </c>
      <c r="Y503" s="293">
        <f t="shared" si="454"/>
        <v>0</v>
      </c>
      <c r="Z503" s="293">
        <f t="shared" si="454"/>
        <v>0</v>
      </c>
      <c r="AA503" s="293">
        <f t="shared" si="454"/>
        <v>0</v>
      </c>
      <c r="AB503" s="293">
        <f t="shared" si="454"/>
        <v>0</v>
      </c>
      <c r="AC503" s="293">
        <f>SUM(AC496:AC502)</f>
        <v>0</v>
      </c>
      <c r="AD503" s="294">
        <f>SUM(AD496:AD502)</f>
        <v>0</v>
      </c>
      <c r="AE503" s="222"/>
      <c r="AG503" s="493" t="s">
        <v>207</v>
      </c>
      <c r="AH503" s="494"/>
      <c r="AI503" s="543">
        <f>COUNTA(AH496:AH501)+AI502</f>
        <v>0</v>
      </c>
      <c r="AJ503" s="543"/>
      <c r="AK503" s="411"/>
      <c r="AL503" s="337">
        <f t="shared" si="448"/>
        <v>0</v>
      </c>
      <c r="AM503" s="275">
        <f>SUM(AM496:AM502)</f>
        <v>0</v>
      </c>
      <c r="AN503" s="275">
        <f>SUM(AN496:AN502)</f>
        <v>0</v>
      </c>
      <c r="AO503" s="275">
        <f t="shared" ref="AO503:AT503" si="455">SUM(AO496:AO502)</f>
        <v>0</v>
      </c>
      <c r="AP503" s="275">
        <f t="shared" si="455"/>
        <v>0</v>
      </c>
      <c r="AQ503" s="275">
        <f t="shared" si="455"/>
        <v>0</v>
      </c>
      <c r="AR503" s="275">
        <f t="shared" si="455"/>
        <v>0</v>
      </c>
      <c r="AS503" s="275">
        <f t="shared" si="455"/>
        <v>0</v>
      </c>
      <c r="AT503" s="275">
        <f t="shared" si="455"/>
        <v>0</v>
      </c>
      <c r="AU503" s="276">
        <f t="shared" si="452"/>
        <v>0</v>
      </c>
      <c r="AV503" s="358"/>
    </row>
    <row r="504" spans="1:48" ht="3.75" customHeight="1" thickBot="1" x14ac:dyDescent="0.4">
      <c r="F504" s="357"/>
      <c r="G504" s="357"/>
      <c r="Y504" s="163"/>
      <c r="Z504" s="163"/>
      <c r="AA504" s="163"/>
      <c r="AB504" s="163"/>
      <c r="AC504" s="163"/>
      <c r="AD504" s="163"/>
      <c r="AE504" s="358"/>
    </row>
    <row r="505" spans="1:48" s="242" customFormat="1" x14ac:dyDescent="0.35">
      <c r="A505" s="502" t="s">
        <v>186</v>
      </c>
      <c r="B505" s="503"/>
      <c r="C505" s="503"/>
      <c r="D505" s="503"/>
      <c r="E505" s="503"/>
      <c r="F505" s="503"/>
      <c r="G505" s="503"/>
      <c r="H505" s="503"/>
      <c r="I505" s="503"/>
      <c r="J505" s="503"/>
      <c r="K505" s="503"/>
      <c r="L505" s="503"/>
      <c r="M505" s="518"/>
      <c r="N505" s="413"/>
      <c r="P505" s="502" t="s">
        <v>186</v>
      </c>
      <c r="Q505" s="503"/>
      <c r="R505" s="503"/>
      <c r="S505" s="503"/>
      <c r="T505" s="503"/>
      <c r="U505" s="503"/>
      <c r="V505" s="503"/>
      <c r="W505" s="503"/>
      <c r="X505" s="503"/>
      <c r="Y505" s="503"/>
      <c r="Z505" s="503"/>
      <c r="AA505" s="503"/>
      <c r="AB505" s="503"/>
      <c r="AC505" s="503"/>
      <c r="AD505" s="418"/>
      <c r="AE505" s="413"/>
      <c r="AG505" s="502" t="s">
        <v>186</v>
      </c>
      <c r="AH505" s="503"/>
      <c r="AI505" s="503"/>
      <c r="AJ505" s="503"/>
      <c r="AK505" s="503"/>
      <c r="AL505" s="503"/>
      <c r="AM505" s="503"/>
      <c r="AN505" s="503"/>
      <c r="AO505" s="503"/>
      <c r="AP505" s="503"/>
      <c r="AQ505" s="503"/>
      <c r="AR505" s="503"/>
      <c r="AS505" s="503"/>
      <c r="AT505" s="503"/>
      <c r="AU505" s="418"/>
    </row>
    <row r="506" spans="1:48" s="242" customFormat="1" ht="31.5" customHeight="1" x14ac:dyDescent="0.35">
      <c r="A506" s="534" t="s">
        <v>188</v>
      </c>
      <c r="B506" s="533"/>
      <c r="C506" s="533" t="s">
        <v>13</v>
      </c>
      <c r="D506" s="533"/>
      <c r="E506" s="424" t="s">
        <v>14</v>
      </c>
      <c r="F506" s="412" t="s">
        <v>171</v>
      </c>
      <c r="G506" s="412" t="s">
        <v>68</v>
      </c>
      <c r="H506" s="422" t="s">
        <v>151</v>
      </c>
      <c r="I506" s="412" t="s">
        <v>80</v>
      </c>
      <c r="J506" s="412" t="s">
        <v>81</v>
      </c>
      <c r="K506" s="422" t="s">
        <v>82</v>
      </c>
      <c r="L506" s="412" t="s">
        <v>150</v>
      </c>
      <c r="M506" s="259" t="s">
        <v>18</v>
      </c>
      <c r="N506" s="413"/>
      <c r="P506" s="534" t="s">
        <v>188</v>
      </c>
      <c r="Q506" s="533"/>
      <c r="R506" s="533" t="s">
        <v>13</v>
      </c>
      <c r="S506" s="533"/>
      <c r="T506" s="424" t="s">
        <v>14</v>
      </c>
      <c r="U506" s="260" t="s">
        <v>269</v>
      </c>
      <c r="V506" s="424" t="s">
        <v>171</v>
      </c>
      <c r="W506" s="424" t="s">
        <v>68</v>
      </c>
      <c r="X506" s="260" t="s">
        <v>151</v>
      </c>
      <c r="Y506" s="424" t="s">
        <v>80</v>
      </c>
      <c r="Z506" s="424" t="s">
        <v>81</v>
      </c>
      <c r="AA506" s="260" t="s">
        <v>82</v>
      </c>
      <c r="AB506" s="424" t="s">
        <v>150</v>
      </c>
      <c r="AC506" s="260" t="s">
        <v>18</v>
      </c>
      <c r="AD506" s="267" t="s">
        <v>114</v>
      </c>
      <c r="AE506" s="413"/>
      <c r="AG506" s="534" t="s">
        <v>188</v>
      </c>
      <c r="AH506" s="533"/>
      <c r="AI506" s="533" t="s">
        <v>13</v>
      </c>
      <c r="AJ506" s="533"/>
      <c r="AK506" s="424" t="s">
        <v>14</v>
      </c>
      <c r="AL506" s="260" t="s">
        <v>269</v>
      </c>
      <c r="AM506" s="424" t="s">
        <v>171</v>
      </c>
      <c r="AN506" s="424" t="s">
        <v>68</v>
      </c>
      <c r="AO506" s="260" t="s">
        <v>151</v>
      </c>
      <c r="AP506" s="424" t="s">
        <v>80</v>
      </c>
      <c r="AQ506" s="424" t="s">
        <v>81</v>
      </c>
      <c r="AR506" s="260" t="s">
        <v>82</v>
      </c>
      <c r="AS506" s="424" t="s">
        <v>150</v>
      </c>
      <c r="AT506" s="260" t="s">
        <v>213</v>
      </c>
      <c r="AU506" s="267" t="s">
        <v>284</v>
      </c>
    </row>
    <row r="507" spans="1:48" x14ac:dyDescent="0.35">
      <c r="A507" s="495">
        <v>0</v>
      </c>
      <c r="B507" s="491"/>
      <c r="C507" s="496" t="s">
        <v>19</v>
      </c>
      <c r="D507" s="496"/>
      <c r="E507" s="409"/>
      <c r="F507" s="234">
        <v>0</v>
      </c>
      <c r="G507" s="234">
        <v>0</v>
      </c>
      <c r="H507" s="235">
        <f>SUM(F507:G507)</f>
        <v>0</v>
      </c>
      <c r="I507" s="234">
        <v>0</v>
      </c>
      <c r="J507" s="234">
        <v>0</v>
      </c>
      <c r="K507" s="235">
        <f>SUM(I507:J507)</f>
        <v>0</v>
      </c>
      <c r="L507" s="234">
        <v>0</v>
      </c>
      <c r="M507" s="236">
        <f>SUM(H507, K507, L507)</f>
        <v>0</v>
      </c>
      <c r="N507" s="223"/>
      <c r="P507" s="522">
        <v>0</v>
      </c>
      <c r="Q507" s="496"/>
      <c r="R507" s="496" t="s">
        <v>19</v>
      </c>
      <c r="S507" s="496"/>
      <c r="T507" s="409"/>
      <c r="U507" s="162">
        <f t="shared" ref="U507:U514" si="456">AU427</f>
        <v>0</v>
      </c>
      <c r="V507" s="234">
        <v>0</v>
      </c>
      <c r="W507" s="234">
        <v>0</v>
      </c>
      <c r="X507" s="295">
        <f>SUM(V507:W507)</f>
        <v>0</v>
      </c>
      <c r="Y507" s="234">
        <v>0</v>
      </c>
      <c r="Z507" s="234">
        <v>0</v>
      </c>
      <c r="AA507" s="295">
        <f>SUM(Y507:Z507)</f>
        <v>0</v>
      </c>
      <c r="AB507" s="234">
        <v>0</v>
      </c>
      <c r="AC507" s="295">
        <f>SUM(X507, AA507, AB507)</f>
        <v>0</v>
      </c>
      <c r="AD507" s="296">
        <f t="shared" ref="AD507:AD511" si="457">M507-AC507</f>
        <v>0</v>
      </c>
      <c r="AE507" s="223"/>
      <c r="AG507" s="522">
        <v>0</v>
      </c>
      <c r="AH507" s="496"/>
      <c r="AI507" s="496" t="s">
        <v>19</v>
      </c>
      <c r="AJ507" s="496"/>
      <c r="AK507" s="409"/>
      <c r="AL507" s="307">
        <f t="shared" ref="AL507:AL514" si="458">AU427</f>
        <v>0</v>
      </c>
      <c r="AM507" s="234">
        <v>0</v>
      </c>
      <c r="AN507" s="234">
        <v>0</v>
      </c>
      <c r="AO507" s="277">
        <f>SUM(AM507:AN507)</f>
        <v>0</v>
      </c>
      <c r="AP507" s="234">
        <v>0</v>
      </c>
      <c r="AQ507" s="234">
        <v>0</v>
      </c>
      <c r="AR507" s="277">
        <f>SUM(AP507:AQ507)</f>
        <v>0</v>
      </c>
      <c r="AS507" s="234">
        <v>0</v>
      </c>
      <c r="AT507" s="277">
        <f>SUM(AO507, AR507, AS507)</f>
        <v>0</v>
      </c>
      <c r="AU507" s="278">
        <f>IF($S$553&lt;&gt;0, AC507+AL507-AT507, M507+AL507-AT507)</f>
        <v>0</v>
      </c>
    </row>
    <row r="508" spans="1:48" x14ac:dyDescent="0.35">
      <c r="A508" s="495">
        <v>0</v>
      </c>
      <c r="B508" s="491"/>
      <c r="C508" s="496" t="s">
        <v>20</v>
      </c>
      <c r="D508" s="496"/>
      <c r="E508" s="409"/>
      <c r="F508" s="234">
        <v>0</v>
      </c>
      <c r="G508" s="234">
        <v>0</v>
      </c>
      <c r="H508" s="235">
        <f t="shared" ref="H508:H511" si="459">SUM(F508:G508)</f>
        <v>0</v>
      </c>
      <c r="I508" s="234">
        <v>0</v>
      </c>
      <c r="J508" s="234">
        <v>0</v>
      </c>
      <c r="K508" s="235">
        <f t="shared" ref="K508:K511" si="460">SUM(I508:J508)</f>
        <v>0</v>
      </c>
      <c r="L508" s="234">
        <v>0</v>
      </c>
      <c r="M508" s="236">
        <f t="shared" ref="M508:M511" si="461">SUM(H508, K508, L508)</f>
        <v>0</v>
      </c>
      <c r="N508" s="223"/>
      <c r="P508" s="522">
        <v>0</v>
      </c>
      <c r="Q508" s="496"/>
      <c r="R508" s="496" t="s">
        <v>20</v>
      </c>
      <c r="S508" s="496"/>
      <c r="T508" s="409"/>
      <c r="U508" s="162">
        <f t="shared" si="456"/>
        <v>0</v>
      </c>
      <c r="V508" s="234">
        <v>0</v>
      </c>
      <c r="W508" s="234">
        <v>0</v>
      </c>
      <c r="X508" s="295">
        <f t="shared" ref="X508:X511" si="462">SUM(V508:W508)</f>
        <v>0</v>
      </c>
      <c r="Y508" s="234">
        <v>0</v>
      </c>
      <c r="Z508" s="234">
        <v>0</v>
      </c>
      <c r="AA508" s="295">
        <f t="shared" ref="AA508:AA511" si="463">SUM(Y508:Z508)</f>
        <v>0</v>
      </c>
      <c r="AB508" s="234">
        <v>0</v>
      </c>
      <c r="AC508" s="295">
        <f t="shared" ref="AC508:AC511" si="464">SUM(X508, AA508, AB508)</f>
        <v>0</v>
      </c>
      <c r="AD508" s="296">
        <f t="shared" si="457"/>
        <v>0</v>
      </c>
      <c r="AE508" s="223"/>
      <c r="AG508" s="522">
        <v>0</v>
      </c>
      <c r="AH508" s="496"/>
      <c r="AI508" s="496" t="s">
        <v>20</v>
      </c>
      <c r="AJ508" s="496"/>
      <c r="AK508" s="409"/>
      <c r="AL508" s="307">
        <f t="shared" si="458"/>
        <v>0</v>
      </c>
      <c r="AM508" s="234">
        <v>0</v>
      </c>
      <c r="AN508" s="234">
        <v>0</v>
      </c>
      <c r="AO508" s="277">
        <f t="shared" ref="AO508:AO511" si="465">SUM(AM508:AN508)</f>
        <v>0</v>
      </c>
      <c r="AP508" s="234">
        <v>0</v>
      </c>
      <c r="AQ508" s="234">
        <v>0</v>
      </c>
      <c r="AR508" s="277">
        <f t="shared" ref="AR508:AR511" si="466">SUM(AP508:AQ508)</f>
        <v>0</v>
      </c>
      <c r="AS508" s="234">
        <v>0</v>
      </c>
      <c r="AT508" s="277">
        <f t="shared" ref="AT508:AT511" si="467">SUM(AO508, AR508, AS508)</f>
        <v>0</v>
      </c>
      <c r="AU508" s="278">
        <f t="shared" ref="AU508:AU512" si="468">IF($S$553&lt;&gt;0, AC508+AL508-AT508, M508+AL508-AT508)</f>
        <v>0</v>
      </c>
    </row>
    <row r="509" spans="1:48" x14ac:dyDescent="0.35">
      <c r="A509" s="495">
        <v>0</v>
      </c>
      <c r="B509" s="491"/>
      <c r="C509" s="496" t="s">
        <v>21</v>
      </c>
      <c r="D509" s="496"/>
      <c r="E509" s="409"/>
      <c r="F509" s="234">
        <v>0</v>
      </c>
      <c r="G509" s="234">
        <v>0</v>
      </c>
      <c r="H509" s="235">
        <f>SUM(F509:G509)</f>
        <v>0</v>
      </c>
      <c r="I509" s="234">
        <v>0</v>
      </c>
      <c r="J509" s="234">
        <v>0</v>
      </c>
      <c r="K509" s="235">
        <f t="shared" si="460"/>
        <v>0</v>
      </c>
      <c r="L509" s="234">
        <v>0</v>
      </c>
      <c r="M509" s="236">
        <f t="shared" si="461"/>
        <v>0</v>
      </c>
      <c r="N509" s="223"/>
      <c r="P509" s="522">
        <v>0</v>
      </c>
      <c r="Q509" s="496"/>
      <c r="R509" s="496" t="s">
        <v>21</v>
      </c>
      <c r="S509" s="496"/>
      <c r="T509" s="409"/>
      <c r="U509" s="162">
        <f t="shared" si="456"/>
        <v>0</v>
      </c>
      <c r="V509" s="234">
        <v>0</v>
      </c>
      <c r="W509" s="234">
        <v>0</v>
      </c>
      <c r="X509" s="295">
        <f t="shared" si="462"/>
        <v>0</v>
      </c>
      <c r="Y509" s="234">
        <v>0</v>
      </c>
      <c r="Z509" s="234">
        <v>0</v>
      </c>
      <c r="AA509" s="295">
        <f t="shared" si="463"/>
        <v>0</v>
      </c>
      <c r="AB509" s="234">
        <v>0</v>
      </c>
      <c r="AC509" s="295">
        <f t="shared" si="464"/>
        <v>0</v>
      </c>
      <c r="AD509" s="296">
        <f t="shared" si="457"/>
        <v>0</v>
      </c>
      <c r="AE509" s="223"/>
      <c r="AG509" s="522">
        <v>0</v>
      </c>
      <c r="AH509" s="496"/>
      <c r="AI509" s="496" t="s">
        <v>21</v>
      </c>
      <c r="AJ509" s="496"/>
      <c r="AK509" s="409"/>
      <c r="AL509" s="307">
        <f t="shared" si="458"/>
        <v>0</v>
      </c>
      <c r="AM509" s="234">
        <v>0</v>
      </c>
      <c r="AN509" s="234">
        <v>0</v>
      </c>
      <c r="AO509" s="277">
        <f t="shared" si="465"/>
        <v>0</v>
      </c>
      <c r="AP509" s="234">
        <v>0</v>
      </c>
      <c r="AQ509" s="234">
        <v>0</v>
      </c>
      <c r="AR509" s="277">
        <f t="shared" si="466"/>
        <v>0</v>
      </c>
      <c r="AS509" s="234">
        <v>0</v>
      </c>
      <c r="AT509" s="277">
        <f t="shared" si="467"/>
        <v>0</v>
      </c>
      <c r="AU509" s="278">
        <f t="shared" si="468"/>
        <v>0</v>
      </c>
    </row>
    <row r="510" spans="1:48" x14ac:dyDescent="0.35">
      <c r="A510" s="495">
        <v>0</v>
      </c>
      <c r="B510" s="491"/>
      <c r="C510" s="496" t="s">
        <v>22</v>
      </c>
      <c r="D510" s="496"/>
      <c r="E510" s="409"/>
      <c r="F510" s="234">
        <v>0</v>
      </c>
      <c r="G510" s="234">
        <v>0</v>
      </c>
      <c r="H510" s="235">
        <f t="shared" si="459"/>
        <v>0</v>
      </c>
      <c r="I510" s="234">
        <v>0</v>
      </c>
      <c r="J510" s="234">
        <v>0</v>
      </c>
      <c r="K510" s="235">
        <f t="shared" si="460"/>
        <v>0</v>
      </c>
      <c r="L510" s="234">
        <v>0</v>
      </c>
      <c r="M510" s="236">
        <f t="shared" si="461"/>
        <v>0</v>
      </c>
      <c r="N510" s="223"/>
      <c r="P510" s="522">
        <v>0</v>
      </c>
      <c r="Q510" s="496"/>
      <c r="R510" s="496" t="s">
        <v>22</v>
      </c>
      <c r="S510" s="496"/>
      <c r="T510" s="409"/>
      <c r="U510" s="162">
        <f t="shared" si="456"/>
        <v>0</v>
      </c>
      <c r="V510" s="234">
        <v>0</v>
      </c>
      <c r="W510" s="234">
        <v>0</v>
      </c>
      <c r="X510" s="295">
        <f t="shared" si="462"/>
        <v>0</v>
      </c>
      <c r="Y510" s="234">
        <v>0</v>
      </c>
      <c r="Z510" s="234">
        <v>0</v>
      </c>
      <c r="AA510" s="295">
        <f t="shared" si="463"/>
        <v>0</v>
      </c>
      <c r="AB510" s="234">
        <v>0</v>
      </c>
      <c r="AC510" s="295">
        <f t="shared" si="464"/>
        <v>0</v>
      </c>
      <c r="AD510" s="296">
        <f t="shared" si="457"/>
        <v>0</v>
      </c>
      <c r="AE510" s="223"/>
      <c r="AG510" s="522">
        <v>0</v>
      </c>
      <c r="AH510" s="496"/>
      <c r="AI510" s="496" t="s">
        <v>22</v>
      </c>
      <c r="AJ510" s="496"/>
      <c r="AK510" s="409"/>
      <c r="AL510" s="307">
        <f t="shared" si="458"/>
        <v>0</v>
      </c>
      <c r="AM510" s="234">
        <v>0</v>
      </c>
      <c r="AN510" s="234">
        <v>0</v>
      </c>
      <c r="AO510" s="277">
        <f t="shared" si="465"/>
        <v>0</v>
      </c>
      <c r="AP510" s="234">
        <v>0</v>
      </c>
      <c r="AQ510" s="234">
        <v>0</v>
      </c>
      <c r="AR510" s="277">
        <f t="shared" si="466"/>
        <v>0</v>
      </c>
      <c r="AS510" s="234">
        <v>0</v>
      </c>
      <c r="AT510" s="277">
        <f t="shared" si="467"/>
        <v>0</v>
      </c>
      <c r="AU510" s="278">
        <f t="shared" si="468"/>
        <v>0</v>
      </c>
    </row>
    <row r="511" spans="1:48" x14ac:dyDescent="0.35">
      <c r="A511" s="495">
        <v>0</v>
      </c>
      <c r="B511" s="491"/>
      <c r="C511" s="491" t="s">
        <v>23</v>
      </c>
      <c r="D511" s="491"/>
      <c r="E511" s="409"/>
      <c r="F511" s="234">
        <v>0</v>
      </c>
      <c r="G511" s="234">
        <v>0</v>
      </c>
      <c r="H511" s="235">
        <f t="shared" si="459"/>
        <v>0</v>
      </c>
      <c r="I511" s="234">
        <v>0</v>
      </c>
      <c r="J511" s="234">
        <v>0</v>
      </c>
      <c r="K511" s="235">
        <f t="shared" si="460"/>
        <v>0</v>
      </c>
      <c r="L511" s="234">
        <v>0</v>
      </c>
      <c r="M511" s="236">
        <f t="shared" si="461"/>
        <v>0</v>
      </c>
      <c r="N511" s="223"/>
      <c r="P511" s="522">
        <v>0</v>
      </c>
      <c r="Q511" s="496"/>
      <c r="R511" s="496" t="s">
        <v>23</v>
      </c>
      <c r="S511" s="496"/>
      <c r="T511" s="409"/>
      <c r="U511" s="162">
        <f t="shared" si="456"/>
        <v>0</v>
      </c>
      <c r="V511" s="234">
        <v>0</v>
      </c>
      <c r="W511" s="234">
        <v>0</v>
      </c>
      <c r="X511" s="295">
        <f t="shared" si="462"/>
        <v>0</v>
      </c>
      <c r="Y511" s="234">
        <v>0</v>
      </c>
      <c r="Z511" s="234">
        <v>0</v>
      </c>
      <c r="AA511" s="295">
        <f t="shared" si="463"/>
        <v>0</v>
      </c>
      <c r="AB511" s="234">
        <v>0</v>
      </c>
      <c r="AC511" s="295">
        <f t="shared" si="464"/>
        <v>0</v>
      </c>
      <c r="AD511" s="296">
        <f t="shared" si="457"/>
        <v>0</v>
      </c>
      <c r="AE511" s="223"/>
      <c r="AG511" s="522">
        <v>0</v>
      </c>
      <c r="AH511" s="496"/>
      <c r="AI511" s="496" t="s">
        <v>23</v>
      </c>
      <c r="AJ511" s="496"/>
      <c r="AK511" s="409"/>
      <c r="AL511" s="307">
        <f t="shared" si="458"/>
        <v>0</v>
      </c>
      <c r="AM511" s="234">
        <v>0</v>
      </c>
      <c r="AN511" s="234">
        <v>0</v>
      </c>
      <c r="AO511" s="277">
        <f t="shared" si="465"/>
        <v>0</v>
      </c>
      <c r="AP511" s="234">
        <v>0</v>
      </c>
      <c r="AQ511" s="234">
        <v>0</v>
      </c>
      <c r="AR511" s="277">
        <f t="shared" si="466"/>
        <v>0</v>
      </c>
      <c r="AS511" s="234">
        <v>0</v>
      </c>
      <c r="AT511" s="277">
        <f t="shared" si="467"/>
        <v>0</v>
      </c>
      <c r="AU511" s="278">
        <f t="shared" si="468"/>
        <v>0</v>
      </c>
    </row>
    <row r="512" spans="1:48" ht="16" thickBot="1" x14ac:dyDescent="0.4">
      <c r="A512" s="410" t="s">
        <v>181</v>
      </c>
      <c r="B512" s="411"/>
      <c r="C512" s="497">
        <f>SUM(A507:B511)</f>
        <v>0</v>
      </c>
      <c r="D512" s="497"/>
      <c r="E512" s="411"/>
      <c r="F512" s="250">
        <f>SUM(F507:F511)</f>
        <v>0</v>
      </c>
      <c r="G512" s="250">
        <f t="shared" ref="G512:L512" si="469">SUM(G507:G511)</f>
        <v>0</v>
      </c>
      <c r="H512" s="250">
        <f t="shared" si="469"/>
        <v>0</v>
      </c>
      <c r="I512" s="250">
        <f t="shared" si="469"/>
        <v>0</v>
      </c>
      <c r="J512" s="250">
        <f t="shared" si="469"/>
        <v>0</v>
      </c>
      <c r="K512" s="250">
        <f t="shared" si="469"/>
        <v>0</v>
      </c>
      <c r="L512" s="250">
        <f t="shared" si="469"/>
        <v>0</v>
      </c>
      <c r="M512" s="237">
        <f>SUM(M507:M511)</f>
        <v>0</v>
      </c>
      <c r="N512" s="223"/>
      <c r="P512" s="410" t="s">
        <v>181</v>
      </c>
      <c r="Q512" s="411"/>
      <c r="R512" s="498">
        <f>SUM(P507:Q511)</f>
        <v>0</v>
      </c>
      <c r="S512" s="498"/>
      <c r="T512" s="421"/>
      <c r="U512" s="339">
        <f t="shared" si="456"/>
        <v>0</v>
      </c>
      <c r="V512" s="293">
        <f>SUM(V507:V511)</f>
        <v>0</v>
      </c>
      <c r="W512" s="293">
        <f t="shared" ref="W512:AB512" si="470">SUM(W507:W511)</f>
        <v>0</v>
      </c>
      <c r="X512" s="293">
        <f t="shared" si="470"/>
        <v>0</v>
      </c>
      <c r="Y512" s="293">
        <f t="shared" si="470"/>
        <v>0</v>
      </c>
      <c r="Z512" s="293">
        <f t="shared" si="470"/>
        <v>0</v>
      </c>
      <c r="AA512" s="293">
        <f t="shared" si="470"/>
        <v>0</v>
      </c>
      <c r="AB512" s="293">
        <f t="shared" si="470"/>
        <v>0</v>
      </c>
      <c r="AC512" s="293">
        <f>SUM(AC507:AC511)</f>
        <v>0</v>
      </c>
      <c r="AD512" s="294">
        <f>SUM(AD507:AD511)</f>
        <v>0</v>
      </c>
      <c r="AE512" s="223"/>
      <c r="AG512" s="410" t="s">
        <v>181</v>
      </c>
      <c r="AH512" s="411"/>
      <c r="AI512" s="543">
        <f>SUM(AG507:AH511)</f>
        <v>0</v>
      </c>
      <c r="AJ512" s="543"/>
      <c r="AK512" s="421"/>
      <c r="AL512" s="337">
        <f t="shared" si="458"/>
        <v>0</v>
      </c>
      <c r="AM512" s="275">
        <f>SUM(AM507:AM511)</f>
        <v>0</v>
      </c>
      <c r="AN512" s="275">
        <f t="shared" ref="AN512:AT512" si="471">SUM(AN507:AN511)</f>
        <v>0</v>
      </c>
      <c r="AO512" s="275">
        <f t="shared" si="471"/>
        <v>0</v>
      </c>
      <c r="AP512" s="275">
        <f t="shared" si="471"/>
        <v>0</v>
      </c>
      <c r="AQ512" s="275">
        <f t="shared" si="471"/>
        <v>0</v>
      </c>
      <c r="AR512" s="275">
        <f t="shared" si="471"/>
        <v>0</v>
      </c>
      <c r="AS512" s="275">
        <f t="shared" si="471"/>
        <v>0</v>
      </c>
      <c r="AT512" s="275">
        <f t="shared" si="471"/>
        <v>0</v>
      </c>
      <c r="AU512" s="276">
        <f t="shared" si="468"/>
        <v>0</v>
      </c>
    </row>
    <row r="513" spans="1:47" s="358" customFormat="1" ht="3.75" customHeight="1" thickBot="1" x14ac:dyDescent="0.4">
      <c r="A513" s="499"/>
      <c r="B513" s="499"/>
      <c r="C513" s="499"/>
      <c r="D513" s="499"/>
      <c r="E513" s="499"/>
      <c r="F513" s="499"/>
      <c r="G513" s="499"/>
      <c r="H513" s="499"/>
      <c r="I513" s="499"/>
      <c r="J513" s="499"/>
      <c r="K513" s="499"/>
      <c r="L513" s="499"/>
      <c r="M513" s="499"/>
      <c r="N513" s="223"/>
      <c r="P513" s="499"/>
      <c r="Q513" s="499"/>
      <c r="R513" s="499"/>
      <c r="S513" s="499"/>
      <c r="T513" s="499"/>
      <c r="U513" s="499"/>
      <c r="V513" s="499"/>
      <c r="W513" s="499"/>
      <c r="X513" s="499"/>
      <c r="Y513" s="499"/>
      <c r="Z513" s="499"/>
      <c r="AA513" s="499"/>
      <c r="AB513" s="499"/>
      <c r="AC513" s="499"/>
      <c r="AD513" s="499"/>
      <c r="AE513" s="223"/>
      <c r="AG513" s="499"/>
      <c r="AH513" s="499"/>
      <c r="AI513" s="499"/>
      <c r="AJ513" s="499"/>
      <c r="AK513" s="499"/>
      <c r="AL513" s="499"/>
      <c r="AM513" s="499"/>
      <c r="AN513" s="499"/>
      <c r="AO513" s="499"/>
      <c r="AP513" s="499"/>
      <c r="AQ513" s="499"/>
      <c r="AR513" s="499"/>
      <c r="AS513" s="499"/>
      <c r="AT513" s="499"/>
      <c r="AU513" s="499"/>
    </row>
    <row r="514" spans="1:47" ht="16" thickBot="1" x14ac:dyDescent="0.4">
      <c r="A514" s="500" t="s">
        <v>187</v>
      </c>
      <c r="B514" s="501"/>
      <c r="C514" s="501"/>
      <c r="D514" s="501"/>
      <c r="E514" s="501"/>
      <c r="F514" s="241">
        <f>SUM(F512, F503)</f>
        <v>0</v>
      </c>
      <c r="G514" s="241">
        <f t="shared" ref="G514:L514" si="472">SUM(G512, G503)</f>
        <v>0</v>
      </c>
      <c r="H514" s="241">
        <f>SUM(H512, H503)</f>
        <v>0</v>
      </c>
      <c r="I514" s="241">
        <f t="shared" si="472"/>
        <v>0</v>
      </c>
      <c r="J514" s="241">
        <f t="shared" si="472"/>
        <v>0</v>
      </c>
      <c r="K514" s="241">
        <f>SUM(K512, K503)</f>
        <v>0</v>
      </c>
      <c r="L514" s="241">
        <f t="shared" si="472"/>
        <v>0</v>
      </c>
      <c r="M514" s="240">
        <f>SUM(M512, M503)</f>
        <v>0</v>
      </c>
      <c r="N514" s="223"/>
      <c r="P514" s="500" t="s">
        <v>187</v>
      </c>
      <c r="Q514" s="501"/>
      <c r="R514" s="501"/>
      <c r="S514" s="501"/>
      <c r="T514" s="501"/>
      <c r="U514" s="340">
        <f t="shared" si="456"/>
        <v>0</v>
      </c>
      <c r="V514" s="297">
        <f>SUM(V512, V503)</f>
        <v>0</v>
      </c>
      <c r="W514" s="297">
        <f t="shared" ref="W514" si="473">SUM(W512, W503)</f>
        <v>0</v>
      </c>
      <c r="X514" s="297">
        <f>SUM(X512, X503)</f>
        <v>0</v>
      </c>
      <c r="Y514" s="297">
        <f t="shared" ref="Y514:AB514" si="474">SUM(Y512, Y503)</f>
        <v>0</v>
      </c>
      <c r="Z514" s="297">
        <f t="shared" si="474"/>
        <v>0</v>
      </c>
      <c r="AA514" s="297">
        <f t="shared" si="474"/>
        <v>0</v>
      </c>
      <c r="AB514" s="297">
        <f t="shared" si="474"/>
        <v>0</v>
      </c>
      <c r="AC514" s="297">
        <f>SUM(AC512, AC503)</f>
        <v>0</v>
      </c>
      <c r="AD514" s="298">
        <f>SUM(AD512, AD503)</f>
        <v>0</v>
      </c>
      <c r="AE514" s="223"/>
      <c r="AG514" s="500" t="s">
        <v>187</v>
      </c>
      <c r="AH514" s="501"/>
      <c r="AI514" s="501"/>
      <c r="AJ514" s="501"/>
      <c r="AK514" s="501"/>
      <c r="AL514" s="338">
        <f t="shared" si="458"/>
        <v>0</v>
      </c>
      <c r="AM514" s="279">
        <f>SUM(AM512, AM503)</f>
        <v>0</v>
      </c>
      <c r="AN514" s="279">
        <f t="shared" ref="AN514" si="475">SUM(AN512, AN503)</f>
        <v>0</v>
      </c>
      <c r="AO514" s="279">
        <f>SUM(AO512, AO503)</f>
        <v>0</v>
      </c>
      <c r="AP514" s="279">
        <f t="shared" ref="AP514:AT514" si="476">SUM(AP512, AP503)</f>
        <v>0</v>
      </c>
      <c r="AQ514" s="279">
        <f t="shared" si="476"/>
        <v>0</v>
      </c>
      <c r="AR514" s="279">
        <f t="shared" si="476"/>
        <v>0</v>
      </c>
      <c r="AS514" s="279">
        <f t="shared" si="476"/>
        <v>0</v>
      </c>
      <c r="AT514" s="279">
        <f t="shared" si="476"/>
        <v>0</v>
      </c>
      <c r="AU514" s="280">
        <f>IF($S$553&lt;&gt;0, AC514+AL514-AT514, M514+AL514-AT514)</f>
        <v>0</v>
      </c>
    </row>
    <row r="515" spans="1:47" ht="16" thickBot="1" x14ac:dyDescent="0.4">
      <c r="F515" s="357"/>
      <c r="G515" s="357"/>
      <c r="AE515" s="358"/>
    </row>
    <row r="516" spans="1:47" s="242" customFormat="1" x14ac:dyDescent="0.35">
      <c r="A516" s="502" t="s">
        <v>98</v>
      </c>
      <c r="B516" s="503"/>
      <c r="C516" s="503"/>
      <c r="D516" s="503"/>
      <c r="E516" s="503"/>
      <c r="F516" s="503"/>
      <c r="G516" s="503"/>
      <c r="H516" s="503"/>
      <c r="I516" s="503"/>
      <c r="J516" s="503"/>
      <c r="K516" s="503"/>
      <c r="L516" s="503"/>
      <c r="M516" s="518"/>
      <c r="N516" s="413"/>
      <c r="P516" s="502" t="s">
        <v>98</v>
      </c>
      <c r="Q516" s="503"/>
      <c r="R516" s="503"/>
      <c r="S516" s="503"/>
      <c r="T516" s="503"/>
      <c r="U516" s="503"/>
      <c r="V516" s="503"/>
      <c r="W516" s="503"/>
      <c r="X516" s="503"/>
      <c r="Y516" s="503"/>
      <c r="Z516" s="503"/>
      <c r="AA516" s="503"/>
      <c r="AB516" s="503"/>
      <c r="AC516" s="503"/>
      <c r="AD516" s="418"/>
      <c r="AE516" s="413"/>
      <c r="AG516" s="502" t="s">
        <v>98</v>
      </c>
      <c r="AH516" s="503"/>
      <c r="AI516" s="503"/>
      <c r="AJ516" s="503"/>
      <c r="AK516" s="503"/>
      <c r="AL516" s="503"/>
      <c r="AM516" s="503"/>
      <c r="AN516" s="503"/>
      <c r="AO516" s="503"/>
      <c r="AP516" s="503"/>
      <c r="AQ516" s="503"/>
      <c r="AR516" s="503"/>
      <c r="AS516" s="503"/>
      <c r="AT516" s="503"/>
      <c r="AU516" s="418"/>
    </row>
    <row r="517" spans="1:47" s="242" customFormat="1" x14ac:dyDescent="0.35">
      <c r="A517" s="530" t="s">
        <v>24</v>
      </c>
      <c r="B517" s="531"/>
      <c r="C517" s="531"/>
      <c r="D517" s="531"/>
      <c r="E517" s="531"/>
      <c r="F517" s="531"/>
      <c r="G517" s="531"/>
      <c r="H517" s="531"/>
      <c r="I517" s="531"/>
      <c r="J517" s="424" t="s">
        <v>17</v>
      </c>
      <c r="K517" s="424" t="s">
        <v>15</v>
      </c>
      <c r="L517" s="424" t="s">
        <v>16</v>
      </c>
      <c r="M517" s="259" t="s">
        <v>18</v>
      </c>
      <c r="N517" s="413"/>
      <c r="P517" s="530" t="s">
        <v>24</v>
      </c>
      <c r="Q517" s="531"/>
      <c r="R517" s="531"/>
      <c r="S517" s="531"/>
      <c r="T517" s="531"/>
      <c r="U517" s="531"/>
      <c r="V517" s="531"/>
      <c r="W517" s="531"/>
      <c r="X517" s="531"/>
      <c r="Y517" s="422" t="s">
        <v>269</v>
      </c>
      <c r="Z517" s="328" t="s">
        <v>77</v>
      </c>
      <c r="AA517" s="424" t="s">
        <v>15</v>
      </c>
      <c r="AB517" s="424" t="s">
        <v>16</v>
      </c>
      <c r="AC517" s="422" t="s">
        <v>18</v>
      </c>
      <c r="AD517" s="267" t="s">
        <v>114</v>
      </c>
      <c r="AE517" s="413"/>
      <c r="AG517" s="530" t="s">
        <v>24</v>
      </c>
      <c r="AH517" s="531"/>
      <c r="AI517" s="531"/>
      <c r="AJ517" s="531"/>
      <c r="AK517" s="531"/>
      <c r="AL517" s="531"/>
      <c r="AM517" s="531"/>
      <c r="AN517" s="531"/>
      <c r="AO517" s="531"/>
      <c r="AP517" s="422" t="s">
        <v>269</v>
      </c>
      <c r="AQ517" s="328" t="s">
        <v>211</v>
      </c>
      <c r="AR517" s="424" t="s">
        <v>15</v>
      </c>
      <c r="AS517" s="424" t="s">
        <v>16</v>
      </c>
      <c r="AT517" s="422" t="s">
        <v>213</v>
      </c>
      <c r="AU517" s="267" t="s">
        <v>284</v>
      </c>
    </row>
    <row r="518" spans="1:47" x14ac:dyDescent="0.35">
      <c r="A518" s="415">
        <v>1</v>
      </c>
      <c r="B518" s="491"/>
      <c r="C518" s="491"/>
      <c r="D518" s="491"/>
      <c r="E518" s="491"/>
      <c r="F518" s="491"/>
      <c r="G518" s="491"/>
      <c r="H518" s="491"/>
      <c r="I518" s="491"/>
      <c r="J518" s="234">
        <v>0</v>
      </c>
      <c r="K518" s="234">
        <v>0</v>
      </c>
      <c r="L518" s="234">
        <v>0</v>
      </c>
      <c r="M518" s="236">
        <f>SUM(J518:L518)</f>
        <v>0</v>
      </c>
      <c r="N518" s="223"/>
      <c r="P518" s="415">
        <v>1</v>
      </c>
      <c r="Q518" s="491"/>
      <c r="R518" s="491"/>
      <c r="S518" s="491"/>
      <c r="T518" s="491"/>
      <c r="U518" s="491"/>
      <c r="V518" s="491"/>
      <c r="W518" s="491"/>
      <c r="X518" s="491"/>
      <c r="Y518" s="164">
        <f>AU438</f>
        <v>0</v>
      </c>
      <c r="Z518" s="234">
        <v>0</v>
      </c>
      <c r="AA518" s="234">
        <v>0</v>
      </c>
      <c r="AB518" s="234">
        <v>0</v>
      </c>
      <c r="AC518" s="295">
        <f>SUM(Z518:AB518)</f>
        <v>0</v>
      </c>
      <c r="AD518" s="296">
        <f t="shared" ref="AD518:AD520" si="477">M518-AC518</f>
        <v>0</v>
      </c>
      <c r="AE518" s="223"/>
      <c r="AG518" s="415">
        <v>1</v>
      </c>
      <c r="AH518" s="491"/>
      <c r="AI518" s="491"/>
      <c r="AJ518" s="491"/>
      <c r="AK518" s="491"/>
      <c r="AL518" s="491"/>
      <c r="AM518" s="491"/>
      <c r="AN518" s="491"/>
      <c r="AO518" s="491"/>
      <c r="AP518" s="305">
        <f>AU438</f>
        <v>0</v>
      </c>
      <c r="AQ518" s="234">
        <v>0</v>
      </c>
      <c r="AR518" s="234">
        <v>0</v>
      </c>
      <c r="AS518" s="234">
        <v>0</v>
      </c>
      <c r="AT518" s="277">
        <f>SUM(AQ518:AS518)</f>
        <v>0</v>
      </c>
      <c r="AU518" s="278">
        <f>IF($S$553&lt;&gt;0, AC518+AP518-AT518, M518+AP518-AT518)</f>
        <v>0</v>
      </c>
    </row>
    <row r="519" spans="1:47" x14ac:dyDescent="0.35">
      <c r="A519" s="415">
        <v>2</v>
      </c>
      <c r="B519" s="492"/>
      <c r="C519" s="492"/>
      <c r="D519" s="492"/>
      <c r="E519" s="492"/>
      <c r="F519" s="492"/>
      <c r="G519" s="492"/>
      <c r="H519" s="492"/>
      <c r="I519" s="492"/>
      <c r="J519" s="234">
        <v>0</v>
      </c>
      <c r="K519" s="234">
        <v>0</v>
      </c>
      <c r="L519" s="234">
        <v>0</v>
      </c>
      <c r="M519" s="236">
        <f>SUM(J519:L519)</f>
        <v>0</v>
      </c>
      <c r="N519" s="223"/>
      <c r="P519" s="415">
        <v>2</v>
      </c>
      <c r="Q519" s="492"/>
      <c r="R519" s="492"/>
      <c r="S519" s="492"/>
      <c r="T519" s="492"/>
      <c r="U519" s="492"/>
      <c r="V519" s="492"/>
      <c r="W519" s="492"/>
      <c r="X519" s="492"/>
      <c r="Y519" s="164">
        <f t="shared" ref="Y519:Y521" si="478">AU439</f>
        <v>0</v>
      </c>
      <c r="Z519" s="234">
        <v>0</v>
      </c>
      <c r="AA519" s="234">
        <v>0</v>
      </c>
      <c r="AB519" s="234">
        <v>0</v>
      </c>
      <c r="AC519" s="295">
        <f t="shared" ref="AC519:AC520" si="479">SUM(Z519:AB519)</f>
        <v>0</v>
      </c>
      <c r="AD519" s="296">
        <f t="shared" si="477"/>
        <v>0</v>
      </c>
      <c r="AE519" s="223"/>
      <c r="AG519" s="415">
        <v>2</v>
      </c>
      <c r="AH519" s="492"/>
      <c r="AI519" s="492"/>
      <c r="AJ519" s="492"/>
      <c r="AK519" s="492"/>
      <c r="AL519" s="492"/>
      <c r="AM519" s="492"/>
      <c r="AN519" s="492"/>
      <c r="AO519" s="492"/>
      <c r="AP519" s="305">
        <f t="shared" ref="AP519:AP521" si="480">AU439</f>
        <v>0</v>
      </c>
      <c r="AQ519" s="234">
        <v>0</v>
      </c>
      <c r="AR519" s="234">
        <v>0</v>
      </c>
      <c r="AS519" s="234">
        <v>0</v>
      </c>
      <c r="AT519" s="277">
        <f t="shared" ref="AT519:AT520" si="481">SUM(AQ519:AS519)</f>
        <v>0</v>
      </c>
      <c r="AU519" s="278">
        <f t="shared" ref="AU519:AU521" si="482">IF($S$553&lt;&gt;0, AC519+AP519-AT519, M519+AP519-AT519)</f>
        <v>0</v>
      </c>
    </row>
    <row r="520" spans="1:47" x14ac:dyDescent="0.35">
      <c r="A520" s="415">
        <v>3</v>
      </c>
      <c r="B520" s="492"/>
      <c r="C520" s="492"/>
      <c r="D520" s="492"/>
      <c r="E520" s="492"/>
      <c r="F520" s="492"/>
      <c r="G520" s="492"/>
      <c r="H520" s="492"/>
      <c r="I520" s="492"/>
      <c r="J520" s="234">
        <v>0</v>
      </c>
      <c r="K520" s="234">
        <v>0</v>
      </c>
      <c r="L520" s="234">
        <v>0</v>
      </c>
      <c r="M520" s="236">
        <f t="shared" ref="M520:M539" si="483">SUM(J520:L520)</f>
        <v>0</v>
      </c>
      <c r="N520" s="223"/>
      <c r="P520" s="415">
        <v>3</v>
      </c>
      <c r="Q520" s="492"/>
      <c r="R520" s="492"/>
      <c r="S520" s="492"/>
      <c r="T520" s="492"/>
      <c r="U520" s="492"/>
      <c r="V520" s="492"/>
      <c r="W520" s="492"/>
      <c r="X520" s="492"/>
      <c r="Y520" s="164">
        <f t="shared" si="478"/>
        <v>0</v>
      </c>
      <c r="Z520" s="234">
        <v>0</v>
      </c>
      <c r="AA520" s="234">
        <v>0</v>
      </c>
      <c r="AB520" s="234">
        <v>0</v>
      </c>
      <c r="AC520" s="295">
        <f t="shared" si="479"/>
        <v>0</v>
      </c>
      <c r="AD520" s="296">
        <f t="shared" si="477"/>
        <v>0</v>
      </c>
      <c r="AE520" s="223"/>
      <c r="AG520" s="415">
        <v>3</v>
      </c>
      <c r="AH520" s="492"/>
      <c r="AI520" s="492"/>
      <c r="AJ520" s="492"/>
      <c r="AK520" s="492"/>
      <c r="AL520" s="492"/>
      <c r="AM520" s="492"/>
      <c r="AN520" s="492"/>
      <c r="AO520" s="492"/>
      <c r="AP520" s="305">
        <f t="shared" si="480"/>
        <v>0</v>
      </c>
      <c r="AQ520" s="234">
        <v>0</v>
      </c>
      <c r="AR520" s="234">
        <v>0</v>
      </c>
      <c r="AS520" s="234">
        <v>0</v>
      </c>
      <c r="AT520" s="277">
        <f t="shared" si="481"/>
        <v>0</v>
      </c>
      <c r="AU520" s="278">
        <f t="shared" si="482"/>
        <v>0</v>
      </c>
    </row>
    <row r="521" spans="1:47" ht="16" thickBot="1" x14ac:dyDescent="0.4">
      <c r="A521" s="504" t="s">
        <v>25</v>
      </c>
      <c r="B521" s="505"/>
      <c r="C521" s="505"/>
      <c r="D521" s="505"/>
      <c r="E521" s="505"/>
      <c r="F521" s="505"/>
      <c r="G521" s="505"/>
      <c r="H521" s="505"/>
      <c r="I521" s="505"/>
      <c r="J521" s="250">
        <f>SUM(J518:J520)</f>
        <v>0</v>
      </c>
      <c r="K521" s="250">
        <f t="shared" ref="K521:L521" si="484">SUM(K518:K520)</f>
        <v>0</v>
      </c>
      <c r="L521" s="250">
        <f t="shared" si="484"/>
        <v>0</v>
      </c>
      <c r="M521" s="237">
        <f t="shared" si="483"/>
        <v>0</v>
      </c>
      <c r="N521" s="223"/>
      <c r="P521" s="504" t="s">
        <v>25</v>
      </c>
      <c r="Q521" s="505"/>
      <c r="R521" s="505"/>
      <c r="S521" s="505"/>
      <c r="T521" s="505"/>
      <c r="U521" s="505"/>
      <c r="V521" s="505"/>
      <c r="W521" s="505"/>
      <c r="X521" s="505"/>
      <c r="Y521" s="200">
        <f t="shared" si="478"/>
        <v>0</v>
      </c>
      <c r="Z521" s="293">
        <f>SUM(Z518:Z520)</f>
        <v>0</v>
      </c>
      <c r="AA521" s="293">
        <f t="shared" ref="AA521:AD521" si="485">SUM(AA518:AA520)</f>
        <v>0</v>
      </c>
      <c r="AB521" s="293">
        <f t="shared" si="485"/>
        <v>0</v>
      </c>
      <c r="AC521" s="293">
        <f t="shared" si="485"/>
        <v>0</v>
      </c>
      <c r="AD521" s="294">
        <f t="shared" si="485"/>
        <v>0</v>
      </c>
      <c r="AE521" s="223"/>
      <c r="AG521" s="504" t="s">
        <v>25</v>
      </c>
      <c r="AH521" s="505"/>
      <c r="AI521" s="505"/>
      <c r="AJ521" s="505"/>
      <c r="AK521" s="505"/>
      <c r="AL521" s="505"/>
      <c r="AM521" s="505"/>
      <c r="AN521" s="505"/>
      <c r="AO521" s="505"/>
      <c r="AP521" s="306">
        <f t="shared" si="480"/>
        <v>0</v>
      </c>
      <c r="AQ521" s="275">
        <f>SUM(AQ518:AQ520)</f>
        <v>0</v>
      </c>
      <c r="AR521" s="275">
        <f t="shared" ref="AR521:AT521" si="486">SUM(AR518:AR520)</f>
        <v>0</v>
      </c>
      <c r="AS521" s="275">
        <f t="shared" si="486"/>
        <v>0</v>
      </c>
      <c r="AT521" s="275">
        <f t="shared" si="486"/>
        <v>0</v>
      </c>
      <c r="AU521" s="276">
        <f t="shared" si="482"/>
        <v>0</v>
      </c>
    </row>
    <row r="522" spans="1:47" s="358" customFormat="1" ht="3.75" customHeight="1" thickBot="1" x14ac:dyDescent="0.4">
      <c r="A522" s="413"/>
      <c r="B522" s="413"/>
      <c r="C522" s="413"/>
      <c r="D522" s="413"/>
      <c r="E522" s="413"/>
      <c r="F522" s="413"/>
      <c r="G522" s="413"/>
      <c r="H522" s="413"/>
      <c r="I522" s="413"/>
      <c r="J522" s="246"/>
      <c r="K522" s="246"/>
      <c r="L522" s="246"/>
      <c r="M522" s="246"/>
      <c r="N522" s="223"/>
      <c r="P522" s="413"/>
      <c r="Q522" s="413"/>
      <c r="R522" s="413"/>
      <c r="S522" s="413"/>
      <c r="T522" s="413"/>
      <c r="U522" s="413"/>
      <c r="V522" s="413"/>
      <c r="W522" s="413"/>
      <c r="X522" s="413"/>
      <c r="Y522" s="304"/>
      <c r="Z522" s="246"/>
      <c r="AA522" s="246"/>
      <c r="AB522" s="246"/>
      <c r="AC522" s="246"/>
      <c r="AD522" s="246"/>
      <c r="AE522" s="223"/>
      <c r="AG522" s="413"/>
      <c r="AH522" s="413"/>
      <c r="AI522" s="413"/>
      <c r="AJ522" s="413"/>
      <c r="AK522" s="413"/>
      <c r="AL522" s="413"/>
      <c r="AM522" s="413"/>
      <c r="AN522" s="413"/>
      <c r="AO522" s="413"/>
      <c r="AP522" s="304"/>
      <c r="AQ522" s="246"/>
      <c r="AR522" s="246"/>
      <c r="AS522" s="246"/>
      <c r="AT522" s="246"/>
      <c r="AU522" s="246"/>
    </row>
    <row r="523" spans="1:47" s="242" customFormat="1" x14ac:dyDescent="0.35">
      <c r="A523" s="502" t="s">
        <v>33</v>
      </c>
      <c r="B523" s="503"/>
      <c r="C523" s="503"/>
      <c r="D523" s="503"/>
      <c r="E523" s="503"/>
      <c r="F523" s="503"/>
      <c r="G523" s="503"/>
      <c r="H523" s="503"/>
      <c r="I523" s="503"/>
      <c r="J523" s="425" t="s">
        <v>17</v>
      </c>
      <c r="K523" s="425" t="s">
        <v>15</v>
      </c>
      <c r="L523" s="425" t="s">
        <v>16</v>
      </c>
      <c r="M523" s="418" t="s">
        <v>18</v>
      </c>
      <c r="N523" s="413"/>
      <c r="P523" s="502" t="s">
        <v>33</v>
      </c>
      <c r="Q523" s="503"/>
      <c r="R523" s="503"/>
      <c r="S523" s="503"/>
      <c r="T523" s="503"/>
      <c r="U523" s="503"/>
      <c r="V523" s="503"/>
      <c r="W523" s="503"/>
      <c r="X523" s="503"/>
      <c r="Y523" s="414" t="s">
        <v>269</v>
      </c>
      <c r="Z523" s="425" t="s">
        <v>77</v>
      </c>
      <c r="AA523" s="425" t="s">
        <v>15</v>
      </c>
      <c r="AB523" s="425" t="s">
        <v>16</v>
      </c>
      <c r="AC523" s="414" t="s">
        <v>18</v>
      </c>
      <c r="AD523" s="268" t="s">
        <v>114</v>
      </c>
      <c r="AE523" s="413"/>
      <c r="AG523" s="502" t="s">
        <v>33</v>
      </c>
      <c r="AH523" s="503"/>
      <c r="AI523" s="503"/>
      <c r="AJ523" s="503"/>
      <c r="AK523" s="503"/>
      <c r="AL523" s="503"/>
      <c r="AM523" s="503"/>
      <c r="AN523" s="503"/>
      <c r="AO523" s="503"/>
      <c r="AP523" s="414" t="s">
        <v>269</v>
      </c>
      <c r="AQ523" s="425" t="s">
        <v>211</v>
      </c>
      <c r="AR523" s="425" t="s">
        <v>15</v>
      </c>
      <c r="AS523" s="425" t="s">
        <v>16</v>
      </c>
      <c r="AT523" s="414" t="s">
        <v>213</v>
      </c>
      <c r="AU523" s="268" t="s">
        <v>284</v>
      </c>
    </row>
    <row r="524" spans="1:47" x14ac:dyDescent="0.35">
      <c r="A524" s="415">
        <v>1</v>
      </c>
      <c r="B524" s="492"/>
      <c r="C524" s="492"/>
      <c r="D524" s="492"/>
      <c r="E524" s="492"/>
      <c r="F524" s="492"/>
      <c r="G524" s="492"/>
      <c r="H524" s="492"/>
      <c r="I524" s="492"/>
      <c r="J524" s="234">
        <v>0</v>
      </c>
      <c r="K524" s="234">
        <v>0</v>
      </c>
      <c r="L524" s="234">
        <v>0</v>
      </c>
      <c r="M524" s="236">
        <f t="shared" si="483"/>
        <v>0</v>
      </c>
      <c r="N524" s="223"/>
      <c r="P524" s="415">
        <v>1</v>
      </c>
      <c r="Q524" s="492"/>
      <c r="R524" s="492"/>
      <c r="S524" s="492"/>
      <c r="T524" s="492"/>
      <c r="U524" s="492"/>
      <c r="V524" s="492"/>
      <c r="W524" s="492"/>
      <c r="X524" s="492"/>
      <c r="Y524" s="164">
        <f t="shared" ref="Y524:Y527" si="487">AU444</f>
        <v>0</v>
      </c>
      <c r="Z524" s="234">
        <v>0</v>
      </c>
      <c r="AA524" s="234">
        <v>0</v>
      </c>
      <c r="AB524" s="234">
        <v>0</v>
      </c>
      <c r="AC524" s="295">
        <f t="shared" ref="AC524:AC526" si="488">SUM(Z524:AB524)</f>
        <v>0</v>
      </c>
      <c r="AD524" s="296">
        <f t="shared" ref="AD524:AD526" si="489">M524-AC524</f>
        <v>0</v>
      </c>
      <c r="AE524" s="223"/>
      <c r="AG524" s="415">
        <v>1</v>
      </c>
      <c r="AH524" s="492"/>
      <c r="AI524" s="492"/>
      <c r="AJ524" s="492"/>
      <c r="AK524" s="492"/>
      <c r="AL524" s="492"/>
      <c r="AM524" s="492"/>
      <c r="AN524" s="492"/>
      <c r="AO524" s="492"/>
      <c r="AP524" s="305">
        <f t="shared" ref="AP524:AP527" si="490">AU444</f>
        <v>0</v>
      </c>
      <c r="AQ524" s="234">
        <v>0</v>
      </c>
      <c r="AR524" s="234">
        <v>0</v>
      </c>
      <c r="AS524" s="234">
        <v>0</v>
      </c>
      <c r="AT524" s="277">
        <f t="shared" ref="AT524:AT526" si="491">SUM(AQ524:AS524)</f>
        <v>0</v>
      </c>
      <c r="AU524" s="278">
        <f t="shared" ref="AU524:AU527" si="492">IF($S$553&lt;&gt;0, AC524+AP524-AT524, M524+AP524-AT524)</f>
        <v>0</v>
      </c>
    </row>
    <row r="525" spans="1:47" x14ac:dyDescent="0.35">
      <c r="A525" s="415">
        <v>2</v>
      </c>
      <c r="B525" s="492"/>
      <c r="C525" s="492"/>
      <c r="D525" s="492"/>
      <c r="E525" s="492"/>
      <c r="F525" s="492"/>
      <c r="G525" s="492"/>
      <c r="H525" s="492"/>
      <c r="I525" s="492"/>
      <c r="J525" s="234">
        <v>0</v>
      </c>
      <c r="K525" s="234">
        <v>0</v>
      </c>
      <c r="L525" s="234">
        <v>0</v>
      </c>
      <c r="M525" s="236">
        <f t="shared" si="483"/>
        <v>0</v>
      </c>
      <c r="N525" s="223"/>
      <c r="P525" s="415">
        <v>2</v>
      </c>
      <c r="Q525" s="492"/>
      <c r="R525" s="492"/>
      <c r="S525" s="492"/>
      <c r="T525" s="492"/>
      <c r="U525" s="492"/>
      <c r="V525" s="492"/>
      <c r="W525" s="492"/>
      <c r="X525" s="492"/>
      <c r="Y525" s="164">
        <f t="shared" si="487"/>
        <v>0</v>
      </c>
      <c r="Z525" s="234">
        <v>0</v>
      </c>
      <c r="AA525" s="234">
        <v>0</v>
      </c>
      <c r="AB525" s="234">
        <v>0</v>
      </c>
      <c r="AC525" s="295">
        <f t="shared" si="488"/>
        <v>0</v>
      </c>
      <c r="AD525" s="296">
        <f t="shared" si="489"/>
        <v>0</v>
      </c>
      <c r="AE525" s="223"/>
      <c r="AG525" s="415">
        <v>2</v>
      </c>
      <c r="AH525" s="492"/>
      <c r="AI525" s="492"/>
      <c r="AJ525" s="492"/>
      <c r="AK525" s="492"/>
      <c r="AL525" s="492"/>
      <c r="AM525" s="492"/>
      <c r="AN525" s="492"/>
      <c r="AO525" s="492"/>
      <c r="AP525" s="305">
        <f t="shared" si="490"/>
        <v>0</v>
      </c>
      <c r="AQ525" s="234">
        <v>0</v>
      </c>
      <c r="AR525" s="234">
        <v>0</v>
      </c>
      <c r="AS525" s="234">
        <v>0</v>
      </c>
      <c r="AT525" s="277">
        <f t="shared" si="491"/>
        <v>0</v>
      </c>
      <c r="AU525" s="278">
        <f t="shared" si="492"/>
        <v>0</v>
      </c>
    </row>
    <row r="526" spans="1:47" x14ac:dyDescent="0.35">
      <c r="A526" s="415">
        <v>3</v>
      </c>
      <c r="B526" s="492"/>
      <c r="C526" s="492"/>
      <c r="D526" s="492"/>
      <c r="E526" s="492"/>
      <c r="F526" s="492"/>
      <c r="G526" s="492"/>
      <c r="H526" s="492"/>
      <c r="I526" s="492"/>
      <c r="J526" s="234">
        <v>0</v>
      </c>
      <c r="K526" s="234">
        <v>0</v>
      </c>
      <c r="L526" s="234">
        <v>0</v>
      </c>
      <c r="M526" s="236">
        <f>SUM(J526:L526)</f>
        <v>0</v>
      </c>
      <c r="N526" s="223"/>
      <c r="P526" s="415">
        <v>3</v>
      </c>
      <c r="Q526" s="492"/>
      <c r="R526" s="492"/>
      <c r="S526" s="492"/>
      <c r="T526" s="492"/>
      <c r="U526" s="492"/>
      <c r="V526" s="492"/>
      <c r="W526" s="492"/>
      <c r="X526" s="492"/>
      <c r="Y526" s="164">
        <f t="shared" si="487"/>
        <v>0</v>
      </c>
      <c r="Z526" s="234">
        <v>0</v>
      </c>
      <c r="AA526" s="234">
        <v>0</v>
      </c>
      <c r="AB526" s="234">
        <v>0</v>
      </c>
      <c r="AC526" s="295">
        <f t="shared" si="488"/>
        <v>0</v>
      </c>
      <c r="AD526" s="296">
        <f t="shared" si="489"/>
        <v>0</v>
      </c>
      <c r="AE526" s="223"/>
      <c r="AG526" s="415">
        <v>3</v>
      </c>
      <c r="AH526" s="492"/>
      <c r="AI526" s="492"/>
      <c r="AJ526" s="492"/>
      <c r="AK526" s="492"/>
      <c r="AL526" s="492"/>
      <c r="AM526" s="492"/>
      <c r="AN526" s="492"/>
      <c r="AO526" s="492"/>
      <c r="AP526" s="305">
        <f t="shared" si="490"/>
        <v>0</v>
      </c>
      <c r="AQ526" s="234">
        <v>0</v>
      </c>
      <c r="AR526" s="234">
        <v>0</v>
      </c>
      <c r="AS526" s="234">
        <v>0</v>
      </c>
      <c r="AT526" s="277">
        <f t="shared" si="491"/>
        <v>0</v>
      </c>
      <c r="AU526" s="278">
        <f t="shared" si="492"/>
        <v>0</v>
      </c>
    </row>
    <row r="527" spans="1:47" ht="16" thickBot="1" x14ac:dyDescent="0.4">
      <c r="A527" s="504" t="s">
        <v>26</v>
      </c>
      <c r="B527" s="505"/>
      <c r="C527" s="505"/>
      <c r="D527" s="505"/>
      <c r="E527" s="505"/>
      <c r="F527" s="505"/>
      <c r="G527" s="505"/>
      <c r="H527" s="505"/>
      <c r="I527" s="505"/>
      <c r="J527" s="250">
        <f>SUM(J524:J526)</f>
        <v>0</v>
      </c>
      <c r="K527" s="250">
        <f t="shared" ref="K527" si="493">SUM(K524:K526)</f>
        <v>0</v>
      </c>
      <c r="L527" s="250">
        <f>SUM(L524:L526)</f>
        <v>0</v>
      </c>
      <c r="M527" s="237">
        <f t="shared" si="483"/>
        <v>0</v>
      </c>
      <c r="N527" s="223"/>
      <c r="P527" s="504" t="s">
        <v>26</v>
      </c>
      <c r="Q527" s="505"/>
      <c r="R527" s="505"/>
      <c r="S527" s="505"/>
      <c r="T527" s="505"/>
      <c r="U527" s="505"/>
      <c r="V527" s="505"/>
      <c r="W527" s="505"/>
      <c r="X527" s="505"/>
      <c r="Y527" s="200">
        <f t="shared" si="487"/>
        <v>0</v>
      </c>
      <c r="Z527" s="293">
        <f>SUM(Z524:Z526)</f>
        <v>0</v>
      </c>
      <c r="AA527" s="293">
        <f t="shared" ref="AA527:AD527" si="494">SUM(AA524:AA526)</f>
        <v>0</v>
      </c>
      <c r="AB527" s="293">
        <f t="shared" si="494"/>
        <v>0</v>
      </c>
      <c r="AC527" s="293">
        <f t="shared" si="494"/>
        <v>0</v>
      </c>
      <c r="AD527" s="294">
        <f t="shared" si="494"/>
        <v>0</v>
      </c>
      <c r="AE527" s="223"/>
      <c r="AG527" s="504" t="s">
        <v>26</v>
      </c>
      <c r="AH527" s="505"/>
      <c r="AI527" s="505"/>
      <c r="AJ527" s="505"/>
      <c r="AK527" s="505"/>
      <c r="AL527" s="505"/>
      <c r="AM527" s="505"/>
      <c r="AN527" s="505"/>
      <c r="AO527" s="505"/>
      <c r="AP527" s="306">
        <f t="shared" si="490"/>
        <v>0</v>
      </c>
      <c r="AQ527" s="275">
        <f>SUM(AQ524:AQ526)</f>
        <v>0</v>
      </c>
      <c r="AR527" s="275">
        <f t="shared" ref="AR527:AT527" si="495">SUM(AR524:AR526)</f>
        <v>0</v>
      </c>
      <c r="AS527" s="275">
        <f t="shared" si="495"/>
        <v>0</v>
      </c>
      <c r="AT527" s="275">
        <f t="shared" si="495"/>
        <v>0</v>
      </c>
      <c r="AU527" s="276">
        <f t="shared" si="492"/>
        <v>0</v>
      </c>
    </row>
    <row r="528" spans="1:47" s="358" customFormat="1" ht="3.75" customHeight="1" thickBot="1" x14ac:dyDescent="0.4">
      <c r="A528" s="413"/>
      <c r="B528" s="413"/>
      <c r="C528" s="413"/>
      <c r="D528" s="413"/>
      <c r="E528" s="413"/>
      <c r="F528" s="413"/>
      <c r="G528" s="413"/>
      <c r="H528" s="413"/>
      <c r="I528" s="413"/>
      <c r="J528" s="246"/>
      <c r="K528" s="246"/>
      <c r="L528" s="246"/>
      <c r="M528" s="246"/>
      <c r="N528" s="223"/>
      <c r="P528" s="413"/>
      <c r="Q528" s="413"/>
      <c r="R528" s="413"/>
      <c r="S528" s="413"/>
      <c r="T528" s="413"/>
      <c r="U528" s="413"/>
      <c r="V528" s="413"/>
      <c r="W528" s="413"/>
      <c r="X528" s="413"/>
      <c r="Y528" s="246"/>
      <c r="Z528" s="246"/>
      <c r="AA528" s="246"/>
      <c r="AB528" s="246"/>
      <c r="AC528" s="246"/>
      <c r="AD528" s="246"/>
      <c r="AE528" s="223"/>
      <c r="AG528" s="413"/>
      <c r="AH528" s="413"/>
      <c r="AI528" s="413"/>
      <c r="AJ528" s="413"/>
      <c r="AK528" s="413"/>
      <c r="AL528" s="413"/>
      <c r="AM528" s="413"/>
      <c r="AN528" s="413"/>
      <c r="AO528" s="413"/>
      <c r="AP528" s="246"/>
      <c r="AQ528" s="246"/>
      <c r="AR528" s="246"/>
      <c r="AS528" s="246"/>
      <c r="AT528" s="246"/>
      <c r="AU528" s="246"/>
    </row>
    <row r="529" spans="1:134" s="242" customFormat="1" x14ac:dyDescent="0.35">
      <c r="A529" s="502" t="s">
        <v>27</v>
      </c>
      <c r="B529" s="503"/>
      <c r="C529" s="503"/>
      <c r="D529" s="503"/>
      <c r="E529" s="503"/>
      <c r="F529" s="503"/>
      <c r="G529" s="503"/>
      <c r="H529" s="503"/>
      <c r="I529" s="503"/>
      <c r="J529" s="425" t="s">
        <v>17</v>
      </c>
      <c r="K529" s="425" t="s">
        <v>15</v>
      </c>
      <c r="L529" s="425" t="s">
        <v>16</v>
      </c>
      <c r="M529" s="418" t="s">
        <v>18</v>
      </c>
      <c r="N529" s="413"/>
      <c r="P529" s="502" t="s">
        <v>27</v>
      </c>
      <c r="Q529" s="503"/>
      <c r="R529" s="503"/>
      <c r="S529" s="503"/>
      <c r="T529" s="503"/>
      <c r="U529" s="503"/>
      <c r="V529" s="503"/>
      <c r="W529" s="503"/>
      <c r="X529" s="503"/>
      <c r="Y529" s="414" t="s">
        <v>269</v>
      </c>
      <c r="Z529" s="425" t="s">
        <v>77</v>
      </c>
      <c r="AA529" s="425" t="s">
        <v>15</v>
      </c>
      <c r="AB529" s="425" t="s">
        <v>16</v>
      </c>
      <c r="AC529" s="414" t="s">
        <v>18</v>
      </c>
      <c r="AD529" s="268" t="s">
        <v>114</v>
      </c>
      <c r="AE529" s="413"/>
      <c r="AG529" s="502" t="s">
        <v>27</v>
      </c>
      <c r="AH529" s="503"/>
      <c r="AI529" s="503"/>
      <c r="AJ529" s="503"/>
      <c r="AK529" s="503"/>
      <c r="AL529" s="503"/>
      <c r="AM529" s="503"/>
      <c r="AN529" s="503"/>
      <c r="AO529" s="503"/>
      <c r="AP529" s="414" t="s">
        <v>269</v>
      </c>
      <c r="AQ529" s="425" t="s">
        <v>211</v>
      </c>
      <c r="AR529" s="425" t="s">
        <v>15</v>
      </c>
      <c r="AS529" s="425" t="s">
        <v>16</v>
      </c>
      <c r="AT529" s="414" t="s">
        <v>213</v>
      </c>
      <c r="AU529" s="268" t="s">
        <v>284</v>
      </c>
    </row>
    <row r="530" spans="1:134" x14ac:dyDescent="0.35">
      <c r="A530" s="415">
        <v>1</v>
      </c>
      <c r="B530" s="228" t="s">
        <v>28</v>
      </c>
      <c r="C530" s="492"/>
      <c r="D530" s="492"/>
      <c r="E530" s="492"/>
      <c r="F530" s="492"/>
      <c r="G530" s="492"/>
      <c r="H530" s="492"/>
      <c r="I530" s="492"/>
      <c r="J530" s="234">
        <v>0</v>
      </c>
      <c r="K530" s="234">
        <v>0</v>
      </c>
      <c r="L530" s="234">
        <v>0</v>
      </c>
      <c r="M530" s="236">
        <f t="shared" si="483"/>
        <v>0</v>
      </c>
      <c r="N530" s="223"/>
      <c r="P530" s="415">
        <v>1</v>
      </c>
      <c r="Q530" s="228" t="s">
        <v>28</v>
      </c>
      <c r="R530" s="492"/>
      <c r="S530" s="492"/>
      <c r="T530" s="492"/>
      <c r="U530" s="492"/>
      <c r="V530" s="492"/>
      <c r="W530" s="492"/>
      <c r="X530" s="492"/>
      <c r="Y530" s="164">
        <f t="shared" ref="Y530:Y541" si="496">AU450</f>
        <v>0</v>
      </c>
      <c r="Z530" s="234">
        <v>0</v>
      </c>
      <c r="AA530" s="234">
        <v>0</v>
      </c>
      <c r="AB530" s="234">
        <v>0</v>
      </c>
      <c r="AC530" s="295">
        <f t="shared" ref="AC530:AC539" si="497">SUM(Z530:AB530)</f>
        <v>0</v>
      </c>
      <c r="AD530" s="296">
        <f t="shared" ref="AD530:AD540" si="498">M530-AC530</f>
        <v>0</v>
      </c>
      <c r="AE530" s="223"/>
      <c r="AG530" s="415">
        <v>1</v>
      </c>
      <c r="AH530" s="228" t="s">
        <v>28</v>
      </c>
      <c r="AI530" s="492"/>
      <c r="AJ530" s="492"/>
      <c r="AK530" s="492"/>
      <c r="AL530" s="492"/>
      <c r="AM530" s="492"/>
      <c r="AN530" s="492"/>
      <c r="AO530" s="492"/>
      <c r="AP530" s="305">
        <f t="shared" ref="AP530:AP541" si="499">AU450</f>
        <v>0</v>
      </c>
      <c r="AQ530" s="234">
        <v>0</v>
      </c>
      <c r="AR530" s="234">
        <v>0</v>
      </c>
      <c r="AS530" s="234">
        <v>0</v>
      </c>
      <c r="AT530" s="277">
        <f t="shared" ref="AT530:AT539" si="500">SUM(AQ530:AS530)</f>
        <v>0</v>
      </c>
      <c r="AU530" s="278">
        <f>IF($S$553&lt;&gt;0, AC530+AP530-AT530, M530+AP530-AT530)</f>
        <v>0</v>
      </c>
    </row>
    <row r="531" spans="1:134" x14ac:dyDescent="0.35">
      <c r="A531" s="415">
        <v>2</v>
      </c>
      <c r="B531" s="228" t="s">
        <v>31</v>
      </c>
      <c r="C531" s="492"/>
      <c r="D531" s="492"/>
      <c r="E531" s="492"/>
      <c r="F531" s="492"/>
      <c r="G531" s="492"/>
      <c r="H531" s="492"/>
      <c r="I531" s="492"/>
      <c r="J531" s="234">
        <v>0</v>
      </c>
      <c r="K531" s="234">
        <v>0</v>
      </c>
      <c r="L531" s="234">
        <v>0</v>
      </c>
      <c r="M531" s="236">
        <f t="shared" si="483"/>
        <v>0</v>
      </c>
      <c r="N531" s="223"/>
      <c r="P531" s="415">
        <v>2</v>
      </c>
      <c r="Q531" s="228" t="s">
        <v>31</v>
      </c>
      <c r="R531" s="492"/>
      <c r="S531" s="492"/>
      <c r="T531" s="492"/>
      <c r="U531" s="492"/>
      <c r="V531" s="492"/>
      <c r="W531" s="492"/>
      <c r="X531" s="492"/>
      <c r="Y531" s="164">
        <f t="shared" si="496"/>
        <v>0</v>
      </c>
      <c r="Z531" s="234">
        <v>0</v>
      </c>
      <c r="AA531" s="234">
        <v>0</v>
      </c>
      <c r="AB531" s="234">
        <v>0</v>
      </c>
      <c r="AC531" s="295">
        <f t="shared" si="497"/>
        <v>0</v>
      </c>
      <c r="AD531" s="296">
        <f t="shared" si="498"/>
        <v>0</v>
      </c>
      <c r="AE531" s="223"/>
      <c r="AG531" s="415">
        <v>2</v>
      </c>
      <c r="AH531" s="228" t="s">
        <v>31</v>
      </c>
      <c r="AI531" s="492"/>
      <c r="AJ531" s="492"/>
      <c r="AK531" s="492"/>
      <c r="AL531" s="492"/>
      <c r="AM531" s="492"/>
      <c r="AN531" s="492"/>
      <c r="AO531" s="492"/>
      <c r="AP531" s="305">
        <f t="shared" si="499"/>
        <v>0</v>
      </c>
      <c r="AQ531" s="234">
        <v>0</v>
      </c>
      <c r="AR531" s="234">
        <v>0</v>
      </c>
      <c r="AS531" s="234">
        <v>0</v>
      </c>
      <c r="AT531" s="277">
        <f t="shared" si="500"/>
        <v>0</v>
      </c>
      <c r="AU531" s="278">
        <f t="shared" ref="AU531:AU540" si="501">IF($S$553&lt;&gt;0, AC531+AP531-AT531, M531+AP531-AT531)</f>
        <v>0</v>
      </c>
    </row>
    <row r="532" spans="1:134" x14ac:dyDescent="0.35">
      <c r="A532" s="415">
        <v>3</v>
      </c>
      <c r="B532" s="228" t="s">
        <v>32</v>
      </c>
      <c r="C532" s="492"/>
      <c r="D532" s="492"/>
      <c r="E532" s="492"/>
      <c r="F532" s="492"/>
      <c r="G532" s="492"/>
      <c r="H532" s="492"/>
      <c r="I532" s="492"/>
      <c r="J532" s="234">
        <v>0</v>
      </c>
      <c r="K532" s="234">
        <v>0</v>
      </c>
      <c r="L532" s="234">
        <v>0</v>
      </c>
      <c r="M532" s="236">
        <f t="shared" si="483"/>
        <v>0</v>
      </c>
      <c r="N532" s="223"/>
      <c r="P532" s="415">
        <v>3</v>
      </c>
      <c r="Q532" s="228" t="s">
        <v>32</v>
      </c>
      <c r="R532" s="492"/>
      <c r="S532" s="492"/>
      <c r="T532" s="492"/>
      <c r="U532" s="492"/>
      <c r="V532" s="492"/>
      <c r="W532" s="492"/>
      <c r="X532" s="492"/>
      <c r="Y532" s="164">
        <f t="shared" si="496"/>
        <v>0</v>
      </c>
      <c r="Z532" s="234">
        <v>0</v>
      </c>
      <c r="AA532" s="234">
        <v>0</v>
      </c>
      <c r="AB532" s="234">
        <v>0</v>
      </c>
      <c r="AC532" s="295">
        <f t="shared" si="497"/>
        <v>0</v>
      </c>
      <c r="AD532" s="296">
        <f t="shared" si="498"/>
        <v>0</v>
      </c>
      <c r="AE532" s="223"/>
      <c r="AG532" s="415">
        <v>3</v>
      </c>
      <c r="AH532" s="228" t="s">
        <v>32</v>
      </c>
      <c r="AI532" s="492"/>
      <c r="AJ532" s="492"/>
      <c r="AK532" s="492"/>
      <c r="AL532" s="492"/>
      <c r="AM532" s="492"/>
      <c r="AN532" s="492"/>
      <c r="AO532" s="492"/>
      <c r="AP532" s="305">
        <f t="shared" si="499"/>
        <v>0</v>
      </c>
      <c r="AQ532" s="234">
        <v>0</v>
      </c>
      <c r="AR532" s="234">
        <v>0</v>
      </c>
      <c r="AS532" s="234">
        <v>0</v>
      </c>
      <c r="AT532" s="277">
        <f t="shared" si="500"/>
        <v>0</v>
      </c>
      <c r="AU532" s="278">
        <f t="shared" si="501"/>
        <v>0</v>
      </c>
    </row>
    <row r="533" spans="1:134" s="358" customFormat="1" x14ac:dyDescent="0.35">
      <c r="A533" s="229">
        <v>4</v>
      </c>
      <c r="B533" s="228" t="s">
        <v>72</v>
      </c>
      <c r="C533" s="492"/>
      <c r="D533" s="492"/>
      <c r="E533" s="492"/>
      <c r="F533" s="492"/>
      <c r="G533" s="492"/>
      <c r="H533" s="492"/>
      <c r="I533" s="492"/>
      <c r="J533" s="234">
        <v>0</v>
      </c>
      <c r="K533" s="234">
        <v>0</v>
      </c>
      <c r="L533" s="234">
        <v>0</v>
      </c>
      <c r="M533" s="236">
        <f t="shared" si="483"/>
        <v>0</v>
      </c>
      <c r="N533" s="223"/>
      <c r="P533" s="229">
        <v>4</v>
      </c>
      <c r="Q533" s="228" t="s">
        <v>72</v>
      </c>
      <c r="R533" s="492"/>
      <c r="S533" s="492"/>
      <c r="T533" s="492"/>
      <c r="U533" s="492"/>
      <c r="V533" s="492"/>
      <c r="W533" s="492"/>
      <c r="X533" s="492"/>
      <c r="Y533" s="164">
        <f t="shared" si="496"/>
        <v>0</v>
      </c>
      <c r="Z533" s="234">
        <v>0</v>
      </c>
      <c r="AA533" s="234">
        <v>0</v>
      </c>
      <c r="AB533" s="234">
        <v>0</v>
      </c>
      <c r="AC533" s="295">
        <f t="shared" si="497"/>
        <v>0</v>
      </c>
      <c r="AD533" s="296">
        <f t="shared" si="498"/>
        <v>0</v>
      </c>
      <c r="AE533" s="223"/>
      <c r="AG533" s="229">
        <v>4</v>
      </c>
      <c r="AH533" s="228" t="s">
        <v>72</v>
      </c>
      <c r="AI533" s="492"/>
      <c r="AJ533" s="492"/>
      <c r="AK533" s="492"/>
      <c r="AL533" s="492"/>
      <c r="AM533" s="492"/>
      <c r="AN533" s="492"/>
      <c r="AO533" s="492"/>
      <c r="AP533" s="305">
        <f t="shared" si="499"/>
        <v>0</v>
      </c>
      <c r="AQ533" s="234">
        <v>0</v>
      </c>
      <c r="AR533" s="234">
        <v>0</v>
      </c>
      <c r="AS533" s="234">
        <v>0</v>
      </c>
      <c r="AT533" s="277">
        <f t="shared" si="500"/>
        <v>0</v>
      </c>
      <c r="AU533" s="278">
        <f t="shared" si="501"/>
        <v>0</v>
      </c>
    </row>
    <row r="534" spans="1:134" x14ac:dyDescent="0.35">
      <c r="A534" s="415">
        <v>5</v>
      </c>
      <c r="B534" s="228" t="s">
        <v>29</v>
      </c>
      <c r="C534" s="492"/>
      <c r="D534" s="492"/>
      <c r="E534" s="492"/>
      <c r="F534" s="492"/>
      <c r="G534" s="492"/>
      <c r="H534" s="492"/>
      <c r="I534" s="492"/>
      <c r="J534" s="234">
        <v>0</v>
      </c>
      <c r="K534" s="234">
        <v>0</v>
      </c>
      <c r="L534" s="234">
        <v>0</v>
      </c>
      <c r="M534" s="236">
        <f t="shared" si="483"/>
        <v>0</v>
      </c>
      <c r="N534" s="223"/>
      <c r="P534" s="415">
        <v>5</v>
      </c>
      <c r="Q534" s="228" t="s">
        <v>29</v>
      </c>
      <c r="R534" s="492"/>
      <c r="S534" s="492"/>
      <c r="T534" s="492"/>
      <c r="U534" s="492"/>
      <c r="V534" s="492"/>
      <c r="W534" s="492"/>
      <c r="X534" s="492"/>
      <c r="Y534" s="164">
        <f t="shared" si="496"/>
        <v>0</v>
      </c>
      <c r="Z534" s="234">
        <v>0</v>
      </c>
      <c r="AA534" s="234">
        <v>0</v>
      </c>
      <c r="AB534" s="234">
        <v>0</v>
      </c>
      <c r="AC534" s="295">
        <f t="shared" si="497"/>
        <v>0</v>
      </c>
      <c r="AD534" s="296">
        <f t="shared" si="498"/>
        <v>0</v>
      </c>
      <c r="AE534" s="223"/>
      <c r="AG534" s="415">
        <v>5</v>
      </c>
      <c r="AH534" s="228" t="s">
        <v>29</v>
      </c>
      <c r="AI534" s="492"/>
      <c r="AJ534" s="492"/>
      <c r="AK534" s="492"/>
      <c r="AL534" s="492"/>
      <c r="AM534" s="492"/>
      <c r="AN534" s="492"/>
      <c r="AO534" s="492"/>
      <c r="AP534" s="305">
        <f t="shared" si="499"/>
        <v>0</v>
      </c>
      <c r="AQ534" s="234">
        <v>0</v>
      </c>
      <c r="AR534" s="234">
        <v>0</v>
      </c>
      <c r="AS534" s="234">
        <v>0</v>
      </c>
      <c r="AT534" s="277">
        <f t="shared" si="500"/>
        <v>0</v>
      </c>
      <c r="AU534" s="278">
        <f t="shared" si="501"/>
        <v>0</v>
      </c>
    </row>
    <row r="535" spans="1:134" x14ac:dyDescent="0.35">
      <c r="A535" s="415">
        <v>6</v>
      </c>
      <c r="B535" s="228" t="s">
        <v>30</v>
      </c>
      <c r="C535" s="492"/>
      <c r="D535" s="492"/>
      <c r="E535" s="492"/>
      <c r="F535" s="492"/>
      <c r="G535" s="492"/>
      <c r="H535" s="492"/>
      <c r="I535" s="492"/>
      <c r="J535" s="234">
        <v>0</v>
      </c>
      <c r="K535" s="234">
        <v>0</v>
      </c>
      <c r="L535" s="234">
        <v>0</v>
      </c>
      <c r="M535" s="236">
        <f t="shared" si="483"/>
        <v>0</v>
      </c>
      <c r="N535" s="223"/>
      <c r="P535" s="415">
        <v>6</v>
      </c>
      <c r="Q535" s="228" t="s">
        <v>30</v>
      </c>
      <c r="R535" s="492"/>
      <c r="S535" s="492"/>
      <c r="T535" s="492"/>
      <c r="U535" s="492"/>
      <c r="V535" s="492"/>
      <c r="W535" s="492"/>
      <c r="X535" s="492"/>
      <c r="Y535" s="164">
        <f t="shared" si="496"/>
        <v>0</v>
      </c>
      <c r="Z535" s="234">
        <v>0</v>
      </c>
      <c r="AA535" s="234">
        <v>0</v>
      </c>
      <c r="AB535" s="234">
        <v>0</v>
      </c>
      <c r="AC535" s="295">
        <f t="shared" si="497"/>
        <v>0</v>
      </c>
      <c r="AD535" s="296">
        <f t="shared" si="498"/>
        <v>0</v>
      </c>
      <c r="AE535" s="223"/>
      <c r="AG535" s="415">
        <v>6</v>
      </c>
      <c r="AH535" s="228" t="s">
        <v>30</v>
      </c>
      <c r="AI535" s="492"/>
      <c r="AJ535" s="492"/>
      <c r="AK535" s="492"/>
      <c r="AL535" s="492"/>
      <c r="AM535" s="492"/>
      <c r="AN535" s="492"/>
      <c r="AO535" s="492"/>
      <c r="AP535" s="305">
        <f t="shared" si="499"/>
        <v>0</v>
      </c>
      <c r="AQ535" s="234">
        <v>0</v>
      </c>
      <c r="AR535" s="234">
        <v>0</v>
      </c>
      <c r="AS535" s="234">
        <v>0</v>
      </c>
      <c r="AT535" s="277">
        <f t="shared" si="500"/>
        <v>0</v>
      </c>
      <c r="AU535" s="278">
        <f t="shared" si="501"/>
        <v>0</v>
      </c>
    </row>
    <row r="536" spans="1:134" x14ac:dyDescent="0.35">
      <c r="A536" s="415">
        <v>7</v>
      </c>
      <c r="B536" s="228" t="s">
        <v>34</v>
      </c>
      <c r="C536" s="492"/>
      <c r="D536" s="492"/>
      <c r="E536" s="492"/>
      <c r="F536" s="492"/>
      <c r="G536" s="492"/>
      <c r="H536" s="492"/>
      <c r="I536" s="492"/>
      <c r="J536" s="234">
        <v>0</v>
      </c>
      <c r="K536" s="234">
        <v>0</v>
      </c>
      <c r="L536" s="234">
        <v>0</v>
      </c>
      <c r="M536" s="236">
        <f t="shared" si="483"/>
        <v>0</v>
      </c>
      <c r="N536" s="223"/>
      <c r="P536" s="415">
        <v>7</v>
      </c>
      <c r="Q536" s="228" t="s">
        <v>34</v>
      </c>
      <c r="R536" s="492"/>
      <c r="S536" s="492"/>
      <c r="T536" s="492"/>
      <c r="U536" s="492"/>
      <c r="V536" s="492"/>
      <c r="W536" s="492"/>
      <c r="X536" s="492"/>
      <c r="Y536" s="164">
        <f t="shared" si="496"/>
        <v>0</v>
      </c>
      <c r="Z536" s="234">
        <v>0</v>
      </c>
      <c r="AA536" s="234">
        <v>0</v>
      </c>
      <c r="AB536" s="234">
        <v>0</v>
      </c>
      <c r="AC536" s="295">
        <f t="shared" si="497"/>
        <v>0</v>
      </c>
      <c r="AD536" s="296">
        <f t="shared" si="498"/>
        <v>0</v>
      </c>
      <c r="AE536" s="223"/>
      <c r="AG536" s="415">
        <v>7</v>
      </c>
      <c r="AH536" s="228" t="s">
        <v>34</v>
      </c>
      <c r="AI536" s="492"/>
      <c r="AJ536" s="492"/>
      <c r="AK536" s="492"/>
      <c r="AL536" s="492"/>
      <c r="AM536" s="492"/>
      <c r="AN536" s="492"/>
      <c r="AO536" s="492"/>
      <c r="AP536" s="305">
        <f t="shared" si="499"/>
        <v>0</v>
      </c>
      <c r="AQ536" s="234">
        <v>0</v>
      </c>
      <c r="AR536" s="234">
        <v>0</v>
      </c>
      <c r="AS536" s="234">
        <v>0</v>
      </c>
      <c r="AT536" s="277">
        <f t="shared" si="500"/>
        <v>0</v>
      </c>
      <c r="AU536" s="278">
        <f t="shared" si="501"/>
        <v>0</v>
      </c>
    </row>
    <row r="537" spans="1:134" x14ac:dyDescent="0.35">
      <c r="A537" s="415">
        <v>8</v>
      </c>
      <c r="B537" s="228" t="s">
        <v>35</v>
      </c>
      <c r="C537" s="492"/>
      <c r="D537" s="492"/>
      <c r="E537" s="492"/>
      <c r="F537" s="492"/>
      <c r="G537" s="492"/>
      <c r="H537" s="492"/>
      <c r="I537" s="492"/>
      <c r="J537" s="234">
        <v>0</v>
      </c>
      <c r="K537" s="234">
        <v>0</v>
      </c>
      <c r="L537" s="234">
        <v>0</v>
      </c>
      <c r="M537" s="236">
        <f>SUM(J537:L537)</f>
        <v>0</v>
      </c>
      <c r="N537" s="223"/>
      <c r="P537" s="415">
        <v>8</v>
      </c>
      <c r="Q537" s="228" t="s">
        <v>35</v>
      </c>
      <c r="R537" s="492"/>
      <c r="S537" s="492"/>
      <c r="T537" s="492"/>
      <c r="U537" s="492"/>
      <c r="V537" s="492"/>
      <c r="W537" s="492"/>
      <c r="X537" s="492"/>
      <c r="Y537" s="164">
        <f t="shared" si="496"/>
        <v>0</v>
      </c>
      <c r="Z537" s="234">
        <v>0</v>
      </c>
      <c r="AA537" s="234">
        <v>0</v>
      </c>
      <c r="AB537" s="234">
        <v>0</v>
      </c>
      <c r="AC537" s="295">
        <f t="shared" si="497"/>
        <v>0</v>
      </c>
      <c r="AD537" s="296">
        <f t="shared" si="498"/>
        <v>0</v>
      </c>
      <c r="AE537" s="223"/>
      <c r="AG537" s="415">
        <v>8</v>
      </c>
      <c r="AH537" s="228" t="s">
        <v>35</v>
      </c>
      <c r="AI537" s="492"/>
      <c r="AJ537" s="492"/>
      <c r="AK537" s="492"/>
      <c r="AL537" s="492"/>
      <c r="AM537" s="492"/>
      <c r="AN537" s="492"/>
      <c r="AO537" s="492"/>
      <c r="AP537" s="305">
        <f t="shared" si="499"/>
        <v>0</v>
      </c>
      <c r="AQ537" s="234">
        <v>0</v>
      </c>
      <c r="AR537" s="234">
        <v>0</v>
      </c>
      <c r="AS537" s="234">
        <v>0</v>
      </c>
      <c r="AT537" s="277">
        <f t="shared" si="500"/>
        <v>0</v>
      </c>
      <c r="AU537" s="278">
        <f t="shared" si="501"/>
        <v>0</v>
      </c>
    </row>
    <row r="538" spans="1:134" x14ac:dyDescent="0.35">
      <c r="A538" s="415">
        <v>9</v>
      </c>
      <c r="B538" s="228" t="s">
        <v>50</v>
      </c>
      <c r="C538" s="492"/>
      <c r="D538" s="492"/>
      <c r="E538" s="492"/>
      <c r="F538" s="492"/>
      <c r="G538" s="492"/>
      <c r="H538" s="492"/>
      <c r="I538" s="492"/>
      <c r="J538" s="234">
        <v>0</v>
      </c>
      <c r="K538" s="234">
        <v>0</v>
      </c>
      <c r="L538" s="234">
        <v>0</v>
      </c>
      <c r="M538" s="236">
        <f t="shared" si="483"/>
        <v>0</v>
      </c>
      <c r="N538" s="223"/>
      <c r="P538" s="415">
        <v>9</v>
      </c>
      <c r="Q538" s="228" t="s">
        <v>50</v>
      </c>
      <c r="R538" s="492"/>
      <c r="S538" s="492"/>
      <c r="T538" s="492"/>
      <c r="U538" s="492"/>
      <c r="V538" s="492"/>
      <c r="W538" s="492"/>
      <c r="X538" s="492"/>
      <c r="Y538" s="164">
        <f t="shared" si="496"/>
        <v>0</v>
      </c>
      <c r="Z538" s="234">
        <v>0</v>
      </c>
      <c r="AA538" s="234">
        <v>0</v>
      </c>
      <c r="AB538" s="234">
        <v>0</v>
      </c>
      <c r="AC538" s="295">
        <f t="shared" si="497"/>
        <v>0</v>
      </c>
      <c r="AD538" s="296">
        <f t="shared" si="498"/>
        <v>0</v>
      </c>
      <c r="AE538" s="223"/>
      <c r="AG538" s="415">
        <v>9</v>
      </c>
      <c r="AH538" s="228" t="s">
        <v>50</v>
      </c>
      <c r="AI538" s="492"/>
      <c r="AJ538" s="492"/>
      <c r="AK538" s="492"/>
      <c r="AL538" s="492"/>
      <c r="AM538" s="492"/>
      <c r="AN538" s="492"/>
      <c r="AO538" s="492"/>
      <c r="AP538" s="305">
        <f t="shared" si="499"/>
        <v>0</v>
      </c>
      <c r="AQ538" s="234">
        <v>0</v>
      </c>
      <c r="AR538" s="234">
        <v>0</v>
      </c>
      <c r="AS538" s="234">
        <v>0</v>
      </c>
      <c r="AT538" s="277">
        <f t="shared" si="500"/>
        <v>0</v>
      </c>
      <c r="AU538" s="278">
        <f t="shared" si="501"/>
        <v>0</v>
      </c>
    </row>
    <row r="539" spans="1:134" x14ac:dyDescent="0.35">
      <c r="A539" s="229">
        <v>10</v>
      </c>
      <c r="B539" s="313" t="s">
        <v>205</v>
      </c>
      <c r="C539" s="623"/>
      <c r="D539" s="623"/>
      <c r="E539" s="623"/>
      <c r="F539" s="623"/>
      <c r="G539" s="623"/>
      <c r="H539" s="623"/>
      <c r="I539" s="623"/>
      <c r="J539" s="234">
        <v>0</v>
      </c>
      <c r="K539" s="234">
        <v>0</v>
      </c>
      <c r="L539" s="234">
        <v>0</v>
      </c>
      <c r="M539" s="236">
        <f t="shared" si="483"/>
        <v>0</v>
      </c>
      <c r="N539" s="223"/>
      <c r="P539" s="229">
        <v>10</v>
      </c>
      <c r="Q539" s="313" t="s">
        <v>205</v>
      </c>
      <c r="R539" s="623"/>
      <c r="S539" s="623"/>
      <c r="T539" s="623"/>
      <c r="U539" s="623"/>
      <c r="V539" s="623"/>
      <c r="W539" s="623"/>
      <c r="X539" s="623"/>
      <c r="Y539" s="164">
        <f t="shared" si="496"/>
        <v>0</v>
      </c>
      <c r="Z539" s="234">
        <v>0</v>
      </c>
      <c r="AA539" s="234">
        <v>0</v>
      </c>
      <c r="AB539" s="234">
        <v>0</v>
      </c>
      <c r="AC539" s="295">
        <f t="shared" si="497"/>
        <v>0</v>
      </c>
      <c r="AD539" s="296">
        <f t="shared" si="498"/>
        <v>0</v>
      </c>
      <c r="AE539" s="223"/>
      <c r="AG539" s="229">
        <v>10</v>
      </c>
      <c r="AH539" s="313" t="s">
        <v>205</v>
      </c>
      <c r="AI539" s="623"/>
      <c r="AJ539" s="623"/>
      <c r="AK539" s="623"/>
      <c r="AL539" s="623"/>
      <c r="AM539" s="623"/>
      <c r="AN539" s="623"/>
      <c r="AO539" s="623"/>
      <c r="AP539" s="305">
        <f t="shared" si="499"/>
        <v>0</v>
      </c>
      <c r="AQ539" s="234">
        <v>0</v>
      </c>
      <c r="AR539" s="234">
        <v>0</v>
      </c>
      <c r="AS539" s="234">
        <v>0</v>
      </c>
      <c r="AT539" s="277">
        <f t="shared" si="500"/>
        <v>0</v>
      </c>
      <c r="AU539" s="278">
        <f t="shared" si="501"/>
        <v>0</v>
      </c>
    </row>
    <row r="540" spans="1:134" x14ac:dyDescent="0.35">
      <c r="A540" s="229">
        <v>11</v>
      </c>
      <c r="B540" s="313" t="s">
        <v>205</v>
      </c>
      <c r="C540" s="623"/>
      <c r="D540" s="623"/>
      <c r="E540" s="623"/>
      <c r="F540" s="623"/>
      <c r="G540" s="623"/>
      <c r="H540" s="623"/>
      <c r="I540" s="623"/>
      <c r="J540" s="234">
        <v>0</v>
      </c>
      <c r="K540" s="234">
        <v>0</v>
      </c>
      <c r="L540" s="234">
        <v>0</v>
      </c>
      <c r="M540" s="236">
        <f>SUM(J540:L540)</f>
        <v>0</v>
      </c>
      <c r="N540" s="223"/>
      <c r="P540" s="229">
        <v>11</v>
      </c>
      <c r="Q540" s="313" t="s">
        <v>205</v>
      </c>
      <c r="R540" s="623"/>
      <c r="S540" s="623"/>
      <c r="T540" s="623"/>
      <c r="U540" s="623"/>
      <c r="V540" s="623"/>
      <c r="W540" s="623"/>
      <c r="X540" s="623"/>
      <c r="Y540" s="164">
        <f t="shared" si="496"/>
        <v>0</v>
      </c>
      <c r="Z540" s="234">
        <v>0</v>
      </c>
      <c r="AA540" s="234">
        <v>0</v>
      </c>
      <c r="AB540" s="234">
        <v>0</v>
      </c>
      <c r="AC540" s="295">
        <f>SUM(Z540:AB540)</f>
        <v>0</v>
      </c>
      <c r="AD540" s="296">
        <f t="shared" si="498"/>
        <v>0</v>
      </c>
      <c r="AE540" s="223"/>
      <c r="AG540" s="229">
        <v>11</v>
      </c>
      <c r="AH540" s="313" t="s">
        <v>205</v>
      </c>
      <c r="AI540" s="623"/>
      <c r="AJ540" s="623"/>
      <c r="AK540" s="623"/>
      <c r="AL540" s="623"/>
      <c r="AM540" s="623"/>
      <c r="AN540" s="623"/>
      <c r="AO540" s="623"/>
      <c r="AP540" s="305">
        <f t="shared" si="499"/>
        <v>0</v>
      </c>
      <c r="AQ540" s="234">
        <v>0</v>
      </c>
      <c r="AR540" s="234">
        <v>0</v>
      </c>
      <c r="AS540" s="234">
        <v>0</v>
      </c>
      <c r="AT540" s="277">
        <f>SUM(AQ540:AS540)</f>
        <v>0</v>
      </c>
      <c r="AU540" s="278">
        <f t="shared" si="501"/>
        <v>0</v>
      </c>
    </row>
    <row r="541" spans="1:134" ht="16" thickBot="1" x14ac:dyDescent="0.4">
      <c r="A541" s="578" t="s">
        <v>36</v>
      </c>
      <c r="B541" s="579"/>
      <c r="C541" s="579"/>
      <c r="D541" s="579"/>
      <c r="E541" s="579"/>
      <c r="F541" s="579"/>
      <c r="G541" s="579"/>
      <c r="H541" s="579"/>
      <c r="I541" s="579"/>
      <c r="J541" s="250">
        <f>SUM(J530:J540)</f>
        <v>0</v>
      </c>
      <c r="K541" s="250">
        <f t="shared" ref="K541:L541" si="502">SUM(K530:K540)</f>
        <v>0</v>
      </c>
      <c r="L541" s="250">
        <f t="shared" si="502"/>
        <v>0</v>
      </c>
      <c r="M541" s="237">
        <f>SUM(J541:L541)</f>
        <v>0</v>
      </c>
      <c r="N541" s="223"/>
      <c r="P541" s="578" t="s">
        <v>36</v>
      </c>
      <c r="Q541" s="579"/>
      <c r="R541" s="579"/>
      <c r="S541" s="579"/>
      <c r="T541" s="579"/>
      <c r="U541" s="579"/>
      <c r="V541" s="579"/>
      <c r="W541" s="579"/>
      <c r="X541" s="579"/>
      <c r="Y541" s="200">
        <f t="shared" si="496"/>
        <v>0</v>
      </c>
      <c r="Z541" s="293">
        <f>SUM(Z530:Z540)</f>
        <v>0</v>
      </c>
      <c r="AA541" s="293">
        <f t="shared" ref="AA541" si="503">SUM(AA530:AA540)</f>
        <v>0</v>
      </c>
      <c r="AB541" s="293">
        <f>SUM(AB530:AB540)</f>
        <v>0</v>
      </c>
      <c r="AC541" s="293">
        <f t="shared" ref="AC541:AD541" si="504">SUM(AC530:AC540)</f>
        <v>0</v>
      </c>
      <c r="AD541" s="294">
        <f t="shared" si="504"/>
        <v>0</v>
      </c>
      <c r="AE541" s="223"/>
      <c r="AG541" s="578" t="s">
        <v>36</v>
      </c>
      <c r="AH541" s="579"/>
      <c r="AI541" s="579"/>
      <c r="AJ541" s="579"/>
      <c r="AK541" s="579"/>
      <c r="AL541" s="579"/>
      <c r="AM541" s="579"/>
      <c r="AN541" s="579"/>
      <c r="AO541" s="579"/>
      <c r="AP541" s="306">
        <f t="shared" si="499"/>
        <v>0</v>
      </c>
      <c r="AQ541" s="275">
        <f>SUM(AQ530:AQ540)</f>
        <v>0</v>
      </c>
      <c r="AR541" s="275">
        <f t="shared" ref="AR541:AU541" si="505">SUM(AR530:AR540)</f>
        <v>0</v>
      </c>
      <c r="AS541" s="275">
        <f t="shared" si="505"/>
        <v>0</v>
      </c>
      <c r="AT541" s="275">
        <f t="shared" si="505"/>
        <v>0</v>
      </c>
      <c r="AU541" s="276">
        <f t="shared" si="505"/>
        <v>0</v>
      </c>
    </row>
    <row r="542" spans="1:134" s="358" customFormat="1" ht="3.75" customHeight="1" x14ac:dyDescent="0.35">
      <c r="B542" s="281"/>
      <c r="C542" s="284"/>
      <c r="D542" s="284"/>
      <c r="E542" s="284"/>
      <c r="F542" s="284"/>
      <c r="G542" s="284"/>
      <c r="H542" s="284"/>
      <c r="I542" s="284"/>
      <c r="J542" s="283"/>
      <c r="K542" s="283"/>
      <c r="L542" s="283"/>
      <c r="M542" s="246"/>
      <c r="N542" s="223"/>
      <c r="Q542" s="281"/>
      <c r="R542" s="284"/>
      <c r="S542" s="284"/>
      <c r="T542" s="284"/>
      <c r="U542" s="284"/>
      <c r="V542" s="284"/>
      <c r="W542" s="284"/>
      <c r="X542" s="284"/>
      <c r="Y542" s="304"/>
      <c r="Z542" s="283"/>
      <c r="AA542" s="283"/>
      <c r="AB542" s="283"/>
      <c r="AC542" s="246"/>
      <c r="AD542" s="246"/>
      <c r="AE542" s="223"/>
      <c r="AH542" s="281"/>
      <c r="AI542" s="284"/>
      <c r="AJ542" s="284"/>
      <c r="AK542" s="284"/>
      <c r="AL542" s="284"/>
      <c r="AM542" s="284"/>
      <c r="AN542" s="284"/>
      <c r="AO542" s="284"/>
      <c r="AP542" s="304"/>
      <c r="AQ542" s="283"/>
      <c r="AR542" s="283"/>
      <c r="AS542" s="283"/>
      <c r="AT542" s="246"/>
      <c r="AU542" s="246"/>
      <c r="AW542" s="357"/>
      <c r="AX542" s="357"/>
      <c r="AY542" s="357"/>
      <c r="AZ542" s="357"/>
      <c r="BA542" s="357"/>
      <c r="BB542" s="357"/>
      <c r="BC542" s="357"/>
      <c r="BD542" s="357"/>
      <c r="BE542" s="357"/>
      <c r="BF542" s="357"/>
      <c r="BG542" s="357"/>
      <c r="BH542" s="357"/>
      <c r="BI542" s="357"/>
      <c r="BJ542" s="357"/>
      <c r="BK542" s="357"/>
      <c r="BL542" s="357"/>
      <c r="BM542" s="357"/>
      <c r="BN542" s="357"/>
      <c r="BO542" s="357"/>
      <c r="BP542" s="357"/>
      <c r="BQ542" s="357"/>
      <c r="BR542" s="357"/>
      <c r="BS542" s="357"/>
      <c r="BT542" s="357"/>
      <c r="BU542" s="357"/>
      <c r="BV542" s="357"/>
      <c r="BW542" s="357"/>
      <c r="BX542" s="357"/>
      <c r="BY542" s="357"/>
      <c r="BZ542" s="357"/>
      <c r="CA542" s="357"/>
      <c r="CB542" s="357"/>
      <c r="CC542" s="357"/>
      <c r="CD542" s="357"/>
      <c r="CE542" s="357"/>
      <c r="CF542" s="357"/>
      <c r="CG542" s="357"/>
      <c r="CH542" s="357"/>
      <c r="CI542" s="357"/>
      <c r="CJ542" s="357"/>
      <c r="CK542" s="357"/>
      <c r="CL542" s="357"/>
      <c r="CM542" s="357"/>
      <c r="CN542" s="357"/>
      <c r="CO542" s="357"/>
      <c r="CP542" s="357"/>
      <c r="CQ542" s="357"/>
      <c r="CR542" s="357"/>
      <c r="CS542" s="357"/>
      <c r="CT542" s="357"/>
      <c r="CU542" s="357"/>
      <c r="CV542" s="357"/>
      <c r="CW542" s="357"/>
      <c r="CX542" s="357"/>
      <c r="CY542" s="357"/>
      <c r="CZ542" s="357"/>
      <c r="DA542" s="357"/>
      <c r="DB542" s="357"/>
      <c r="DC542" s="357"/>
      <c r="DD542" s="357"/>
      <c r="DE542" s="357"/>
      <c r="DF542" s="357"/>
      <c r="DG542" s="357"/>
      <c r="DH542" s="357"/>
      <c r="DI542" s="357"/>
      <c r="DJ542" s="357"/>
      <c r="DK542" s="357"/>
      <c r="DL542" s="357"/>
      <c r="DM542" s="357"/>
      <c r="DN542" s="357"/>
      <c r="DO542" s="357"/>
      <c r="DP542" s="357"/>
      <c r="DQ542" s="357"/>
      <c r="DR542" s="357"/>
      <c r="DS542" s="357"/>
      <c r="DT542" s="357"/>
      <c r="DU542" s="357"/>
      <c r="DV542" s="357"/>
      <c r="DW542" s="357"/>
      <c r="DX542" s="357"/>
      <c r="DY542" s="357"/>
      <c r="DZ542" s="357"/>
      <c r="EA542" s="357"/>
      <c r="EB542" s="357"/>
      <c r="EC542" s="357"/>
      <c r="ED542" s="357"/>
    </row>
    <row r="543" spans="1:134" ht="3.75" customHeight="1" thickBot="1" x14ac:dyDescent="0.4">
      <c r="A543" s="242"/>
      <c r="B543" s="242"/>
      <c r="C543" s="242"/>
      <c r="D543" s="242"/>
      <c r="E543" s="242"/>
      <c r="F543" s="242"/>
      <c r="G543" s="242"/>
      <c r="H543" s="242"/>
      <c r="I543" s="413"/>
      <c r="J543" s="246"/>
      <c r="K543" s="246"/>
      <c r="L543" s="246"/>
      <c r="M543" s="246"/>
      <c r="N543" s="223"/>
      <c r="P543" s="242"/>
      <c r="Q543" s="242"/>
      <c r="R543" s="242"/>
      <c r="S543" s="242"/>
      <c r="T543" s="242"/>
      <c r="U543" s="242"/>
      <c r="V543" s="242"/>
      <c r="W543" s="242"/>
      <c r="X543" s="413"/>
      <c r="Y543" s="246"/>
      <c r="Z543" s="246"/>
      <c r="AA543" s="246"/>
      <c r="AB543" s="246"/>
      <c r="AC543" s="246"/>
      <c r="AD543" s="246"/>
      <c r="AE543" s="223"/>
      <c r="AG543" s="242"/>
      <c r="AH543" s="242"/>
      <c r="AI543" s="242"/>
      <c r="AJ543" s="242"/>
      <c r="AK543" s="242"/>
      <c r="AL543" s="242"/>
      <c r="AM543" s="242"/>
      <c r="AN543" s="242"/>
      <c r="AO543" s="413"/>
      <c r="AP543" s="246"/>
      <c r="AQ543" s="246"/>
      <c r="AR543" s="246"/>
      <c r="AS543" s="246"/>
      <c r="AT543" s="246"/>
      <c r="AU543" s="246"/>
    </row>
    <row r="544" spans="1:134" x14ac:dyDescent="0.35">
      <c r="A544" s="544" t="s">
        <v>189</v>
      </c>
      <c r="B544" s="545"/>
      <c r="C544" s="545"/>
      <c r="D544" s="545"/>
      <c r="E544" s="545"/>
      <c r="F544" s="545"/>
      <c r="G544" s="545"/>
      <c r="H544" s="545"/>
      <c r="I544" s="545"/>
      <c r="J544" s="244">
        <f>SUM(J541, J527, J521, H514)</f>
        <v>0</v>
      </c>
      <c r="K544" s="244">
        <f>SUM(K541, K527, K521, K514)</f>
        <v>0</v>
      </c>
      <c r="L544" s="244">
        <f>SUM(L541, L527, L521, L514)</f>
        <v>0</v>
      </c>
      <c r="M544" s="245">
        <f>SUM(J544:L544)</f>
        <v>0</v>
      </c>
      <c r="N544" s="223"/>
      <c r="P544" s="544" t="s">
        <v>182</v>
      </c>
      <c r="Q544" s="545"/>
      <c r="R544" s="545"/>
      <c r="S544" s="545"/>
      <c r="T544" s="545"/>
      <c r="U544" s="545"/>
      <c r="V544" s="545"/>
      <c r="W544" s="545"/>
      <c r="X544" s="545"/>
      <c r="Y544" s="199">
        <f t="shared" ref="Y544:Y545" si="506">AU464</f>
        <v>0</v>
      </c>
      <c r="Z544" s="300">
        <f>SUM(Z541, Z527, Z521, X514)</f>
        <v>0</v>
      </c>
      <c r="AA544" s="300">
        <f>SUM(AA541, AA527, AA521, AA514)</f>
        <v>0</v>
      </c>
      <c r="AB544" s="300">
        <f>SUM(AB541, AB527, AB521, AB514, )</f>
        <v>0</v>
      </c>
      <c r="AC544" s="300">
        <f t="shared" ref="AC544" si="507">SUM(Z544:AB544)</f>
        <v>0</v>
      </c>
      <c r="AD544" s="301">
        <f>M544-AC544</f>
        <v>0</v>
      </c>
      <c r="AE544" s="246"/>
      <c r="AG544" s="544" t="s">
        <v>182</v>
      </c>
      <c r="AH544" s="545"/>
      <c r="AI544" s="545"/>
      <c r="AJ544" s="545"/>
      <c r="AK544" s="545"/>
      <c r="AL544" s="545"/>
      <c r="AM544" s="545"/>
      <c r="AN544" s="545"/>
      <c r="AO544" s="545"/>
      <c r="AP544" s="205">
        <f t="shared" ref="AP544:AP545" si="508">AU464</f>
        <v>0</v>
      </c>
      <c r="AQ544" s="286">
        <f>SUM(AQ541, AQ527, AQ521, AO514)</f>
        <v>0</v>
      </c>
      <c r="AR544" s="286">
        <f>SUM(AR541, AR527, AR521, AR514)</f>
        <v>0</v>
      </c>
      <c r="AS544" s="286">
        <f>SUM(AS541, AS527, AS521, AS514, )</f>
        <v>0</v>
      </c>
      <c r="AT544" s="286">
        <f t="shared" ref="AT544" si="509">SUM(AQ544:AS544)</f>
        <v>0</v>
      </c>
      <c r="AU544" s="287">
        <f>IF($S$553&lt;&gt;0, AC544+AP544-AT544, M544+AP544-AT544)</f>
        <v>0</v>
      </c>
      <c r="AV544" s="246"/>
    </row>
    <row r="545" spans="1:134" ht="16" thickBot="1" x14ac:dyDescent="0.4">
      <c r="A545" s="540" t="s">
        <v>183</v>
      </c>
      <c r="B545" s="541"/>
      <c r="C545" s="541"/>
      <c r="D545" s="541"/>
      <c r="E545" s="541"/>
      <c r="F545" s="541"/>
      <c r="G545" s="541"/>
      <c r="H545" s="541"/>
      <c r="I545" s="541"/>
      <c r="J545" s="593">
        <f>SUM(K541, L541, K527, L527, K521, L521, K514, L514)</f>
        <v>0</v>
      </c>
      <c r="K545" s="593"/>
      <c r="L545" s="593"/>
      <c r="M545" s="594"/>
      <c r="N545" s="223"/>
      <c r="P545" s="540" t="s">
        <v>183</v>
      </c>
      <c r="Q545" s="541"/>
      <c r="R545" s="541"/>
      <c r="S545" s="541"/>
      <c r="T545" s="541"/>
      <c r="U545" s="541"/>
      <c r="V545" s="541"/>
      <c r="W545" s="541"/>
      <c r="X545" s="541"/>
      <c r="Y545" s="200">
        <f t="shared" si="506"/>
        <v>0</v>
      </c>
      <c r="Z545" s="588">
        <f>SUM(AA541, AB541, AA527, AB527, AA521, AB521, AA514, AB514)</f>
        <v>0</v>
      </c>
      <c r="AA545" s="588"/>
      <c r="AB545" s="588"/>
      <c r="AC545" s="588"/>
      <c r="AD545" s="330">
        <f>M545-Z545</f>
        <v>0</v>
      </c>
      <c r="AE545" s="223"/>
      <c r="AG545" s="540" t="s">
        <v>183</v>
      </c>
      <c r="AH545" s="541"/>
      <c r="AI545" s="541"/>
      <c r="AJ545" s="541"/>
      <c r="AK545" s="541"/>
      <c r="AL545" s="541"/>
      <c r="AM545" s="541"/>
      <c r="AN545" s="541"/>
      <c r="AO545" s="541"/>
      <c r="AP545" s="306">
        <f t="shared" si="508"/>
        <v>0</v>
      </c>
      <c r="AQ545" s="539">
        <f>SUM(AR541, AS541, AR527, AS527, AR521, AS521, AR514, AS514)</f>
        <v>0</v>
      </c>
      <c r="AR545" s="539"/>
      <c r="AS545" s="539"/>
      <c r="AT545" s="539"/>
      <c r="AU545" s="276">
        <f>IF($S$553&lt;&gt;0, AC545+AP545-AQ545, M545+AP545-AQ545)</f>
        <v>0</v>
      </c>
    </row>
    <row r="546" spans="1:134" s="224" customFormat="1" ht="16" thickBot="1" x14ac:dyDescent="0.4">
      <c r="A546" s="358"/>
      <c r="B546" s="413"/>
      <c r="C546" s="413"/>
      <c r="D546" s="413"/>
      <c r="E546" s="413"/>
      <c r="F546" s="413"/>
      <c r="G546" s="413"/>
      <c r="H546" s="413"/>
      <c r="I546" s="413"/>
      <c r="J546" s="258"/>
      <c r="K546" s="258"/>
      <c r="L546" s="258"/>
      <c r="M546" s="358"/>
      <c r="N546" s="223"/>
      <c r="O546" s="357"/>
      <c r="P546" s="358"/>
      <c r="Q546" s="413"/>
      <c r="R546" s="413"/>
      <c r="S546" s="413"/>
      <c r="T546" s="413"/>
      <c r="U546" s="413"/>
      <c r="V546" s="413"/>
      <c r="W546" s="413"/>
      <c r="X546" s="413"/>
      <c r="Y546" s="258"/>
      <c r="Z546" s="258"/>
      <c r="AA546" s="258"/>
      <c r="AB546" s="358"/>
      <c r="AC546" s="358"/>
      <c r="AD546" s="358"/>
      <c r="AE546" s="223"/>
      <c r="AF546" s="357"/>
      <c r="AG546" s="358"/>
      <c r="AH546" s="413"/>
      <c r="AI546" s="413"/>
      <c r="AJ546" s="413"/>
      <c r="AK546" s="413"/>
      <c r="AL546" s="413"/>
      <c r="AM546" s="413"/>
      <c r="AN546" s="413"/>
      <c r="AO546" s="413"/>
      <c r="AP546" s="258"/>
      <c r="AQ546" s="258"/>
      <c r="AR546" s="258"/>
      <c r="AS546" s="358"/>
      <c r="AT546" s="358"/>
      <c r="AU546" s="358"/>
      <c r="AV546" s="357"/>
      <c r="AW546" s="357"/>
      <c r="AX546" s="357"/>
      <c r="AY546" s="357"/>
      <c r="AZ546" s="357"/>
      <c r="BA546" s="357"/>
      <c r="BB546" s="357"/>
      <c r="BC546" s="357"/>
      <c r="BD546" s="357"/>
      <c r="BE546" s="357"/>
      <c r="BF546" s="357"/>
      <c r="BG546" s="357"/>
      <c r="BH546" s="357"/>
      <c r="BI546" s="357"/>
      <c r="BJ546" s="357"/>
      <c r="BK546" s="357"/>
      <c r="BL546" s="357"/>
      <c r="BM546" s="357"/>
      <c r="BN546" s="357"/>
      <c r="BO546" s="357"/>
      <c r="BP546" s="357"/>
      <c r="BQ546" s="357"/>
      <c r="BR546" s="357"/>
      <c r="BS546" s="357"/>
      <c r="BT546" s="357"/>
      <c r="BU546" s="357"/>
      <c r="BV546" s="357"/>
      <c r="BW546" s="357"/>
      <c r="BX546" s="357"/>
      <c r="BY546" s="357"/>
      <c r="BZ546" s="357"/>
      <c r="CA546" s="357"/>
      <c r="CB546" s="357"/>
      <c r="CC546" s="357"/>
      <c r="CD546" s="357"/>
      <c r="CE546" s="357"/>
      <c r="CF546" s="357"/>
      <c r="CG546" s="357"/>
      <c r="CH546" s="357"/>
      <c r="CI546" s="357"/>
      <c r="CJ546" s="357"/>
      <c r="CK546" s="357"/>
      <c r="CL546" s="357"/>
      <c r="CM546" s="357"/>
      <c r="CN546" s="357"/>
      <c r="CO546" s="357"/>
      <c r="CP546" s="357"/>
      <c r="CQ546" s="357"/>
      <c r="CR546" s="357"/>
      <c r="CS546" s="357"/>
      <c r="CT546" s="357"/>
      <c r="CU546" s="357"/>
      <c r="CV546" s="357"/>
      <c r="CW546" s="357"/>
      <c r="CX546" s="357"/>
      <c r="CY546" s="357"/>
      <c r="CZ546" s="357"/>
      <c r="DA546" s="357"/>
      <c r="DB546" s="357"/>
      <c r="DC546" s="357"/>
      <c r="DD546" s="357"/>
      <c r="DE546" s="357"/>
      <c r="DF546" s="357"/>
      <c r="DG546" s="357"/>
      <c r="DH546" s="357"/>
      <c r="DI546" s="357"/>
      <c r="DJ546" s="357"/>
      <c r="DK546" s="357"/>
      <c r="DL546" s="357"/>
      <c r="DM546" s="357"/>
      <c r="DN546" s="357"/>
      <c r="DO546" s="357"/>
      <c r="DP546" s="357"/>
      <c r="DQ546" s="357"/>
      <c r="DR546" s="357"/>
      <c r="DS546" s="357"/>
      <c r="DT546" s="357"/>
      <c r="DU546" s="357"/>
      <c r="DV546" s="357"/>
      <c r="DW546" s="357"/>
      <c r="DX546" s="357"/>
      <c r="DY546" s="357"/>
      <c r="DZ546" s="357"/>
      <c r="EA546" s="357"/>
      <c r="EB546" s="357"/>
      <c r="EC546" s="357"/>
      <c r="ED546" s="357"/>
    </row>
    <row r="547" spans="1:134" s="242" customFormat="1" x14ac:dyDescent="0.35">
      <c r="A547" s="502" t="s">
        <v>100</v>
      </c>
      <c r="B547" s="503"/>
      <c r="C547" s="503"/>
      <c r="D547" s="503"/>
      <c r="E547" s="503"/>
      <c r="F547" s="503"/>
      <c r="G547" s="503"/>
      <c r="H547" s="503"/>
      <c r="I547" s="503"/>
      <c r="J547" s="425" t="s">
        <v>17</v>
      </c>
      <c r="K547" s="542" t="s">
        <v>4</v>
      </c>
      <c r="L547" s="542"/>
      <c r="M547" s="418" t="s">
        <v>49</v>
      </c>
      <c r="N547" s="261"/>
      <c r="P547" s="502" t="s">
        <v>100</v>
      </c>
      <c r="Q547" s="503"/>
      <c r="R547" s="503"/>
      <c r="S547" s="503"/>
      <c r="T547" s="503"/>
      <c r="U547" s="503"/>
      <c r="V547" s="503"/>
      <c r="W547" s="503"/>
      <c r="X547" s="503"/>
      <c r="Y547" s="414" t="s">
        <v>269</v>
      </c>
      <c r="Z547" s="425" t="s">
        <v>77</v>
      </c>
      <c r="AA547" s="542" t="s">
        <v>4</v>
      </c>
      <c r="AB547" s="542"/>
      <c r="AC547" s="414" t="s">
        <v>18</v>
      </c>
      <c r="AD547" s="268" t="s">
        <v>114</v>
      </c>
      <c r="AE547" s="261"/>
      <c r="AG547" s="502" t="s">
        <v>100</v>
      </c>
      <c r="AH547" s="503"/>
      <c r="AI547" s="503"/>
      <c r="AJ547" s="503"/>
      <c r="AK547" s="503"/>
      <c r="AL547" s="503"/>
      <c r="AM547" s="503"/>
      <c r="AN547" s="503"/>
      <c r="AO547" s="503"/>
      <c r="AP547" s="414" t="s">
        <v>269</v>
      </c>
      <c r="AQ547" s="425" t="s">
        <v>212</v>
      </c>
      <c r="AR547" s="542" t="s">
        <v>4</v>
      </c>
      <c r="AS547" s="542"/>
      <c r="AT547" s="414" t="s">
        <v>214</v>
      </c>
      <c r="AU547" s="268" t="s">
        <v>284</v>
      </c>
      <c r="AW547" s="357"/>
      <c r="AX547" s="357"/>
      <c r="AY547" s="357"/>
      <c r="AZ547" s="357"/>
      <c r="BA547" s="357"/>
      <c r="BB547" s="357"/>
      <c r="BC547" s="357"/>
      <c r="BD547" s="357"/>
      <c r="BE547" s="357"/>
      <c r="BF547" s="357"/>
      <c r="BG547" s="357"/>
      <c r="BH547" s="357"/>
      <c r="BI547" s="357"/>
      <c r="BJ547" s="357"/>
      <c r="BK547" s="357"/>
      <c r="BL547" s="357"/>
      <c r="BM547" s="357"/>
      <c r="BN547" s="357"/>
      <c r="BO547" s="357"/>
      <c r="BP547" s="357"/>
      <c r="BQ547" s="357"/>
      <c r="BR547" s="357"/>
      <c r="BS547" s="357"/>
      <c r="BT547" s="357"/>
      <c r="BU547" s="357"/>
      <c r="BV547" s="357"/>
      <c r="BW547" s="357"/>
      <c r="BX547" s="357"/>
      <c r="BY547" s="357"/>
      <c r="BZ547" s="357"/>
      <c r="CA547" s="357"/>
      <c r="CB547" s="357"/>
      <c r="CC547" s="357"/>
      <c r="CD547" s="357"/>
      <c r="CE547" s="357"/>
      <c r="CF547" s="357"/>
      <c r="CG547" s="357"/>
      <c r="CH547" s="357"/>
      <c r="CI547" s="357"/>
      <c r="CJ547" s="357"/>
      <c r="CK547" s="357"/>
      <c r="CL547" s="357"/>
      <c r="CM547" s="357"/>
      <c r="CN547" s="357"/>
      <c r="CO547" s="357"/>
      <c r="CP547" s="357"/>
      <c r="CQ547" s="357"/>
      <c r="CR547" s="357"/>
      <c r="CS547" s="357"/>
      <c r="CT547" s="357"/>
      <c r="CU547" s="357"/>
      <c r="CV547" s="357"/>
      <c r="CW547" s="357"/>
      <c r="CX547" s="357"/>
      <c r="CY547" s="357"/>
      <c r="CZ547" s="357"/>
      <c r="DA547" s="357"/>
      <c r="DB547" s="357"/>
      <c r="DC547" s="357"/>
      <c r="DD547" s="357"/>
      <c r="DE547" s="357"/>
      <c r="DF547" s="357"/>
      <c r="DG547" s="357"/>
      <c r="DH547" s="357"/>
      <c r="DI547" s="357"/>
      <c r="DJ547" s="357"/>
      <c r="DK547" s="357"/>
      <c r="DL547" s="357"/>
      <c r="DM547" s="357"/>
      <c r="DN547" s="357"/>
      <c r="DO547" s="357"/>
      <c r="DP547" s="357"/>
      <c r="DQ547" s="357"/>
      <c r="DR547" s="357"/>
      <c r="DS547" s="357"/>
      <c r="DT547" s="357"/>
      <c r="DU547" s="357"/>
      <c r="DV547" s="357"/>
      <c r="DW547" s="357"/>
      <c r="DX547" s="357"/>
      <c r="DY547" s="357"/>
      <c r="DZ547" s="357"/>
      <c r="EA547" s="357"/>
      <c r="EB547" s="357"/>
      <c r="EC547" s="357"/>
      <c r="ED547" s="357"/>
    </row>
    <row r="548" spans="1:134" ht="16" thickBot="1" x14ac:dyDescent="0.4">
      <c r="A548" s="540" t="s">
        <v>37</v>
      </c>
      <c r="B548" s="541"/>
      <c r="C548" s="541"/>
      <c r="D548" s="541"/>
      <c r="E548" s="541"/>
      <c r="F548" s="541"/>
      <c r="G548" s="541"/>
      <c r="H548" s="541"/>
      <c r="I548" s="541"/>
      <c r="J548" s="243">
        <f>(SUM(J541, J527, J521, H514))*'Cumulative Budget'!$G$36</f>
        <v>0</v>
      </c>
      <c r="K548" s="593">
        <f>(SUM(K541, L541, K527, L527, K521, L521, K514, L514))*'Cumulative Budget'!$G$36</f>
        <v>0</v>
      </c>
      <c r="L548" s="593"/>
      <c r="M548" s="237">
        <f t="shared" ref="M548" si="510">SUM(J548:L548)</f>
        <v>0</v>
      </c>
      <c r="N548" s="223"/>
      <c r="P548" s="540" t="s">
        <v>37</v>
      </c>
      <c r="Q548" s="541"/>
      <c r="R548" s="541"/>
      <c r="S548" s="541"/>
      <c r="T548" s="541"/>
      <c r="U548" s="541"/>
      <c r="V548" s="541"/>
      <c r="W548" s="541"/>
      <c r="X548" s="541"/>
      <c r="Y548" s="200">
        <f t="shared" ref="Y548" si="511">AU468</f>
        <v>0</v>
      </c>
      <c r="Z548" s="302">
        <f>(SUM(Z541, Z527, Z521, X514))*'Cumulative Budget'!$G$36</f>
        <v>0</v>
      </c>
      <c r="AA548" s="588">
        <f>(SUM(AA541, AB541, AA527, AB527, AA521, AB521, AA514, AB514))*'Cumulative Budget'!$G$36</f>
        <v>0</v>
      </c>
      <c r="AB548" s="588"/>
      <c r="AC548" s="293">
        <f t="shared" ref="AC548" si="512">SUM(Z548:AB548)</f>
        <v>0</v>
      </c>
      <c r="AD548" s="294">
        <f t="shared" ref="AD548" si="513">M548-AC548</f>
        <v>0</v>
      </c>
      <c r="AE548" s="223"/>
      <c r="AG548" s="540" t="s">
        <v>37</v>
      </c>
      <c r="AH548" s="541"/>
      <c r="AI548" s="541"/>
      <c r="AJ548" s="541"/>
      <c r="AK548" s="541"/>
      <c r="AL548" s="541"/>
      <c r="AM548" s="541"/>
      <c r="AN548" s="541"/>
      <c r="AO548" s="541"/>
      <c r="AP548" s="306">
        <f t="shared" ref="AP548:AP550" si="514">AU468</f>
        <v>0</v>
      </c>
      <c r="AQ548" s="443">
        <v>0</v>
      </c>
      <c r="AR548" s="563">
        <v>0</v>
      </c>
      <c r="AS548" s="563"/>
      <c r="AT548" s="275">
        <f>SUM(AQ548:AS548)</f>
        <v>0</v>
      </c>
      <c r="AU548" s="276">
        <f>IF($S$553&lt;&gt;0, AC548+AP548-AT548, M548+AP548-AT548)</f>
        <v>0</v>
      </c>
    </row>
    <row r="549" spans="1:134" s="358" customFormat="1" ht="16" thickBot="1" x14ac:dyDescent="0.4">
      <c r="A549" s="359" t="s">
        <v>99</v>
      </c>
      <c r="B549" s="359"/>
      <c r="J549" s="233"/>
      <c r="K549" s="233"/>
      <c r="L549" s="233"/>
      <c r="M549" s="233"/>
      <c r="N549" s="223"/>
      <c r="O549" s="357"/>
      <c r="P549" s="359" t="s">
        <v>99</v>
      </c>
      <c r="Q549" s="359"/>
      <c r="Z549" s="233"/>
      <c r="AA549" s="233"/>
      <c r="AB549" s="233"/>
      <c r="AC549" s="233"/>
      <c r="AD549" s="233"/>
      <c r="AE549" s="223"/>
      <c r="AG549" s="359" t="s">
        <v>99</v>
      </c>
      <c r="AH549" s="359"/>
      <c r="AQ549" s="233"/>
      <c r="AR549" s="233"/>
      <c r="AS549" s="233"/>
      <c r="AT549" s="233"/>
      <c r="AU549" s="233"/>
      <c r="AV549" s="357"/>
      <c r="AW549" s="357"/>
      <c r="AX549" s="357"/>
      <c r="AY549" s="357"/>
      <c r="AZ549" s="357"/>
      <c r="BA549" s="357"/>
      <c r="BB549" s="357"/>
      <c r="BC549" s="357"/>
      <c r="BD549" s="357"/>
      <c r="BE549" s="357"/>
      <c r="BF549" s="357"/>
      <c r="BG549" s="357"/>
      <c r="BH549" s="357"/>
      <c r="BI549" s="357"/>
      <c r="BJ549" s="357"/>
      <c r="BK549" s="357"/>
      <c r="BL549" s="357"/>
      <c r="BM549" s="357"/>
      <c r="BN549" s="357"/>
      <c r="BO549" s="357"/>
      <c r="BP549" s="357"/>
      <c r="BQ549" s="357"/>
      <c r="BR549" s="357"/>
      <c r="BS549" s="357"/>
      <c r="BT549" s="357"/>
      <c r="BU549" s="357"/>
      <c r="BV549" s="357"/>
      <c r="BW549" s="357"/>
      <c r="BX549" s="357"/>
      <c r="BY549" s="357"/>
      <c r="BZ549" s="357"/>
      <c r="CA549" s="357"/>
      <c r="CB549" s="357"/>
      <c r="CC549" s="357"/>
      <c r="CD549" s="357"/>
      <c r="CE549" s="357"/>
      <c r="CF549" s="357"/>
      <c r="CG549" s="357"/>
      <c r="CH549" s="357"/>
      <c r="CI549" s="357"/>
      <c r="CJ549" s="357"/>
      <c r="CK549" s="357"/>
      <c r="CL549" s="357"/>
      <c r="CM549" s="357"/>
      <c r="CN549" s="357"/>
      <c r="CO549" s="357"/>
      <c r="CP549" s="357"/>
      <c r="CQ549" s="357"/>
      <c r="CR549" s="357"/>
      <c r="CS549" s="357"/>
      <c r="CT549" s="357"/>
      <c r="CU549" s="357"/>
      <c r="CV549" s="357"/>
      <c r="CW549" s="357"/>
      <c r="CX549" s="357"/>
      <c r="CY549" s="357"/>
      <c r="CZ549" s="357"/>
      <c r="DA549" s="357"/>
      <c r="DB549" s="357"/>
      <c r="DC549" s="357"/>
      <c r="DD549" s="357"/>
      <c r="DE549" s="357"/>
      <c r="DF549" s="357"/>
      <c r="DG549" s="357"/>
      <c r="DH549" s="357"/>
      <c r="DI549" s="357"/>
      <c r="DJ549" s="357"/>
      <c r="DK549" s="357"/>
      <c r="DL549" s="357"/>
      <c r="DM549" s="357"/>
      <c r="DN549" s="357"/>
      <c r="DO549" s="357"/>
      <c r="DP549" s="357"/>
      <c r="DQ549" s="357"/>
      <c r="DR549" s="357"/>
      <c r="DS549" s="357"/>
      <c r="DT549" s="357"/>
      <c r="DU549" s="357"/>
      <c r="DV549" s="357"/>
      <c r="DW549" s="357"/>
      <c r="DX549" s="357"/>
      <c r="DY549" s="357"/>
      <c r="DZ549" s="357"/>
      <c r="EA549" s="357"/>
      <c r="EB549" s="357"/>
      <c r="EC549" s="357"/>
      <c r="ED549" s="357"/>
    </row>
    <row r="550" spans="1:134" s="331" customFormat="1" ht="16" thickBot="1" x14ac:dyDescent="0.4">
      <c r="A550" s="621" t="s">
        <v>101</v>
      </c>
      <c r="B550" s="622"/>
      <c r="C550" s="622"/>
      <c r="D550" s="622"/>
      <c r="E550" s="622"/>
      <c r="F550" s="622"/>
      <c r="G550" s="622"/>
      <c r="H550" s="622"/>
      <c r="I550" s="622"/>
      <c r="J550" s="239">
        <f xml:space="preserve"> SUM(J548, J541, J527, J521, H514)</f>
        <v>0</v>
      </c>
      <c r="K550" s="211">
        <f xml:space="preserve"> SUM(K548, K541, K527, K521, K514)</f>
        <v>0</v>
      </c>
      <c r="L550" s="239">
        <f xml:space="preserve"> SUM(L541, L527, L521, L514)</f>
        <v>0</v>
      </c>
      <c r="M550" s="240">
        <f>SUM(J550:L550)</f>
        <v>0</v>
      </c>
      <c r="N550" s="246"/>
      <c r="P550" s="589" t="s">
        <v>101</v>
      </c>
      <c r="Q550" s="590"/>
      <c r="R550" s="590"/>
      <c r="S550" s="590"/>
      <c r="T550" s="590"/>
      <c r="U550" s="590"/>
      <c r="V550" s="590"/>
      <c r="W550" s="590"/>
      <c r="X550" s="590"/>
      <c r="Y550" s="201">
        <f t="shared" ref="Y550" si="515">AU470</f>
        <v>0</v>
      </c>
      <c r="Z550" s="303">
        <f xml:space="preserve"> SUM(Z548, Z541, Z527, Z521, X514)</f>
        <v>0</v>
      </c>
      <c r="AA550" s="212">
        <f xml:space="preserve"> SUM(AA548, AA541, AA527, AA521, AA514)</f>
        <v>0</v>
      </c>
      <c r="AB550" s="303">
        <f xml:space="preserve"> SUM(AB541, AB527, AB521, AB514)</f>
        <v>0</v>
      </c>
      <c r="AC550" s="297">
        <f>SUM(Z550:AB550)</f>
        <v>0</v>
      </c>
      <c r="AD550" s="298">
        <f t="shared" ref="AD550" si="516">M550-AC550</f>
        <v>0</v>
      </c>
      <c r="AE550" s="246"/>
      <c r="AG550" s="564" t="s">
        <v>101</v>
      </c>
      <c r="AH550" s="565"/>
      <c r="AI550" s="565"/>
      <c r="AJ550" s="565"/>
      <c r="AK550" s="565"/>
      <c r="AL550" s="565"/>
      <c r="AM550" s="565"/>
      <c r="AN550" s="565"/>
      <c r="AO550" s="565"/>
      <c r="AP550" s="206">
        <f t="shared" si="514"/>
        <v>0</v>
      </c>
      <c r="AQ550" s="288">
        <f xml:space="preserve"> SUM(AQ548, AQ541, AQ527, AQ521, AO514)</f>
        <v>0</v>
      </c>
      <c r="AR550" s="213">
        <f xml:space="preserve"> SUM(AR548, AR541, AR527, AR521, AR514)</f>
        <v>0</v>
      </c>
      <c r="AS550" s="288">
        <f xml:space="preserve"> SUM(AS541, AS527, AS521, AS514)</f>
        <v>0</v>
      </c>
      <c r="AT550" s="279">
        <f>SUM(AQ550:AS550)</f>
        <v>0</v>
      </c>
      <c r="AU550" s="280">
        <f>IF($S$553&lt;&gt;0, AC550+AP550-AT550, M550+AP550-AT550)</f>
        <v>0</v>
      </c>
    </row>
    <row r="551" spans="1:134" x14ac:dyDescent="0.35">
      <c r="F551" s="357"/>
      <c r="G551" s="357"/>
      <c r="N551" s="223"/>
    </row>
    <row r="552" spans="1:134" ht="16" thickBot="1" x14ac:dyDescent="0.4">
      <c r="F552" s="357"/>
      <c r="G552" s="357"/>
      <c r="S552" s="270"/>
    </row>
    <row r="553" spans="1:134" x14ac:dyDescent="0.35">
      <c r="B553" s="576" t="s">
        <v>254</v>
      </c>
      <c r="C553" s="577"/>
      <c r="D553" s="264">
        <f>J550</f>
        <v>0</v>
      </c>
      <c r="F553" s="357"/>
      <c r="G553" s="357"/>
      <c r="O553" s="309"/>
      <c r="P553" s="645" t="s">
        <v>254</v>
      </c>
      <c r="Q553" s="646"/>
      <c r="R553" s="646"/>
      <c r="S553" s="202">
        <f>Z550</f>
        <v>0</v>
      </c>
      <c r="T553" s="646" t="s">
        <v>104</v>
      </c>
      <c r="U553" s="646"/>
      <c r="V553" s="160">
        <f>D553-S553</f>
        <v>0</v>
      </c>
      <c r="W553" s="430"/>
      <c r="X553" s="601"/>
      <c r="Y553" s="601"/>
      <c r="Z553" s="430"/>
      <c r="AA553" s="430"/>
      <c r="AG553" s="642" t="s">
        <v>191</v>
      </c>
      <c r="AH553" s="548"/>
      <c r="AI553" s="637">
        <f>AQ550</f>
        <v>0</v>
      </c>
      <c r="AJ553" s="637"/>
      <c r="AK553" s="548" t="s">
        <v>196</v>
      </c>
      <c r="AL553" s="548"/>
      <c r="AM553" s="287">
        <f>IF($S$73&lt;&gt;0, S553+'Year 1'!AM633-AI553, D553+'Year 1'!AM633-AI553)</f>
        <v>0</v>
      </c>
      <c r="AO553" s="315" t="s">
        <v>89</v>
      </c>
      <c r="AP553" s="556"/>
      <c r="AQ553" s="556"/>
      <c r="AR553" s="556" t="s">
        <v>90</v>
      </c>
      <c r="AS553" s="612"/>
    </row>
    <row r="554" spans="1:134" x14ac:dyDescent="0.35">
      <c r="B554" s="535" t="s">
        <v>255</v>
      </c>
      <c r="C554" s="536"/>
      <c r="D554" s="390">
        <f>K550</f>
        <v>0</v>
      </c>
      <c r="F554" s="357"/>
      <c r="G554" s="357"/>
      <c r="O554" s="309"/>
      <c r="P554" s="585" t="s">
        <v>255</v>
      </c>
      <c r="Q554" s="586"/>
      <c r="R554" s="586"/>
      <c r="S554" s="189">
        <f>AA550</f>
        <v>0</v>
      </c>
      <c r="T554" s="586" t="s">
        <v>105</v>
      </c>
      <c r="U554" s="586"/>
      <c r="V554" s="161">
        <f>D554-S554</f>
        <v>0</v>
      </c>
      <c r="W554" s="430"/>
      <c r="X554" s="604"/>
      <c r="Y554" s="604"/>
      <c r="Z554" s="604"/>
      <c r="AA554" s="604"/>
      <c r="AG554" s="555" t="s">
        <v>192</v>
      </c>
      <c r="AH554" s="550"/>
      <c r="AI554" s="606">
        <f>AR550</f>
        <v>0</v>
      </c>
      <c r="AJ554" s="606"/>
      <c r="AK554" s="550" t="s">
        <v>197</v>
      </c>
      <c r="AL554" s="550"/>
      <c r="AM554" s="278">
        <f>IF($S$73&lt;&gt;0, S554+'Year 1'!AM634-AI554, D554+'Year 1'!AM634-AI554)</f>
        <v>0</v>
      </c>
      <c r="AO554" s="314" t="s">
        <v>91</v>
      </c>
      <c r="AP554" s="532"/>
      <c r="AQ554" s="532"/>
      <c r="AR554" s="532"/>
      <c r="AS554" s="562"/>
    </row>
    <row r="555" spans="1:134" ht="16" thickBot="1" x14ac:dyDescent="0.4">
      <c r="B555" s="535" t="s">
        <v>226</v>
      </c>
      <c r="C555" s="536"/>
      <c r="D555" s="265">
        <f>L550</f>
        <v>0</v>
      </c>
      <c r="F555" s="357"/>
      <c r="G555" s="357"/>
      <c r="O555" s="309"/>
      <c r="P555" s="585" t="s">
        <v>226</v>
      </c>
      <c r="Q555" s="586"/>
      <c r="R555" s="586"/>
      <c r="S555" s="189">
        <f>AB550</f>
        <v>0</v>
      </c>
      <c r="T555" s="586" t="s">
        <v>106</v>
      </c>
      <c r="U555" s="586"/>
      <c r="V555" s="161">
        <f>D555-S555</f>
        <v>0</v>
      </c>
      <c r="W555" s="430"/>
      <c r="X555" s="601"/>
      <c r="Y555" s="601"/>
      <c r="Z555" s="430"/>
      <c r="AA555" s="430"/>
      <c r="AG555" s="555" t="s">
        <v>193</v>
      </c>
      <c r="AH555" s="550"/>
      <c r="AI555" s="606">
        <f>AS550</f>
        <v>0</v>
      </c>
      <c r="AJ555" s="606"/>
      <c r="AK555" s="550" t="s">
        <v>198</v>
      </c>
      <c r="AL555" s="550"/>
      <c r="AM555" s="278">
        <f>IF($S$73&lt;&gt;0, S555+'Year 1'!AM635-AI555, D555+'Year 1'!AM635-AI555)</f>
        <v>0</v>
      </c>
      <c r="AO555" s="318" t="s">
        <v>92</v>
      </c>
      <c r="AP555" s="557"/>
      <c r="AQ555" s="557"/>
      <c r="AR555" s="557" t="s">
        <v>90</v>
      </c>
      <c r="AS555" s="613"/>
    </row>
    <row r="556" spans="1:134" ht="16" thickBot="1" x14ac:dyDescent="0.4">
      <c r="B556" s="535" t="s">
        <v>256</v>
      </c>
      <c r="C556" s="536"/>
      <c r="D556" s="390">
        <f>K550+L550</f>
        <v>0</v>
      </c>
      <c r="F556" s="357"/>
      <c r="G556" s="357"/>
      <c r="O556" s="309"/>
      <c r="P556" s="585" t="s">
        <v>256</v>
      </c>
      <c r="Q556" s="586"/>
      <c r="R556" s="586"/>
      <c r="S556" s="189">
        <f>SUM(S554:S555)</f>
        <v>0</v>
      </c>
      <c r="T556" s="586" t="s">
        <v>107</v>
      </c>
      <c r="U556" s="586"/>
      <c r="V556" s="161">
        <f>D556-S556</f>
        <v>0</v>
      </c>
      <c r="W556" s="431"/>
      <c r="X556" s="431"/>
      <c r="Y556" s="431"/>
      <c r="Z556" s="431"/>
      <c r="AA556" s="431"/>
      <c r="AG556" s="555" t="s">
        <v>194</v>
      </c>
      <c r="AH556" s="550"/>
      <c r="AI556" s="606">
        <f>SUM(AI554:AI555)</f>
        <v>0</v>
      </c>
      <c r="AJ556" s="606"/>
      <c r="AK556" s="550" t="s">
        <v>200</v>
      </c>
      <c r="AL556" s="550"/>
      <c r="AM556" s="278">
        <f>IF($S$73&lt;&gt;0, S556+'Year 1'!AM636-AI556, D556+'Year 1'!AM636-AI556)</f>
        <v>0</v>
      </c>
      <c r="AO556" s="431"/>
      <c r="AP556" s="431"/>
      <c r="AQ556" s="431"/>
      <c r="AR556" s="431"/>
      <c r="AS556" s="431"/>
    </row>
    <row r="557" spans="1:134" ht="16" thickBot="1" x14ac:dyDescent="0.4">
      <c r="B557" s="535" t="s">
        <v>257</v>
      </c>
      <c r="C557" s="536"/>
      <c r="D557" s="265">
        <f>M550</f>
        <v>0</v>
      </c>
      <c r="F557" s="357"/>
      <c r="G557" s="357"/>
      <c r="O557" s="309"/>
      <c r="P557" s="585" t="s">
        <v>257</v>
      </c>
      <c r="Q557" s="586"/>
      <c r="R557" s="586"/>
      <c r="S557" s="189">
        <f>AC550</f>
        <v>0</v>
      </c>
      <c r="T557" s="580" t="s">
        <v>108</v>
      </c>
      <c r="U557" s="580"/>
      <c r="V557" s="196">
        <f>D557-S557</f>
        <v>0</v>
      </c>
      <c r="W557" s="602"/>
      <c r="X557" s="602"/>
      <c r="Y557" s="604"/>
      <c r="Z557" s="604"/>
      <c r="AA557" s="604"/>
      <c r="AB557" s="358"/>
      <c r="AC557" s="358"/>
      <c r="AD557" s="358"/>
      <c r="AG557" s="555" t="s">
        <v>285</v>
      </c>
      <c r="AH557" s="550"/>
      <c r="AI557" s="606">
        <f>AT550</f>
        <v>0</v>
      </c>
      <c r="AJ557" s="606"/>
      <c r="AK557" s="611" t="s">
        <v>286</v>
      </c>
      <c r="AL557" s="611"/>
      <c r="AM557" s="312">
        <f>IF($S$73&lt;&gt;0, S557+'Year 1'!AM637-AI557, D557+'Year 1'!AM637-AI557)</f>
        <v>0</v>
      </c>
      <c r="AO557" s="428" t="s">
        <v>93</v>
      </c>
      <c r="AP557" s="429"/>
      <c r="AQ557" s="630"/>
      <c r="AR557" s="630"/>
      <c r="AS557" s="631"/>
      <c r="AT557" s="358"/>
      <c r="AU557" s="358"/>
    </row>
    <row r="558" spans="1:134" x14ac:dyDescent="0.35">
      <c r="B558" s="535" t="s">
        <v>174</v>
      </c>
      <c r="C558" s="536"/>
      <c r="D558" s="324" t="e">
        <f>L550/K550</f>
        <v>#DIV/0!</v>
      </c>
      <c r="F558" s="357"/>
      <c r="G558" s="357"/>
      <c r="O558" s="309"/>
      <c r="P558" s="585" t="s">
        <v>174</v>
      </c>
      <c r="Q558" s="586"/>
      <c r="R558" s="586"/>
      <c r="S558" s="203" t="e">
        <f>S555/S554</f>
        <v>#DIV/0!</v>
      </c>
      <c r="T558" s="188"/>
      <c r="U558" s="188"/>
      <c r="V558" s="190"/>
      <c r="W558" s="358"/>
      <c r="X558" s="358"/>
      <c r="Y558" s="358"/>
      <c r="Z558" s="358"/>
      <c r="AA558" s="358"/>
      <c r="AG558" s="535" t="s">
        <v>208</v>
      </c>
      <c r="AH558" s="617"/>
      <c r="AI558" s="607" t="e">
        <f>AQ548/AQ550</f>
        <v>#DIV/0!</v>
      </c>
      <c r="AJ558" s="608"/>
      <c r="AK558" s="167"/>
      <c r="AL558" s="166"/>
      <c r="AM558" s="166"/>
      <c r="AO558" s="358"/>
      <c r="AP558" s="358"/>
      <c r="AQ558" s="358"/>
      <c r="AR558" s="358"/>
      <c r="AS558" s="358"/>
    </row>
    <row r="559" spans="1:134" ht="16" thickBot="1" x14ac:dyDescent="0.4">
      <c r="B559" s="537" t="s">
        <v>144</v>
      </c>
      <c r="C559" s="538"/>
      <c r="D559" s="266" t="e">
        <f>D562 &amp; D563 &amp; D564</f>
        <v>#DIV/0!</v>
      </c>
      <c r="F559" s="357"/>
      <c r="G559" s="357"/>
      <c r="O559" s="309"/>
      <c r="P559" s="638" t="s">
        <v>144</v>
      </c>
      <c r="Q559" s="580"/>
      <c r="R559" s="580"/>
      <c r="S559" s="204" t="e">
        <f>S562 &amp; S563 &amp; S564</f>
        <v>#DIV/0!</v>
      </c>
      <c r="T559" s="188"/>
      <c r="U559" s="188"/>
      <c r="V559" s="190"/>
      <c r="AG559" s="537" t="s">
        <v>209</v>
      </c>
      <c r="AH559" s="538"/>
      <c r="AI559" s="647" t="e">
        <f>AR548/(AR550+AS550)</f>
        <v>#DIV/0!</v>
      </c>
      <c r="AJ559" s="648"/>
    </row>
    <row r="560" spans="1:134" x14ac:dyDescent="0.35">
      <c r="F560" s="357"/>
      <c r="G560" s="357"/>
      <c r="S560" s="166"/>
    </row>
    <row r="561" spans="4:19" x14ac:dyDescent="0.35">
      <c r="F561" s="357"/>
      <c r="G561" s="357"/>
    </row>
    <row r="562" spans="4:19" x14ac:dyDescent="0.35">
      <c r="D562" s="357" t="e">
        <f>D553/D553</f>
        <v>#DIV/0!</v>
      </c>
      <c r="F562" s="357"/>
      <c r="G562" s="357"/>
      <c r="S562" s="357" t="e">
        <f>S553/S553</f>
        <v>#DIV/0!</v>
      </c>
    </row>
    <row r="563" spans="4:19" x14ac:dyDescent="0.35">
      <c r="D563" s="357" t="s">
        <v>145</v>
      </c>
      <c r="F563" s="357"/>
      <c r="G563" s="357"/>
      <c r="S563" s="357" t="s">
        <v>145</v>
      </c>
    </row>
    <row r="564" spans="4:19" x14ac:dyDescent="0.35">
      <c r="D564" s="225" t="e">
        <f>D556/D553</f>
        <v>#DIV/0!</v>
      </c>
      <c r="F564" s="357"/>
      <c r="G564" s="357"/>
      <c r="S564" s="225" t="e">
        <f>S556/S553</f>
        <v>#DIV/0!</v>
      </c>
    </row>
    <row r="565" spans="4:19" x14ac:dyDescent="0.35">
      <c r="F565" s="357"/>
      <c r="G565" s="357"/>
    </row>
    <row r="566" spans="4:19" x14ac:dyDescent="0.35">
      <c r="F566" s="357"/>
      <c r="G566" s="357"/>
    </row>
  </sheetData>
  <sheetProtection algorithmName="SHA-512" hashValue="QmKex0YqEspy2obIG2xWXcB+5+Vvk6TDQUBJ0CVxhR4RWTKatMiOQ8bESQ07j4qfumXmBLuID28oTsrYEs050Q==" saltValue="FcDSs7c0zCzDmAtHLOfQ3g==" spinCount="100000" sheet="1" objects="1" scenarios="1" formatCells="0" formatColumns="0" formatRows="0" insertColumns="0"/>
  <mergeCells count="1857">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R377:X377"/>
    <mergeCell ref="AI377:AO377"/>
    <mergeCell ref="C378:I378"/>
    <mergeCell ref="R378:X378"/>
    <mergeCell ref="AI378:AO378"/>
    <mergeCell ref="C379:I379"/>
    <mergeCell ref="R379:X379"/>
    <mergeCell ref="AI379:AO379"/>
    <mergeCell ref="C376:I376"/>
    <mergeCell ref="R376:X376"/>
    <mergeCell ref="AI376:AO376"/>
    <mergeCell ref="C371:I371"/>
    <mergeCell ref="R371:X371"/>
    <mergeCell ref="AI371:AO371"/>
    <mergeCell ref="C372:I372"/>
    <mergeCell ref="R372:X372"/>
    <mergeCell ref="AI372:AO372"/>
    <mergeCell ref="C370:I370"/>
    <mergeCell ref="R370:X370"/>
    <mergeCell ref="AI370:AO370"/>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257B0808-F206-4DFB-A4C6-F620145BD7BE}"/>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0F23-A7C7-4ABE-9313-58912CA3CB35}">
  <sheetPr>
    <tabColor theme="2"/>
  </sheetPr>
  <dimension ref="A1:ED566"/>
  <sheetViews>
    <sheetView view="pageBreakPreview" zoomScale="60" zoomScaleNormal="50" workbookViewId="0">
      <selection activeCell="C3" sqref="C3:L3"/>
    </sheetView>
  </sheetViews>
  <sheetFormatPr defaultColWidth="8.54296875" defaultRowHeight="15.5" x14ac:dyDescent="0.35"/>
  <cols>
    <col min="1" max="1" width="5.1796875" style="357" customWidth="1"/>
    <col min="2" max="2" width="46.453125" style="357" bestFit="1" customWidth="1"/>
    <col min="3" max="3" width="13.1796875" style="357" customWidth="1"/>
    <col min="4" max="4" width="22.81640625" style="357" bestFit="1" customWidth="1"/>
    <col min="5" max="5" width="20.453125" style="357" bestFit="1" customWidth="1"/>
    <col min="6" max="7" width="22.1796875" style="224" bestFit="1" customWidth="1"/>
    <col min="8" max="8" width="22.81640625" style="357" bestFit="1" customWidth="1"/>
    <col min="9" max="9" width="22.1796875" style="357" bestFit="1" customWidth="1"/>
    <col min="10" max="10" width="24.81640625" style="357" bestFit="1" customWidth="1"/>
    <col min="11" max="11" width="22.81640625" style="357" bestFit="1" customWidth="1"/>
    <col min="12" max="12" width="22.1796875" style="357" bestFit="1" customWidth="1"/>
    <col min="13" max="13" width="22.81640625" style="357" bestFit="1" customWidth="1"/>
    <col min="14" max="14" width="5.81640625" style="358" customWidth="1"/>
    <col min="15" max="15" width="5.81640625" style="357" customWidth="1"/>
    <col min="16" max="16" width="4.81640625" style="357" customWidth="1"/>
    <col min="17" max="17" width="37.1796875" style="357" bestFit="1" customWidth="1"/>
    <col min="18" max="18" width="27.6328125" style="357" customWidth="1"/>
    <col min="19" max="19" width="22.81640625" style="357" bestFit="1" customWidth="1"/>
    <col min="20" max="20" width="23.1796875" style="357" customWidth="1"/>
    <col min="21" max="21" width="20.453125" style="357" bestFit="1" customWidth="1"/>
    <col min="22" max="23" width="22.1796875" style="357" bestFit="1" customWidth="1"/>
    <col min="24" max="24" width="22.81640625" style="357" bestFit="1" customWidth="1"/>
    <col min="25" max="25" width="22.1796875" style="357" bestFit="1" customWidth="1"/>
    <col min="26" max="26" width="24.81640625" style="357" customWidth="1"/>
    <col min="27" max="27" width="22.81640625" style="357" bestFit="1" customWidth="1"/>
    <col min="28" max="28" width="22.1796875" style="357" bestFit="1" customWidth="1"/>
    <col min="29" max="29" width="32.81640625" style="357" bestFit="1" customWidth="1"/>
    <col min="30" max="30" width="23.1796875" style="357" bestFit="1" customWidth="1"/>
    <col min="31" max="32" width="8.54296875" style="357"/>
    <col min="33" max="33" width="4.81640625" style="357" customWidth="1"/>
    <col min="34" max="34" width="37.1796875" style="357" bestFit="1" customWidth="1"/>
    <col min="35" max="35" width="39.81640625" style="357" customWidth="1"/>
    <col min="36" max="36" width="22.81640625" style="357" bestFit="1" customWidth="1"/>
    <col min="37" max="37" width="23.1796875" style="357" customWidth="1"/>
    <col min="38" max="38" width="20.453125" style="357" bestFit="1" customWidth="1"/>
    <col min="39" max="40" width="22.1796875" style="357" bestFit="1" customWidth="1"/>
    <col min="41" max="41" width="22.81640625" style="357" bestFit="1" customWidth="1"/>
    <col min="42" max="42" width="22.1796875" style="357" bestFit="1" customWidth="1"/>
    <col min="43" max="43" width="24.81640625" style="357" customWidth="1"/>
    <col min="44" max="44" width="22.81640625" style="357" bestFit="1" customWidth="1"/>
    <col min="45" max="45" width="22.1796875" style="357" bestFit="1" customWidth="1"/>
    <col min="46" max="46" width="32.81640625" style="357" bestFit="1" customWidth="1"/>
    <col min="47" max="47" width="23.1796875" style="357" bestFit="1" customWidth="1"/>
    <col min="48" max="48" width="9.453125" style="357" customWidth="1"/>
    <col min="49" max="16384" width="8.54296875" style="357"/>
  </cols>
  <sheetData>
    <row r="1" spans="1:64" ht="16" thickBot="1" x14ac:dyDescent="0.4">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row>
    <row r="2" spans="1:64" x14ac:dyDescent="0.35">
      <c r="A2" s="219"/>
      <c r="B2" s="544" t="s">
        <v>296</v>
      </c>
      <c r="C2" s="545"/>
      <c r="D2" s="545"/>
      <c r="E2" s="545"/>
      <c r="F2" s="545"/>
      <c r="G2" s="545"/>
      <c r="H2" s="545"/>
      <c r="I2" s="545"/>
      <c r="J2" s="545"/>
      <c r="K2" s="545"/>
      <c r="L2" s="632"/>
      <c r="M2" s="219"/>
      <c r="N2" s="219"/>
      <c r="O2" s="219"/>
      <c r="P2" s="219"/>
      <c r="Q2" s="544" t="s">
        <v>296</v>
      </c>
      <c r="R2" s="545"/>
      <c r="S2" s="545"/>
      <c r="T2" s="545"/>
      <c r="U2" s="545"/>
      <c r="V2" s="545"/>
      <c r="W2" s="545"/>
      <c r="X2" s="545"/>
      <c r="Y2" s="545"/>
      <c r="Z2" s="545"/>
      <c r="AA2" s="632"/>
      <c r="AB2" s="219"/>
      <c r="AC2" s="219"/>
      <c r="AD2" s="219"/>
      <c r="AE2" s="219"/>
      <c r="AF2" s="219"/>
      <c r="AG2" s="219"/>
      <c r="AH2" s="544" t="s">
        <v>296</v>
      </c>
      <c r="AI2" s="545"/>
      <c r="AJ2" s="545"/>
      <c r="AK2" s="545"/>
      <c r="AL2" s="545"/>
      <c r="AM2" s="545"/>
      <c r="AN2" s="545"/>
      <c r="AO2" s="545"/>
      <c r="AP2" s="545"/>
      <c r="AQ2" s="545"/>
      <c r="AR2" s="632"/>
      <c r="AS2" s="219"/>
      <c r="AT2" s="219"/>
      <c r="AU2" s="219"/>
      <c r="AV2" s="219"/>
      <c r="AW2" s="219"/>
      <c r="AX2" s="219"/>
      <c r="AY2" s="219"/>
      <c r="AZ2" s="219"/>
      <c r="BA2" s="219"/>
      <c r="BB2" s="219"/>
      <c r="BC2" s="219"/>
      <c r="BD2" s="219"/>
      <c r="BE2" s="219"/>
      <c r="BF2" s="219"/>
      <c r="BG2" s="219"/>
      <c r="BH2" s="219"/>
      <c r="BI2" s="219"/>
      <c r="BJ2" s="219"/>
      <c r="BK2" s="219"/>
      <c r="BL2" s="219"/>
    </row>
    <row r="3" spans="1:64" x14ac:dyDescent="0.35">
      <c r="A3" s="219"/>
      <c r="B3" s="415" t="s">
        <v>288</v>
      </c>
      <c r="C3" s="512"/>
      <c r="D3" s="512"/>
      <c r="E3" s="512"/>
      <c r="F3" s="512"/>
      <c r="G3" s="512"/>
      <c r="H3" s="512"/>
      <c r="I3" s="512"/>
      <c r="J3" s="512"/>
      <c r="K3" s="512"/>
      <c r="L3" s="527"/>
      <c r="M3" s="219"/>
      <c r="N3" s="219"/>
      <c r="O3" s="219"/>
      <c r="P3" s="219"/>
      <c r="Q3" s="415" t="s">
        <v>288</v>
      </c>
      <c r="R3" s="654">
        <f>$C$3</f>
        <v>0</v>
      </c>
      <c r="S3" s="654"/>
      <c r="T3" s="654"/>
      <c r="U3" s="654"/>
      <c r="V3" s="654"/>
      <c r="W3" s="654"/>
      <c r="X3" s="654"/>
      <c r="Y3" s="654"/>
      <c r="Z3" s="654"/>
      <c r="AA3" s="655"/>
      <c r="AB3" s="219"/>
      <c r="AC3" s="219"/>
      <c r="AD3" s="219"/>
      <c r="AE3" s="219"/>
      <c r="AF3" s="219"/>
      <c r="AG3" s="219"/>
      <c r="AH3" s="415" t="s">
        <v>288</v>
      </c>
      <c r="AI3" s="658">
        <f>$C$3</f>
        <v>0</v>
      </c>
      <c r="AJ3" s="658"/>
      <c r="AK3" s="658"/>
      <c r="AL3" s="658"/>
      <c r="AM3" s="658"/>
      <c r="AN3" s="658"/>
      <c r="AO3" s="658"/>
      <c r="AP3" s="658"/>
      <c r="AQ3" s="658"/>
      <c r="AR3" s="659"/>
      <c r="AS3" s="219"/>
      <c r="AT3" s="219"/>
      <c r="AU3" s="219"/>
      <c r="AV3" s="219"/>
      <c r="AW3" s="219"/>
      <c r="AX3" s="219"/>
      <c r="AY3" s="219"/>
      <c r="AZ3" s="219"/>
      <c r="BA3" s="219"/>
      <c r="BB3" s="219"/>
      <c r="BC3" s="219"/>
      <c r="BD3" s="219"/>
      <c r="BE3" s="219"/>
      <c r="BF3" s="219"/>
      <c r="BG3" s="219"/>
      <c r="BH3" s="219"/>
      <c r="BI3" s="219"/>
      <c r="BJ3" s="219"/>
      <c r="BK3" s="219"/>
      <c r="BL3" s="219"/>
    </row>
    <row r="4" spans="1:64" x14ac:dyDescent="0.35">
      <c r="A4" s="219"/>
      <c r="B4" s="415" t="s">
        <v>289</v>
      </c>
      <c r="C4" s="512"/>
      <c r="D4" s="512"/>
      <c r="E4" s="512"/>
      <c r="F4" s="512"/>
      <c r="G4" s="512"/>
      <c r="H4" s="512"/>
      <c r="I4" s="512"/>
      <c r="J4" s="512"/>
      <c r="K4" s="512"/>
      <c r="L4" s="527"/>
      <c r="M4" s="219"/>
      <c r="N4" s="219"/>
      <c r="O4" s="219"/>
      <c r="P4" s="219"/>
      <c r="Q4" s="415" t="s">
        <v>289</v>
      </c>
      <c r="R4" s="654">
        <f>$C$4</f>
        <v>0</v>
      </c>
      <c r="S4" s="654"/>
      <c r="T4" s="654"/>
      <c r="U4" s="654"/>
      <c r="V4" s="654"/>
      <c r="W4" s="654"/>
      <c r="X4" s="654"/>
      <c r="Y4" s="654"/>
      <c r="Z4" s="654"/>
      <c r="AA4" s="655"/>
      <c r="AB4" s="219"/>
      <c r="AC4" s="219"/>
      <c r="AD4" s="219"/>
      <c r="AE4" s="219"/>
      <c r="AF4" s="219"/>
      <c r="AG4" s="219"/>
      <c r="AH4" s="415" t="s">
        <v>289</v>
      </c>
      <c r="AI4" s="658">
        <f>$C$4</f>
        <v>0</v>
      </c>
      <c r="AJ4" s="658"/>
      <c r="AK4" s="658"/>
      <c r="AL4" s="658"/>
      <c r="AM4" s="658"/>
      <c r="AN4" s="658"/>
      <c r="AO4" s="658"/>
      <c r="AP4" s="658"/>
      <c r="AQ4" s="658"/>
      <c r="AR4" s="659"/>
      <c r="AS4" s="219"/>
      <c r="AT4" s="219"/>
      <c r="AU4" s="219"/>
      <c r="AV4" s="219"/>
      <c r="AW4" s="219"/>
      <c r="AX4" s="219"/>
      <c r="AY4" s="219"/>
      <c r="AZ4" s="219"/>
      <c r="BA4" s="219"/>
      <c r="BB4" s="219"/>
      <c r="BC4" s="219"/>
      <c r="BD4" s="219"/>
      <c r="BE4" s="219"/>
      <c r="BF4" s="219"/>
      <c r="BG4" s="219"/>
      <c r="BH4" s="219"/>
      <c r="BI4" s="219"/>
      <c r="BJ4" s="219"/>
      <c r="BK4" s="219"/>
      <c r="BL4" s="219"/>
    </row>
    <row r="5" spans="1:64" ht="16" thickBot="1" x14ac:dyDescent="0.4">
      <c r="A5" s="219"/>
      <c r="B5" s="410" t="s">
        <v>290</v>
      </c>
      <c r="C5" s="528"/>
      <c r="D5" s="528"/>
      <c r="E5" s="528"/>
      <c r="F5" s="528"/>
      <c r="G5" s="528"/>
      <c r="H5" s="528"/>
      <c r="I5" s="528"/>
      <c r="J5" s="528"/>
      <c r="K5" s="528"/>
      <c r="L5" s="529"/>
      <c r="M5" s="219"/>
      <c r="N5" s="219"/>
      <c r="O5" s="219"/>
      <c r="P5" s="219"/>
      <c r="Q5" s="410" t="s">
        <v>290</v>
      </c>
      <c r="R5" s="656">
        <f>$C$5</f>
        <v>0</v>
      </c>
      <c r="S5" s="656"/>
      <c r="T5" s="656"/>
      <c r="U5" s="656"/>
      <c r="V5" s="656"/>
      <c r="W5" s="656"/>
      <c r="X5" s="656"/>
      <c r="Y5" s="656"/>
      <c r="Z5" s="656"/>
      <c r="AA5" s="657"/>
      <c r="AB5" s="219"/>
      <c r="AC5" s="219"/>
      <c r="AD5" s="219"/>
      <c r="AE5" s="219"/>
      <c r="AF5" s="219"/>
      <c r="AG5" s="219"/>
      <c r="AH5" s="410" t="s">
        <v>290</v>
      </c>
      <c r="AI5" s="660">
        <f>$C$5</f>
        <v>0</v>
      </c>
      <c r="AJ5" s="660"/>
      <c r="AK5" s="660"/>
      <c r="AL5" s="660"/>
      <c r="AM5" s="660"/>
      <c r="AN5" s="660"/>
      <c r="AO5" s="660"/>
      <c r="AP5" s="660"/>
      <c r="AQ5" s="660"/>
      <c r="AR5" s="661"/>
      <c r="AS5" s="219"/>
      <c r="AT5" s="219"/>
      <c r="AU5" s="219"/>
      <c r="AV5" s="219"/>
      <c r="AW5" s="219"/>
      <c r="AX5" s="219"/>
      <c r="AY5" s="219"/>
      <c r="AZ5" s="219"/>
      <c r="BA5" s="219"/>
      <c r="BB5" s="219"/>
      <c r="BC5" s="219"/>
      <c r="BD5" s="219"/>
      <c r="BE5" s="219"/>
      <c r="BF5" s="219"/>
      <c r="BG5" s="219"/>
      <c r="BH5" s="219"/>
      <c r="BI5" s="219"/>
      <c r="BJ5" s="219"/>
      <c r="BK5" s="219"/>
      <c r="BL5" s="219"/>
    </row>
    <row r="6" spans="1:64" ht="16" thickBot="1" x14ac:dyDescent="0.4">
      <c r="A6" s="219"/>
      <c r="B6" s="219"/>
      <c r="C6" s="219"/>
      <c r="D6" s="219"/>
      <c r="E6" s="219"/>
      <c r="F6" s="357"/>
      <c r="G6" s="357"/>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row>
    <row r="7" spans="1:64" s="242" customFormat="1" x14ac:dyDescent="0.35">
      <c r="A7" s="519" t="s">
        <v>97</v>
      </c>
      <c r="B7" s="520"/>
      <c r="C7" s="520"/>
      <c r="D7" s="520"/>
      <c r="E7" s="520"/>
      <c r="F7" s="520"/>
      <c r="G7" s="520"/>
      <c r="H7" s="520"/>
      <c r="I7" s="520"/>
      <c r="J7" s="520"/>
      <c r="K7" s="520"/>
      <c r="L7" s="520"/>
      <c r="M7" s="521"/>
      <c r="N7" s="413"/>
      <c r="P7" s="573" t="s">
        <v>221</v>
      </c>
      <c r="Q7" s="574"/>
      <c r="R7" s="574"/>
      <c r="S7" s="574"/>
      <c r="T7" s="574"/>
      <c r="U7" s="574"/>
      <c r="V7" s="574"/>
      <c r="W7" s="574"/>
      <c r="X7" s="574"/>
      <c r="Y7" s="574"/>
      <c r="Z7" s="574"/>
      <c r="AA7" s="574"/>
      <c r="AB7" s="574"/>
      <c r="AC7" s="574"/>
      <c r="AD7" s="575"/>
      <c r="AG7" s="614" t="s">
        <v>102</v>
      </c>
      <c r="AH7" s="615"/>
      <c r="AI7" s="615"/>
      <c r="AJ7" s="615"/>
      <c r="AK7" s="615"/>
      <c r="AL7" s="615"/>
      <c r="AM7" s="615"/>
      <c r="AN7" s="615"/>
      <c r="AO7" s="615"/>
      <c r="AP7" s="615"/>
      <c r="AQ7" s="615"/>
      <c r="AR7" s="615"/>
      <c r="AS7" s="615"/>
      <c r="AT7" s="615"/>
      <c r="AU7" s="616"/>
    </row>
    <row r="8" spans="1:64" s="242" customFormat="1" x14ac:dyDescent="0.35">
      <c r="A8" s="522" t="s">
        <v>3</v>
      </c>
      <c r="B8" s="496"/>
      <c r="C8" s="496"/>
      <c r="D8" s="496"/>
      <c r="E8" s="496"/>
      <c r="F8" s="496"/>
      <c r="G8" s="496"/>
      <c r="H8" s="496"/>
      <c r="I8" s="496"/>
      <c r="J8" s="496"/>
      <c r="K8" s="496"/>
      <c r="L8" s="496"/>
      <c r="M8" s="523"/>
      <c r="N8" s="413"/>
      <c r="P8" s="522" t="s">
        <v>3</v>
      </c>
      <c r="Q8" s="496"/>
      <c r="R8" s="496"/>
      <c r="S8" s="496"/>
      <c r="T8" s="496"/>
      <c r="U8" s="496"/>
      <c r="V8" s="496"/>
      <c r="W8" s="496"/>
      <c r="X8" s="496"/>
      <c r="Y8" s="496"/>
      <c r="Z8" s="496"/>
      <c r="AA8" s="496"/>
      <c r="AB8" s="496"/>
      <c r="AC8" s="496"/>
      <c r="AD8" s="523"/>
      <c r="AG8" s="522" t="s">
        <v>3</v>
      </c>
      <c r="AH8" s="496"/>
      <c r="AI8" s="496"/>
      <c r="AJ8" s="496"/>
      <c r="AK8" s="496"/>
      <c r="AL8" s="496"/>
      <c r="AM8" s="496"/>
      <c r="AN8" s="496"/>
      <c r="AO8" s="496"/>
      <c r="AP8" s="496"/>
      <c r="AQ8" s="496"/>
      <c r="AR8" s="496"/>
      <c r="AS8" s="496"/>
      <c r="AT8" s="496"/>
      <c r="AU8" s="523"/>
    </row>
    <row r="9" spans="1:64" s="165" customFormat="1" x14ac:dyDescent="0.35">
      <c r="A9" s="495" t="s">
        <v>94</v>
      </c>
      <c r="B9" s="491"/>
      <c r="C9" s="524"/>
      <c r="D9" s="524"/>
      <c r="E9" s="524"/>
      <c r="F9" s="524"/>
      <c r="G9" s="409" t="s">
        <v>95</v>
      </c>
      <c r="H9" s="525"/>
      <c r="I9" s="525"/>
      <c r="J9" s="525"/>
      <c r="K9" s="525"/>
      <c r="L9" s="525"/>
      <c r="M9" s="526"/>
      <c r="N9" s="432"/>
      <c r="P9" s="495" t="s">
        <v>94</v>
      </c>
      <c r="Q9" s="491"/>
      <c r="R9" s="491"/>
      <c r="S9" s="525"/>
      <c r="T9" s="525"/>
      <c r="U9" s="525"/>
      <c r="V9" s="525"/>
      <c r="W9" s="409" t="s">
        <v>95</v>
      </c>
      <c r="X9" s="525"/>
      <c r="Y9" s="525"/>
      <c r="Z9" s="525"/>
      <c r="AA9" s="525"/>
      <c r="AB9" s="525"/>
      <c r="AC9" s="525"/>
      <c r="AD9" s="526"/>
      <c r="AG9" s="495" t="s">
        <v>94</v>
      </c>
      <c r="AH9" s="491"/>
      <c r="AI9" s="491"/>
      <c r="AJ9" s="525"/>
      <c r="AK9" s="525"/>
      <c r="AL9" s="525"/>
      <c r="AM9" s="525"/>
      <c r="AN9" s="409" t="s">
        <v>95</v>
      </c>
      <c r="AO9" s="525"/>
      <c r="AP9" s="525"/>
      <c r="AQ9" s="525"/>
      <c r="AR9" s="525"/>
      <c r="AS9" s="525"/>
      <c r="AT9" s="525"/>
      <c r="AU9" s="526"/>
    </row>
    <row r="10" spans="1:64" s="165" customFormat="1" x14ac:dyDescent="0.35">
      <c r="A10" s="495" t="s">
        <v>0</v>
      </c>
      <c r="B10" s="491"/>
      <c r="C10" s="512"/>
      <c r="D10" s="512"/>
      <c r="E10" s="512"/>
      <c r="F10" s="512"/>
      <c r="G10" s="512"/>
      <c r="H10" s="512"/>
      <c r="I10" s="512"/>
      <c r="J10" s="512"/>
      <c r="K10" s="512"/>
      <c r="L10" s="512"/>
      <c r="M10" s="527"/>
      <c r="N10" s="432"/>
      <c r="P10" s="495" t="s">
        <v>0</v>
      </c>
      <c r="Q10" s="491"/>
      <c r="R10" s="491"/>
      <c r="S10" s="512"/>
      <c r="T10" s="512"/>
      <c r="U10" s="512"/>
      <c r="V10" s="512"/>
      <c r="W10" s="512"/>
      <c r="X10" s="512"/>
      <c r="Y10" s="512"/>
      <c r="Z10" s="512"/>
      <c r="AA10" s="512"/>
      <c r="AB10" s="512"/>
      <c r="AC10" s="512"/>
      <c r="AD10" s="527"/>
      <c r="AG10" s="495" t="s">
        <v>0</v>
      </c>
      <c r="AH10" s="491"/>
      <c r="AI10" s="491"/>
      <c r="AJ10" s="512"/>
      <c r="AK10" s="512"/>
      <c r="AL10" s="512"/>
      <c r="AM10" s="512"/>
      <c r="AN10" s="512"/>
      <c r="AO10" s="512"/>
      <c r="AP10" s="512"/>
      <c r="AQ10" s="512"/>
      <c r="AR10" s="512"/>
      <c r="AS10" s="512"/>
      <c r="AT10" s="512"/>
      <c r="AU10" s="527"/>
    </row>
    <row r="11" spans="1:64" s="165" customFormat="1" x14ac:dyDescent="0.35">
      <c r="A11" s="495" t="s">
        <v>96</v>
      </c>
      <c r="B11" s="491"/>
      <c r="C11" s="512"/>
      <c r="D11" s="512"/>
      <c r="E11" s="512"/>
      <c r="F11" s="512"/>
      <c r="G11" s="512"/>
      <c r="H11" s="512"/>
      <c r="I11" s="512"/>
      <c r="J11" s="512"/>
      <c r="K11" s="512"/>
      <c r="L11" s="512"/>
      <c r="M11" s="527"/>
      <c r="N11" s="432"/>
      <c r="P11" s="495" t="s">
        <v>96</v>
      </c>
      <c r="Q11" s="491"/>
      <c r="R11" s="491"/>
      <c r="S11" s="512"/>
      <c r="T11" s="512"/>
      <c r="U11" s="512"/>
      <c r="V11" s="512"/>
      <c r="W11" s="512"/>
      <c r="X11" s="512"/>
      <c r="Y11" s="512"/>
      <c r="Z11" s="512"/>
      <c r="AA11" s="512"/>
      <c r="AB11" s="512"/>
      <c r="AC11" s="512"/>
      <c r="AD11" s="527"/>
      <c r="AG11" s="495" t="s">
        <v>96</v>
      </c>
      <c r="AH11" s="491"/>
      <c r="AI11" s="491"/>
      <c r="AJ11" s="512"/>
      <c r="AK11" s="512"/>
      <c r="AL11" s="512"/>
      <c r="AM11" s="512"/>
      <c r="AN11" s="512"/>
      <c r="AO11" s="512"/>
      <c r="AP11" s="512"/>
      <c r="AQ11" s="512"/>
      <c r="AR11" s="512"/>
      <c r="AS11" s="512"/>
      <c r="AT11" s="512"/>
      <c r="AU11" s="527"/>
    </row>
    <row r="12" spans="1:64" s="165" customFormat="1" ht="16" thickBot="1" x14ac:dyDescent="0.4">
      <c r="A12" s="516" t="s">
        <v>2</v>
      </c>
      <c r="B12" s="517"/>
      <c r="C12" s="528"/>
      <c r="D12" s="528"/>
      <c r="E12" s="528"/>
      <c r="F12" s="528"/>
      <c r="G12" s="528"/>
      <c r="H12" s="528"/>
      <c r="I12" s="528"/>
      <c r="J12" s="528"/>
      <c r="K12" s="528"/>
      <c r="L12" s="528"/>
      <c r="M12" s="529"/>
      <c r="N12" s="432"/>
      <c r="P12" s="516" t="s">
        <v>2</v>
      </c>
      <c r="Q12" s="517"/>
      <c r="R12" s="517"/>
      <c r="S12" s="528"/>
      <c r="T12" s="528"/>
      <c r="U12" s="528"/>
      <c r="V12" s="528"/>
      <c r="W12" s="528"/>
      <c r="X12" s="528"/>
      <c r="Y12" s="528"/>
      <c r="Z12" s="528"/>
      <c r="AA12" s="528"/>
      <c r="AB12" s="528"/>
      <c r="AC12" s="528"/>
      <c r="AD12" s="529"/>
      <c r="AG12" s="516" t="s">
        <v>2</v>
      </c>
      <c r="AH12" s="517"/>
      <c r="AI12" s="517"/>
      <c r="AJ12" s="528"/>
      <c r="AK12" s="528"/>
      <c r="AL12" s="528"/>
      <c r="AM12" s="528"/>
      <c r="AN12" s="528"/>
      <c r="AO12" s="528"/>
      <c r="AP12" s="528"/>
      <c r="AQ12" s="528"/>
      <c r="AR12" s="528"/>
      <c r="AS12" s="528"/>
      <c r="AT12" s="528"/>
      <c r="AU12" s="529"/>
    </row>
    <row r="13" spans="1:64" ht="16" thickBot="1" x14ac:dyDescent="0.4">
      <c r="F13" s="357"/>
      <c r="G13" s="357"/>
    </row>
    <row r="14" spans="1:64" x14ac:dyDescent="0.35">
      <c r="A14" s="502" t="s">
        <v>84</v>
      </c>
      <c r="B14" s="503"/>
      <c r="C14" s="503"/>
      <c r="D14" s="503"/>
      <c r="E14" s="503"/>
      <c r="F14" s="503"/>
      <c r="G14" s="503"/>
      <c r="H14" s="503"/>
      <c r="I14" s="503"/>
      <c r="J14" s="503"/>
      <c r="K14" s="503"/>
      <c r="L14" s="503"/>
      <c r="M14" s="518"/>
      <c r="P14" s="502" t="s">
        <v>84</v>
      </c>
      <c r="Q14" s="503"/>
      <c r="R14" s="503"/>
      <c r="S14" s="503"/>
      <c r="T14" s="503"/>
      <c r="U14" s="503"/>
      <c r="V14" s="503"/>
      <c r="W14" s="503"/>
      <c r="X14" s="503"/>
      <c r="Y14" s="503"/>
      <c r="Z14" s="503"/>
      <c r="AA14" s="503"/>
      <c r="AB14" s="503"/>
      <c r="AC14" s="503"/>
      <c r="AD14" s="518"/>
      <c r="AE14" s="358"/>
      <c r="AF14" s="358"/>
      <c r="AG14" s="502" t="s">
        <v>84</v>
      </c>
      <c r="AH14" s="503"/>
      <c r="AI14" s="503"/>
      <c r="AJ14" s="503"/>
      <c r="AK14" s="503"/>
      <c r="AL14" s="503"/>
      <c r="AM14" s="503"/>
      <c r="AN14" s="503"/>
      <c r="AO14" s="503"/>
      <c r="AP14" s="503"/>
      <c r="AQ14" s="503"/>
      <c r="AR14" s="503"/>
      <c r="AS14" s="503"/>
      <c r="AT14" s="503"/>
      <c r="AU14" s="518"/>
    </row>
    <row r="15" spans="1:64" s="242" customFormat="1" x14ac:dyDescent="0.35">
      <c r="A15" s="419"/>
      <c r="B15" s="412" t="s">
        <v>85</v>
      </c>
      <c r="C15" s="496" t="s">
        <v>13</v>
      </c>
      <c r="D15" s="496"/>
      <c r="E15" s="424" t="s">
        <v>14</v>
      </c>
      <c r="F15" s="361" t="s">
        <v>171</v>
      </c>
      <c r="G15" s="412" t="s">
        <v>68</v>
      </c>
      <c r="H15" s="422" t="s">
        <v>151</v>
      </c>
      <c r="I15" s="412" t="s">
        <v>80</v>
      </c>
      <c r="J15" s="412" t="s">
        <v>81</v>
      </c>
      <c r="K15" s="422" t="s">
        <v>82</v>
      </c>
      <c r="L15" s="412" t="s">
        <v>150</v>
      </c>
      <c r="M15" s="259" t="s">
        <v>18</v>
      </c>
      <c r="N15" s="413"/>
      <c r="P15" s="522" t="s">
        <v>85</v>
      </c>
      <c r="Q15" s="496"/>
      <c r="R15" s="496"/>
      <c r="S15" s="496" t="s">
        <v>13</v>
      </c>
      <c r="T15" s="496"/>
      <c r="U15" s="424" t="s">
        <v>14</v>
      </c>
      <c r="V15" s="424" t="s">
        <v>171</v>
      </c>
      <c r="W15" s="424" t="s">
        <v>68</v>
      </c>
      <c r="X15" s="260" t="s">
        <v>151</v>
      </c>
      <c r="Y15" s="424" t="s">
        <v>80</v>
      </c>
      <c r="Z15" s="424" t="s">
        <v>81</v>
      </c>
      <c r="AA15" s="260" t="s">
        <v>82</v>
      </c>
      <c r="AB15" s="424" t="s">
        <v>150</v>
      </c>
      <c r="AC15" s="260" t="s">
        <v>18</v>
      </c>
      <c r="AD15" s="267" t="s">
        <v>114</v>
      </c>
      <c r="AE15" s="413"/>
      <c r="AF15" s="413"/>
      <c r="AG15" s="522" t="s">
        <v>85</v>
      </c>
      <c r="AH15" s="496"/>
      <c r="AI15" s="496"/>
      <c r="AJ15" s="496" t="s">
        <v>13</v>
      </c>
      <c r="AK15" s="496"/>
      <c r="AL15" s="424" t="s">
        <v>14</v>
      </c>
      <c r="AM15" s="424" t="s">
        <v>171</v>
      </c>
      <c r="AN15" s="424" t="s">
        <v>68</v>
      </c>
      <c r="AO15" s="260" t="s">
        <v>151</v>
      </c>
      <c r="AP15" s="424" t="s">
        <v>80</v>
      </c>
      <c r="AQ15" s="424" t="s">
        <v>81</v>
      </c>
      <c r="AR15" s="260" t="s">
        <v>82</v>
      </c>
      <c r="AS15" s="424" t="s">
        <v>150</v>
      </c>
      <c r="AT15" s="260" t="s">
        <v>213</v>
      </c>
      <c r="AU15" s="267" t="s">
        <v>110</v>
      </c>
    </row>
    <row r="16" spans="1:64" x14ac:dyDescent="0.35">
      <c r="A16" s="415">
        <v>1</v>
      </c>
      <c r="B16" s="420"/>
      <c r="C16" s="491"/>
      <c r="D16" s="491"/>
      <c r="E16" s="409"/>
      <c r="F16" s="234">
        <v>0</v>
      </c>
      <c r="G16" s="234">
        <v>0</v>
      </c>
      <c r="H16" s="235">
        <f>SUM(F16:G16)</f>
        <v>0</v>
      </c>
      <c r="I16" s="234">
        <v>0</v>
      </c>
      <c r="J16" s="234">
        <v>0</v>
      </c>
      <c r="K16" s="235">
        <f>SUM(I16:J16)</f>
        <v>0</v>
      </c>
      <c r="L16" s="234">
        <v>0</v>
      </c>
      <c r="M16" s="236">
        <f>SUM(H16, K16, L16)</f>
        <v>0</v>
      </c>
      <c r="N16" s="222"/>
      <c r="P16" s="191">
        <v>1</v>
      </c>
      <c r="Q16" s="617"/>
      <c r="R16" s="617"/>
      <c r="S16" s="491"/>
      <c r="T16" s="491"/>
      <c r="U16" s="409"/>
      <c r="V16" s="234">
        <v>0</v>
      </c>
      <c r="W16" s="234">
        <v>0</v>
      </c>
      <c r="X16" s="295">
        <f>SUM(V16:W16)</f>
        <v>0</v>
      </c>
      <c r="Y16" s="234">
        <v>0</v>
      </c>
      <c r="Z16" s="234">
        <v>0</v>
      </c>
      <c r="AA16" s="295">
        <f>SUM(Y16:Z16)</f>
        <v>0</v>
      </c>
      <c r="AB16" s="234">
        <v>0</v>
      </c>
      <c r="AC16" s="295">
        <f>SUM(X16, AA16, AB16)</f>
        <v>0</v>
      </c>
      <c r="AD16" s="296">
        <f>M16-AC16</f>
        <v>0</v>
      </c>
      <c r="AE16" s="222"/>
      <c r="AF16" s="222"/>
      <c r="AG16" s="191">
        <v>1</v>
      </c>
      <c r="AH16" s="617"/>
      <c r="AI16" s="617"/>
      <c r="AJ16" s="491"/>
      <c r="AK16" s="491"/>
      <c r="AL16" s="409"/>
      <c r="AM16" s="234">
        <v>0</v>
      </c>
      <c r="AN16" s="234">
        <v>0</v>
      </c>
      <c r="AO16" s="277">
        <f>SUM(AM16:AN16)</f>
        <v>0</v>
      </c>
      <c r="AP16" s="234">
        <v>0</v>
      </c>
      <c r="AQ16" s="234">
        <v>0</v>
      </c>
      <c r="AR16" s="277">
        <f>SUM(AP16:AQ16)</f>
        <v>0</v>
      </c>
      <c r="AS16" s="234">
        <v>0</v>
      </c>
      <c r="AT16" s="277">
        <f>SUM(AO16, AR16, AS16)</f>
        <v>0</v>
      </c>
      <c r="AU16" s="278">
        <f>IF($S$73&lt;&gt;0, AC16-AT16, M16-AT16)</f>
        <v>0</v>
      </c>
    </row>
    <row r="17" spans="1:48" x14ac:dyDescent="0.35">
      <c r="A17" s="415">
        <v>2</v>
      </c>
      <c r="B17" s="420"/>
      <c r="C17" s="491"/>
      <c r="D17" s="491"/>
      <c r="E17" s="409"/>
      <c r="F17" s="234">
        <v>0</v>
      </c>
      <c r="G17" s="234">
        <v>0</v>
      </c>
      <c r="H17" s="235">
        <f t="shared" ref="H17:H22" si="0">SUM(F17:G17)</f>
        <v>0</v>
      </c>
      <c r="I17" s="234">
        <v>0</v>
      </c>
      <c r="J17" s="234">
        <v>0</v>
      </c>
      <c r="K17" s="235">
        <f t="shared" ref="K17:K22" si="1">SUM(I17:J17)</f>
        <v>0</v>
      </c>
      <c r="L17" s="234">
        <v>0</v>
      </c>
      <c r="M17" s="236">
        <f t="shared" ref="M17:M22" si="2">SUM(H17, K17, L17)</f>
        <v>0</v>
      </c>
      <c r="N17" s="222"/>
      <c r="P17" s="191">
        <v>2</v>
      </c>
      <c r="Q17" s="617"/>
      <c r="R17" s="617"/>
      <c r="S17" s="491"/>
      <c r="T17" s="491"/>
      <c r="U17" s="409"/>
      <c r="V17" s="234">
        <v>0</v>
      </c>
      <c r="W17" s="234">
        <v>0</v>
      </c>
      <c r="X17" s="295">
        <f t="shared" ref="X17:X22" si="3">SUM(V17:W17)</f>
        <v>0</v>
      </c>
      <c r="Y17" s="234">
        <v>0</v>
      </c>
      <c r="Z17" s="234">
        <v>0</v>
      </c>
      <c r="AA17" s="295">
        <f t="shared" ref="AA17:AA22" si="4">SUM(Y17:Z17)</f>
        <v>0</v>
      </c>
      <c r="AB17" s="234">
        <v>0</v>
      </c>
      <c r="AC17" s="295">
        <f t="shared" ref="AC17:AC22" si="5">SUM(X17, AA17, AB17)</f>
        <v>0</v>
      </c>
      <c r="AD17" s="296">
        <f>M17-AC17</f>
        <v>0</v>
      </c>
      <c r="AE17" s="222"/>
      <c r="AF17" s="222"/>
      <c r="AG17" s="191">
        <v>2</v>
      </c>
      <c r="AH17" s="617"/>
      <c r="AI17" s="617"/>
      <c r="AJ17" s="491"/>
      <c r="AK17" s="491"/>
      <c r="AL17" s="409"/>
      <c r="AM17" s="234">
        <v>0</v>
      </c>
      <c r="AN17" s="234">
        <v>0</v>
      </c>
      <c r="AO17" s="277">
        <f t="shared" ref="AO17:AO22" si="6">SUM(AM17:AN17)</f>
        <v>0</v>
      </c>
      <c r="AP17" s="234">
        <v>0</v>
      </c>
      <c r="AQ17" s="234">
        <v>0</v>
      </c>
      <c r="AR17" s="277">
        <f t="shared" ref="AR17:AR22" si="7">SUM(AP17:AQ17)</f>
        <v>0</v>
      </c>
      <c r="AS17" s="234">
        <v>0</v>
      </c>
      <c r="AT17" s="277">
        <f t="shared" ref="AT17:AT22" si="8">SUM(AO17, AR17, AS17)</f>
        <v>0</v>
      </c>
      <c r="AU17" s="278">
        <f t="shared" ref="AU17:AU23" si="9">IF($S$73&lt;&gt;0, AC17-AT17, M17-AT17)</f>
        <v>0</v>
      </c>
    </row>
    <row r="18" spans="1:48" x14ac:dyDescent="0.35">
      <c r="A18" s="415">
        <v>3</v>
      </c>
      <c r="B18" s="420"/>
      <c r="C18" s="491"/>
      <c r="D18" s="491"/>
      <c r="E18" s="409"/>
      <c r="F18" s="234">
        <v>0</v>
      </c>
      <c r="G18" s="234">
        <v>0</v>
      </c>
      <c r="H18" s="235">
        <f t="shared" si="0"/>
        <v>0</v>
      </c>
      <c r="I18" s="234">
        <v>0</v>
      </c>
      <c r="J18" s="234">
        <v>0</v>
      </c>
      <c r="K18" s="235">
        <f t="shared" si="1"/>
        <v>0</v>
      </c>
      <c r="L18" s="234">
        <v>0</v>
      </c>
      <c r="M18" s="236">
        <f>SUM(H18, K18, L18)</f>
        <v>0</v>
      </c>
      <c r="N18" s="222"/>
      <c r="P18" s="191">
        <v>3</v>
      </c>
      <c r="Q18" s="617"/>
      <c r="R18" s="617"/>
      <c r="S18" s="491"/>
      <c r="T18" s="491"/>
      <c r="U18" s="409"/>
      <c r="V18" s="234">
        <v>0</v>
      </c>
      <c r="W18" s="234">
        <v>0</v>
      </c>
      <c r="X18" s="295">
        <f t="shared" si="3"/>
        <v>0</v>
      </c>
      <c r="Y18" s="234">
        <v>0</v>
      </c>
      <c r="Z18" s="234">
        <v>0</v>
      </c>
      <c r="AA18" s="295">
        <f t="shared" si="4"/>
        <v>0</v>
      </c>
      <c r="AB18" s="234">
        <v>0</v>
      </c>
      <c r="AC18" s="295">
        <f t="shared" si="5"/>
        <v>0</v>
      </c>
      <c r="AD18" s="296">
        <f>M18-AC18</f>
        <v>0</v>
      </c>
      <c r="AE18" s="222"/>
      <c r="AF18" s="222"/>
      <c r="AG18" s="191">
        <v>3</v>
      </c>
      <c r="AH18" s="617"/>
      <c r="AI18" s="617"/>
      <c r="AJ18" s="491"/>
      <c r="AK18" s="491"/>
      <c r="AL18" s="409"/>
      <c r="AM18" s="234">
        <v>0</v>
      </c>
      <c r="AN18" s="234">
        <v>0</v>
      </c>
      <c r="AO18" s="277">
        <f t="shared" si="6"/>
        <v>0</v>
      </c>
      <c r="AP18" s="234">
        <v>0</v>
      </c>
      <c r="AQ18" s="234">
        <v>0</v>
      </c>
      <c r="AR18" s="277">
        <f t="shared" si="7"/>
        <v>0</v>
      </c>
      <c r="AS18" s="234">
        <v>0</v>
      </c>
      <c r="AT18" s="277">
        <f t="shared" si="8"/>
        <v>0</v>
      </c>
      <c r="AU18" s="278">
        <f t="shared" si="9"/>
        <v>0</v>
      </c>
    </row>
    <row r="19" spans="1:48" x14ac:dyDescent="0.35">
      <c r="A19" s="415">
        <v>4</v>
      </c>
      <c r="B19" s="420"/>
      <c r="C19" s="491"/>
      <c r="D19" s="491"/>
      <c r="E19" s="409"/>
      <c r="F19" s="234">
        <v>0</v>
      </c>
      <c r="G19" s="234">
        <v>0</v>
      </c>
      <c r="H19" s="235">
        <f>SUM(F19:G19)</f>
        <v>0</v>
      </c>
      <c r="I19" s="234">
        <v>0</v>
      </c>
      <c r="J19" s="234">
        <v>0</v>
      </c>
      <c r="K19" s="235">
        <f>SUM(I19:J19)</f>
        <v>0</v>
      </c>
      <c r="L19" s="234">
        <v>0</v>
      </c>
      <c r="M19" s="236">
        <f>SUM(H19, K19, L19)</f>
        <v>0</v>
      </c>
      <c r="N19" s="222"/>
      <c r="P19" s="191">
        <v>4</v>
      </c>
      <c r="Q19" s="617"/>
      <c r="R19" s="617"/>
      <c r="S19" s="491"/>
      <c r="T19" s="491"/>
      <c r="U19" s="409"/>
      <c r="V19" s="234">
        <v>0</v>
      </c>
      <c r="W19" s="234">
        <v>0</v>
      </c>
      <c r="X19" s="295">
        <f t="shared" si="3"/>
        <v>0</v>
      </c>
      <c r="Y19" s="234">
        <v>0</v>
      </c>
      <c r="Z19" s="234">
        <v>0</v>
      </c>
      <c r="AA19" s="295">
        <f t="shared" si="4"/>
        <v>0</v>
      </c>
      <c r="AB19" s="234">
        <v>0</v>
      </c>
      <c r="AC19" s="295">
        <f t="shared" si="5"/>
        <v>0</v>
      </c>
      <c r="AD19" s="296">
        <f>M19-AC19</f>
        <v>0</v>
      </c>
      <c r="AE19" s="222"/>
      <c r="AF19" s="222"/>
      <c r="AG19" s="191">
        <v>4</v>
      </c>
      <c r="AH19" s="617"/>
      <c r="AI19" s="617"/>
      <c r="AJ19" s="491"/>
      <c r="AK19" s="491"/>
      <c r="AL19" s="409"/>
      <c r="AM19" s="234">
        <v>0</v>
      </c>
      <c r="AN19" s="234">
        <v>0</v>
      </c>
      <c r="AO19" s="277">
        <f t="shared" si="6"/>
        <v>0</v>
      </c>
      <c r="AP19" s="234">
        <v>0</v>
      </c>
      <c r="AQ19" s="234">
        <v>0</v>
      </c>
      <c r="AR19" s="277">
        <f t="shared" si="7"/>
        <v>0</v>
      </c>
      <c r="AS19" s="234">
        <v>0</v>
      </c>
      <c r="AT19" s="277">
        <f t="shared" si="8"/>
        <v>0</v>
      </c>
      <c r="AU19" s="278">
        <f t="shared" si="9"/>
        <v>0</v>
      </c>
    </row>
    <row r="20" spans="1:48" x14ac:dyDescent="0.35">
      <c r="A20" s="415">
        <v>5</v>
      </c>
      <c r="B20" s="420"/>
      <c r="C20" s="491"/>
      <c r="D20" s="491"/>
      <c r="E20" s="409"/>
      <c r="F20" s="234">
        <v>0</v>
      </c>
      <c r="G20" s="234">
        <v>0</v>
      </c>
      <c r="H20" s="235">
        <f t="shared" si="0"/>
        <v>0</v>
      </c>
      <c r="I20" s="234">
        <v>0</v>
      </c>
      <c r="J20" s="234">
        <v>0</v>
      </c>
      <c r="K20" s="235">
        <f t="shared" si="1"/>
        <v>0</v>
      </c>
      <c r="L20" s="234">
        <v>0</v>
      </c>
      <c r="M20" s="236">
        <f t="shared" si="2"/>
        <v>0</v>
      </c>
      <c r="N20" s="222"/>
      <c r="P20" s="191">
        <v>5</v>
      </c>
      <c r="Q20" s="617"/>
      <c r="R20" s="617"/>
      <c r="S20" s="491"/>
      <c r="T20" s="491"/>
      <c r="U20" s="409"/>
      <c r="V20" s="234">
        <v>0</v>
      </c>
      <c r="W20" s="234">
        <v>0</v>
      </c>
      <c r="X20" s="295">
        <f t="shared" si="3"/>
        <v>0</v>
      </c>
      <c r="Y20" s="234">
        <v>0</v>
      </c>
      <c r="Z20" s="234">
        <v>0</v>
      </c>
      <c r="AA20" s="295">
        <f t="shared" si="4"/>
        <v>0</v>
      </c>
      <c r="AB20" s="234">
        <v>0</v>
      </c>
      <c r="AC20" s="295">
        <f t="shared" si="5"/>
        <v>0</v>
      </c>
      <c r="AD20" s="296">
        <f t="shared" ref="AD20:AD24" si="10">M20-AC20</f>
        <v>0</v>
      </c>
      <c r="AE20" s="222"/>
      <c r="AF20" s="222"/>
      <c r="AG20" s="191">
        <v>5</v>
      </c>
      <c r="AH20" s="617"/>
      <c r="AI20" s="617"/>
      <c r="AJ20" s="491"/>
      <c r="AK20" s="491"/>
      <c r="AL20" s="409"/>
      <c r="AM20" s="234">
        <v>0</v>
      </c>
      <c r="AN20" s="234">
        <v>0</v>
      </c>
      <c r="AO20" s="277">
        <f t="shared" si="6"/>
        <v>0</v>
      </c>
      <c r="AP20" s="234">
        <v>0</v>
      </c>
      <c r="AQ20" s="234">
        <v>0</v>
      </c>
      <c r="AR20" s="277">
        <f t="shared" si="7"/>
        <v>0</v>
      </c>
      <c r="AS20" s="234">
        <v>0</v>
      </c>
      <c r="AT20" s="277">
        <f t="shared" si="8"/>
        <v>0</v>
      </c>
      <c r="AU20" s="278">
        <f t="shared" si="9"/>
        <v>0</v>
      </c>
    </row>
    <row r="21" spans="1:48" x14ac:dyDescent="0.35">
      <c r="A21" s="415">
        <v>6</v>
      </c>
      <c r="B21" s="420"/>
      <c r="C21" s="491"/>
      <c r="D21" s="491"/>
      <c r="E21" s="409"/>
      <c r="F21" s="234">
        <v>0</v>
      </c>
      <c r="G21" s="234">
        <v>0</v>
      </c>
      <c r="H21" s="235">
        <f t="shared" si="0"/>
        <v>0</v>
      </c>
      <c r="I21" s="234">
        <v>0</v>
      </c>
      <c r="J21" s="234">
        <v>0</v>
      </c>
      <c r="K21" s="235">
        <f t="shared" si="1"/>
        <v>0</v>
      </c>
      <c r="L21" s="234">
        <v>0</v>
      </c>
      <c r="M21" s="236">
        <f t="shared" si="2"/>
        <v>0</v>
      </c>
      <c r="N21" s="222"/>
      <c r="P21" s="191">
        <v>6</v>
      </c>
      <c r="Q21" s="617"/>
      <c r="R21" s="617"/>
      <c r="S21" s="491"/>
      <c r="T21" s="491"/>
      <c r="U21" s="409"/>
      <c r="V21" s="234">
        <v>0</v>
      </c>
      <c r="W21" s="234">
        <v>0</v>
      </c>
      <c r="X21" s="295">
        <f t="shared" si="3"/>
        <v>0</v>
      </c>
      <c r="Y21" s="234">
        <v>0</v>
      </c>
      <c r="Z21" s="234">
        <v>0</v>
      </c>
      <c r="AA21" s="295">
        <f t="shared" si="4"/>
        <v>0</v>
      </c>
      <c r="AB21" s="234">
        <v>0</v>
      </c>
      <c r="AC21" s="295">
        <f t="shared" si="5"/>
        <v>0</v>
      </c>
      <c r="AD21" s="296">
        <f t="shared" si="10"/>
        <v>0</v>
      </c>
      <c r="AE21" s="222"/>
      <c r="AF21" s="222"/>
      <c r="AG21" s="191">
        <v>6</v>
      </c>
      <c r="AH21" s="617"/>
      <c r="AI21" s="617"/>
      <c r="AJ21" s="491"/>
      <c r="AK21" s="491"/>
      <c r="AL21" s="409"/>
      <c r="AM21" s="234">
        <v>0</v>
      </c>
      <c r="AN21" s="234">
        <v>0</v>
      </c>
      <c r="AO21" s="277">
        <f t="shared" si="6"/>
        <v>0</v>
      </c>
      <c r="AP21" s="234">
        <v>0</v>
      </c>
      <c r="AQ21" s="234">
        <v>0</v>
      </c>
      <c r="AR21" s="277">
        <f t="shared" si="7"/>
        <v>0</v>
      </c>
      <c r="AS21" s="234">
        <v>0</v>
      </c>
      <c r="AT21" s="277">
        <f t="shared" si="8"/>
        <v>0</v>
      </c>
      <c r="AU21" s="278">
        <f t="shared" si="9"/>
        <v>0</v>
      </c>
    </row>
    <row r="22" spans="1:48" x14ac:dyDescent="0.35">
      <c r="A22" s="620" t="s">
        <v>180</v>
      </c>
      <c r="B22" s="617"/>
      <c r="C22" s="532">
        <v>0</v>
      </c>
      <c r="D22" s="532"/>
      <c r="E22" s="409"/>
      <c r="F22" s="234">
        <v>0</v>
      </c>
      <c r="G22" s="234">
        <v>0</v>
      </c>
      <c r="H22" s="235">
        <f t="shared" si="0"/>
        <v>0</v>
      </c>
      <c r="I22" s="234">
        <v>0</v>
      </c>
      <c r="J22" s="234">
        <v>0</v>
      </c>
      <c r="K22" s="235">
        <f t="shared" si="1"/>
        <v>0</v>
      </c>
      <c r="L22" s="234">
        <v>0</v>
      </c>
      <c r="M22" s="236">
        <f t="shared" si="2"/>
        <v>0</v>
      </c>
      <c r="N22" s="222"/>
      <c r="P22" s="570" t="s">
        <v>180</v>
      </c>
      <c r="Q22" s="571"/>
      <c r="R22" s="571"/>
      <c r="S22" s="532">
        <v>0</v>
      </c>
      <c r="T22" s="532"/>
      <c r="U22" s="409"/>
      <c r="V22" s="234">
        <v>0</v>
      </c>
      <c r="W22" s="234">
        <v>0</v>
      </c>
      <c r="X22" s="295">
        <f t="shared" si="3"/>
        <v>0</v>
      </c>
      <c r="Y22" s="234">
        <v>0</v>
      </c>
      <c r="Z22" s="234">
        <v>0</v>
      </c>
      <c r="AA22" s="295">
        <f t="shared" si="4"/>
        <v>0</v>
      </c>
      <c r="AB22" s="234">
        <v>0</v>
      </c>
      <c r="AC22" s="295">
        <f t="shared" si="5"/>
        <v>0</v>
      </c>
      <c r="AD22" s="296">
        <f t="shared" si="10"/>
        <v>0</v>
      </c>
      <c r="AE22" s="222"/>
      <c r="AF22" s="222"/>
      <c r="AG22" s="570" t="s">
        <v>180</v>
      </c>
      <c r="AH22" s="571"/>
      <c r="AI22" s="571"/>
      <c r="AJ22" s="532">
        <v>0</v>
      </c>
      <c r="AK22" s="532"/>
      <c r="AL22" s="409"/>
      <c r="AM22" s="234">
        <v>0</v>
      </c>
      <c r="AN22" s="234">
        <v>0</v>
      </c>
      <c r="AO22" s="277">
        <f t="shared" si="6"/>
        <v>0</v>
      </c>
      <c r="AP22" s="234">
        <v>0</v>
      </c>
      <c r="AQ22" s="234">
        <v>0</v>
      </c>
      <c r="AR22" s="277">
        <f t="shared" si="7"/>
        <v>0</v>
      </c>
      <c r="AS22" s="234">
        <v>0</v>
      </c>
      <c r="AT22" s="277">
        <f t="shared" si="8"/>
        <v>0</v>
      </c>
      <c r="AU22" s="278">
        <f t="shared" si="9"/>
        <v>0</v>
      </c>
    </row>
    <row r="23" spans="1:48" ht="16" thickBot="1" x14ac:dyDescent="0.4">
      <c r="A23" s="509" t="s">
        <v>206</v>
      </c>
      <c r="B23" s="510"/>
      <c r="C23" s="497">
        <f>COUNTA(B16:B21)+C22</f>
        <v>0</v>
      </c>
      <c r="D23" s="497"/>
      <c r="E23" s="411"/>
      <c r="F23" s="250">
        <f>SUM(F16:F22)</f>
        <v>0</v>
      </c>
      <c r="G23" s="250">
        <f>SUM(G16:G22)</f>
        <v>0</v>
      </c>
      <c r="H23" s="250">
        <f t="shared" ref="H23:L23" si="11">SUM(H16:H22)</f>
        <v>0</v>
      </c>
      <c r="I23" s="250">
        <f>SUM(I16:I22)</f>
        <v>0</v>
      </c>
      <c r="J23" s="250">
        <f>SUM(J16:J22)</f>
        <v>0</v>
      </c>
      <c r="K23" s="250">
        <f t="shared" si="11"/>
        <v>0</v>
      </c>
      <c r="L23" s="250">
        <f t="shared" si="11"/>
        <v>0</v>
      </c>
      <c r="M23" s="237">
        <f>SUM(M16:M22)</f>
        <v>0</v>
      </c>
      <c r="N23" s="222"/>
      <c r="P23" s="566" t="s">
        <v>206</v>
      </c>
      <c r="Q23" s="567"/>
      <c r="R23" s="567"/>
      <c r="S23" s="498">
        <f>COUNTA(Q16:Q21)+S22</f>
        <v>0</v>
      </c>
      <c r="T23" s="498"/>
      <c r="U23" s="411"/>
      <c r="V23" s="293">
        <f>SUM(V16:V22)</f>
        <v>0</v>
      </c>
      <c r="W23" s="293">
        <f>SUM(W16:W22)</f>
        <v>0</v>
      </c>
      <c r="X23" s="293">
        <f t="shared" ref="X23:AA23" si="12">SUM(X16:X22)</f>
        <v>0</v>
      </c>
      <c r="Y23" s="293">
        <f t="shared" si="12"/>
        <v>0</v>
      </c>
      <c r="Z23" s="293">
        <f t="shared" si="12"/>
        <v>0</v>
      </c>
      <c r="AA23" s="293">
        <f t="shared" si="12"/>
        <v>0</v>
      </c>
      <c r="AB23" s="293">
        <f>SUM(AB16:AB22)</f>
        <v>0</v>
      </c>
      <c r="AC23" s="293">
        <f>SUM(AC16:AC22)</f>
        <v>0</v>
      </c>
      <c r="AD23" s="294">
        <f>SUM(AD16:AD22)</f>
        <v>0</v>
      </c>
      <c r="AE23" s="222"/>
      <c r="AF23" s="222"/>
      <c r="AG23" s="566" t="s">
        <v>206</v>
      </c>
      <c r="AH23" s="567"/>
      <c r="AI23" s="567"/>
      <c r="AJ23" s="543">
        <f>COUNTA(AH16:AH21)+AJ22</f>
        <v>0</v>
      </c>
      <c r="AK23" s="543"/>
      <c r="AL23" s="411"/>
      <c r="AM23" s="275">
        <f>SUM(AM16:AM22)</f>
        <v>0</v>
      </c>
      <c r="AN23" s="275">
        <f>SUM(AN16:AN22)</f>
        <v>0</v>
      </c>
      <c r="AO23" s="275">
        <f t="shared" ref="AO23:AS23" si="13">SUM(AO16:AO22)</f>
        <v>0</v>
      </c>
      <c r="AP23" s="275">
        <f t="shared" si="13"/>
        <v>0</v>
      </c>
      <c r="AQ23" s="275">
        <f t="shared" si="13"/>
        <v>0</v>
      </c>
      <c r="AR23" s="275">
        <f t="shared" si="13"/>
        <v>0</v>
      </c>
      <c r="AS23" s="275">
        <f t="shared" si="13"/>
        <v>0</v>
      </c>
      <c r="AT23" s="275">
        <f>SUM(AT16:AT22)</f>
        <v>0</v>
      </c>
      <c r="AU23" s="276">
        <f t="shared" si="9"/>
        <v>0</v>
      </c>
      <c r="AV23" s="358"/>
    </row>
    <row r="24" spans="1:48" ht="3.75" customHeight="1" thickBot="1" x14ac:dyDescent="0.4">
      <c r="F24" s="357"/>
      <c r="G24" s="357"/>
      <c r="AD24" s="246">
        <f t="shared" si="10"/>
        <v>0</v>
      </c>
      <c r="AE24" s="358"/>
      <c r="AF24" s="358"/>
    </row>
    <row r="25" spans="1:48" x14ac:dyDescent="0.35">
      <c r="A25" s="502" t="s">
        <v>186</v>
      </c>
      <c r="B25" s="503"/>
      <c r="C25" s="503"/>
      <c r="D25" s="503"/>
      <c r="E25" s="503"/>
      <c r="F25" s="503"/>
      <c r="G25" s="503"/>
      <c r="H25" s="503"/>
      <c r="I25" s="503"/>
      <c r="J25" s="503"/>
      <c r="K25" s="503"/>
      <c r="L25" s="503"/>
      <c r="M25" s="518"/>
      <c r="P25" s="502" t="s">
        <v>186</v>
      </c>
      <c r="Q25" s="503"/>
      <c r="R25" s="503"/>
      <c r="S25" s="503"/>
      <c r="T25" s="503"/>
      <c r="U25" s="503"/>
      <c r="V25" s="503"/>
      <c r="W25" s="503"/>
      <c r="X25" s="503"/>
      <c r="Y25" s="503"/>
      <c r="Z25" s="503"/>
      <c r="AA25" s="503"/>
      <c r="AB25" s="503"/>
      <c r="AC25" s="503"/>
      <c r="AD25" s="418"/>
      <c r="AE25" s="358"/>
      <c r="AF25" s="358"/>
      <c r="AG25" s="502" t="s">
        <v>186</v>
      </c>
      <c r="AH25" s="503"/>
      <c r="AI25" s="503"/>
      <c r="AJ25" s="503"/>
      <c r="AK25" s="503"/>
      <c r="AL25" s="503"/>
      <c r="AM25" s="503"/>
      <c r="AN25" s="503"/>
      <c r="AO25" s="503"/>
      <c r="AP25" s="503"/>
      <c r="AQ25" s="503"/>
      <c r="AR25" s="503"/>
      <c r="AS25" s="503"/>
      <c r="AT25" s="503"/>
      <c r="AU25" s="418"/>
    </row>
    <row r="26" spans="1:48" s="242" customFormat="1" ht="31.5" customHeight="1" x14ac:dyDescent="0.35">
      <c r="A26" s="534" t="s">
        <v>188</v>
      </c>
      <c r="B26" s="533"/>
      <c r="C26" s="533" t="s">
        <v>13</v>
      </c>
      <c r="D26" s="533"/>
      <c r="E26" s="424" t="s">
        <v>14</v>
      </c>
      <c r="F26" s="412" t="s">
        <v>171</v>
      </c>
      <c r="G26" s="412" t="s">
        <v>68</v>
      </c>
      <c r="H26" s="422" t="s">
        <v>151</v>
      </c>
      <c r="I26" s="412" t="s">
        <v>80</v>
      </c>
      <c r="J26" s="412" t="s">
        <v>81</v>
      </c>
      <c r="K26" s="422" t="s">
        <v>82</v>
      </c>
      <c r="L26" s="412" t="s">
        <v>150</v>
      </c>
      <c r="M26" s="259" t="s">
        <v>18</v>
      </c>
      <c r="N26" s="413"/>
      <c r="P26" s="534" t="s">
        <v>188</v>
      </c>
      <c r="Q26" s="533"/>
      <c r="R26" s="533"/>
      <c r="S26" s="533" t="s">
        <v>13</v>
      </c>
      <c r="T26" s="533"/>
      <c r="U26" s="424" t="s">
        <v>14</v>
      </c>
      <c r="V26" s="424" t="s">
        <v>171</v>
      </c>
      <c r="W26" s="424" t="s">
        <v>68</v>
      </c>
      <c r="X26" s="260" t="s">
        <v>151</v>
      </c>
      <c r="Y26" s="424" t="s">
        <v>80</v>
      </c>
      <c r="Z26" s="424" t="s">
        <v>81</v>
      </c>
      <c r="AA26" s="260" t="s">
        <v>82</v>
      </c>
      <c r="AB26" s="424" t="s">
        <v>150</v>
      </c>
      <c r="AC26" s="260" t="s">
        <v>18</v>
      </c>
      <c r="AD26" s="267" t="s">
        <v>114</v>
      </c>
      <c r="AE26" s="413"/>
      <c r="AF26" s="413"/>
      <c r="AG26" s="534" t="s">
        <v>188</v>
      </c>
      <c r="AH26" s="533"/>
      <c r="AI26" s="533"/>
      <c r="AJ26" s="533" t="s">
        <v>13</v>
      </c>
      <c r="AK26" s="533"/>
      <c r="AL26" s="424" t="s">
        <v>14</v>
      </c>
      <c r="AM26" s="424" t="s">
        <v>171</v>
      </c>
      <c r="AN26" s="424" t="s">
        <v>68</v>
      </c>
      <c r="AO26" s="260" t="s">
        <v>151</v>
      </c>
      <c r="AP26" s="424" t="s">
        <v>80</v>
      </c>
      <c r="AQ26" s="424" t="s">
        <v>81</v>
      </c>
      <c r="AR26" s="260" t="s">
        <v>82</v>
      </c>
      <c r="AS26" s="424" t="s">
        <v>150</v>
      </c>
      <c r="AT26" s="260" t="s">
        <v>213</v>
      </c>
      <c r="AU26" s="267" t="s">
        <v>110</v>
      </c>
    </row>
    <row r="27" spans="1:48" x14ac:dyDescent="0.35">
      <c r="A27" s="495">
        <v>0</v>
      </c>
      <c r="B27" s="491"/>
      <c r="C27" s="496" t="s">
        <v>19</v>
      </c>
      <c r="D27" s="496"/>
      <c r="E27" s="409"/>
      <c r="F27" s="234">
        <v>0</v>
      </c>
      <c r="G27" s="234">
        <v>0</v>
      </c>
      <c r="H27" s="235">
        <f>SUM(F27:G27)</f>
        <v>0</v>
      </c>
      <c r="I27" s="234">
        <v>0</v>
      </c>
      <c r="J27" s="234">
        <v>0</v>
      </c>
      <c r="K27" s="235">
        <f>SUM(I27:J27)</f>
        <v>0</v>
      </c>
      <c r="L27" s="234">
        <v>0</v>
      </c>
      <c r="M27" s="236">
        <f>SUM(H27, K27, L27)</f>
        <v>0</v>
      </c>
      <c r="N27" s="223"/>
      <c r="P27" s="495">
        <v>0</v>
      </c>
      <c r="Q27" s="491"/>
      <c r="R27" s="491"/>
      <c r="S27" s="496" t="s">
        <v>19</v>
      </c>
      <c r="T27" s="496"/>
      <c r="U27" s="423"/>
      <c r="V27" s="234">
        <v>0</v>
      </c>
      <c r="W27" s="234">
        <v>0</v>
      </c>
      <c r="X27" s="295">
        <f>SUM(V27:W27)</f>
        <v>0</v>
      </c>
      <c r="Y27" s="234">
        <v>0</v>
      </c>
      <c r="Z27" s="234">
        <v>0</v>
      </c>
      <c r="AA27" s="295">
        <f>SUM(Y27:Z27)</f>
        <v>0</v>
      </c>
      <c r="AB27" s="234">
        <v>0</v>
      </c>
      <c r="AC27" s="295">
        <f>SUM(X27, AA27, AB27)</f>
        <v>0</v>
      </c>
      <c r="AD27" s="296">
        <f>M27-AC27</f>
        <v>0</v>
      </c>
      <c r="AE27" s="223"/>
      <c r="AF27" s="223"/>
      <c r="AG27" s="495">
        <v>0</v>
      </c>
      <c r="AH27" s="491"/>
      <c r="AI27" s="491"/>
      <c r="AJ27" s="496" t="s">
        <v>19</v>
      </c>
      <c r="AK27" s="496"/>
      <c r="AL27" s="423"/>
      <c r="AM27" s="234">
        <v>0</v>
      </c>
      <c r="AN27" s="234">
        <v>0</v>
      </c>
      <c r="AO27" s="277">
        <f>SUM(AM27:AN27)</f>
        <v>0</v>
      </c>
      <c r="AP27" s="234">
        <v>0</v>
      </c>
      <c r="AQ27" s="234">
        <v>0</v>
      </c>
      <c r="AR27" s="277">
        <f>SUM(AP27:AQ27)</f>
        <v>0</v>
      </c>
      <c r="AS27" s="234">
        <v>0</v>
      </c>
      <c r="AT27" s="277">
        <f>SUM(AO27, AR27, AS27)</f>
        <v>0</v>
      </c>
      <c r="AU27" s="278">
        <f t="shared" ref="AU27:AU32" si="14">IF($S$73&lt;&gt;0, AC27-AT27, M27-AT27)</f>
        <v>0</v>
      </c>
    </row>
    <row r="28" spans="1:48" x14ac:dyDescent="0.35">
      <c r="A28" s="495">
        <v>0</v>
      </c>
      <c r="B28" s="491"/>
      <c r="C28" s="496" t="s">
        <v>20</v>
      </c>
      <c r="D28" s="496"/>
      <c r="E28" s="409"/>
      <c r="F28" s="234">
        <v>0</v>
      </c>
      <c r="G28" s="234">
        <v>0</v>
      </c>
      <c r="H28" s="235">
        <f t="shared" ref="H28:H31" si="15">SUM(F28:G28)</f>
        <v>0</v>
      </c>
      <c r="I28" s="234">
        <v>0</v>
      </c>
      <c r="J28" s="234">
        <v>0</v>
      </c>
      <c r="K28" s="235">
        <f t="shared" ref="K28:K31" si="16">SUM(I28:J28)</f>
        <v>0</v>
      </c>
      <c r="L28" s="234">
        <v>0</v>
      </c>
      <c r="M28" s="236">
        <f t="shared" ref="M28:M31" si="17">SUM(H28, K28, L28)</f>
        <v>0</v>
      </c>
      <c r="N28" s="223"/>
      <c r="P28" s="495">
        <v>0</v>
      </c>
      <c r="Q28" s="491"/>
      <c r="R28" s="491"/>
      <c r="S28" s="496" t="s">
        <v>20</v>
      </c>
      <c r="T28" s="496"/>
      <c r="U28" s="423"/>
      <c r="V28" s="234">
        <v>0</v>
      </c>
      <c r="W28" s="234">
        <v>0</v>
      </c>
      <c r="X28" s="295">
        <f t="shared" ref="X28:X31" si="18">SUM(V28:W28)</f>
        <v>0</v>
      </c>
      <c r="Y28" s="234">
        <v>0</v>
      </c>
      <c r="Z28" s="234">
        <v>0</v>
      </c>
      <c r="AA28" s="295">
        <f t="shared" ref="AA28:AA31" si="19">SUM(Y28:Z28)</f>
        <v>0</v>
      </c>
      <c r="AB28" s="234">
        <v>0</v>
      </c>
      <c r="AC28" s="295">
        <f t="shared" ref="AC28:AC31" si="20">SUM(X28, AA28, AB28)</f>
        <v>0</v>
      </c>
      <c r="AD28" s="296">
        <f t="shared" ref="AD28:AD31" si="21">M28-AC28</f>
        <v>0</v>
      </c>
      <c r="AE28" s="223"/>
      <c r="AF28" s="223"/>
      <c r="AG28" s="495">
        <v>0</v>
      </c>
      <c r="AH28" s="491"/>
      <c r="AI28" s="491"/>
      <c r="AJ28" s="496" t="s">
        <v>20</v>
      </c>
      <c r="AK28" s="496"/>
      <c r="AL28" s="423"/>
      <c r="AM28" s="234">
        <v>0</v>
      </c>
      <c r="AN28" s="234">
        <v>0</v>
      </c>
      <c r="AO28" s="277">
        <f t="shared" ref="AO28:AO31" si="22">SUM(AM28:AN28)</f>
        <v>0</v>
      </c>
      <c r="AP28" s="234">
        <v>0</v>
      </c>
      <c r="AQ28" s="234">
        <v>0</v>
      </c>
      <c r="AR28" s="277">
        <f t="shared" ref="AR28:AR31" si="23">SUM(AP28:AQ28)</f>
        <v>0</v>
      </c>
      <c r="AS28" s="234">
        <v>0</v>
      </c>
      <c r="AT28" s="277">
        <f t="shared" ref="AT28:AT31" si="24">SUM(AO28, AR28, AS28)</f>
        <v>0</v>
      </c>
      <c r="AU28" s="278">
        <f t="shared" si="14"/>
        <v>0</v>
      </c>
    </row>
    <row r="29" spans="1:48" x14ac:dyDescent="0.35">
      <c r="A29" s="495">
        <v>0</v>
      </c>
      <c r="B29" s="491"/>
      <c r="C29" s="496" t="s">
        <v>21</v>
      </c>
      <c r="D29" s="496"/>
      <c r="E29" s="409"/>
      <c r="F29" s="234">
        <v>0</v>
      </c>
      <c r="G29" s="234">
        <v>0</v>
      </c>
      <c r="H29" s="235">
        <f>SUM(F29:G29)</f>
        <v>0</v>
      </c>
      <c r="I29" s="234">
        <v>0</v>
      </c>
      <c r="J29" s="234">
        <v>0</v>
      </c>
      <c r="K29" s="235">
        <f t="shared" si="16"/>
        <v>0</v>
      </c>
      <c r="L29" s="234">
        <v>0</v>
      </c>
      <c r="M29" s="236">
        <f t="shared" si="17"/>
        <v>0</v>
      </c>
      <c r="N29" s="223"/>
      <c r="P29" s="495">
        <v>0</v>
      </c>
      <c r="Q29" s="491"/>
      <c r="R29" s="491"/>
      <c r="S29" s="496" t="s">
        <v>21</v>
      </c>
      <c r="T29" s="496"/>
      <c r="U29" s="423"/>
      <c r="V29" s="234">
        <v>0</v>
      </c>
      <c r="W29" s="234">
        <v>0</v>
      </c>
      <c r="X29" s="295">
        <f t="shared" si="18"/>
        <v>0</v>
      </c>
      <c r="Y29" s="234">
        <v>0</v>
      </c>
      <c r="Z29" s="234">
        <v>0</v>
      </c>
      <c r="AA29" s="295">
        <f t="shared" si="19"/>
        <v>0</v>
      </c>
      <c r="AB29" s="234">
        <v>0</v>
      </c>
      <c r="AC29" s="295">
        <f t="shared" si="20"/>
        <v>0</v>
      </c>
      <c r="AD29" s="296">
        <f t="shared" si="21"/>
        <v>0</v>
      </c>
      <c r="AE29" s="223"/>
      <c r="AF29" s="223"/>
      <c r="AG29" s="495">
        <v>0</v>
      </c>
      <c r="AH29" s="491"/>
      <c r="AI29" s="491"/>
      <c r="AJ29" s="496" t="s">
        <v>21</v>
      </c>
      <c r="AK29" s="496"/>
      <c r="AL29" s="423"/>
      <c r="AM29" s="234">
        <v>0</v>
      </c>
      <c r="AN29" s="234">
        <v>0</v>
      </c>
      <c r="AO29" s="277">
        <f t="shared" si="22"/>
        <v>0</v>
      </c>
      <c r="AP29" s="234">
        <v>0</v>
      </c>
      <c r="AQ29" s="234">
        <v>0</v>
      </c>
      <c r="AR29" s="277">
        <f t="shared" si="23"/>
        <v>0</v>
      </c>
      <c r="AS29" s="234">
        <v>0</v>
      </c>
      <c r="AT29" s="277">
        <f t="shared" si="24"/>
        <v>0</v>
      </c>
      <c r="AU29" s="278">
        <f t="shared" si="14"/>
        <v>0</v>
      </c>
    </row>
    <row r="30" spans="1:48" x14ac:dyDescent="0.35">
      <c r="A30" s="495">
        <v>0</v>
      </c>
      <c r="B30" s="491"/>
      <c r="C30" s="496" t="s">
        <v>22</v>
      </c>
      <c r="D30" s="496"/>
      <c r="E30" s="409"/>
      <c r="F30" s="234">
        <v>0</v>
      </c>
      <c r="G30" s="234">
        <v>0</v>
      </c>
      <c r="H30" s="235">
        <f t="shared" si="15"/>
        <v>0</v>
      </c>
      <c r="I30" s="234">
        <v>0</v>
      </c>
      <c r="J30" s="234">
        <v>0</v>
      </c>
      <c r="K30" s="235">
        <f t="shared" si="16"/>
        <v>0</v>
      </c>
      <c r="L30" s="234">
        <v>0</v>
      </c>
      <c r="M30" s="236">
        <f t="shared" si="17"/>
        <v>0</v>
      </c>
      <c r="N30" s="223"/>
      <c r="P30" s="495">
        <v>0</v>
      </c>
      <c r="Q30" s="491"/>
      <c r="R30" s="491"/>
      <c r="S30" s="496" t="s">
        <v>22</v>
      </c>
      <c r="T30" s="496"/>
      <c r="U30" s="423"/>
      <c r="V30" s="234">
        <v>0</v>
      </c>
      <c r="W30" s="234">
        <v>0</v>
      </c>
      <c r="X30" s="295">
        <f t="shared" si="18"/>
        <v>0</v>
      </c>
      <c r="Y30" s="234">
        <v>0</v>
      </c>
      <c r="Z30" s="234">
        <v>0</v>
      </c>
      <c r="AA30" s="295">
        <f t="shared" si="19"/>
        <v>0</v>
      </c>
      <c r="AB30" s="234">
        <v>0</v>
      </c>
      <c r="AC30" s="295">
        <f t="shared" si="20"/>
        <v>0</v>
      </c>
      <c r="AD30" s="296">
        <f t="shared" si="21"/>
        <v>0</v>
      </c>
      <c r="AE30" s="223"/>
      <c r="AF30" s="223"/>
      <c r="AG30" s="495">
        <v>0</v>
      </c>
      <c r="AH30" s="491"/>
      <c r="AI30" s="491"/>
      <c r="AJ30" s="496" t="s">
        <v>22</v>
      </c>
      <c r="AK30" s="496"/>
      <c r="AL30" s="423"/>
      <c r="AM30" s="234">
        <v>0</v>
      </c>
      <c r="AN30" s="234">
        <v>0</v>
      </c>
      <c r="AO30" s="277">
        <f t="shared" si="22"/>
        <v>0</v>
      </c>
      <c r="AP30" s="234">
        <v>0</v>
      </c>
      <c r="AQ30" s="234">
        <v>0</v>
      </c>
      <c r="AR30" s="277">
        <f t="shared" si="23"/>
        <v>0</v>
      </c>
      <c r="AS30" s="234">
        <v>0</v>
      </c>
      <c r="AT30" s="277">
        <f>SUM(AO30, AR30, AS30)</f>
        <v>0</v>
      </c>
      <c r="AU30" s="278">
        <f t="shared" si="14"/>
        <v>0</v>
      </c>
    </row>
    <row r="31" spans="1:48" x14ac:dyDescent="0.35">
      <c r="A31" s="495">
        <v>0</v>
      </c>
      <c r="B31" s="491"/>
      <c r="C31" s="491" t="s">
        <v>23</v>
      </c>
      <c r="D31" s="491"/>
      <c r="E31" s="409"/>
      <c r="F31" s="234">
        <v>0</v>
      </c>
      <c r="G31" s="234">
        <v>0</v>
      </c>
      <c r="H31" s="235">
        <f t="shared" si="15"/>
        <v>0</v>
      </c>
      <c r="I31" s="234">
        <v>0</v>
      </c>
      <c r="J31" s="234">
        <v>0</v>
      </c>
      <c r="K31" s="235">
        <f t="shared" si="16"/>
        <v>0</v>
      </c>
      <c r="L31" s="234">
        <v>0</v>
      </c>
      <c r="M31" s="236">
        <f t="shared" si="17"/>
        <v>0</v>
      </c>
      <c r="N31" s="223"/>
      <c r="P31" s="495">
        <v>0</v>
      </c>
      <c r="Q31" s="491"/>
      <c r="R31" s="491"/>
      <c r="S31" s="491" t="s">
        <v>23</v>
      </c>
      <c r="T31" s="491"/>
      <c r="U31" s="423"/>
      <c r="V31" s="234">
        <v>0</v>
      </c>
      <c r="W31" s="234">
        <v>0</v>
      </c>
      <c r="X31" s="295">
        <f t="shared" si="18"/>
        <v>0</v>
      </c>
      <c r="Y31" s="234">
        <v>0</v>
      </c>
      <c r="Z31" s="234">
        <v>0</v>
      </c>
      <c r="AA31" s="295">
        <f t="shared" si="19"/>
        <v>0</v>
      </c>
      <c r="AB31" s="234">
        <v>0</v>
      </c>
      <c r="AC31" s="295">
        <f t="shared" si="20"/>
        <v>0</v>
      </c>
      <c r="AD31" s="296">
        <f t="shared" si="21"/>
        <v>0</v>
      </c>
      <c r="AE31" s="223"/>
      <c r="AF31" s="223"/>
      <c r="AG31" s="495">
        <v>0</v>
      </c>
      <c r="AH31" s="491"/>
      <c r="AI31" s="491"/>
      <c r="AJ31" s="491" t="s">
        <v>23</v>
      </c>
      <c r="AK31" s="491"/>
      <c r="AL31" s="423"/>
      <c r="AM31" s="234">
        <v>0</v>
      </c>
      <c r="AN31" s="234">
        <v>0</v>
      </c>
      <c r="AO31" s="277">
        <f t="shared" si="22"/>
        <v>0</v>
      </c>
      <c r="AP31" s="234">
        <v>0</v>
      </c>
      <c r="AQ31" s="234">
        <v>0</v>
      </c>
      <c r="AR31" s="277">
        <f t="shared" si="23"/>
        <v>0</v>
      </c>
      <c r="AS31" s="234">
        <v>0</v>
      </c>
      <c r="AT31" s="277">
        <f t="shared" si="24"/>
        <v>0</v>
      </c>
      <c r="AU31" s="278">
        <f t="shared" si="14"/>
        <v>0</v>
      </c>
    </row>
    <row r="32" spans="1:48" ht="16" thickBot="1" x14ac:dyDescent="0.4">
      <c r="A32" s="493" t="s">
        <v>181</v>
      </c>
      <c r="B32" s="494"/>
      <c r="C32" s="497">
        <f>SUM(A27:B31)</f>
        <v>0</v>
      </c>
      <c r="D32" s="497"/>
      <c r="E32" s="411"/>
      <c r="F32" s="250">
        <f>SUM(F27:F31)</f>
        <v>0</v>
      </c>
      <c r="G32" s="250">
        <f t="shared" ref="G32:L32" si="25">SUM(G27:G31)</f>
        <v>0</v>
      </c>
      <c r="H32" s="250">
        <f t="shared" si="25"/>
        <v>0</v>
      </c>
      <c r="I32" s="250">
        <f t="shared" si="25"/>
        <v>0</v>
      </c>
      <c r="J32" s="250">
        <f t="shared" si="25"/>
        <v>0</v>
      </c>
      <c r="K32" s="250">
        <f t="shared" si="25"/>
        <v>0</v>
      </c>
      <c r="L32" s="250">
        <f t="shared" si="25"/>
        <v>0</v>
      </c>
      <c r="M32" s="237">
        <f>SUM(M27:M31)</f>
        <v>0</v>
      </c>
      <c r="N32" s="223"/>
      <c r="P32" s="493" t="s">
        <v>181</v>
      </c>
      <c r="Q32" s="494"/>
      <c r="R32" s="494"/>
      <c r="S32" s="498">
        <f>SUM(P27:R31)</f>
        <v>0</v>
      </c>
      <c r="T32" s="498"/>
      <c r="U32" s="411"/>
      <c r="V32" s="293">
        <f>SUM(V27:V31)</f>
        <v>0</v>
      </c>
      <c r="W32" s="293">
        <f t="shared" ref="W32:AD32" si="26">SUM(W27:W31)</f>
        <v>0</v>
      </c>
      <c r="X32" s="293">
        <f t="shared" si="26"/>
        <v>0</v>
      </c>
      <c r="Y32" s="293">
        <f>SUM(Y27:Y31)</f>
        <v>0</v>
      </c>
      <c r="Z32" s="293">
        <f t="shared" si="26"/>
        <v>0</v>
      </c>
      <c r="AA32" s="293">
        <f t="shared" si="26"/>
        <v>0</v>
      </c>
      <c r="AB32" s="293">
        <f t="shared" si="26"/>
        <v>0</v>
      </c>
      <c r="AC32" s="293">
        <f t="shared" si="26"/>
        <v>0</v>
      </c>
      <c r="AD32" s="294">
        <f t="shared" si="26"/>
        <v>0</v>
      </c>
      <c r="AE32" s="223"/>
      <c r="AF32" s="223"/>
      <c r="AG32" s="493" t="s">
        <v>181</v>
      </c>
      <c r="AH32" s="494"/>
      <c r="AI32" s="494"/>
      <c r="AJ32" s="543">
        <f>SUM(AG27:AI31)</f>
        <v>0</v>
      </c>
      <c r="AK32" s="543"/>
      <c r="AL32" s="411"/>
      <c r="AM32" s="275">
        <f>SUM(AM27:AM31)</f>
        <v>0</v>
      </c>
      <c r="AN32" s="275">
        <f t="shared" ref="AN32:AR32" si="27">SUM(AN27:AN31)</f>
        <v>0</v>
      </c>
      <c r="AO32" s="275">
        <f t="shared" si="27"/>
        <v>0</v>
      </c>
      <c r="AP32" s="275">
        <f t="shared" si="27"/>
        <v>0</v>
      </c>
      <c r="AQ32" s="275">
        <f t="shared" si="27"/>
        <v>0</v>
      </c>
      <c r="AR32" s="275">
        <f t="shared" si="27"/>
        <v>0</v>
      </c>
      <c r="AS32" s="275">
        <f>SUM(AS27:AS31)</f>
        <v>0</v>
      </c>
      <c r="AT32" s="275">
        <f>SUM(AT27:AT31)</f>
        <v>0</v>
      </c>
      <c r="AU32" s="276">
        <f t="shared" si="14"/>
        <v>0</v>
      </c>
    </row>
    <row r="33" spans="1:47" s="358" customFormat="1" ht="3.75" customHeight="1" thickBot="1" x14ac:dyDescent="0.4">
      <c r="A33" s="499"/>
      <c r="B33" s="499"/>
      <c r="C33" s="499"/>
      <c r="D33" s="499"/>
      <c r="E33" s="499"/>
      <c r="F33" s="499"/>
      <c r="G33" s="499"/>
      <c r="H33" s="499"/>
      <c r="I33" s="499"/>
      <c r="J33" s="499"/>
      <c r="K33" s="499"/>
      <c r="L33" s="499"/>
      <c r="M33" s="499"/>
      <c r="N33" s="223"/>
      <c r="P33" s="499"/>
      <c r="Q33" s="499"/>
      <c r="R33" s="499"/>
      <c r="S33" s="499"/>
      <c r="T33" s="499"/>
      <c r="U33" s="499"/>
      <c r="V33" s="499"/>
      <c r="W33" s="499"/>
      <c r="X33" s="499"/>
      <c r="Y33" s="499"/>
      <c r="Z33" s="499"/>
      <c r="AA33" s="499"/>
      <c r="AB33" s="499"/>
      <c r="AC33" s="499"/>
      <c r="AD33" s="499"/>
      <c r="AE33" s="223"/>
      <c r="AF33" s="223"/>
      <c r="AG33" s="499"/>
      <c r="AH33" s="499"/>
      <c r="AI33" s="499"/>
      <c r="AJ33" s="499"/>
      <c r="AK33" s="499"/>
      <c r="AL33" s="499"/>
      <c r="AM33" s="499"/>
      <c r="AN33" s="499"/>
      <c r="AO33" s="499"/>
      <c r="AP33" s="499"/>
      <c r="AQ33" s="499"/>
      <c r="AR33" s="499"/>
      <c r="AS33" s="499"/>
      <c r="AT33" s="499"/>
      <c r="AU33" s="499"/>
    </row>
    <row r="34" spans="1:47" ht="16" thickBot="1" x14ac:dyDescent="0.4">
      <c r="A34" s="514" t="s">
        <v>187</v>
      </c>
      <c r="B34" s="515"/>
      <c r="C34" s="515"/>
      <c r="D34" s="515"/>
      <c r="E34" s="515"/>
      <c r="F34" s="241">
        <f>SUM(F32, F23)</f>
        <v>0</v>
      </c>
      <c r="G34" s="241">
        <f t="shared" ref="G34:L34" si="28">SUM(G32, G23)</f>
        <v>0</v>
      </c>
      <c r="H34" s="241">
        <f>SUM(H32, H23)</f>
        <v>0</v>
      </c>
      <c r="I34" s="241">
        <f>SUM(I32, I23)</f>
        <v>0</v>
      </c>
      <c r="J34" s="241">
        <f t="shared" si="28"/>
        <v>0</v>
      </c>
      <c r="K34" s="241">
        <f>SUM(K32, K23)</f>
        <v>0</v>
      </c>
      <c r="L34" s="241">
        <f t="shared" si="28"/>
        <v>0</v>
      </c>
      <c r="M34" s="240">
        <f>SUM(M32, M23)</f>
        <v>0</v>
      </c>
      <c r="N34" s="223"/>
      <c r="P34" s="500" t="s">
        <v>187</v>
      </c>
      <c r="Q34" s="501"/>
      <c r="R34" s="501"/>
      <c r="S34" s="501"/>
      <c r="T34" s="501"/>
      <c r="U34" s="501"/>
      <c r="V34" s="297">
        <f>SUM(V32, V23)</f>
        <v>0</v>
      </c>
      <c r="W34" s="297">
        <f t="shared" ref="W34" si="29">SUM(W32, W23)</f>
        <v>0</v>
      </c>
      <c r="X34" s="297">
        <f>SUM(X32, X23)</f>
        <v>0</v>
      </c>
      <c r="Y34" s="297">
        <f>SUM(Y32, Y23)</f>
        <v>0</v>
      </c>
      <c r="Z34" s="297">
        <f t="shared" ref="Z34:AB34" si="30">SUM(Z32, Z23)</f>
        <v>0</v>
      </c>
      <c r="AA34" s="297">
        <f t="shared" si="30"/>
        <v>0</v>
      </c>
      <c r="AB34" s="297">
        <f t="shared" si="30"/>
        <v>0</v>
      </c>
      <c r="AC34" s="297">
        <f>SUM(AC32, AC23)</f>
        <v>0</v>
      </c>
      <c r="AD34" s="298">
        <f>SUM(AD32, AD23)</f>
        <v>0</v>
      </c>
      <c r="AE34" s="223"/>
      <c r="AF34" s="223"/>
      <c r="AG34" s="500" t="s">
        <v>187</v>
      </c>
      <c r="AH34" s="501"/>
      <c r="AI34" s="501"/>
      <c r="AJ34" s="501"/>
      <c r="AK34" s="501"/>
      <c r="AL34" s="501"/>
      <c r="AM34" s="279">
        <f>SUM(AM32, AM23)</f>
        <v>0</v>
      </c>
      <c r="AN34" s="279">
        <f t="shared" ref="AN34" si="31">SUM(AN32, AN23)</f>
        <v>0</v>
      </c>
      <c r="AO34" s="279">
        <f>SUM(AO32, AO23)</f>
        <v>0</v>
      </c>
      <c r="AP34" s="279">
        <f t="shared" ref="AP34:AS34" si="32">SUM(AP32, AP23)</f>
        <v>0</v>
      </c>
      <c r="AQ34" s="279">
        <f t="shared" si="32"/>
        <v>0</v>
      </c>
      <c r="AR34" s="279">
        <f t="shared" si="32"/>
        <v>0</v>
      </c>
      <c r="AS34" s="279">
        <f t="shared" si="32"/>
        <v>0</v>
      </c>
      <c r="AT34" s="279">
        <f>SUM(AT32, AT23)</f>
        <v>0</v>
      </c>
      <c r="AU34" s="280">
        <f>SUM(AU32, AU23)</f>
        <v>0</v>
      </c>
    </row>
    <row r="35" spans="1:47" ht="15.75" customHeight="1" thickBot="1" x14ac:dyDescent="0.4">
      <c r="F35" s="357"/>
      <c r="G35" s="357"/>
      <c r="AE35" s="358"/>
      <c r="AF35" s="358"/>
    </row>
    <row r="36" spans="1:47" x14ac:dyDescent="0.35">
      <c r="A36" s="502" t="s">
        <v>98</v>
      </c>
      <c r="B36" s="503"/>
      <c r="C36" s="503"/>
      <c r="D36" s="503"/>
      <c r="E36" s="503"/>
      <c r="F36" s="503"/>
      <c r="G36" s="503"/>
      <c r="H36" s="503"/>
      <c r="I36" s="503"/>
      <c r="J36" s="503"/>
      <c r="K36" s="503"/>
      <c r="L36" s="503"/>
      <c r="M36" s="518"/>
      <c r="P36" s="502" t="s">
        <v>98</v>
      </c>
      <c r="Q36" s="503"/>
      <c r="R36" s="503"/>
      <c r="S36" s="503"/>
      <c r="T36" s="503"/>
      <c r="U36" s="503"/>
      <c r="V36" s="503"/>
      <c r="W36" s="503"/>
      <c r="X36" s="503"/>
      <c r="Y36" s="503"/>
      <c r="Z36" s="503"/>
      <c r="AA36" s="503"/>
      <c r="AB36" s="503"/>
      <c r="AC36" s="503"/>
      <c r="AD36" s="418"/>
      <c r="AE36" s="358"/>
      <c r="AF36" s="358"/>
      <c r="AG36" s="502" t="s">
        <v>98</v>
      </c>
      <c r="AH36" s="503"/>
      <c r="AI36" s="503"/>
      <c r="AJ36" s="503"/>
      <c r="AK36" s="503"/>
      <c r="AL36" s="503"/>
      <c r="AM36" s="503"/>
      <c r="AN36" s="503"/>
      <c r="AO36" s="503"/>
      <c r="AP36" s="503"/>
      <c r="AQ36" s="503"/>
      <c r="AR36" s="503"/>
      <c r="AS36" s="503"/>
      <c r="AT36" s="503"/>
      <c r="AU36" s="418"/>
    </row>
    <row r="37" spans="1:47" s="242" customFormat="1" ht="15.65" customHeight="1" x14ac:dyDescent="0.35">
      <c r="A37" s="530" t="s">
        <v>24</v>
      </c>
      <c r="B37" s="531"/>
      <c r="C37" s="531"/>
      <c r="D37" s="531"/>
      <c r="E37" s="531"/>
      <c r="F37" s="531"/>
      <c r="G37" s="531"/>
      <c r="H37" s="531"/>
      <c r="I37" s="531"/>
      <c r="J37" s="424" t="s">
        <v>17</v>
      </c>
      <c r="K37" s="424" t="s">
        <v>15</v>
      </c>
      <c r="L37" s="424" t="s">
        <v>16</v>
      </c>
      <c r="M37" s="259" t="s">
        <v>18</v>
      </c>
      <c r="N37" s="413"/>
      <c r="P37" s="530" t="s">
        <v>24</v>
      </c>
      <c r="Q37" s="531"/>
      <c r="R37" s="531"/>
      <c r="S37" s="531"/>
      <c r="T37" s="531"/>
      <c r="U37" s="531"/>
      <c r="V37" s="531"/>
      <c r="W37" s="531"/>
      <c r="X37" s="531"/>
      <c r="Y37" s="531"/>
      <c r="Z37" s="328" t="s">
        <v>77</v>
      </c>
      <c r="AA37" s="424" t="s">
        <v>15</v>
      </c>
      <c r="AB37" s="424" t="s">
        <v>16</v>
      </c>
      <c r="AC37" s="422" t="s">
        <v>18</v>
      </c>
      <c r="AD37" s="267" t="s">
        <v>114</v>
      </c>
      <c r="AE37" s="413"/>
      <c r="AF37" s="413"/>
      <c r="AG37" s="530" t="s">
        <v>24</v>
      </c>
      <c r="AH37" s="531"/>
      <c r="AI37" s="531"/>
      <c r="AJ37" s="531"/>
      <c r="AK37" s="531"/>
      <c r="AL37" s="531"/>
      <c r="AM37" s="531"/>
      <c r="AN37" s="531"/>
      <c r="AO37" s="531"/>
      <c r="AP37" s="531"/>
      <c r="AQ37" s="328" t="s">
        <v>211</v>
      </c>
      <c r="AR37" s="424" t="s">
        <v>15</v>
      </c>
      <c r="AS37" s="424" t="s">
        <v>16</v>
      </c>
      <c r="AT37" s="422" t="s">
        <v>213</v>
      </c>
      <c r="AU37" s="267" t="s">
        <v>110</v>
      </c>
    </row>
    <row r="38" spans="1:47" x14ac:dyDescent="0.35">
      <c r="A38" s="415">
        <v>1</v>
      </c>
      <c r="B38" s="491"/>
      <c r="C38" s="491"/>
      <c r="D38" s="491"/>
      <c r="E38" s="491"/>
      <c r="F38" s="491"/>
      <c r="G38" s="491"/>
      <c r="H38" s="491"/>
      <c r="I38" s="491"/>
      <c r="J38" s="234">
        <v>0</v>
      </c>
      <c r="K38" s="234">
        <v>0</v>
      </c>
      <c r="L38" s="234">
        <v>0</v>
      </c>
      <c r="M38" s="236">
        <f>SUM(J38:L38)</f>
        <v>0</v>
      </c>
      <c r="N38" s="223"/>
      <c r="P38" s="415">
        <v>1</v>
      </c>
      <c r="Q38" s="496"/>
      <c r="R38" s="496"/>
      <c r="S38" s="496"/>
      <c r="T38" s="496"/>
      <c r="U38" s="496"/>
      <c r="V38" s="496"/>
      <c r="W38" s="496"/>
      <c r="X38" s="496"/>
      <c r="Y38" s="496"/>
      <c r="Z38" s="234">
        <v>0</v>
      </c>
      <c r="AA38" s="234">
        <v>0</v>
      </c>
      <c r="AB38" s="234">
        <v>0</v>
      </c>
      <c r="AC38" s="295">
        <f>SUM(Z38:AB38)</f>
        <v>0</v>
      </c>
      <c r="AD38" s="296">
        <f>M38-AC38</f>
        <v>0</v>
      </c>
      <c r="AE38" s="223"/>
      <c r="AF38" s="223"/>
      <c r="AG38" s="415">
        <v>1</v>
      </c>
      <c r="AH38" s="496"/>
      <c r="AI38" s="496"/>
      <c r="AJ38" s="496"/>
      <c r="AK38" s="496"/>
      <c r="AL38" s="496"/>
      <c r="AM38" s="496"/>
      <c r="AN38" s="496"/>
      <c r="AO38" s="496"/>
      <c r="AP38" s="496"/>
      <c r="AQ38" s="234">
        <v>0</v>
      </c>
      <c r="AR38" s="234">
        <v>0</v>
      </c>
      <c r="AS38" s="234">
        <v>0</v>
      </c>
      <c r="AT38" s="277">
        <f>SUM(AQ38:AS38)</f>
        <v>0</v>
      </c>
      <c r="AU38" s="278">
        <f>IF($S$73&lt;&gt;0, AC38-AT38, M38-AT38)</f>
        <v>0</v>
      </c>
    </row>
    <row r="39" spans="1:47" x14ac:dyDescent="0.35">
      <c r="A39" s="415">
        <v>2</v>
      </c>
      <c r="B39" s="492"/>
      <c r="C39" s="492"/>
      <c r="D39" s="492"/>
      <c r="E39" s="492"/>
      <c r="F39" s="492"/>
      <c r="G39" s="492"/>
      <c r="H39" s="492"/>
      <c r="I39" s="492"/>
      <c r="J39" s="234">
        <v>0</v>
      </c>
      <c r="K39" s="234">
        <v>0</v>
      </c>
      <c r="L39" s="234">
        <v>0</v>
      </c>
      <c r="M39" s="236">
        <f>SUM(J39:L39)</f>
        <v>0</v>
      </c>
      <c r="N39" s="223"/>
      <c r="P39" s="415">
        <v>2</v>
      </c>
      <c r="Q39" s="496"/>
      <c r="R39" s="496"/>
      <c r="S39" s="496"/>
      <c r="T39" s="496"/>
      <c r="U39" s="496"/>
      <c r="V39" s="496"/>
      <c r="W39" s="496"/>
      <c r="X39" s="496"/>
      <c r="Y39" s="496"/>
      <c r="Z39" s="234">
        <v>0</v>
      </c>
      <c r="AA39" s="234">
        <v>0</v>
      </c>
      <c r="AB39" s="234">
        <v>0</v>
      </c>
      <c r="AC39" s="295">
        <f t="shared" ref="AC39:AC40" si="33">SUM(Z39:AB39)</f>
        <v>0</v>
      </c>
      <c r="AD39" s="296">
        <f t="shared" ref="AD39:AD40" si="34">M39-AC39</f>
        <v>0</v>
      </c>
      <c r="AE39" s="223"/>
      <c r="AF39" s="223"/>
      <c r="AG39" s="415">
        <v>2</v>
      </c>
      <c r="AH39" s="496"/>
      <c r="AI39" s="496"/>
      <c r="AJ39" s="496"/>
      <c r="AK39" s="496"/>
      <c r="AL39" s="496"/>
      <c r="AM39" s="496"/>
      <c r="AN39" s="496"/>
      <c r="AO39" s="496"/>
      <c r="AP39" s="496"/>
      <c r="AQ39" s="234">
        <v>0</v>
      </c>
      <c r="AR39" s="234">
        <v>0</v>
      </c>
      <c r="AS39" s="234">
        <v>0</v>
      </c>
      <c r="AT39" s="277">
        <f>SUM(AQ39:AS39)</f>
        <v>0</v>
      </c>
      <c r="AU39" s="278">
        <f>IF($S$73&lt;&gt;0, AC39-AT39, M39-AT39)</f>
        <v>0</v>
      </c>
    </row>
    <row r="40" spans="1:47" x14ac:dyDescent="0.35">
      <c r="A40" s="415">
        <v>3</v>
      </c>
      <c r="B40" s="492"/>
      <c r="C40" s="492"/>
      <c r="D40" s="492"/>
      <c r="E40" s="492"/>
      <c r="F40" s="492"/>
      <c r="G40" s="492"/>
      <c r="H40" s="492"/>
      <c r="I40" s="492"/>
      <c r="J40" s="234">
        <v>0</v>
      </c>
      <c r="K40" s="234">
        <v>0</v>
      </c>
      <c r="L40" s="234">
        <v>0</v>
      </c>
      <c r="M40" s="236">
        <f>SUM(J40:L40)</f>
        <v>0</v>
      </c>
      <c r="N40" s="223"/>
      <c r="P40" s="415">
        <v>3</v>
      </c>
      <c r="Q40" s="496"/>
      <c r="R40" s="496"/>
      <c r="S40" s="496"/>
      <c r="T40" s="496"/>
      <c r="U40" s="496"/>
      <c r="V40" s="496"/>
      <c r="W40" s="496"/>
      <c r="X40" s="496"/>
      <c r="Y40" s="496"/>
      <c r="Z40" s="234">
        <v>0</v>
      </c>
      <c r="AA40" s="234">
        <v>0</v>
      </c>
      <c r="AB40" s="234">
        <v>0</v>
      </c>
      <c r="AC40" s="295">
        <f t="shared" si="33"/>
        <v>0</v>
      </c>
      <c r="AD40" s="296">
        <f t="shared" si="34"/>
        <v>0</v>
      </c>
      <c r="AE40" s="223"/>
      <c r="AF40" s="223"/>
      <c r="AG40" s="415">
        <v>3</v>
      </c>
      <c r="AH40" s="496"/>
      <c r="AI40" s="496"/>
      <c r="AJ40" s="496"/>
      <c r="AK40" s="496"/>
      <c r="AL40" s="496"/>
      <c r="AM40" s="496"/>
      <c r="AN40" s="496"/>
      <c r="AO40" s="496"/>
      <c r="AP40" s="496"/>
      <c r="AQ40" s="234">
        <v>0</v>
      </c>
      <c r="AR40" s="234">
        <v>0</v>
      </c>
      <c r="AS40" s="234">
        <v>0</v>
      </c>
      <c r="AT40" s="277">
        <f t="shared" ref="AT40" si="35">SUM(AQ40:AS40)</f>
        <v>0</v>
      </c>
      <c r="AU40" s="278">
        <f>IF($S$73&lt;&gt;0, AC40-AT40, M40-AT40)</f>
        <v>0</v>
      </c>
    </row>
    <row r="41" spans="1:47" ht="16" thickBot="1" x14ac:dyDescent="0.4">
      <c r="A41" s="504" t="s">
        <v>25</v>
      </c>
      <c r="B41" s="505"/>
      <c r="C41" s="505"/>
      <c r="D41" s="505"/>
      <c r="E41" s="505"/>
      <c r="F41" s="505"/>
      <c r="G41" s="505"/>
      <c r="H41" s="505"/>
      <c r="I41" s="505"/>
      <c r="J41" s="250">
        <f>SUM(J38:J40)</f>
        <v>0</v>
      </c>
      <c r="K41" s="250">
        <f t="shared" ref="K41:L41" si="36">SUM(K38:K40)</f>
        <v>0</v>
      </c>
      <c r="L41" s="250">
        <f t="shared" si="36"/>
        <v>0</v>
      </c>
      <c r="M41" s="237">
        <f>SUM(J41:L41)</f>
        <v>0</v>
      </c>
      <c r="N41" s="223"/>
      <c r="P41" s="504" t="s">
        <v>25</v>
      </c>
      <c r="Q41" s="505"/>
      <c r="R41" s="505"/>
      <c r="S41" s="505"/>
      <c r="T41" s="505"/>
      <c r="U41" s="505"/>
      <c r="V41" s="505"/>
      <c r="W41" s="505"/>
      <c r="X41" s="505"/>
      <c r="Y41" s="505"/>
      <c r="Z41" s="293">
        <f>SUM(Z38:Z40)</f>
        <v>0</v>
      </c>
      <c r="AA41" s="293">
        <f t="shared" ref="AA41:AC41" si="37">SUM(AA38:AA40)</f>
        <v>0</v>
      </c>
      <c r="AB41" s="293">
        <f>SUM(AB38:AB40)</f>
        <v>0</v>
      </c>
      <c r="AC41" s="293">
        <f t="shared" si="37"/>
        <v>0</v>
      </c>
      <c r="AD41" s="294">
        <f>SUM(AD38:AD40)</f>
        <v>0</v>
      </c>
      <c r="AE41" s="223"/>
      <c r="AF41" s="223"/>
      <c r="AG41" s="504" t="s">
        <v>25</v>
      </c>
      <c r="AH41" s="505"/>
      <c r="AI41" s="505"/>
      <c r="AJ41" s="505"/>
      <c r="AK41" s="505"/>
      <c r="AL41" s="505"/>
      <c r="AM41" s="505"/>
      <c r="AN41" s="505"/>
      <c r="AO41" s="505"/>
      <c r="AP41" s="505"/>
      <c r="AQ41" s="275">
        <f>SUM(AQ38:AQ40)</f>
        <v>0</v>
      </c>
      <c r="AR41" s="275">
        <f t="shared" ref="AR41:AU41" si="38">SUM(AR38:AR40)</f>
        <v>0</v>
      </c>
      <c r="AS41" s="275">
        <f t="shared" si="38"/>
        <v>0</v>
      </c>
      <c r="AT41" s="275">
        <f t="shared" si="38"/>
        <v>0</v>
      </c>
      <c r="AU41" s="276">
        <f t="shared" si="38"/>
        <v>0</v>
      </c>
    </row>
    <row r="42" spans="1:47" s="358" customFormat="1" ht="3.75" customHeight="1" thickBot="1" x14ac:dyDescent="0.4">
      <c r="A42" s="413"/>
      <c r="B42" s="413"/>
      <c r="C42" s="413"/>
      <c r="D42" s="413"/>
      <c r="E42" s="413"/>
      <c r="F42" s="413"/>
      <c r="G42" s="413"/>
      <c r="H42" s="413"/>
      <c r="I42" s="413"/>
      <c r="J42" s="246"/>
      <c r="K42" s="246"/>
      <c r="L42" s="246"/>
      <c r="M42" s="246"/>
      <c r="N42" s="223"/>
      <c r="Q42" s="413"/>
      <c r="R42" s="413"/>
      <c r="S42" s="413"/>
      <c r="T42" s="413"/>
      <c r="U42" s="413"/>
      <c r="V42" s="413"/>
      <c r="W42" s="413"/>
      <c r="X42" s="413"/>
      <c r="Y42" s="413"/>
      <c r="Z42" s="246"/>
      <c r="AA42" s="246"/>
      <c r="AB42" s="246"/>
      <c r="AC42" s="246"/>
      <c r="AD42" s="246"/>
      <c r="AE42" s="223"/>
      <c r="AF42" s="223"/>
      <c r="AH42" s="413"/>
      <c r="AI42" s="413"/>
      <c r="AJ42" s="413"/>
      <c r="AK42" s="413"/>
      <c r="AL42" s="413"/>
      <c r="AM42" s="413"/>
      <c r="AN42" s="413"/>
      <c r="AO42" s="413"/>
      <c r="AP42" s="413"/>
      <c r="AQ42" s="246"/>
      <c r="AR42" s="246"/>
      <c r="AS42" s="246"/>
      <c r="AT42" s="246"/>
      <c r="AU42" s="246"/>
    </row>
    <row r="43" spans="1:47" s="242" customFormat="1" x14ac:dyDescent="0.35">
      <c r="A43" s="502" t="s">
        <v>33</v>
      </c>
      <c r="B43" s="503"/>
      <c r="C43" s="503"/>
      <c r="D43" s="503"/>
      <c r="E43" s="503"/>
      <c r="F43" s="503"/>
      <c r="G43" s="503"/>
      <c r="H43" s="503"/>
      <c r="I43" s="503"/>
      <c r="J43" s="425" t="s">
        <v>17</v>
      </c>
      <c r="K43" s="425" t="s">
        <v>15</v>
      </c>
      <c r="L43" s="425" t="s">
        <v>16</v>
      </c>
      <c r="M43" s="418" t="s">
        <v>18</v>
      </c>
      <c r="N43" s="413"/>
      <c r="P43" s="502" t="s">
        <v>33</v>
      </c>
      <c r="Q43" s="503"/>
      <c r="R43" s="503"/>
      <c r="S43" s="503"/>
      <c r="T43" s="503"/>
      <c r="U43" s="503"/>
      <c r="V43" s="503"/>
      <c r="W43" s="503"/>
      <c r="X43" s="503"/>
      <c r="Y43" s="503"/>
      <c r="Z43" s="329" t="s">
        <v>77</v>
      </c>
      <c r="AA43" s="425" t="s">
        <v>15</v>
      </c>
      <c r="AB43" s="425" t="s">
        <v>16</v>
      </c>
      <c r="AC43" s="414" t="s">
        <v>18</v>
      </c>
      <c r="AD43" s="268" t="s">
        <v>114</v>
      </c>
      <c r="AE43" s="413"/>
      <c r="AF43" s="413"/>
      <c r="AG43" s="502" t="s">
        <v>33</v>
      </c>
      <c r="AH43" s="503"/>
      <c r="AI43" s="503"/>
      <c r="AJ43" s="503"/>
      <c r="AK43" s="503"/>
      <c r="AL43" s="503"/>
      <c r="AM43" s="503"/>
      <c r="AN43" s="503"/>
      <c r="AO43" s="503"/>
      <c r="AP43" s="503"/>
      <c r="AQ43" s="329" t="s">
        <v>211</v>
      </c>
      <c r="AR43" s="425" t="s">
        <v>15</v>
      </c>
      <c r="AS43" s="425" t="s">
        <v>16</v>
      </c>
      <c r="AT43" s="414" t="s">
        <v>213</v>
      </c>
      <c r="AU43" s="268" t="s">
        <v>110</v>
      </c>
    </row>
    <row r="44" spans="1:47" x14ac:dyDescent="0.35">
      <c r="A44" s="415">
        <v>1</v>
      </c>
      <c r="B44" s="492"/>
      <c r="C44" s="492"/>
      <c r="D44" s="492"/>
      <c r="E44" s="492"/>
      <c r="F44" s="492"/>
      <c r="G44" s="492"/>
      <c r="H44" s="492"/>
      <c r="I44" s="492"/>
      <c r="J44" s="234">
        <v>0</v>
      </c>
      <c r="K44" s="234">
        <v>0</v>
      </c>
      <c r="L44" s="234">
        <v>0</v>
      </c>
      <c r="M44" s="236">
        <f t="shared" ref="M44:M59" si="39">SUM(J44:L44)</f>
        <v>0</v>
      </c>
      <c r="N44" s="223"/>
      <c r="P44" s="415">
        <v>1</v>
      </c>
      <c r="Q44" s="496"/>
      <c r="R44" s="496"/>
      <c r="S44" s="496"/>
      <c r="T44" s="496"/>
      <c r="U44" s="496"/>
      <c r="V44" s="496"/>
      <c r="W44" s="496"/>
      <c r="X44" s="496"/>
      <c r="Y44" s="496"/>
      <c r="Z44" s="234">
        <v>0</v>
      </c>
      <c r="AA44" s="234">
        <v>0</v>
      </c>
      <c r="AB44" s="234">
        <v>0</v>
      </c>
      <c r="AC44" s="295">
        <f t="shared" ref="AC44:AC46" si="40">SUM(Z44:AB44)</f>
        <v>0</v>
      </c>
      <c r="AD44" s="296">
        <f>M44-AC44</f>
        <v>0</v>
      </c>
      <c r="AE44" s="223"/>
      <c r="AF44" s="223"/>
      <c r="AG44" s="415">
        <v>1</v>
      </c>
      <c r="AH44" s="496"/>
      <c r="AI44" s="496"/>
      <c r="AJ44" s="496"/>
      <c r="AK44" s="496"/>
      <c r="AL44" s="496"/>
      <c r="AM44" s="496"/>
      <c r="AN44" s="496"/>
      <c r="AO44" s="496"/>
      <c r="AP44" s="496"/>
      <c r="AQ44" s="234">
        <v>0</v>
      </c>
      <c r="AR44" s="234">
        <v>0</v>
      </c>
      <c r="AS44" s="234">
        <v>0</v>
      </c>
      <c r="AT44" s="277">
        <f t="shared" ref="AT44:AT46" si="41">SUM(AQ44:AS44)</f>
        <v>0</v>
      </c>
      <c r="AU44" s="278">
        <f>IF($S$73&lt;&gt;0, AC44-AT44, M44-AT44)</f>
        <v>0</v>
      </c>
    </row>
    <row r="45" spans="1:47" x14ac:dyDescent="0.35">
      <c r="A45" s="415">
        <v>2</v>
      </c>
      <c r="B45" s="492"/>
      <c r="C45" s="492"/>
      <c r="D45" s="492"/>
      <c r="E45" s="492"/>
      <c r="F45" s="492"/>
      <c r="G45" s="492"/>
      <c r="H45" s="492"/>
      <c r="I45" s="492"/>
      <c r="J45" s="234">
        <v>0</v>
      </c>
      <c r="K45" s="234">
        <v>0</v>
      </c>
      <c r="L45" s="234">
        <v>0</v>
      </c>
      <c r="M45" s="236">
        <f>SUM(J45:L45)</f>
        <v>0</v>
      </c>
      <c r="N45" s="223"/>
      <c r="P45" s="415">
        <v>2</v>
      </c>
      <c r="Q45" s="496"/>
      <c r="R45" s="496"/>
      <c r="S45" s="496"/>
      <c r="T45" s="496"/>
      <c r="U45" s="496"/>
      <c r="V45" s="496"/>
      <c r="W45" s="496"/>
      <c r="X45" s="496"/>
      <c r="Y45" s="496"/>
      <c r="Z45" s="234">
        <v>0</v>
      </c>
      <c r="AA45" s="234">
        <v>0</v>
      </c>
      <c r="AB45" s="234">
        <v>0</v>
      </c>
      <c r="AC45" s="295">
        <f t="shared" si="40"/>
        <v>0</v>
      </c>
      <c r="AD45" s="296">
        <f t="shared" ref="AD45:AD46" si="42">M45-AC45</f>
        <v>0</v>
      </c>
      <c r="AE45" s="223"/>
      <c r="AF45" s="223"/>
      <c r="AG45" s="415">
        <v>2</v>
      </c>
      <c r="AH45" s="496"/>
      <c r="AI45" s="496"/>
      <c r="AJ45" s="496"/>
      <c r="AK45" s="496"/>
      <c r="AL45" s="496"/>
      <c r="AM45" s="496"/>
      <c r="AN45" s="496"/>
      <c r="AO45" s="496"/>
      <c r="AP45" s="496"/>
      <c r="AQ45" s="234">
        <v>0</v>
      </c>
      <c r="AR45" s="234">
        <v>0</v>
      </c>
      <c r="AS45" s="234">
        <v>0</v>
      </c>
      <c r="AT45" s="277">
        <f t="shared" si="41"/>
        <v>0</v>
      </c>
      <c r="AU45" s="278">
        <f>IF($S$73&lt;&gt;0, AC45-AT45, M45-AT45)</f>
        <v>0</v>
      </c>
    </row>
    <row r="46" spans="1:47" x14ac:dyDescent="0.35">
      <c r="A46" s="415">
        <v>3</v>
      </c>
      <c r="B46" s="492"/>
      <c r="C46" s="492"/>
      <c r="D46" s="492"/>
      <c r="E46" s="492"/>
      <c r="F46" s="492"/>
      <c r="G46" s="492"/>
      <c r="H46" s="492"/>
      <c r="I46" s="492"/>
      <c r="J46" s="234">
        <v>0</v>
      </c>
      <c r="K46" s="234">
        <v>0</v>
      </c>
      <c r="L46" s="234">
        <v>0</v>
      </c>
      <c r="M46" s="236">
        <f>SUM(J46:L46)</f>
        <v>0</v>
      </c>
      <c r="N46" s="223"/>
      <c r="P46" s="415">
        <v>3</v>
      </c>
      <c r="Q46" s="496"/>
      <c r="R46" s="496"/>
      <c r="S46" s="496"/>
      <c r="T46" s="496"/>
      <c r="U46" s="496"/>
      <c r="V46" s="496"/>
      <c r="W46" s="496"/>
      <c r="X46" s="496"/>
      <c r="Y46" s="496"/>
      <c r="Z46" s="234">
        <v>0</v>
      </c>
      <c r="AA46" s="234">
        <v>0</v>
      </c>
      <c r="AB46" s="234">
        <v>0</v>
      </c>
      <c r="AC46" s="295">
        <f t="shared" si="40"/>
        <v>0</v>
      </c>
      <c r="AD46" s="296">
        <f t="shared" si="42"/>
        <v>0</v>
      </c>
      <c r="AE46" s="223"/>
      <c r="AF46" s="223"/>
      <c r="AG46" s="415">
        <v>3</v>
      </c>
      <c r="AH46" s="496"/>
      <c r="AI46" s="496"/>
      <c r="AJ46" s="496"/>
      <c r="AK46" s="496"/>
      <c r="AL46" s="496"/>
      <c r="AM46" s="496"/>
      <c r="AN46" s="496"/>
      <c r="AO46" s="496"/>
      <c r="AP46" s="496"/>
      <c r="AQ46" s="234">
        <v>0</v>
      </c>
      <c r="AR46" s="234">
        <v>0</v>
      </c>
      <c r="AS46" s="234">
        <v>0</v>
      </c>
      <c r="AT46" s="277">
        <f t="shared" si="41"/>
        <v>0</v>
      </c>
      <c r="AU46" s="278">
        <f>IF($S$73&lt;&gt;0, AC46-AT46, M46-AT46)</f>
        <v>0</v>
      </c>
    </row>
    <row r="47" spans="1:47" ht="16" thickBot="1" x14ac:dyDescent="0.4">
      <c r="A47" s="504" t="s">
        <v>26</v>
      </c>
      <c r="B47" s="505"/>
      <c r="C47" s="505"/>
      <c r="D47" s="505"/>
      <c r="E47" s="505"/>
      <c r="F47" s="505"/>
      <c r="G47" s="505"/>
      <c r="H47" s="505"/>
      <c r="I47" s="505"/>
      <c r="J47" s="250">
        <f>SUM(J44:J46)</f>
        <v>0</v>
      </c>
      <c r="K47" s="250">
        <f t="shared" ref="K47" si="43">SUM(K44:K46)</f>
        <v>0</v>
      </c>
      <c r="L47" s="250">
        <f>SUM(L44:L46)</f>
        <v>0</v>
      </c>
      <c r="M47" s="237">
        <f t="shared" si="39"/>
        <v>0</v>
      </c>
      <c r="N47" s="223"/>
      <c r="P47" s="504" t="s">
        <v>26</v>
      </c>
      <c r="Q47" s="505"/>
      <c r="R47" s="505"/>
      <c r="S47" s="505"/>
      <c r="T47" s="505"/>
      <c r="U47" s="505"/>
      <c r="V47" s="505"/>
      <c r="W47" s="505"/>
      <c r="X47" s="505"/>
      <c r="Y47" s="505"/>
      <c r="Z47" s="293">
        <f>SUM(Z44:Z46)</f>
        <v>0</v>
      </c>
      <c r="AA47" s="293">
        <f t="shared" ref="AA47:AC47" si="44">SUM(AA44:AA46)</f>
        <v>0</v>
      </c>
      <c r="AB47" s="293">
        <f t="shared" si="44"/>
        <v>0</v>
      </c>
      <c r="AC47" s="293">
        <f t="shared" si="44"/>
        <v>0</v>
      </c>
      <c r="AD47" s="294">
        <f>SUM(AD44:AD46)</f>
        <v>0</v>
      </c>
      <c r="AE47" s="223"/>
      <c r="AF47" s="223"/>
      <c r="AG47" s="504" t="s">
        <v>26</v>
      </c>
      <c r="AH47" s="505"/>
      <c r="AI47" s="505"/>
      <c r="AJ47" s="505"/>
      <c r="AK47" s="505"/>
      <c r="AL47" s="505"/>
      <c r="AM47" s="505"/>
      <c r="AN47" s="505"/>
      <c r="AO47" s="505"/>
      <c r="AP47" s="505"/>
      <c r="AQ47" s="275">
        <f>SUM(AQ44:AQ46)</f>
        <v>0</v>
      </c>
      <c r="AR47" s="275">
        <f t="shared" ref="AR47:AU47" si="45">SUM(AR44:AR46)</f>
        <v>0</v>
      </c>
      <c r="AS47" s="275">
        <f t="shared" si="45"/>
        <v>0</v>
      </c>
      <c r="AT47" s="275">
        <f t="shared" si="45"/>
        <v>0</v>
      </c>
      <c r="AU47" s="276">
        <f t="shared" si="45"/>
        <v>0</v>
      </c>
    </row>
    <row r="48" spans="1:47" s="358" customFormat="1" ht="3.75" customHeight="1" thickBot="1" x14ac:dyDescent="0.4">
      <c r="A48" s="413"/>
      <c r="B48" s="413"/>
      <c r="C48" s="413"/>
      <c r="D48" s="413"/>
      <c r="E48" s="413"/>
      <c r="F48" s="413"/>
      <c r="G48" s="413"/>
      <c r="H48" s="413"/>
      <c r="I48" s="413"/>
      <c r="J48" s="246"/>
      <c r="K48" s="246"/>
      <c r="L48" s="246"/>
      <c r="M48" s="246"/>
      <c r="N48" s="223"/>
      <c r="Q48" s="413"/>
      <c r="R48" s="413"/>
      <c r="S48" s="413"/>
      <c r="T48" s="413"/>
      <c r="U48" s="413"/>
      <c r="V48" s="413"/>
      <c r="W48" s="413"/>
      <c r="X48" s="413"/>
      <c r="Y48" s="413"/>
      <c r="Z48" s="246"/>
      <c r="AA48" s="246"/>
      <c r="AB48" s="246"/>
      <c r="AC48" s="246"/>
      <c r="AD48" s="246"/>
      <c r="AE48" s="223"/>
      <c r="AF48" s="223"/>
      <c r="AH48" s="413"/>
      <c r="AI48" s="413"/>
      <c r="AJ48" s="413"/>
      <c r="AK48" s="413"/>
      <c r="AL48" s="413"/>
      <c r="AM48" s="413"/>
      <c r="AN48" s="413"/>
      <c r="AO48" s="413"/>
      <c r="AP48" s="413"/>
      <c r="AQ48" s="246"/>
      <c r="AR48" s="246"/>
      <c r="AS48" s="246"/>
      <c r="AT48" s="246"/>
      <c r="AU48" s="246"/>
    </row>
    <row r="49" spans="1:47" s="242" customFormat="1" x14ac:dyDescent="0.35">
      <c r="A49" s="502" t="s">
        <v>27</v>
      </c>
      <c r="B49" s="503"/>
      <c r="C49" s="503"/>
      <c r="D49" s="503"/>
      <c r="E49" s="503"/>
      <c r="F49" s="503"/>
      <c r="G49" s="503"/>
      <c r="H49" s="503"/>
      <c r="I49" s="503"/>
      <c r="J49" s="425" t="s">
        <v>17</v>
      </c>
      <c r="K49" s="425" t="s">
        <v>15</v>
      </c>
      <c r="L49" s="425" t="s">
        <v>16</v>
      </c>
      <c r="M49" s="418" t="s">
        <v>18</v>
      </c>
      <c r="N49" s="413"/>
      <c r="P49" s="502" t="s">
        <v>27</v>
      </c>
      <c r="Q49" s="503"/>
      <c r="R49" s="503"/>
      <c r="S49" s="503"/>
      <c r="T49" s="503"/>
      <c r="U49" s="503"/>
      <c r="V49" s="503"/>
      <c r="W49" s="503"/>
      <c r="X49" s="503"/>
      <c r="Y49" s="503"/>
      <c r="Z49" s="329" t="s">
        <v>77</v>
      </c>
      <c r="AA49" s="425" t="s">
        <v>15</v>
      </c>
      <c r="AB49" s="425" t="s">
        <v>16</v>
      </c>
      <c r="AC49" s="414" t="s">
        <v>18</v>
      </c>
      <c r="AD49" s="268" t="s">
        <v>114</v>
      </c>
      <c r="AE49" s="413"/>
      <c r="AF49" s="413"/>
      <c r="AG49" s="502" t="s">
        <v>27</v>
      </c>
      <c r="AH49" s="503"/>
      <c r="AI49" s="503"/>
      <c r="AJ49" s="503"/>
      <c r="AK49" s="503"/>
      <c r="AL49" s="503"/>
      <c r="AM49" s="503"/>
      <c r="AN49" s="503"/>
      <c r="AO49" s="503"/>
      <c r="AP49" s="503"/>
      <c r="AQ49" s="329" t="s">
        <v>211</v>
      </c>
      <c r="AR49" s="425" t="s">
        <v>15</v>
      </c>
      <c r="AS49" s="425" t="s">
        <v>16</v>
      </c>
      <c r="AT49" s="414" t="s">
        <v>213</v>
      </c>
      <c r="AU49" s="268" t="s">
        <v>110</v>
      </c>
    </row>
    <row r="50" spans="1:47" x14ac:dyDescent="0.35">
      <c r="A50" s="415">
        <v>1</v>
      </c>
      <c r="B50" s="228" t="s">
        <v>28</v>
      </c>
      <c r="C50" s="492"/>
      <c r="D50" s="492"/>
      <c r="E50" s="492"/>
      <c r="F50" s="492"/>
      <c r="G50" s="492"/>
      <c r="H50" s="492"/>
      <c r="I50" s="492"/>
      <c r="J50" s="234">
        <v>0</v>
      </c>
      <c r="K50" s="234">
        <v>0</v>
      </c>
      <c r="L50" s="234">
        <v>0</v>
      </c>
      <c r="M50" s="236">
        <f t="shared" si="39"/>
        <v>0</v>
      </c>
      <c r="N50" s="223"/>
      <c r="P50" s="415">
        <v>1</v>
      </c>
      <c r="Q50" s="228" t="s">
        <v>28</v>
      </c>
      <c r="R50" s="617"/>
      <c r="S50" s="617"/>
      <c r="T50" s="617"/>
      <c r="U50" s="617"/>
      <c r="V50" s="617"/>
      <c r="W50" s="617"/>
      <c r="X50" s="617"/>
      <c r="Y50" s="617"/>
      <c r="Z50" s="234">
        <v>0</v>
      </c>
      <c r="AA50" s="234">
        <v>0</v>
      </c>
      <c r="AB50" s="234">
        <v>0</v>
      </c>
      <c r="AC50" s="295">
        <f t="shared" ref="AC50:AC58" si="46">SUM(Z50:AB50)</f>
        <v>0</v>
      </c>
      <c r="AD50" s="296">
        <f t="shared" ref="AD50:AD60" si="47">M50-AC50</f>
        <v>0</v>
      </c>
      <c r="AE50" s="223"/>
      <c r="AF50" s="223"/>
      <c r="AG50" s="415">
        <v>1</v>
      </c>
      <c r="AH50" s="228" t="s">
        <v>28</v>
      </c>
      <c r="AI50" s="416"/>
      <c r="AJ50" s="492"/>
      <c r="AK50" s="492"/>
      <c r="AL50" s="492"/>
      <c r="AM50" s="492"/>
      <c r="AN50" s="492"/>
      <c r="AO50" s="492"/>
      <c r="AP50" s="492"/>
      <c r="AQ50" s="234">
        <v>0</v>
      </c>
      <c r="AR50" s="234">
        <v>0</v>
      </c>
      <c r="AS50" s="234">
        <v>0</v>
      </c>
      <c r="AT50" s="277">
        <f t="shared" ref="AT50:AT59" si="48">SUM(AQ50:AS50)</f>
        <v>0</v>
      </c>
      <c r="AU50" s="278">
        <f t="shared" ref="AU50:AU60" si="49">IF($S$73&lt;&gt;0, AC50-AT50, M50-AT50)</f>
        <v>0</v>
      </c>
    </row>
    <row r="51" spans="1:47" x14ac:dyDescent="0.35">
      <c r="A51" s="415">
        <v>2</v>
      </c>
      <c r="B51" s="228" t="s">
        <v>31</v>
      </c>
      <c r="C51" s="492"/>
      <c r="D51" s="492"/>
      <c r="E51" s="492"/>
      <c r="F51" s="492"/>
      <c r="G51" s="492"/>
      <c r="H51" s="492"/>
      <c r="I51" s="492"/>
      <c r="J51" s="234">
        <v>0</v>
      </c>
      <c r="K51" s="234">
        <v>0</v>
      </c>
      <c r="L51" s="234">
        <v>0</v>
      </c>
      <c r="M51" s="236">
        <f t="shared" si="39"/>
        <v>0</v>
      </c>
      <c r="N51" s="223"/>
      <c r="P51" s="415">
        <v>2</v>
      </c>
      <c r="Q51" s="228" t="s">
        <v>31</v>
      </c>
      <c r="R51" s="617"/>
      <c r="S51" s="617"/>
      <c r="T51" s="617"/>
      <c r="U51" s="617"/>
      <c r="V51" s="617"/>
      <c r="W51" s="617"/>
      <c r="X51" s="617"/>
      <c r="Y51" s="617"/>
      <c r="Z51" s="234">
        <v>0</v>
      </c>
      <c r="AA51" s="234">
        <v>0</v>
      </c>
      <c r="AB51" s="234">
        <v>0</v>
      </c>
      <c r="AC51" s="295">
        <f t="shared" si="46"/>
        <v>0</v>
      </c>
      <c r="AD51" s="296">
        <f t="shared" si="47"/>
        <v>0</v>
      </c>
      <c r="AE51" s="223"/>
      <c r="AF51" s="223"/>
      <c r="AG51" s="415">
        <v>2</v>
      </c>
      <c r="AH51" s="228" t="s">
        <v>31</v>
      </c>
      <c r="AI51" s="416"/>
      <c r="AJ51" s="492"/>
      <c r="AK51" s="492"/>
      <c r="AL51" s="492"/>
      <c r="AM51" s="492"/>
      <c r="AN51" s="492"/>
      <c r="AO51" s="492"/>
      <c r="AP51" s="492"/>
      <c r="AQ51" s="234">
        <v>0</v>
      </c>
      <c r="AR51" s="234">
        <v>0</v>
      </c>
      <c r="AS51" s="234">
        <v>0</v>
      </c>
      <c r="AT51" s="277">
        <f t="shared" si="48"/>
        <v>0</v>
      </c>
      <c r="AU51" s="278">
        <f t="shared" si="49"/>
        <v>0</v>
      </c>
    </row>
    <row r="52" spans="1:47" x14ac:dyDescent="0.35">
      <c r="A52" s="415">
        <v>3</v>
      </c>
      <c r="B52" s="228" t="s">
        <v>32</v>
      </c>
      <c r="C52" s="492"/>
      <c r="D52" s="492"/>
      <c r="E52" s="492"/>
      <c r="F52" s="492"/>
      <c r="G52" s="492"/>
      <c r="H52" s="492"/>
      <c r="I52" s="492"/>
      <c r="J52" s="234">
        <v>0</v>
      </c>
      <c r="K52" s="234">
        <v>0</v>
      </c>
      <c r="L52" s="234">
        <v>0</v>
      </c>
      <c r="M52" s="236">
        <f t="shared" si="39"/>
        <v>0</v>
      </c>
      <c r="N52" s="223"/>
      <c r="P52" s="415">
        <v>3</v>
      </c>
      <c r="Q52" s="228" t="s">
        <v>32</v>
      </c>
      <c r="R52" s="617"/>
      <c r="S52" s="617"/>
      <c r="T52" s="617"/>
      <c r="U52" s="617"/>
      <c r="V52" s="617"/>
      <c r="W52" s="617"/>
      <c r="X52" s="617"/>
      <c r="Y52" s="617"/>
      <c r="Z52" s="234">
        <v>0</v>
      </c>
      <c r="AA52" s="234">
        <v>0</v>
      </c>
      <c r="AB52" s="234">
        <v>0</v>
      </c>
      <c r="AC52" s="295">
        <f t="shared" si="46"/>
        <v>0</v>
      </c>
      <c r="AD52" s="296">
        <f t="shared" si="47"/>
        <v>0</v>
      </c>
      <c r="AE52" s="223"/>
      <c r="AF52" s="223"/>
      <c r="AG52" s="415">
        <v>3</v>
      </c>
      <c r="AH52" s="228" t="s">
        <v>32</v>
      </c>
      <c r="AI52" s="416"/>
      <c r="AJ52" s="492"/>
      <c r="AK52" s="492"/>
      <c r="AL52" s="492"/>
      <c r="AM52" s="492"/>
      <c r="AN52" s="492"/>
      <c r="AO52" s="492"/>
      <c r="AP52" s="492"/>
      <c r="AQ52" s="234">
        <v>0</v>
      </c>
      <c r="AR52" s="234">
        <v>0</v>
      </c>
      <c r="AS52" s="234">
        <v>0</v>
      </c>
      <c r="AT52" s="277">
        <f t="shared" si="48"/>
        <v>0</v>
      </c>
      <c r="AU52" s="278">
        <f t="shared" si="49"/>
        <v>0</v>
      </c>
    </row>
    <row r="53" spans="1:47" s="358" customFormat="1" x14ac:dyDescent="0.35">
      <c r="A53" s="229">
        <v>4</v>
      </c>
      <c r="B53" s="228" t="s">
        <v>72</v>
      </c>
      <c r="C53" s="492"/>
      <c r="D53" s="492"/>
      <c r="E53" s="492"/>
      <c r="F53" s="492"/>
      <c r="G53" s="492"/>
      <c r="H53" s="492"/>
      <c r="I53" s="492"/>
      <c r="J53" s="234">
        <v>0</v>
      </c>
      <c r="K53" s="234">
        <v>0</v>
      </c>
      <c r="L53" s="234">
        <v>0</v>
      </c>
      <c r="M53" s="236">
        <f t="shared" si="39"/>
        <v>0</v>
      </c>
      <c r="N53" s="223"/>
      <c r="P53" s="229">
        <v>4</v>
      </c>
      <c r="Q53" s="228" t="s">
        <v>72</v>
      </c>
      <c r="R53" s="633"/>
      <c r="S53" s="633"/>
      <c r="T53" s="633"/>
      <c r="U53" s="633"/>
      <c r="V53" s="633"/>
      <c r="W53" s="633"/>
      <c r="X53" s="633"/>
      <c r="Y53" s="633"/>
      <c r="Z53" s="234">
        <v>0</v>
      </c>
      <c r="AA53" s="234">
        <v>0</v>
      </c>
      <c r="AB53" s="234">
        <v>0</v>
      </c>
      <c r="AC53" s="295">
        <f t="shared" si="46"/>
        <v>0</v>
      </c>
      <c r="AD53" s="296">
        <f t="shared" si="47"/>
        <v>0</v>
      </c>
      <c r="AE53" s="223"/>
      <c r="AF53" s="223"/>
      <c r="AG53" s="229">
        <v>4</v>
      </c>
      <c r="AH53" s="228" t="s">
        <v>72</v>
      </c>
      <c r="AI53" s="437"/>
      <c r="AJ53" s="492"/>
      <c r="AK53" s="492"/>
      <c r="AL53" s="492"/>
      <c r="AM53" s="492"/>
      <c r="AN53" s="492"/>
      <c r="AO53" s="492"/>
      <c r="AP53" s="492"/>
      <c r="AQ53" s="234">
        <v>0</v>
      </c>
      <c r="AR53" s="234">
        <v>0</v>
      </c>
      <c r="AS53" s="234">
        <v>0</v>
      </c>
      <c r="AT53" s="277">
        <f t="shared" si="48"/>
        <v>0</v>
      </c>
      <c r="AU53" s="278">
        <f t="shared" si="49"/>
        <v>0</v>
      </c>
    </row>
    <row r="54" spans="1:47" x14ac:dyDescent="0.35">
      <c r="A54" s="415">
        <v>5</v>
      </c>
      <c r="B54" s="228" t="s">
        <v>29</v>
      </c>
      <c r="C54" s="492"/>
      <c r="D54" s="492"/>
      <c r="E54" s="492"/>
      <c r="F54" s="492"/>
      <c r="G54" s="492"/>
      <c r="H54" s="492"/>
      <c r="I54" s="492"/>
      <c r="J54" s="234">
        <v>0</v>
      </c>
      <c r="K54" s="234">
        <v>0</v>
      </c>
      <c r="L54" s="234">
        <v>0</v>
      </c>
      <c r="M54" s="236">
        <f t="shared" si="39"/>
        <v>0</v>
      </c>
      <c r="N54" s="223"/>
      <c r="P54" s="415">
        <v>5</v>
      </c>
      <c r="Q54" s="228" t="s">
        <v>29</v>
      </c>
      <c r="R54" s="617"/>
      <c r="S54" s="617"/>
      <c r="T54" s="617"/>
      <c r="U54" s="617"/>
      <c r="V54" s="617"/>
      <c r="W54" s="617"/>
      <c r="X54" s="617"/>
      <c r="Y54" s="617"/>
      <c r="Z54" s="234">
        <v>0</v>
      </c>
      <c r="AA54" s="234">
        <v>0</v>
      </c>
      <c r="AB54" s="234">
        <v>0</v>
      </c>
      <c r="AC54" s="295">
        <f t="shared" si="46"/>
        <v>0</v>
      </c>
      <c r="AD54" s="296">
        <f t="shared" si="47"/>
        <v>0</v>
      </c>
      <c r="AE54" s="223"/>
      <c r="AF54" s="223"/>
      <c r="AG54" s="415">
        <v>5</v>
      </c>
      <c r="AH54" s="228" t="s">
        <v>29</v>
      </c>
      <c r="AI54" s="416"/>
      <c r="AJ54" s="492"/>
      <c r="AK54" s="492"/>
      <c r="AL54" s="492"/>
      <c r="AM54" s="492"/>
      <c r="AN54" s="492"/>
      <c r="AO54" s="492"/>
      <c r="AP54" s="492"/>
      <c r="AQ54" s="234">
        <v>0</v>
      </c>
      <c r="AR54" s="234">
        <v>0</v>
      </c>
      <c r="AS54" s="234">
        <v>0</v>
      </c>
      <c r="AT54" s="277">
        <f t="shared" si="48"/>
        <v>0</v>
      </c>
      <c r="AU54" s="278">
        <f t="shared" si="49"/>
        <v>0</v>
      </c>
    </row>
    <row r="55" spans="1:47" x14ac:dyDescent="0.35">
      <c r="A55" s="415">
        <v>6</v>
      </c>
      <c r="B55" s="228" t="s">
        <v>30</v>
      </c>
      <c r="C55" s="492"/>
      <c r="D55" s="492"/>
      <c r="E55" s="492"/>
      <c r="F55" s="492"/>
      <c r="G55" s="492"/>
      <c r="H55" s="492"/>
      <c r="I55" s="492"/>
      <c r="J55" s="234">
        <v>0</v>
      </c>
      <c r="K55" s="234">
        <v>0</v>
      </c>
      <c r="L55" s="234">
        <v>0</v>
      </c>
      <c r="M55" s="236">
        <f>SUM(J55:L55)</f>
        <v>0</v>
      </c>
      <c r="N55" s="223"/>
      <c r="P55" s="415">
        <v>6</v>
      </c>
      <c r="Q55" s="228" t="s">
        <v>30</v>
      </c>
      <c r="R55" s="617"/>
      <c r="S55" s="617"/>
      <c r="T55" s="617"/>
      <c r="U55" s="617"/>
      <c r="V55" s="617"/>
      <c r="W55" s="617"/>
      <c r="X55" s="617"/>
      <c r="Y55" s="617"/>
      <c r="Z55" s="234">
        <v>0</v>
      </c>
      <c r="AA55" s="234">
        <v>0</v>
      </c>
      <c r="AB55" s="234">
        <v>0</v>
      </c>
      <c r="AC55" s="295">
        <f t="shared" si="46"/>
        <v>0</v>
      </c>
      <c r="AD55" s="296">
        <f t="shared" si="47"/>
        <v>0</v>
      </c>
      <c r="AE55" s="223"/>
      <c r="AF55" s="223"/>
      <c r="AG55" s="415">
        <v>6</v>
      </c>
      <c r="AH55" s="228" t="s">
        <v>30</v>
      </c>
      <c r="AI55" s="416"/>
      <c r="AJ55" s="492"/>
      <c r="AK55" s="492"/>
      <c r="AL55" s="492"/>
      <c r="AM55" s="492"/>
      <c r="AN55" s="492"/>
      <c r="AO55" s="492"/>
      <c r="AP55" s="492"/>
      <c r="AQ55" s="234">
        <v>0</v>
      </c>
      <c r="AR55" s="234">
        <v>0</v>
      </c>
      <c r="AS55" s="234">
        <v>0</v>
      </c>
      <c r="AT55" s="277">
        <f t="shared" si="48"/>
        <v>0</v>
      </c>
      <c r="AU55" s="278">
        <f t="shared" si="49"/>
        <v>0</v>
      </c>
    </row>
    <row r="56" spans="1:47" x14ac:dyDescent="0.35">
      <c r="A56" s="415">
        <v>7</v>
      </c>
      <c r="B56" s="228" t="s">
        <v>34</v>
      </c>
      <c r="C56" s="492"/>
      <c r="D56" s="492"/>
      <c r="E56" s="492"/>
      <c r="F56" s="492"/>
      <c r="G56" s="492"/>
      <c r="H56" s="492"/>
      <c r="I56" s="492"/>
      <c r="J56" s="234">
        <v>0</v>
      </c>
      <c r="K56" s="234">
        <v>0</v>
      </c>
      <c r="L56" s="234">
        <v>0</v>
      </c>
      <c r="M56" s="236">
        <f>SUM(J56:L56)</f>
        <v>0</v>
      </c>
      <c r="N56" s="223"/>
      <c r="P56" s="415">
        <v>7</v>
      </c>
      <c r="Q56" s="228" t="s">
        <v>34</v>
      </c>
      <c r="R56" s="617"/>
      <c r="S56" s="617"/>
      <c r="T56" s="617"/>
      <c r="U56" s="617"/>
      <c r="V56" s="617"/>
      <c r="W56" s="617"/>
      <c r="X56" s="617"/>
      <c r="Y56" s="617"/>
      <c r="Z56" s="234">
        <v>0</v>
      </c>
      <c r="AA56" s="234">
        <v>0</v>
      </c>
      <c r="AB56" s="234">
        <v>0</v>
      </c>
      <c r="AC56" s="295">
        <f t="shared" si="46"/>
        <v>0</v>
      </c>
      <c r="AD56" s="296">
        <f t="shared" si="47"/>
        <v>0</v>
      </c>
      <c r="AE56" s="223"/>
      <c r="AF56" s="223"/>
      <c r="AG56" s="415">
        <v>7</v>
      </c>
      <c r="AH56" s="228" t="s">
        <v>34</v>
      </c>
      <c r="AI56" s="416"/>
      <c r="AJ56" s="492"/>
      <c r="AK56" s="492"/>
      <c r="AL56" s="492"/>
      <c r="AM56" s="492"/>
      <c r="AN56" s="492"/>
      <c r="AO56" s="492"/>
      <c r="AP56" s="492"/>
      <c r="AQ56" s="234">
        <v>0</v>
      </c>
      <c r="AR56" s="234">
        <v>0</v>
      </c>
      <c r="AS56" s="234">
        <v>0</v>
      </c>
      <c r="AT56" s="277">
        <f t="shared" si="48"/>
        <v>0</v>
      </c>
      <c r="AU56" s="278">
        <f t="shared" si="49"/>
        <v>0</v>
      </c>
    </row>
    <row r="57" spans="1:47" x14ac:dyDescent="0.35">
      <c r="A57" s="415">
        <v>8</v>
      </c>
      <c r="B57" s="228" t="s">
        <v>35</v>
      </c>
      <c r="C57" s="492"/>
      <c r="D57" s="492"/>
      <c r="E57" s="492"/>
      <c r="F57" s="492"/>
      <c r="G57" s="492"/>
      <c r="H57" s="492"/>
      <c r="I57" s="492"/>
      <c r="J57" s="234">
        <v>0</v>
      </c>
      <c r="K57" s="234">
        <v>0</v>
      </c>
      <c r="L57" s="234">
        <v>0</v>
      </c>
      <c r="M57" s="236">
        <f>SUM(J57:L57)</f>
        <v>0</v>
      </c>
      <c r="N57" s="223"/>
      <c r="P57" s="415">
        <v>8</v>
      </c>
      <c r="Q57" s="228" t="s">
        <v>35</v>
      </c>
      <c r="R57" s="617"/>
      <c r="S57" s="617"/>
      <c r="T57" s="617"/>
      <c r="U57" s="617"/>
      <c r="V57" s="617"/>
      <c r="W57" s="617"/>
      <c r="X57" s="617"/>
      <c r="Y57" s="617"/>
      <c r="Z57" s="234">
        <v>0</v>
      </c>
      <c r="AA57" s="234">
        <v>0</v>
      </c>
      <c r="AB57" s="234">
        <v>0</v>
      </c>
      <c r="AC57" s="295">
        <f t="shared" si="46"/>
        <v>0</v>
      </c>
      <c r="AD57" s="296">
        <f t="shared" si="47"/>
        <v>0</v>
      </c>
      <c r="AE57" s="223"/>
      <c r="AF57" s="223"/>
      <c r="AG57" s="415">
        <v>8</v>
      </c>
      <c r="AH57" s="228" t="s">
        <v>35</v>
      </c>
      <c r="AI57" s="416"/>
      <c r="AJ57" s="492"/>
      <c r="AK57" s="492"/>
      <c r="AL57" s="492"/>
      <c r="AM57" s="492"/>
      <c r="AN57" s="492"/>
      <c r="AO57" s="492"/>
      <c r="AP57" s="492"/>
      <c r="AQ57" s="234">
        <v>0</v>
      </c>
      <c r="AR57" s="234">
        <v>0</v>
      </c>
      <c r="AS57" s="234">
        <v>0</v>
      </c>
      <c r="AT57" s="277">
        <f t="shared" si="48"/>
        <v>0</v>
      </c>
      <c r="AU57" s="278">
        <f t="shared" si="49"/>
        <v>0</v>
      </c>
    </row>
    <row r="58" spans="1:47" x14ac:dyDescent="0.35">
      <c r="A58" s="415">
        <v>9</v>
      </c>
      <c r="B58" s="228" t="s">
        <v>50</v>
      </c>
      <c r="C58" s="492"/>
      <c r="D58" s="492"/>
      <c r="E58" s="492"/>
      <c r="F58" s="492"/>
      <c r="G58" s="492"/>
      <c r="H58" s="492"/>
      <c r="I58" s="492"/>
      <c r="J58" s="234">
        <v>0</v>
      </c>
      <c r="K58" s="234">
        <v>0</v>
      </c>
      <c r="L58" s="234">
        <v>0</v>
      </c>
      <c r="M58" s="236">
        <f t="shared" si="39"/>
        <v>0</v>
      </c>
      <c r="N58" s="223"/>
      <c r="P58" s="415">
        <v>9</v>
      </c>
      <c r="Q58" s="228" t="s">
        <v>50</v>
      </c>
      <c r="R58" s="617"/>
      <c r="S58" s="617"/>
      <c r="T58" s="617"/>
      <c r="U58" s="617"/>
      <c r="V58" s="617"/>
      <c r="W58" s="617"/>
      <c r="X58" s="617"/>
      <c r="Y58" s="617"/>
      <c r="Z58" s="234">
        <v>0</v>
      </c>
      <c r="AA58" s="234">
        <v>0</v>
      </c>
      <c r="AB58" s="234">
        <v>0</v>
      </c>
      <c r="AC58" s="295">
        <f t="shared" si="46"/>
        <v>0</v>
      </c>
      <c r="AD58" s="296">
        <f t="shared" si="47"/>
        <v>0</v>
      </c>
      <c r="AE58" s="223"/>
      <c r="AF58" s="223"/>
      <c r="AG58" s="415">
        <v>9</v>
      </c>
      <c r="AH58" s="228" t="s">
        <v>50</v>
      </c>
      <c r="AI58" s="416"/>
      <c r="AJ58" s="492"/>
      <c r="AK58" s="492"/>
      <c r="AL58" s="492"/>
      <c r="AM58" s="492"/>
      <c r="AN58" s="492"/>
      <c r="AO58" s="492"/>
      <c r="AP58" s="492"/>
      <c r="AQ58" s="234">
        <v>0</v>
      </c>
      <c r="AR58" s="234">
        <v>0</v>
      </c>
      <c r="AS58" s="234">
        <v>0</v>
      </c>
      <c r="AT58" s="277">
        <f t="shared" si="48"/>
        <v>0</v>
      </c>
      <c r="AU58" s="278">
        <f t="shared" si="49"/>
        <v>0</v>
      </c>
    </row>
    <row r="59" spans="1:47" x14ac:dyDescent="0.35">
      <c r="A59" s="415">
        <v>10</v>
      </c>
      <c r="B59" s="313" t="s">
        <v>205</v>
      </c>
      <c r="C59" s="492"/>
      <c r="D59" s="492"/>
      <c r="E59" s="492"/>
      <c r="F59" s="492"/>
      <c r="G59" s="492"/>
      <c r="H59" s="492"/>
      <c r="I59" s="492"/>
      <c r="J59" s="234">
        <v>0</v>
      </c>
      <c r="K59" s="234">
        <v>0</v>
      </c>
      <c r="L59" s="234">
        <v>0</v>
      </c>
      <c r="M59" s="236">
        <f t="shared" si="39"/>
        <v>0</v>
      </c>
      <c r="N59" s="223"/>
      <c r="P59" s="415">
        <v>10</v>
      </c>
      <c r="Q59" s="417" t="s">
        <v>205</v>
      </c>
      <c r="R59" s="513"/>
      <c r="S59" s="513"/>
      <c r="T59" s="513"/>
      <c r="U59" s="513"/>
      <c r="V59" s="513"/>
      <c r="W59" s="513"/>
      <c r="X59" s="513"/>
      <c r="Y59" s="513"/>
      <c r="Z59" s="234">
        <v>0</v>
      </c>
      <c r="AA59" s="234">
        <v>0</v>
      </c>
      <c r="AB59" s="234">
        <v>0</v>
      </c>
      <c r="AC59" s="295">
        <f>SUM(Z59:AB59)</f>
        <v>0</v>
      </c>
      <c r="AD59" s="296">
        <f t="shared" si="47"/>
        <v>0</v>
      </c>
      <c r="AE59" s="223"/>
      <c r="AF59" s="223"/>
      <c r="AG59" s="415">
        <v>10</v>
      </c>
      <c r="AH59" s="513" t="s">
        <v>205</v>
      </c>
      <c r="AI59" s="513"/>
      <c r="AJ59" s="491"/>
      <c r="AK59" s="491"/>
      <c r="AL59" s="491"/>
      <c r="AM59" s="491"/>
      <c r="AN59" s="491"/>
      <c r="AO59" s="491"/>
      <c r="AP59" s="491"/>
      <c r="AQ59" s="234">
        <v>0</v>
      </c>
      <c r="AR59" s="234">
        <v>0</v>
      </c>
      <c r="AS59" s="234">
        <v>0</v>
      </c>
      <c r="AT59" s="277">
        <f t="shared" si="48"/>
        <v>0</v>
      </c>
      <c r="AU59" s="278">
        <f t="shared" si="49"/>
        <v>0</v>
      </c>
    </row>
    <row r="60" spans="1:47" ht="17.25" customHeight="1" x14ac:dyDescent="0.35">
      <c r="A60" s="415">
        <v>11</v>
      </c>
      <c r="B60" s="313" t="s">
        <v>205</v>
      </c>
      <c r="C60" s="492"/>
      <c r="D60" s="492"/>
      <c r="E60" s="492"/>
      <c r="F60" s="492"/>
      <c r="G60" s="492"/>
      <c r="H60" s="492"/>
      <c r="I60" s="492"/>
      <c r="J60" s="234">
        <v>0</v>
      </c>
      <c r="K60" s="234">
        <v>0</v>
      </c>
      <c r="L60" s="234">
        <v>0</v>
      </c>
      <c r="M60" s="236">
        <f>SUM(J60:L60)</f>
        <v>0</v>
      </c>
      <c r="N60" s="223"/>
      <c r="P60" s="415">
        <v>11</v>
      </c>
      <c r="Q60" s="417" t="s">
        <v>205</v>
      </c>
      <c r="R60" s="513"/>
      <c r="S60" s="513"/>
      <c r="T60" s="513"/>
      <c r="U60" s="513"/>
      <c r="V60" s="513"/>
      <c r="W60" s="513"/>
      <c r="X60" s="513"/>
      <c r="Y60" s="513"/>
      <c r="Z60" s="234">
        <v>0</v>
      </c>
      <c r="AA60" s="234">
        <v>0</v>
      </c>
      <c r="AB60" s="234">
        <v>0</v>
      </c>
      <c r="AC60" s="295">
        <f>SUM(Z60:AB60)</f>
        <v>0</v>
      </c>
      <c r="AD60" s="296">
        <f t="shared" si="47"/>
        <v>0</v>
      </c>
      <c r="AE60" s="223"/>
      <c r="AF60" s="223"/>
      <c r="AG60" s="415">
        <v>11</v>
      </c>
      <c r="AH60" s="513" t="s">
        <v>205</v>
      </c>
      <c r="AI60" s="513"/>
      <c r="AJ60" s="491"/>
      <c r="AK60" s="491"/>
      <c r="AL60" s="491"/>
      <c r="AM60" s="491"/>
      <c r="AN60" s="491"/>
      <c r="AO60" s="491"/>
      <c r="AP60" s="491"/>
      <c r="AQ60" s="234">
        <v>0</v>
      </c>
      <c r="AR60" s="234">
        <v>0</v>
      </c>
      <c r="AS60" s="234">
        <v>0</v>
      </c>
      <c r="AT60" s="277">
        <f>SUM(AQ60:AS60)</f>
        <v>0</v>
      </c>
      <c r="AU60" s="278">
        <f t="shared" si="49"/>
        <v>0</v>
      </c>
    </row>
    <row r="61" spans="1:47" ht="16" thickBot="1" x14ac:dyDescent="0.4">
      <c r="A61" s="504" t="s">
        <v>36</v>
      </c>
      <c r="B61" s="505"/>
      <c r="C61" s="505"/>
      <c r="D61" s="505"/>
      <c r="E61" s="505"/>
      <c r="F61" s="505"/>
      <c r="G61" s="505"/>
      <c r="H61" s="505"/>
      <c r="I61" s="505"/>
      <c r="J61" s="250">
        <f>SUM(J50:J60)</f>
        <v>0</v>
      </c>
      <c r="K61" s="250">
        <f t="shared" ref="K61:L61" si="50">SUM(K50:K60)</f>
        <v>0</v>
      </c>
      <c r="L61" s="250">
        <f t="shared" si="50"/>
        <v>0</v>
      </c>
      <c r="M61" s="237">
        <f>SUM(J61:L61)</f>
        <v>0</v>
      </c>
      <c r="N61" s="223"/>
      <c r="P61" s="578" t="s">
        <v>36</v>
      </c>
      <c r="Q61" s="579"/>
      <c r="R61" s="579"/>
      <c r="S61" s="579"/>
      <c r="T61" s="579"/>
      <c r="U61" s="579"/>
      <c r="V61" s="579"/>
      <c r="W61" s="579"/>
      <c r="X61" s="579"/>
      <c r="Y61" s="579"/>
      <c r="Z61" s="293">
        <f>SUM(Z50:Z60)</f>
        <v>0</v>
      </c>
      <c r="AA61" s="293">
        <f t="shared" ref="AA61:AB61" si="51">SUM(AA50:AA60)</f>
        <v>0</v>
      </c>
      <c r="AB61" s="293">
        <f t="shared" si="51"/>
        <v>0</v>
      </c>
      <c r="AC61" s="293">
        <f>SUM(AC50:AC60)</f>
        <v>0</v>
      </c>
      <c r="AD61" s="294">
        <f>SUM(AD50:AD60)</f>
        <v>0</v>
      </c>
      <c r="AE61" s="223"/>
      <c r="AF61" s="223"/>
      <c r="AG61" s="578" t="s">
        <v>36</v>
      </c>
      <c r="AH61" s="579"/>
      <c r="AI61" s="579"/>
      <c r="AJ61" s="579"/>
      <c r="AK61" s="579"/>
      <c r="AL61" s="579"/>
      <c r="AM61" s="579"/>
      <c r="AN61" s="579"/>
      <c r="AO61" s="579"/>
      <c r="AP61" s="579"/>
      <c r="AQ61" s="275">
        <f>SUM(AQ50:AQ60)</f>
        <v>0</v>
      </c>
      <c r="AR61" s="275">
        <f t="shared" ref="AR61:AU61" si="52">SUM(AR50:AR60)</f>
        <v>0</v>
      </c>
      <c r="AS61" s="275">
        <f t="shared" si="52"/>
        <v>0</v>
      </c>
      <c r="AT61" s="275">
        <f t="shared" si="52"/>
        <v>0</v>
      </c>
      <c r="AU61" s="276">
        <f t="shared" si="52"/>
        <v>0</v>
      </c>
    </row>
    <row r="62" spans="1:47" s="358" customFormat="1" ht="4.5" customHeight="1" x14ac:dyDescent="0.35">
      <c r="B62" s="281"/>
      <c r="C62" s="360"/>
      <c r="D62" s="360"/>
      <c r="E62" s="360"/>
      <c r="F62" s="360"/>
      <c r="G62" s="360"/>
      <c r="H62" s="360"/>
      <c r="I62" s="360"/>
      <c r="J62" s="283"/>
      <c r="K62" s="283"/>
      <c r="L62" s="283"/>
      <c r="M62" s="246"/>
      <c r="N62" s="223"/>
      <c r="R62" s="281"/>
      <c r="S62" s="284"/>
      <c r="T62" s="284"/>
      <c r="U62" s="284"/>
      <c r="V62" s="284"/>
      <c r="W62" s="284"/>
      <c r="X62" s="284"/>
      <c r="Y62" s="284"/>
      <c r="Z62" s="283"/>
      <c r="AA62" s="283"/>
      <c r="AB62" s="283"/>
      <c r="AC62" s="246"/>
      <c r="AD62" s="246"/>
      <c r="AE62" s="223"/>
      <c r="AF62" s="223"/>
      <c r="AI62" s="281"/>
      <c r="AJ62" s="284"/>
      <c r="AK62" s="284"/>
      <c r="AL62" s="284"/>
      <c r="AM62" s="284"/>
      <c r="AN62" s="284"/>
      <c r="AO62" s="284"/>
      <c r="AP62" s="284"/>
      <c r="AQ62" s="283"/>
      <c r="AR62" s="283"/>
      <c r="AS62" s="283"/>
      <c r="AT62" s="246"/>
      <c r="AU62" s="246"/>
    </row>
    <row r="63" spans="1:47" ht="3.75" customHeight="1" thickBot="1" x14ac:dyDescent="0.4">
      <c r="A63" s="242"/>
      <c r="B63" s="242"/>
      <c r="C63" s="242"/>
      <c r="D63" s="242"/>
      <c r="E63" s="242"/>
      <c r="F63" s="242"/>
      <c r="G63" s="242"/>
      <c r="H63" s="242"/>
      <c r="I63" s="413"/>
      <c r="J63" s="246"/>
      <c r="K63" s="246"/>
      <c r="L63" s="246"/>
      <c r="M63" s="246"/>
      <c r="N63" s="223"/>
      <c r="Q63" s="242"/>
      <c r="R63" s="242"/>
      <c r="S63" s="242"/>
      <c r="T63" s="242"/>
      <c r="U63" s="242"/>
      <c r="V63" s="242"/>
      <c r="W63" s="242"/>
      <c r="X63" s="242"/>
      <c r="Y63" s="413"/>
      <c r="Z63" s="246"/>
      <c r="AA63" s="246"/>
      <c r="AB63" s="246"/>
      <c r="AC63" s="246"/>
      <c r="AD63" s="246"/>
      <c r="AE63" s="223"/>
      <c r="AF63" s="223"/>
      <c r="AH63" s="242"/>
      <c r="AI63" s="242"/>
      <c r="AJ63" s="242"/>
      <c r="AK63" s="242"/>
      <c r="AL63" s="242"/>
      <c r="AM63" s="242"/>
      <c r="AN63" s="242"/>
      <c r="AO63" s="242"/>
      <c r="AP63" s="413"/>
      <c r="AQ63" s="246"/>
      <c r="AR63" s="246"/>
      <c r="AS63" s="246"/>
      <c r="AT63" s="246"/>
      <c r="AU63" s="246"/>
    </row>
    <row r="64" spans="1:47" x14ac:dyDescent="0.35">
      <c r="A64" s="544" t="s">
        <v>182</v>
      </c>
      <c r="B64" s="545"/>
      <c r="C64" s="545"/>
      <c r="D64" s="545"/>
      <c r="E64" s="545"/>
      <c r="F64" s="545"/>
      <c r="G64" s="545"/>
      <c r="H64" s="545"/>
      <c r="I64" s="545"/>
      <c r="J64" s="244">
        <f>SUM(J61,J47,J41,H34)</f>
        <v>0</v>
      </c>
      <c r="K64" s="244">
        <f>SUM(K61,K47,K41,K34)</f>
        <v>0</v>
      </c>
      <c r="L64" s="244">
        <f>SUM(L61,L47,L41,L34)</f>
        <v>0</v>
      </c>
      <c r="M64" s="245">
        <f t="shared" ref="M64" si="53">SUM(J64:L64)</f>
        <v>0</v>
      </c>
      <c r="N64" s="223"/>
      <c r="P64" s="544" t="s">
        <v>182</v>
      </c>
      <c r="Q64" s="545"/>
      <c r="R64" s="545"/>
      <c r="S64" s="545"/>
      <c r="T64" s="545"/>
      <c r="U64" s="545"/>
      <c r="V64" s="545"/>
      <c r="W64" s="545"/>
      <c r="X64" s="545"/>
      <c r="Y64" s="545"/>
      <c r="Z64" s="300">
        <f>SUM(Z61, Z47, Z41, X34)</f>
        <v>0</v>
      </c>
      <c r="AA64" s="300">
        <f>SUM(AA61, AA47, AA41, AA34)</f>
        <v>0</v>
      </c>
      <c r="AB64" s="300">
        <f>SUM(AB61, AB47, AB41, AB34)</f>
        <v>0</v>
      </c>
      <c r="AC64" s="300">
        <f>SUM(Z64:AB64)</f>
        <v>0</v>
      </c>
      <c r="AD64" s="301">
        <f>M64-AC64</f>
        <v>0</v>
      </c>
      <c r="AE64" s="223"/>
      <c r="AF64" s="223"/>
      <c r="AG64" s="544" t="s">
        <v>182</v>
      </c>
      <c r="AH64" s="545"/>
      <c r="AI64" s="545"/>
      <c r="AJ64" s="545"/>
      <c r="AK64" s="545"/>
      <c r="AL64" s="545"/>
      <c r="AM64" s="545"/>
      <c r="AN64" s="545"/>
      <c r="AO64" s="545"/>
      <c r="AP64" s="545"/>
      <c r="AQ64" s="286">
        <f>SUM(AQ61, AQ47, AQ41, AO34)</f>
        <v>0</v>
      </c>
      <c r="AR64" s="286">
        <f>SUM(AR61, AR47, AR41, AR34)</f>
        <v>0</v>
      </c>
      <c r="AS64" s="286">
        <f>SUM(AS61, AS47, AS41, AS34)</f>
        <v>0</v>
      </c>
      <c r="AT64" s="286">
        <f>SUM(AQ64:AS64)</f>
        <v>0</v>
      </c>
      <c r="AU64" s="287">
        <f>IF($S$73&lt;&gt;0, AC64-AT64, M64-AT64)</f>
        <v>0</v>
      </c>
    </row>
    <row r="65" spans="1:49" ht="16" thickBot="1" x14ac:dyDescent="0.4">
      <c r="A65" s="540" t="s">
        <v>183</v>
      </c>
      <c r="B65" s="541"/>
      <c r="C65" s="541"/>
      <c r="D65" s="541"/>
      <c r="E65" s="541"/>
      <c r="F65" s="541"/>
      <c r="G65" s="541"/>
      <c r="H65" s="541"/>
      <c r="I65" s="541"/>
      <c r="J65" s="593">
        <f xml:space="preserve"> SUM(K61, L61, K47, L47, K41, L41, K34, L34)</f>
        <v>0</v>
      </c>
      <c r="K65" s="593"/>
      <c r="L65" s="593"/>
      <c r="M65" s="594"/>
      <c r="N65" s="223"/>
      <c r="P65" s="540" t="s">
        <v>183</v>
      </c>
      <c r="Q65" s="541"/>
      <c r="R65" s="541"/>
      <c r="S65" s="541"/>
      <c r="T65" s="541"/>
      <c r="U65" s="541"/>
      <c r="V65" s="541"/>
      <c r="W65" s="541"/>
      <c r="X65" s="541"/>
      <c r="Y65" s="541"/>
      <c r="Z65" s="588">
        <f>SUM(AA61, AB61, AA47, AB47, AA41, AB41,AA34, AB34)</f>
        <v>0</v>
      </c>
      <c r="AA65" s="588"/>
      <c r="AB65" s="588"/>
      <c r="AC65" s="588"/>
      <c r="AD65" s="294">
        <f>J65-Z65</f>
        <v>0</v>
      </c>
      <c r="AE65" s="223"/>
      <c r="AF65" s="223"/>
      <c r="AG65" s="540" t="s">
        <v>183</v>
      </c>
      <c r="AH65" s="541"/>
      <c r="AI65" s="541"/>
      <c r="AJ65" s="541"/>
      <c r="AK65" s="541"/>
      <c r="AL65" s="541"/>
      <c r="AM65" s="541"/>
      <c r="AN65" s="541"/>
      <c r="AO65" s="541"/>
      <c r="AP65" s="541"/>
      <c r="AQ65" s="539">
        <f>SUM(AR61, AS61, AR47, AS47, AR41, AS41,AR34, AS34)</f>
        <v>0</v>
      </c>
      <c r="AR65" s="539"/>
      <c r="AS65" s="539"/>
      <c r="AT65" s="539"/>
      <c r="AU65" s="276">
        <f>IF($S$73&lt;&gt;0, AC65-AQ65, J65-AQ65)</f>
        <v>0</v>
      </c>
    </row>
    <row r="66" spans="1:49" s="224" customFormat="1" ht="16" thickBot="1" x14ac:dyDescent="0.4">
      <c r="A66" s="358"/>
      <c r="B66" s="413"/>
      <c r="C66" s="413"/>
      <c r="D66" s="413"/>
      <c r="E66" s="413"/>
      <c r="F66" s="413"/>
      <c r="G66" s="413"/>
      <c r="H66" s="413"/>
      <c r="I66" s="413"/>
      <c r="J66" s="258"/>
      <c r="K66" s="258"/>
      <c r="L66" s="258"/>
      <c r="M66" s="358"/>
      <c r="N66" s="223"/>
      <c r="O66" s="357"/>
      <c r="P66" s="358"/>
      <c r="Q66" s="358"/>
      <c r="R66" s="413"/>
      <c r="S66" s="413"/>
      <c r="T66" s="413"/>
      <c r="U66" s="413"/>
      <c r="V66" s="413"/>
      <c r="W66" s="413"/>
      <c r="X66" s="413"/>
      <c r="Y66" s="413"/>
      <c r="Z66" s="258"/>
      <c r="AA66" s="258"/>
      <c r="AB66" s="258"/>
      <c r="AC66" s="358"/>
      <c r="AD66" s="246"/>
      <c r="AE66" s="223"/>
      <c r="AF66" s="223"/>
      <c r="AG66" s="358"/>
      <c r="AH66" s="358"/>
      <c r="AI66" s="413"/>
      <c r="AJ66" s="413"/>
      <c r="AK66" s="413"/>
      <c r="AL66" s="413"/>
      <c r="AM66" s="413"/>
      <c r="AN66" s="413"/>
      <c r="AO66" s="413"/>
      <c r="AP66" s="413"/>
      <c r="AQ66" s="258"/>
      <c r="AR66" s="258"/>
      <c r="AS66" s="258"/>
      <c r="AT66" s="358"/>
      <c r="AU66" s="246"/>
      <c r="AV66" s="357"/>
      <c r="AW66" s="357"/>
    </row>
    <row r="67" spans="1:49" s="242" customFormat="1" x14ac:dyDescent="0.35">
      <c r="A67" s="502" t="s">
        <v>100</v>
      </c>
      <c r="B67" s="503"/>
      <c r="C67" s="503"/>
      <c r="D67" s="503"/>
      <c r="E67" s="503"/>
      <c r="F67" s="503"/>
      <c r="G67" s="503"/>
      <c r="H67" s="503"/>
      <c r="I67" s="503"/>
      <c r="J67" s="425" t="s">
        <v>17</v>
      </c>
      <c r="K67" s="542" t="s">
        <v>4</v>
      </c>
      <c r="L67" s="542"/>
      <c r="M67" s="418" t="s">
        <v>49</v>
      </c>
      <c r="N67" s="261"/>
      <c r="P67" s="502" t="s">
        <v>100</v>
      </c>
      <c r="Q67" s="503"/>
      <c r="R67" s="503"/>
      <c r="S67" s="503"/>
      <c r="T67" s="503"/>
      <c r="U67" s="503"/>
      <c r="V67" s="503"/>
      <c r="W67" s="503"/>
      <c r="X67" s="503"/>
      <c r="Y67" s="503"/>
      <c r="Z67" s="329" t="s">
        <v>77</v>
      </c>
      <c r="AA67" s="542" t="s">
        <v>4</v>
      </c>
      <c r="AB67" s="542"/>
      <c r="AC67" s="414" t="s">
        <v>18</v>
      </c>
      <c r="AD67" s="268" t="s">
        <v>114</v>
      </c>
      <c r="AE67" s="261"/>
      <c r="AF67" s="261"/>
      <c r="AG67" s="502" t="s">
        <v>100</v>
      </c>
      <c r="AH67" s="503"/>
      <c r="AI67" s="503"/>
      <c r="AJ67" s="503"/>
      <c r="AK67" s="503"/>
      <c r="AL67" s="503"/>
      <c r="AM67" s="503"/>
      <c r="AN67" s="503"/>
      <c r="AO67" s="503"/>
      <c r="AP67" s="503"/>
      <c r="AQ67" s="329" t="s">
        <v>212</v>
      </c>
      <c r="AR67" s="542" t="s">
        <v>4</v>
      </c>
      <c r="AS67" s="542"/>
      <c r="AT67" s="414" t="s">
        <v>214</v>
      </c>
      <c r="AU67" s="268" t="s">
        <v>110</v>
      </c>
    </row>
    <row r="68" spans="1:49" ht="16" thickBot="1" x14ac:dyDescent="0.4">
      <c r="A68" s="540" t="s">
        <v>37</v>
      </c>
      <c r="B68" s="541"/>
      <c r="C68" s="541"/>
      <c r="D68" s="541"/>
      <c r="E68" s="541"/>
      <c r="F68" s="541"/>
      <c r="G68" s="541"/>
      <c r="H68" s="541"/>
      <c r="I68" s="541"/>
      <c r="J68" s="243">
        <f>(SUM(J61, J47, J41, H34))*'Cumulative Budget'!$G$36</f>
        <v>0</v>
      </c>
      <c r="K68" s="593">
        <f>(SUM(K61, L61, K47, L47, K41, L41, K34, L34))*'Cumulative Budget'!$G$36</f>
        <v>0</v>
      </c>
      <c r="L68" s="593"/>
      <c r="M68" s="237">
        <f t="shared" ref="M68" si="54">SUM(J68:L68)</f>
        <v>0</v>
      </c>
      <c r="N68" s="223"/>
      <c r="P68" s="540" t="s">
        <v>37</v>
      </c>
      <c r="Q68" s="541"/>
      <c r="R68" s="541"/>
      <c r="S68" s="541"/>
      <c r="T68" s="541"/>
      <c r="U68" s="541"/>
      <c r="V68" s="541"/>
      <c r="W68" s="541"/>
      <c r="X68" s="541"/>
      <c r="Y68" s="541"/>
      <c r="Z68" s="302">
        <f>(SUM(Z61, Z47, Z41,X34))*'Cumulative Budget'!$G$36</f>
        <v>0</v>
      </c>
      <c r="AA68" s="588">
        <f>(SUM( AA61, AB61, AA47, AB47, AA41, AB41, AA34, AB34))*'Cumulative Budget'!$G$36</f>
        <v>0</v>
      </c>
      <c r="AB68" s="588"/>
      <c r="AC68" s="293">
        <f>SUM(Z68:AB68)</f>
        <v>0</v>
      </c>
      <c r="AD68" s="294">
        <f t="shared" ref="AD68" si="55">M68-AC68</f>
        <v>0</v>
      </c>
      <c r="AE68" s="223"/>
      <c r="AF68" s="223"/>
      <c r="AG68" s="540" t="s">
        <v>37</v>
      </c>
      <c r="AH68" s="541"/>
      <c r="AI68" s="541"/>
      <c r="AJ68" s="541"/>
      <c r="AK68" s="541"/>
      <c r="AL68" s="541"/>
      <c r="AM68" s="541"/>
      <c r="AN68" s="541"/>
      <c r="AO68" s="541"/>
      <c r="AP68" s="541"/>
      <c r="AQ68" s="443">
        <v>0</v>
      </c>
      <c r="AR68" s="563">
        <v>0</v>
      </c>
      <c r="AS68" s="563"/>
      <c r="AT68" s="275">
        <f>SUM(AQ68:AS68)</f>
        <v>0</v>
      </c>
      <c r="AU68" s="276">
        <f>IF($S$73&lt;&gt;0, AC68-AT68, M68-AT68)</f>
        <v>0</v>
      </c>
    </row>
    <row r="69" spans="1:49" s="358" customFormat="1" ht="16.5" customHeight="1" thickBot="1" x14ac:dyDescent="0.4">
      <c r="A69" s="359" t="s">
        <v>99</v>
      </c>
      <c r="B69" s="359"/>
      <c r="J69" s="233"/>
      <c r="K69" s="233"/>
      <c r="L69" s="233"/>
      <c r="M69" s="233"/>
      <c r="N69" s="223"/>
      <c r="O69" s="357"/>
      <c r="P69" s="359" t="s">
        <v>99</v>
      </c>
      <c r="Q69" s="359"/>
      <c r="R69" s="359"/>
      <c r="Z69" s="233"/>
      <c r="AA69" s="233"/>
      <c r="AB69" s="233"/>
      <c r="AC69" s="233"/>
      <c r="AD69" s="233"/>
      <c r="AE69" s="223"/>
      <c r="AF69" s="223"/>
      <c r="AG69" s="359" t="s">
        <v>99</v>
      </c>
      <c r="AH69" s="359"/>
      <c r="AI69" s="359"/>
      <c r="AQ69" s="233"/>
      <c r="AR69" s="233"/>
      <c r="AS69" s="233"/>
      <c r="AT69" s="233"/>
      <c r="AU69" s="233"/>
      <c r="AV69" s="357"/>
    </row>
    <row r="70" spans="1:49" s="331" customFormat="1" ht="16" thickBot="1" x14ac:dyDescent="0.4">
      <c r="A70" s="581" t="s">
        <v>101</v>
      </c>
      <c r="B70" s="582"/>
      <c r="C70" s="582"/>
      <c r="D70" s="582"/>
      <c r="E70" s="582"/>
      <c r="F70" s="582"/>
      <c r="G70" s="582"/>
      <c r="H70" s="582"/>
      <c r="I70" s="582"/>
      <c r="J70" s="239">
        <f>SUM(J68, J61, J47, J41, H34)</f>
        <v>0</v>
      </c>
      <c r="K70" s="211">
        <f>SUM(K68, K61, K47, K41, K34)</f>
        <v>0</v>
      </c>
      <c r="L70" s="239">
        <f>SUM(L61, L47, L41, L34)</f>
        <v>0</v>
      </c>
      <c r="M70" s="240">
        <f>SUM(J70:L70)</f>
        <v>0</v>
      </c>
      <c r="N70" s="246"/>
      <c r="P70" s="589" t="s">
        <v>101</v>
      </c>
      <c r="Q70" s="590"/>
      <c r="R70" s="590"/>
      <c r="S70" s="590"/>
      <c r="T70" s="590"/>
      <c r="U70" s="590"/>
      <c r="V70" s="590"/>
      <c r="W70" s="590"/>
      <c r="X70" s="590"/>
      <c r="Y70" s="590"/>
      <c r="Z70" s="303">
        <f xml:space="preserve"> SUM(Z68, Z61, Z47, Z41, X34)</f>
        <v>0</v>
      </c>
      <c r="AA70" s="212">
        <f xml:space="preserve"> SUM(AA68, AA61, AA47, AA41, AA34)</f>
        <v>0</v>
      </c>
      <c r="AB70" s="303">
        <f xml:space="preserve"> SUM(AB61, AB47, AB41, AB34)</f>
        <v>0</v>
      </c>
      <c r="AC70" s="297">
        <f>SUM(Z70:AB70)</f>
        <v>0</v>
      </c>
      <c r="AD70" s="298">
        <f>M70-AC70</f>
        <v>0</v>
      </c>
      <c r="AE70" s="246"/>
      <c r="AF70" s="246"/>
      <c r="AG70" s="564" t="s">
        <v>101</v>
      </c>
      <c r="AH70" s="565"/>
      <c r="AI70" s="565"/>
      <c r="AJ70" s="565"/>
      <c r="AK70" s="565"/>
      <c r="AL70" s="565"/>
      <c r="AM70" s="565"/>
      <c r="AN70" s="565"/>
      <c r="AO70" s="565"/>
      <c r="AP70" s="565"/>
      <c r="AQ70" s="288">
        <f xml:space="preserve"> SUM(AQ68, AQ61, AQ47, AQ41, AO34)</f>
        <v>0</v>
      </c>
      <c r="AR70" s="213">
        <f xml:space="preserve"> SUM(AR68, AR61, AR47, AR41, AR34)</f>
        <v>0</v>
      </c>
      <c r="AS70" s="288">
        <f xml:space="preserve"> SUM(AS61, AS47, AS41, AS34)</f>
        <v>0</v>
      </c>
      <c r="AT70" s="279">
        <f>SUM(AQ70:AS70)</f>
        <v>0</v>
      </c>
      <c r="AU70" s="280">
        <f>IF($S$73&lt;&gt;0, AC70-AT70, M70-AT70)</f>
        <v>0</v>
      </c>
    </row>
    <row r="71" spans="1:49" x14ac:dyDescent="0.35">
      <c r="F71" s="357"/>
      <c r="G71" s="357"/>
      <c r="N71" s="223"/>
    </row>
    <row r="72" spans="1:49" ht="16" thickBot="1" x14ac:dyDescent="0.4">
      <c r="F72" s="357"/>
      <c r="G72" s="357"/>
      <c r="K72" s="310"/>
      <c r="S72" s="270"/>
      <c r="T72" s="270"/>
      <c r="U72" s="270"/>
    </row>
    <row r="73" spans="1:49" x14ac:dyDescent="0.35">
      <c r="B73" s="576" t="s">
        <v>103</v>
      </c>
      <c r="C73" s="577"/>
      <c r="D73" s="264">
        <f>J70</f>
        <v>0</v>
      </c>
      <c r="F73" s="357"/>
      <c r="G73" s="357"/>
      <c r="O73" s="309"/>
      <c r="P73" s="640" t="s">
        <v>103</v>
      </c>
      <c r="Q73" s="641"/>
      <c r="R73" s="641"/>
      <c r="S73" s="194">
        <f>Z70</f>
        <v>0</v>
      </c>
      <c r="T73" s="583" t="s">
        <v>104</v>
      </c>
      <c r="U73" s="584"/>
      <c r="V73" s="160">
        <f>D73-S73</f>
        <v>0</v>
      </c>
      <c r="X73" s="430"/>
      <c r="Y73" s="601"/>
      <c r="Z73" s="601"/>
      <c r="AA73" s="430"/>
      <c r="AB73" s="430"/>
      <c r="AG73" s="642" t="s">
        <v>191</v>
      </c>
      <c r="AH73" s="548"/>
      <c r="AI73" s="548"/>
      <c r="AJ73" s="438">
        <f>AQ70</f>
        <v>0</v>
      </c>
      <c r="AK73" s="548" t="s">
        <v>196</v>
      </c>
      <c r="AL73" s="548"/>
      <c r="AM73" s="289">
        <f>IF($S$73&lt;&gt;0, S73-AJ73, D73-AJ73)</f>
        <v>0</v>
      </c>
      <c r="AO73" s="315" t="s">
        <v>89</v>
      </c>
      <c r="AP73" s="556"/>
      <c r="AQ73" s="556"/>
      <c r="AR73" s="426" t="s">
        <v>90</v>
      </c>
      <c r="AS73" s="435"/>
    </row>
    <row r="74" spans="1:49" x14ac:dyDescent="0.35">
      <c r="B74" s="535" t="s">
        <v>172</v>
      </c>
      <c r="C74" s="536"/>
      <c r="D74" s="390">
        <f>K70</f>
        <v>0</v>
      </c>
      <c r="F74" s="357"/>
      <c r="G74" s="357"/>
      <c r="O74" s="309"/>
      <c r="P74" s="597" t="s">
        <v>172</v>
      </c>
      <c r="Q74" s="598"/>
      <c r="R74" s="598"/>
      <c r="S74" s="391">
        <f>AA70</f>
        <v>0</v>
      </c>
      <c r="T74" s="585" t="s">
        <v>105</v>
      </c>
      <c r="U74" s="586"/>
      <c r="V74" s="161">
        <f t="shared" ref="V74:V77" si="56">D74-S74</f>
        <v>0</v>
      </c>
      <c r="X74" s="430"/>
      <c r="Y74" s="604"/>
      <c r="Z74" s="604"/>
      <c r="AA74" s="604"/>
      <c r="AB74" s="604"/>
      <c r="AG74" s="555" t="s">
        <v>192</v>
      </c>
      <c r="AH74" s="550"/>
      <c r="AI74" s="550"/>
      <c r="AJ74" s="439">
        <f>AR70</f>
        <v>0</v>
      </c>
      <c r="AK74" s="550" t="s">
        <v>197</v>
      </c>
      <c r="AL74" s="550"/>
      <c r="AM74" s="290">
        <f t="shared" ref="AM74:AM77" si="57">IF($S$73&lt;&gt;0, S74-AJ74, D74-AJ74)</f>
        <v>0</v>
      </c>
      <c r="AO74" s="314" t="s">
        <v>91</v>
      </c>
      <c r="AP74" s="532"/>
      <c r="AQ74" s="532"/>
      <c r="AR74" s="532"/>
      <c r="AS74" s="562"/>
    </row>
    <row r="75" spans="1:49" ht="16" thickBot="1" x14ac:dyDescent="0.4">
      <c r="B75" s="535" t="s">
        <v>113</v>
      </c>
      <c r="C75" s="536"/>
      <c r="D75" s="265">
        <f>L70</f>
        <v>0</v>
      </c>
      <c r="F75" s="357"/>
      <c r="G75" s="357"/>
      <c r="O75" s="309"/>
      <c r="P75" s="597" t="s">
        <v>113</v>
      </c>
      <c r="Q75" s="598"/>
      <c r="R75" s="598"/>
      <c r="S75" s="193">
        <f>AB70</f>
        <v>0</v>
      </c>
      <c r="T75" s="585" t="s">
        <v>106</v>
      </c>
      <c r="U75" s="586"/>
      <c r="V75" s="161">
        <f t="shared" si="56"/>
        <v>0</v>
      </c>
      <c r="X75" s="430"/>
      <c r="Y75" s="601"/>
      <c r="Z75" s="601"/>
      <c r="AA75" s="430"/>
      <c r="AB75" s="430"/>
      <c r="AG75" s="555" t="s">
        <v>193</v>
      </c>
      <c r="AH75" s="550"/>
      <c r="AI75" s="550"/>
      <c r="AJ75" s="433">
        <f>AS70</f>
        <v>0</v>
      </c>
      <c r="AK75" s="550" t="s">
        <v>198</v>
      </c>
      <c r="AL75" s="550"/>
      <c r="AM75" s="290">
        <f t="shared" si="57"/>
        <v>0</v>
      </c>
      <c r="AO75" s="318" t="s">
        <v>92</v>
      </c>
      <c r="AP75" s="557"/>
      <c r="AQ75" s="557"/>
      <c r="AR75" s="427" t="s">
        <v>90</v>
      </c>
      <c r="AS75" s="436"/>
    </row>
    <row r="76" spans="1:49" ht="16" thickBot="1" x14ac:dyDescent="0.4">
      <c r="B76" s="535" t="s">
        <v>109</v>
      </c>
      <c r="C76" s="536"/>
      <c r="D76" s="390">
        <f>K70+L70</f>
        <v>0</v>
      </c>
      <c r="F76" s="357"/>
      <c r="G76" s="357"/>
      <c r="O76" s="309"/>
      <c r="P76" s="597" t="s">
        <v>109</v>
      </c>
      <c r="Q76" s="598"/>
      <c r="R76" s="598"/>
      <c r="S76" s="391">
        <f>SUM(S74:S75)</f>
        <v>0</v>
      </c>
      <c r="T76" s="585" t="s">
        <v>107</v>
      </c>
      <c r="U76" s="586"/>
      <c r="V76" s="161">
        <f t="shared" si="56"/>
        <v>0</v>
      </c>
      <c r="X76" s="247"/>
      <c r="Y76" s="247"/>
      <c r="Z76" s="247"/>
      <c r="AA76" s="247"/>
      <c r="AB76" s="247"/>
      <c r="AG76" s="555" t="s">
        <v>194</v>
      </c>
      <c r="AH76" s="550"/>
      <c r="AI76" s="550"/>
      <c r="AJ76" s="439">
        <f>SUM(AJ74:AJ75)</f>
        <v>0</v>
      </c>
      <c r="AK76" s="550" t="s">
        <v>200</v>
      </c>
      <c r="AL76" s="550"/>
      <c r="AM76" s="290">
        <f t="shared" si="57"/>
        <v>0</v>
      </c>
      <c r="AO76" s="247"/>
      <c r="AP76" s="247"/>
      <c r="AQ76" s="247"/>
      <c r="AR76" s="247"/>
      <c r="AS76" s="247"/>
    </row>
    <row r="77" spans="1:49" ht="16" thickBot="1" x14ac:dyDescent="0.4">
      <c r="B77" s="535" t="s">
        <v>173</v>
      </c>
      <c r="C77" s="536"/>
      <c r="D77" s="265">
        <f>M70</f>
        <v>0</v>
      </c>
      <c r="F77" s="357"/>
      <c r="G77" s="357"/>
      <c r="O77" s="309"/>
      <c r="P77" s="597" t="s">
        <v>173</v>
      </c>
      <c r="Q77" s="598"/>
      <c r="R77" s="598"/>
      <c r="S77" s="193">
        <f>AC70</f>
        <v>0</v>
      </c>
      <c r="T77" s="580" t="s">
        <v>108</v>
      </c>
      <c r="U77" s="580"/>
      <c r="V77" s="196">
        <f t="shared" si="56"/>
        <v>0</v>
      </c>
      <c r="W77" s="358"/>
      <c r="X77" s="602"/>
      <c r="Y77" s="602"/>
      <c r="Z77" s="603"/>
      <c r="AA77" s="603"/>
      <c r="AB77" s="603"/>
      <c r="AC77" s="358"/>
      <c r="AD77" s="358"/>
      <c r="AG77" s="555" t="s">
        <v>195</v>
      </c>
      <c r="AH77" s="550"/>
      <c r="AI77" s="550"/>
      <c r="AJ77" s="433">
        <f>AT70</f>
        <v>0</v>
      </c>
      <c r="AK77" s="611" t="s">
        <v>199</v>
      </c>
      <c r="AL77" s="611"/>
      <c r="AM77" s="336">
        <f t="shared" si="57"/>
        <v>0</v>
      </c>
      <c r="AN77" s="358"/>
      <c r="AO77" s="558" t="s">
        <v>93</v>
      </c>
      <c r="AP77" s="559"/>
      <c r="AQ77" s="560"/>
      <c r="AR77" s="560"/>
      <c r="AS77" s="561"/>
      <c r="AT77" s="358"/>
      <c r="AU77" s="358"/>
      <c r="AV77" s="358"/>
    </row>
    <row r="78" spans="1:49" x14ac:dyDescent="0.35">
      <c r="B78" s="535" t="s">
        <v>174</v>
      </c>
      <c r="C78" s="536"/>
      <c r="D78" s="324" t="e">
        <f>L70/K70</f>
        <v>#DIV/0!</v>
      </c>
      <c r="E78" s="358"/>
      <c r="F78" s="357"/>
      <c r="G78" s="357"/>
      <c r="O78" s="309"/>
      <c r="P78" s="597" t="s">
        <v>174</v>
      </c>
      <c r="Q78" s="598"/>
      <c r="R78" s="598"/>
      <c r="S78" s="195" t="e">
        <f>S75/S76</f>
        <v>#DIV/0!</v>
      </c>
      <c r="T78" s="188"/>
      <c r="U78" s="188"/>
      <c r="V78" s="190"/>
      <c r="AG78" s="535" t="s">
        <v>208</v>
      </c>
      <c r="AH78" s="536"/>
      <c r="AI78" s="536"/>
      <c r="AJ78" s="434" t="e">
        <f>AQ68/AQ70</f>
        <v>#DIV/0!</v>
      </c>
      <c r="AK78" s="167"/>
      <c r="AL78" s="166"/>
      <c r="AM78" s="166"/>
    </row>
    <row r="79" spans="1:49" ht="16" thickBot="1" x14ac:dyDescent="0.4">
      <c r="B79" s="537" t="s">
        <v>144</v>
      </c>
      <c r="C79" s="538"/>
      <c r="D79" s="266" t="e">
        <f>D82 &amp; D83 &amp; D84</f>
        <v>#DIV/0!</v>
      </c>
      <c r="F79" s="357"/>
      <c r="G79" s="357"/>
      <c r="O79" s="309"/>
      <c r="P79" s="643" t="s">
        <v>144</v>
      </c>
      <c r="Q79" s="644"/>
      <c r="R79" s="644"/>
      <c r="S79" s="197" t="e">
        <f>S82 &amp; S83 &amp; S84</f>
        <v>#DIV/0!</v>
      </c>
      <c r="T79" s="188"/>
      <c r="U79" s="188"/>
      <c r="V79" s="190"/>
      <c r="AG79" s="537" t="s">
        <v>209</v>
      </c>
      <c r="AH79" s="538"/>
      <c r="AI79" s="538"/>
      <c r="AJ79" s="440" t="e">
        <f>AR68/(AR70+AS70)</f>
        <v>#DIV/0!</v>
      </c>
    </row>
    <row r="80" spans="1:49" x14ac:dyDescent="0.35">
      <c r="F80" s="357"/>
      <c r="G80" s="357"/>
      <c r="S80" s="166"/>
    </row>
    <row r="81" spans="1:47" ht="15.75" customHeight="1" x14ac:dyDescent="0.35">
      <c r="F81" s="357"/>
      <c r="G81" s="357"/>
    </row>
    <row r="82" spans="1:47" x14ac:dyDescent="0.35">
      <c r="D82" s="357" t="e">
        <f>D73/D73</f>
        <v>#DIV/0!</v>
      </c>
      <c r="F82" s="357"/>
      <c r="G82" s="357"/>
      <c r="S82" s="357" t="e">
        <f>S73/S73</f>
        <v>#DIV/0!</v>
      </c>
    </row>
    <row r="83" spans="1:47" x14ac:dyDescent="0.35">
      <c r="D83" s="357" t="s">
        <v>145</v>
      </c>
      <c r="F83" s="357"/>
      <c r="G83" s="357"/>
      <c r="S83" s="357" t="s">
        <v>145</v>
      </c>
    </row>
    <row r="84" spans="1:47" x14ac:dyDescent="0.35">
      <c r="D84" s="225" t="e">
        <f>D76/D73</f>
        <v>#DIV/0!</v>
      </c>
      <c r="F84" s="357"/>
      <c r="G84" s="357"/>
      <c r="S84" s="225" t="e">
        <f>S76/S73</f>
        <v>#DIV/0!</v>
      </c>
    </row>
    <row r="85" spans="1:47" x14ac:dyDescent="0.35">
      <c r="F85" s="357"/>
      <c r="G85" s="357"/>
    </row>
    <row r="86" spans="1:47" ht="16" thickBot="1" x14ac:dyDescent="0.4">
      <c r="F86" s="357"/>
      <c r="G86" s="357"/>
    </row>
    <row r="87" spans="1:47" s="242" customFormat="1" x14ac:dyDescent="0.35">
      <c r="A87" s="519" t="s">
        <v>97</v>
      </c>
      <c r="B87" s="520"/>
      <c r="C87" s="520"/>
      <c r="D87" s="520"/>
      <c r="E87" s="520"/>
      <c r="F87" s="520"/>
      <c r="G87" s="520"/>
      <c r="H87" s="520"/>
      <c r="I87" s="520"/>
      <c r="J87" s="520"/>
      <c r="K87" s="520"/>
      <c r="L87" s="520"/>
      <c r="M87" s="521"/>
      <c r="N87" s="413"/>
      <c r="P87" s="573" t="s">
        <v>222</v>
      </c>
      <c r="Q87" s="574"/>
      <c r="R87" s="574"/>
      <c r="S87" s="574"/>
      <c r="T87" s="574"/>
      <c r="U87" s="574"/>
      <c r="V87" s="574"/>
      <c r="W87" s="574"/>
      <c r="X87" s="574"/>
      <c r="Y87" s="574"/>
      <c r="Z87" s="574"/>
      <c r="AA87" s="574"/>
      <c r="AB87" s="574"/>
      <c r="AC87" s="574"/>
      <c r="AD87" s="575"/>
      <c r="AG87" s="614" t="s">
        <v>127</v>
      </c>
      <c r="AH87" s="615"/>
      <c r="AI87" s="615"/>
      <c r="AJ87" s="615"/>
      <c r="AK87" s="615"/>
      <c r="AL87" s="615"/>
      <c r="AM87" s="615"/>
      <c r="AN87" s="615"/>
      <c r="AO87" s="615"/>
      <c r="AP87" s="615"/>
      <c r="AQ87" s="615"/>
      <c r="AR87" s="615"/>
      <c r="AS87" s="615"/>
      <c r="AT87" s="615"/>
      <c r="AU87" s="616"/>
    </row>
    <row r="88" spans="1:47" s="242" customFormat="1" x14ac:dyDescent="0.35">
      <c r="A88" s="522" t="s">
        <v>5</v>
      </c>
      <c r="B88" s="496"/>
      <c r="C88" s="496"/>
      <c r="D88" s="496"/>
      <c r="E88" s="496"/>
      <c r="F88" s="496"/>
      <c r="G88" s="496"/>
      <c r="H88" s="496"/>
      <c r="I88" s="496"/>
      <c r="J88" s="496"/>
      <c r="K88" s="496"/>
      <c r="L88" s="496"/>
      <c r="M88" s="523"/>
      <c r="N88" s="413"/>
      <c r="P88" s="522" t="s">
        <v>128</v>
      </c>
      <c r="Q88" s="496"/>
      <c r="R88" s="496"/>
      <c r="S88" s="496"/>
      <c r="T88" s="496"/>
      <c r="U88" s="496"/>
      <c r="V88" s="496"/>
      <c r="W88" s="496"/>
      <c r="X88" s="496"/>
      <c r="Y88" s="496"/>
      <c r="Z88" s="496"/>
      <c r="AA88" s="496"/>
      <c r="AB88" s="496"/>
      <c r="AC88" s="496"/>
      <c r="AD88" s="523"/>
      <c r="AG88" s="522" t="s">
        <v>128</v>
      </c>
      <c r="AH88" s="496"/>
      <c r="AI88" s="496"/>
      <c r="AJ88" s="496"/>
      <c r="AK88" s="496"/>
      <c r="AL88" s="496"/>
      <c r="AM88" s="496"/>
      <c r="AN88" s="496"/>
      <c r="AO88" s="496"/>
      <c r="AP88" s="496"/>
      <c r="AQ88" s="496"/>
      <c r="AR88" s="496"/>
      <c r="AS88" s="496"/>
      <c r="AT88" s="496"/>
      <c r="AU88" s="523"/>
    </row>
    <row r="89" spans="1:47" s="165" customFormat="1" x14ac:dyDescent="0.35">
      <c r="A89" s="495" t="s">
        <v>123</v>
      </c>
      <c r="B89" s="491"/>
      <c r="C89" s="525"/>
      <c r="D89" s="525"/>
      <c r="E89" s="525"/>
      <c r="F89" s="525"/>
      <c r="G89" s="409" t="s">
        <v>124</v>
      </c>
      <c r="H89" s="525"/>
      <c r="I89" s="525"/>
      <c r="J89" s="525"/>
      <c r="K89" s="525"/>
      <c r="L89" s="525"/>
      <c r="M89" s="526"/>
      <c r="N89" s="432"/>
      <c r="P89" s="495" t="s">
        <v>123</v>
      </c>
      <c r="Q89" s="491"/>
      <c r="R89" s="525"/>
      <c r="S89" s="525"/>
      <c r="T89" s="525"/>
      <c r="U89" s="525"/>
      <c r="V89" s="525"/>
      <c r="W89" s="409" t="s">
        <v>124</v>
      </c>
      <c r="X89" s="525"/>
      <c r="Y89" s="525"/>
      <c r="Z89" s="525"/>
      <c r="AA89" s="525"/>
      <c r="AB89" s="525"/>
      <c r="AC89" s="525"/>
      <c r="AD89" s="526"/>
      <c r="AG89" s="495" t="s">
        <v>123</v>
      </c>
      <c r="AH89" s="491"/>
      <c r="AI89" s="525"/>
      <c r="AJ89" s="525"/>
      <c r="AK89" s="525"/>
      <c r="AL89" s="525"/>
      <c r="AM89" s="525"/>
      <c r="AN89" s="409" t="s">
        <v>124</v>
      </c>
      <c r="AO89" s="525"/>
      <c r="AP89" s="525"/>
      <c r="AQ89" s="525"/>
      <c r="AR89" s="525"/>
      <c r="AS89" s="525"/>
      <c r="AT89" s="525"/>
      <c r="AU89" s="526"/>
    </row>
    <row r="90" spans="1:47" x14ac:dyDescent="0.35">
      <c r="A90" s="522" t="s">
        <v>0</v>
      </c>
      <c r="B90" s="496"/>
      <c r="C90" s="512"/>
      <c r="D90" s="512"/>
      <c r="E90" s="512"/>
      <c r="F90" s="512"/>
      <c r="G90" s="512"/>
      <c r="H90" s="512"/>
      <c r="I90" s="512"/>
      <c r="J90" s="512"/>
      <c r="K90" s="512"/>
      <c r="L90" s="512"/>
      <c r="M90" s="527"/>
      <c r="P90" s="522" t="s">
        <v>0</v>
      </c>
      <c r="Q90" s="496"/>
      <c r="R90" s="617"/>
      <c r="S90" s="617"/>
      <c r="T90" s="617"/>
      <c r="U90" s="617"/>
      <c r="V90" s="617"/>
      <c r="W90" s="617"/>
      <c r="X90" s="617"/>
      <c r="Y90" s="617"/>
      <c r="Z90" s="617"/>
      <c r="AA90" s="617"/>
      <c r="AB90" s="617"/>
      <c r="AC90" s="617"/>
      <c r="AD90" s="618"/>
      <c r="AG90" s="522" t="s">
        <v>0</v>
      </c>
      <c r="AH90" s="496"/>
      <c r="AI90" s="617"/>
      <c r="AJ90" s="617"/>
      <c r="AK90" s="617"/>
      <c r="AL90" s="617"/>
      <c r="AM90" s="617"/>
      <c r="AN90" s="617"/>
      <c r="AO90" s="617"/>
      <c r="AP90" s="617"/>
      <c r="AQ90" s="617"/>
      <c r="AR90" s="617"/>
      <c r="AS90" s="617"/>
      <c r="AT90" s="617"/>
      <c r="AU90" s="618"/>
    </row>
    <row r="91" spans="1:47" x14ac:dyDescent="0.35">
      <c r="A91" s="522" t="s">
        <v>96</v>
      </c>
      <c r="B91" s="496"/>
      <c r="C91" s="512"/>
      <c r="D91" s="512"/>
      <c r="E91" s="512"/>
      <c r="F91" s="512"/>
      <c r="G91" s="512"/>
      <c r="H91" s="512"/>
      <c r="I91" s="512"/>
      <c r="J91" s="512"/>
      <c r="K91" s="512"/>
      <c r="L91" s="512"/>
      <c r="M91" s="527"/>
      <c r="P91" s="522" t="s">
        <v>96</v>
      </c>
      <c r="Q91" s="496"/>
      <c r="R91" s="617"/>
      <c r="S91" s="617"/>
      <c r="T91" s="617"/>
      <c r="U91" s="617"/>
      <c r="V91" s="617"/>
      <c r="W91" s="617"/>
      <c r="X91" s="617"/>
      <c r="Y91" s="617"/>
      <c r="Z91" s="617"/>
      <c r="AA91" s="617"/>
      <c r="AB91" s="617"/>
      <c r="AC91" s="617"/>
      <c r="AD91" s="618"/>
      <c r="AG91" s="522" t="s">
        <v>96</v>
      </c>
      <c r="AH91" s="496"/>
      <c r="AI91" s="617"/>
      <c r="AJ91" s="617"/>
      <c r="AK91" s="617"/>
      <c r="AL91" s="617"/>
      <c r="AM91" s="617"/>
      <c r="AN91" s="617"/>
      <c r="AO91" s="617"/>
      <c r="AP91" s="617"/>
      <c r="AQ91" s="617"/>
      <c r="AR91" s="617"/>
      <c r="AS91" s="617"/>
      <c r="AT91" s="617"/>
      <c r="AU91" s="618"/>
    </row>
    <row r="92" spans="1:47" ht="16" thickBot="1" x14ac:dyDescent="0.4">
      <c r="A92" s="540" t="s">
        <v>2</v>
      </c>
      <c r="B92" s="541"/>
      <c r="C92" s="528"/>
      <c r="D92" s="528"/>
      <c r="E92" s="528"/>
      <c r="F92" s="528"/>
      <c r="G92" s="528"/>
      <c r="H92" s="528"/>
      <c r="I92" s="528"/>
      <c r="J92" s="528"/>
      <c r="K92" s="528"/>
      <c r="L92" s="528"/>
      <c r="M92" s="529"/>
      <c r="P92" s="540" t="s">
        <v>2</v>
      </c>
      <c r="Q92" s="541"/>
      <c r="R92" s="494"/>
      <c r="S92" s="494"/>
      <c r="T92" s="494"/>
      <c r="U92" s="494"/>
      <c r="V92" s="494"/>
      <c r="W92" s="494"/>
      <c r="X92" s="494"/>
      <c r="Y92" s="494"/>
      <c r="Z92" s="494"/>
      <c r="AA92" s="494"/>
      <c r="AB92" s="494"/>
      <c r="AC92" s="494"/>
      <c r="AD92" s="619"/>
      <c r="AG92" s="540" t="s">
        <v>2</v>
      </c>
      <c r="AH92" s="541"/>
      <c r="AI92" s="494"/>
      <c r="AJ92" s="494"/>
      <c r="AK92" s="494"/>
      <c r="AL92" s="494"/>
      <c r="AM92" s="494"/>
      <c r="AN92" s="494"/>
      <c r="AO92" s="494"/>
      <c r="AP92" s="494"/>
      <c r="AQ92" s="494"/>
      <c r="AR92" s="494"/>
      <c r="AS92" s="494"/>
      <c r="AT92" s="494"/>
      <c r="AU92" s="619"/>
    </row>
    <row r="93" spans="1:47" ht="16" thickBot="1" x14ac:dyDescent="0.4">
      <c r="F93" s="357"/>
      <c r="G93" s="357"/>
    </row>
    <row r="94" spans="1:47" s="242" customFormat="1" x14ac:dyDescent="0.35">
      <c r="A94" s="502" t="s">
        <v>84</v>
      </c>
      <c r="B94" s="503"/>
      <c r="C94" s="503"/>
      <c r="D94" s="503"/>
      <c r="E94" s="503"/>
      <c r="F94" s="503"/>
      <c r="G94" s="503"/>
      <c r="H94" s="503"/>
      <c r="I94" s="503"/>
      <c r="J94" s="503"/>
      <c r="K94" s="503"/>
      <c r="L94" s="503"/>
      <c r="M94" s="518"/>
      <c r="N94" s="413"/>
      <c r="P94" s="502" t="s">
        <v>84</v>
      </c>
      <c r="Q94" s="503"/>
      <c r="R94" s="503"/>
      <c r="S94" s="503"/>
      <c r="T94" s="503"/>
      <c r="U94" s="503"/>
      <c r="V94" s="503"/>
      <c r="W94" s="503"/>
      <c r="X94" s="503"/>
      <c r="Y94" s="503"/>
      <c r="Z94" s="503"/>
      <c r="AA94" s="503"/>
      <c r="AB94" s="503"/>
      <c r="AC94" s="503"/>
      <c r="AD94" s="518"/>
      <c r="AE94" s="413"/>
      <c r="AG94" s="502" t="s">
        <v>84</v>
      </c>
      <c r="AH94" s="503"/>
      <c r="AI94" s="503"/>
      <c r="AJ94" s="503"/>
      <c r="AK94" s="503"/>
      <c r="AL94" s="503"/>
      <c r="AM94" s="503"/>
      <c r="AN94" s="503"/>
      <c r="AO94" s="503"/>
      <c r="AP94" s="503"/>
      <c r="AQ94" s="503"/>
      <c r="AR94" s="503"/>
      <c r="AS94" s="503"/>
      <c r="AT94" s="503"/>
      <c r="AU94" s="518"/>
    </row>
    <row r="95" spans="1:47" s="242" customFormat="1" x14ac:dyDescent="0.35">
      <c r="A95" s="419"/>
      <c r="B95" s="412" t="s">
        <v>85</v>
      </c>
      <c r="C95" s="496" t="s">
        <v>13</v>
      </c>
      <c r="D95" s="496"/>
      <c r="E95" s="424" t="s">
        <v>14</v>
      </c>
      <c r="F95" s="412" t="s">
        <v>171</v>
      </c>
      <c r="G95" s="412" t="s">
        <v>68</v>
      </c>
      <c r="H95" s="422" t="s">
        <v>151</v>
      </c>
      <c r="I95" s="412" t="s">
        <v>80</v>
      </c>
      <c r="J95" s="412" t="s">
        <v>81</v>
      </c>
      <c r="K95" s="422" t="s">
        <v>82</v>
      </c>
      <c r="L95" s="412" t="s">
        <v>150</v>
      </c>
      <c r="M95" s="259" t="s">
        <v>18</v>
      </c>
      <c r="N95" s="413"/>
      <c r="P95" s="419"/>
      <c r="Q95" s="412" t="s">
        <v>85</v>
      </c>
      <c r="R95" s="496" t="s">
        <v>13</v>
      </c>
      <c r="S95" s="496"/>
      <c r="T95" s="424" t="s">
        <v>14</v>
      </c>
      <c r="U95" s="260" t="s">
        <v>110</v>
      </c>
      <c r="V95" s="424" t="s">
        <v>171</v>
      </c>
      <c r="W95" s="424" t="s">
        <v>68</v>
      </c>
      <c r="X95" s="260" t="s">
        <v>151</v>
      </c>
      <c r="Y95" s="424" t="s">
        <v>80</v>
      </c>
      <c r="Z95" s="424" t="s">
        <v>81</v>
      </c>
      <c r="AA95" s="260" t="s">
        <v>82</v>
      </c>
      <c r="AB95" s="424" t="s">
        <v>150</v>
      </c>
      <c r="AC95" s="260" t="s">
        <v>18</v>
      </c>
      <c r="AD95" s="267" t="s">
        <v>114</v>
      </c>
      <c r="AE95" s="413"/>
      <c r="AG95" s="419"/>
      <c r="AH95" s="412" t="s">
        <v>85</v>
      </c>
      <c r="AI95" s="496" t="s">
        <v>13</v>
      </c>
      <c r="AJ95" s="496"/>
      <c r="AK95" s="424" t="s">
        <v>14</v>
      </c>
      <c r="AL95" s="260" t="s">
        <v>110</v>
      </c>
      <c r="AM95" s="424" t="s">
        <v>171</v>
      </c>
      <c r="AN95" s="424" t="s">
        <v>68</v>
      </c>
      <c r="AO95" s="260" t="s">
        <v>151</v>
      </c>
      <c r="AP95" s="424" t="s">
        <v>80</v>
      </c>
      <c r="AQ95" s="424" t="s">
        <v>81</v>
      </c>
      <c r="AR95" s="260" t="s">
        <v>82</v>
      </c>
      <c r="AS95" s="424" t="s">
        <v>150</v>
      </c>
      <c r="AT95" s="260" t="s">
        <v>213</v>
      </c>
      <c r="AU95" s="267" t="s">
        <v>111</v>
      </c>
    </row>
    <row r="96" spans="1:47" x14ac:dyDescent="0.35">
      <c r="A96" s="415">
        <v>1</v>
      </c>
      <c r="B96" s="420"/>
      <c r="C96" s="491"/>
      <c r="D96" s="491"/>
      <c r="E96" s="423"/>
      <c r="F96" s="234">
        <v>0</v>
      </c>
      <c r="G96" s="234">
        <v>0</v>
      </c>
      <c r="H96" s="235">
        <f>SUM(F96:G96)</f>
        <v>0</v>
      </c>
      <c r="I96" s="234">
        <v>0</v>
      </c>
      <c r="J96" s="234">
        <v>0</v>
      </c>
      <c r="K96" s="235">
        <f>SUM(I96:J96)</f>
        <v>0</v>
      </c>
      <c r="L96" s="234">
        <v>0</v>
      </c>
      <c r="M96" s="236">
        <f>SUM(H96, K96, L96)</f>
        <v>0</v>
      </c>
      <c r="N96" s="222"/>
      <c r="P96" s="415">
        <v>1</v>
      </c>
      <c r="Q96" s="420"/>
      <c r="R96" s="491"/>
      <c r="S96" s="491"/>
      <c r="T96" s="409"/>
      <c r="U96" s="162">
        <f>AU16</f>
        <v>0</v>
      </c>
      <c r="V96" s="234">
        <v>0</v>
      </c>
      <c r="W96" s="234">
        <v>0</v>
      </c>
      <c r="X96" s="295">
        <f>SUM(V96:W96)</f>
        <v>0</v>
      </c>
      <c r="Y96" s="234">
        <v>0</v>
      </c>
      <c r="Z96" s="234">
        <v>0</v>
      </c>
      <c r="AA96" s="295">
        <f>SUM(Y96:Z96)</f>
        <v>0</v>
      </c>
      <c r="AB96" s="234">
        <v>0</v>
      </c>
      <c r="AC96" s="295">
        <f>SUM(X96, AA96, AB96)</f>
        <v>0</v>
      </c>
      <c r="AD96" s="296">
        <f>M96-AC96</f>
        <v>0</v>
      </c>
      <c r="AE96" s="222"/>
      <c r="AG96" s="415">
        <v>1</v>
      </c>
      <c r="AH96" s="420"/>
      <c r="AI96" s="491"/>
      <c r="AJ96" s="491"/>
      <c r="AK96" s="409"/>
      <c r="AL96" s="307">
        <f>AU16</f>
        <v>0</v>
      </c>
      <c r="AM96" s="234">
        <v>0</v>
      </c>
      <c r="AN96" s="234">
        <v>0</v>
      </c>
      <c r="AO96" s="277">
        <f>SUM(AM96:AN96)</f>
        <v>0</v>
      </c>
      <c r="AP96" s="234">
        <v>0</v>
      </c>
      <c r="AQ96" s="234">
        <v>0</v>
      </c>
      <c r="AR96" s="277">
        <f>SUM(AP96:AQ96)</f>
        <v>0</v>
      </c>
      <c r="AS96" s="234">
        <v>0</v>
      </c>
      <c r="AT96" s="277">
        <f>SUM(AO96, AR96, AS96)</f>
        <v>0</v>
      </c>
      <c r="AU96" s="278">
        <f>IF($S$153&lt;&gt;0, AC96+AL96-AT96, M96+AL96-AT96)</f>
        <v>0</v>
      </c>
    </row>
    <row r="97" spans="1:48" x14ac:dyDescent="0.35">
      <c r="A97" s="415">
        <v>2</v>
      </c>
      <c r="B97" s="420"/>
      <c r="C97" s="491"/>
      <c r="D97" s="491"/>
      <c r="E97" s="423"/>
      <c r="F97" s="234">
        <v>0</v>
      </c>
      <c r="G97" s="234">
        <v>0</v>
      </c>
      <c r="H97" s="235">
        <f t="shared" ref="H97:H102" si="58">SUM(F97:G97)</f>
        <v>0</v>
      </c>
      <c r="I97" s="234">
        <v>0</v>
      </c>
      <c r="J97" s="234">
        <v>0</v>
      </c>
      <c r="K97" s="235">
        <f t="shared" ref="K97:K102" si="59">SUM(I97:J97)</f>
        <v>0</v>
      </c>
      <c r="L97" s="234">
        <v>0</v>
      </c>
      <c r="M97" s="236">
        <f t="shared" ref="M97:M102" si="60">SUM(H97, K97, L97)</f>
        <v>0</v>
      </c>
      <c r="N97" s="222"/>
      <c r="P97" s="415">
        <v>2</v>
      </c>
      <c r="Q97" s="420"/>
      <c r="R97" s="491"/>
      <c r="S97" s="491"/>
      <c r="T97" s="409"/>
      <c r="U97" s="162">
        <f t="shared" ref="U97:U103" si="61">AU17</f>
        <v>0</v>
      </c>
      <c r="V97" s="234">
        <v>0</v>
      </c>
      <c r="W97" s="234">
        <v>0</v>
      </c>
      <c r="X97" s="295">
        <f t="shared" ref="X97:X102" si="62">SUM(V97:W97)</f>
        <v>0</v>
      </c>
      <c r="Y97" s="234">
        <v>0</v>
      </c>
      <c r="Z97" s="234">
        <v>0</v>
      </c>
      <c r="AA97" s="295">
        <f t="shared" ref="AA97:AA102" si="63">SUM(Y97:Z97)</f>
        <v>0</v>
      </c>
      <c r="AB97" s="234">
        <v>0</v>
      </c>
      <c r="AC97" s="295">
        <f t="shared" ref="AC97:AC102" si="64">SUM(X97, AA97, AB97)</f>
        <v>0</v>
      </c>
      <c r="AD97" s="296">
        <f t="shared" ref="AD97:AD102" si="65">M97-AC97</f>
        <v>0</v>
      </c>
      <c r="AE97" s="222"/>
      <c r="AG97" s="415">
        <v>2</v>
      </c>
      <c r="AH97" s="420"/>
      <c r="AI97" s="491"/>
      <c r="AJ97" s="491"/>
      <c r="AK97" s="409"/>
      <c r="AL97" s="307">
        <f t="shared" ref="AL97:AL103" si="66">AU17</f>
        <v>0</v>
      </c>
      <c r="AM97" s="234">
        <v>0</v>
      </c>
      <c r="AN97" s="234">
        <v>0</v>
      </c>
      <c r="AO97" s="277">
        <f t="shared" ref="AO97:AO102" si="67">SUM(AM97:AN97)</f>
        <v>0</v>
      </c>
      <c r="AP97" s="234">
        <v>0</v>
      </c>
      <c r="AQ97" s="234">
        <v>0</v>
      </c>
      <c r="AR97" s="277">
        <f t="shared" ref="AR97:AR102" si="68">SUM(AP97:AQ97)</f>
        <v>0</v>
      </c>
      <c r="AS97" s="234">
        <v>0</v>
      </c>
      <c r="AT97" s="277">
        <f t="shared" ref="AT97:AT102" si="69">SUM(AO97, AR97, AS97)</f>
        <v>0</v>
      </c>
      <c r="AU97" s="278">
        <f t="shared" ref="AU97:AU103" si="70">IF($S$153&lt;&gt;0, AC97+AL97-AT97, M97+AL97-AT97)</f>
        <v>0</v>
      </c>
    </row>
    <row r="98" spans="1:48" x14ac:dyDescent="0.35">
      <c r="A98" s="415">
        <v>3</v>
      </c>
      <c r="B98" s="420"/>
      <c r="C98" s="491"/>
      <c r="D98" s="491"/>
      <c r="E98" s="423"/>
      <c r="F98" s="234">
        <v>0</v>
      </c>
      <c r="G98" s="234">
        <v>0</v>
      </c>
      <c r="H98" s="235">
        <f t="shared" si="58"/>
        <v>0</v>
      </c>
      <c r="I98" s="234">
        <v>0</v>
      </c>
      <c r="J98" s="234">
        <v>0</v>
      </c>
      <c r="K98" s="235">
        <f t="shared" si="59"/>
        <v>0</v>
      </c>
      <c r="L98" s="234">
        <v>0</v>
      </c>
      <c r="M98" s="236">
        <f t="shared" si="60"/>
        <v>0</v>
      </c>
      <c r="N98" s="222"/>
      <c r="P98" s="415">
        <v>3</v>
      </c>
      <c r="Q98" s="420"/>
      <c r="R98" s="491"/>
      <c r="S98" s="491"/>
      <c r="T98" s="409"/>
      <c r="U98" s="162">
        <f t="shared" si="61"/>
        <v>0</v>
      </c>
      <c r="V98" s="234">
        <v>0</v>
      </c>
      <c r="W98" s="234">
        <v>0</v>
      </c>
      <c r="X98" s="295">
        <f t="shared" si="62"/>
        <v>0</v>
      </c>
      <c r="Y98" s="234">
        <v>0</v>
      </c>
      <c r="Z98" s="234">
        <v>0</v>
      </c>
      <c r="AA98" s="295">
        <f t="shared" si="63"/>
        <v>0</v>
      </c>
      <c r="AB98" s="234">
        <v>0</v>
      </c>
      <c r="AC98" s="295">
        <f t="shared" si="64"/>
        <v>0</v>
      </c>
      <c r="AD98" s="296">
        <f t="shared" si="65"/>
        <v>0</v>
      </c>
      <c r="AE98" s="222"/>
      <c r="AG98" s="415">
        <v>3</v>
      </c>
      <c r="AH98" s="420"/>
      <c r="AI98" s="491"/>
      <c r="AJ98" s="491"/>
      <c r="AK98" s="409"/>
      <c r="AL98" s="307">
        <f t="shared" si="66"/>
        <v>0</v>
      </c>
      <c r="AM98" s="234">
        <v>0</v>
      </c>
      <c r="AN98" s="234">
        <v>0</v>
      </c>
      <c r="AO98" s="277">
        <f t="shared" si="67"/>
        <v>0</v>
      </c>
      <c r="AP98" s="234">
        <v>0</v>
      </c>
      <c r="AQ98" s="234">
        <v>0</v>
      </c>
      <c r="AR98" s="277">
        <f t="shared" si="68"/>
        <v>0</v>
      </c>
      <c r="AS98" s="234">
        <v>0</v>
      </c>
      <c r="AT98" s="277">
        <f t="shared" si="69"/>
        <v>0</v>
      </c>
      <c r="AU98" s="278">
        <f t="shared" si="70"/>
        <v>0</v>
      </c>
    </row>
    <row r="99" spans="1:48" x14ac:dyDescent="0.35">
      <c r="A99" s="415">
        <v>4</v>
      </c>
      <c r="B99" s="420"/>
      <c r="C99" s="491"/>
      <c r="D99" s="491"/>
      <c r="E99" s="423"/>
      <c r="F99" s="234">
        <v>0</v>
      </c>
      <c r="G99" s="234">
        <v>0</v>
      </c>
      <c r="H99" s="235">
        <f>SUM(F99:G99)</f>
        <v>0</v>
      </c>
      <c r="I99" s="234">
        <v>0</v>
      </c>
      <c r="J99" s="234">
        <v>0</v>
      </c>
      <c r="K99" s="235">
        <f>SUM(I99:J99)</f>
        <v>0</v>
      </c>
      <c r="L99" s="234">
        <v>0</v>
      </c>
      <c r="M99" s="236">
        <f>SUM(H99, K99, L99)</f>
        <v>0</v>
      </c>
      <c r="N99" s="222"/>
      <c r="P99" s="415">
        <v>4</v>
      </c>
      <c r="Q99" s="420"/>
      <c r="R99" s="491"/>
      <c r="S99" s="491"/>
      <c r="T99" s="409"/>
      <c r="U99" s="162">
        <f t="shared" si="61"/>
        <v>0</v>
      </c>
      <c r="V99" s="234">
        <v>0</v>
      </c>
      <c r="W99" s="234">
        <v>0</v>
      </c>
      <c r="X99" s="295">
        <f t="shared" si="62"/>
        <v>0</v>
      </c>
      <c r="Y99" s="234">
        <v>0</v>
      </c>
      <c r="Z99" s="234">
        <v>0</v>
      </c>
      <c r="AA99" s="295">
        <f t="shared" si="63"/>
        <v>0</v>
      </c>
      <c r="AB99" s="234">
        <v>0</v>
      </c>
      <c r="AC99" s="295">
        <f t="shared" si="64"/>
        <v>0</v>
      </c>
      <c r="AD99" s="296">
        <f t="shared" si="65"/>
        <v>0</v>
      </c>
      <c r="AE99" s="222"/>
      <c r="AG99" s="415">
        <v>4</v>
      </c>
      <c r="AH99" s="420"/>
      <c r="AI99" s="491"/>
      <c r="AJ99" s="491"/>
      <c r="AK99" s="409"/>
      <c r="AL99" s="307">
        <f t="shared" si="66"/>
        <v>0</v>
      </c>
      <c r="AM99" s="234">
        <v>0</v>
      </c>
      <c r="AN99" s="234">
        <v>0</v>
      </c>
      <c r="AO99" s="277">
        <f t="shared" si="67"/>
        <v>0</v>
      </c>
      <c r="AP99" s="234">
        <v>0</v>
      </c>
      <c r="AQ99" s="234">
        <v>0</v>
      </c>
      <c r="AR99" s="277">
        <f t="shared" si="68"/>
        <v>0</v>
      </c>
      <c r="AS99" s="234">
        <v>0</v>
      </c>
      <c r="AT99" s="277">
        <f t="shared" si="69"/>
        <v>0</v>
      </c>
      <c r="AU99" s="278">
        <f t="shared" si="70"/>
        <v>0</v>
      </c>
    </row>
    <row r="100" spans="1:48" x14ac:dyDescent="0.35">
      <c r="A100" s="415">
        <v>5</v>
      </c>
      <c r="B100" s="420"/>
      <c r="C100" s="491"/>
      <c r="D100" s="491"/>
      <c r="E100" s="423"/>
      <c r="F100" s="234">
        <v>0</v>
      </c>
      <c r="G100" s="234">
        <v>0</v>
      </c>
      <c r="H100" s="235">
        <f t="shared" si="58"/>
        <v>0</v>
      </c>
      <c r="I100" s="234">
        <v>0</v>
      </c>
      <c r="J100" s="234">
        <v>0</v>
      </c>
      <c r="K100" s="235">
        <f t="shared" si="59"/>
        <v>0</v>
      </c>
      <c r="L100" s="234">
        <v>0</v>
      </c>
      <c r="M100" s="236">
        <f t="shared" si="60"/>
        <v>0</v>
      </c>
      <c r="N100" s="222"/>
      <c r="P100" s="415">
        <v>5</v>
      </c>
      <c r="Q100" s="420"/>
      <c r="R100" s="491"/>
      <c r="S100" s="491"/>
      <c r="T100" s="409"/>
      <c r="U100" s="162">
        <f t="shared" si="61"/>
        <v>0</v>
      </c>
      <c r="V100" s="234">
        <v>0</v>
      </c>
      <c r="W100" s="234">
        <v>0</v>
      </c>
      <c r="X100" s="295">
        <f t="shared" si="62"/>
        <v>0</v>
      </c>
      <c r="Y100" s="234">
        <v>0</v>
      </c>
      <c r="Z100" s="234">
        <v>0</v>
      </c>
      <c r="AA100" s="295">
        <f t="shared" si="63"/>
        <v>0</v>
      </c>
      <c r="AB100" s="234">
        <v>0</v>
      </c>
      <c r="AC100" s="295">
        <f t="shared" si="64"/>
        <v>0</v>
      </c>
      <c r="AD100" s="296">
        <f t="shared" si="65"/>
        <v>0</v>
      </c>
      <c r="AE100" s="222"/>
      <c r="AG100" s="415">
        <v>5</v>
      </c>
      <c r="AH100" s="420"/>
      <c r="AI100" s="491"/>
      <c r="AJ100" s="491"/>
      <c r="AK100" s="409"/>
      <c r="AL100" s="307">
        <f t="shared" si="66"/>
        <v>0</v>
      </c>
      <c r="AM100" s="234">
        <v>0</v>
      </c>
      <c r="AN100" s="234">
        <v>0</v>
      </c>
      <c r="AO100" s="277">
        <f t="shared" si="67"/>
        <v>0</v>
      </c>
      <c r="AP100" s="234">
        <v>0</v>
      </c>
      <c r="AQ100" s="234">
        <v>0</v>
      </c>
      <c r="AR100" s="277">
        <f t="shared" si="68"/>
        <v>0</v>
      </c>
      <c r="AS100" s="234">
        <v>0</v>
      </c>
      <c r="AT100" s="277">
        <f t="shared" si="69"/>
        <v>0</v>
      </c>
      <c r="AU100" s="278">
        <f t="shared" si="70"/>
        <v>0</v>
      </c>
    </row>
    <row r="101" spans="1:48" x14ac:dyDescent="0.35">
      <c r="A101" s="415">
        <v>6</v>
      </c>
      <c r="B101" s="420"/>
      <c r="C101" s="491"/>
      <c r="D101" s="491"/>
      <c r="E101" s="423"/>
      <c r="F101" s="234">
        <v>0</v>
      </c>
      <c r="G101" s="234">
        <v>0</v>
      </c>
      <c r="H101" s="235">
        <f t="shared" si="58"/>
        <v>0</v>
      </c>
      <c r="I101" s="234">
        <v>0</v>
      </c>
      <c r="J101" s="234">
        <v>0</v>
      </c>
      <c r="K101" s="235">
        <f t="shared" si="59"/>
        <v>0</v>
      </c>
      <c r="L101" s="234">
        <v>0</v>
      </c>
      <c r="M101" s="236">
        <f t="shared" si="60"/>
        <v>0</v>
      </c>
      <c r="N101" s="222"/>
      <c r="P101" s="415">
        <v>6</v>
      </c>
      <c r="Q101" s="420"/>
      <c r="R101" s="491"/>
      <c r="S101" s="491"/>
      <c r="T101" s="409"/>
      <c r="U101" s="162">
        <f t="shared" si="61"/>
        <v>0</v>
      </c>
      <c r="V101" s="234">
        <v>0</v>
      </c>
      <c r="W101" s="234">
        <v>0</v>
      </c>
      <c r="X101" s="295">
        <f t="shared" si="62"/>
        <v>0</v>
      </c>
      <c r="Y101" s="234">
        <v>0</v>
      </c>
      <c r="Z101" s="234">
        <v>0</v>
      </c>
      <c r="AA101" s="295">
        <f t="shared" si="63"/>
        <v>0</v>
      </c>
      <c r="AB101" s="234">
        <v>0</v>
      </c>
      <c r="AC101" s="295">
        <f t="shared" si="64"/>
        <v>0</v>
      </c>
      <c r="AD101" s="296">
        <f t="shared" si="65"/>
        <v>0</v>
      </c>
      <c r="AE101" s="222"/>
      <c r="AG101" s="415">
        <v>6</v>
      </c>
      <c r="AH101" s="420"/>
      <c r="AI101" s="491"/>
      <c r="AJ101" s="491"/>
      <c r="AK101" s="409"/>
      <c r="AL101" s="307">
        <f t="shared" si="66"/>
        <v>0</v>
      </c>
      <c r="AM101" s="234">
        <v>0</v>
      </c>
      <c r="AN101" s="234">
        <v>0</v>
      </c>
      <c r="AO101" s="277">
        <f t="shared" si="67"/>
        <v>0</v>
      </c>
      <c r="AP101" s="234">
        <v>0</v>
      </c>
      <c r="AQ101" s="234">
        <v>0</v>
      </c>
      <c r="AR101" s="277">
        <f t="shared" si="68"/>
        <v>0</v>
      </c>
      <c r="AS101" s="234">
        <v>0</v>
      </c>
      <c r="AT101" s="277">
        <f t="shared" si="69"/>
        <v>0</v>
      </c>
      <c r="AU101" s="278">
        <f t="shared" si="70"/>
        <v>0</v>
      </c>
    </row>
    <row r="102" spans="1:48" x14ac:dyDescent="0.35">
      <c r="A102" s="620" t="s">
        <v>180</v>
      </c>
      <c r="B102" s="617"/>
      <c r="C102" s="532">
        <v>0</v>
      </c>
      <c r="D102" s="532"/>
      <c r="E102" s="423"/>
      <c r="F102" s="234">
        <v>0</v>
      </c>
      <c r="G102" s="234">
        <v>0</v>
      </c>
      <c r="H102" s="235">
        <f t="shared" si="58"/>
        <v>0</v>
      </c>
      <c r="I102" s="234">
        <v>0</v>
      </c>
      <c r="J102" s="234">
        <v>0</v>
      </c>
      <c r="K102" s="235">
        <f t="shared" si="59"/>
        <v>0</v>
      </c>
      <c r="L102" s="234">
        <v>0</v>
      </c>
      <c r="M102" s="236">
        <f t="shared" si="60"/>
        <v>0</v>
      </c>
      <c r="N102" s="222"/>
      <c r="P102" s="620" t="s">
        <v>180</v>
      </c>
      <c r="Q102" s="617"/>
      <c r="R102" s="532">
        <v>0</v>
      </c>
      <c r="S102" s="532"/>
      <c r="T102" s="409"/>
      <c r="U102" s="162">
        <f t="shared" si="61"/>
        <v>0</v>
      </c>
      <c r="V102" s="234">
        <v>0</v>
      </c>
      <c r="W102" s="234">
        <v>0</v>
      </c>
      <c r="X102" s="295">
        <f t="shared" si="62"/>
        <v>0</v>
      </c>
      <c r="Y102" s="234">
        <v>0</v>
      </c>
      <c r="Z102" s="234">
        <v>0</v>
      </c>
      <c r="AA102" s="295">
        <f t="shared" si="63"/>
        <v>0</v>
      </c>
      <c r="AB102" s="234">
        <v>0</v>
      </c>
      <c r="AC102" s="295">
        <f t="shared" si="64"/>
        <v>0</v>
      </c>
      <c r="AD102" s="296">
        <f t="shared" si="65"/>
        <v>0</v>
      </c>
      <c r="AE102" s="222"/>
      <c r="AG102" s="620" t="s">
        <v>180</v>
      </c>
      <c r="AH102" s="617"/>
      <c r="AI102" s="532">
        <v>0</v>
      </c>
      <c r="AJ102" s="532"/>
      <c r="AK102" s="409"/>
      <c r="AL102" s="307">
        <f t="shared" si="66"/>
        <v>0</v>
      </c>
      <c r="AM102" s="234">
        <v>0</v>
      </c>
      <c r="AN102" s="234">
        <v>0</v>
      </c>
      <c r="AO102" s="277">
        <f t="shared" si="67"/>
        <v>0</v>
      </c>
      <c r="AP102" s="234">
        <v>0</v>
      </c>
      <c r="AQ102" s="234">
        <v>0</v>
      </c>
      <c r="AR102" s="277">
        <f t="shared" si="68"/>
        <v>0</v>
      </c>
      <c r="AS102" s="234">
        <v>0</v>
      </c>
      <c r="AT102" s="277">
        <f t="shared" si="69"/>
        <v>0</v>
      </c>
      <c r="AU102" s="278">
        <f t="shared" si="70"/>
        <v>0</v>
      </c>
    </row>
    <row r="103" spans="1:48" ht="16" thickBot="1" x14ac:dyDescent="0.4">
      <c r="A103" s="493" t="s">
        <v>207</v>
      </c>
      <c r="B103" s="494"/>
      <c r="C103" s="497">
        <f>COUNTA(B96:B101)+C102</f>
        <v>0</v>
      </c>
      <c r="D103" s="497"/>
      <c r="E103" s="411"/>
      <c r="F103" s="250">
        <f>SUM(F96:F102)</f>
        <v>0</v>
      </c>
      <c r="G103" s="250">
        <f>SUM(G96:G102)</f>
        <v>0</v>
      </c>
      <c r="H103" s="250">
        <f t="shared" ref="H103:L103" si="71">SUM(H96:H102)</f>
        <v>0</v>
      </c>
      <c r="I103" s="250">
        <f t="shared" si="71"/>
        <v>0</v>
      </c>
      <c r="J103" s="250">
        <f>SUM(J96:J102)</f>
        <v>0</v>
      </c>
      <c r="K103" s="250">
        <f t="shared" si="71"/>
        <v>0</v>
      </c>
      <c r="L103" s="250">
        <f t="shared" si="71"/>
        <v>0</v>
      </c>
      <c r="M103" s="237">
        <f>SUM(M96:M102)</f>
        <v>0</v>
      </c>
      <c r="N103" s="222"/>
      <c r="P103" s="493" t="s">
        <v>207</v>
      </c>
      <c r="Q103" s="494"/>
      <c r="R103" s="498">
        <f>COUNTA(Q96:Q101)+R102</f>
        <v>0</v>
      </c>
      <c r="S103" s="498"/>
      <c r="T103" s="411"/>
      <c r="U103" s="339">
        <f t="shared" si="61"/>
        <v>0</v>
      </c>
      <c r="V103" s="293">
        <f>SUM(V96:V102)</f>
        <v>0</v>
      </c>
      <c r="W103" s="293">
        <f>SUM(W96:W102)</f>
        <v>0</v>
      </c>
      <c r="X103" s="293">
        <f t="shared" ref="X103:AB103" si="72">SUM(X96:X102)</f>
        <v>0</v>
      </c>
      <c r="Y103" s="293">
        <f t="shared" si="72"/>
        <v>0</v>
      </c>
      <c r="Z103" s="293">
        <f t="shared" si="72"/>
        <v>0</v>
      </c>
      <c r="AA103" s="293">
        <f t="shared" si="72"/>
        <v>0</v>
      </c>
      <c r="AB103" s="293">
        <f t="shared" si="72"/>
        <v>0</v>
      </c>
      <c r="AC103" s="293">
        <f>SUM(AC96:AC102)</f>
        <v>0</v>
      </c>
      <c r="AD103" s="294">
        <f>SUM(AD96:AD102)</f>
        <v>0</v>
      </c>
      <c r="AE103" s="222"/>
      <c r="AG103" s="493" t="s">
        <v>207</v>
      </c>
      <c r="AH103" s="494"/>
      <c r="AI103" s="543">
        <f>COUNTA(AH96:AH101)+AI102</f>
        <v>0</v>
      </c>
      <c r="AJ103" s="543"/>
      <c r="AK103" s="411"/>
      <c r="AL103" s="337">
        <f t="shared" si="66"/>
        <v>0</v>
      </c>
      <c r="AM103" s="275">
        <f>SUM(AM96:AM102)</f>
        <v>0</v>
      </c>
      <c r="AN103" s="275">
        <f>SUM(AN96:AN102)</f>
        <v>0</v>
      </c>
      <c r="AO103" s="275">
        <f t="shared" ref="AO103:AT103" si="73">SUM(AO96:AO102)</f>
        <v>0</v>
      </c>
      <c r="AP103" s="275">
        <f t="shared" si="73"/>
        <v>0</v>
      </c>
      <c r="AQ103" s="275">
        <f t="shared" si="73"/>
        <v>0</v>
      </c>
      <c r="AR103" s="275">
        <f t="shared" si="73"/>
        <v>0</v>
      </c>
      <c r="AS103" s="275">
        <f t="shared" si="73"/>
        <v>0</v>
      </c>
      <c r="AT103" s="275">
        <f t="shared" si="73"/>
        <v>0</v>
      </c>
      <c r="AU103" s="276">
        <f t="shared" si="70"/>
        <v>0</v>
      </c>
      <c r="AV103" s="358"/>
    </row>
    <row r="104" spans="1:48" ht="3.75" customHeight="1" thickBot="1" x14ac:dyDescent="0.4">
      <c r="F104" s="357"/>
      <c r="G104" s="357"/>
      <c r="Y104" s="163"/>
      <c r="Z104" s="163"/>
      <c r="AA104" s="163"/>
      <c r="AB104" s="163"/>
      <c r="AC104" s="163"/>
      <c r="AD104" s="163"/>
      <c r="AE104" s="358"/>
    </row>
    <row r="105" spans="1:48" s="242" customFormat="1" x14ac:dyDescent="0.35">
      <c r="A105" s="502" t="s">
        <v>186</v>
      </c>
      <c r="B105" s="503"/>
      <c r="C105" s="503"/>
      <c r="D105" s="503"/>
      <c r="E105" s="503"/>
      <c r="F105" s="503"/>
      <c r="G105" s="503"/>
      <c r="H105" s="503"/>
      <c r="I105" s="503"/>
      <c r="J105" s="503"/>
      <c r="K105" s="503"/>
      <c r="L105" s="503"/>
      <c r="M105" s="518"/>
      <c r="N105" s="413"/>
      <c r="P105" s="502" t="s">
        <v>186</v>
      </c>
      <c r="Q105" s="503"/>
      <c r="R105" s="503"/>
      <c r="S105" s="503"/>
      <c r="T105" s="503"/>
      <c r="U105" s="503"/>
      <c r="V105" s="503"/>
      <c r="W105" s="503"/>
      <c r="X105" s="503"/>
      <c r="Y105" s="503"/>
      <c r="Z105" s="503"/>
      <c r="AA105" s="503"/>
      <c r="AB105" s="503"/>
      <c r="AC105" s="503"/>
      <c r="AD105" s="418"/>
      <c r="AE105" s="413"/>
      <c r="AG105" s="502" t="s">
        <v>186</v>
      </c>
      <c r="AH105" s="503"/>
      <c r="AI105" s="503"/>
      <c r="AJ105" s="503"/>
      <c r="AK105" s="503"/>
      <c r="AL105" s="503"/>
      <c r="AM105" s="503"/>
      <c r="AN105" s="503"/>
      <c r="AO105" s="503"/>
      <c r="AP105" s="503"/>
      <c r="AQ105" s="503"/>
      <c r="AR105" s="503"/>
      <c r="AS105" s="503"/>
      <c r="AT105" s="503"/>
      <c r="AU105" s="418"/>
    </row>
    <row r="106" spans="1:48" s="242" customFormat="1" ht="31.5" customHeight="1" x14ac:dyDescent="0.35">
      <c r="A106" s="534" t="s">
        <v>188</v>
      </c>
      <c r="B106" s="533"/>
      <c r="C106" s="533" t="s">
        <v>13</v>
      </c>
      <c r="D106" s="533"/>
      <c r="E106" s="424" t="s">
        <v>14</v>
      </c>
      <c r="F106" s="412" t="s">
        <v>171</v>
      </c>
      <c r="G106" s="412" t="s">
        <v>68</v>
      </c>
      <c r="H106" s="422" t="s">
        <v>151</v>
      </c>
      <c r="I106" s="412" t="s">
        <v>80</v>
      </c>
      <c r="J106" s="412" t="s">
        <v>81</v>
      </c>
      <c r="K106" s="422" t="s">
        <v>82</v>
      </c>
      <c r="L106" s="412" t="s">
        <v>150</v>
      </c>
      <c r="M106" s="259" t="s">
        <v>18</v>
      </c>
      <c r="N106" s="413"/>
      <c r="P106" s="534" t="s">
        <v>188</v>
      </c>
      <c r="Q106" s="533"/>
      <c r="R106" s="533" t="s">
        <v>13</v>
      </c>
      <c r="S106" s="533"/>
      <c r="T106" s="424" t="s">
        <v>14</v>
      </c>
      <c r="U106" s="260" t="s">
        <v>110</v>
      </c>
      <c r="V106" s="424" t="s">
        <v>171</v>
      </c>
      <c r="W106" s="424" t="s">
        <v>68</v>
      </c>
      <c r="X106" s="260" t="s">
        <v>151</v>
      </c>
      <c r="Y106" s="424" t="s">
        <v>80</v>
      </c>
      <c r="Z106" s="424" t="s">
        <v>81</v>
      </c>
      <c r="AA106" s="260" t="s">
        <v>82</v>
      </c>
      <c r="AB106" s="424" t="s">
        <v>150</v>
      </c>
      <c r="AC106" s="260" t="s">
        <v>18</v>
      </c>
      <c r="AD106" s="267" t="s">
        <v>114</v>
      </c>
      <c r="AE106" s="413"/>
      <c r="AG106" s="534" t="s">
        <v>188</v>
      </c>
      <c r="AH106" s="533"/>
      <c r="AI106" s="533" t="s">
        <v>13</v>
      </c>
      <c r="AJ106" s="533"/>
      <c r="AK106" s="424" t="s">
        <v>14</v>
      </c>
      <c r="AL106" s="260" t="s">
        <v>110</v>
      </c>
      <c r="AM106" s="424" t="s">
        <v>171</v>
      </c>
      <c r="AN106" s="424" t="s">
        <v>68</v>
      </c>
      <c r="AO106" s="260" t="s">
        <v>151</v>
      </c>
      <c r="AP106" s="424" t="s">
        <v>80</v>
      </c>
      <c r="AQ106" s="424" t="s">
        <v>81</v>
      </c>
      <c r="AR106" s="260" t="s">
        <v>82</v>
      </c>
      <c r="AS106" s="424" t="s">
        <v>150</v>
      </c>
      <c r="AT106" s="260" t="s">
        <v>213</v>
      </c>
      <c r="AU106" s="267" t="s">
        <v>111</v>
      </c>
    </row>
    <row r="107" spans="1:48" x14ac:dyDescent="0.35">
      <c r="A107" s="495">
        <v>0</v>
      </c>
      <c r="B107" s="491"/>
      <c r="C107" s="496" t="s">
        <v>19</v>
      </c>
      <c r="D107" s="496"/>
      <c r="E107" s="409"/>
      <c r="F107" s="234">
        <v>0</v>
      </c>
      <c r="G107" s="234">
        <v>0</v>
      </c>
      <c r="H107" s="235">
        <f>SUM(F107:G107)</f>
        <v>0</v>
      </c>
      <c r="I107" s="234">
        <v>0</v>
      </c>
      <c r="J107" s="234">
        <v>0</v>
      </c>
      <c r="K107" s="235">
        <f>SUM(I107:J107)</f>
        <v>0</v>
      </c>
      <c r="L107" s="234">
        <v>0</v>
      </c>
      <c r="M107" s="236">
        <f>SUM(H107, K107, L107)</f>
        <v>0</v>
      </c>
      <c r="N107" s="223"/>
      <c r="P107" s="522">
        <v>0</v>
      </c>
      <c r="Q107" s="496"/>
      <c r="R107" s="496" t="s">
        <v>19</v>
      </c>
      <c r="S107" s="496"/>
      <c r="T107" s="409"/>
      <c r="U107" s="162">
        <f t="shared" ref="U107:U114" si="74">AU27</f>
        <v>0</v>
      </c>
      <c r="V107" s="234">
        <v>0</v>
      </c>
      <c r="W107" s="234">
        <v>0</v>
      </c>
      <c r="X107" s="295">
        <f>SUM(V107:W107)</f>
        <v>0</v>
      </c>
      <c r="Y107" s="234">
        <v>0</v>
      </c>
      <c r="Z107" s="234">
        <v>0</v>
      </c>
      <c r="AA107" s="295">
        <f>SUM(Y107:Z107)</f>
        <v>0</v>
      </c>
      <c r="AB107" s="234">
        <v>0</v>
      </c>
      <c r="AC107" s="295">
        <f>SUM(X107, AA107, AB107)</f>
        <v>0</v>
      </c>
      <c r="AD107" s="296">
        <f t="shared" ref="AD107:AD111" si="75">M107-AC107</f>
        <v>0</v>
      </c>
      <c r="AE107" s="223"/>
      <c r="AG107" s="522">
        <v>0</v>
      </c>
      <c r="AH107" s="496"/>
      <c r="AI107" s="496" t="s">
        <v>19</v>
      </c>
      <c r="AJ107" s="496"/>
      <c r="AK107" s="409"/>
      <c r="AL107" s="307">
        <f t="shared" ref="AL107:AL114" si="76">AU27</f>
        <v>0</v>
      </c>
      <c r="AM107" s="234">
        <v>0</v>
      </c>
      <c r="AN107" s="234">
        <v>0</v>
      </c>
      <c r="AO107" s="277">
        <f>SUM(AM107:AN107)</f>
        <v>0</v>
      </c>
      <c r="AP107" s="234">
        <v>0</v>
      </c>
      <c r="AQ107" s="234">
        <v>0</v>
      </c>
      <c r="AR107" s="277">
        <f>SUM(AP107:AQ107)</f>
        <v>0</v>
      </c>
      <c r="AS107" s="234">
        <v>0</v>
      </c>
      <c r="AT107" s="277">
        <f>SUM(AO107, AR107, AS107)</f>
        <v>0</v>
      </c>
      <c r="AU107" s="278">
        <f t="shared" ref="AU107:AU114" si="77">IF($S$153&lt;&gt;0, AC107+AL107-AT107, M107+AL107-AT107)</f>
        <v>0</v>
      </c>
    </row>
    <row r="108" spans="1:48" x14ac:dyDescent="0.35">
      <c r="A108" s="495">
        <v>0</v>
      </c>
      <c r="B108" s="491"/>
      <c r="C108" s="496" t="s">
        <v>20</v>
      </c>
      <c r="D108" s="496"/>
      <c r="E108" s="409"/>
      <c r="F108" s="234">
        <v>0</v>
      </c>
      <c r="G108" s="234">
        <v>0</v>
      </c>
      <c r="H108" s="235">
        <f t="shared" ref="H108:H111" si="78">SUM(F108:G108)</f>
        <v>0</v>
      </c>
      <c r="I108" s="234">
        <v>0</v>
      </c>
      <c r="J108" s="234">
        <v>0</v>
      </c>
      <c r="K108" s="235">
        <f t="shared" ref="K108:K111" si="79">SUM(I108:J108)</f>
        <v>0</v>
      </c>
      <c r="L108" s="234">
        <v>0</v>
      </c>
      <c r="M108" s="236">
        <f t="shared" ref="M108:M111" si="80">SUM(H108, K108, L108)</f>
        <v>0</v>
      </c>
      <c r="N108" s="223"/>
      <c r="P108" s="522">
        <v>0</v>
      </c>
      <c r="Q108" s="496"/>
      <c r="R108" s="496" t="s">
        <v>20</v>
      </c>
      <c r="S108" s="496"/>
      <c r="T108" s="409"/>
      <c r="U108" s="162">
        <f t="shared" si="74"/>
        <v>0</v>
      </c>
      <c r="V108" s="234">
        <v>0</v>
      </c>
      <c r="W108" s="234">
        <v>0</v>
      </c>
      <c r="X108" s="295">
        <f t="shared" ref="X108:X111" si="81">SUM(V108:W108)</f>
        <v>0</v>
      </c>
      <c r="Y108" s="234">
        <v>0</v>
      </c>
      <c r="Z108" s="234">
        <v>0</v>
      </c>
      <c r="AA108" s="295">
        <f t="shared" ref="AA108:AA111" si="82">SUM(Y108:Z108)</f>
        <v>0</v>
      </c>
      <c r="AB108" s="234">
        <v>0</v>
      </c>
      <c r="AC108" s="295">
        <f t="shared" ref="AC108:AC111" si="83">SUM(X108, AA108, AB108)</f>
        <v>0</v>
      </c>
      <c r="AD108" s="296">
        <f t="shared" si="75"/>
        <v>0</v>
      </c>
      <c r="AE108" s="223"/>
      <c r="AG108" s="522">
        <v>0</v>
      </c>
      <c r="AH108" s="496"/>
      <c r="AI108" s="496" t="s">
        <v>20</v>
      </c>
      <c r="AJ108" s="496"/>
      <c r="AK108" s="409"/>
      <c r="AL108" s="307">
        <f t="shared" si="76"/>
        <v>0</v>
      </c>
      <c r="AM108" s="234">
        <v>0</v>
      </c>
      <c r="AN108" s="234">
        <v>0</v>
      </c>
      <c r="AO108" s="277">
        <f t="shared" ref="AO108:AO111" si="84">SUM(AM108:AN108)</f>
        <v>0</v>
      </c>
      <c r="AP108" s="234">
        <v>0</v>
      </c>
      <c r="AQ108" s="234">
        <v>0</v>
      </c>
      <c r="AR108" s="277">
        <f t="shared" ref="AR108:AR111" si="85">SUM(AP108:AQ108)</f>
        <v>0</v>
      </c>
      <c r="AS108" s="234">
        <v>0</v>
      </c>
      <c r="AT108" s="277">
        <f t="shared" ref="AT108:AT111" si="86">SUM(AO108, AR108, AS108)</f>
        <v>0</v>
      </c>
      <c r="AU108" s="278">
        <f t="shared" si="77"/>
        <v>0</v>
      </c>
    </row>
    <row r="109" spans="1:48" x14ac:dyDescent="0.35">
      <c r="A109" s="495">
        <v>0</v>
      </c>
      <c r="B109" s="491"/>
      <c r="C109" s="496" t="s">
        <v>21</v>
      </c>
      <c r="D109" s="496"/>
      <c r="E109" s="409"/>
      <c r="F109" s="234">
        <v>0</v>
      </c>
      <c r="G109" s="234">
        <v>0</v>
      </c>
      <c r="H109" s="235">
        <f>SUM(F109:G109)</f>
        <v>0</v>
      </c>
      <c r="I109" s="234">
        <v>0</v>
      </c>
      <c r="J109" s="234">
        <v>0</v>
      </c>
      <c r="K109" s="235">
        <f t="shared" si="79"/>
        <v>0</v>
      </c>
      <c r="L109" s="234">
        <v>0</v>
      </c>
      <c r="M109" s="236">
        <f t="shared" si="80"/>
        <v>0</v>
      </c>
      <c r="N109" s="223"/>
      <c r="P109" s="522">
        <v>0</v>
      </c>
      <c r="Q109" s="496"/>
      <c r="R109" s="496" t="s">
        <v>21</v>
      </c>
      <c r="S109" s="496"/>
      <c r="T109" s="409"/>
      <c r="U109" s="162">
        <f t="shared" si="74"/>
        <v>0</v>
      </c>
      <c r="V109" s="234">
        <v>0</v>
      </c>
      <c r="W109" s="234">
        <v>0</v>
      </c>
      <c r="X109" s="295">
        <f t="shared" si="81"/>
        <v>0</v>
      </c>
      <c r="Y109" s="234">
        <v>0</v>
      </c>
      <c r="Z109" s="234">
        <v>0</v>
      </c>
      <c r="AA109" s="295">
        <f t="shared" si="82"/>
        <v>0</v>
      </c>
      <c r="AB109" s="234">
        <v>0</v>
      </c>
      <c r="AC109" s="295">
        <f t="shared" si="83"/>
        <v>0</v>
      </c>
      <c r="AD109" s="296">
        <f t="shared" si="75"/>
        <v>0</v>
      </c>
      <c r="AE109" s="223"/>
      <c r="AG109" s="522">
        <v>0</v>
      </c>
      <c r="AH109" s="496"/>
      <c r="AI109" s="496" t="s">
        <v>21</v>
      </c>
      <c r="AJ109" s="496"/>
      <c r="AK109" s="409"/>
      <c r="AL109" s="307">
        <f t="shared" si="76"/>
        <v>0</v>
      </c>
      <c r="AM109" s="234">
        <v>0</v>
      </c>
      <c r="AN109" s="234">
        <v>0</v>
      </c>
      <c r="AO109" s="277">
        <f t="shared" si="84"/>
        <v>0</v>
      </c>
      <c r="AP109" s="234">
        <v>0</v>
      </c>
      <c r="AQ109" s="234">
        <v>0</v>
      </c>
      <c r="AR109" s="277">
        <f t="shared" si="85"/>
        <v>0</v>
      </c>
      <c r="AS109" s="234">
        <v>0</v>
      </c>
      <c r="AT109" s="277">
        <f t="shared" si="86"/>
        <v>0</v>
      </c>
      <c r="AU109" s="278">
        <f>IF($S$153&lt;&gt;0, AC109+AL109-AT109, M109+AL109-AT109)</f>
        <v>0</v>
      </c>
    </row>
    <row r="110" spans="1:48" x14ac:dyDescent="0.35">
      <c r="A110" s="495">
        <v>0</v>
      </c>
      <c r="B110" s="491"/>
      <c r="C110" s="496" t="s">
        <v>22</v>
      </c>
      <c r="D110" s="496"/>
      <c r="E110" s="409"/>
      <c r="F110" s="234">
        <v>0</v>
      </c>
      <c r="G110" s="234">
        <v>0</v>
      </c>
      <c r="H110" s="235">
        <f t="shared" si="78"/>
        <v>0</v>
      </c>
      <c r="I110" s="234">
        <v>0</v>
      </c>
      <c r="J110" s="234">
        <v>0</v>
      </c>
      <c r="K110" s="235">
        <f t="shared" si="79"/>
        <v>0</v>
      </c>
      <c r="L110" s="234">
        <v>0</v>
      </c>
      <c r="M110" s="236">
        <f t="shared" si="80"/>
        <v>0</v>
      </c>
      <c r="N110" s="223"/>
      <c r="P110" s="522">
        <v>0</v>
      </c>
      <c r="Q110" s="496"/>
      <c r="R110" s="496" t="s">
        <v>22</v>
      </c>
      <c r="S110" s="496"/>
      <c r="T110" s="409"/>
      <c r="U110" s="162">
        <f t="shared" si="74"/>
        <v>0</v>
      </c>
      <c r="V110" s="234">
        <v>0</v>
      </c>
      <c r="W110" s="234">
        <v>0</v>
      </c>
      <c r="X110" s="295">
        <f t="shared" si="81"/>
        <v>0</v>
      </c>
      <c r="Y110" s="234">
        <v>0</v>
      </c>
      <c r="Z110" s="234">
        <v>0</v>
      </c>
      <c r="AA110" s="295">
        <f t="shared" si="82"/>
        <v>0</v>
      </c>
      <c r="AB110" s="234">
        <v>0</v>
      </c>
      <c r="AC110" s="295">
        <f t="shared" si="83"/>
        <v>0</v>
      </c>
      <c r="AD110" s="296">
        <f t="shared" si="75"/>
        <v>0</v>
      </c>
      <c r="AE110" s="223"/>
      <c r="AG110" s="522">
        <v>0</v>
      </c>
      <c r="AH110" s="496"/>
      <c r="AI110" s="496" t="s">
        <v>22</v>
      </c>
      <c r="AJ110" s="496"/>
      <c r="AK110" s="409"/>
      <c r="AL110" s="307">
        <f t="shared" si="76"/>
        <v>0</v>
      </c>
      <c r="AM110" s="234">
        <v>0</v>
      </c>
      <c r="AN110" s="234">
        <v>0</v>
      </c>
      <c r="AO110" s="277">
        <f t="shared" si="84"/>
        <v>0</v>
      </c>
      <c r="AP110" s="234">
        <v>0</v>
      </c>
      <c r="AQ110" s="234">
        <v>0</v>
      </c>
      <c r="AR110" s="277">
        <f t="shared" si="85"/>
        <v>0</v>
      </c>
      <c r="AS110" s="234">
        <v>0</v>
      </c>
      <c r="AT110" s="277">
        <f t="shared" si="86"/>
        <v>0</v>
      </c>
      <c r="AU110" s="278">
        <f t="shared" si="77"/>
        <v>0</v>
      </c>
    </row>
    <row r="111" spans="1:48" x14ac:dyDescent="0.35">
      <c r="A111" s="495">
        <v>0</v>
      </c>
      <c r="B111" s="491"/>
      <c r="C111" s="491" t="s">
        <v>23</v>
      </c>
      <c r="D111" s="491"/>
      <c r="E111" s="409"/>
      <c r="F111" s="234">
        <v>0</v>
      </c>
      <c r="G111" s="234">
        <v>0</v>
      </c>
      <c r="H111" s="235">
        <f t="shared" si="78"/>
        <v>0</v>
      </c>
      <c r="I111" s="234">
        <v>0</v>
      </c>
      <c r="J111" s="234">
        <v>0</v>
      </c>
      <c r="K111" s="235">
        <f t="shared" si="79"/>
        <v>0</v>
      </c>
      <c r="L111" s="234">
        <v>0</v>
      </c>
      <c r="M111" s="236">
        <f t="shared" si="80"/>
        <v>0</v>
      </c>
      <c r="N111" s="223"/>
      <c r="P111" s="522">
        <v>0</v>
      </c>
      <c r="Q111" s="496"/>
      <c r="R111" s="496" t="s">
        <v>23</v>
      </c>
      <c r="S111" s="496"/>
      <c r="T111" s="409"/>
      <c r="U111" s="162">
        <f t="shared" si="74"/>
        <v>0</v>
      </c>
      <c r="V111" s="234">
        <v>0</v>
      </c>
      <c r="W111" s="234">
        <v>0</v>
      </c>
      <c r="X111" s="295">
        <f t="shared" si="81"/>
        <v>0</v>
      </c>
      <c r="Y111" s="234">
        <v>0</v>
      </c>
      <c r="Z111" s="234">
        <v>0</v>
      </c>
      <c r="AA111" s="295">
        <f t="shared" si="82"/>
        <v>0</v>
      </c>
      <c r="AB111" s="234">
        <v>0</v>
      </c>
      <c r="AC111" s="295">
        <f t="shared" si="83"/>
        <v>0</v>
      </c>
      <c r="AD111" s="296">
        <f t="shared" si="75"/>
        <v>0</v>
      </c>
      <c r="AE111" s="223"/>
      <c r="AG111" s="522">
        <v>0</v>
      </c>
      <c r="AH111" s="496"/>
      <c r="AI111" s="496" t="s">
        <v>23</v>
      </c>
      <c r="AJ111" s="496"/>
      <c r="AK111" s="409"/>
      <c r="AL111" s="307">
        <f t="shared" si="76"/>
        <v>0</v>
      </c>
      <c r="AM111" s="234">
        <v>0</v>
      </c>
      <c r="AN111" s="234">
        <v>0</v>
      </c>
      <c r="AO111" s="277">
        <f t="shared" si="84"/>
        <v>0</v>
      </c>
      <c r="AP111" s="234">
        <v>0</v>
      </c>
      <c r="AQ111" s="234">
        <v>0</v>
      </c>
      <c r="AR111" s="277">
        <f t="shared" si="85"/>
        <v>0</v>
      </c>
      <c r="AS111" s="234">
        <v>0</v>
      </c>
      <c r="AT111" s="277">
        <f t="shared" si="86"/>
        <v>0</v>
      </c>
      <c r="AU111" s="278">
        <f t="shared" si="77"/>
        <v>0</v>
      </c>
    </row>
    <row r="112" spans="1:48" ht="16" thickBot="1" x14ac:dyDescent="0.4">
      <c r="A112" s="410" t="s">
        <v>181</v>
      </c>
      <c r="B112" s="411"/>
      <c r="C112" s="497">
        <f>SUM(A107:B111)</f>
        <v>0</v>
      </c>
      <c r="D112" s="497"/>
      <c r="E112" s="411"/>
      <c r="F112" s="250">
        <f>SUM(F107:F111)</f>
        <v>0</v>
      </c>
      <c r="G112" s="250">
        <f t="shared" ref="G112:L112" si="87">SUM(G107:G111)</f>
        <v>0</v>
      </c>
      <c r="H112" s="250">
        <f t="shared" si="87"/>
        <v>0</v>
      </c>
      <c r="I112" s="250">
        <f t="shared" si="87"/>
        <v>0</v>
      </c>
      <c r="J112" s="250">
        <f t="shared" si="87"/>
        <v>0</v>
      </c>
      <c r="K112" s="250">
        <f t="shared" si="87"/>
        <v>0</v>
      </c>
      <c r="L112" s="250">
        <f t="shared" si="87"/>
        <v>0</v>
      </c>
      <c r="M112" s="237">
        <f>SUM(M107:M111)</f>
        <v>0</v>
      </c>
      <c r="N112" s="223"/>
      <c r="P112" s="410" t="s">
        <v>181</v>
      </c>
      <c r="Q112" s="411"/>
      <c r="R112" s="498">
        <f>SUM(P107:Q111)</f>
        <v>0</v>
      </c>
      <c r="S112" s="498"/>
      <c r="T112" s="421"/>
      <c r="U112" s="339">
        <f t="shared" si="74"/>
        <v>0</v>
      </c>
      <c r="V112" s="293">
        <f>SUM(V107:V111)</f>
        <v>0</v>
      </c>
      <c r="W112" s="293">
        <f t="shared" ref="W112:AB112" si="88">SUM(W107:W111)</f>
        <v>0</v>
      </c>
      <c r="X112" s="293">
        <f t="shared" si="88"/>
        <v>0</v>
      </c>
      <c r="Y112" s="293">
        <f t="shared" si="88"/>
        <v>0</v>
      </c>
      <c r="Z112" s="293">
        <f t="shared" si="88"/>
        <v>0</v>
      </c>
      <c r="AA112" s="293">
        <f t="shared" si="88"/>
        <v>0</v>
      </c>
      <c r="AB112" s="293">
        <f t="shared" si="88"/>
        <v>0</v>
      </c>
      <c r="AC112" s="293">
        <f>SUM(AC107:AC111)</f>
        <v>0</v>
      </c>
      <c r="AD112" s="294">
        <f>SUM(AD107:AD111)</f>
        <v>0</v>
      </c>
      <c r="AE112" s="223"/>
      <c r="AG112" s="410" t="s">
        <v>181</v>
      </c>
      <c r="AH112" s="411"/>
      <c r="AI112" s="543">
        <f>SUM(AG107:AH111)</f>
        <v>0</v>
      </c>
      <c r="AJ112" s="543"/>
      <c r="AK112" s="421"/>
      <c r="AL112" s="337">
        <f t="shared" si="76"/>
        <v>0</v>
      </c>
      <c r="AM112" s="275">
        <f>SUM(AM107:AM111)</f>
        <v>0</v>
      </c>
      <c r="AN112" s="275">
        <f t="shared" ref="AN112:AT112" si="89">SUM(AN107:AN111)</f>
        <v>0</v>
      </c>
      <c r="AO112" s="275">
        <f t="shared" si="89"/>
        <v>0</v>
      </c>
      <c r="AP112" s="275">
        <f t="shared" si="89"/>
        <v>0</v>
      </c>
      <c r="AQ112" s="275">
        <f t="shared" si="89"/>
        <v>0</v>
      </c>
      <c r="AR112" s="275">
        <f t="shared" si="89"/>
        <v>0</v>
      </c>
      <c r="AS112" s="275">
        <f t="shared" si="89"/>
        <v>0</v>
      </c>
      <c r="AT112" s="275">
        <f t="shared" si="89"/>
        <v>0</v>
      </c>
      <c r="AU112" s="276">
        <f t="shared" si="77"/>
        <v>0</v>
      </c>
    </row>
    <row r="113" spans="1:47" s="358" customFormat="1" ht="3.75" customHeight="1" thickBot="1" x14ac:dyDescent="0.4">
      <c r="A113" s="499"/>
      <c r="B113" s="499"/>
      <c r="C113" s="499"/>
      <c r="D113" s="499"/>
      <c r="E113" s="499"/>
      <c r="F113" s="499"/>
      <c r="G113" s="499"/>
      <c r="H113" s="499"/>
      <c r="I113" s="499"/>
      <c r="J113" s="499"/>
      <c r="K113" s="499"/>
      <c r="L113" s="499"/>
      <c r="M113" s="499"/>
      <c r="N113" s="223"/>
      <c r="P113" s="499"/>
      <c r="Q113" s="499"/>
      <c r="R113" s="499"/>
      <c r="S113" s="499"/>
      <c r="T113" s="499"/>
      <c r="U113" s="499"/>
      <c r="V113" s="499"/>
      <c r="W113" s="499"/>
      <c r="X113" s="499"/>
      <c r="Y113" s="499"/>
      <c r="Z113" s="499"/>
      <c r="AA113" s="499"/>
      <c r="AB113" s="499"/>
      <c r="AC113" s="499"/>
      <c r="AD113" s="499"/>
      <c r="AE113" s="223"/>
      <c r="AG113" s="499"/>
      <c r="AH113" s="499"/>
      <c r="AI113" s="499"/>
      <c r="AJ113" s="499"/>
      <c r="AK113" s="499"/>
      <c r="AL113" s="499"/>
      <c r="AM113" s="499"/>
      <c r="AN113" s="499"/>
      <c r="AO113" s="499"/>
      <c r="AP113" s="499"/>
      <c r="AQ113" s="499"/>
      <c r="AR113" s="499"/>
      <c r="AS113" s="499"/>
      <c r="AT113" s="499"/>
      <c r="AU113" s="499"/>
    </row>
    <row r="114" spans="1:47" ht="16" thickBot="1" x14ac:dyDescent="0.4">
      <c r="A114" s="500" t="s">
        <v>187</v>
      </c>
      <c r="B114" s="501"/>
      <c r="C114" s="501"/>
      <c r="D114" s="501"/>
      <c r="E114" s="501"/>
      <c r="F114" s="241">
        <f>SUM(F112, F103)</f>
        <v>0</v>
      </c>
      <c r="G114" s="241">
        <f t="shared" ref="G114:L114" si="90">SUM(G112, G103)</f>
        <v>0</v>
      </c>
      <c r="H114" s="241">
        <f>SUM(H112, H103)</f>
        <v>0</v>
      </c>
      <c r="I114" s="241">
        <f t="shared" si="90"/>
        <v>0</v>
      </c>
      <c r="J114" s="241">
        <f t="shared" si="90"/>
        <v>0</v>
      </c>
      <c r="K114" s="241">
        <f>SUM(K112, K103)</f>
        <v>0</v>
      </c>
      <c r="L114" s="241">
        <f t="shared" si="90"/>
        <v>0</v>
      </c>
      <c r="M114" s="240">
        <f>SUM(M112, M103)</f>
        <v>0</v>
      </c>
      <c r="N114" s="223"/>
      <c r="P114" s="500" t="s">
        <v>187</v>
      </c>
      <c r="Q114" s="501"/>
      <c r="R114" s="501"/>
      <c r="S114" s="501"/>
      <c r="T114" s="501"/>
      <c r="U114" s="340">
        <f t="shared" si="74"/>
        <v>0</v>
      </c>
      <c r="V114" s="297">
        <f>SUM(V112, V103)</f>
        <v>0</v>
      </c>
      <c r="W114" s="297">
        <f t="shared" ref="W114" si="91">SUM(W112, W103)</f>
        <v>0</v>
      </c>
      <c r="X114" s="297">
        <f>SUM(X112, X103)</f>
        <v>0</v>
      </c>
      <c r="Y114" s="297">
        <f t="shared" ref="Y114:AB114" si="92">SUM(Y112, Y103)</f>
        <v>0</v>
      </c>
      <c r="Z114" s="297">
        <f t="shared" si="92"/>
        <v>0</v>
      </c>
      <c r="AA114" s="297">
        <f t="shared" si="92"/>
        <v>0</v>
      </c>
      <c r="AB114" s="297">
        <f t="shared" si="92"/>
        <v>0</v>
      </c>
      <c r="AC114" s="297">
        <f>SUM(AC112, AC103)</f>
        <v>0</v>
      </c>
      <c r="AD114" s="298">
        <f>SUM(AD112, AD103)</f>
        <v>0</v>
      </c>
      <c r="AE114" s="223"/>
      <c r="AG114" s="500" t="s">
        <v>187</v>
      </c>
      <c r="AH114" s="501"/>
      <c r="AI114" s="501"/>
      <c r="AJ114" s="501"/>
      <c r="AK114" s="501"/>
      <c r="AL114" s="338">
        <f t="shared" si="76"/>
        <v>0</v>
      </c>
      <c r="AM114" s="279">
        <f>SUM(AM112, AM103)</f>
        <v>0</v>
      </c>
      <c r="AN114" s="279">
        <f t="shared" ref="AN114" si="93">SUM(AN112, AN103)</f>
        <v>0</v>
      </c>
      <c r="AO114" s="279">
        <f>SUM(AO112, AO103)</f>
        <v>0</v>
      </c>
      <c r="AP114" s="279">
        <f t="shared" ref="AP114:AT114" si="94">SUM(AP112, AP103)</f>
        <v>0</v>
      </c>
      <c r="AQ114" s="279">
        <f t="shared" si="94"/>
        <v>0</v>
      </c>
      <c r="AR114" s="279">
        <f t="shared" si="94"/>
        <v>0</v>
      </c>
      <c r="AS114" s="279">
        <f t="shared" si="94"/>
        <v>0</v>
      </c>
      <c r="AT114" s="279">
        <f t="shared" si="94"/>
        <v>0</v>
      </c>
      <c r="AU114" s="280">
        <f t="shared" si="77"/>
        <v>0</v>
      </c>
    </row>
    <row r="115" spans="1:47" ht="16" thickBot="1" x14ac:dyDescent="0.4">
      <c r="F115" s="357"/>
      <c r="G115" s="357"/>
      <c r="AE115" s="358"/>
    </row>
    <row r="116" spans="1:47" s="242" customFormat="1" x14ac:dyDescent="0.35">
      <c r="A116" s="502" t="s">
        <v>98</v>
      </c>
      <c r="B116" s="503"/>
      <c r="C116" s="503"/>
      <c r="D116" s="503"/>
      <c r="E116" s="503"/>
      <c r="F116" s="503"/>
      <c r="G116" s="503"/>
      <c r="H116" s="503"/>
      <c r="I116" s="503"/>
      <c r="J116" s="503"/>
      <c r="K116" s="503"/>
      <c r="L116" s="503"/>
      <c r="M116" s="518"/>
      <c r="N116" s="413"/>
      <c r="P116" s="502" t="s">
        <v>98</v>
      </c>
      <c r="Q116" s="503"/>
      <c r="R116" s="503"/>
      <c r="S116" s="503"/>
      <c r="T116" s="503"/>
      <c r="U116" s="503"/>
      <c r="V116" s="503"/>
      <c r="W116" s="503"/>
      <c r="X116" s="503"/>
      <c r="Y116" s="503"/>
      <c r="Z116" s="503"/>
      <c r="AA116" s="503"/>
      <c r="AB116" s="503"/>
      <c r="AC116" s="503"/>
      <c r="AD116" s="418"/>
      <c r="AE116" s="413"/>
      <c r="AG116" s="502" t="s">
        <v>98</v>
      </c>
      <c r="AH116" s="503"/>
      <c r="AI116" s="503"/>
      <c r="AJ116" s="503"/>
      <c r="AK116" s="503"/>
      <c r="AL116" s="503"/>
      <c r="AM116" s="503"/>
      <c r="AN116" s="503"/>
      <c r="AO116" s="503"/>
      <c r="AP116" s="503"/>
      <c r="AQ116" s="503"/>
      <c r="AR116" s="503"/>
      <c r="AS116" s="503"/>
      <c r="AT116" s="503"/>
      <c r="AU116" s="418"/>
    </row>
    <row r="117" spans="1:47" s="242" customFormat="1" x14ac:dyDescent="0.35">
      <c r="A117" s="530" t="s">
        <v>24</v>
      </c>
      <c r="B117" s="531"/>
      <c r="C117" s="531"/>
      <c r="D117" s="531"/>
      <c r="E117" s="531"/>
      <c r="F117" s="531"/>
      <c r="G117" s="531"/>
      <c r="H117" s="531"/>
      <c r="I117" s="531"/>
      <c r="J117" s="424" t="s">
        <v>17</v>
      </c>
      <c r="K117" s="424" t="s">
        <v>15</v>
      </c>
      <c r="L117" s="424" t="s">
        <v>16</v>
      </c>
      <c r="M117" s="259" t="s">
        <v>18</v>
      </c>
      <c r="N117" s="413"/>
      <c r="P117" s="530" t="s">
        <v>24</v>
      </c>
      <c r="Q117" s="531"/>
      <c r="R117" s="531"/>
      <c r="S117" s="531"/>
      <c r="T117" s="531"/>
      <c r="U117" s="531"/>
      <c r="V117" s="531"/>
      <c r="W117" s="531"/>
      <c r="X117" s="531"/>
      <c r="Y117" s="422" t="s">
        <v>110</v>
      </c>
      <c r="Z117" s="328" t="s">
        <v>77</v>
      </c>
      <c r="AA117" s="424" t="s">
        <v>15</v>
      </c>
      <c r="AB117" s="424" t="s">
        <v>16</v>
      </c>
      <c r="AC117" s="422" t="s">
        <v>18</v>
      </c>
      <c r="AD117" s="267" t="s">
        <v>114</v>
      </c>
      <c r="AE117" s="413"/>
      <c r="AG117" s="530" t="s">
        <v>24</v>
      </c>
      <c r="AH117" s="531"/>
      <c r="AI117" s="531"/>
      <c r="AJ117" s="531"/>
      <c r="AK117" s="531"/>
      <c r="AL117" s="531"/>
      <c r="AM117" s="531"/>
      <c r="AN117" s="531"/>
      <c r="AO117" s="531"/>
      <c r="AP117" s="422" t="s">
        <v>110</v>
      </c>
      <c r="AQ117" s="328" t="s">
        <v>211</v>
      </c>
      <c r="AR117" s="424" t="s">
        <v>15</v>
      </c>
      <c r="AS117" s="424" t="s">
        <v>16</v>
      </c>
      <c r="AT117" s="422" t="s">
        <v>213</v>
      </c>
      <c r="AU117" s="267" t="s">
        <v>111</v>
      </c>
    </row>
    <row r="118" spans="1:47" x14ac:dyDescent="0.35">
      <c r="A118" s="415">
        <v>1</v>
      </c>
      <c r="B118" s="491"/>
      <c r="C118" s="491"/>
      <c r="D118" s="491"/>
      <c r="E118" s="491"/>
      <c r="F118" s="491"/>
      <c r="G118" s="491"/>
      <c r="H118" s="491"/>
      <c r="I118" s="491"/>
      <c r="J118" s="234">
        <v>0</v>
      </c>
      <c r="K118" s="234">
        <v>0</v>
      </c>
      <c r="L118" s="234">
        <v>0</v>
      </c>
      <c r="M118" s="236">
        <f>SUM(J118:L118)</f>
        <v>0</v>
      </c>
      <c r="N118" s="223"/>
      <c r="P118" s="415">
        <v>1</v>
      </c>
      <c r="Q118" s="491"/>
      <c r="R118" s="491"/>
      <c r="S118" s="491"/>
      <c r="T118" s="491"/>
      <c r="U118" s="491"/>
      <c r="V118" s="491"/>
      <c r="W118" s="491"/>
      <c r="X118" s="491"/>
      <c r="Y118" s="164">
        <f>AU38</f>
        <v>0</v>
      </c>
      <c r="Z118" s="234">
        <v>0</v>
      </c>
      <c r="AA118" s="234">
        <v>0</v>
      </c>
      <c r="AB118" s="234">
        <v>0</v>
      </c>
      <c r="AC118" s="295">
        <f>SUM(Z118:AB118)</f>
        <v>0</v>
      </c>
      <c r="AD118" s="296">
        <f t="shared" ref="AD118:AD120" si="95">M118-AC118</f>
        <v>0</v>
      </c>
      <c r="AE118" s="223"/>
      <c r="AG118" s="415">
        <v>1</v>
      </c>
      <c r="AH118" s="491"/>
      <c r="AI118" s="491"/>
      <c r="AJ118" s="491"/>
      <c r="AK118" s="491"/>
      <c r="AL118" s="491"/>
      <c r="AM118" s="491"/>
      <c r="AN118" s="491"/>
      <c r="AO118" s="491"/>
      <c r="AP118" s="305">
        <f>AU38</f>
        <v>0</v>
      </c>
      <c r="AQ118" s="234">
        <v>0</v>
      </c>
      <c r="AR118" s="234">
        <v>0</v>
      </c>
      <c r="AS118" s="234">
        <v>0</v>
      </c>
      <c r="AT118" s="277">
        <f>SUM(AQ118:AS118)</f>
        <v>0</v>
      </c>
      <c r="AU118" s="278">
        <f>IF($S$153&lt;&gt;0, AC118+AP118-AT118, M118+AP118-AT118)</f>
        <v>0</v>
      </c>
    </row>
    <row r="119" spans="1:47" x14ac:dyDescent="0.35">
      <c r="A119" s="415">
        <v>2</v>
      </c>
      <c r="B119" s="492"/>
      <c r="C119" s="492"/>
      <c r="D119" s="492"/>
      <c r="E119" s="492"/>
      <c r="F119" s="492"/>
      <c r="G119" s="492"/>
      <c r="H119" s="492"/>
      <c r="I119" s="492"/>
      <c r="J119" s="234">
        <v>0</v>
      </c>
      <c r="K119" s="234">
        <v>0</v>
      </c>
      <c r="L119" s="234">
        <v>0</v>
      </c>
      <c r="M119" s="236">
        <f>SUM(J119:L119)</f>
        <v>0</v>
      </c>
      <c r="N119" s="223"/>
      <c r="P119" s="415">
        <v>2</v>
      </c>
      <c r="Q119" s="492"/>
      <c r="R119" s="492"/>
      <c r="S119" s="492"/>
      <c r="T119" s="492"/>
      <c r="U119" s="492"/>
      <c r="V119" s="492"/>
      <c r="W119" s="492"/>
      <c r="X119" s="492"/>
      <c r="Y119" s="164">
        <f t="shared" ref="Y119:Y121" si="96">AU39</f>
        <v>0</v>
      </c>
      <c r="Z119" s="234">
        <v>0</v>
      </c>
      <c r="AA119" s="234">
        <v>0</v>
      </c>
      <c r="AB119" s="234">
        <v>0</v>
      </c>
      <c r="AC119" s="295">
        <f t="shared" ref="AC119:AC120" si="97">SUM(Z119:AB119)</f>
        <v>0</v>
      </c>
      <c r="AD119" s="296">
        <f t="shared" si="95"/>
        <v>0</v>
      </c>
      <c r="AE119" s="223"/>
      <c r="AG119" s="415">
        <v>2</v>
      </c>
      <c r="AH119" s="492"/>
      <c r="AI119" s="492"/>
      <c r="AJ119" s="492"/>
      <c r="AK119" s="492"/>
      <c r="AL119" s="492"/>
      <c r="AM119" s="492"/>
      <c r="AN119" s="492"/>
      <c r="AO119" s="492"/>
      <c r="AP119" s="305">
        <f t="shared" ref="AP119:AP121" si="98">AU39</f>
        <v>0</v>
      </c>
      <c r="AQ119" s="234">
        <v>0</v>
      </c>
      <c r="AR119" s="234">
        <v>0</v>
      </c>
      <c r="AS119" s="234">
        <v>0</v>
      </c>
      <c r="AT119" s="277">
        <f t="shared" ref="AT119:AT120" si="99">SUM(AQ119:AS119)</f>
        <v>0</v>
      </c>
      <c r="AU119" s="278">
        <f t="shared" ref="AU119:AU120" si="100">IF($S$153&lt;&gt;0, AC119+AP119-AT119, M119+AP119-AT119)</f>
        <v>0</v>
      </c>
    </row>
    <row r="120" spans="1:47" x14ac:dyDescent="0.35">
      <c r="A120" s="415">
        <v>3</v>
      </c>
      <c r="B120" s="492"/>
      <c r="C120" s="492"/>
      <c r="D120" s="492"/>
      <c r="E120" s="492"/>
      <c r="F120" s="492"/>
      <c r="G120" s="492"/>
      <c r="H120" s="492"/>
      <c r="I120" s="492"/>
      <c r="J120" s="234">
        <v>0</v>
      </c>
      <c r="K120" s="234">
        <v>0</v>
      </c>
      <c r="L120" s="234">
        <v>0</v>
      </c>
      <c r="M120" s="236">
        <f t="shared" ref="M120:M139" si="101">SUM(J120:L120)</f>
        <v>0</v>
      </c>
      <c r="N120" s="223"/>
      <c r="P120" s="415">
        <v>3</v>
      </c>
      <c r="Q120" s="492"/>
      <c r="R120" s="492"/>
      <c r="S120" s="492"/>
      <c r="T120" s="492"/>
      <c r="U120" s="492"/>
      <c r="V120" s="492"/>
      <c r="W120" s="492"/>
      <c r="X120" s="492"/>
      <c r="Y120" s="164">
        <f t="shared" si="96"/>
        <v>0</v>
      </c>
      <c r="Z120" s="234">
        <v>0</v>
      </c>
      <c r="AA120" s="234">
        <v>0</v>
      </c>
      <c r="AB120" s="234">
        <v>0</v>
      </c>
      <c r="AC120" s="295">
        <f t="shared" si="97"/>
        <v>0</v>
      </c>
      <c r="AD120" s="296">
        <f t="shared" si="95"/>
        <v>0</v>
      </c>
      <c r="AE120" s="223"/>
      <c r="AG120" s="415">
        <v>3</v>
      </c>
      <c r="AH120" s="492"/>
      <c r="AI120" s="492"/>
      <c r="AJ120" s="492"/>
      <c r="AK120" s="492"/>
      <c r="AL120" s="492"/>
      <c r="AM120" s="492"/>
      <c r="AN120" s="492"/>
      <c r="AO120" s="492"/>
      <c r="AP120" s="305">
        <f t="shared" si="98"/>
        <v>0</v>
      </c>
      <c r="AQ120" s="234">
        <v>0</v>
      </c>
      <c r="AR120" s="234">
        <v>0</v>
      </c>
      <c r="AS120" s="234">
        <v>0</v>
      </c>
      <c r="AT120" s="277">
        <f t="shared" si="99"/>
        <v>0</v>
      </c>
      <c r="AU120" s="278">
        <f t="shared" si="100"/>
        <v>0</v>
      </c>
    </row>
    <row r="121" spans="1:47" ht="16" thickBot="1" x14ac:dyDescent="0.4">
      <c r="A121" s="504" t="s">
        <v>25</v>
      </c>
      <c r="B121" s="505"/>
      <c r="C121" s="505"/>
      <c r="D121" s="505"/>
      <c r="E121" s="505"/>
      <c r="F121" s="505"/>
      <c r="G121" s="505"/>
      <c r="H121" s="505"/>
      <c r="I121" s="505"/>
      <c r="J121" s="250">
        <f>SUM(J118:J120)</f>
        <v>0</v>
      </c>
      <c r="K121" s="250">
        <f t="shared" ref="K121:L121" si="102">SUM(K118:K120)</f>
        <v>0</v>
      </c>
      <c r="L121" s="250">
        <f t="shared" si="102"/>
        <v>0</v>
      </c>
      <c r="M121" s="237">
        <f t="shared" si="101"/>
        <v>0</v>
      </c>
      <c r="N121" s="223"/>
      <c r="P121" s="504" t="s">
        <v>25</v>
      </c>
      <c r="Q121" s="505"/>
      <c r="R121" s="505"/>
      <c r="S121" s="505"/>
      <c r="T121" s="505"/>
      <c r="U121" s="505"/>
      <c r="V121" s="505"/>
      <c r="W121" s="505"/>
      <c r="X121" s="505"/>
      <c r="Y121" s="200">
        <f t="shared" si="96"/>
        <v>0</v>
      </c>
      <c r="Z121" s="293">
        <f>SUM(Z118:Z120)</f>
        <v>0</v>
      </c>
      <c r="AA121" s="293">
        <f t="shared" ref="AA121:AD121" si="103">SUM(AA118:AA120)</f>
        <v>0</v>
      </c>
      <c r="AB121" s="293">
        <f t="shared" si="103"/>
        <v>0</v>
      </c>
      <c r="AC121" s="293">
        <f t="shared" si="103"/>
        <v>0</v>
      </c>
      <c r="AD121" s="294">
        <f t="shared" si="103"/>
        <v>0</v>
      </c>
      <c r="AE121" s="223"/>
      <c r="AG121" s="504" t="s">
        <v>25</v>
      </c>
      <c r="AH121" s="505"/>
      <c r="AI121" s="505"/>
      <c r="AJ121" s="505"/>
      <c r="AK121" s="505"/>
      <c r="AL121" s="505"/>
      <c r="AM121" s="505"/>
      <c r="AN121" s="505"/>
      <c r="AO121" s="505"/>
      <c r="AP121" s="306">
        <f t="shared" si="98"/>
        <v>0</v>
      </c>
      <c r="AQ121" s="275">
        <f>SUM(AQ118:AQ120)</f>
        <v>0</v>
      </c>
      <c r="AR121" s="275">
        <f t="shared" ref="AR121:AT121" si="104">SUM(AR118:AR120)</f>
        <v>0</v>
      </c>
      <c r="AS121" s="275">
        <f t="shared" si="104"/>
        <v>0</v>
      </c>
      <c r="AT121" s="275">
        <f t="shared" si="104"/>
        <v>0</v>
      </c>
      <c r="AU121" s="276">
        <f>IF($S$153&lt;&gt;0, AC121+AP121-AT121, M121+AP121-AT121)</f>
        <v>0</v>
      </c>
    </row>
    <row r="122" spans="1:47" s="358" customFormat="1" ht="3.75" customHeight="1" thickBot="1" x14ac:dyDescent="0.4">
      <c r="A122" s="413"/>
      <c r="B122" s="413"/>
      <c r="C122" s="413"/>
      <c r="D122" s="413"/>
      <c r="E122" s="413"/>
      <c r="F122" s="413"/>
      <c r="G122" s="413"/>
      <c r="H122" s="413"/>
      <c r="I122" s="413"/>
      <c r="J122" s="246"/>
      <c r="K122" s="246"/>
      <c r="L122" s="246"/>
      <c r="M122" s="246"/>
      <c r="N122" s="223"/>
      <c r="P122" s="413"/>
      <c r="Q122" s="413"/>
      <c r="R122" s="413"/>
      <c r="S122" s="413"/>
      <c r="T122" s="413"/>
      <c r="U122" s="413"/>
      <c r="V122" s="413"/>
      <c r="W122" s="413"/>
      <c r="X122" s="413"/>
      <c r="Y122" s="304"/>
      <c r="Z122" s="246"/>
      <c r="AA122" s="246"/>
      <c r="AB122" s="246"/>
      <c r="AC122" s="246"/>
      <c r="AD122" s="246"/>
      <c r="AE122" s="223"/>
      <c r="AG122" s="413"/>
      <c r="AH122" s="413"/>
      <c r="AI122" s="413"/>
      <c r="AJ122" s="413"/>
      <c r="AK122" s="413"/>
      <c r="AL122" s="413"/>
      <c r="AM122" s="413"/>
      <c r="AN122" s="413"/>
      <c r="AO122" s="413"/>
      <c r="AP122" s="304"/>
      <c r="AQ122" s="246"/>
      <c r="AR122" s="246"/>
      <c r="AS122" s="246"/>
      <c r="AT122" s="246"/>
      <c r="AU122" s="246"/>
    </row>
    <row r="123" spans="1:47" s="242" customFormat="1" x14ac:dyDescent="0.35">
      <c r="A123" s="502" t="s">
        <v>33</v>
      </c>
      <c r="B123" s="503"/>
      <c r="C123" s="503"/>
      <c r="D123" s="503"/>
      <c r="E123" s="503"/>
      <c r="F123" s="503"/>
      <c r="G123" s="503"/>
      <c r="H123" s="503"/>
      <c r="I123" s="503"/>
      <c r="J123" s="425" t="s">
        <v>17</v>
      </c>
      <c r="K123" s="425" t="s">
        <v>15</v>
      </c>
      <c r="L123" s="425" t="s">
        <v>16</v>
      </c>
      <c r="M123" s="418" t="s">
        <v>18</v>
      </c>
      <c r="N123" s="413"/>
      <c r="P123" s="502" t="s">
        <v>33</v>
      </c>
      <c r="Q123" s="503"/>
      <c r="R123" s="503"/>
      <c r="S123" s="503"/>
      <c r="T123" s="503"/>
      <c r="U123" s="503"/>
      <c r="V123" s="503"/>
      <c r="W123" s="503"/>
      <c r="X123" s="503"/>
      <c r="Y123" s="414" t="s">
        <v>110</v>
      </c>
      <c r="Z123" s="425" t="s">
        <v>77</v>
      </c>
      <c r="AA123" s="425" t="s">
        <v>15</v>
      </c>
      <c r="AB123" s="425" t="s">
        <v>16</v>
      </c>
      <c r="AC123" s="414" t="s">
        <v>18</v>
      </c>
      <c r="AD123" s="268" t="s">
        <v>114</v>
      </c>
      <c r="AE123" s="413"/>
      <c r="AG123" s="502" t="s">
        <v>33</v>
      </c>
      <c r="AH123" s="503"/>
      <c r="AI123" s="503"/>
      <c r="AJ123" s="503"/>
      <c r="AK123" s="503"/>
      <c r="AL123" s="503"/>
      <c r="AM123" s="503"/>
      <c r="AN123" s="503"/>
      <c r="AO123" s="503"/>
      <c r="AP123" s="414" t="s">
        <v>110</v>
      </c>
      <c r="AQ123" s="425" t="s">
        <v>211</v>
      </c>
      <c r="AR123" s="425" t="s">
        <v>15</v>
      </c>
      <c r="AS123" s="425" t="s">
        <v>16</v>
      </c>
      <c r="AT123" s="414" t="s">
        <v>213</v>
      </c>
      <c r="AU123" s="268" t="s">
        <v>111</v>
      </c>
    </row>
    <row r="124" spans="1:47" x14ac:dyDescent="0.35">
      <c r="A124" s="415">
        <v>1</v>
      </c>
      <c r="B124" s="492"/>
      <c r="C124" s="492"/>
      <c r="D124" s="492"/>
      <c r="E124" s="492"/>
      <c r="F124" s="492"/>
      <c r="G124" s="492"/>
      <c r="H124" s="492"/>
      <c r="I124" s="492"/>
      <c r="J124" s="234">
        <v>0</v>
      </c>
      <c r="K124" s="234">
        <v>0</v>
      </c>
      <c r="L124" s="234">
        <v>0</v>
      </c>
      <c r="M124" s="236">
        <f t="shared" si="101"/>
        <v>0</v>
      </c>
      <c r="N124" s="223"/>
      <c r="P124" s="415">
        <v>1</v>
      </c>
      <c r="Q124" s="492"/>
      <c r="R124" s="492"/>
      <c r="S124" s="492"/>
      <c r="T124" s="492"/>
      <c r="U124" s="492"/>
      <c r="V124" s="492"/>
      <c r="W124" s="492"/>
      <c r="X124" s="492"/>
      <c r="Y124" s="164">
        <f>AU44</f>
        <v>0</v>
      </c>
      <c r="Z124" s="234">
        <v>0</v>
      </c>
      <c r="AA124" s="234">
        <v>0</v>
      </c>
      <c r="AB124" s="234">
        <v>0</v>
      </c>
      <c r="AC124" s="295">
        <f t="shared" ref="AC124:AC126" si="105">SUM(Z124:AB124)</f>
        <v>0</v>
      </c>
      <c r="AD124" s="296">
        <f t="shared" ref="AD124:AD126" si="106">M124-AC124</f>
        <v>0</v>
      </c>
      <c r="AE124" s="223"/>
      <c r="AG124" s="415">
        <v>1</v>
      </c>
      <c r="AH124" s="492"/>
      <c r="AI124" s="492"/>
      <c r="AJ124" s="492"/>
      <c r="AK124" s="492"/>
      <c r="AL124" s="492"/>
      <c r="AM124" s="492"/>
      <c r="AN124" s="492"/>
      <c r="AO124" s="492"/>
      <c r="AP124" s="305">
        <f t="shared" ref="AP124:AP127" si="107">AU44</f>
        <v>0</v>
      </c>
      <c r="AQ124" s="234">
        <v>0</v>
      </c>
      <c r="AR124" s="234">
        <v>0</v>
      </c>
      <c r="AS124" s="234">
        <v>0</v>
      </c>
      <c r="AT124" s="277">
        <f t="shared" ref="AT124:AT126" si="108">SUM(AQ124:AS124)</f>
        <v>0</v>
      </c>
      <c r="AU124" s="278">
        <f>IF($S$153&lt;&gt;0, AC124+AP124-AT124, M124+AP124-AT124)</f>
        <v>0</v>
      </c>
    </row>
    <row r="125" spans="1:47" x14ac:dyDescent="0.35">
      <c r="A125" s="415">
        <v>2</v>
      </c>
      <c r="B125" s="492"/>
      <c r="C125" s="492"/>
      <c r="D125" s="492"/>
      <c r="E125" s="492"/>
      <c r="F125" s="492"/>
      <c r="G125" s="492"/>
      <c r="H125" s="492"/>
      <c r="I125" s="492"/>
      <c r="J125" s="234">
        <v>0</v>
      </c>
      <c r="K125" s="234">
        <v>0</v>
      </c>
      <c r="L125" s="234">
        <v>0</v>
      </c>
      <c r="M125" s="236">
        <f t="shared" si="101"/>
        <v>0</v>
      </c>
      <c r="N125" s="223"/>
      <c r="P125" s="415">
        <v>2</v>
      </c>
      <c r="Q125" s="492"/>
      <c r="R125" s="492"/>
      <c r="S125" s="492"/>
      <c r="T125" s="492"/>
      <c r="U125" s="492"/>
      <c r="V125" s="492"/>
      <c r="W125" s="492"/>
      <c r="X125" s="492"/>
      <c r="Y125" s="164">
        <f t="shared" ref="Y125:Y127" si="109">AU45</f>
        <v>0</v>
      </c>
      <c r="Z125" s="234">
        <v>0</v>
      </c>
      <c r="AA125" s="234">
        <v>0</v>
      </c>
      <c r="AB125" s="234">
        <v>0</v>
      </c>
      <c r="AC125" s="295">
        <f t="shared" si="105"/>
        <v>0</v>
      </c>
      <c r="AD125" s="296">
        <f t="shared" si="106"/>
        <v>0</v>
      </c>
      <c r="AE125" s="223"/>
      <c r="AG125" s="415">
        <v>2</v>
      </c>
      <c r="AH125" s="492"/>
      <c r="AI125" s="492"/>
      <c r="AJ125" s="492"/>
      <c r="AK125" s="492"/>
      <c r="AL125" s="492"/>
      <c r="AM125" s="492"/>
      <c r="AN125" s="492"/>
      <c r="AO125" s="492"/>
      <c r="AP125" s="305">
        <f t="shared" si="107"/>
        <v>0</v>
      </c>
      <c r="AQ125" s="234">
        <v>0</v>
      </c>
      <c r="AR125" s="234">
        <v>0</v>
      </c>
      <c r="AS125" s="234">
        <v>0</v>
      </c>
      <c r="AT125" s="277">
        <f t="shared" si="108"/>
        <v>0</v>
      </c>
      <c r="AU125" s="278">
        <f t="shared" ref="AU125:AU127" si="110">IF($S$153&lt;&gt;0, AC125+AP125-AT125, M125+AP125-AT125)</f>
        <v>0</v>
      </c>
    </row>
    <row r="126" spans="1:47" x14ac:dyDescent="0.35">
      <c r="A126" s="415">
        <v>3</v>
      </c>
      <c r="B126" s="492"/>
      <c r="C126" s="492"/>
      <c r="D126" s="492"/>
      <c r="E126" s="492"/>
      <c r="F126" s="492"/>
      <c r="G126" s="492"/>
      <c r="H126" s="492"/>
      <c r="I126" s="492"/>
      <c r="J126" s="234">
        <v>0</v>
      </c>
      <c r="K126" s="234">
        <v>0</v>
      </c>
      <c r="L126" s="234">
        <v>0</v>
      </c>
      <c r="M126" s="236">
        <f>SUM(J126:L126)</f>
        <v>0</v>
      </c>
      <c r="N126" s="223"/>
      <c r="P126" s="415">
        <v>3</v>
      </c>
      <c r="Q126" s="492"/>
      <c r="R126" s="492"/>
      <c r="S126" s="492"/>
      <c r="T126" s="492"/>
      <c r="U126" s="492"/>
      <c r="V126" s="492"/>
      <c r="W126" s="492"/>
      <c r="X126" s="492"/>
      <c r="Y126" s="164">
        <f t="shared" si="109"/>
        <v>0</v>
      </c>
      <c r="Z126" s="234">
        <v>0</v>
      </c>
      <c r="AA126" s="234">
        <v>0</v>
      </c>
      <c r="AB126" s="234">
        <v>0</v>
      </c>
      <c r="AC126" s="295">
        <f t="shared" si="105"/>
        <v>0</v>
      </c>
      <c r="AD126" s="296">
        <f t="shared" si="106"/>
        <v>0</v>
      </c>
      <c r="AE126" s="223"/>
      <c r="AG126" s="415">
        <v>3</v>
      </c>
      <c r="AH126" s="492"/>
      <c r="AI126" s="492"/>
      <c r="AJ126" s="492"/>
      <c r="AK126" s="492"/>
      <c r="AL126" s="492"/>
      <c r="AM126" s="492"/>
      <c r="AN126" s="492"/>
      <c r="AO126" s="492"/>
      <c r="AP126" s="305">
        <f t="shared" si="107"/>
        <v>0</v>
      </c>
      <c r="AQ126" s="234">
        <v>0</v>
      </c>
      <c r="AR126" s="234">
        <v>0</v>
      </c>
      <c r="AS126" s="234">
        <v>0</v>
      </c>
      <c r="AT126" s="277">
        <f t="shared" si="108"/>
        <v>0</v>
      </c>
      <c r="AU126" s="278">
        <f t="shared" si="110"/>
        <v>0</v>
      </c>
    </row>
    <row r="127" spans="1:47" ht="16" thickBot="1" x14ac:dyDescent="0.4">
      <c r="A127" s="504" t="s">
        <v>26</v>
      </c>
      <c r="B127" s="505"/>
      <c r="C127" s="505"/>
      <c r="D127" s="505"/>
      <c r="E127" s="505"/>
      <c r="F127" s="505"/>
      <c r="G127" s="505"/>
      <c r="H127" s="505"/>
      <c r="I127" s="505"/>
      <c r="J127" s="250">
        <f>SUM(J124:J126)</f>
        <v>0</v>
      </c>
      <c r="K127" s="250">
        <f t="shared" ref="K127" si="111">SUM(K124:K126)</f>
        <v>0</v>
      </c>
      <c r="L127" s="250">
        <f>SUM(L124:L126)</f>
        <v>0</v>
      </c>
      <c r="M127" s="237">
        <f t="shared" si="101"/>
        <v>0</v>
      </c>
      <c r="N127" s="223"/>
      <c r="P127" s="504" t="s">
        <v>26</v>
      </c>
      <c r="Q127" s="505"/>
      <c r="R127" s="505"/>
      <c r="S127" s="505"/>
      <c r="T127" s="505"/>
      <c r="U127" s="505"/>
      <c r="V127" s="505"/>
      <c r="W127" s="505"/>
      <c r="X127" s="505"/>
      <c r="Y127" s="200">
        <f t="shared" si="109"/>
        <v>0</v>
      </c>
      <c r="Z127" s="293">
        <f>SUM(Z124:Z126)</f>
        <v>0</v>
      </c>
      <c r="AA127" s="293">
        <f t="shared" ref="AA127:AD127" si="112">SUM(AA124:AA126)</f>
        <v>0</v>
      </c>
      <c r="AB127" s="293">
        <f t="shared" si="112"/>
        <v>0</v>
      </c>
      <c r="AC127" s="293">
        <f t="shared" si="112"/>
        <v>0</v>
      </c>
      <c r="AD127" s="294">
        <f t="shared" si="112"/>
        <v>0</v>
      </c>
      <c r="AE127" s="223"/>
      <c r="AG127" s="504" t="s">
        <v>26</v>
      </c>
      <c r="AH127" s="505"/>
      <c r="AI127" s="505"/>
      <c r="AJ127" s="505"/>
      <c r="AK127" s="505"/>
      <c r="AL127" s="505"/>
      <c r="AM127" s="505"/>
      <c r="AN127" s="505"/>
      <c r="AO127" s="505"/>
      <c r="AP127" s="306">
        <f t="shared" si="107"/>
        <v>0</v>
      </c>
      <c r="AQ127" s="275">
        <f>SUM(AQ124:AQ126)</f>
        <v>0</v>
      </c>
      <c r="AR127" s="275">
        <f t="shared" ref="AR127:AT127" si="113">SUM(AR124:AR126)</f>
        <v>0</v>
      </c>
      <c r="AS127" s="275">
        <f t="shared" si="113"/>
        <v>0</v>
      </c>
      <c r="AT127" s="275">
        <f t="shared" si="113"/>
        <v>0</v>
      </c>
      <c r="AU127" s="276">
        <f t="shared" si="110"/>
        <v>0</v>
      </c>
    </row>
    <row r="128" spans="1:47" s="358" customFormat="1" ht="3.75" customHeight="1" thickBot="1" x14ac:dyDescent="0.4">
      <c r="A128" s="413"/>
      <c r="B128" s="413"/>
      <c r="C128" s="413"/>
      <c r="D128" s="413"/>
      <c r="E128" s="413"/>
      <c r="F128" s="413"/>
      <c r="G128" s="413"/>
      <c r="H128" s="413"/>
      <c r="I128" s="413"/>
      <c r="J128" s="246"/>
      <c r="K128" s="246"/>
      <c r="L128" s="246"/>
      <c r="M128" s="246"/>
      <c r="N128" s="223"/>
      <c r="P128" s="413"/>
      <c r="Q128" s="413"/>
      <c r="R128" s="413"/>
      <c r="S128" s="413"/>
      <c r="T128" s="413"/>
      <c r="U128" s="413"/>
      <c r="V128" s="413"/>
      <c r="W128" s="413"/>
      <c r="X128" s="413"/>
      <c r="Y128" s="246"/>
      <c r="Z128" s="246"/>
      <c r="AA128" s="246"/>
      <c r="AB128" s="246"/>
      <c r="AC128" s="246"/>
      <c r="AD128" s="246"/>
      <c r="AE128" s="223"/>
      <c r="AG128" s="413"/>
      <c r="AH128" s="413"/>
      <c r="AI128" s="413"/>
      <c r="AJ128" s="413"/>
      <c r="AK128" s="413"/>
      <c r="AL128" s="413"/>
      <c r="AM128" s="413"/>
      <c r="AN128" s="413"/>
      <c r="AO128" s="413"/>
      <c r="AP128" s="246"/>
      <c r="AQ128" s="246"/>
      <c r="AR128" s="246"/>
      <c r="AS128" s="246"/>
      <c r="AT128" s="246"/>
      <c r="AU128" s="246"/>
    </row>
    <row r="129" spans="1:134" s="242" customFormat="1" x14ac:dyDescent="0.35">
      <c r="A129" s="502" t="s">
        <v>27</v>
      </c>
      <c r="B129" s="503"/>
      <c r="C129" s="503"/>
      <c r="D129" s="503"/>
      <c r="E129" s="503"/>
      <c r="F129" s="503"/>
      <c r="G129" s="503"/>
      <c r="H129" s="503"/>
      <c r="I129" s="503"/>
      <c r="J129" s="425" t="s">
        <v>17</v>
      </c>
      <c r="K129" s="425" t="s">
        <v>15</v>
      </c>
      <c r="L129" s="425" t="s">
        <v>16</v>
      </c>
      <c r="M129" s="418" t="s">
        <v>18</v>
      </c>
      <c r="N129" s="413"/>
      <c r="P129" s="502" t="s">
        <v>27</v>
      </c>
      <c r="Q129" s="503"/>
      <c r="R129" s="503"/>
      <c r="S129" s="503"/>
      <c r="T129" s="503"/>
      <c r="U129" s="503"/>
      <c r="V129" s="503"/>
      <c r="W129" s="503"/>
      <c r="X129" s="503"/>
      <c r="Y129" s="414" t="s">
        <v>110</v>
      </c>
      <c r="Z129" s="425" t="s">
        <v>77</v>
      </c>
      <c r="AA129" s="425" t="s">
        <v>15</v>
      </c>
      <c r="AB129" s="425" t="s">
        <v>16</v>
      </c>
      <c r="AC129" s="414" t="s">
        <v>18</v>
      </c>
      <c r="AD129" s="268" t="s">
        <v>114</v>
      </c>
      <c r="AE129" s="413"/>
      <c r="AG129" s="502" t="s">
        <v>27</v>
      </c>
      <c r="AH129" s="503"/>
      <c r="AI129" s="503"/>
      <c r="AJ129" s="503"/>
      <c r="AK129" s="503"/>
      <c r="AL129" s="503"/>
      <c r="AM129" s="503"/>
      <c r="AN129" s="503"/>
      <c r="AO129" s="503"/>
      <c r="AP129" s="414" t="s">
        <v>110</v>
      </c>
      <c r="AQ129" s="425" t="s">
        <v>211</v>
      </c>
      <c r="AR129" s="425" t="s">
        <v>15</v>
      </c>
      <c r="AS129" s="425" t="s">
        <v>16</v>
      </c>
      <c r="AT129" s="414" t="s">
        <v>213</v>
      </c>
      <c r="AU129" s="268" t="s">
        <v>111</v>
      </c>
    </row>
    <row r="130" spans="1:134" x14ac:dyDescent="0.35">
      <c r="A130" s="415">
        <v>1</v>
      </c>
      <c r="B130" s="228" t="s">
        <v>28</v>
      </c>
      <c r="C130" s="492"/>
      <c r="D130" s="492"/>
      <c r="E130" s="492"/>
      <c r="F130" s="492"/>
      <c r="G130" s="492"/>
      <c r="H130" s="492"/>
      <c r="I130" s="492"/>
      <c r="J130" s="234">
        <v>0</v>
      </c>
      <c r="K130" s="234">
        <v>0</v>
      </c>
      <c r="L130" s="234">
        <v>0</v>
      </c>
      <c r="M130" s="236">
        <f t="shared" si="101"/>
        <v>0</v>
      </c>
      <c r="N130" s="223"/>
      <c r="P130" s="415">
        <v>1</v>
      </c>
      <c r="Q130" s="228" t="s">
        <v>28</v>
      </c>
      <c r="R130" s="492"/>
      <c r="S130" s="492"/>
      <c r="T130" s="492"/>
      <c r="U130" s="492"/>
      <c r="V130" s="492"/>
      <c r="W130" s="492"/>
      <c r="X130" s="492"/>
      <c r="Y130" s="164">
        <f t="shared" ref="Y130:Y141" si="114">AU50</f>
        <v>0</v>
      </c>
      <c r="Z130" s="234">
        <v>0</v>
      </c>
      <c r="AA130" s="234">
        <v>0</v>
      </c>
      <c r="AB130" s="234">
        <v>0</v>
      </c>
      <c r="AC130" s="295">
        <f t="shared" ref="AC130:AC139" si="115">SUM(Z130:AB130)</f>
        <v>0</v>
      </c>
      <c r="AD130" s="296">
        <f t="shared" ref="AD130:AD140" si="116">M130-AC130</f>
        <v>0</v>
      </c>
      <c r="AE130" s="223"/>
      <c r="AG130" s="415">
        <v>1</v>
      </c>
      <c r="AH130" s="228" t="s">
        <v>28</v>
      </c>
      <c r="AI130" s="492"/>
      <c r="AJ130" s="492"/>
      <c r="AK130" s="492"/>
      <c r="AL130" s="492"/>
      <c r="AM130" s="492"/>
      <c r="AN130" s="492"/>
      <c r="AO130" s="492"/>
      <c r="AP130" s="305">
        <f t="shared" ref="AP130:AP141" si="117">AU50</f>
        <v>0</v>
      </c>
      <c r="AQ130" s="234">
        <v>0</v>
      </c>
      <c r="AR130" s="234">
        <v>0</v>
      </c>
      <c r="AS130" s="234">
        <v>0</v>
      </c>
      <c r="AT130" s="277">
        <f t="shared" ref="AT130:AT139" si="118">SUM(AQ130:AS130)</f>
        <v>0</v>
      </c>
      <c r="AU130" s="278">
        <f t="shared" ref="AU130:AU140" si="119">IF($S$153&lt;&gt;0, AC130+AP130-AT130, M130+AP130-AT130)</f>
        <v>0</v>
      </c>
    </row>
    <row r="131" spans="1:134" x14ac:dyDescent="0.35">
      <c r="A131" s="415">
        <v>2</v>
      </c>
      <c r="B131" s="228" t="s">
        <v>31</v>
      </c>
      <c r="C131" s="492"/>
      <c r="D131" s="492"/>
      <c r="E131" s="492"/>
      <c r="F131" s="492"/>
      <c r="G131" s="492"/>
      <c r="H131" s="492"/>
      <c r="I131" s="492"/>
      <c r="J131" s="234">
        <v>0</v>
      </c>
      <c r="K131" s="234">
        <v>0</v>
      </c>
      <c r="L131" s="234">
        <v>0</v>
      </c>
      <c r="M131" s="236">
        <f t="shared" si="101"/>
        <v>0</v>
      </c>
      <c r="N131" s="223"/>
      <c r="P131" s="415">
        <v>2</v>
      </c>
      <c r="Q131" s="228" t="s">
        <v>31</v>
      </c>
      <c r="R131" s="492"/>
      <c r="S131" s="492"/>
      <c r="T131" s="492"/>
      <c r="U131" s="492"/>
      <c r="V131" s="492"/>
      <c r="W131" s="492"/>
      <c r="X131" s="492"/>
      <c r="Y131" s="164">
        <f t="shared" si="114"/>
        <v>0</v>
      </c>
      <c r="Z131" s="234">
        <v>0</v>
      </c>
      <c r="AA131" s="234">
        <v>0</v>
      </c>
      <c r="AB131" s="234">
        <v>0</v>
      </c>
      <c r="AC131" s="295">
        <f t="shared" si="115"/>
        <v>0</v>
      </c>
      <c r="AD131" s="296">
        <f t="shared" si="116"/>
        <v>0</v>
      </c>
      <c r="AE131" s="223"/>
      <c r="AG131" s="415">
        <v>2</v>
      </c>
      <c r="AH131" s="228" t="s">
        <v>31</v>
      </c>
      <c r="AI131" s="492"/>
      <c r="AJ131" s="492"/>
      <c r="AK131" s="492"/>
      <c r="AL131" s="492"/>
      <c r="AM131" s="492"/>
      <c r="AN131" s="492"/>
      <c r="AO131" s="492"/>
      <c r="AP131" s="305">
        <f t="shared" si="117"/>
        <v>0</v>
      </c>
      <c r="AQ131" s="234">
        <v>0</v>
      </c>
      <c r="AR131" s="234">
        <v>0</v>
      </c>
      <c r="AS131" s="234">
        <v>0</v>
      </c>
      <c r="AT131" s="277">
        <f t="shared" si="118"/>
        <v>0</v>
      </c>
      <c r="AU131" s="278">
        <f t="shared" si="119"/>
        <v>0</v>
      </c>
    </row>
    <row r="132" spans="1:134" x14ac:dyDescent="0.35">
      <c r="A132" s="415">
        <v>3</v>
      </c>
      <c r="B132" s="228" t="s">
        <v>32</v>
      </c>
      <c r="C132" s="492"/>
      <c r="D132" s="492"/>
      <c r="E132" s="492"/>
      <c r="F132" s="492"/>
      <c r="G132" s="492"/>
      <c r="H132" s="492"/>
      <c r="I132" s="492"/>
      <c r="J132" s="234">
        <v>0</v>
      </c>
      <c r="K132" s="234">
        <v>0</v>
      </c>
      <c r="L132" s="234">
        <v>0</v>
      </c>
      <c r="M132" s="236">
        <f t="shared" si="101"/>
        <v>0</v>
      </c>
      <c r="N132" s="223"/>
      <c r="P132" s="415">
        <v>3</v>
      </c>
      <c r="Q132" s="228" t="s">
        <v>32</v>
      </c>
      <c r="R132" s="492"/>
      <c r="S132" s="492"/>
      <c r="T132" s="492"/>
      <c r="U132" s="492"/>
      <c r="V132" s="492"/>
      <c r="W132" s="492"/>
      <c r="X132" s="492"/>
      <c r="Y132" s="164">
        <f t="shared" si="114"/>
        <v>0</v>
      </c>
      <c r="Z132" s="234">
        <v>0</v>
      </c>
      <c r="AA132" s="234">
        <v>0</v>
      </c>
      <c r="AB132" s="234">
        <v>0</v>
      </c>
      <c r="AC132" s="295">
        <f t="shared" si="115"/>
        <v>0</v>
      </c>
      <c r="AD132" s="296">
        <f t="shared" si="116"/>
        <v>0</v>
      </c>
      <c r="AE132" s="223"/>
      <c r="AG132" s="415">
        <v>3</v>
      </c>
      <c r="AH132" s="228" t="s">
        <v>32</v>
      </c>
      <c r="AI132" s="492"/>
      <c r="AJ132" s="492"/>
      <c r="AK132" s="492"/>
      <c r="AL132" s="492"/>
      <c r="AM132" s="492"/>
      <c r="AN132" s="492"/>
      <c r="AO132" s="492"/>
      <c r="AP132" s="305">
        <f t="shared" si="117"/>
        <v>0</v>
      </c>
      <c r="AQ132" s="234">
        <v>0</v>
      </c>
      <c r="AR132" s="234">
        <v>0</v>
      </c>
      <c r="AS132" s="234">
        <v>0</v>
      </c>
      <c r="AT132" s="277">
        <f t="shared" si="118"/>
        <v>0</v>
      </c>
      <c r="AU132" s="278">
        <f t="shared" si="119"/>
        <v>0</v>
      </c>
    </row>
    <row r="133" spans="1:134" s="358" customFormat="1" x14ac:dyDescent="0.35">
      <c r="A133" s="229">
        <v>4</v>
      </c>
      <c r="B133" s="228" t="s">
        <v>72</v>
      </c>
      <c r="C133" s="492"/>
      <c r="D133" s="492"/>
      <c r="E133" s="492"/>
      <c r="F133" s="492"/>
      <c r="G133" s="492"/>
      <c r="H133" s="492"/>
      <c r="I133" s="492"/>
      <c r="J133" s="234">
        <v>0</v>
      </c>
      <c r="K133" s="234">
        <v>0</v>
      </c>
      <c r="L133" s="234">
        <v>0</v>
      </c>
      <c r="M133" s="236">
        <f t="shared" si="101"/>
        <v>0</v>
      </c>
      <c r="N133" s="223"/>
      <c r="P133" s="229">
        <v>4</v>
      </c>
      <c r="Q133" s="228" t="s">
        <v>72</v>
      </c>
      <c r="R133" s="492"/>
      <c r="S133" s="492"/>
      <c r="T133" s="492"/>
      <c r="U133" s="492"/>
      <c r="V133" s="492"/>
      <c r="W133" s="492"/>
      <c r="X133" s="492"/>
      <c r="Y133" s="164">
        <f t="shared" si="114"/>
        <v>0</v>
      </c>
      <c r="Z133" s="234">
        <v>0</v>
      </c>
      <c r="AA133" s="234">
        <v>0</v>
      </c>
      <c r="AB133" s="234">
        <v>0</v>
      </c>
      <c r="AC133" s="295">
        <f t="shared" si="115"/>
        <v>0</v>
      </c>
      <c r="AD133" s="296">
        <f t="shared" si="116"/>
        <v>0</v>
      </c>
      <c r="AE133" s="223"/>
      <c r="AG133" s="229">
        <v>4</v>
      </c>
      <c r="AH133" s="228" t="s">
        <v>72</v>
      </c>
      <c r="AI133" s="492"/>
      <c r="AJ133" s="492"/>
      <c r="AK133" s="492"/>
      <c r="AL133" s="492"/>
      <c r="AM133" s="492"/>
      <c r="AN133" s="492"/>
      <c r="AO133" s="492"/>
      <c r="AP133" s="305">
        <f t="shared" si="117"/>
        <v>0</v>
      </c>
      <c r="AQ133" s="234">
        <v>0</v>
      </c>
      <c r="AR133" s="234">
        <v>0</v>
      </c>
      <c r="AS133" s="234">
        <v>0</v>
      </c>
      <c r="AT133" s="277">
        <f t="shared" si="118"/>
        <v>0</v>
      </c>
      <c r="AU133" s="278">
        <f t="shared" si="119"/>
        <v>0</v>
      </c>
    </row>
    <row r="134" spans="1:134" x14ac:dyDescent="0.35">
      <c r="A134" s="415">
        <v>5</v>
      </c>
      <c r="B134" s="228" t="s">
        <v>29</v>
      </c>
      <c r="C134" s="492"/>
      <c r="D134" s="492"/>
      <c r="E134" s="492"/>
      <c r="F134" s="492"/>
      <c r="G134" s="492"/>
      <c r="H134" s="492"/>
      <c r="I134" s="492"/>
      <c r="J134" s="234">
        <v>0</v>
      </c>
      <c r="K134" s="234">
        <v>0</v>
      </c>
      <c r="L134" s="234">
        <v>0</v>
      </c>
      <c r="M134" s="236">
        <f t="shared" si="101"/>
        <v>0</v>
      </c>
      <c r="N134" s="223"/>
      <c r="P134" s="415">
        <v>5</v>
      </c>
      <c r="Q134" s="228" t="s">
        <v>29</v>
      </c>
      <c r="R134" s="492"/>
      <c r="S134" s="492"/>
      <c r="T134" s="492"/>
      <c r="U134" s="492"/>
      <c r="V134" s="492"/>
      <c r="W134" s="492"/>
      <c r="X134" s="492"/>
      <c r="Y134" s="164">
        <f t="shared" si="114"/>
        <v>0</v>
      </c>
      <c r="Z134" s="234">
        <v>0</v>
      </c>
      <c r="AA134" s="234">
        <v>0</v>
      </c>
      <c r="AB134" s="234">
        <v>0</v>
      </c>
      <c r="AC134" s="295">
        <f t="shared" si="115"/>
        <v>0</v>
      </c>
      <c r="AD134" s="296">
        <f t="shared" si="116"/>
        <v>0</v>
      </c>
      <c r="AE134" s="223"/>
      <c r="AG134" s="415">
        <v>5</v>
      </c>
      <c r="AH134" s="228" t="s">
        <v>29</v>
      </c>
      <c r="AI134" s="492"/>
      <c r="AJ134" s="492"/>
      <c r="AK134" s="492"/>
      <c r="AL134" s="492"/>
      <c r="AM134" s="492"/>
      <c r="AN134" s="492"/>
      <c r="AO134" s="492"/>
      <c r="AP134" s="305">
        <f t="shared" si="117"/>
        <v>0</v>
      </c>
      <c r="AQ134" s="234">
        <v>0</v>
      </c>
      <c r="AR134" s="234">
        <v>0</v>
      </c>
      <c r="AS134" s="234">
        <v>0</v>
      </c>
      <c r="AT134" s="277">
        <f t="shared" si="118"/>
        <v>0</v>
      </c>
      <c r="AU134" s="278">
        <f t="shared" si="119"/>
        <v>0</v>
      </c>
    </row>
    <row r="135" spans="1:134" x14ac:dyDescent="0.35">
      <c r="A135" s="415">
        <v>6</v>
      </c>
      <c r="B135" s="228" t="s">
        <v>30</v>
      </c>
      <c r="C135" s="492"/>
      <c r="D135" s="492"/>
      <c r="E135" s="492"/>
      <c r="F135" s="492"/>
      <c r="G135" s="492"/>
      <c r="H135" s="492"/>
      <c r="I135" s="492"/>
      <c r="J135" s="234">
        <v>0</v>
      </c>
      <c r="K135" s="234">
        <v>0</v>
      </c>
      <c r="L135" s="234">
        <v>0</v>
      </c>
      <c r="M135" s="236">
        <f t="shared" si="101"/>
        <v>0</v>
      </c>
      <c r="N135" s="223"/>
      <c r="P135" s="415">
        <v>6</v>
      </c>
      <c r="Q135" s="228" t="s">
        <v>30</v>
      </c>
      <c r="R135" s="492"/>
      <c r="S135" s="492"/>
      <c r="T135" s="492"/>
      <c r="U135" s="492"/>
      <c r="V135" s="492"/>
      <c r="W135" s="492"/>
      <c r="X135" s="492"/>
      <c r="Y135" s="164">
        <f t="shared" si="114"/>
        <v>0</v>
      </c>
      <c r="Z135" s="234">
        <v>0</v>
      </c>
      <c r="AA135" s="234">
        <v>0</v>
      </c>
      <c r="AB135" s="234">
        <v>0</v>
      </c>
      <c r="AC135" s="295">
        <f t="shared" si="115"/>
        <v>0</v>
      </c>
      <c r="AD135" s="296">
        <f t="shared" si="116"/>
        <v>0</v>
      </c>
      <c r="AE135" s="223"/>
      <c r="AG135" s="415">
        <v>6</v>
      </c>
      <c r="AH135" s="228" t="s">
        <v>30</v>
      </c>
      <c r="AI135" s="492"/>
      <c r="AJ135" s="492"/>
      <c r="AK135" s="492"/>
      <c r="AL135" s="492"/>
      <c r="AM135" s="492"/>
      <c r="AN135" s="492"/>
      <c r="AO135" s="492"/>
      <c r="AP135" s="305">
        <f t="shared" si="117"/>
        <v>0</v>
      </c>
      <c r="AQ135" s="234">
        <v>0</v>
      </c>
      <c r="AR135" s="234">
        <v>0</v>
      </c>
      <c r="AS135" s="234">
        <v>0</v>
      </c>
      <c r="AT135" s="277">
        <f t="shared" si="118"/>
        <v>0</v>
      </c>
      <c r="AU135" s="278">
        <f t="shared" si="119"/>
        <v>0</v>
      </c>
    </row>
    <row r="136" spans="1:134" x14ac:dyDescent="0.35">
      <c r="A136" s="415">
        <v>7</v>
      </c>
      <c r="B136" s="228" t="s">
        <v>34</v>
      </c>
      <c r="C136" s="492"/>
      <c r="D136" s="492"/>
      <c r="E136" s="492"/>
      <c r="F136" s="492"/>
      <c r="G136" s="492"/>
      <c r="H136" s="492"/>
      <c r="I136" s="492"/>
      <c r="J136" s="234">
        <v>0</v>
      </c>
      <c r="K136" s="234">
        <v>0</v>
      </c>
      <c r="L136" s="234">
        <v>0</v>
      </c>
      <c r="M136" s="236">
        <f t="shared" si="101"/>
        <v>0</v>
      </c>
      <c r="N136" s="223"/>
      <c r="P136" s="415">
        <v>7</v>
      </c>
      <c r="Q136" s="228" t="s">
        <v>34</v>
      </c>
      <c r="R136" s="492"/>
      <c r="S136" s="492"/>
      <c r="T136" s="492"/>
      <c r="U136" s="492"/>
      <c r="V136" s="492"/>
      <c r="W136" s="492"/>
      <c r="X136" s="492"/>
      <c r="Y136" s="164">
        <f t="shared" si="114"/>
        <v>0</v>
      </c>
      <c r="Z136" s="234">
        <v>0</v>
      </c>
      <c r="AA136" s="234">
        <v>0</v>
      </c>
      <c r="AB136" s="234">
        <v>0</v>
      </c>
      <c r="AC136" s="295">
        <f t="shared" si="115"/>
        <v>0</v>
      </c>
      <c r="AD136" s="296">
        <f t="shared" si="116"/>
        <v>0</v>
      </c>
      <c r="AE136" s="223"/>
      <c r="AG136" s="415">
        <v>7</v>
      </c>
      <c r="AH136" s="228" t="s">
        <v>34</v>
      </c>
      <c r="AI136" s="492"/>
      <c r="AJ136" s="492"/>
      <c r="AK136" s="492"/>
      <c r="AL136" s="492"/>
      <c r="AM136" s="492"/>
      <c r="AN136" s="492"/>
      <c r="AO136" s="492"/>
      <c r="AP136" s="305">
        <f t="shared" si="117"/>
        <v>0</v>
      </c>
      <c r="AQ136" s="234">
        <v>0</v>
      </c>
      <c r="AR136" s="234">
        <v>0</v>
      </c>
      <c r="AS136" s="234">
        <v>0</v>
      </c>
      <c r="AT136" s="277">
        <f t="shared" si="118"/>
        <v>0</v>
      </c>
      <c r="AU136" s="278">
        <f t="shared" si="119"/>
        <v>0</v>
      </c>
    </row>
    <row r="137" spans="1:134" x14ac:dyDescent="0.35">
      <c r="A137" s="415">
        <v>8</v>
      </c>
      <c r="B137" s="228" t="s">
        <v>35</v>
      </c>
      <c r="C137" s="492"/>
      <c r="D137" s="492"/>
      <c r="E137" s="492"/>
      <c r="F137" s="492"/>
      <c r="G137" s="492"/>
      <c r="H137" s="492"/>
      <c r="I137" s="492"/>
      <c r="J137" s="234">
        <v>0</v>
      </c>
      <c r="K137" s="234">
        <v>0</v>
      </c>
      <c r="L137" s="234">
        <v>0</v>
      </c>
      <c r="M137" s="236">
        <f>SUM(J137:L137)</f>
        <v>0</v>
      </c>
      <c r="N137" s="223"/>
      <c r="P137" s="415">
        <v>8</v>
      </c>
      <c r="Q137" s="228" t="s">
        <v>35</v>
      </c>
      <c r="R137" s="492"/>
      <c r="S137" s="492"/>
      <c r="T137" s="492"/>
      <c r="U137" s="492"/>
      <c r="V137" s="492"/>
      <c r="W137" s="492"/>
      <c r="X137" s="492"/>
      <c r="Y137" s="164">
        <f t="shared" si="114"/>
        <v>0</v>
      </c>
      <c r="Z137" s="234">
        <v>0</v>
      </c>
      <c r="AA137" s="234">
        <v>0</v>
      </c>
      <c r="AB137" s="234">
        <v>0</v>
      </c>
      <c r="AC137" s="295">
        <f t="shared" si="115"/>
        <v>0</v>
      </c>
      <c r="AD137" s="296">
        <f t="shared" si="116"/>
        <v>0</v>
      </c>
      <c r="AE137" s="223"/>
      <c r="AG137" s="415">
        <v>8</v>
      </c>
      <c r="AH137" s="228" t="s">
        <v>35</v>
      </c>
      <c r="AI137" s="492"/>
      <c r="AJ137" s="492"/>
      <c r="AK137" s="492"/>
      <c r="AL137" s="492"/>
      <c r="AM137" s="492"/>
      <c r="AN137" s="492"/>
      <c r="AO137" s="492"/>
      <c r="AP137" s="305">
        <f t="shared" si="117"/>
        <v>0</v>
      </c>
      <c r="AQ137" s="234">
        <v>0</v>
      </c>
      <c r="AR137" s="234">
        <v>0</v>
      </c>
      <c r="AS137" s="234">
        <v>0</v>
      </c>
      <c r="AT137" s="277">
        <f t="shared" si="118"/>
        <v>0</v>
      </c>
      <c r="AU137" s="278">
        <f t="shared" si="119"/>
        <v>0</v>
      </c>
    </row>
    <row r="138" spans="1:134" x14ac:dyDescent="0.35">
      <c r="A138" s="415">
        <v>9</v>
      </c>
      <c r="B138" s="228" t="s">
        <v>50</v>
      </c>
      <c r="C138" s="492"/>
      <c r="D138" s="492"/>
      <c r="E138" s="492"/>
      <c r="F138" s="492"/>
      <c r="G138" s="492"/>
      <c r="H138" s="492"/>
      <c r="I138" s="492"/>
      <c r="J138" s="234">
        <v>0</v>
      </c>
      <c r="K138" s="234">
        <v>0</v>
      </c>
      <c r="L138" s="234">
        <v>0</v>
      </c>
      <c r="M138" s="236">
        <f t="shared" si="101"/>
        <v>0</v>
      </c>
      <c r="N138" s="223"/>
      <c r="P138" s="415">
        <v>9</v>
      </c>
      <c r="Q138" s="228" t="s">
        <v>50</v>
      </c>
      <c r="R138" s="492"/>
      <c r="S138" s="492"/>
      <c r="T138" s="492"/>
      <c r="U138" s="492"/>
      <c r="V138" s="492"/>
      <c r="W138" s="492"/>
      <c r="X138" s="492"/>
      <c r="Y138" s="164">
        <f t="shared" si="114"/>
        <v>0</v>
      </c>
      <c r="Z138" s="234">
        <v>0</v>
      </c>
      <c r="AA138" s="234">
        <v>0</v>
      </c>
      <c r="AB138" s="234">
        <v>0</v>
      </c>
      <c r="AC138" s="295">
        <f t="shared" si="115"/>
        <v>0</v>
      </c>
      <c r="AD138" s="296">
        <f t="shared" si="116"/>
        <v>0</v>
      </c>
      <c r="AE138" s="223"/>
      <c r="AG138" s="415">
        <v>9</v>
      </c>
      <c r="AH138" s="228" t="s">
        <v>50</v>
      </c>
      <c r="AI138" s="492"/>
      <c r="AJ138" s="492"/>
      <c r="AK138" s="492"/>
      <c r="AL138" s="492"/>
      <c r="AM138" s="492"/>
      <c r="AN138" s="492"/>
      <c r="AO138" s="492"/>
      <c r="AP138" s="305">
        <f t="shared" si="117"/>
        <v>0</v>
      </c>
      <c r="AQ138" s="234">
        <v>0</v>
      </c>
      <c r="AR138" s="234">
        <v>0</v>
      </c>
      <c r="AS138" s="234">
        <v>0</v>
      </c>
      <c r="AT138" s="277">
        <f t="shared" si="118"/>
        <v>0</v>
      </c>
      <c r="AU138" s="278">
        <f>IF($S$153&lt;&gt;0, AC138+AP138-AT138, M138+AP138-AT138)</f>
        <v>0</v>
      </c>
    </row>
    <row r="139" spans="1:134" x14ac:dyDescent="0.35">
      <c r="A139" s="229">
        <v>10</v>
      </c>
      <c r="B139" s="313" t="s">
        <v>205</v>
      </c>
      <c r="C139" s="623"/>
      <c r="D139" s="623"/>
      <c r="E139" s="623"/>
      <c r="F139" s="623"/>
      <c r="G139" s="623"/>
      <c r="H139" s="623"/>
      <c r="I139" s="623"/>
      <c r="J139" s="234">
        <v>0</v>
      </c>
      <c r="K139" s="234">
        <v>0</v>
      </c>
      <c r="L139" s="234">
        <v>0</v>
      </c>
      <c r="M139" s="236">
        <f t="shared" si="101"/>
        <v>0</v>
      </c>
      <c r="N139" s="223"/>
      <c r="P139" s="229">
        <v>10</v>
      </c>
      <c r="Q139" s="313" t="s">
        <v>205</v>
      </c>
      <c r="R139" s="623"/>
      <c r="S139" s="623"/>
      <c r="T139" s="623"/>
      <c r="U139" s="623"/>
      <c r="V139" s="623"/>
      <c r="W139" s="623"/>
      <c r="X139" s="623"/>
      <c r="Y139" s="164">
        <f t="shared" si="114"/>
        <v>0</v>
      </c>
      <c r="Z139" s="234">
        <v>0</v>
      </c>
      <c r="AA139" s="234">
        <v>0</v>
      </c>
      <c r="AB139" s="234">
        <v>0</v>
      </c>
      <c r="AC139" s="295">
        <f t="shared" si="115"/>
        <v>0</v>
      </c>
      <c r="AD139" s="296">
        <f t="shared" si="116"/>
        <v>0</v>
      </c>
      <c r="AE139" s="223"/>
      <c r="AG139" s="229">
        <v>10</v>
      </c>
      <c r="AH139" s="313" t="s">
        <v>205</v>
      </c>
      <c r="AI139" s="623"/>
      <c r="AJ139" s="623"/>
      <c r="AK139" s="623"/>
      <c r="AL139" s="623"/>
      <c r="AM139" s="623"/>
      <c r="AN139" s="623"/>
      <c r="AO139" s="623"/>
      <c r="AP139" s="305">
        <f t="shared" si="117"/>
        <v>0</v>
      </c>
      <c r="AQ139" s="234">
        <v>0</v>
      </c>
      <c r="AR139" s="234">
        <v>0</v>
      </c>
      <c r="AS139" s="234">
        <v>0</v>
      </c>
      <c r="AT139" s="277">
        <f t="shared" si="118"/>
        <v>0</v>
      </c>
      <c r="AU139" s="278">
        <f>IF($S$153&lt;&gt;0, AC139+AP139-AT139, M139+AP139-AT139)</f>
        <v>0</v>
      </c>
    </row>
    <row r="140" spans="1:134" x14ac:dyDescent="0.35">
      <c r="A140" s="229">
        <v>11</v>
      </c>
      <c r="B140" s="313" t="s">
        <v>205</v>
      </c>
      <c r="C140" s="623"/>
      <c r="D140" s="623"/>
      <c r="E140" s="623"/>
      <c r="F140" s="623"/>
      <c r="G140" s="623"/>
      <c r="H140" s="623"/>
      <c r="I140" s="623"/>
      <c r="J140" s="234">
        <v>0</v>
      </c>
      <c r="K140" s="234">
        <v>0</v>
      </c>
      <c r="L140" s="234">
        <v>0</v>
      </c>
      <c r="M140" s="236">
        <f>SUM(J140:L140)</f>
        <v>0</v>
      </c>
      <c r="N140" s="223"/>
      <c r="P140" s="229">
        <v>11</v>
      </c>
      <c r="Q140" s="313" t="s">
        <v>205</v>
      </c>
      <c r="R140" s="623"/>
      <c r="S140" s="623"/>
      <c r="T140" s="623"/>
      <c r="U140" s="623"/>
      <c r="V140" s="623"/>
      <c r="W140" s="623"/>
      <c r="X140" s="623"/>
      <c r="Y140" s="164">
        <f t="shared" si="114"/>
        <v>0</v>
      </c>
      <c r="Z140" s="234">
        <v>0</v>
      </c>
      <c r="AA140" s="234">
        <v>0</v>
      </c>
      <c r="AB140" s="234">
        <v>0</v>
      </c>
      <c r="AC140" s="295">
        <f>SUM(Z140:AB140)</f>
        <v>0</v>
      </c>
      <c r="AD140" s="296">
        <f t="shared" si="116"/>
        <v>0</v>
      </c>
      <c r="AE140" s="223"/>
      <c r="AG140" s="229">
        <v>11</v>
      </c>
      <c r="AH140" s="313" t="s">
        <v>205</v>
      </c>
      <c r="AI140" s="623"/>
      <c r="AJ140" s="623"/>
      <c r="AK140" s="623"/>
      <c r="AL140" s="623"/>
      <c r="AM140" s="623"/>
      <c r="AN140" s="623"/>
      <c r="AO140" s="623"/>
      <c r="AP140" s="305">
        <f t="shared" si="117"/>
        <v>0</v>
      </c>
      <c r="AQ140" s="234">
        <v>0</v>
      </c>
      <c r="AR140" s="234">
        <v>0</v>
      </c>
      <c r="AS140" s="234">
        <v>0</v>
      </c>
      <c r="AT140" s="277">
        <f>SUM(AQ140:AS140)</f>
        <v>0</v>
      </c>
      <c r="AU140" s="278">
        <f t="shared" si="119"/>
        <v>0</v>
      </c>
    </row>
    <row r="141" spans="1:134" ht="16" thickBot="1" x14ac:dyDescent="0.4">
      <c r="A141" s="578" t="s">
        <v>36</v>
      </c>
      <c r="B141" s="579"/>
      <c r="C141" s="579"/>
      <c r="D141" s="579"/>
      <c r="E141" s="579"/>
      <c r="F141" s="579"/>
      <c r="G141" s="579"/>
      <c r="H141" s="579"/>
      <c r="I141" s="579"/>
      <c r="J141" s="250">
        <f>SUM(J130:J140)</f>
        <v>0</v>
      </c>
      <c r="K141" s="250">
        <f t="shared" ref="K141:L141" si="120">SUM(K130:K140)</f>
        <v>0</v>
      </c>
      <c r="L141" s="250">
        <f t="shared" si="120"/>
        <v>0</v>
      </c>
      <c r="M141" s="237">
        <f>SUM(J141:L141)</f>
        <v>0</v>
      </c>
      <c r="N141" s="223"/>
      <c r="P141" s="578" t="s">
        <v>36</v>
      </c>
      <c r="Q141" s="579"/>
      <c r="R141" s="579"/>
      <c r="S141" s="579"/>
      <c r="T141" s="579"/>
      <c r="U141" s="579"/>
      <c r="V141" s="579"/>
      <c r="W141" s="579"/>
      <c r="X141" s="579"/>
      <c r="Y141" s="200">
        <f t="shared" si="114"/>
        <v>0</v>
      </c>
      <c r="Z141" s="293">
        <f>SUM(Z130:Z140)</f>
        <v>0</v>
      </c>
      <c r="AA141" s="293">
        <f t="shared" ref="AA141" si="121">SUM(AA130:AA140)</f>
        <v>0</v>
      </c>
      <c r="AB141" s="293">
        <f>SUM(AB130:AB140)</f>
        <v>0</v>
      </c>
      <c r="AC141" s="293">
        <f t="shared" ref="AC141:AD141" si="122">SUM(AC130:AC140)</f>
        <v>0</v>
      </c>
      <c r="AD141" s="294">
        <f t="shared" si="122"/>
        <v>0</v>
      </c>
      <c r="AE141" s="223"/>
      <c r="AG141" s="578" t="s">
        <v>36</v>
      </c>
      <c r="AH141" s="579"/>
      <c r="AI141" s="579"/>
      <c r="AJ141" s="579"/>
      <c r="AK141" s="579"/>
      <c r="AL141" s="579"/>
      <c r="AM141" s="579"/>
      <c r="AN141" s="579"/>
      <c r="AO141" s="579"/>
      <c r="AP141" s="306">
        <f t="shared" si="117"/>
        <v>0</v>
      </c>
      <c r="AQ141" s="275">
        <f>SUM(AQ130:AQ140)</f>
        <v>0</v>
      </c>
      <c r="AR141" s="275">
        <f t="shared" ref="AR141:AU141" si="123">SUM(AR130:AR140)</f>
        <v>0</v>
      </c>
      <c r="AS141" s="275">
        <f t="shared" si="123"/>
        <v>0</v>
      </c>
      <c r="AT141" s="275">
        <f t="shared" si="123"/>
        <v>0</v>
      </c>
      <c r="AU141" s="276">
        <f t="shared" si="123"/>
        <v>0</v>
      </c>
    </row>
    <row r="142" spans="1:134" s="358" customFormat="1" ht="3.75" customHeight="1" x14ac:dyDescent="0.35">
      <c r="B142" s="281"/>
      <c r="C142" s="284"/>
      <c r="D142" s="284"/>
      <c r="E142" s="284"/>
      <c r="F142" s="284"/>
      <c r="G142" s="284"/>
      <c r="H142" s="284"/>
      <c r="I142" s="284"/>
      <c r="J142" s="283"/>
      <c r="K142" s="283"/>
      <c r="L142" s="283"/>
      <c r="M142" s="246"/>
      <c r="N142" s="223"/>
      <c r="Q142" s="281"/>
      <c r="R142" s="284"/>
      <c r="S142" s="284"/>
      <c r="T142" s="284"/>
      <c r="U142" s="284"/>
      <c r="V142" s="284"/>
      <c r="W142" s="284"/>
      <c r="X142" s="284"/>
      <c r="Y142" s="304"/>
      <c r="Z142" s="283"/>
      <c r="AA142" s="283"/>
      <c r="AB142" s="283"/>
      <c r="AC142" s="246"/>
      <c r="AD142" s="246"/>
      <c r="AE142" s="223"/>
      <c r="AH142" s="281"/>
      <c r="AI142" s="284"/>
      <c r="AJ142" s="284"/>
      <c r="AK142" s="284"/>
      <c r="AL142" s="284"/>
      <c r="AM142" s="284"/>
      <c r="AN142" s="284"/>
      <c r="AO142" s="284"/>
      <c r="AP142" s="304"/>
      <c r="AQ142" s="283"/>
      <c r="AR142" s="283"/>
      <c r="AS142" s="283"/>
      <c r="AT142" s="246"/>
      <c r="AU142" s="246"/>
      <c r="AW142" s="357"/>
      <c r="AX142" s="357"/>
      <c r="AY142" s="357"/>
      <c r="AZ142" s="357"/>
      <c r="BA142" s="357"/>
      <c r="BB142" s="357"/>
      <c r="BC142" s="357"/>
      <c r="BD142" s="357"/>
      <c r="BE142" s="357"/>
      <c r="BF142" s="357"/>
      <c r="BG142" s="357"/>
      <c r="BH142" s="357"/>
      <c r="BI142" s="357"/>
      <c r="BJ142" s="357"/>
      <c r="BK142" s="357"/>
      <c r="BL142" s="357"/>
      <c r="BM142" s="357"/>
      <c r="BN142" s="357"/>
      <c r="BO142" s="357"/>
      <c r="BP142" s="357"/>
      <c r="BQ142" s="357"/>
      <c r="BR142" s="357"/>
      <c r="BS142" s="357"/>
      <c r="BT142" s="357"/>
      <c r="BU142" s="357"/>
      <c r="BV142" s="357"/>
      <c r="BW142" s="357"/>
      <c r="BX142" s="357"/>
      <c r="BY142" s="357"/>
      <c r="BZ142" s="357"/>
      <c r="CA142" s="357"/>
      <c r="CB142" s="357"/>
      <c r="CC142" s="357"/>
      <c r="CD142" s="357"/>
      <c r="CE142" s="357"/>
      <c r="CF142" s="357"/>
      <c r="CG142" s="357"/>
      <c r="CH142" s="357"/>
      <c r="CI142" s="357"/>
      <c r="CJ142" s="357"/>
      <c r="CK142" s="357"/>
      <c r="CL142" s="357"/>
      <c r="CM142" s="357"/>
      <c r="CN142" s="357"/>
      <c r="CO142" s="357"/>
      <c r="CP142" s="357"/>
      <c r="CQ142" s="357"/>
      <c r="CR142" s="357"/>
      <c r="CS142" s="357"/>
      <c r="CT142" s="357"/>
      <c r="CU142" s="357"/>
      <c r="CV142" s="357"/>
      <c r="CW142" s="357"/>
      <c r="CX142" s="357"/>
      <c r="CY142" s="357"/>
      <c r="CZ142" s="357"/>
      <c r="DA142" s="357"/>
      <c r="DB142" s="357"/>
      <c r="DC142" s="357"/>
      <c r="DD142" s="357"/>
      <c r="DE142" s="357"/>
      <c r="DF142" s="357"/>
      <c r="DG142" s="357"/>
      <c r="DH142" s="357"/>
      <c r="DI142" s="357"/>
      <c r="DJ142" s="357"/>
      <c r="DK142" s="357"/>
      <c r="DL142" s="357"/>
      <c r="DM142" s="357"/>
      <c r="DN142" s="357"/>
      <c r="DO142" s="357"/>
      <c r="DP142" s="357"/>
      <c r="DQ142" s="357"/>
      <c r="DR142" s="357"/>
      <c r="DS142" s="357"/>
      <c r="DT142" s="357"/>
      <c r="DU142" s="357"/>
      <c r="DV142" s="357"/>
      <c r="DW142" s="357"/>
      <c r="DX142" s="357"/>
      <c r="DY142" s="357"/>
      <c r="DZ142" s="357"/>
      <c r="EA142" s="357"/>
      <c r="EB142" s="357"/>
      <c r="EC142" s="357"/>
      <c r="ED142" s="357"/>
    </row>
    <row r="143" spans="1:134" ht="3.75" customHeight="1" thickBot="1" x14ac:dyDescent="0.4">
      <c r="A143" s="242"/>
      <c r="B143" s="242"/>
      <c r="C143" s="242"/>
      <c r="D143" s="242"/>
      <c r="E143" s="242"/>
      <c r="F143" s="242"/>
      <c r="G143" s="242"/>
      <c r="H143" s="242"/>
      <c r="I143" s="413"/>
      <c r="J143" s="246"/>
      <c r="K143" s="246"/>
      <c r="L143" s="246"/>
      <c r="M143" s="246"/>
      <c r="N143" s="223"/>
      <c r="P143" s="242"/>
      <c r="Q143" s="242"/>
      <c r="R143" s="242"/>
      <c r="S143" s="242"/>
      <c r="T143" s="242"/>
      <c r="U143" s="242"/>
      <c r="V143" s="242"/>
      <c r="W143" s="242"/>
      <c r="X143" s="413"/>
      <c r="Y143" s="246"/>
      <c r="Z143" s="246"/>
      <c r="AA143" s="246"/>
      <c r="AB143" s="246"/>
      <c r="AC143" s="246"/>
      <c r="AD143" s="246"/>
      <c r="AE143" s="223"/>
      <c r="AG143" s="242"/>
      <c r="AH143" s="242"/>
      <c r="AI143" s="242"/>
      <c r="AJ143" s="242"/>
      <c r="AK143" s="242"/>
      <c r="AL143" s="242"/>
      <c r="AM143" s="242"/>
      <c r="AN143" s="242"/>
      <c r="AO143" s="413"/>
      <c r="AP143" s="246"/>
      <c r="AQ143" s="246"/>
      <c r="AR143" s="246"/>
      <c r="AS143" s="246"/>
      <c r="AT143" s="246"/>
      <c r="AU143" s="246"/>
    </row>
    <row r="144" spans="1:134" x14ac:dyDescent="0.35">
      <c r="A144" s="544" t="s">
        <v>189</v>
      </c>
      <c r="B144" s="545"/>
      <c r="C144" s="545"/>
      <c r="D144" s="545"/>
      <c r="E144" s="545"/>
      <c r="F144" s="545"/>
      <c r="G144" s="545"/>
      <c r="H144" s="545"/>
      <c r="I144" s="545"/>
      <c r="J144" s="244">
        <f>SUM(J141, J127, J121, H114)</f>
        <v>0</v>
      </c>
      <c r="K144" s="244">
        <f>SUM( K141, K127, K121, K114)</f>
        <v>0</v>
      </c>
      <c r="L144" s="244">
        <f>SUM( L141, L127, L121, L114)</f>
        <v>0</v>
      </c>
      <c r="M144" s="245">
        <f>SUM(J144:L144)</f>
        <v>0</v>
      </c>
      <c r="N144" s="223"/>
      <c r="P144" s="544" t="s">
        <v>182</v>
      </c>
      <c r="Q144" s="545"/>
      <c r="R144" s="545"/>
      <c r="S144" s="545"/>
      <c r="T144" s="545"/>
      <c r="U144" s="545"/>
      <c r="V144" s="545"/>
      <c r="W144" s="545"/>
      <c r="X144" s="545"/>
      <c r="Y144" s="199">
        <f t="shared" ref="Y144:Y145" si="124">AU64</f>
        <v>0</v>
      </c>
      <c r="Z144" s="300">
        <f>SUM(Z141, Z127, Z121, X114)</f>
        <v>0</v>
      </c>
      <c r="AA144" s="300">
        <f>SUM(AA141, AA127, AA121, AA114)</f>
        <v>0</v>
      </c>
      <c r="AB144" s="300">
        <f>SUM(AB141, AB127, AB121, AB114, )</f>
        <v>0</v>
      </c>
      <c r="AC144" s="300">
        <f t="shared" ref="AC144" si="125">SUM(Z144:AB144)</f>
        <v>0</v>
      </c>
      <c r="AD144" s="301">
        <f>M144-AC144</f>
        <v>0</v>
      </c>
      <c r="AE144" s="246"/>
      <c r="AG144" s="544" t="s">
        <v>182</v>
      </c>
      <c r="AH144" s="545"/>
      <c r="AI144" s="545"/>
      <c r="AJ144" s="545"/>
      <c r="AK144" s="545"/>
      <c r="AL144" s="545"/>
      <c r="AM144" s="545"/>
      <c r="AN144" s="545"/>
      <c r="AO144" s="545"/>
      <c r="AP144" s="205">
        <f t="shared" ref="AP144:AP145" si="126">AU64</f>
        <v>0</v>
      </c>
      <c r="AQ144" s="286">
        <f>SUM( AQ141, AQ127, AQ121, AO114)</f>
        <v>0</v>
      </c>
      <c r="AR144" s="286">
        <f>SUM( AR141, AR127, AR121, AR114)</f>
        <v>0</v>
      </c>
      <c r="AS144" s="286">
        <f>SUM( AS141, AS127, AS121, AS114, )</f>
        <v>0</v>
      </c>
      <c r="AT144" s="286">
        <f t="shared" ref="AT144" si="127">SUM(AQ144:AS144)</f>
        <v>0</v>
      </c>
      <c r="AU144" s="287">
        <f>IF($S$153&lt;&gt;0, AC144+AP144-AT144, M144+AP144-AT144)</f>
        <v>0</v>
      </c>
      <c r="AV144" s="246"/>
    </row>
    <row r="145" spans="1:134" ht="16" thickBot="1" x14ac:dyDescent="0.4">
      <c r="A145" s="540" t="s">
        <v>183</v>
      </c>
      <c r="B145" s="541"/>
      <c r="C145" s="541"/>
      <c r="D145" s="541"/>
      <c r="E145" s="541"/>
      <c r="F145" s="541"/>
      <c r="G145" s="541"/>
      <c r="H145" s="541"/>
      <c r="I145" s="541"/>
      <c r="J145" s="593">
        <f>SUM(K141, L141, K127, L127, K121, L121, K114, L114)</f>
        <v>0</v>
      </c>
      <c r="K145" s="593"/>
      <c r="L145" s="593"/>
      <c r="M145" s="594"/>
      <c r="N145" s="223"/>
      <c r="P145" s="540" t="s">
        <v>183</v>
      </c>
      <c r="Q145" s="541"/>
      <c r="R145" s="541"/>
      <c r="S145" s="541"/>
      <c r="T145" s="541"/>
      <c r="U145" s="541"/>
      <c r="V145" s="541"/>
      <c r="W145" s="541"/>
      <c r="X145" s="541"/>
      <c r="Y145" s="200">
        <f t="shared" si="124"/>
        <v>0</v>
      </c>
      <c r="Z145" s="588">
        <f>SUM(AA141, AB141, AA127, AB127, AA121, AB121, AA114, AB114)</f>
        <v>0</v>
      </c>
      <c r="AA145" s="588"/>
      <c r="AB145" s="588"/>
      <c r="AC145" s="588"/>
      <c r="AD145" s="330">
        <f>M145-Z145</f>
        <v>0</v>
      </c>
      <c r="AE145" s="223"/>
      <c r="AG145" s="540" t="s">
        <v>183</v>
      </c>
      <c r="AH145" s="541"/>
      <c r="AI145" s="541"/>
      <c r="AJ145" s="541"/>
      <c r="AK145" s="541"/>
      <c r="AL145" s="541"/>
      <c r="AM145" s="541"/>
      <c r="AN145" s="541"/>
      <c r="AO145" s="541"/>
      <c r="AP145" s="306">
        <f t="shared" si="126"/>
        <v>0</v>
      </c>
      <c r="AQ145" s="539">
        <f>SUM(AR141, AS141, AR127, AS127, AR121, AS121, AR114, AS114)</f>
        <v>0</v>
      </c>
      <c r="AR145" s="539"/>
      <c r="AS145" s="539"/>
      <c r="AT145" s="539"/>
      <c r="AU145" s="276">
        <f>IF($S$153&lt;&gt;0, AC145+AP145-AQ145, M145+AP145-AQ145)</f>
        <v>0</v>
      </c>
    </row>
    <row r="146" spans="1:134" s="224" customFormat="1" ht="16" thickBot="1" x14ac:dyDescent="0.4">
      <c r="A146" s="358"/>
      <c r="B146" s="413"/>
      <c r="C146" s="413"/>
      <c r="D146" s="413"/>
      <c r="E146" s="413"/>
      <c r="F146" s="413"/>
      <c r="G146" s="413"/>
      <c r="H146" s="413"/>
      <c r="I146" s="413"/>
      <c r="J146" s="258"/>
      <c r="K146" s="258"/>
      <c r="L146" s="258"/>
      <c r="M146" s="358"/>
      <c r="N146" s="223"/>
      <c r="O146" s="357"/>
      <c r="P146" s="358"/>
      <c r="Q146" s="413"/>
      <c r="R146" s="413"/>
      <c r="S146" s="413"/>
      <c r="T146" s="413"/>
      <c r="U146" s="413"/>
      <c r="V146" s="413"/>
      <c r="W146" s="413"/>
      <c r="X146" s="413"/>
      <c r="Y146" s="258"/>
      <c r="Z146" s="258"/>
      <c r="AA146" s="258"/>
      <c r="AB146" s="358"/>
      <c r="AC146" s="358"/>
      <c r="AD146" s="358"/>
      <c r="AE146" s="223"/>
      <c r="AF146" s="357"/>
      <c r="AG146" s="358"/>
      <c r="AH146" s="413"/>
      <c r="AI146" s="413"/>
      <c r="AJ146" s="413"/>
      <c r="AK146" s="413"/>
      <c r="AL146" s="413"/>
      <c r="AM146" s="413"/>
      <c r="AN146" s="413"/>
      <c r="AO146" s="413"/>
      <c r="AP146" s="258"/>
      <c r="AQ146" s="258"/>
      <c r="AR146" s="258"/>
      <c r="AS146" s="358"/>
      <c r="AT146" s="358"/>
      <c r="AU146" s="358"/>
      <c r="AV146" s="357"/>
      <c r="AW146" s="357"/>
      <c r="AX146" s="357"/>
      <c r="AY146" s="357"/>
      <c r="AZ146" s="357"/>
      <c r="BA146" s="357"/>
      <c r="BB146" s="357"/>
      <c r="BC146" s="357"/>
      <c r="BD146" s="357"/>
      <c r="BE146" s="357"/>
      <c r="BF146" s="357"/>
      <c r="BG146" s="357"/>
      <c r="BH146" s="357"/>
      <c r="BI146" s="357"/>
      <c r="BJ146" s="357"/>
      <c r="BK146" s="357"/>
      <c r="BL146" s="357"/>
      <c r="BM146" s="357"/>
      <c r="BN146" s="357"/>
      <c r="BO146" s="357"/>
      <c r="BP146" s="357"/>
      <c r="BQ146" s="357"/>
      <c r="BR146" s="357"/>
      <c r="BS146" s="357"/>
      <c r="BT146" s="357"/>
      <c r="BU146" s="357"/>
      <c r="BV146" s="357"/>
      <c r="BW146" s="357"/>
      <c r="BX146" s="357"/>
      <c r="BY146" s="357"/>
      <c r="BZ146" s="357"/>
      <c r="CA146" s="357"/>
      <c r="CB146" s="357"/>
      <c r="CC146" s="357"/>
      <c r="CD146" s="357"/>
      <c r="CE146" s="357"/>
      <c r="CF146" s="357"/>
      <c r="CG146" s="357"/>
      <c r="CH146" s="357"/>
      <c r="CI146" s="357"/>
      <c r="CJ146" s="357"/>
      <c r="CK146" s="357"/>
      <c r="CL146" s="357"/>
      <c r="CM146" s="357"/>
      <c r="CN146" s="357"/>
      <c r="CO146" s="357"/>
      <c r="CP146" s="357"/>
      <c r="CQ146" s="357"/>
      <c r="CR146" s="357"/>
      <c r="CS146" s="357"/>
      <c r="CT146" s="357"/>
      <c r="CU146" s="357"/>
      <c r="CV146" s="357"/>
      <c r="CW146" s="357"/>
      <c r="CX146" s="357"/>
      <c r="CY146" s="357"/>
      <c r="CZ146" s="357"/>
      <c r="DA146" s="357"/>
      <c r="DB146" s="357"/>
      <c r="DC146" s="357"/>
      <c r="DD146" s="357"/>
      <c r="DE146" s="357"/>
      <c r="DF146" s="357"/>
      <c r="DG146" s="357"/>
      <c r="DH146" s="357"/>
      <c r="DI146" s="357"/>
      <c r="DJ146" s="357"/>
      <c r="DK146" s="357"/>
      <c r="DL146" s="357"/>
      <c r="DM146" s="357"/>
      <c r="DN146" s="357"/>
      <c r="DO146" s="357"/>
      <c r="DP146" s="357"/>
      <c r="DQ146" s="357"/>
      <c r="DR146" s="357"/>
      <c r="DS146" s="357"/>
      <c r="DT146" s="357"/>
      <c r="DU146" s="357"/>
      <c r="DV146" s="357"/>
      <c r="DW146" s="357"/>
      <c r="DX146" s="357"/>
      <c r="DY146" s="357"/>
      <c r="DZ146" s="357"/>
      <c r="EA146" s="357"/>
      <c r="EB146" s="357"/>
      <c r="EC146" s="357"/>
      <c r="ED146" s="357"/>
    </row>
    <row r="147" spans="1:134" s="242" customFormat="1" x14ac:dyDescent="0.35">
      <c r="A147" s="502" t="s">
        <v>100</v>
      </c>
      <c r="B147" s="503"/>
      <c r="C147" s="503"/>
      <c r="D147" s="503"/>
      <c r="E147" s="503"/>
      <c r="F147" s="503"/>
      <c r="G147" s="503"/>
      <c r="H147" s="503"/>
      <c r="I147" s="503"/>
      <c r="J147" s="425" t="s">
        <v>17</v>
      </c>
      <c r="K147" s="542" t="s">
        <v>4</v>
      </c>
      <c r="L147" s="542"/>
      <c r="M147" s="418" t="s">
        <v>49</v>
      </c>
      <c r="N147" s="261"/>
      <c r="P147" s="502" t="s">
        <v>100</v>
      </c>
      <c r="Q147" s="503"/>
      <c r="R147" s="503"/>
      <c r="S147" s="503"/>
      <c r="T147" s="503"/>
      <c r="U147" s="503"/>
      <c r="V147" s="503"/>
      <c r="W147" s="503"/>
      <c r="X147" s="503"/>
      <c r="Y147" s="414" t="s">
        <v>110</v>
      </c>
      <c r="Z147" s="425" t="s">
        <v>77</v>
      </c>
      <c r="AA147" s="542" t="s">
        <v>4</v>
      </c>
      <c r="AB147" s="542"/>
      <c r="AC147" s="414" t="s">
        <v>18</v>
      </c>
      <c r="AD147" s="268" t="s">
        <v>114</v>
      </c>
      <c r="AE147" s="261"/>
      <c r="AG147" s="502" t="s">
        <v>100</v>
      </c>
      <c r="AH147" s="503"/>
      <c r="AI147" s="503"/>
      <c r="AJ147" s="503"/>
      <c r="AK147" s="503"/>
      <c r="AL147" s="503"/>
      <c r="AM147" s="503"/>
      <c r="AN147" s="503"/>
      <c r="AO147" s="503"/>
      <c r="AP147" s="414" t="s">
        <v>110</v>
      </c>
      <c r="AQ147" s="425" t="s">
        <v>212</v>
      </c>
      <c r="AR147" s="542" t="s">
        <v>4</v>
      </c>
      <c r="AS147" s="542"/>
      <c r="AT147" s="414" t="s">
        <v>214</v>
      </c>
      <c r="AU147" s="268" t="s">
        <v>111</v>
      </c>
      <c r="AW147" s="357"/>
      <c r="AX147" s="357"/>
      <c r="AY147" s="357"/>
      <c r="AZ147" s="357"/>
      <c r="BA147" s="357"/>
      <c r="BB147" s="357"/>
      <c r="BC147" s="357"/>
      <c r="BD147" s="357"/>
      <c r="BE147" s="357"/>
      <c r="BF147" s="357"/>
      <c r="BG147" s="357"/>
      <c r="BH147" s="357"/>
      <c r="BI147" s="357"/>
      <c r="BJ147" s="357"/>
      <c r="BK147" s="357"/>
      <c r="BL147" s="357"/>
      <c r="BM147" s="357"/>
      <c r="BN147" s="357"/>
      <c r="BO147" s="357"/>
      <c r="BP147" s="357"/>
      <c r="BQ147" s="357"/>
      <c r="BR147" s="357"/>
      <c r="BS147" s="357"/>
      <c r="BT147" s="357"/>
      <c r="BU147" s="357"/>
      <c r="BV147" s="357"/>
      <c r="BW147" s="357"/>
      <c r="BX147" s="357"/>
      <c r="BY147" s="357"/>
      <c r="BZ147" s="357"/>
      <c r="CA147" s="357"/>
      <c r="CB147" s="357"/>
      <c r="CC147" s="357"/>
      <c r="CD147" s="357"/>
      <c r="CE147" s="357"/>
      <c r="CF147" s="357"/>
      <c r="CG147" s="357"/>
      <c r="CH147" s="357"/>
      <c r="CI147" s="357"/>
      <c r="CJ147" s="357"/>
      <c r="CK147" s="357"/>
      <c r="CL147" s="357"/>
      <c r="CM147" s="357"/>
      <c r="CN147" s="357"/>
      <c r="CO147" s="357"/>
      <c r="CP147" s="357"/>
      <c r="CQ147" s="357"/>
      <c r="CR147" s="357"/>
      <c r="CS147" s="357"/>
      <c r="CT147" s="357"/>
      <c r="CU147" s="357"/>
      <c r="CV147" s="357"/>
      <c r="CW147" s="357"/>
      <c r="CX147" s="357"/>
      <c r="CY147" s="357"/>
      <c r="CZ147" s="357"/>
      <c r="DA147" s="357"/>
      <c r="DB147" s="357"/>
      <c r="DC147" s="357"/>
      <c r="DD147" s="357"/>
      <c r="DE147" s="357"/>
      <c r="DF147" s="357"/>
      <c r="DG147" s="357"/>
      <c r="DH147" s="357"/>
      <c r="DI147" s="357"/>
      <c r="DJ147" s="357"/>
      <c r="DK147" s="357"/>
      <c r="DL147" s="357"/>
      <c r="DM147" s="357"/>
      <c r="DN147" s="357"/>
      <c r="DO147" s="357"/>
      <c r="DP147" s="357"/>
      <c r="DQ147" s="357"/>
      <c r="DR147" s="357"/>
      <c r="DS147" s="357"/>
      <c r="DT147" s="357"/>
      <c r="DU147" s="357"/>
      <c r="DV147" s="357"/>
      <c r="DW147" s="357"/>
      <c r="DX147" s="357"/>
      <c r="DY147" s="357"/>
      <c r="DZ147" s="357"/>
      <c r="EA147" s="357"/>
      <c r="EB147" s="357"/>
      <c r="EC147" s="357"/>
      <c r="ED147" s="357"/>
    </row>
    <row r="148" spans="1:134" ht="16" thickBot="1" x14ac:dyDescent="0.4">
      <c r="A148" s="540" t="s">
        <v>37</v>
      </c>
      <c r="B148" s="541"/>
      <c r="C148" s="541"/>
      <c r="D148" s="541"/>
      <c r="E148" s="541"/>
      <c r="F148" s="541"/>
      <c r="G148" s="541"/>
      <c r="H148" s="541"/>
      <c r="I148" s="541"/>
      <c r="J148" s="243">
        <f>(SUM(J141, J127, J121, H114))*'Cumulative Budget'!$G$36</f>
        <v>0</v>
      </c>
      <c r="K148" s="593">
        <f>(SUM(K141, L141, K127, L127, K121, L121, K114, L114))*'Cumulative Budget'!$G$36</f>
        <v>0</v>
      </c>
      <c r="L148" s="593"/>
      <c r="M148" s="237">
        <f t="shared" ref="M148" si="128">SUM(J148:L148)</f>
        <v>0</v>
      </c>
      <c r="N148" s="223"/>
      <c r="P148" s="540" t="s">
        <v>37</v>
      </c>
      <c r="Q148" s="541"/>
      <c r="R148" s="541"/>
      <c r="S148" s="541"/>
      <c r="T148" s="541"/>
      <c r="U148" s="541"/>
      <c r="V148" s="541"/>
      <c r="W148" s="541"/>
      <c r="X148" s="541"/>
      <c r="Y148" s="200">
        <f t="shared" ref="Y148:Y150" si="129">AU68</f>
        <v>0</v>
      </c>
      <c r="Z148" s="302">
        <f>(SUM(Z141, Z127, Z121, X114))*'Cumulative Budget'!$G$36</f>
        <v>0</v>
      </c>
      <c r="AA148" s="588">
        <f>(SUM(AA141, AB141, AA127, AB127, AA121, AB121, AA114, AB114))*'Cumulative Budget'!$G$36</f>
        <v>0</v>
      </c>
      <c r="AB148" s="588"/>
      <c r="AC148" s="293">
        <f t="shared" ref="AC148" si="130">SUM(Z148:AB148)</f>
        <v>0</v>
      </c>
      <c r="AD148" s="294">
        <f t="shared" ref="AD148" si="131">M148-AC148</f>
        <v>0</v>
      </c>
      <c r="AE148" s="223"/>
      <c r="AG148" s="540" t="s">
        <v>37</v>
      </c>
      <c r="AH148" s="541"/>
      <c r="AI148" s="541"/>
      <c r="AJ148" s="541"/>
      <c r="AK148" s="541"/>
      <c r="AL148" s="541"/>
      <c r="AM148" s="541"/>
      <c r="AN148" s="541"/>
      <c r="AO148" s="541"/>
      <c r="AP148" s="306">
        <f t="shared" ref="AP148:AP150" si="132">AU68</f>
        <v>0</v>
      </c>
      <c r="AQ148" s="443">
        <v>0</v>
      </c>
      <c r="AR148" s="563">
        <v>0</v>
      </c>
      <c r="AS148" s="563"/>
      <c r="AT148" s="275">
        <f>SUM(AQ148:AS148)</f>
        <v>0</v>
      </c>
      <c r="AU148" s="276">
        <f>IF($S$153&lt;&gt;0, AC148+AP148-AT148, M148+AP148-AT148)</f>
        <v>0</v>
      </c>
    </row>
    <row r="149" spans="1:134" s="358" customFormat="1" ht="16" thickBot="1" x14ac:dyDescent="0.4">
      <c r="A149" s="359" t="s">
        <v>99</v>
      </c>
      <c r="B149" s="359"/>
      <c r="J149" s="233"/>
      <c r="K149" s="233"/>
      <c r="L149" s="233"/>
      <c r="M149" s="233"/>
      <c r="N149" s="223"/>
      <c r="O149" s="357"/>
      <c r="P149" s="359" t="s">
        <v>99</v>
      </c>
      <c r="Q149" s="359"/>
      <c r="Z149" s="233"/>
      <c r="AA149" s="233"/>
      <c r="AB149" s="233"/>
      <c r="AC149" s="233"/>
      <c r="AD149" s="233"/>
      <c r="AE149" s="223"/>
      <c r="AG149" s="359" t="s">
        <v>99</v>
      </c>
      <c r="AH149" s="359"/>
      <c r="AQ149" s="233"/>
      <c r="AR149" s="233"/>
      <c r="AS149" s="233"/>
      <c r="AT149" s="233"/>
      <c r="AU149" s="233"/>
      <c r="AV149" s="357"/>
      <c r="AW149" s="357"/>
      <c r="AX149" s="357"/>
      <c r="AY149" s="357"/>
      <c r="AZ149" s="357"/>
      <c r="BA149" s="357"/>
      <c r="BB149" s="357"/>
      <c r="BC149" s="357"/>
      <c r="BD149" s="357"/>
      <c r="BE149" s="357"/>
      <c r="BF149" s="357"/>
      <c r="BG149" s="357"/>
      <c r="BH149" s="357"/>
      <c r="BI149" s="357"/>
      <c r="BJ149" s="357"/>
      <c r="BK149" s="357"/>
      <c r="BL149" s="357"/>
      <c r="BM149" s="357"/>
      <c r="BN149" s="357"/>
      <c r="BO149" s="357"/>
      <c r="BP149" s="357"/>
      <c r="BQ149" s="357"/>
      <c r="BR149" s="357"/>
      <c r="BS149" s="357"/>
      <c r="BT149" s="357"/>
      <c r="BU149" s="357"/>
      <c r="BV149" s="357"/>
      <c r="BW149" s="357"/>
      <c r="BX149" s="357"/>
      <c r="BY149" s="357"/>
      <c r="BZ149" s="357"/>
      <c r="CA149" s="357"/>
      <c r="CB149" s="357"/>
      <c r="CC149" s="357"/>
      <c r="CD149" s="357"/>
      <c r="CE149" s="357"/>
      <c r="CF149" s="357"/>
      <c r="CG149" s="357"/>
      <c r="CH149" s="357"/>
      <c r="CI149" s="357"/>
      <c r="CJ149" s="357"/>
      <c r="CK149" s="357"/>
      <c r="CL149" s="357"/>
      <c r="CM149" s="357"/>
      <c r="CN149" s="357"/>
      <c r="CO149" s="357"/>
      <c r="CP149" s="357"/>
      <c r="CQ149" s="357"/>
      <c r="CR149" s="357"/>
      <c r="CS149" s="357"/>
      <c r="CT149" s="357"/>
      <c r="CU149" s="357"/>
      <c r="CV149" s="357"/>
      <c r="CW149" s="357"/>
      <c r="CX149" s="357"/>
      <c r="CY149" s="357"/>
      <c r="CZ149" s="357"/>
      <c r="DA149" s="357"/>
      <c r="DB149" s="357"/>
      <c r="DC149" s="357"/>
      <c r="DD149" s="357"/>
      <c r="DE149" s="357"/>
      <c r="DF149" s="357"/>
      <c r="DG149" s="357"/>
      <c r="DH149" s="357"/>
      <c r="DI149" s="357"/>
      <c r="DJ149" s="357"/>
      <c r="DK149" s="357"/>
      <c r="DL149" s="357"/>
      <c r="DM149" s="357"/>
      <c r="DN149" s="357"/>
      <c r="DO149" s="357"/>
      <c r="DP149" s="357"/>
      <c r="DQ149" s="357"/>
      <c r="DR149" s="357"/>
      <c r="DS149" s="357"/>
      <c r="DT149" s="357"/>
      <c r="DU149" s="357"/>
      <c r="DV149" s="357"/>
      <c r="DW149" s="357"/>
      <c r="DX149" s="357"/>
      <c r="DY149" s="357"/>
      <c r="DZ149" s="357"/>
      <c r="EA149" s="357"/>
      <c r="EB149" s="357"/>
      <c r="EC149" s="357"/>
      <c r="ED149" s="357"/>
    </row>
    <row r="150" spans="1:134" s="331" customFormat="1" ht="16" thickBot="1" x14ac:dyDescent="0.4">
      <c r="A150" s="621" t="s">
        <v>101</v>
      </c>
      <c r="B150" s="622"/>
      <c r="C150" s="622"/>
      <c r="D150" s="622"/>
      <c r="E150" s="622"/>
      <c r="F150" s="622"/>
      <c r="G150" s="622"/>
      <c r="H150" s="622"/>
      <c r="I150" s="622"/>
      <c r="J150" s="239">
        <f xml:space="preserve"> SUM(J148, J141, J127, J121, H114)</f>
        <v>0</v>
      </c>
      <c r="K150" s="211">
        <f xml:space="preserve"> SUM(K148, K141, K127, K121, K114)</f>
        <v>0</v>
      </c>
      <c r="L150" s="239">
        <f xml:space="preserve"> SUM(L141, L127, L121, L114)</f>
        <v>0</v>
      </c>
      <c r="M150" s="240">
        <f>SUM(J150:L150)</f>
        <v>0</v>
      </c>
      <c r="N150" s="246"/>
      <c r="P150" s="589" t="s">
        <v>101</v>
      </c>
      <c r="Q150" s="590"/>
      <c r="R150" s="590"/>
      <c r="S150" s="590"/>
      <c r="T150" s="590"/>
      <c r="U150" s="590"/>
      <c r="V150" s="590"/>
      <c r="W150" s="590"/>
      <c r="X150" s="590"/>
      <c r="Y150" s="201">
        <f t="shared" si="129"/>
        <v>0</v>
      </c>
      <c r="Z150" s="303">
        <f xml:space="preserve"> SUM(Z148, Z141, Z127, Z121, X114)</f>
        <v>0</v>
      </c>
      <c r="AA150" s="212">
        <f xml:space="preserve"> SUM(AA148, AA141, AA127, AA121, AA114)</f>
        <v>0</v>
      </c>
      <c r="AB150" s="303">
        <f xml:space="preserve"> SUM(AB141, AB127, AB121, AB114)</f>
        <v>0</v>
      </c>
      <c r="AC150" s="297">
        <f>SUM(Z150:AB150)</f>
        <v>0</v>
      </c>
      <c r="AD150" s="298">
        <f t="shared" ref="AD150" si="133">M150-AC150</f>
        <v>0</v>
      </c>
      <c r="AE150" s="246"/>
      <c r="AG150" s="564" t="s">
        <v>101</v>
      </c>
      <c r="AH150" s="565"/>
      <c r="AI150" s="565"/>
      <c r="AJ150" s="565"/>
      <c r="AK150" s="565"/>
      <c r="AL150" s="565"/>
      <c r="AM150" s="565"/>
      <c r="AN150" s="565"/>
      <c r="AO150" s="565"/>
      <c r="AP150" s="206">
        <f t="shared" si="132"/>
        <v>0</v>
      </c>
      <c r="AQ150" s="288">
        <f xml:space="preserve"> SUM(AQ148, AQ141, AQ127, AQ121, AO114)</f>
        <v>0</v>
      </c>
      <c r="AR150" s="213">
        <f xml:space="preserve"> SUM(AR148, AR141, AR127, AR121, AR114)</f>
        <v>0</v>
      </c>
      <c r="AS150" s="288">
        <f xml:space="preserve"> SUM(AS141, AS127, AS121, AS114)</f>
        <v>0</v>
      </c>
      <c r="AT150" s="279">
        <f>SUM(AQ150:AS150)</f>
        <v>0</v>
      </c>
      <c r="AU150" s="280">
        <f>IF($S$153&lt;&gt;0, AC150+AP150-AT150, M150+AP150-AT150)</f>
        <v>0</v>
      </c>
    </row>
    <row r="151" spans="1:134" x14ac:dyDescent="0.35">
      <c r="F151" s="357"/>
      <c r="G151" s="357"/>
      <c r="N151" s="223"/>
    </row>
    <row r="152" spans="1:134" ht="16" thickBot="1" x14ac:dyDescent="0.4">
      <c r="F152" s="357"/>
      <c r="G152" s="357"/>
      <c r="P152" s="270"/>
      <c r="Q152" s="270"/>
      <c r="R152" s="270"/>
      <c r="S152" s="270"/>
      <c r="T152" s="270"/>
      <c r="U152" s="270"/>
      <c r="V152" s="270"/>
      <c r="AK152" s="270"/>
      <c r="AL152" s="270"/>
    </row>
    <row r="153" spans="1:134" x14ac:dyDescent="0.35">
      <c r="B153" s="576" t="s">
        <v>125</v>
      </c>
      <c r="C153" s="577"/>
      <c r="D153" s="264">
        <f>J150</f>
        <v>0</v>
      </c>
      <c r="F153" s="357"/>
      <c r="G153" s="357"/>
      <c r="O153" s="309"/>
      <c r="P153" s="583" t="s">
        <v>103</v>
      </c>
      <c r="Q153" s="584"/>
      <c r="R153" s="584"/>
      <c r="S153" s="202">
        <f>Z150</f>
        <v>0</v>
      </c>
      <c r="T153" s="584" t="s">
        <v>104</v>
      </c>
      <c r="U153" s="584"/>
      <c r="V153" s="160">
        <f>D153-S153</f>
        <v>0</v>
      </c>
      <c r="W153" s="430"/>
      <c r="X153" s="601"/>
      <c r="Y153" s="601"/>
      <c r="Z153" s="430"/>
      <c r="AA153" s="430"/>
      <c r="AF153" s="309"/>
      <c r="AG153" s="547" t="s">
        <v>191</v>
      </c>
      <c r="AH153" s="548"/>
      <c r="AI153" s="637">
        <f>AQ150</f>
        <v>0</v>
      </c>
      <c r="AJ153" s="637"/>
      <c r="AK153" s="554" t="s">
        <v>196</v>
      </c>
      <c r="AL153" s="554"/>
      <c r="AM153" s="287">
        <f>IF($S$73&lt;&gt;0, S153+'Year 1'!AM173-AI153, D153+'Year 1'!AM173-AI153)</f>
        <v>0</v>
      </c>
      <c r="AO153" s="315" t="s">
        <v>89</v>
      </c>
      <c r="AP153" s="556"/>
      <c r="AQ153" s="556"/>
      <c r="AR153" s="556" t="s">
        <v>90</v>
      </c>
      <c r="AS153" s="612"/>
    </row>
    <row r="154" spans="1:134" x14ac:dyDescent="0.35">
      <c r="B154" s="535" t="s">
        <v>184</v>
      </c>
      <c r="C154" s="536"/>
      <c r="D154" s="390">
        <f>K150</f>
        <v>0</v>
      </c>
      <c r="F154" s="357"/>
      <c r="G154" s="357"/>
      <c r="O154" s="309"/>
      <c r="P154" s="585" t="s">
        <v>172</v>
      </c>
      <c r="Q154" s="586"/>
      <c r="R154" s="586"/>
      <c r="S154" s="393">
        <f>AA150</f>
        <v>0</v>
      </c>
      <c r="T154" s="586" t="s">
        <v>105</v>
      </c>
      <c r="U154" s="586"/>
      <c r="V154" s="161">
        <f>D154-S154</f>
        <v>0</v>
      </c>
      <c r="W154" s="430"/>
      <c r="X154" s="604"/>
      <c r="Y154" s="604"/>
      <c r="Z154" s="604"/>
      <c r="AA154" s="604"/>
      <c r="AF154" s="309"/>
      <c r="AG154" s="549" t="s">
        <v>192</v>
      </c>
      <c r="AH154" s="550"/>
      <c r="AI154" s="639">
        <f>AR150</f>
        <v>0</v>
      </c>
      <c r="AJ154" s="606"/>
      <c r="AK154" s="550" t="s">
        <v>197</v>
      </c>
      <c r="AL154" s="550"/>
      <c r="AM154" s="278">
        <f>IF($S$73&lt;&gt;0, S154+'Year 1'!AM174-AI154, D154+'Year 1'!AM174-AI154)</f>
        <v>0</v>
      </c>
      <c r="AO154" s="314" t="s">
        <v>91</v>
      </c>
      <c r="AP154" s="532"/>
      <c r="AQ154" s="532"/>
      <c r="AR154" s="532"/>
      <c r="AS154" s="562"/>
    </row>
    <row r="155" spans="1:134" ht="16" thickBot="1" x14ac:dyDescent="0.4">
      <c r="B155" s="535" t="s">
        <v>133</v>
      </c>
      <c r="C155" s="536"/>
      <c r="D155" s="265">
        <f>L150</f>
        <v>0</v>
      </c>
      <c r="F155" s="357"/>
      <c r="G155" s="357"/>
      <c r="O155" s="309"/>
      <c r="P155" s="585" t="s">
        <v>113</v>
      </c>
      <c r="Q155" s="586"/>
      <c r="R155" s="586"/>
      <c r="S155" s="189">
        <f>AB150</f>
        <v>0</v>
      </c>
      <c r="T155" s="586" t="s">
        <v>106</v>
      </c>
      <c r="U155" s="586"/>
      <c r="V155" s="161">
        <f>D155-S155</f>
        <v>0</v>
      </c>
      <c r="W155" s="430"/>
      <c r="X155" s="601"/>
      <c r="Y155" s="601"/>
      <c r="Z155" s="430"/>
      <c r="AA155" s="430"/>
      <c r="AF155" s="309"/>
      <c r="AG155" s="549" t="s">
        <v>193</v>
      </c>
      <c r="AH155" s="550"/>
      <c r="AI155" s="606">
        <f>AS150</f>
        <v>0</v>
      </c>
      <c r="AJ155" s="606"/>
      <c r="AK155" s="550" t="s">
        <v>198</v>
      </c>
      <c r="AL155" s="550"/>
      <c r="AM155" s="278">
        <f>IF($S$73&lt;&gt;0, S155+'Year 1'!AM175-AI155, D155+'Year 1'!AM175-AI155)</f>
        <v>0</v>
      </c>
      <c r="AO155" s="318" t="s">
        <v>92</v>
      </c>
      <c r="AP155" s="557"/>
      <c r="AQ155" s="557"/>
      <c r="AR155" s="557" t="s">
        <v>90</v>
      </c>
      <c r="AS155" s="613"/>
    </row>
    <row r="156" spans="1:134" ht="16" thickBot="1" x14ac:dyDescent="0.4">
      <c r="B156" s="535" t="s">
        <v>126</v>
      </c>
      <c r="C156" s="536"/>
      <c r="D156" s="390">
        <f>K150+L150</f>
        <v>0</v>
      </c>
      <c r="F156" s="357"/>
      <c r="G156" s="357"/>
      <c r="O156" s="309"/>
      <c r="P156" s="585" t="s">
        <v>109</v>
      </c>
      <c r="Q156" s="586"/>
      <c r="R156" s="586"/>
      <c r="S156" s="393">
        <f>SUM(S154:S155)</f>
        <v>0</v>
      </c>
      <c r="T156" s="586" t="s">
        <v>107</v>
      </c>
      <c r="U156" s="586"/>
      <c r="V156" s="161">
        <f>D156-S156</f>
        <v>0</v>
      </c>
      <c r="W156" s="431"/>
      <c r="X156" s="431"/>
      <c r="Y156" s="431"/>
      <c r="Z156" s="431"/>
      <c r="AA156" s="431"/>
      <c r="AF156" s="309"/>
      <c r="AG156" s="549" t="s">
        <v>194</v>
      </c>
      <c r="AH156" s="550"/>
      <c r="AI156" s="639">
        <f>SUM(AI154:AI155)</f>
        <v>0</v>
      </c>
      <c r="AJ156" s="606"/>
      <c r="AK156" s="550" t="s">
        <v>200</v>
      </c>
      <c r="AL156" s="550"/>
      <c r="AM156" s="278">
        <f>IF($S$73&lt;&gt;0, S156+'Year 1'!AM176-AI156, D156+'Year 1'!AM176-AI156)</f>
        <v>0</v>
      </c>
      <c r="AO156" s="431"/>
      <c r="AP156" s="431"/>
      <c r="AQ156" s="431"/>
      <c r="AR156" s="431"/>
      <c r="AS156" s="431"/>
    </row>
    <row r="157" spans="1:134" ht="16" thickBot="1" x14ac:dyDescent="0.4">
      <c r="B157" s="535" t="s">
        <v>185</v>
      </c>
      <c r="C157" s="536"/>
      <c r="D157" s="265">
        <f>M150</f>
        <v>0</v>
      </c>
      <c r="F157" s="357"/>
      <c r="G157" s="357"/>
      <c r="O157" s="309"/>
      <c r="P157" s="585" t="s">
        <v>173</v>
      </c>
      <c r="Q157" s="586"/>
      <c r="R157" s="586"/>
      <c r="S157" s="189">
        <f>AC150</f>
        <v>0</v>
      </c>
      <c r="T157" s="580" t="s">
        <v>108</v>
      </c>
      <c r="U157" s="580"/>
      <c r="V157" s="196">
        <f>D157-S157</f>
        <v>0</v>
      </c>
      <c r="W157" s="602"/>
      <c r="X157" s="602"/>
      <c r="Y157" s="604"/>
      <c r="Z157" s="604"/>
      <c r="AA157" s="604"/>
      <c r="AB157" s="358"/>
      <c r="AC157" s="358"/>
      <c r="AD157" s="358"/>
      <c r="AF157" s="309"/>
      <c r="AG157" s="549" t="s">
        <v>201</v>
      </c>
      <c r="AH157" s="550"/>
      <c r="AI157" s="606">
        <f>AT150</f>
        <v>0</v>
      </c>
      <c r="AJ157" s="606"/>
      <c r="AK157" s="551" t="s">
        <v>202</v>
      </c>
      <c r="AL157" s="551"/>
      <c r="AM157" s="276">
        <f>IF($S$73&lt;&gt;0, S157+'Year 1'!AM177-AI157, D157+'Year 1'!AM177-AI157)</f>
        <v>0</v>
      </c>
      <c r="AO157" s="428" t="s">
        <v>93</v>
      </c>
      <c r="AP157" s="429"/>
      <c r="AQ157" s="630"/>
      <c r="AR157" s="630"/>
      <c r="AS157" s="631"/>
      <c r="AT157" s="358"/>
      <c r="AU157" s="358"/>
    </row>
    <row r="158" spans="1:134" x14ac:dyDescent="0.35">
      <c r="B158" s="535" t="s">
        <v>174</v>
      </c>
      <c r="C158" s="536"/>
      <c r="D158" s="324" t="e">
        <f>L150/K150</f>
        <v>#DIV/0!</v>
      </c>
      <c r="F158" s="357"/>
      <c r="G158" s="357"/>
      <c r="O158" s="309"/>
      <c r="P158" s="585" t="s">
        <v>174</v>
      </c>
      <c r="Q158" s="586"/>
      <c r="R158" s="586"/>
      <c r="S158" s="203" t="e">
        <f>S155/S154</f>
        <v>#DIV/0!</v>
      </c>
      <c r="T158" s="349"/>
      <c r="U158" s="188"/>
      <c r="V158" s="190"/>
      <c r="W158" s="358"/>
      <c r="X158" s="358"/>
      <c r="Y158" s="358"/>
      <c r="Z158" s="358"/>
      <c r="AA158" s="358"/>
      <c r="AF158" s="309"/>
      <c r="AG158" s="624" t="s">
        <v>208</v>
      </c>
      <c r="AH158" s="617"/>
      <c r="AI158" s="607" t="e">
        <f>AQ148/AQ150</f>
        <v>#DIV/0!</v>
      </c>
      <c r="AJ158" s="608"/>
      <c r="AO158" s="358"/>
      <c r="AP158" s="358"/>
      <c r="AQ158" s="358"/>
      <c r="AR158" s="358"/>
      <c r="AS158" s="358"/>
    </row>
    <row r="159" spans="1:134" ht="16" thickBot="1" x14ac:dyDescent="0.4">
      <c r="B159" s="537" t="s">
        <v>144</v>
      </c>
      <c r="C159" s="538"/>
      <c r="D159" s="266" t="e">
        <f>D162 &amp; D163 &amp; D164</f>
        <v>#DIV/0!</v>
      </c>
      <c r="F159" s="357"/>
      <c r="G159" s="357"/>
      <c r="O159" s="309"/>
      <c r="P159" s="638" t="s">
        <v>144</v>
      </c>
      <c r="Q159" s="580"/>
      <c r="R159" s="580"/>
      <c r="S159" s="204" t="e">
        <f>S162 &amp; S163 &amp; S164</f>
        <v>#DIV/0!</v>
      </c>
      <c r="T159" s="188"/>
      <c r="U159" s="188"/>
      <c r="V159" s="190"/>
      <c r="AF159" s="309"/>
      <c r="AG159" s="625" t="s">
        <v>209</v>
      </c>
      <c r="AH159" s="626"/>
      <c r="AI159" s="627" t="e">
        <f>AR148/(AR150+AS150)</f>
        <v>#DIV/0!</v>
      </c>
      <c r="AJ159" s="628"/>
    </row>
    <row r="160" spans="1:134" x14ac:dyDescent="0.35">
      <c r="F160" s="357"/>
      <c r="G160" s="357"/>
      <c r="S160" s="166"/>
      <c r="AG160" s="166"/>
      <c r="AH160" s="166"/>
      <c r="AI160" s="166"/>
      <c r="AJ160" s="166"/>
    </row>
    <row r="161" spans="1:47" x14ac:dyDescent="0.35">
      <c r="F161" s="357"/>
      <c r="G161" s="357"/>
    </row>
    <row r="162" spans="1:47" x14ac:dyDescent="0.35">
      <c r="D162" s="357" t="e">
        <f>D153/D153</f>
        <v>#DIV/0!</v>
      </c>
      <c r="F162" s="357"/>
      <c r="G162" s="357"/>
      <c r="S162" s="357" t="e">
        <f>S153/S153</f>
        <v>#DIV/0!</v>
      </c>
    </row>
    <row r="163" spans="1:47" x14ac:dyDescent="0.35">
      <c r="D163" s="357" t="s">
        <v>145</v>
      </c>
      <c r="F163" s="357"/>
      <c r="G163" s="357"/>
      <c r="S163" s="357" t="s">
        <v>145</v>
      </c>
    </row>
    <row r="164" spans="1:47" x14ac:dyDescent="0.35">
      <c r="D164" s="225" t="e">
        <f>D156/D153</f>
        <v>#DIV/0!</v>
      </c>
      <c r="F164" s="357"/>
      <c r="G164" s="357"/>
      <c r="S164" s="225" t="e">
        <f>S156/S153</f>
        <v>#DIV/0!</v>
      </c>
    </row>
    <row r="165" spans="1:47" x14ac:dyDescent="0.35">
      <c r="F165" s="357"/>
      <c r="G165" s="357"/>
    </row>
    <row r="166" spans="1:47" ht="16" thickBot="1" x14ac:dyDescent="0.4">
      <c r="F166" s="357"/>
      <c r="G166" s="357"/>
    </row>
    <row r="167" spans="1:47" s="242" customFormat="1" x14ac:dyDescent="0.35">
      <c r="A167" s="519" t="s">
        <v>97</v>
      </c>
      <c r="B167" s="520"/>
      <c r="C167" s="520"/>
      <c r="D167" s="520"/>
      <c r="E167" s="520"/>
      <c r="F167" s="520"/>
      <c r="G167" s="520"/>
      <c r="H167" s="520"/>
      <c r="I167" s="520"/>
      <c r="J167" s="520"/>
      <c r="K167" s="520"/>
      <c r="L167" s="520"/>
      <c r="M167" s="521"/>
      <c r="N167" s="413"/>
      <c r="P167" s="573" t="s">
        <v>258</v>
      </c>
      <c r="Q167" s="574"/>
      <c r="R167" s="574"/>
      <c r="S167" s="574"/>
      <c r="T167" s="574"/>
      <c r="U167" s="574"/>
      <c r="V167" s="574"/>
      <c r="W167" s="574"/>
      <c r="X167" s="574"/>
      <c r="Y167" s="574"/>
      <c r="Z167" s="574"/>
      <c r="AA167" s="574"/>
      <c r="AB167" s="574"/>
      <c r="AC167" s="574"/>
      <c r="AD167" s="575"/>
      <c r="AG167" s="614" t="s">
        <v>270</v>
      </c>
      <c r="AH167" s="615"/>
      <c r="AI167" s="615"/>
      <c r="AJ167" s="615"/>
      <c r="AK167" s="615"/>
      <c r="AL167" s="615"/>
      <c r="AM167" s="615"/>
      <c r="AN167" s="615"/>
      <c r="AO167" s="615"/>
      <c r="AP167" s="615"/>
      <c r="AQ167" s="615"/>
      <c r="AR167" s="615"/>
      <c r="AS167" s="615"/>
      <c r="AT167" s="615"/>
      <c r="AU167" s="616"/>
    </row>
    <row r="168" spans="1:47" s="242" customFormat="1" x14ac:dyDescent="0.35">
      <c r="A168" s="522" t="s">
        <v>6</v>
      </c>
      <c r="B168" s="496"/>
      <c r="C168" s="496"/>
      <c r="D168" s="496"/>
      <c r="E168" s="496"/>
      <c r="F168" s="496"/>
      <c r="G168" s="496"/>
      <c r="H168" s="496"/>
      <c r="I168" s="496"/>
      <c r="J168" s="496"/>
      <c r="K168" s="496"/>
      <c r="L168" s="496"/>
      <c r="M168" s="523"/>
      <c r="N168" s="413"/>
      <c r="P168" s="522" t="s">
        <v>128</v>
      </c>
      <c r="Q168" s="496"/>
      <c r="R168" s="496"/>
      <c r="S168" s="496"/>
      <c r="T168" s="496"/>
      <c r="U168" s="496"/>
      <c r="V168" s="496"/>
      <c r="W168" s="496"/>
      <c r="X168" s="496"/>
      <c r="Y168" s="496"/>
      <c r="Z168" s="496"/>
      <c r="AA168" s="496"/>
      <c r="AB168" s="496"/>
      <c r="AC168" s="496"/>
      <c r="AD168" s="523"/>
      <c r="AG168" s="522" t="s">
        <v>270</v>
      </c>
      <c r="AH168" s="496"/>
      <c r="AI168" s="496"/>
      <c r="AJ168" s="496"/>
      <c r="AK168" s="496"/>
      <c r="AL168" s="496"/>
      <c r="AM168" s="496"/>
      <c r="AN168" s="496"/>
      <c r="AO168" s="496"/>
      <c r="AP168" s="496"/>
      <c r="AQ168" s="496"/>
      <c r="AR168" s="496"/>
      <c r="AS168" s="496"/>
      <c r="AT168" s="496"/>
      <c r="AU168" s="523"/>
    </row>
    <row r="169" spans="1:47" s="165" customFormat="1" x14ac:dyDescent="0.35">
      <c r="A169" s="495" t="s">
        <v>228</v>
      </c>
      <c r="B169" s="491"/>
      <c r="C169" s="525"/>
      <c r="D169" s="525"/>
      <c r="E169" s="525"/>
      <c r="F169" s="525"/>
      <c r="G169" s="409" t="s">
        <v>229</v>
      </c>
      <c r="H169" s="525"/>
      <c r="I169" s="525"/>
      <c r="J169" s="525"/>
      <c r="K169" s="525"/>
      <c r="L169" s="525"/>
      <c r="M169" s="526"/>
      <c r="N169" s="432"/>
      <c r="P169" s="495" t="s">
        <v>228</v>
      </c>
      <c r="Q169" s="491"/>
      <c r="R169" s="525"/>
      <c r="S169" s="525"/>
      <c r="T169" s="525"/>
      <c r="U169" s="525"/>
      <c r="V169" s="525"/>
      <c r="W169" s="409" t="s">
        <v>229</v>
      </c>
      <c r="X169" s="525"/>
      <c r="Y169" s="525"/>
      <c r="Z169" s="525"/>
      <c r="AA169" s="525"/>
      <c r="AB169" s="525"/>
      <c r="AC169" s="525"/>
      <c r="AD169" s="526"/>
      <c r="AG169" s="495" t="s">
        <v>228</v>
      </c>
      <c r="AH169" s="491"/>
      <c r="AI169" s="525"/>
      <c r="AJ169" s="525"/>
      <c r="AK169" s="525"/>
      <c r="AL169" s="525"/>
      <c r="AM169" s="525"/>
      <c r="AN169" s="409" t="s">
        <v>229</v>
      </c>
      <c r="AO169" s="525"/>
      <c r="AP169" s="525"/>
      <c r="AQ169" s="525"/>
      <c r="AR169" s="525"/>
      <c r="AS169" s="525"/>
      <c r="AT169" s="525"/>
      <c r="AU169" s="526"/>
    </row>
    <row r="170" spans="1:47" x14ac:dyDescent="0.35">
      <c r="A170" s="522" t="s">
        <v>0</v>
      </c>
      <c r="B170" s="496"/>
      <c r="C170" s="512"/>
      <c r="D170" s="512"/>
      <c r="E170" s="512"/>
      <c r="F170" s="512"/>
      <c r="G170" s="512"/>
      <c r="H170" s="512"/>
      <c r="I170" s="512"/>
      <c r="J170" s="512"/>
      <c r="K170" s="512"/>
      <c r="L170" s="512"/>
      <c r="M170" s="527"/>
      <c r="P170" s="522" t="s">
        <v>0</v>
      </c>
      <c r="Q170" s="496"/>
      <c r="R170" s="617"/>
      <c r="S170" s="617"/>
      <c r="T170" s="617"/>
      <c r="U170" s="617"/>
      <c r="V170" s="617"/>
      <c r="W170" s="617"/>
      <c r="X170" s="617"/>
      <c r="Y170" s="617"/>
      <c r="Z170" s="617"/>
      <c r="AA170" s="617"/>
      <c r="AB170" s="617"/>
      <c r="AC170" s="617"/>
      <c r="AD170" s="618"/>
      <c r="AG170" s="522" t="s">
        <v>0</v>
      </c>
      <c r="AH170" s="496"/>
      <c r="AI170" s="617"/>
      <c r="AJ170" s="617"/>
      <c r="AK170" s="617"/>
      <c r="AL170" s="617"/>
      <c r="AM170" s="617"/>
      <c r="AN170" s="617"/>
      <c r="AO170" s="617"/>
      <c r="AP170" s="617"/>
      <c r="AQ170" s="617"/>
      <c r="AR170" s="617"/>
      <c r="AS170" s="617"/>
      <c r="AT170" s="617"/>
      <c r="AU170" s="618"/>
    </row>
    <row r="171" spans="1:47" x14ac:dyDescent="0.35">
      <c r="A171" s="522" t="s">
        <v>96</v>
      </c>
      <c r="B171" s="496"/>
      <c r="C171" s="512"/>
      <c r="D171" s="512"/>
      <c r="E171" s="512"/>
      <c r="F171" s="512"/>
      <c r="G171" s="512"/>
      <c r="H171" s="512"/>
      <c r="I171" s="512"/>
      <c r="J171" s="512"/>
      <c r="K171" s="512"/>
      <c r="L171" s="512"/>
      <c r="M171" s="527"/>
      <c r="P171" s="522" t="s">
        <v>96</v>
      </c>
      <c r="Q171" s="496"/>
      <c r="R171" s="617"/>
      <c r="S171" s="617"/>
      <c r="T171" s="617"/>
      <c r="U171" s="617"/>
      <c r="V171" s="617"/>
      <c r="W171" s="617"/>
      <c r="X171" s="617"/>
      <c r="Y171" s="617"/>
      <c r="Z171" s="617"/>
      <c r="AA171" s="617"/>
      <c r="AB171" s="617"/>
      <c r="AC171" s="617"/>
      <c r="AD171" s="618"/>
      <c r="AG171" s="522" t="s">
        <v>96</v>
      </c>
      <c r="AH171" s="496"/>
      <c r="AI171" s="617"/>
      <c r="AJ171" s="617"/>
      <c r="AK171" s="617"/>
      <c r="AL171" s="617"/>
      <c r="AM171" s="617"/>
      <c r="AN171" s="617"/>
      <c r="AO171" s="617"/>
      <c r="AP171" s="617"/>
      <c r="AQ171" s="617"/>
      <c r="AR171" s="617"/>
      <c r="AS171" s="617"/>
      <c r="AT171" s="617"/>
      <c r="AU171" s="618"/>
    </row>
    <row r="172" spans="1:47" ht="16" thickBot="1" x14ac:dyDescent="0.4">
      <c r="A172" s="540" t="s">
        <v>2</v>
      </c>
      <c r="B172" s="541"/>
      <c r="C172" s="528"/>
      <c r="D172" s="528"/>
      <c r="E172" s="528"/>
      <c r="F172" s="528"/>
      <c r="G172" s="528"/>
      <c r="H172" s="528"/>
      <c r="I172" s="528"/>
      <c r="J172" s="528"/>
      <c r="K172" s="528"/>
      <c r="L172" s="528"/>
      <c r="M172" s="529"/>
      <c r="P172" s="540" t="s">
        <v>2</v>
      </c>
      <c r="Q172" s="541"/>
      <c r="R172" s="494"/>
      <c r="S172" s="494"/>
      <c r="T172" s="494"/>
      <c r="U172" s="494"/>
      <c r="V172" s="494"/>
      <c r="W172" s="494"/>
      <c r="X172" s="494"/>
      <c r="Y172" s="494"/>
      <c r="Z172" s="494"/>
      <c r="AA172" s="494"/>
      <c r="AB172" s="494"/>
      <c r="AC172" s="494"/>
      <c r="AD172" s="619"/>
      <c r="AG172" s="540" t="s">
        <v>2</v>
      </c>
      <c r="AH172" s="541"/>
      <c r="AI172" s="494"/>
      <c r="AJ172" s="494"/>
      <c r="AK172" s="494"/>
      <c r="AL172" s="494"/>
      <c r="AM172" s="494"/>
      <c r="AN172" s="494"/>
      <c r="AO172" s="494"/>
      <c r="AP172" s="494"/>
      <c r="AQ172" s="494"/>
      <c r="AR172" s="494"/>
      <c r="AS172" s="494"/>
      <c r="AT172" s="494"/>
      <c r="AU172" s="619"/>
    </row>
    <row r="173" spans="1:47" ht="16" thickBot="1" x14ac:dyDescent="0.4">
      <c r="F173" s="357"/>
      <c r="G173" s="357"/>
    </row>
    <row r="174" spans="1:47" s="242" customFormat="1" x14ac:dyDescent="0.35">
      <c r="A174" s="502" t="s">
        <v>84</v>
      </c>
      <c r="B174" s="503"/>
      <c r="C174" s="503"/>
      <c r="D174" s="503"/>
      <c r="E174" s="503"/>
      <c r="F174" s="503"/>
      <c r="G174" s="503"/>
      <c r="H174" s="503"/>
      <c r="I174" s="503"/>
      <c r="J174" s="503"/>
      <c r="K174" s="503"/>
      <c r="L174" s="503"/>
      <c r="M174" s="518"/>
      <c r="N174" s="413"/>
      <c r="P174" s="502" t="s">
        <v>84</v>
      </c>
      <c r="Q174" s="503"/>
      <c r="R174" s="503"/>
      <c r="S174" s="503"/>
      <c r="T174" s="503"/>
      <c r="U174" s="503"/>
      <c r="V174" s="503"/>
      <c r="W174" s="503"/>
      <c r="X174" s="503"/>
      <c r="Y174" s="503"/>
      <c r="Z174" s="503"/>
      <c r="AA174" s="503"/>
      <c r="AB174" s="503"/>
      <c r="AC174" s="503"/>
      <c r="AD174" s="518"/>
      <c r="AE174" s="413"/>
      <c r="AG174" s="502" t="s">
        <v>84</v>
      </c>
      <c r="AH174" s="503"/>
      <c r="AI174" s="503"/>
      <c r="AJ174" s="503"/>
      <c r="AK174" s="503"/>
      <c r="AL174" s="503"/>
      <c r="AM174" s="503"/>
      <c r="AN174" s="503"/>
      <c r="AO174" s="503"/>
      <c r="AP174" s="503"/>
      <c r="AQ174" s="503"/>
      <c r="AR174" s="503"/>
      <c r="AS174" s="503"/>
      <c r="AT174" s="503"/>
      <c r="AU174" s="518"/>
    </row>
    <row r="175" spans="1:47" s="242" customFormat="1" x14ac:dyDescent="0.35">
      <c r="A175" s="419"/>
      <c r="B175" s="412" t="s">
        <v>85</v>
      </c>
      <c r="C175" s="496" t="s">
        <v>13</v>
      </c>
      <c r="D175" s="496"/>
      <c r="E175" s="424" t="s">
        <v>14</v>
      </c>
      <c r="F175" s="412" t="s">
        <v>171</v>
      </c>
      <c r="G175" s="412" t="s">
        <v>68</v>
      </c>
      <c r="H175" s="422" t="s">
        <v>151</v>
      </c>
      <c r="I175" s="412" t="s">
        <v>80</v>
      </c>
      <c r="J175" s="412" t="s">
        <v>81</v>
      </c>
      <c r="K175" s="422" t="s">
        <v>82</v>
      </c>
      <c r="L175" s="412" t="s">
        <v>150</v>
      </c>
      <c r="M175" s="259" t="s">
        <v>18</v>
      </c>
      <c r="N175" s="413"/>
      <c r="P175" s="419"/>
      <c r="Q175" s="412" t="s">
        <v>85</v>
      </c>
      <c r="R175" s="496" t="s">
        <v>13</v>
      </c>
      <c r="S175" s="496"/>
      <c r="T175" s="424" t="s">
        <v>14</v>
      </c>
      <c r="U175" s="260" t="s">
        <v>111</v>
      </c>
      <c r="V175" s="424" t="s">
        <v>171</v>
      </c>
      <c r="W175" s="424" t="s">
        <v>68</v>
      </c>
      <c r="X175" s="260" t="s">
        <v>151</v>
      </c>
      <c r="Y175" s="424" t="s">
        <v>80</v>
      </c>
      <c r="Z175" s="424" t="s">
        <v>81</v>
      </c>
      <c r="AA175" s="260" t="s">
        <v>82</v>
      </c>
      <c r="AB175" s="424" t="s">
        <v>150</v>
      </c>
      <c r="AC175" s="260" t="s">
        <v>18</v>
      </c>
      <c r="AD175" s="267" t="s">
        <v>114</v>
      </c>
      <c r="AE175" s="413"/>
      <c r="AG175" s="419"/>
      <c r="AH175" s="412" t="s">
        <v>85</v>
      </c>
      <c r="AI175" s="496" t="s">
        <v>13</v>
      </c>
      <c r="AJ175" s="496"/>
      <c r="AK175" s="424" t="s">
        <v>14</v>
      </c>
      <c r="AL175" s="260" t="s">
        <v>111</v>
      </c>
      <c r="AM175" s="424" t="s">
        <v>171</v>
      </c>
      <c r="AN175" s="424" t="s">
        <v>68</v>
      </c>
      <c r="AO175" s="260" t="s">
        <v>151</v>
      </c>
      <c r="AP175" s="424" t="s">
        <v>80</v>
      </c>
      <c r="AQ175" s="424" t="s">
        <v>81</v>
      </c>
      <c r="AR175" s="260" t="s">
        <v>82</v>
      </c>
      <c r="AS175" s="424" t="s">
        <v>150</v>
      </c>
      <c r="AT175" s="260" t="s">
        <v>213</v>
      </c>
      <c r="AU175" s="267" t="s">
        <v>260</v>
      </c>
    </row>
    <row r="176" spans="1:47" x14ac:dyDescent="0.35">
      <c r="A176" s="415">
        <v>1</v>
      </c>
      <c r="B176" s="420"/>
      <c r="C176" s="491"/>
      <c r="D176" s="491"/>
      <c r="E176" s="423"/>
      <c r="F176" s="234">
        <v>0</v>
      </c>
      <c r="G176" s="234">
        <v>0</v>
      </c>
      <c r="H176" s="235">
        <f>SUM(F176:G176)</f>
        <v>0</v>
      </c>
      <c r="I176" s="234">
        <v>0</v>
      </c>
      <c r="J176" s="234">
        <v>0</v>
      </c>
      <c r="K176" s="235">
        <f>SUM(I176:J176)</f>
        <v>0</v>
      </c>
      <c r="L176" s="234">
        <v>0</v>
      </c>
      <c r="M176" s="236">
        <f>SUM(H176, K176, L176)</f>
        <v>0</v>
      </c>
      <c r="N176" s="222"/>
      <c r="P176" s="415">
        <v>1</v>
      </c>
      <c r="Q176" s="420"/>
      <c r="R176" s="491"/>
      <c r="S176" s="491"/>
      <c r="T176" s="409"/>
      <c r="U176" s="162">
        <f>AU96</f>
        <v>0</v>
      </c>
      <c r="V176" s="234">
        <v>0</v>
      </c>
      <c r="W176" s="234">
        <v>0</v>
      </c>
      <c r="X176" s="295">
        <f>SUM(V176:W176)</f>
        <v>0</v>
      </c>
      <c r="Y176" s="234">
        <v>0</v>
      </c>
      <c r="Z176" s="234">
        <v>0</v>
      </c>
      <c r="AA176" s="295">
        <f>SUM(Y176:Z176)</f>
        <v>0</v>
      </c>
      <c r="AB176" s="234">
        <v>0</v>
      </c>
      <c r="AC176" s="295">
        <f>SUM(X176, AA176, AB176)</f>
        <v>0</v>
      </c>
      <c r="AD176" s="296">
        <f>M176-AC176</f>
        <v>0</v>
      </c>
      <c r="AE176" s="222"/>
      <c r="AG176" s="415">
        <v>1</v>
      </c>
      <c r="AH176" s="420"/>
      <c r="AI176" s="491"/>
      <c r="AJ176" s="491"/>
      <c r="AK176" s="409"/>
      <c r="AL176" s="307">
        <f>AU96</f>
        <v>0</v>
      </c>
      <c r="AM176" s="234">
        <v>0</v>
      </c>
      <c r="AN176" s="234">
        <v>0</v>
      </c>
      <c r="AO176" s="277">
        <f>SUM(AM176:AN176)</f>
        <v>0</v>
      </c>
      <c r="AP176" s="234">
        <v>0</v>
      </c>
      <c r="AQ176" s="234">
        <v>0</v>
      </c>
      <c r="AR176" s="277">
        <f>SUM(AP176:AQ176)</f>
        <v>0</v>
      </c>
      <c r="AS176" s="234">
        <v>0</v>
      </c>
      <c r="AT176" s="277">
        <f>SUM(AO176, AR176, AS176)</f>
        <v>0</v>
      </c>
      <c r="AU176" s="278">
        <f>IF($S$233&lt;&gt;0, AC176+AL176-AT176, M176+AL176-AT176)</f>
        <v>0</v>
      </c>
    </row>
    <row r="177" spans="1:48" x14ac:dyDescent="0.35">
      <c r="A177" s="415">
        <v>2</v>
      </c>
      <c r="B177" s="420"/>
      <c r="C177" s="491"/>
      <c r="D177" s="491"/>
      <c r="E177" s="423"/>
      <c r="F177" s="234">
        <v>0</v>
      </c>
      <c r="G177" s="234">
        <v>0</v>
      </c>
      <c r="H177" s="235">
        <f t="shared" ref="H177:H182" si="134">SUM(F177:G177)</f>
        <v>0</v>
      </c>
      <c r="I177" s="234">
        <v>0</v>
      </c>
      <c r="J177" s="234">
        <v>0</v>
      </c>
      <c r="K177" s="235">
        <f t="shared" ref="K177:K182" si="135">SUM(I177:J177)</f>
        <v>0</v>
      </c>
      <c r="L177" s="234">
        <v>0</v>
      </c>
      <c r="M177" s="236">
        <f t="shared" ref="M177:M182" si="136">SUM(H177, K177, L177)</f>
        <v>0</v>
      </c>
      <c r="N177" s="222"/>
      <c r="P177" s="415">
        <v>2</v>
      </c>
      <c r="Q177" s="420"/>
      <c r="R177" s="491"/>
      <c r="S177" s="491"/>
      <c r="T177" s="409"/>
      <c r="U177" s="162">
        <f t="shared" ref="U177:U183" si="137">AU97</f>
        <v>0</v>
      </c>
      <c r="V177" s="234">
        <v>0</v>
      </c>
      <c r="W177" s="234">
        <v>0</v>
      </c>
      <c r="X177" s="295">
        <f t="shared" ref="X177:X182" si="138">SUM(V177:W177)</f>
        <v>0</v>
      </c>
      <c r="Y177" s="234">
        <v>0</v>
      </c>
      <c r="Z177" s="234">
        <v>0</v>
      </c>
      <c r="AA177" s="295">
        <f t="shared" ref="AA177:AA182" si="139">SUM(Y177:Z177)</f>
        <v>0</v>
      </c>
      <c r="AB177" s="234">
        <v>0</v>
      </c>
      <c r="AC177" s="295">
        <f t="shared" ref="AC177:AC182" si="140">SUM(X177, AA177, AB177)</f>
        <v>0</v>
      </c>
      <c r="AD177" s="296">
        <f t="shared" ref="AD177:AD182" si="141">M177-AC177</f>
        <v>0</v>
      </c>
      <c r="AE177" s="222"/>
      <c r="AG177" s="415">
        <v>2</v>
      </c>
      <c r="AH177" s="420"/>
      <c r="AI177" s="491"/>
      <c r="AJ177" s="491"/>
      <c r="AK177" s="409"/>
      <c r="AL177" s="307">
        <f t="shared" ref="AL177:AL183" si="142">AU97</f>
        <v>0</v>
      </c>
      <c r="AM177" s="234">
        <v>0</v>
      </c>
      <c r="AN177" s="234">
        <v>0</v>
      </c>
      <c r="AO177" s="277">
        <f t="shared" ref="AO177:AO182" si="143">SUM(AM177:AN177)</f>
        <v>0</v>
      </c>
      <c r="AP177" s="234">
        <v>0</v>
      </c>
      <c r="AQ177" s="234">
        <v>0</v>
      </c>
      <c r="AR177" s="277">
        <f t="shared" ref="AR177:AR182" si="144">SUM(AP177:AQ177)</f>
        <v>0</v>
      </c>
      <c r="AS177" s="234">
        <v>0</v>
      </c>
      <c r="AT177" s="277">
        <f t="shared" ref="AT177:AT182" si="145">SUM(AO177, AR177, AS177)</f>
        <v>0</v>
      </c>
      <c r="AU177" s="278">
        <f>IF($S$233&lt;&gt;0, AC177+AL177-AT177, M177+AL177-AT177)</f>
        <v>0</v>
      </c>
    </row>
    <row r="178" spans="1:48" x14ac:dyDescent="0.35">
      <c r="A178" s="415">
        <v>3</v>
      </c>
      <c r="B178" s="420"/>
      <c r="C178" s="491"/>
      <c r="D178" s="491"/>
      <c r="E178" s="423"/>
      <c r="F178" s="234">
        <v>0</v>
      </c>
      <c r="G178" s="234">
        <v>0</v>
      </c>
      <c r="H178" s="235">
        <f t="shared" si="134"/>
        <v>0</v>
      </c>
      <c r="I178" s="234">
        <v>0</v>
      </c>
      <c r="J178" s="234">
        <v>0</v>
      </c>
      <c r="K178" s="235">
        <f t="shared" si="135"/>
        <v>0</v>
      </c>
      <c r="L178" s="234">
        <v>0</v>
      </c>
      <c r="M178" s="236">
        <f t="shared" si="136"/>
        <v>0</v>
      </c>
      <c r="N178" s="222"/>
      <c r="P178" s="415">
        <v>3</v>
      </c>
      <c r="Q178" s="420"/>
      <c r="R178" s="491"/>
      <c r="S178" s="491"/>
      <c r="T178" s="409"/>
      <c r="U178" s="162">
        <f t="shared" si="137"/>
        <v>0</v>
      </c>
      <c r="V178" s="234">
        <v>0</v>
      </c>
      <c r="W178" s="234">
        <v>0</v>
      </c>
      <c r="X178" s="295">
        <f t="shared" si="138"/>
        <v>0</v>
      </c>
      <c r="Y178" s="234">
        <v>0</v>
      </c>
      <c r="Z178" s="234">
        <v>0</v>
      </c>
      <c r="AA178" s="295">
        <f t="shared" si="139"/>
        <v>0</v>
      </c>
      <c r="AB178" s="234">
        <v>0</v>
      </c>
      <c r="AC178" s="295">
        <f t="shared" si="140"/>
        <v>0</v>
      </c>
      <c r="AD178" s="296">
        <f t="shared" si="141"/>
        <v>0</v>
      </c>
      <c r="AE178" s="222"/>
      <c r="AG178" s="415">
        <v>3</v>
      </c>
      <c r="AH178" s="420"/>
      <c r="AI178" s="491"/>
      <c r="AJ178" s="491"/>
      <c r="AK178" s="409"/>
      <c r="AL178" s="307">
        <f t="shared" si="142"/>
        <v>0</v>
      </c>
      <c r="AM178" s="234">
        <v>0</v>
      </c>
      <c r="AN178" s="234">
        <v>0</v>
      </c>
      <c r="AO178" s="277">
        <f t="shared" si="143"/>
        <v>0</v>
      </c>
      <c r="AP178" s="234">
        <v>0</v>
      </c>
      <c r="AQ178" s="234">
        <v>0</v>
      </c>
      <c r="AR178" s="277">
        <f t="shared" si="144"/>
        <v>0</v>
      </c>
      <c r="AS178" s="234">
        <v>0</v>
      </c>
      <c r="AT178" s="277">
        <f t="shared" si="145"/>
        <v>0</v>
      </c>
      <c r="AU178" s="278">
        <f t="shared" ref="AU178:AU183" si="146">IF($S$233&lt;&gt;0, AC178+AL178-AT178, M178+AL178-AT178)</f>
        <v>0</v>
      </c>
    </row>
    <row r="179" spans="1:48" x14ac:dyDescent="0.35">
      <c r="A179" s="415">
        <v>4</v>
      </c>
      <c r="B179" s="420"/>
      <c r="C179" s="491"/>
      <c r="D179" s="491"/>
      <c r="E179" s="423"/>
      <c r="F179" s="234">
        <v>0</v>
      </c>
      <c r="G179" s="234">
        <v>0</v>
      </c>
      <c r="H179" s="235">
        <f>SUM(F179:G179)</f>
        <v>0</v>
      </c>
      <c r="I179" s="234">
        <v>0</v>
      </c>
      <c r="J179" s="234">
        <v>0</v>
      </c>
      <c r="K179" s="235">
        <f>SUM(I179:J179)</f>
        <v>0</v>
      </c>
      <c r="L179" s="234">
        <v>0</v>
      </c>
      <c r="M179" s="236">
        <f>SUM(H179, K179, L179)</f>
        <v>0</v>
      </c>
      <c r="N179" s="222"/>
      <c r="P179" s="415">
        <v>4</v>
      </c>
      <c r="Q179" s="420"/>
      <c r="R179" s="491"/>
      <c r="S179" s="491"/>
      <c r="T179" s="409"/>
      <c r="U179" s="162">
        <f t="shared" si="137"/>
        <v>0</v>
      </c>
      <c r="V179" s="234">
        <v>0</v>
      </c>
      <c r="W179" s="234">
        <v>0</v>
      </c>
      <c r="X179" s="295">
        <f t="shared" si="138"/>
        <v>0</v>
      </c>
      <c r="Y179" s="234">
        <v>0</v>
      </c>
      <c r="Z179" s="234">
        <v>0</v>
      </c>
      <c r="AA179" s="295">
        <f t="shared" si="139"/>
        <v>0</v>
      </c>
      <c r="AB179" s="234">
        <v>0</v>
      </c>
      <c r="AC179" s="295">
        <f t="shared" si="140"/>
        <v>0</v>
      </c>
      <c r="AD179" s="296">
        <f t="shared" si="141"/>
        <v>0</v>
      </c>
      <c r="AE179" s="222"/>
      <c r="AG179" s="415">
        <v>4</v>
      </c>
      <c r="AH179" s="420"/>
      <c r="AI179" s="491"/>
      <c r="AJ179" s="491"/>
      <c r="AK179" s="409"/>
      <c r="AL179" s="307">
        <f t="shared" si="142"/>
        <v>0</v>
      </c>
      <c r="AM179" s="234">
        <v>0</v>
      </c>
      <c r="AN179" s="234">
        <v>0</v>
      </c>
      <c r="AO179" s="277">
        <f t="shared" si="143"/>
        <v>0</v>
      </c>
      <c r="AP179" s="234">
        <v>0</v>
      </c>
      <c r="AQ179" s="234">
        <v>0</v>
      </c>
      <c r="AR179" s="277">
        <f t="shared" si="144"/>
        <v>0</v>
      </c>
      <c r="AS179" s="234">
        <v>0</v>
      </c>
      <c r="AT179" s="277">
        <f t="shared" si="145"/>
        <v>0</v>
      </c>
      <c r="AU179" s="278">
        <f t="shared" si="146"/>
        <v>0</v>
      </c>
    </row>
    <row r="180" spans="1:48" x14ac:dyDescent="0.35">
      <c r="A180" s="415">
        <v>5</v>
      </c>
      <c r="B180" s="420"/>
      <c r="C180" s="491"/>
      <c r="D180" s="491"/>
      <c r="E180" s="423"/>
      <c r="F180" s="234">
        <v>0</v>
      </c>
      <c r="G180" s="234">
        <v>0</v>
      </c>
      <c r="H180" s="235">
        <f t="shared" si="134"/>
        <v>0</v>
      </c>
      <c r="I180" s="234">
        <v>0</v>
      </c>
      <c r="J180" s="234">
        <v>0</v>
      </c>
      <c r="K180" s="235">
        <f t="shared" si="135"/>
        <v>0</v>
      </c>
      <c r="L180" s="234">
        <v>0</v>
      </c>
      <c r="M180" s="236">
        <f t="shared" si="136"/>
        <v>0</v>
      </c>
      <c r="N180" s="222"/>
      <c r="P180" s="415">
        <v>5</v>
      </c>
      <c r="Q180" s="420"/>
      <c r="R180" s="491"/>
      <c r="S180" s="491"/>
      <c r="T180" s="409"/>
      <c r="U180" s="162">
        <f t="shared" si="137"/>
        <v>0</v>
      </c>
      <c r="V180" s="234">
        <v>0</v>
      </c>
      <c r="W180" s="234">
        <v>0</v>
      </c>
      <c r="X180" s="295">
        <f t="shared" si="138"/>
        <v>0</v>
      </c>
      <c r="Y180" s="234">
        <v>0</v>
      </c>
      <c r="Z180" s="234">
        <v>0</v>
      </c>
      <c r="AA180" s="295">
        <f t="shared" si="139"/>
        <v>0</v>
      </c>
      <c r="AB180" s="234">
        <v>0</v>
      </c>
      <c r="AC180" s="295">
        <f t="shared" si="140"/>
        <v>0</v>
      </c>
      <c r="AD180" s="296">
        <f t="shared" si="141"/>
        <v>0</v>
      </c>
      <c r="AE180" s="222"/>
      <c r="AG180" s="415">
        <v>5</v>
      </c>
      <c r="AH180" s="420"/>
      <c r="AI180" s="491"/>
      <c r="AJ180" s="491"/>
      <c r="AK180" s="409"/>
      <c r="AL180" s="307">
        <f t="shared" si="142"/>
        <v>0</v>
      </c>
      <c r="AM180" s="234">
        <v>0</v>
      </c>
      <c r="AN180" s="234">
        <v>0</v>
      </c>
      <c r="AO180" s="277">
        <f t="shared" si="143"/>
        <v>0</v>
      </c>
      <c r="AP180" s="234">
        <v>0</v>
      </c>
      <c r="AQ180" s="234">
        <v>0</v>
      </c>
      <c r="AR180" s="277">
        <f t="shared" si="144"/>
        <v>0</v>
      </c>
      <c r="AS180" s="234">
        <v>0</v>
      </c>
      <c r="AT180" s="277">
        <f t="shared" si="145"/>
        <v>0</v>
      </c>
      <c r="AU180" s="278">
        <f t="shared" si="146"/>
        <v>0</v>
      </c>
    </row>
    <row r="181" spans="1:48" x14ac:dyDescent="0.35">
      <c r="A181" s="415">
        <v>6</v>
      </c>
      <c r="B181" s="420"/>
      <c r="C181" s="491"/>
      <c r="D181" s="491"/>
      <c r="E181" s="423"/>
      <c r="F181" s="234">
        <v>0</v>
      </c>
      <c r="G181" s="234">
        <v>0</v>
      </c>
      <c r="H181" s="235">
        <f t="shared" si="134"/>
        <v>0</v>
      </c>
      <c r="I181" s="234">
        <v>0</v>
      </c>
      <c r="J181" s="234">
        <v>0</v>
      </c>
      <c r="K181" s="235">
        <f t="shared" si="135"/>
        <v>0</v>
      </c>
      <c r="L181" s="234">
        <v>0</v>
      </c>
      <c r="M181" s="236">
        <f t="shared" si="136"/>
        <v>0</v>
      </c>
      <c r="N181" s="222"/>
      <c r="P181" s="415">
        <v>6</v>
      </c>
      <c r="Q181" s="420"/>
      <c r="R181" s="491"/>
      <c r="S181" s="491"/>
      <c r="T181" s="409"/>
      <c r="U181" s="162">
        <f t="shared" si="137"/>
        <v>0</v>
      </c>
      <c r="V181" s="234">
        <v>0</v>
      </c>
      <c r="W181" s="234">
        <v>0</v>
      </c>
      <c r="X181" s="295">
        <f t="shared" si="138"/>
        <v>0</v>
      </c>
      <c r="Y181" s="234">
        <v>0</v>
      </c>
      <c r="Z181" s="234">
        <v>0</v>
      </c>
      <c r="AA181" s="295">
        <f t="shared" si="139"/>
        <v>0</v>
      </c>
      <c r="AB181" s="234">
        <v>0</v>
      </c>
      <c r="AC181" s="295">
        <f t="shared" si="140"/>
        <v>0</v>
      </c>
      <c r="AD181" s="296">
        <f t="shared" si="141"/>
        <v>0</v>
      </c>
      <c r="AE181" s="222"/>
      <c r="AG181" s="415">
        <v>6</v>
      </c>
      <c r="AH181" s="420"/>
      <c r="AI181" s="491"/>
      <c r="AJ181" s="491"/>
      <c r="AK181" s="409"/>
      <c r="AL181" s="307">
        <f t="shared" si="142"/>
        <v>0</v>
      </c>
      <c r="AM181" s="234">
        <v>0</v>
      </c>
      <c r="AN181" s="234">
        <v>0</v>
      </c>
      <c r="AO181" s="277">
        <f t="shared" si="143"/>
        <v>0</v>
      </c>
      <c r="AP181" s="234">
        <v>0</v>
      </c>
      <c r="AQ181" s="234">
        <v>0</v>
      </c>
      <c r="AR181" s="277">
        <f t="shared" si="144"/>
        <v>0</v>
      </c>
      <c r="AS181" s="234">
        <v>0</v>
      </c>
      <c r="AT181" s="277">
        <f t="shared" si="145"/>
        <v>0</v>
      </c>
      <c r="AU181" s="278">
        <f t="shared" si="146"/>
        <v>0</v>
      </c>
    </row>
    <row r="182" spans="1:48" x14ac:dyDescent="0.35">
      <c r="A182" s="620" t="s">
        <v>180</v>
      </c>
      <c r="B182" s="617"/>
      <c r="C182" s="532">
        <v>0</v>
      </c>
      <c r="D182" s="532"/>
      <c r="E182" s="423"/>
      <c r="F182" s="234">
        <v>0</v>
      </c>
      <c r="G182" s="234">
        <v>0</v>
      </c>
      <c r="H182" s="235">
        <f t="shared" si="134"/>
        <v>0</v>
      </c>
      <c r="I182" s="234">
        <v>0</v>
      </c>
      <c r="J182" s="234">
        <v>0</v>
      </c>
      <c r="K182" s="235">
        <f t="shared" si="135"/>
        <v>0</v>
      </c>
      <c r="L182" s="234">
        <v>0</v>
      </c>
      <c r="M182" s="236">
        <f t="shared" si="136"/>
        <v>0</v>
      </c>
      <c r="N182" s="222"/>
      <c r="P182" s="620" t="s">
        <v>180</v>
      </c>
      <c r="Q182" s="617"/>
      <c r="R182" s="532">
        <v>0</v>
      </c>
      <c r="S182" s="532"/>
      <c r="T182" s="409"/>
      <c r="U182" s="162">
        <f t="shared" si="137"/>
        <v>0</v>
      </c>
      <c r="V182" s="234">
        <v>0</v>
      </c>
      <c r="W182" s="234">
        <v>0</v>
      </c>
      <c r="X182" s="295">
        <f t="shared" si="138"/>
        <v>0</v>
      </c>
      <c r="Y182" s="234">
        <v>0</v>
      </c>
      <c r="Z182" s="234">
        <v>0</v>
      </c>
      <c r="AA182" s="295">
        <f t="shared" si="139"/>
        <v>0</v>
      </c>
      <c r="AB182" s="234">
        <v>0</v>
      </c>
      <c r="AC182" s="295">
        <f t="shared" si="140"/>
        <v>0</v>
      </c>
      <c r="AD182" s="296">
        <f t="shared" si="141"/>
        <v>0</v>
      </c>
      <c r="AE182" s="222"/>
      <c r="AG182" s="620" t="s">
        <v>180</v>
      </c>
      <c r="AH182" s="617"/>
      <c r="AI182" s="532">
        <v>0</v>
      </c>
      <c r="AJ182" s="532"/>
      <c r="AK182" s="409"/>
      <c r="AL182" s="307">
        <f t="shared" si="142"/>
        <v>0</v>
      </c>
      <c r="AM182" s="234">
        <v>0</v>
      </c>
      <c r="AN182" s="234">
        <v>0</v>
      </c>
      <c r="AO182" s="277">
        <f t="shared" si="143"/>
        <v>0</v>
      </c>
      <c r="AP182" s="234">
        <v>0</v>
      </c>
      <c r="AQ182" s="234">
        <v>0</v>
      </c>
      <c r="AR182" s="277">
        <f t="shared" si="144"/>
        <v>0</v>
      </c>
      <c r="AS182" s="234">
        <v>0</v>
      </c>
      <c r="AT182" s="277">
        <f t="shared" si="145"/>
        <v>0</v>
      </c>
      <c r="AU182" s="278">
        <f t="shared" si="146"/>
        <v>0</v>
      </c>
    </row>
    <row r="183" spans="1:48" ht="16" thickBot="1" x14ac:dyDescent="0.4">
      <c r="A183" s="493" t="s">
        <v>207</v>
      </c>
      <c r="B183" s="494"/>
      <c r="C183" s="497">
        <f>COUNTA(B176:B181)+C182</f>
        <v>0</v>
      </c>
      <c r="D183" s="497"/>
      <c r="E183" s="411"/>
      <c r="F183" s="250">
        <f>SUM(F176:F182)</f>
        <v>0</v>
      </c>
      <c r="G183" s="250">
        <f>SUM(G176:G182)</f>
        <v>0</v>
      </c>
      <c r="H183" s="250">
        <f t="shared" ref="H183:L183" si="147">SUM(H176:H182)</f>
        <v>0</v>
      </c>
      <c r="I183" s="250">
        <f t="shared" si="147"/>
        <v>0</v>
      </c>
      <c r="J183" s="250">
        <f>SUM(J176:J182)</f>
        <v>0</v>
      </c>
      <c r="K183" s="250">
        <f t="shared" si="147"/>
        <v>0</v>
      </c>
      <c r="L183" s="250">
        <f t="shared" si="147"/>
        <v>0</v>
      </c>
      <c r="M183" s="237">
        <f>SUM(M176:M182)</f>
        <v>0</v>
      </c>
      <c r="N183" s="222"/>
      <c r="P183" s="493" t="s">
        <v>207</v>
      </c>
      <c r="Q183" s="494"/>
      <c r="R183" s="498">
        <f>COUNTA(Q176:Q181)+R182</f>
        <v>0</v>
      </c>
      <c r="S183" s="498"/>
      <c r="T183" s="411"/>
      <c r="U183" s="339">
        <f t="shared" si="137"/>
        <v>0</v>
      </c>
      <c r="V183" s="293">
        <f>SUM(V176:V182)</f>
        <v>0</v>
      </c>
      <c r="W183" s="293">
        <f>SUM(W176:W182)</f>
        <v>0</v>
      </c>
      <c r="X183" s="293">
        <f t="shared" ref="X183:AB183" si="148">SUM(X176:X182)</f>
        <v>0</v>
      </c>
      <c r="Y183" s="293">
        <f t="shared" si="148"/>
        <v>0</v>
      </c>
      <c r="Z183" s="293">
        <f t="shared" si="148"/>
        <v>0</v>
      </c>
      <c r="AA183" s="293">
        <f t="shared" si="148"/>
        <v>0</v>
      </c>
      <c r="AB183" s="293">
        <f t="shared" si="148"/>
        <v>0</v>
      </c>
      <c r="AC183" s="293">
        <f>SUM(AC176:AC182)</f>
        <v>0</v>
      </c>
      <c r="AD183" s="294">
        <f>SUM(AD176:AD182)</f>
        <v>0</v>
      </c>
      <c r="AE183" s="222"/>
      <c r="AG183" s="493" t="s">
        <v>207</v>
      </c>
      <c r="AH183" s="494"/>
      <c r="AI183" s="543">
        <f>COUNTA(AH176:AH181)+AI182</f>
        <v>0</v>
      </c>
      <c r="AJ183" s="543"/>
      <c r="AK183" s="411"/>
      <c r="AL183" s="337">
        <f t="shared" si="142"/>
        <v>0</v>
      </c>
      <c r="AM183" s="275">
        <f>SUM(AM176:AM182)</f>
        <v>0</v>
      </c>
      <c r="AN183" s="275">
        <f>SUM(AN176:AN182)</f>
        <v>0</v>
      </c>
      <c r="AO183" s="275">
        <f t="shared" ref="AO183:AT183" si="149">SUM(AO176:AO182)</f>
        <v>0</v>
      </c>
      <c r="AP183" s="275">
        <f t="shared" si="149"/>
        <v>0</v>
      </c>
      <c r="AQ183" s="275">
        <f t="shared" si="149"/>
        <v>0</v>
      </c>
      <c r="AR183" s="275">
        <f t="shared" si="149"/>
        <v>0</v>
      </c>
      <c r="AS183" s="275">
        <f t="shared" si="149"/>
        <v>0</v>
      </c>
      <c r="AT183" s="275">
        <f t="shared" si="149"/>
        <v>0</v>
      </c>
      <c r="AU183" s="276">
        <f t="shared" si="146"/>
        <v>0</v>
      </c>
      <c r="AV183" s="358"/>
    </row>
    <row r="184" spans="1:48" ht="3.75" customHeight="1" thickBot="1" x14ac:dyDescent="0.4">
      <c r="F184" s="357"/>
      <c r="G184" s="357"/>
      <c r="Y184" s="163"/>
      <c r="Z184" s="163"/>
      <c r="AA184" s="163"/>
      <c r="AB184" s="163"/>
      <c r="AC184" s="163"/>
      <c r="AD184" s="163"/>
      <c r="AE184" s="358"/>
    </row>
    <row r="185" spans="1:48" s="242" customFormat="1" x14ac:dyDescent="0.35">
      <c r="A185" s="502" t="s">
        <v>186</v>
      </c>
      <c r="B185" s="503"/>
      <c r="C185" s="503"/>
      <c r="D185" s="503"/>
      <c r="E185" s="503"/>
      <c r="F185" s="503"/>
      <c r="G185" s="503"/>
      <c r="H185" s="503"/>
      <c r="I185" s="503"/>
      <c r="J185" s="503"/>
      <c r="K185" s="503"/>
      <c r="L185" s="503"/>
      <c r="M185" s="518"/>
      <c r="N185" s="413"/>
      <c r="P185" s="502" t="s">
        <v>186</v>
      </c>
      <c r="Q185" s="503"/>
      <c r="R185" s="503"/>
      <c r="S185" s="503"/>
      <c r="T185" s="503"/>
      <c r="U185" s="503"/>
      <c r="V185" s="503"/>
      <c r="W185" s="503"/>
      <c r="X185" s="503"/>
      <c r="Y185" s="503"/>
      <c r="Z185" s="503"/>
      <c r="AA185" s="503"/>
      <c r="AB185" s="503"/>
      <c r="AC185" s="503"/>
      <c r="AD185" s="418"/>
      <c r="AE185" s="413"/>
      <c r="AG185" s="502" t="s">
        <v>186</v>
      </c>
      <c r="AH185" s="503"/>
      <c r="AI185" s="503"/>
      <c r="AJ185" s="503"/>
      <c r="AK185" s="503"/>
      <c r="AL185" s="503"/>
      <c r="AM185" s="503"/>
      <c r="AN185" s="503"/>
      <c r="AO185" s="503"/>
      <c r="AP185" s="503"/>
      <c r="AQ185" s="503"/>
      <c r="AR185" s="503"/>
      <c r="AS185" s="503"/>
      <c r="AT185" s="503"/>
      <c r="AU185" s="418"/>
    </row>
    <row r="186" spans="1:48" s="242" customFormat="1" ht="31.5" customHeight="1" x14ac:dyDescent="0.35">
      <c r="A186" s="534" t="s">
        <v>188</v>
      </c>
      <c r="B186" s="533"/>
      <c r="C186" s="533" t="s">
        <v>13</v>
      </c>
      <c r="D186" s="533"/>
      <c r="E186" s="424" t="s">
        <v>14</v>
      </c>
      <c r="F186" s="412" t="s">
        <v>171</v>
      </c>
      <c r="G186" s="412" t="s">
        <v>68</v>
      </c>
      <c r="H186" s="422" t="s">
        <v>151</v>
      </c>
      <c r="I186" s="412" t="s">
        <v>80</v>
      </c>
      <c r="J186" s="412" t="s">
        <v>81</v>
      </c>
      <c r="K186" s="422" t="s">
        <v>82</v>
      </c>
      <c r="L186" s="412" t="s">
        <v>150</v>
      </c>
      <c r="M186" s="259" t="s">
        <v>18</v>
      </c>
      <c r="N186" s="413"/>
      <c r="P186" s="534" t="s">
        <v>188</v>
      </c>
      <c r="Q186" s="533"/>
      <c r="R186" s="533" t="s">
        <v>13</v>
      </c>
      <c r="S186" s="533"/>
      <c r="T186" s="424" t="s">
        <v>14</v>
      </c>
      <c r="U186" s="260" t="s">
        <v>111</v>
      </c>
      <c r="V186" s="424" t="s">
        <v>171</v>
      </c>
      <c r="W186" s="424" t="s">
        <v>68</v>
      </c>
      <c r="X186" s="260" t="s">
        <v>151</v>
      </c>
      <c r="Y186" s="424" t="s">
        <v>80</v>
      </c>
      <c r="Z186" s="424" t="s">
        <v>81</v>
      </c>
      <c r="AA186" s="260" t="s">
        <v>82</v>
      </c>
      <c r="AB186" s="424" t="s">
        <v>150</v>
      </c>
      <c r="AC186" s="260" t="s">
        <v>18</v>
      </c>
      <c r="AD186" s="267" t="s">
        <v>114</v>
      </c>
      <c r="AE186" s="413"/>
      <c r="AG186" s="534" t="s">
        <v>188</v>
      </c>
      <c r="AH186" s="533"/>
      <c r="AI186" s="533" t="s">
        <v>13</v>
      </c>
      <c r="AJ186" s="533"/>
      <c r="AK186" s="424" t="s">
        <v>14</v>
      </c>
      <c r="AL186" s="260" t="s">
        <v>111</v>
      </c>
      <c r="AM186" s="424" t="s">
        <v>171</v>
      </c>
      <c r="AN186" s="424" t="s">
        <v>68</v>
      </c>
      <c r="AO186" s="260" t="s">
        <v>151</v>
      </c>
      <c r="AP186" s="424" t="s">
        <v>80</v>
      </c>
      <c r="AQ186" s="424" t="s">
        <v>81</v>
      </c>
      <c r="AR186" s="260" t="s">
        <v>82</v>
      </c>
      <c r="AS186" s="424" t="s">
        <v>150</v>
      </c>
      <c r="AT186" s="260" t="s">
        <v>213</v>
      </c>
      <c r="AU186" s="267" t="s">
        <v>260</v>
      </c>
    </row>
    <row r="187" spans="1:48" x14ac:dyDescent="0.35">
      <c r="A187" s="495">
        <v>0</v>
      </c>
      <c r="B187" s="491"/>
      <c r="C187" s="496" t="s">
        <v>19</v>
      </c>
      <c r="D187" s="496"/>
      <c r="E187" s="409"/>
      <c r="F187" s="234">
        <v>0</v>
      </c>
      <c r="G187" s="234">
        <v>0</v>
      </c>
      <c r="H187" s="235">
        <f>SUM(F187:G187)</f>
        <v>0</v>
      </c>
      <c r="I187" s="234">
        <v>0</v>
      </c>
      <c r="J187" s="234">
        <v>0</v>
      </c>
      <c r="K187" s="235">
        <f>SUM(I187:J187)</f>
        <v>0</v>
      </c>
      <c r="L187" s="234">
        <v>0</v>
      </c>
      <c r="M187" s="236">
        <f>SUM(H187, K187, L187)</f>
        <v>0</v>
      </c>
      <c r="N187" s="223"/>
      <c r="P187" s="522">
        <v>0</v>
      </c>
      <c r="Q187" s="496"/>
      <c r="R187" s="496" t="s">
        <v>19</v>
      </c>
      <c r="S187" s="496"/>
      <c r="T187" s="409"/>
      <c r="U187" s="162">
        <f t="shared" ref="U187:U194" si="150">AU107</f>
        <v>0</v>
      </c>
      <c r="V187" s="234">
        <v>0</v>
      </c>
      <c r="W187" s="234">
        <v>0</v>
      </c>
      <c r="X187" s="295">
        <f>SUM(V187:W187)</f>
        <v>0</v>
      </c>
      <c r="Y187" s="234">
        <v>0</v>
      </c>
      <c r="Z187" s="234">
        <v>0</v>
      </c>
      <c r="AA187" s="295">
        <f>SUM(Y187:Z187)</f>
        <v>0</v>
      </c>
      <c r="AB187" s="234">
        <v>0</v>
      </c>
      <c r="AC187" s="295">
        <f>SUM(X187, AA187, AB187)</f>
        <v>0</v>
      </c>
      <c r="AD187" s="296">
        <f t="shared" ref="AD187:AD191" si="151">M187-AC187</f>
        <v>0</v>
      </c>
      <c r="AE187" s="223"/>
      <c r="AG187" s="522">
        <v>0</v>
      </c>
      <c r="AH187" s="496"/>
      <c r="AI187" s="496" t="s">
        <v>19</v>
      </c>
      <c r="AJ187" s="496"/>
      <c r="AK187" s="409"/>
      <c r="AL187" s="307">
        <f t="shared" ref="AL187:AL194" si="152">AU107</f>
        <v>0</v>
      </c>
      <c r="AM187" s="234">
        <v>0</v>
      </c>
      <c r="AN187" s="234">
        <v>0</v>
      </c>
      <c r="AO187" s="277">
        <f>SUM(AM187:AN187)</f>
        <v>0</v>
      </c>
      <c r="AP187" s="234">
        <v>0</v>
      </c>
      <c r="AQ187" s="234">
        <v>0</v>
      </c>
      <c r="AR187" s="277">
        <f>SUM(AP187:AQ187)</f>
        <v>0</v>
      </c>
      <c r="AS187" s="234">
        <v>0</v>
      </c>
      <c r="AT187" s="277">
        <f>SUM(AO187, AR187, AS187)</f>
        <v>0</v>
      </c>
      <c r="AU187" s="278">
        <f t="shared" ref="AU187:AU192" si="153">IF($S$233&lt;&gt;0, AC187+AL187-AT187, M187+AL187-AT187)</f>
        <v>0</v>
      </c>
    </row>
    <row r="188" spans="1:48" x14ac:dyDescent="0.35">
      <c r="A188" s="495">
        <v>0</v>
      </c>
      <c r="B188" s="491"/>
      <c r="C188" s="496" t="s">
        <v>20</v>
      </c>
      <c r="D188" s="496"/>
      <c r="E188" s="409"/>
      <c r="F188" s="234">
        <v>0</v>
      </c>
      <c r="G188" s="234">
        <v>0</v>
      </c>
      <c r="H188" s="235">
        <f t="shared" ref="H188:H191" si="154">SUM(F188:G188)</f>
        <v>0</v>
      </c>
      <c r="I188" s="234">
        <v>0</v>
      </c>
      <c r="J188" s="234">
        <v>0</v>
      </c>
      <c r="K188" s="235">
        <f t="shared" ref="K188:K191" si="155">SUM(I188:J188)</f>
        <v>0</v>
      </c>
      <c r="L188" s="234">
        <v>0</v>
      </c>
      <c r="M188" s="236">
        <f t="shared" ref="M188:M191" si="156">SUM(H188, K188, L188)</f>
        <v>0</v>
      </c>
      <c r="N188" s="223"/>
      <c r="P188" s="522">
        <v>0</v>
      </c>
      <c r="Q188" s="496"/>
      <c r="R188" s="496" t="s">
        <v>20</v>
      </c>
      <c r="S188" s="496"/>
      <c r="T188" s="409"/>
      <c r="U188" s="162">
        <f t="shared" si="150"/>
        <v>0</v>
      </c>
      <c r="V188" s="234">
        <v>0</v>
      </c>
      <c r="W188" s="234">
        <v>0</v>
      </c>
      <c r="X188" s="295">
        <f t="shared" ref="X188:X191" si="157">SUM(V188:W188)</f>
        <v>0</v>
      </c>
      <c r="Y188" s="234">
        <v>0</v>
      </c>
      <c r="Z188" s="234">
        <v>0</v>
      </c>
      <c r="AA188" s="295">
        <f t="shared" ref="AA188:AA191" si="158">SUM(Y188:Z188)</f>
        <v>0</v>
      </c>
      <c r="AB188" s="234">
        <v>0</v>
      </c>
      <c r="AC188" s="295">
        <f t="shared" ref="AC188:AC191" si="159">SUM(X188, AA188, AB188)</f>
        <v>0</v>
      </c>
      <c r="AD188" s="296">
        <f t="shared" si="151"/>
        <v>0</v>
      </c>
      <c r="AE188" s="223"/>
      <c r="AG188" s="522">
        <v>0</v>
      </c>
      <c r="AH188" s="496"/>
      <c r="AI188" s="496" t="s">
        <v>20</v>
      </c>
      <c r="AJ188" s="496"/>
      <c r="AK188" s="409"/>
      <c r="AL188" s="307">
        <f t="shared" si="152"/>
        <v>0</v>
      </c>
      <c r="AM188" s="234">
        <v>0</v>
      </c>
      <c r="AN188" s="234">
        <v>0</v>
      </c>
      <c r="AO188" s="277">
        <f t="shared" ref="AO188:AO191" si="160">SUM(AM188:AN188)</f>
        <v>0</v>
      </c>
      <c r="AP188" s="234">
        <v>0</v>
      </c>
      <c r="AQ188" s="234">
        <v>0</v>
      </c>
      <c r="AR188" s="277">
        <f t="shared" ref="AR188:AR191" si="161">SUM(AP188:AQ188)</f>
        <v>0</v>
      </c>
      <c r="AS188" s="234">
        <v>0</v>
      </c>
      <c r="AT188" s="277">
        <f t="shared" ref="AT188:AT191" si="162">SUM(AO188, AR188, AS188)</f>
        <v>0</v>
      </c>
      <c r="AU188" s="278">
        <f t="shared" si="153"/>
        <v>0</v>
      </c>
    </row>
    <row r="189" spans="1:48" x14ac:dyDescent="0.35">
      <c r="A189" s="495">
        <v>0</v>
      </c>
      <c r="B189" s="491"/>
      <c r="C189" s="496" t="s">
        <v>21</v>
      </c>
      <c r="D189" s="496"/>
      <c r="E189" s="409"/>
      <c r="F189" s="234">
        <v>0</v>
      </c>
      <c r="G189" s="234">
        <v>0</v>
      </c>
      <c r="H189" s="235">
        <f>SUM(F189:G189)</f>
        <v>0</v>
      </c>
      <c r="I189" s="234">
        <v>0</v>
      </c>
      <c r="J189" s="234">
        <v>0</v>
      </c>
      <c r="K189" s="235">
        <f t="shared" si="155"/>
        <v>0</v>
      </c>
      <c r="L189" s="234">
        <v>0</v>
      </c>
      <c r="M189" s="236">
        <f t="shared" si="156"/>
        <v>0</v>
      </c>
      <c r="N189" s="223"/>
      <c r="P189" s="522">
        <v>0</v>
      </c>
      <c r="Q189" s="496"/>
      <c r="R189" s="496" t="s">
        <v>21</v>
      </c>
      <c r="S189" s="496"/>
      <c r="T189" s="409"/>
      <c r="U189" s="162">
        <f t="shared" si="150"/>
        <v>0</v>
      </c>
      <c r="V189" s="234">
        <v>0</v>
      </c>
      <c r="W189" s="234">
        <v>0</v>
      </c>
      <c r="X189" s="295">
        <f t="shared" si="157"/>
        <v>0</v>
      </c>
      <c r="Y189" s="234">
        <v>0</v>
      </c>
      <c r="Z189" s="234">
        <v>0</v>
      </c>
      <c r="AA189" s="295">
        <f t="shared" si="158"/>
        <v>0</v>
      </c>
      <c r="AB189" s="234">
        <v>0</v>
      </c>
      <c r="AC189" s="295">
        <f t="shared" si="159"/>
        <v>0</v>
      </c>
      <c r="AD189" s="296">
        <f t="shared" si="151"/>
        <v>0</v>
      </c>
      <c r="AE189" s="223"/>
      <c r="AG189" s="522">
        <v>0</v>
      </c>
      <c r="AH189" s="496"/>
      <c r="AI189" s="496" t="s">
        <v>21</v>
      </c>
      <c r="AJ189" s="496"/>
      <c r="AK189" s="409"/>
      <c r="AL189" s="307">
        <f t="shared" si="152"/>
        <v>0</v>
      </c>
      <c r="AM189" s="234">
        <v>0</v>
      </c>
      <c r="AN189" s="234">
        <v>0</v>
      </c>
      <c r="AO189" s="277">
        <f t="shared" si="160"/>
        <v>0</v>
      </c>
      <c r="AP189" s="234">
        <v>0</v>
      </c>
      <c r="AQ189" s="234">
        <v>0</v>
      </c>
      <c r="AR189" s="277">
        <f t="shared" si="161"/>
        <v>0</v>
      </c>
      <c r="AS189" s="234">
        <v>0</v>
      </c>
      <c r="AT189" s="277">
        <f t="shared" si="162"/>
        <v>0</v>
      </c>
      <c r="AU189" s="278">
        <f t="shared" si="153"/>
        <v>0</v>
      </c>
    </row>
    <row r="190" spans="1:48" x14ac:dyDescent="0.35">
      <c r="A190" s="495">
        <v>0</v>
      </c>
      <c r="B190" s="491"/>
      <c r="C190" s="496" t="s">
        <v>22</v>
      </c>
      <c r="D190" s="496"/>
      <c r="E190" s="409"/>
      <c r="F190" s="234">
        <v>0</v>
      </c>
      <c r="G190" s="234">
        <v>0</v>
      </c>
      <c r="H190" s="235">
        <f t="shared" si="154"/>
        <v>0</v>
      </c>
      <c r="I190" s="234">
        <v>0</v>
      </c>
      <c r="J190" s="234">
        <v>0</v>
      </c>
      <c r="K190" s="235">
        <f t="shared" si="155"/>
        <v>0</v>
      </c>
      <c r="L190" s="234">
        <v>0</v>
      </c>
      <c r="M190" s="236">
        <f t="shared" si="156"/>
        <v>0</v>
      </c>
      <c r="N190" s="223"/>
      <c r="P190" s="522">
        <v>0</v>
      </c>
      <c r="Q190" s="496"/>
      <c r="R190" s="496" t="s">
        <v>22</v>
      </c>
      <c r="S190" s="496"/>
      <c r="T190" s="409"/>
      <c r="U190" s="162">
        <f t="shared" si="150"/>
        <v>0</v>
      </c>
      <c r="V190" s="234">
        <v>0</v>
      </c>
      <c r="W190" s="234">
        <v>0</v>
      </c>
      <c r="X190" s="295">
        <f t="shared" si="157"/>
        <v>0</v>
      </c>
      <c r="Y190" s="234">
        <v>0</v>
      </c>
      <c r="Z190" s="234">
        <v>0</v>
      </c>
      <c r="AA190" s="295">
        <f t="shared" si="158"/>
        <v>0</v>
      </c>
      <c r="AB190" s="234">
        <v>0</v>
      </c>
      <c r="AC190" s="295">
        <f t="shared" si="159"/>
        <v>0</v>
      </c>
      <c r="AD190" s="296">
        <f t="shared" si="151"/>
        <v>0</v>
      </c>
      <c r="AE190" s="223"/>
      <c r="AG190" s="522">
        <v>0</v>
      </c>
      <c r="AH190" s="496"/>
      <c r="AI190" s="496" t="s">
        <v>22</v>
      </c>
      <c r="AJ190" s="496"/>
      <c r="AK190" s="409"/>
      <c r="AL190" s="307">
        <f t="shared" si="152"/>
        <v>0</v>
      </c>
      <c r="AM190" s="234">
        <v>0</v>
      </c>
      <c r="AN190" s="234">
        <v>0</v>
      </c>
      <c r="AO190" s="277">
        <f t="shared" si="160"/>
        <v>0</v>
      </c>
      <c r="AP190" s="234">
        <v>0</v>
      </c>
      <c r="AQ190" s="234">
        <v>0</v>
      </c>
      <c r="AR190" s="277">
        <f t="shared" si="161"/>
        <v>0</v>
      </c>
      <c r="AS190" s="234">
        <v>0</v>
      </c>
      <c r="AT190" s="277">
        <f t="shared" si="162"/>
        <v>0</v>
      </c>
      <c r="AU190" s="278">
        <f>IF($S$233&lt;&gt;0, AC190+AL190-AT190, M190+AL190-AT190)</f>
        <v>0</v>
      </c>
    </row>
    <row r="191" spans="1:48" x14ac:dyDescent="0.35">
      <c r="A191" s="495">
        <v>0</v>
      </c>
      <c r="B191" s="491"/>
      <c r="C191" s="491" t="s">
        <v>23</v>
      </c>
      <c r="D191" s="491"/>
      <c r="E191" s="409"/>
      <c r="F191" s="234">
        <v>0</v>
      </c>
      <c r="G191" s="234">
        <v>0</v>
      </c>
      <c r="H191" s="235">
        <f t="shared" si="154"/>
        <v>0</v>
      </c>
      <c r="I191" s="234">
        <v>0</v>
      </c>
      <c r="J191" s="234">
        <v>0</v>
      </c>
      <c r="K191" s="235">
        <f t="shared" si="155"/>
        <v>0</v>
      </c>
      <c r="L191" s="234">
        <v>0</v>
      </c>
      <c r="M191" s="236">
        <f t="shared" si="156"/>
        <v>0</v>
      </c>
      <c r="N191" s="223"/>
      <c r="P191" s="522">
        <v>0</v>
      </c>
      <c r="Q191" s="496"/>
      <c r="R191" s="496" t="s">
        <v>23</v>
      </c>
      <c r="S191" s="496"/>
      <c r="T191" s="409"/>
      <c r="U191" s="162">
        <f t="shared" si="150"/>
        <v>0</v>
      </c>
      <c r="V191" s="234">
        <v>0</v>
      </c>
      <c r="W191" s="234">
        <v>0</v>
      </c>
      <c r="X191" s="295">
        <f t="shared" si="157"/>
        <v>0</v>
      </c>
      <c r="Y191" s="234">
        <v>0</v>
      </c>
      <c r="Z191" s="234">
        <v>0</v>
      </c>
      <c r="AA191" s="295">
        <f t="shared" si="158"/>
        <v>0</v>
      </c>
      <c r="AB191" s="234">
        <v>0</v>
      </c>
      <c r="AC191" s="295">
        <f t="shared" si="159"/>
        <v>0</v>
      </c>
      <c r="AD191" s="296">
        <f t="shared" si="151"/>
        <v>0</v>
      </c>
      <c r="AE191" s="223"/>
      <c r="AG191" s="522">
        <v>0</v>
      </c>
      <c r="AH191" s="496"/>
      <c r="AI191" s="496" t="s">
        <v>23</v>
      </c>
      <c r="AJ191" s="496"/>
      <c r="AK191" s="409"/>
      <c r="AL191" s="307">
        <f t="shared" si="152"/>
        <v>0</v>
      </c>
      <c r="AM191" s="234">
        <v>0</v>
      </c>
      <c r="AN191" s="234">
        <v>0</v>
      </c>
      <c r="AO191" s="277">
        <f t="shared" si="160"/>
        <v>0</v>
      </c>
      <c r="AP191" s="234">
        <v>0</v>
      </c>
      <c r="AQ191" s="234">
        <v>0</v>
      </c>
      <c r="AR191" s="277">
        <f t="shared" si="161"/>
        <v>0</v>
      </c>
      <c r="AS191" s="234">
        <v>0</v>
      </c>
      <c r="AT191" s="277">
        <f t="shared" si="162"/>
        <v>0</v>
      </c>
      <c r="AU191" s="278">
        <f t="shared" si="153"/>
        <v>0</v>
      </c>
    </row>
    <row r="192" spans="1:48" ht="16" thickBot="1" x14ac:dyDescent="0.4">
      <c r="A192" s="410" t="s">
        <v>181</v>
      </c>
      <c r="B192" s="411"/>
      <c r="C192" s="497">
        <f>SUM(A187:B191)</f>
        <v>0</v>
      </c>
      <c r="D192" s="497"/>
      <c r="E192" s="411"/>
      <c r="F192" s="250">
        <f>SUM(F187:F191)</f>
        <v>0</v>
      </c>
      <c r="G192" s="250">
        <f t="shared" ref="G192:L192" si="163">SUM(G187:G191)</f>
        <v>0</v>
      </c>
      <c r="H192" s="250">
        <f t="shared" si="163"/>
        <v>0</v>
      </c>
      <c r="I192" s="250">
        <f t="shared" si="163"/>
        <v>0</v>
      </c>
      <c r="J192" s="250">
        <f t="shared" si="163"/>
        <v>0</v>
      </c>
      <c r="K192" s="250">
        <f t="shared" si="163"/>
        <v>0</v>
      </c>
      <c r="L192" s="250">
        <f t="shared" si="163"/>
        <v>0</v>
      </c>
      <c r="M192" s="237">
        <f>SUM(M187:M191)</f>
        <v>0</v>
      </c>
      <c r="N192" s="223"/>
      <c r="P192" s="410" t="s">
        <v>181</v>
      </c>
      <c r="Q192" s="411"/>
      <c r="R192" s="498">
        <f>SUM(P187:Q191)</f>
        <v>0</v>
      </c>
      <c r="S192" s="498"/>
      <c r="T192" s="421"/>
      <c r="U192" s="339">
        <f t="shared" si="150"/>
        <v>0</v>
      </c>
      <c r="V192" s="293">
        <f>SUM(V187:V191)</f>
        <v>0</v>
      </c>
      <c r="W192" s="293">
        <f t="shared" ref="W192:AB192" si="164">SUM(W187:W191)</f>
        <v>0</v>
      </c>
      <c r="X192" s="293">
        <f t="shared" si="164"/>
        <v>0</v>
      </c>
      <c r="Y192" s="293">
        <f t="shared" si="164"/>
        <v>0</v>
      </c>
      <c r="Z192" s="293">
        <f t="shared" si="164"/>
        <v>0</v>
      </c>
      <c r="AA192" s="293">
        <f t="shared" si="164"/>
        <v>0</v>
      </c>
      <c r="AB192" s="293">
        <f t="shared" si="164"/>
        <v>0</v>
      </c>
      <c r="AC192" s="293">
        <f>SUM(AC187:AC191)</f>
        <v>0</v>
      </c>
      <c r="AD192" s="294">
        <f>SUM(AD187:AD191)</f>
        <v>0</v>
      </c>
      <c r="AE192" s="223"/>
      <c r="AG192" s="410" t="s">
        <v>181</v>
      </c>
      <c r="AH192" s="411"/>
      <c r="AI192" s="543">
        <f>SUM(AG187:AH191)</f>
        <v>0</v>
      </c>
      <c r="AJ192" s="543"/>
      <c r="AK192" s="421"/>
      <c r="AL192" s="337">
        <f t="shared" si="152"/>
        <v>0</v>
      </c>
      <c r="AM192" s="275">
        <f>SUM(AM187:AM191)</f>
        <v>0</v>
      </c>
      <c r="AN192" s="275">
        <f t="shared" ref="AN192:AT192" si="165">SUM(AN187:AN191)</f>
        <v>0</v>
      </c>
      <c r="AO192" s="275">
        <f t="shared" si="165"/>
        <v>0</v>
      </c>
      <c r="AP192" s="275">
        <f t="shared" si="165"/>
        <v>0</v>
      </c>
      <c r="AQ192" s="275">
        <f t="shared" si="165"/>
        <v>0</v>
      </c>
      <c r="AR192" s="275">
        <f t="shared" si="165"/>
        <v>0</v>
      </c>
      <c r="AS192" s="275">
        <f t="shared" si="165"/>
        <v>0</v>
      </c>
      <c r="AT192" s="275">
        <f t="shared" si="165"/>
        <v>0</v>
      </c>
      <c r="AU192" s="276">
        <f t="shared" si="153"/>
        <v>0</v>
      </c>
    </row>
    <row r="193" spans="1:47" s="358" customFormat="1" ht="3.75" customHeight="1" thickBot="1" x14ac:dyDescent="0.4">
      <c r="A193" s="499"/>
      <c r="B193" s="499"/>
      <c r="C193" s="499"/>
      <c r="D193" s="499"/>
      <c r="E193" s="499"/>
      <c r="F193" s="499"/>
      <c r="G193" s="499"/>
      <c r="H193" s="499"/>
      <c r="I193" s="499"/>
      <c r="J193" s="499"/>
      <c r="K193" s="499"/>
      <c r="L193" s="499"/>
      <c r="M193" s="499"/>
      <c r="N193" s="223"/>
      <c r="P193" s="499"/>
      <c r="Q193" s="499"/>
      <c r="R193" s="499"/>
      <c r="S193" s="499"/>
      <c r="T193" s="499"/>
      <c r="U193" s="499"/>
      <c r="V193" s="499"/>
      <c r="W193" s="499"/>
      <c r="X193" s="499"/>
      <c r="Y193" s="499"/>
      <c r="Z193" s="499"/>
      <c r="AA193" s="499"/>
      <c r="AB193" s="499"/>
      <c r="AC193" s="499"/>
      <c r="AD193" s="499"/>
      <c r="AE193" s="223"/>
      <c r="AG193" s="499"/>
      <c r="AH193" s="499"/>
      <c r="AI193" s="499"/>
      <c r="AJ193" s="499"/>
      <c r="AK193" s="499"/>
      <c r="AL193" s="499"/>
      <c r="AM193" s="499"/>
      <c r="AN193" s="499"/>
      <c r="AO193" s="499"/>
      <c r="AP193" s="499"/>
      <c r="AQ193" s="499"/>
      <c r="AR193" s="499"/>
      <c r="AS193" s="499"/>
      <c r="AT193" s="499"/>
      <c r="AU193" s="499"/>
    </row>
    <row r="194" spans="1:47" ht="16" thickBot="1" x14ac:dyDescent="0.4">
      <c r="A194" s="500" t="s">
        <v>187</v>
      </c>
      <c r="B194" s="501"/>
      <c r="C194" s="501"/>
      <c r="D194" s="501"/>
      <c r="E194" s="501"/>
      <c r="F194" s="241">
        <f>SUM(F192, F183)</f>
        <v>0</v>
      </c>
      <c r="G194" s="241">
        <f t="shared" ref="G194:L194" si="166">SUM(G192, G183)</f>
        <v>0</v>
      </c>
      <c r="H194" s="241">
        <f>SUM(H192, H183)</f>
        <v>0</v>
      </c>
      <c r="I194" s="241">
        <f t="shared" si="166"/>
        <v>0</v>
      </c>
      <c r="J194" s="241">
        <f t="shared" si="166"/>
        <v>0</v>
      </c>
      <c r="K194" s="241">
        <f>SUM(K192, K183)</f>
        <v>0</v>
      </c>
      <c r="L194" s="241">
        <f t="shared" si="166"/>
        <v>0</v>
      </c>
      <c r="M194" s="240">
        <f>SUM(M192, M183)</f>
        <v>0</v>
      </c>
      <c r="N194" s="223"/>
      <c r="P194" s="500" t="s">
        <v>187</v>
      </c>
      <c r="Q194" s="501"/>
      <c r="R194" s="501"/>
      <c r="S194" s="501"/>
      <c r="T194" s="501"/>
      <c r="U194" s="340">
        <f t="shared" si="150"/>
        <v>0</v>
      </c>
      <c r="V194" s="297">
        <f>SUM(V192, V183)</f>
        <v>0</v>
      </c>
      <c r="W194" s="297">
        <f t="shared" ref="W194" si="167">SUM(W192, W183)</f>
        <v>0</v>
      </c>
      <c r="X194" s="297">
        <f>SUM(X192, X183)</f>
        <v>0</v>
      </c>
      <c r="Y194" s="297">
        <f t="shared" ref="Y194:AB194" si="168">SUM(Y192, Y183)</f>
        <v>0</v>
      </c>
      <c r="Z194" s="297">
        <f t="shared" si="168"/>
        <v>0</v>
      </c>
      <c r="AA194" s="297">
        <f t="shared" si="168"/>
        <v>0</v>
      </c>
      <c r="AB194" s="297">
        <f t="shared" si="168"/>
        <v>0</v>
      </c>
      <c r="AC194" s="297">
        <f>SUM(AC192, AC183)</f>
        <v>0</v>
      </c>
      <c r="AD194" s="298">
        <f>SUM(AD192, AD183)</f>
        <v>0</v>
      </c>
      <c r="AE194" s="223"/>
      <c r="AG194" s="500" t="s">
        <v>187</v>
      </c>
      <c r="AH194" s="501"/>
      <c r="AI194" s="501"/>
      <c r="AJ194" s="501"/>
      <c r="AK194" s="501"/>
      <c r="AL194" s="338">
        <f t="shared" si="152"/>
        <v>0</v>
      </c>
      <c r="AM194" s="279">
        <f>SUM(AM192, AM183)</f>
        <v>0</v>
      </c>
      <c r="AN194" s="279">
        <f t="shared" ref="AN194" si="169">SUM(AN192, AN183)</f>
        <v>0</v>
      </c>
      <c r="AO194" s="279">
        <f>SUM(AO192, AO183)</f>
        <v>0</v>
      </c>
      <c r="AP194" s="279">
        <f t="shared" ref="AP194:AT194" si="170">SUM(AP192, AP183)</f>
        <v>0</v>
      </c>
      <c r="AQ194" s="279">
        <f t="shared" si="170"/>
        <v>0</v>
      </c>
      <c r="AR194" s="279">
        <f t="shared" si="170"/>
        <v>0</v>
      </c>
      <c r="AS194" s="279">
        <f t="shared" si="170"/>
        <v>0</v>
      </c>
      <c r="AT194" s="279">
        <f t="shared" si="170"/>
        <v>0</v>
      </c>
      <c r="AU194" s="280">
        <f>IF($S$233&lt;&gt;0, AC194+AL194-AT194, M194+AL194-AT194)</f>
        <v>0</v>
      </c>
    </row>
    <row r="195" spans="1:47" ht="16" thickBot="1" x14ac:dyDescent="0.4">
      <c r="F195" s="357"/>
      <c r="G195" s="357"/>
      <c r="AE195" s="358"/>
    </row>
    <row r="196" spans="1:47" s="242" customFormat="1" x14ac:dyDescent="0.35">
      <c r="A196" s="502" t="s">
        <v>98</v>
      </c>
      <c r="B196" s="503"/>
      <c r="C196" s="503"/>
      <c r="D196" s="503"/>
      <c r="E196" s="503"/>
      <c r="F196" s="503"/>
      <c r="G196" s="503"/>
      <c r="H196" s="503"/>
      <c r="I196" s="503"/>
      <c r="J196" s="503"/>
      <c r="K196" s="503"/>
      <c r="L196" s="503"/>
      <c r="M196" s="518"/>
      <c r="N196" s="413"/>
      <c r="P196" s="502" t="s">
        <v>98</v>
      </c>
      <c r="Q196" s="503"/>
      <c r="R196" s="503"/>
      <c r="S196" s="503"/>
      <c r="T196" s="503"/>
      <c r="U196" s="503"/>
      <c r="V196" s="503"/>
      <c r="W196" s="503"/>
      <c r="X196" s="503"/>
      <c r="Y196" s="503"/>
      <c r="Z196" s="503"/>
      <c r="AA196" s="503"/>
      <c r="AB196" s="503"/>
      <c r="AC196" s="503"/>
      <c r="AD196" s="418"/>
      <c r="AE196" s="413"/>
      <c r="AG196" s="502" t="s">
        <v>98</v>
      </c>
      <c r="AH196" s="503"/>
      <c r="AI196" s="503"/>
      <c r="AJ196" s="503"/>
      <c r="AK196" s="503"/>
      <c r="AL196" s="503"/>
      <c r="AM196" s="503"/>
      <c r="AN196" s="503"/>
      <c r="AO196" s="503"/>
      <c r="AP196" s="503"/>
      <c r="AQ196" s="503"/>
      <c r="AR196" s="503"/>
      <c r="AS196" s="503"/>
      <c r="AT196" s="503"/>
      <c r="AU196" s="418"/>
    </row>
    <row r="197" spans="1:47" s="242" customFormat="1" x14ac:dyDescent="0.35">
      <c r="A197" s="530" t="s">
        <v>24</v>
      </c>
      <c r="B197" s="531"/>
      <c r="C197" s="531"/>
      <c r="D197" s="531"/>
      <c r="E197" s="531"/>
      <c r="F197" s="531"/>
      <c r="G197" s="531"/>
      <c r="H197" s="531"/>
      <c r="I197" s="531"/>
      <c r="J197" s="424" t="s">
        <v>17</v>
      </c>
      <c r="K197" s="424" t="s">
        <v>15</v>
      </c>
      <c r="L197" s="424" t="s">
        <v>16</v>
      </c>
      <c r="M197" s="259" t="s">
        <v>18</v>
      </c>
      <c r="N197" s="413"/>
      <c r="P197" s="530" t="s">
        <v>24</v>
      </c>
      <c r="Q197" s="531"/>
      <c r="R197" s="531"/>
      <c r="S197" s="531"/>
      <c r="T197" s="531"/>
      <c r="U197" s="531"/>
      <c r="V197" s="531"/>
      <c r="W197" s="531"/>
      <c r="X197" s="531"/>
      <c r="Y197" s="422" t="s">
        <v>111</v>
      </c>
      <c r="Z197" s="328" t="s">
        <v>77</v>
      </c>
      <c r="AA197" s="424" t="s">
        <v>15</v>
      </c>
      <c r="AB197" s="424" t="s">
        <v>16</v>
      </c>
      <c r="AC197" s="422" t="s">
        <v>18</v>
      </c>
      <c r="AD197" s="267" t="s">
        <v>114</v>
      </c>
      <c r="AE197" s="413"/>
      <c r="AG197" s="530" t="s">
        <v>24</v>
      </c>
      <c r="AH197" s="531"/>
      <c r="AI197" s="531"/>
      <c r="AJ197" s="531"/>
      <c r="AK197" s="531"/>
      <c r="AL197" s="531"/>
      <c r="AM197" s="531"/>
      <c r="AN197" s="531"/>
      <c r="AO197" s="531"/>
      <c r="AP197" s="422" t="s">
        <v>111</v>
      </c>
      <c r="AQ197" s="328" t="s">
        <v>211</v>
      </c>
      <c r="AR197" s="424" t="s">
        <v>15</v>
      </c>
      <c r="AS197" s="424" t="s">
        <v>16</v>
      </c>
      <c r="AT197" s="422" t="s">
        <v>213</v>
      </c>
      <c r="AU197" s="267" t="s">
        <v>260</v>
      </c>
    </row>
    <row r="198" spans="1:47" x14ac:dyDescent="0.35">
      <c r="A198" s="415">
        <v>1</v>
      </c>
      <c r="B198" s="491"/>
      <c r="C198" s="491"/>
      <c r="D198" s="491"/>
      <c r="E198" s="491"/>
      <c r="F198" s="491"/>
      <c r="G198" s="491"/>
      <c r="H198" s="491"/>
      <c r="I198" s="491"/>
      <c r="J198" s="234">
        <v>0</v>
      </c>
      <c r="K198" s="234">
        <v>0</v>
      </c>
      <c r="L198" s="234">
        <v>0</v>
      </c>
      <c r="M198" s="236">
        <f>SUM(J198:L198)</f>
        <v>0</v>
      </c>
      <c r="N198" s="223"/>
      <c r="P198" s="415">
        <v>1</v>
      </c>
      <c r="Q198" s="491"/>
      <c r="R198" s="491"/>
      <c r="S198" s="491"/>
      <c r="T198" s="491"/>
      <c r="U198" s="491"/>
      <c r="V198" s="491"/>
      <c r="W198" s="491"/>
      <c r="X198" s="491"/>
      <c r="Y198" s="164">
        <f>AU118</f>
        <v>0</v>
      </c>
      <c r="Z198" s="234">
        <v>0</v>
      </c>
      <c r="AA198" s="234">
        <v>0</v>
      </c>
      <c r="AB198" s="234">
        <v>0</v>
      </c>
      <c r="AC198" s="295">
        <f>SUM(Z198:AB198)</f>
        <v>0</v>
      </c>
      <c r="AD198" s="296">
        <f t="shared" ref="AD198:AD200" si="171">M198-AC198</f>
        <v>0</v>
      </c>
      <c r="AE198" s="223"/>
      <c r="AG198" s="415">
        <v>1</v>
      </c>
      <c r="AH198" s="491"/>
      <c r="AI198" s="491"/>
      <c r="AJ198" s="491"/>
      <c r="AK198" s="491"/>
      <c r="AL198" s="491"/>
      <c r="AM198" s="491"/>
      <c r="AN198" s="491"/>
      <c r="AO198" s="491"/>
      <c r="AP198" s="305">
        <f>AU118</f>
        <v>0</v>
      </c>
      <c r="AQ198" s="234">
        <v>0</v>
      </c>
      <c r="AR198" s="234">
        <v>0</v>
      </c>
      <c r="AS198" s="234">
        <v>0</v>
      </c>
      <c r="AT198" s="277">
        <f>SUM(AQ198:AS198)</f>
        <v>0</v>
      </c>
      <c r="AU198" s="278">
        <f>IF($S$233&lt;&gt;0, AC198+AP198-AT198, M198+AP198-AT198)</f>
        <v>0</v>
      </c>
    </row>
    <row r="199" spans="1:47" x14ac:dyDescent="0.35">
      <c r="A199" s="415">
        <v>2</v>
      </c>
      <c r="B199" s="492"/>
      <c r="C199" s="492"/>
      <c r="D199" s="492"/>
      <c r="E199" s="492"/>
      <c r="F199" s="492"/>
      <c r="G199" s="492"/>
      <c r="H199" s="492"/>
      <c r="I199" s="492"/>
      <c r="J199" s="234">
        <v>0</v>
      </c>
      <c r="K199" s="234">
        <v>0</v>
      </c>
      <c r="L199" s="234">
        <v>0</v>
      </c>
      <c r="M199" s="236">
        <f>SUM(J199:L199)</f>
        <v>0</v>
      </c>
      <c r="N199" s="223"/>
      <c r="P199" s="415">
        <v>2</v>
      </c>
      <c r="Q199" s="492"/>
      <c r="R199" s="492"/>
      <c r="S199" s="492"/>
      <c r="T199" s="492"/>
      <c r="U199" s="492"/>
      <c r="V199" s="492"/>
      <c r="W199" s="492"/>
      <c r="X199" s="492"/>
      <c r="Y199" s="164">
        <f t="shared" ref="Y199:Y201" si="172">AU119</f>
        <v>0</v>
      </c>
      <c r="Z199" s="234">
        <v>0</v>
      </c>
      <c r="AA199" s="234">
        <v>0</v>
      </c>
      <c r="AB199" s="234">
        <v>0</v>
      </c>
      <c r="AC199" s="295">
        <f t="shared" ref="AC199:AC200" si="173">SUM(Z199:AB199)</f>
        <v>0</v>
      </c>
      <c r="AD199" s="296">
        <f t="shared" si="171"/>
        <v>0</v>
      </c>
      <c r="AE199" s="223"/>
      <c r="AG199" s="415">
        <v>2</v>
      </c>
      <c r="AH199" s="492"/>
      <c r="AI199" s="492"/>
      <c r="AJ199" s="492"/>
      <c r="AK199" s="492"/>
      <c r="AL199" s="492"/>
      <c r="AM199" s="492"/>
      <c r="AN199" s="492"/>
      <c r="AO199" s="492"/>
      <c r="AP199" s="305">
        <f t="shared" ref="AP199:AP201" si="174">AU119</f>
        <v>0</v>
      </c>
      <c r="AQ199" s="234">
        <v>0</v>
      </c>
      <c r="AR199" s="234">
        <v>0</v>
      </c>
      <c r="AS199" s="234">
        <v>0</v>
      </c>
      <c r="AT199" s="277">
        <f t="shared" ref="AT199:AT200" si="175">SUM(AQ199:AS199)</f>
        <v>0</v>
      </c>
      <c r="AU199" s="278">
        <f t="shared" ref="AU199:AU201" si="176">IF($S$233&lt;&gt;0, AC199+AP199-AT199, M199+AP199-AT199)</f>
        <v>0</v>
      </c>
    </row>
    <row r="200" spans="1:47" x14ac:dyDescent="0.35">
      <c r="A200" s="415">
        <v>3</v>
      </c>
      <c r="B200" s="492"/>
      <c r="C200" s="492"/>
      <c r="D200" s="492"/>
      <c r="E200" s="492"/>
      <c r="F200" s="492"/>
      <c r="G200" s="492"/>
      <c r="H200" s="492"/>
      <c r="I200" s="492"/>
      <c r="J200" s="234">
        <v>0</v>
      </c>
      <c r="K200" s="234">
        <v>0</v>
      </c>
      <c r="L200" s="234">
        <v>0</v>
      </c>
      <c r="M200" s="236">
        <f t="shared" ref="M200:M219" si="177">SUM(J200:L200)</f>
        <v>0</v>
      </c>
      <c r="N200" s="223"/>
      <c r="P200" s="415">
        <v>3</v>
      </c>
      <c r="Q200" s="492"/>
      <c r="R200" s="492"/>
      <c r="S200" s="492"/>
      <c r="T200" s="492"/>
      <c r="U200" s="492"/>
      <c r="V200" s="492"/>
      <c r="W200" s="492"/>
      <c r="X200" s="492"/>
      <c r="Y200" s="164">
        <f t="shared" si="172"/>
        <v>0</v>
      </c>
      <c r="Z200" s="234">
        <v>0</v>
      </c>
      <c r="AA200" s="234">
        <v>0</v>
      </c>
      <c r="AB200" s="234">
        <v>0</v>
      </c>
      <c r="AC200" s="295">
        <f t="shared" si="173"/>
        <v>0</v>
      </c>
      <c r="AD200" s="296">
        <f t="shared" si="171"/>
        <v>0</v>
      </c>
      <c r="AE200" s="223"/>
      <c r="AG200" s="415">
        <v>3</v>
      </c>
      <c r="AH200" s="492"/>
      <c r="AI200" s="492"/>
      <c r="AJ200" s="492"/>
      <c r="AK200" s="492"/>
      <c r="AL200" s="492"/>
      <c r="AM200" s="492"/>
      <c r="AN200" s="492"/>
      <c r="AO200" s="492"/>
      <c r="AP200" s="305">
        <f t="shared" si="174"/>
        <v>0</v>
      </c>
      <c r="AQ200" s="234">
        <v>0</v>
      </c>
      <c r="AR200" s="234">
        <v>0</v>
      </c>
      <c r="AS200" s="234">
        <v>0</v>
      </c>
      <c r="AT200" s="277">
        <f t="shared" si="175"/>
        <v>0</v>
      </c>
      <c r="AU200" s="278">
        <f t="shared" si="176"/>
        <v>0</v>
      </c>
    </row>
    <row r="201" spans="1:47" ht="16" thickBot="1" x14ac:dyDescent="0.4">
      <c r="A201" s="504" t="s">
        <v>25</v>
      </c>
      <c r="B201" s="505"/>
      <c r="C201" s="505"/>
      <c r="D201" s="505"/>
      <c r="E201" s="505"/>
      <c r="F201" s="505"/>
      <c r="G201" s="505"/>
      <c r="H201" s="505"/>
      <c r="I201" s="505"/>
      <c r="J201" s="250">
        <f>SUM(J198:J200)</f>
        <v>0</v>
      </c>
      <c r="K201" s="250">
        <f t="shared" ref="K201:L201" si="178">SUM(K198:K200)</f>
        <v>0</v>
      </c>
      <c r="L201" s="250">
        <f t="shared" si="178"/>
        <v>0</v>
      </c>
      <c r="M201" s="237">
        <f t="shared" si="177"/>
        <v>0</v>
      </c>
      <c r="N201" s="223"/>
      <c r="P201" s="504" t="s">
        <v>25</v>
      </c>
      <c r="Q201" s="505"/>
      <c r="R201" s="505"/>
      <c r="S201" s="505"/>
      <c r="T201" s="505"/>
      <c r="U201" s="505"/>
      <c r="V201" s="505"/>
      <c r="W201" s="505"/>
      <c r="X201" s="505"/>
      <c r="Y201" s="200">
        <f t="shared" si="172"/>
        <v>0</v>
      </c>
      <c r="Z201" s="293">
        <f>SUM(Z198:Z200)</f>
        <v>0</v>
      </c>
      <c r="AA201" s="293">
        <f t="shared" ref="AA201:AD201" si="179">SUM(AA198:AA200)</f>
        <v>0</v>
      </c>
      <c r="AB201" s="293">
        <f t="shared" si="179"/>
        <v>0</v>
      </c>
      <c r="AC201" s="293">
        <f t="shared" si="179"/>
        <v>0</v>
      </c>
      <c r="AD201" s="294">
        <f t="shared" si="179"/>
        <v>0</v>
      </c>
      <c r="AE201" s="223"/>
      <c r="AG201" s="504" t="s">
        <v>25</v>
      </c>
      <c r="AH201" s="505"/>
      <c r="AI201" s="505"/>
      <c r="AJ201" s="505"/>
      <c r="AK201" s="505"/>
      <c r="AL201" s="505"/>
      <c r="AM201" s="505"/>
      <c r="AN201" s="505"/>
      <c r="AO201" s="505"/>
      <c r="AP201" s="306">
        <f t="shared" si="174"/>
        <v>0</v>
      </c>
      <c r="AQ201" s="275">
        <f>SUM(AQ198:AQ200)</f>
        <v>0</v>
      </c>
      <c r="AR201" s="275">
        <f t="shared" ref="AR201:AT201" si="180">SUM(AR198:AR200)</f>
        <v>0</v>
      </c>
      <c r="AS201" s="275">
        <f t="shared" si="180"/>
        <v>0</v>
      </c>
      <c r="AT201" s="275">
        <f t="shared" si="180"/>
        <v>0</v>
      </c>
      <c r="AU201" s="276">
        <f t="shared" si="176"/>
        <v>0</v>
      </c>
    </row>
    <row r="202" spans="1:47" s="358" customFormat="1" ht="3.75" customHeight="1" thickBot="1" x14ac:dyDescent="0.4">
      <c r="A202" s="413"/>
      <c r="B202" s="413"/>
      <c r="C202" s="413"/>
      <c r="D202" s="413"/>
      <c r="E202" s="413"/>
      <c r="F202" s="413"/>
      <c r="G202" s="413"/>
      <c r="H202" s="413"/>
      <c r="I202" s="413"/>
      <c r="J202" s="246"/>
      <c r="K202" s="246"/>
      <c r="L202" s="246"/>
      <c r="M202" s="246"/>
      <c r="N202" s="223"/>
      <c r="P202" s="413"/>
      <c r="Q202" s="413"/>
      <c r="R202" s="413"/>
      <c r="S202" s="413"/>
      <c r="T202" s="413"/>
      <c r="U202" s="413"/>
      <c r="V202" s="413"/>
      <c r="W202" s="413"/>
      <c r="X202" s="413"/>
      <c r="Y202" s="304"/>
      <c r="Z202" s="246"/>
      <c r="AA202" s="246"/>
      <c r="AB202" s="246"/>
      <c r="AC202" s="246"/>
      <c r="AD202" s="246"/>
      <c r="AE202" s="223"/>
      <c r="AG202" s="413"/>
      <c r="AH202" s="413"/>
      <c r="AI202" s="413"/>
      <c r="AJ202" s="413"/>
      <c r="AK202" s="413"/>
      <c r="AL202" s="413"/>
      <c r="AM202" s="413"/>
      <c r="AN202" s="413"/>
      <c r="AO202" s="413"/>
      <c r="AP202" s="304"/>
      <c r="AQ202" s="246"/>
      <c r="AR202" s="246"/>
      <c r="AS202" s="246"/>
      <c r="AT202" s="246"/>
      <c r="AU202" s="246"/>
    </row>
    <row r="203" spans="1:47" s="242" customFormat="1" x14ac:dyDescent="0.35">
      <c r="A203" s="502" t="s">
        <v>33</v>
      </c>
      <c r="B203" s="503"/>
      <c r="C203" s="503"/>
      <c r="D203" s="503"/>
      <c r="E203" s="503"/>
      <c r="F203" s="503"/>
      <c r="G203" s="503"/>
      <c r="H203" s="503"/>
      <c r="I203" s="503"/>
      <c r="J203" s="425" t="s">
        <v>17</v>
      </c>
      <c r="K203" s="425" t="s">
        <v>15</v>
      </c>
      <c r="L203" s="425" t="s">
        <v>16</v>
      </c>
      <c r="M203" s="418" t="s">
        <v>18</v>
      </c>
      <c r="N203" s="413"/>
      <c r="P203" s="502" t="s">
        <v>33</v>
      </c>
      <c r="Q203" s="503"/>
      <c r="R203" s="503"/>
      <c r="S203" s="503"/>
      <c r="T203" s="503"/>
      <c r="U203" s="503"/>
      <c r="V203" s="503"/>
      <c r="W203" s="503"/>
      <c r="X203" s="503"/>
      <c r="Y203" s="414" t="s">
        <v>111</v>
      </c>
      <c r="Z203" s="425" t="s">
        <v>77</v>
      </c>
      <c r="AA203" s="425" t="s">
        <v>15</v>
      </c>
      <c r="AB203" s="425" t="s">
        <v>16</v>
      </c>
      <c r="AC203" s="414" t="s">
        <v>18</v>
      </c>
      <c r="AD203" s="268" t="s">
        <v>114</v>
      </c>
      <c r="AE203" s="413"/>
      <c r="AG203" s="502" t="s">
        <v>33</v>
      </c>
      <c r="AH203" s="503"/>
      <c r="AI203" s="503"/>
      <c r="AJ203" s="503"/>
      <c r="AK203" s="503"/>
      <c r="AL203" s="503"/>
      <c r="AM203" s="503"/>
      <c r="AN203" s="503"/>
      <c r="AO203" s="503"/>
      <c r="AP203" s="414" t="s">
        <v>111</v>
      </c>
      <c r="AQ203" s="425" t="s">
        <v>211</v>
      </c>
      <c r="AR203" s="425" t="s">
        <v>15</v>
      </c>
      <c r="AS203" s="425" t="s">
        <v>16</v>
      </c>
      <c r="AT203" s="414" t="s">
        <v>213</v>
      </c>
      <c r="AU203" s="268" t="s">
        <v>260</v>
      </c>
    </row>
    <row r="204" spans="1:47" x14ac:dyDescent="0.35">
      <c r="A204" s="415">
        <v>1</v>
      </c>
      <c r="B204" s="492"/>
      <c r="C204" s="492"/>
      <c r="D204" s="492"/>
      <c r="E204" s="492"/>
      <c r="F204" s="492"/>
      <c r="G204" s="492"/>
      <c r="H204" s="492"/>
      <c r="I204" s="492"/>
      <c r="J204" s="234">
        <v>0</v>
      </c>
      <c r="K204" s="234">
        <v>0</v>
      </c>
      <c r="L204" s="234">
        <v>0</v>
      </c>
      <c r="M204" s="236">
        <f t="shared" si="177"/>
        <v>0</v>
      </c>
      <c r="N204" s="223"/>
      <c r="P204" s="415">
        <v>1</v>
      </c>
      <c r="Q204" s="492"/>
      <c r="R204" s="492"/>
      <c r="S204" s="492"/>
      <c r="T204" s="492"/>
      <c r="U204" s="492"/>
      <c r="V204" s="492"/>
      <c r="W204" s="492"/>
      <c r="X204" s="492"/>
      <c r="Y204" s="164">
        <f t="shared" ref="Y204:Y207" si="181">AU124</f>
        <v>0</v>
      </c>
      <c r="Z204" s="234">
        <v>0</v>
      </c>
      <c r="AA204" s="234">
        <v>0</v>
      </c>
      <c r="AB204" s="234">
        <v>0</v>
      </c>
      <c r="AC204" s="295">
        <f t="shared" ref="AC204:AC206" si="182">SUM(Z204:AB204)</f>
        <v>0</v>
      </c>
      <c r="AD204" s="296">
        <f t="shared" ref="AD204:AD206" si="183">M204-AC204</f>
        <v>0</v>
      </c>
      <c r="AE204" s="223"/>
      <c r="AG204" s="415">
        <v>1</v>
      </c>
      <c r="AH204" s="492"/>
      <c r="AI204" s="492"/>
      <c r="AJ204" s="492"/>
      <c r="AK204" s="492"/>
      <c r="AL204" s="492"/>
      <c r="AM204" s="492"/>
      <c r="AN204" s="492"/>
      <c r="AO204" s="492"/>
      <c r="AP204" s="305">
        <f t="shared" ref="AP204:AP207" si="184">AU124</f>
        <v>0</v>
      </c>
      <c r="AQ204" s="234">
        <v>0</v>
      </c>
      <c r="AR204" s="234">
        <v>0</v>
      </c>
      <c r="AS204" s="234">
        <v>0</v>
      </c>
      <c r="AT204" s="277">
        <f t="shared" ref="AT204:AT206" si="185">SUM(AQ204:AS204)</f>
        <v>0</v>
      </c>
      <c r="AU204" s="278">
        <f>IF($S$233&lt;&gt;0, AC204+AP204-AT204, M204+AP204-AT204)</f>
        <v>0</v>
      </c>
    </row>
    <row r="205" spans="1:47" x14ac:dyDescent="0.35">
      <c r="A205" s="415">
        <v>2</v>
      </c>
      <c r="B205" s="492"/>
      <c r="C205" s="492"/>
      <c r="D205" s="492"/>
      <c r="E205" s="492"/>
      <c r="F205" s="492"/>
      <c r="G205" s="492"/>
      <c r="H205" s="492"/>
      <c r="I205" s="492"/>
      <c r="J205" s="234">
        <v>0</v>
      </c>
      <c r="K205" s="234">
        <v>0</v>
      </c>
      <c r="L205" s="234">
        <v>0</v>
      </c>
      <c r="M205" s="236">
        <f t="shared" si="177"/>
        <v>0</v>
      </c>
      <c r="N205" s="223"/>
      <c r="P205" s="415">
        <v>2</v>
      </c>
      <c r="Q205" s="492"/>
      <c r="R205" s="492"/>
      <c r="S205" s="492"/>
      <c r="T205" s="492"/>
      <c r="U205" s="492"/>
      <c r="V205" s="492"/>
      <c r="W205" s="492"/>
      <c r="X205" s="492"/>
      <c r="Y205" s="164">
        <f t="shared" si="181"/>
        <v>0</v>
      </c>
      <c r="Z205" s="234">
        <v>0</v>
      </c>
      <c r="AA205" s="234">
        <v>0</v>
      </c>
      <c r="AB205" s="234">
        <v>0</v>
      </c>
      <c r="AC205" s="295">
        <f t="shared" si="182"/>
        <v>0</v>
      </c>
      <c r="AD205" s="296">
        <f t="shared" si="183"/>
        <v>0</v>
      </c>
      <c r="AE205" s="223"/>
      <c r="AG205" s="415">
        <v>2</v>
      </c>
      <c r="AH205" s="492"/>
      <c r="AI205" s="492"/>
      <c r="AJ205" s="492"/>
      <c r="AK205" s="492"/>
      <c r="AL205" s="492"/>
      <c r="AM205" s="492"/>
      <c r="AN205" s="492"/>
      <c r="AO205" s="492"/>
      <c r="AP205" s="305">
        <f t="shared" si="184"/>
        <v>0</v>
      </c>
      <c r="AQ205" s="234">
        <v>0</v>
      </c>
      <c r="AR205" s="234">
        <v>0</v>
      </c>
      <c r="AS205" s="234">
        <v>0</v>
      </c>
      <c r="AT205" s="277">
        <f t="shared" si="185"/>
        <v>0</v>
      </c>
      <c r="AU205" s="278">
        <f t="shared" ref="AU205:AU207" si="186">IF($S$233&lt;&gt;0, AC205+AP205-AT205, M205+AP205-AT205)</f>
        <v>0</v>
      </c>
    </row>
    <row r="206" spans="1:47" x14ac:dyDescent="0.35">
      <c r="A206" s="415">
        <v>3</v>
      </c>
      <c r="B206" s="492"/>
      <c r="C206" s="492"/>
      <c r="D206" s="492"/>
      <c r="E206" s="492"/>
      <c r="F206" s="492"/>
      <c r="G206" s="492"/>
      <c r="H206" s="492"/>
      <c r="I206" s="492"/>
      <c r="J206" s="234">
        <v>0</v>
      </c>
      <c r="K206" s="234">
        <v>0</v>
      </c>
      <c r="L206" s="234">
        <v>0</v>
      </c>
      <c r="M206" s="236">
        <f>SUM(J206:L206)</f>
        <v>0</v>
      </c>
      <c r="N206" s="223"/>
      <c r="P206" s="415">
        <v>3</v>
      </c>
      <c r="Q206" s="492"/>
      <c r="R206" s="492"/>
      <c r="S206" s="492"/>
      <c r="T206" s="492"/>
      <c r="U206" s="492"/>
      <c r="V206" s="492"/>
      <c r="W206" s="492"/>
      <c r="X206" s="492"/>
      <c r="Y206" s="164">
        <f t="shared" si="181"/>
        <v>0</v>
      </c>
      <c r="Z206" s="234">
        <v>0</v>
      </c>
      <c r="AA206" s="234">
        <v>0</v>
      </c>
      <c r="AB206" s="234">
        <v>0</v>
      </c>
      <c r="AC206" s="295">
        <f t="shared" si="182"/>
        <v>0</v>
      </c>
      <c r="AD206" s="296">
        <f t="shared" si="183"/>
        <v>0</v>
      </c>
      <c r="AE206" s="223"/>
      <c r="AG206" s="415">
        <v>3</v>
      </c>
      <c r="AH206" s="492"/>
      <c r="AI206" s="492"/>
      <c r="AJ206" s="492"/>
      <c r="AK206" s="492"/>
      <c r="AL206" s="492"/>
      <c r="AM206" s="492"/>
      <c r="AN206" s="492"/>
      <c r="AO206" s="492"/>
      <c r="AP206" s="305">
        <f t="shared" si="184"/>
        <v>0</v>
      </c>
      <c r="AQ206" s="234">
        <v>0</v>
      </c>
      <c r="AR206" s="234">
        <v>0</v>
      </c>
      <c r="AS206" s="234">
        <v>0</v>
      </c>
      <c r="AT206" s="277">
        <f t="shared" si="185"/>
        <v>0</v>
      </c>
      <c r="AU206" s="278">
        <f>IF($S$233&lt;&gt;0, AC206+AP206-AT206, M206+AP206-AT206)</f>
        <v>0</v>
      </c>
    </row>
    <row r="207" spans="1:47" ht="16" thickBot="1" x14ac:dyDescent="0.4">
      <c r="A207" s="504" t="s">
        <v>26</v>
      </c>
      <c r="B207" s="505"/>
      <c r="C207" s="505"/>
      <c r="D207" s="505"/>
      <c r="E207" s="505"/>
      <c r="F207" s="505"/>
      <c r="G207" s="505"/>
      <c r="H207" s="505"/>
      <c r="I207" s="505"/>
      <c r="J207" s="250">
        <f>SUM(J204:J206)</f>
        <v>0</v>
      </c>
      <c r="K207" s="250">
        <f t="shared" ref="K207" si="187">SUM(K204:K206)</f>
        <v>0</v>
      </c>
      <c r="L207" s="250">
        <f>SUM(L204:L206)</f>
        <v>0</v>
      </c>
      <c r="M207" s="237">
        <f t="shared" si="177"/>
        <v>0</v>
      </c>
      <c r="N207" s="223"/>
      <c r="P207" s="504" t="s">
        <v>26</v>
      </c>
      <c r="Q207" s="505"/>
      <c r="R207" s="505"/>
      <c r="S207" s="505"/>
      <c r="T207" s="505"/>
      <c r="U207" s="505"/>
      <c r="V207" s="505"/>
      <c r="W207" s="505"/>
      <c r="X207" s="505"/>
      <c r="Y207" s="200">
        <f t="shared" si="181"/>
        <v>0</v>
      </c>
      <c r="Z207" s="293">
        <f>SUM(Z204:Z206)</f>
        <v>0</v>
      </c>
      <c r="AA207" s="293">
        <f t="shared" ref="AA207:AD207" si="188">SUM(AA204:AA206)</f>
        <v>0</v>
      </c>
      <c r="AB207" s="293">
        <f t="shared" si="188"/>
        <v>0</v>
      </c>
      <c r="AC207" s="293">
        <f t="shared" si="188"/>
        <v>0</v>
      </c>
      <c r="AD207" s="294">
        <f t="shared" si="188"/>
        <v>0</v>
      </c>
      <c r="AE207" s="223"/>
      <c r="AG207" s="504" t="s">
        <v>26</v>
      </c>
      <c r="AH207" s="505"/>
      <c r="AI207" s="505"/>
      <c r="AJ207" s="505"/>
      <c r="AK207" s="505"/>
      <c r="AL207" s="505"/>
      <c r="AM207" s="505"/>
      <c r="AN207" s="505"/>
      <c r="AO207" s="505"/>
      <c r="AP207" s="306">
        <f t="shared" si="184"/>
        <v>0</v>
      </c>
      <c r="AQ207" s="275">
        <f>SUM(AQ204:AQ206)</f>
        <v>0</v>
      </c>
      <c r="AR207" s="275">
        <f t="shared" ref="AR207:AT207" si="189">SUM(AR204:AR206)</f>
        <v>0</v>
      </c>
      <c r="AS207" s="275">
        <f t="shared" si="189"/>
        <v>0</v>
      </c>
      <c r="AT207" s="275">
        <f t="shared" si="189"/>
        <v>0</v>
      </c>
      <c r="AU207" s="276">
        <f t="shared" si="186"/>
        <v>0</v>
      </c>
    </row>
    <row r="208" spans="1:47" s="358" customFormat="1" ht="3.75" customHeight="1" thickBot="1" x14ac:dyDescent="0.4">
      <c r="A208" s="413"/>
      <c r="B208" s="413"/>
      <c r="C208" s="413"/>
      <c r="D208" s="413"/>
      <c r="E208" s="413"/>
      <c r="F208" s="413"/>
      <c r="G208" s="413"/>
      <c r="H208" s="413"/>
      <c r="I208" s="413"/>
      <c r="J208" s="246"/>
      <c r="K208" s="246"/>
      <c r="L208" s="246"/>
      <c r="M208" s="246"/>
      <c r="N208" s="223"/>
      <c r="P208" s="413"/>
      <c r="Q208" s="413"/>
      <c r="R208" s="413"/>
      <c r="S208" s="413"/>
      <c r="T208" s="413"/>
      <c r="U208" s="413"/>
      <c r="V208" s="413"/>
      <c r="W208" s="413"/>
      <c r="X208" s="413"/>
      <c r="Y208" s="246"/>
      <c r="Z208" s="246"/>
      <c r="AA208" s="246"/>
      <c r="AB208" s="246"/>
      <c r="AC208" s="246"/>
      <c r="AD208" s="246"/>
      <c r="AE208" s="223"/>
      <c r="AG208" s="413"/>
      <c r="AH208" s="413"/>
      <c r="AI208" s="413"/>
      <c r="AJ208" s="413"/>
      <c r="AK208" s="413"/>
      <c r="AL208" s="413"/>
      <c r="AM208" s="413"/>
      <c r="AN208" s="413"/>
      <c r="AO208" s="413"/>
      <c r="AP208" s="246"/>
      <c r="AQ208" s="246"/>
      <c r="AR208" s="246"/>
      <c r="AS208" s="246"/>
      <c r="AT208" s="246"/>
      <c r="AU208" s="246"/>
    </row>
    <row r="209" spans="1:134" s="242" customFormat="1" x14ac:dyDescent="0.35">
      <c r="A209" s="502" t="s">
        <v>27</v>
      </c>
      <c r="B209" s="503"/>
      <c r="C209" s="503"/>
      <c r="D209" s="503"/>
      <c r="E209" s="503"/>
      <c r="F209" s="503"/>
      <c r="G209" s="503"/>
      <c r="H209" s="503"/>
      <c r="I209" s="503"/>
      <c r="J209" s="425" t="s">
        <v>17</v>
      </c>
      <c r="K209" s="425" t="s">
        <v>15</v>
      </c>
      <c r="L209" s="425" t="s">
        <v>16</v>
      </c>
      <c r="M209" s="418" t="s">
        <v>18</v>
      </c>
      <c r="N209" s="413"/>
      <c r="P209" s="502" t="s">
        <v>27</v>
      </c>
      <c r="Q209" s="503"/>
      <c r="R209" s="503"/>
      <c r="S209" s="503"/>
      <c r="T209" s="503"/>
      <c r="U209" s="503"/>
      <c r="V209" s="503"/>
      <c r="W209" s="503"/>
      <c r="X209" s="503"/>
      <c r="Y209" s="414" t="s">
        <v>111</v>
      </c>
      <c r="Z209" s="425" t="s">
        <v>77</v>
      </c>
      <c r="AA209" s="425" t="s">
        <v>15</v>
      </c>
      <c r="AB209" s="425" t="s">
        <v>16</v>
      </c>
      <c r="AC209" s="414" t="s">
        <v>18</v>
      </c>
      <c r="AD209" s="268" t="s">
        <v>114</v>
      </c>
      <c r="AE209" s="413"/>
      <c r="AG209" s="502" t="s">
        <v>27</v>
      </c>
      <c r="AH209" s="503"/>
      <c r="AI209" s="503"/>
      <c r="AJ209" s="503"/>
      <c r="AK209" s="503"/>
      <c r="AL209" s="503"/>
      <c r="AM209" s="503"/>
      <c r="AN209" s="503"/>
      <c r="AO209" s="503"/>
      <c r="AP209" s="414" t="s">
        <v>111</v>
      </c>
      <c r="AQ209" s="425" t="s">
        <v>211</v>
      </c>
      <c r="AR209" s="425" t="s">
        <v>15</v>
      </c>
      <c r="AS209" s="425" t="s">
        <v>16</v>
      </c>
      <c r="AT209" s="414" t="s">
        <v>213</v>
      </c>
      <c r="AU209" s="268" t="s">
        <v>260</v>
      </c>
    </row>
    <row r="210" spans="1:134" x14ac:dyDescent="0.35">
      <c r="A210" s="415">
        <v>1</v>
      </c>
      <c r="B210" s="228" t="s">
        <v>28</v>
      </c>
      <c r="C210" s="492"/>
      <c r="D210" s="492"/>
      <c r="E210" s="492"/>
      <c r="F210" s="492"/>
      <c r="G210" s="492"/>
      <c r="H210" s="492"/>
      <c r="I210" s="492"/>
      <c r="J210" s="234">
        <v>0</v>
      </c>
      <c r="K210" s="234">
        <v>0</v>
      </c>
      <c r="L210" s="234">
        <v>0</v>
      </c>
      <c r="M210" s="236">
        <f t="shared" si="177"/>
        <v>0</v>
      </c>
      <c r="N210" s="223"/>
      <c r="P210" s="415">
        <v>1</v>
      </c>
      <c r="Q210" s="228" t="s">
        <v>28</v>
      </c>
      <c r="R210" s="492"/>
      <c r="S210" s="492"/>
      <c r="T210" s="492"/>
      <c r="U210" s="492"/>
      <c r="V210" s="492"/>
      <c r="W210" s="492"/>
      <c r="X210" s="492"/>
      <c r="Y210" s="164">
        <f t="shared" ref="Y210:Y221" si="190">AU130</f>
        <v>0</v>
      </c>
      <c r="Z210" s="234">
        <v>0</v>
      </c>
      <c r="AA210" s="234">
        <v>0</v>
      </c>
      <c r="AB210" s="234">
        <v>0</v>
      </c>
      <c r="AC210" s="295">
        <f t="shared" ref="AC210:AC219" si="191">SUM(Z210:AB210)</f>
        <v>0</v>
      </c>
      <c r="AD210" s="296">
        <f t="shared" ref="AD210:AD220" si="192">M210-AC210</f>
        <v>0</v>
      </c>
      <c r="AE210" s="223"/>
      <c r="AG210" s="415">
        <v>1</v>
      </c>
      <c r="AH210" s="228" t="s">
        <v>28</v>
      </c>
      <c r="AI210" s="492"/>
      <c r="AJ210" s="492"/>
      <c r="AK210" s="492"/>
      <c r="AL210" s="492"/>
      <c r="AM210" s="492"/>
      <c r="AN210" s="492"/>
      <c r="AO210" s="492"/>
      <c r="AP210" s="305">
        <f t="shared" ref="AP210:AP221" si="193">AU130</f>
        <v>0</v>
      </c>
      <c r="AQ210" s="234">
        <v>0</v>
      </c>
      <c r="AR210" s="234">
        <v>0</v>
      </c>
      <c r="AS210" s="234">
        <v>0</v>
      </c>
      <c r="AT210" s="277">
        <f t="shared" ref="AT210:AT219" si="194">SUM(AQ210:AS210)</f>
        <v>0</v>
      </c>
      <c r="AU210" s="278">
        <f>IF($S$233&lt;&gt;0, AC210+AP210-AT210, M210+AP210-AT210)</f>
        <v>0</v>
      </c>
    </row>
    <row r="211" spans="1:134" x14ac:dyDescent="0.35">
      <c r="A211" s="415">
        <v>2</v>
      </c>
      <c r="B211" s="228" t="s">
        <v>31</v>
      </c>
      <c r="C211" s="492"/>
      <c r="D211" s="492"/>
      <c r="E211" s="492"/>
      <c r="F211" s="492"/>
      <c r="G211" s="492"/>
      <c r="H211" s="492"/>
      <c r="I211" s="492"/>
      <c r="J211" s="234">
        <v>0</v>
      </c>
      <c r="K211" s="234">
        <v>0</v>
      </c>
      <c r="L211" s="234">
        <v>0</v>
      </c>
      <c r="M211" s="236">
        <f t="shared" si="177"/>
        <v>0</v>
      </c>
      <c r="N211" s="223"/>
      <c r="P211" s="415">
        <v>2</v>
      </c>
      <c r="Q211" s="228" t="s">
        <v>31</v>
      </c>
      <c r="R211" s="492"/>
      <c r="S211" s="492"/>
      <c r="T211" s="492"/>
      <c r="U211" s="492"/>
      <c r="V211" s="492"/>
      <c r="W211" s="492"/>
      <c r="X211" s="492"/>
      <c r="Y211" s="164">
        <f t="shared" si="190"/>
        <v>0</v>
      </c>
      <c r="Z211" s="234">
        <v>0</v>
      </c>
      <c r="AA211" s="234">
        <v>0</v>
      </c>
      <c r="AB211" s="234">
        <v>0</v>
      </c>
      <c r="AC211" s="295">
        <f t="shared" si="191"/>
        <v>0</v>
      </c>
      <c r="AD211" s="296">
        <f t="shared" si="192"/>
        <v>0</v>
      </c>
      <c r="AE211" s="223"/>
      <c r="AG211" s="415">
        <v>2</v>
      </c>
      <c r="AH211" s="228" t="s">
        <v>31</v>
      </c>
      <c r="AI211" s="492"/>
      <c r="AJ211" s="492"/>
      <c r="AK211" s="492"/>
      <c r="AL211" s="492"/>
      <c r="AM211" s="492"/>
      <c r="AN211" s="492"/>
      <c r="AO211" s="492"/>
      <c r="AP211" s="305">
        <f t="shared" si="193"/>
        <v>0</v>
      </c>
      <c r="AQ211" s="234">
        <v>0</v>
      </c>
      <c r="AR211" s="234">
        <v>0</v>
      </c>
      <c r="AS211" s="234">
        <v>0</v>
      </c>
      <c r="AT211" s="277">
        <f t="shared" si="194"/>
        <v>0</v>
      </c>
      <c r="AU211" s="278">
        <f t="shared" ref="AU211:AU221" si="195">IF($S$233&lt;&gt;0, AC211+AP211-AT211, M211+AP211-AT211)</f>
        <v>0</v>
      </c>
    </row>
    <row r="212" spans="1:134" x14ac:dyDescent="0.35">
      <c r="A212" s="415">
        <v>3</v>
      </c>
      <c r="B212" s="228" t="s">
        <v>32</v>
      </c>
      <c r="C212" s="492"/>
      <c r="D212" s="492"/>
      <c r="E212" s="492"/>
      <c r="F212" s="492"/>
      <c r="G212" s="492"/>
      <c r="H212" s="492"/>
      <c r="I212" s="492"/>
      <c r="J212" s="234">
        <v>0</v>
      </c>
      <c r="K212" s="234">
        <v>0</v>
      </c>
      <c r="L212" s="234">
        <v>0</v>
      </c>
      <c r="M212" s="236">
        <f t="shared" si="177"/>
        <v>0</v>
      </c>
      <c r="N212" s="223"/>
      <c r="P212" s="415">
        <v>3</v>
      </c>
      <c r="Q212" s="228" t="s">
        <v>32</v>
      </c>
      <c r="R212" s="492"/>
      <c r="S212" s="492"/>
      <c r="T212" s="492"/>
      <c r="U212" s="492"/>
      <c r="V212" s="492"/>
      <c r="W212" s="492"/>
      <c r="X212" s="492"/>
      <c r="Y212" s="164">
        <f t="shared" si="190"/>
        <v>0</v>
      </c>
      <c r="Z212" s="234">
        <v>0</v>
      </c>
      <c r="AA212" s="234">
        <v>0</v>
      </c>
      <c r="AB212" s="234">
        <v>0</v>
      </c>
      <c r="AC212" s="295">
        <f t="shared" si="191"/>
        <v>0</v>
      </c>
      <c r="AD212" s="296">
        <f t="shared" si="192"/>
        <v>0</v>
      </c>
      <c r="AE212" s="223"/>
      <c r="AG212" s="415">
        <v>3</v>
      </c>
      <c r="AH212" s="228" t="s">
        <v>32</v>
      </c>
      <c r="AI212" s="492"/>
      <c r="AJ212" s="492"/>
      <c r="AK212" s="492"/>
      <c r="AL212" s="492"/>
      <c r="AM212" s="492"/>
      <c r="AN212" s="492"/>
      <c r="AO212" s="492"/>
      <c r="AP212" s="305">
        <f t="shared" si="193"/>
        <v>0</v>
      </c>
      <c r="AQ212" s="234">
        <v>0</v>
      </c>
      <c r="AR212" s="234">
        <v>0</v>
      </c>
      <c r="AS212" s="234">
        <v>0</v>
      </c>
      <c r="AT212" s="277">
        <f t="shared" si="194"/>
        <v>0</v>
      </c>
      <c r="AU212" s="278">
        <f t="shared" si="195"/>
        <v>0</v>
      </c>
    </row>
    <row r="213" spans="1:134" s="358" customFormat="1" x14ac:dyDescent="0.35">
      <c r="A213" s="229">
        <v>4</v>
      </c>
      <c r="B213" s="228" t="s">
        <v>72</v>
      </c>
      <c r="C213" s="492"/>
      <c r="D213" s="492"/>
      <c r="E213" s="492"/>
      <c r="F213" s="492"/>
      <c r="G213" s="492"/>
      <c r="H213" s="492"/>
      <c r="I213" s="492"/>
      <c r="J213" s="234">
        <v>0</v>
      </c>
      <c r="K213" s="234">
        <v>0</v>
      </c>
      <c r="L213" s="234">
        <v>0</v>
      </c>
      <c r="M213" s="236">
        <f t="shared" si="177"/>
        <v>0</v>
      </c>
      <c r="N213" s="223"/>
      <c r="P213" s="229">
        <v>4</v>
      </c>
      <c r="Q213" s="228" t="s">
        <v>72</v>
      </c>
      <c r="R213" s="492"/>
      <c r="S213" s="492"/>
      <c r="T213" s="492"/>
      <c r="U213" s="492"/>
      <c r="V213" s="492"/>
      <c r="W213" s="492"/>
      <c r="X213" s="492"/>
      <c r="Y213" s="164">
        <f t="shared" si="190"/>
        <v>0</v>
      </c>
      <c r="Z213" s="234">
        <v>0</v>
      </c>
      <c r="AA213" s="234">
        <v>0</v>
      </c>
      <c r="AB213" s="234">
        <v>0</v>
      </c>
      <c r="AC213" s="295">
        <f t="shared" si="191"/>
        <v>0</v>
      </c>
      <c r="AD213" s="296">
        <f t="shared" si="192"/>
        <v>0</v>
      </c>
      <c r="AE213" s="223"/>
      <c r="AG213" s="229">
        <v>4</v>
      </c>
      <c r="AH213" s="228" t="s">
        <v>72</v>
      </c>
      <c r="AI213" s="492"/>
      <c r="AJ213" s="492"/>
      <c r="AK213" s="492"/>
      <c r="AL213" s="492"/>
      <c r="AM213" s="492"/>
      <c r="AN213" s="492"/>
      <c r="AO213" s="492"/>
      <c r="AP213" s="305">
        <f t="shared" si="193"/>
        <v>0</v>
      </c>
      <c r="AQ213" s="234">
        <v>0</v>
      </c>
      <c r="AR213" s="234">
        <v>0</v>
      </c>
      <c r="AS213" s="234">
        <v>0</v>
      </c>
      <c r="AT213" s="277">
        <f t="shared" si="194"/>
        <v>0</v>
      </c>
      <c r="AU213" s="278">
        <f t="shared" si="195"/>
        <v>0</v>
      </c>
    </row>
    <row r="214" spans="1:134" x14ac:dyDescent="0.35">
      <c r="A214" s="415">
        <v>5</v>
      </c>
      <c r="B214" s="228" t="s">
        <v>29</v>
      </c>
      <c r="C214" s="492"/>
      <c r="D214" s="492"/>
      <c r="E214" s="492"/>
      <c r="F214" s="492"/>
      <c r="G214" s="492"/>
      <c r="H214" s="492"/>
      <c r="I214" s="492"/>
      <c r="J214" s="234">
        <v>0</v>
      </c>
      <c r="K214" s="234">
        <v>0</v>
      </c>
      <c r="L214" s="234">
        <v>0</v>
      </c>
      <c r="M214" s="236">
        <f t="shared" si="177"/>
        <v>0</v>
      </c>
      <c r="N214" s="223"/>
      <c r="P214" s="415">
        <v>5</v>
      </c>
      <c r="Q214" s="228" t="s">
        <v>29</v>
      </c>
      <c r="R214" s="492"/>
      <c r="S214" s="492"/>
      <c r="T214" s="492"/>
      <c r="U214" s="492"/>
      <c r="V214" s="492"/>
      <c r="W214" s="492"/>
      <c r="X214" s="492"/>
      <c r="Y214" s="164">
        <f t="shared" si="190"/>
        <v>0</v>
      </c>
      <c r="Z214" s="234">
        <v>0</v>
      </c>
      <c r="AA214" s="234">
        <v>0</v>
      </c>
      <c r="AB214" s="234">
        <v>0</v>
      </c>
      <c r="AC214" s="295">
        <f t="shared" si="191"/>
        <v>0</v>
      </c>
      <c r="AD214" s="296">
        <f t="shared" si="192"/>
        <v>0</v>
      </c>
      <c r="AE214" s="223"/>
      <c r="AG214" s="415">
        <v>5</v>
      </c>
      <c r="AH214" s="228" t="s">
        <v>29</v>
      </c>
      <c r="AI214" s="492"/>
      <c r="AJ214" s="492"/>
      <c r="AK214" s="492"/>
      <c r="AL214" s="492"/>
      <c r="AM214" s="492"/>
      <c r="AN214" s="492"/>
      <c r="AO214" s="492"/>
      <c r="AP214" s="305">
        <f t="shared" si="193"/>
        <v>0</v>
      </c>
      <c r="AQ214" s="234">
        <v>0</v>
      </c>
      <c r="AR214" s="234">
        <v>0</v>
      </c>
      <c r="AS214" s="234">
        <v>0</v>
      </c>
      <c r="AT214" s="277">
        <f t="shared" si="194"/>
        <v>0</v>
      </c>
      <c r="AU214" s="278">
        <f t="shared" si="195"/>
        <v>0</v>
      </c>
    </row>
    <row r="215" spans="1:134" x14ac:dyDescent="0.35">
      <c r="A215" s="415">
        <v>6</v>
      </c>
      <c r="B215" s="228" t="s">
        <v>30</v>
      </c>
      <c r="C215" s="492"/>
      <c r="D215" s="492"/>
      <c r="E215" s="492"/>
      <c r="F215" s="492"/>
      <c r="G215" s="492"/>
      <c r="H215" s="492"/>
      <c r="I215" s="492"/>
      <c r="J215" s="234">
        <v>0</v>
      </c>
      <c r="K215" s="234">
        <v>0</v>
      </c>
      <c r="L215" s="234">
        <v>0</v>
      </c>
      <c r="M215" s="236">
        <f t="shared" si="177"/>
        <v>0</v>
      </c>
      <c r="N215" s="223"/>
      <c r="P215" s="415">
        <v>6</v>
      </c>
      <c r="Q215" s="228" t="s">
        <v>30</v>
      </c>
      <c r="R215" s="492"/>
      <c r="S215" s="492"/>
      <c r="T215" s="492"/>
      <c r="U215" s="492"/>
      <c r="V215" s="492"/>
      <c r="W215" s="492"/>
      <c r="X215" s="492"/>
      <c r="Y215" s="164">
        <f t="shared" si="190"/>
        <v>0</v>
      </c>
      <c r="Z215" s="234">
        <v>0</v>
      </c>
      <c r="AA215" s="234">
        <v>0</v>
      </c>
      <c r="AB215" s="234">
        <v>0</v>
      </c>
      <c r="AC215" s="295">
        <f t="shared" si="191"/>
        <v>0</v>
      </c>
      <c r="AD215" s="296">
        <f t="shared" si="192"/>
        <v>0</v>
      </c>
      <c r="AE215" s="223"/>
      <c r="AG215" s="415">
        <v>6</v>
      </c>
      <c r="AH215" s="228" t="s">
        <v>30</v>
      </c>
      <c r="AI215" s="492"/>
      <c r="AJ215" s="492"/>
      <c r="AK215" s="492"/>
      <c r="AL215" s="492"/>
      <c r="AM215" s="492"/>
      <c r="AN215" s="492"/>
      <c r="AO215" s="492"/>
      <c r="AP215" s="305">
        <f t="shared" si="193"/>
        <v>0</v>
      </c>
      <c r="AQ215" s="234">
        <v>0</v>
      </c>
      <c r="AR215" s="234">
        <v>0</v>
      </c>
      <c r="AS215" s="234">
        <v>0</v>
      </c>
      <c r="AT215" s="277">
        <f t="shared" si="194"/>
        <v>0</v>
      </c>
      <c r="AU215" s="278">
        <f t="shared" si="195"/>
        <v>0</v>
      </c>
    </row>
    <row r="216" spans="1:134" x14ac:dyDescent="0.35">
      <c r="A216" s="415">
        <v>7</v>
      </c>
      <c r="B216" s="228" t="s">
        <v>34</v>
      </c>
      <c r="C216" s="492"/>
      <c r="D216" s="492"/>
      <c r="E216" s="492"/>
      <c r="F216" s="492"/>
      <c r="G216" s="492"/>
      <c r="H216" s="492"/>
      <c r="I216" s="492"/>
      <c r="J216" s="234">
        <v>0</v>
      </c>
      <c r="K216" s="234">
        <v>0</v>
      </c>
      <c r="L216" s="234">
        <v>0</v>
      </c>
      <c r="M216" s="236">
        <f t="shared" si="177"/>
        <v>0</v>
      </c>
      <c r="N216" s="223"/>
      <c r="P216" s="415">
        <v>7</v>
      </c>
      <c r="Q216" s="228" t="s">
        <v>34</v>
      </c>
      <c r="R216" s="492"/>
      <c r="S216" s="492"/>
      <c r="T216" s="492"/>
      <c r="U216" s="492"/>
      <c r="V216" s="492"/>
      <c r="W216" s="492"/>
      <c r="X216" s="492"/>
      <c r="Y216" s="164">
        <f t="shared" si="190"/>
        <v>0</v>
      </c>
      <c r="Z216" s="234">
        <v>0</v>
      </c>
      <c r="AA216" s="234">
        <v>0</v>
      </c>
      <c r="AB216" s="234">
        <v>0</v>
      </c>
      <c r="AC216" s="295">
        <f t="shared" si="191"/>
        <v>0</v>
      </c>
      <c r="AD216" s="296">
        <f t="shared" si="192"/>
        <v>0</v>
      </c>
      <c r="AE216" s="223"/>
      <c r="AG216" s="415">
        <v>7</v>
      </c>
      <c r="AH216" s="228" t="s">
        <v>34</v>
      </c>
      <c r="AI216" s="492"/>
      <c r="AJ216" s="492"/>
      <c r="AK216" s="492"/>
      <c r="AL216" s="492"/>
      <c r="AM216" s="492"/>
      <c r="AN216" s="492"/>
      <c r="AO216" s="492"/>
      <c r="AP216" s="305">
        <f t="shared" si="193"/>
        <v>0</v>
      </c>
      <c r="AQ216" s="234">
        <v>0</v>
      </c>
      <c r="AR216" s="234">
        <v>0</v>
      </c>
      <c r="AS216" s="234">
        <v>0</v>
      </c>
      <c r="AT216" s="277">
        <f t="shared" si="194"/>
        <v>0</v>
      </c>
      <c r="AU216" s="278">
        <f t="shared" si="195"/>
        <v>0</v>
      </c>
    </row>
    <row r="217" spans="1:134" x14ac:dyDescent="0.35">
      <c r="A217" s="415">
        <v>8</v>
      </c>
      <c r="B217" s="228" t="s">
        <v>35</v>
      </c>
      <c r="C217" s="492"/>
      <c r="D217" s="492"/>
      <c r="E217" s="492"/>
      <c r="F217" s="492"/>
      <c r="G217" s="492"/>
      <c r="H217" s="492"/>
      <c r="I217" s="492"/>
      <c r="J217" s="234">
        <v>0</v>
      </c>
      <c r="K217" s="234">
        <v>0</v>
      </c>
      <c r="L217" s="234">
        <v>0</v>
      </c>
      <c r="M217" s="236">
        <f>SUM(J217:L217)</f>
        <v>0</v>
      </c>
      <c r="N217" s="223"/>
      <c r="P217" s="415">
        <v>8</v>
      </c>
      <c r="Q217" s="228" t="s">
        <v>35</v>
      </c>
      <c r="R217" s="492"/>
      <c r="S217" s="492"/>
      <c r="T217" s="492"/>
      <c r="U217" s="492"/>
      <c r="V217" s="492"/>
      <c r="W217" s="492"/>
      <c r="X217" s="492"/>
      <c r="Y217" s="164">
        <f t="shared" si="190"/>
        <v>0</v>
      </c>
      <c r="Z217" s="234">
        <v>0</v>
      </c>
      <c r="AA217" s="234">
        <v>0</v>
      </c>
      <c r="AB217" s="234">
        <v>0</v>
      </c>
      <c r="AC217" s="295">
        <f t="shared" si="191"/>
        <v>0</v>
      </c>
      <c r="AD217" s="296">
        <f t="shared" si="192"/>
        <v>0</v>
      </c>
      <c r="AE217" s="223"/>
      <c r="AG217" s="415">
        <v>8</v>
      </c>
      <c r="AH217" s="228" t="s">
        <v>35</v>
      </c>
      <c r="AI217" s="492"/>
      <c r="AJ217" s="492"/>
      <c r="AK217" s="492"/>
      <c r="AL217" s="492"/>
      <c r="AM217" s="492"/>
      <c r="AN217" s="492"/>
      <c r="AO217" s="492"/>
      <c r="AP217" s="305">
        <f t="shared" si="193"/>
        <v>0</v>
      </c>
      <c r="AQ217" s="234">
        <v>0</v>
      </c>
      <c r="AR217" s="234">
        <v>0</v>
      </c>
      <c r="AS217" s="234">
        <v>0</v>
      </c>
      <c r="AT217" s="277">
        <f t="shared" si="194"/>
        <v>0</v>
      </c>
      <c r="AU217" s="278">
        <f t="shared" si="195"/>
        <v>0</v>
      </c>
    </row>
    <row r="218" spans="1:134" x14ac:dyDescent="0.35">
      <c r="A218" s="415">
        <v>9</v>
      </c>
      <c r="B218" s="228" t="s">
        <v>50</v>
      </c>
      <c r="C218" s="492"/>
      <c r="D218" s="492"/>
      <c r="E218" s="492"/>
      <c r="F218" s="492"/>
      <c r="G218" s="492"/>
      <c r="H218" s="492"/>
      <c r="I218" s="492"/>
      <c r="J218" s="234">
        <v>0</v>
      </c>
      <c r="K218" s="234">
        <v>0</v>
      </c>
      <c r="L218" s="234">
        <v>0</v>
      </c>
      <c r="M218" s="236">
        <f t="shared" si="177"/>
        <v>0</v>
      </c>
      <c r="N218" s="223"/>
      <c r="P218" s="415">
        <v>9</v>
      </c>
      <c r="Q218" s="228" t="s">
        <v>50</v>
      </c>
      <c r="R218" s="492"/>
      <c r="S218" s="492"/>
      <c r="T218" s="492"/>
      <c r="U218" s="492"/>
      <c r="V218" s="492"/>
      <c r="W218" s="492"/>
      <c r="X218" s="492"/>
      <c r="Y218" s="164">
        <f t="shared" si="190"/>
        <v>0</v>
      </c>
      <c r="Z218" s="234">
        <v>0</v>
      </c>
      <c r="AA218" s="234">
        <v>0</v>
      </c>
      <c r="AB218" s="234">
        <v>0</v>
      </c>
      <c r="AC218" s="295">
        <f t="shared" si="191"/>
        <v>0</v>
      </c>
      <c r="AD218" s="296">
        <f t="shared" si="192"/>
        <v>0</v>
      </c>
      <c r="AE218" s="223"/>
      <c r="AG218" s="415">
        <v>9</v>
      </c>
      <c r="AH218" s="228" t="s">
        <v>50</v>
      </c>
      <c r="AI218" s="492"/>
      <c r="AJ218" s="492"/>
      <c r="AK218" s="492"/>
      <c r="AL218" s="492"/>
      <c r="AM218" s="492"/>
      <c r="AN218" s="492"/>
      <c r="AO218" s="492"/>
      <c r="AP218" s="305">
        <f t="shared" si="193"/>
        <v>0</v>
      </c>
      <c r="AQ218" s="234">
        <v>0</v>
      </c>
      <c r="AR218" s="234">
        <v>0</v>
      </c>
      <c r="AS218" s="234">
        <v>0</v>
      </c>
      <c r="AT218" s="277">
        <f t="shared" si="194"/>
        <v>0</v>
      </c>
      <c r="AU218" s="278">
        <f t="shared" si="195"/>
        <v>0</v>
      </c>
    </row>
    <row r="219" spans="1:134" x14ac:dyDescent="0.35">
      <c r="A219" s="229">
        <v>10</v>
      </c>
      <c r="B219" s="313" t="s">
        <v>205</v>
      </c>
      <c r="C219" s="623"/>
      <c r="D219" s="623"/>
      <c r="E219" s="623"/>
      <c r="F219" s="623"/>
      <c r="G219" s="623"/>
      <c r="H219" s="623"/>
      <c r="I219" s="623"/>
      <c r="J219" s="234">
        <v>0</v>
      </c>
      <c r="K219" s="234">
        <v>0</v>
      </c>
      <c r="L219" s="234">
        <v>0</v>
      </c>
      <c r="M219" s="236">
        <f t="shared" si="177"/>
        <v>0</v>
      </c>
      <c r="N219" s="223"/>
      <c r="P219" s="229">
        <v>10</v>
      </c>
      <c r="Q219" s="313" t="s">
        <v>205</v>
      </c>
      <c r="R219" s="623"/>
      <c r="S219" s="623"/>
      <c r="T219" s="623"/>
      <c r="U219" s="623"/>
      <c r="V219" s="623"/>
      <c r="W219" s="623"/>
      <c r="X219" s="623"/>
      <c r="Y219" s="164">
        <f t="shared" si="190"/>
        <v>0</v>
      </c>
      <c r="Z219" s="234">
        <v>0</v>
      </c>
      <c r="AA219" s="234">
        <v>0</v>
      </c>
      <c r="AB219" s="234">
        <v>0</v>
      </c>
      <c r="AC219" s="295">
        <f t="shared" si="191"/>
        <v>0</v>
      </c>
      <c r="AD219" s="296">
        <f t="shared" si="192"/>
        <v>0</v>
      </c>
      <c r="AE219" s="223"/>
      <c r="AG219" s="229">
        <v>10</v>
      </c>
      <c r="AH219" s="313" t="s">
        <v>205</v>
      </c>
      <c r="AI219" s="623"/>
      <c r="AJ219" s="623"/>
      <c r="AK219" s="623"/>
      <c r="AL219" s="623"/>
      <c r="AM219" s="623"/>
      <c r="AN219" s="623"/>
      <c r="AO219" s="623"/>
      <c r="AP219" s="305">
        <f t="shared" si="193"/>
        <v>0</v>
      </c>
      <c r="AQ219" s="234">
        <v>0</v>
      </c>
      <c r="AR219" s="234">
        <v>0</v>
      </c>
      <c r="AS219" s="234">
        <v>0</v>
      </c>
      <c r="AT219" s="277">
        <f t="shared" si="194"/>
        <v>0</v>
      </c>
      <c r="AU219" s="278">
        <f t="shared" si="195"/>
        <v>0</v>
      </c>
    </row>
    <row r="220" spans="1:134" x14ac:dyDescent="0.35">
      <c r="A220" s="229">
        <v>11</v>
      </c>
      <c r="B220" s="313" t="s">
        <v>205</v>
      </c>
      <c r="C220" s="623"/>
      <c r="D220" s="623"/>
      <c r="E220" s="623"/>
      <c r="F220" s="623"/>
      <c r="G220" s="623"/>
      <c r="H220" s="623"/>
      <c r="I220" s="623"/>
      <c r="J220" s="234">
        <v>0</v>
      </c>
      <c r="K220" s="234">
        <v>0</v>
      </c>
      <c r="L220" s="234">
        <v>0</v>
      </c>
      <c r="M220" s="236">
        <f>SUM(J220:L220)</f>
        <v>0</v>
      </c>
      <c r="N220" s="223"/>
      <c r="P220" s="229">
        <v>11</v>
      </c>
      <c r="Q220" s="313" t="s">
        <v>205</v>
      </c>
      <c r="R220" s="623"/>
      <c r="S220" s="623"/>
      <c r="T220" s="623"/>
      <c r="U220" s="623"/>
      <c r="V220" s="623"/>
      <c r="W220" s="623"/>
      <c r="X220" s="623"/>
      <c r="Y220" s="164">
        <f t="shared" si="190"/>
        <v>0</v>
      </c>
      <c r="Z220" s="234">
        <v>0</v>
      </c>
      <c r="AA220" s="234">
        <v>0</v>
      </c>
      <c r="AB220" s="234">
        <v>0</v>
      </c>
      <c r="AC220" s="295">
        <f>SUM(Z220:AB220)</f>
        <v>0</v>
      </c>
      <c r="AD220" s="296">
        <f t="shared" si="192"/>
        <v>0</v>
      </c>
      <c r="AE220" s="223"/>
      <c r="AG220" s="229">
        <v>11</v>
      </c>
      <c r="AH220" s="313" t="s">
        <v>205</v>
      </c>
      <c r="AI220" s="623"/>
      <c r="AJ220" s="623"/>
      <c r="AK220" s="623"/>
      <c r="AL220" s="623"/>
      <c r="AM220" s="623"/>
      <c r="AN220" s="623"/>
      <c r="AO220" s="623"/>
      <c r="AP220" s="305">
        <f t="shared" si="193"/>
        <v>0</v>
      </c>
      <c r="AQ220" s="234">
        <v>0</v>
      </c>
      <c r="AR220" s="234">
        <v>0</v>
      </c>
      <c r="AS220" s="234">
        <v>0</v>
      </c>
      <c r="AT220" s="277">
        <f>SUM(AQ220:AS220)</f>
        <v>0</v>
      </c>
      <c r="AU220" s="278">
        <f t="shared" si="195"/>
        <v>0</v>
      </c>
    </row>
    <row r="221" spans="1:134" ht="16" thickBot="1" x14ac:dyDescent="0.4">
      <c r="A221" s="578" t="s">
        <v>36</v>
      </c>
      <c r="B221" s="579"/>
      <c r="C221" s="579"/>
      <c r="D221" s="579"/>
      <c r="E221" s="579"/>
      <c r="F221" s="579"/>
      <c r="G221" s="579"/>
      <c r="H221" s="579"/>
      <c r="I221" s="579"/>
      <c r="J221" s="250">
        <f>SUM(J210:J220)</f>
        <v>0</v>
      </c>
      <c r="K221" s="250">
        <f t="shared" ref="K221:L221" si="196">SUM(K210:K220)</f>
        <v>0</v>
      </c>
      <c r="L221" s="250">
        <f t="shared" si="196"/>
        <v>0</v>
      </c>
      <c r="M221" s="237">
        <f>SUM(J221:L221)</f>
        <v>0</v>
      </c>
      <c r="N221" s="223"/>
      <c r="P221" s="578" t="s">
        <v>36</v>
      </c>
      <c r="Q221" s="579"/>
      <c r="R221" s="579"/>
      <c r="S221" s="579"/>
      <c r="T221" s="579"/>
      <c r="U221" s="579"/>
      <c r="V221" s="579"/>
      <c r="W221" s="579"/>
      <c r="X221" s="579"/>
      <c r="Y221" s="200">
        <f t="shared" si="190"/>
        <v>0</v>
      </c>
      <c r="Z221" s="293">
        <f>SUM(Z210:Z220)</f>
        <v>0</v>
      </c>
      <c r="AA221" s="293">
        <f t="shared" ref="AA221" si="197">SUM(AA210:AA220)</f>
        <v>0</v>
      </c>
      <c r="AB221" s="293">
        <f>SUM(AB210:AB220)</f>
        <v>0</v>
      </c>
      <c r="AC221" s="293">
        <f t="shared" ref="AC221:AD221" si="198">SUM(AC210:AC220)</f>
        <v>0</v>
      </c>
      <c r="AD221" s="294">
        <f t="shared" si="198"/>
        <v>0</v>
      </c>
      <c r="AE221" s="223"/>
      <c r="AG221" s="578" t="s">
        <v>36</v>
      </c>
      <c r="AH221" s="579"/>
      <c r="AI221" s="579"/>
      <c r="AJ221" s="579"/>
      <c r="AK221" s="579"/>
      <c r="AL221" s="579"/>
      <c r="AM221" s="579"/>
      <c r="AN221" s="579"/>
      <c r="AO221" s="579"/>
      <c r="AP221" s="306">
        <f t="shared" si="193"/>
        <v>0</v>
      </c>
      <c r="AQ221" s="275">
        <f>SUM(AQ210:AQ220)</f>
        <v>0</v>
      </c>
      <c r="AR221" s="275">
        <f t="shared" ref="AR221:AT221" si="199">SUM(AR210:AR220)</f>
        <v>0</v>
      </c>
      <c r="AS221" s="275">
        <f t="shared" si="199"/>
        <v>0</v>
      </c>
      <c r="AT221" s="275">
        <f t="shared" si="199"/>
        <v>0</v>
      </c>
      <c r="AU221" s="276">
        <f t="shared" si="195"/>
        <v>0</v>
      </c>
    </row>
    <row r="222" spans="1:134" s="358" customFormat="1" ht="3.75" customHeight="1" x14ac:dyDescent="0.35">
      <c r="B222" s="281"/>
      <c r="C222" s="284"/>
      <c r="D222" s="284"/>
      <c r="E222" s="284"/>
      <c r="F222" s="284"/>
      <c r="G222" s="284"/>
      <c r="H222" s="284"/>
      <c r="I222" s="284"/>
      <c r="J222" s="283"/>
      <c r="K222" s="283"/>
      <c r="L222" s="283"/>
      <c r="M222" s="246"/>
      <c r="N222" s="223"/>
      <c r="Q222" s="281"/>
      <c r="R222" s="284"/>
      <c r="S222" s="284"/>
      <c r="T222" s="284"/>
      <c r="U222" s="284"/>
      <c r="V222" s="284"/>
      <c r="W222" s="284"/>
      <c r="X222" s="284"/>
      <c r="Y222" s="304"/>
      <c r="Z222" s="283"/>
      <c r="AA222" s="283"/>
      <c r="AB222" s="283"/>
      <c r="AC222" s="246"/>
      <c r="AD222" s="246"/>
      <c r="AE222" s="223"/>
      <c r="AH222" s="281"/>
      <c r="AI222" s="284"/>
      <c r="AJ222" s="284"/>
      <c r="AK222" s="284"/>
      <c r="AL222" s="284"/>
      <c r="AM222" s="284"/>
      <c r="AN222" s="284"/>
      <c r="AO222" s="284"/>
      <c r="AP222" s="304"/>
      <c r="AQ222" s="283"/>
      <c r="AR222" s="283"/>
      <c r="AS222" s="283"/>
      <c r="AT222" s="246"/>
      <c r="AU222" s="246"/>
      <c r="AW222" s="357"/>
      <c r="AX222" s="357"/>
      <c r="AY222" s="357"/>
      <c r="AZ222" s="357"/>
      <c r="BA222" s="357"/>
      <c r="BB222" s="357"/>
      <c r="BC222" s="357"/>
      <c r="BD222" s="357"/>
      <c r="BE222" s="357"/>
      <c r="BF222" s="357"/>
      <c r="BG222" s="357"/>
      <c r="BH222" s="357"/>
      <c r="BI222" s="357"/>
      <c r="BJ222" s="357"/>
      <c r="BK222" s="357"/>
      <c r="BL222" s="357"/>
      <c r="BM222" s="357"/>
      <c r="BN222" s="357"/>
      <c r="BO222" s="357"/>
      <c r="BP222" s="357"/>
      <c r="BQ222" s="357"/>
      <c r="BR222" s="357"/>
      <c r="BS222" s="357"/>
      <c r="BT222" s="357"/>
      <c r="BU222" s="357"/>
      <c r="BV222" s="357"/>
      <c r="BW222" s="357"/>
      <c r="BX222" s="357"/>
      <c r="BY222" s="357"/>
      <c r="BZ222" s="357"/>
      <c r="CA222" s="357"/>
      <c r="CB222" s="357"/>
      <c r="CC222" s="357"/>
      <c r="CD222" s="357"/>
      <c r="CE222" s="357"/>
      <c r="CF222" s="357"/>
      <c r="CG222" s="357"/>
      <c r="CH222" s="357"/>
      <c r="CI222" s="357"/>
      <c r="CJ222" s="357"/>
      <c r="CK222" s="357"/>
      <c r="CL222" s="357"/>
      <c r="CM222" s="357"/>
      <c r="CN222" s="357"/>
      <c r="CO222" s="357"/>
      <c r="CP222" s="357"/>
      <c r="CQ222" s="357"/>
      <c r="CR222" s="357"/>
      <c r="CS222" s="357"/>
      <c r="CT222" s="357"/>
      <c r="CU222" s="357"/>
      <c r="CV222" s="357"/>
      <c r="CW222" s="357"/>
      <c r="CX222" s="357"/>
      <c r="CY222" s="357"/>
      <c r="CZ222" s="357"/>
      <c r="DA222" s="357"/>
      <c r="DB222" s="357"/>
      <c r="DC222" s="357"/>
      <c r="DD222" s="357"/>
      <c r="DE222" s="357"/>
      <c r="DF222" s="357"/>
      <c r="DG222" s="357"/>
      <c r="DH222" s="357"/>
      <c r="DI222" s="357"/>
      <c r="DJ222" s="357"/>
      <c r="DK222" s="357"/>
      <c r="DL222" s="357"/>
      <c r="DM222" s="357"/>
      <c r="DN222" s="357"/>
      <c r="DO222" s="357"/>
      <c r="DP222" s="357"/>
      <c r="DQ222" s="357"/>
      <c r="DR222" s="357"/>
      <c r="DS222" s="357"/>
      <c r="DT222" s="357"/>
      <c r="DU222" s="357"/>
      <c r="DV222" s="357"/>
      <c r="DW222" s="357"/>
      <c r="DX222" s="357"/>
      <c r="DY222" s="357"/>
      <c r="DZ222" s="357"/>
      <c r="EA222" s="357"/>
      <c r="EB222" s="357"/>
      <c r="EC222" s="357"/>
      <c r="ED222" s="357"/>
    </row>
    <row r="223" spans="1:134" ht="3.75" customHeight="1" thickBot="1" x14ac:dyDescent="0.4">
      <c r="A223" s="242"/>
      <c r="B223" s="242"/>
      <c r="C223" s="242"/>
      <c r="D223" s="242"/>
      <c r="E223" s="242"/>
      <c r="F223" s="242"/>
      <c r="G223" s="242"/>
      <c r="H223" s="242"/>
      <c r="I223" s="413"/>
      <c r="J223" s="246"/>
      <c r="K223" s="246"/>
      <c r="L223" s="246"/>
      <c r="M223" s="246"/>
      <c r="N223" s="223"/>
      <c r="P223" s="242"/>
      <c r="Q223" s="242"/>
      <c r="R223" s="242"/>
      <c r="S223" s="242"/>
      <c r="T223" s="242"/>
      <c r="U223" s="242"/>
      <c r="V223" s="242"/>
      <c r="W223" s="242"/>
      <c r="X223" s="413"/>
      <c r="Y223" s="246"/>
      <c r="Z223" s="246"/>
      <c r="AA223" s="246"/>
      <c r="AB223" s="246"/>
      <c r="AC223" s="246"/>
      <c r="AD223" s="246"/>
      <c r="AE223" s="223"/>
      <c r="AG223" s="242"/>
      <c r="AH223" s="242"/>
      <c r="AI223" s="242"/>
      <c r="AJ223" s="242"/>
      <c r="AK223" s="242"/>
      <c r="AL223" s="242"/>
      <c r="AM223" s="242"/>
      <c r="AN223" s="242"/>
      <c r="AO223" s="413"/>
      <c r="AP223" s="246"/>
      <c r="AQ223" s="246"/>
      <c r="AR223" s="246"/>
      <c r="AS223" s="246"/>
      <c r="AT223" s="246"/>
      <c r="AU223" s="246"/>
    </row>
    <row r="224" spans="1:134" x14ac:dyDescent="0.35">
      <c r="A224" s="544" t="s">
        <v>189</v>
      </c>
      <c r="B224" s="545"/>
      <c r="C224" s="545"/>
      <c r="D224" s="545"/>
      <c r="E224" s="545"/>
      <c r="F224" s="545"/>
      <c r="G224" s="545"/>
      <c r="H224" s="545"/>
      <c r="I224" s="545"/>
      <c r="J224" s="244">
        <f>SUM(J221, J207, J201, H194)</f>
        <v>0</v>
      </c>
      <c r="K224" s="244">
        <f>SUM( K221, K207, K201, K194)</f>
        <v>0</v>
      </c>
      <c r="L224" s="244">
        <f>SUM( L221, L207, L201, L194)</f>
        <v>0</v>
      </c>
      <c r="M224" s="245">
        <f>SUM(J224:L224)</f>
        <v>0</v>
      </c>
      <c r="N224" s="223"/>
      <c r="P224" s="544" t="s">
        <v>182</v>
      </c>
      <c r="Q224" s="545"/>
      <c r="R224" s="545"/>
      <c r="S224" s="545"/>
      <c r="T224" s="545"/>
      <c r="U224" s="545"/>
      <c r="V224" s="545"/>
      <c r="W224" s="545"/>
      <c r="X224" s="545"/>
      <c r="Y224" s="199">
        <f t="shared" ref="Y224:Y225" si="200">AU144</f>
        <v>0</v>
      </c>
      <c r="Z224" s="300">
        <f>SUM(Z221, Z207, Z201, X194)</f>
        <v>0</v>
      </c>
      <c r="AA224" s="300">
        <f>SUM(AA221, AA207, AA201, AA194)</f>
        <v>0</v>
      </c>
      <c r="AB224" s="300">
        <f>SUM(AB221, AB207, AB201, AB194, )</f>
        <v>0</v>
      </c>
      <c r="AC224" s="300">
        <f t="shared" ref="AC224" si="201">SUM(Z224:AB224)</f>
        <v>0</v>
      </c>
      <c r="AD224" s="301">
        <f>M224-AC224</f>
        <v>0</v>
      </c>
      <c r="AE224" s="246"/>
      <c r="AG224" s="544" t="s">
        <v>182</v>
      </c>
      <c r="AH224" s="545"/>
      <c r="AI224" s="545"/>
      <c r="AJ224" s="545"/>
      <c r="AK224" s="545"/>
      <c r="AL224" s="545"/>
      <c r="AM224" s="545"/>
      <c r="AN224" s="545"/>
      <c r="AO224" s="545"/>
      <c r="AP224" s="205">
        <f t="shared" ref="AP224:AP225" si="202">AU144</f>
        <v>0</v>
      </c>
      <c r="AQ224" s="286">
        <f>SUM( AQ221, AQ207, AQ201, AO194)</f>
        <v>0</v>
      </c>
      <c r="AR224" s="286">
        <f>SUM( AR221, AR207, AR201, AR194)</f>
        <v>0</v>
      </c>
      <c r="AS224" s="286">
        <f>SUM( AS221, AS207, AS201, AS194, )</f>
        <v>0</v>
      </c>
      <c r="AT224" s="286">
        <f t="shared" ref="AT224" si="203">SUM(AQ224:AS224)</f>
        <v>0</v>
      </c>
      <c r="AU224" s="287">
        <f>IF($S$233&lt;&gt;0, AC224+AP224-AT224, M224+AP224-AT224)</f>
        <v>0</v>
      </c>
      <c r="AV224" s="246"/>
    </row>
    <row r="225" spans="1:134" ht="16" thickBot="1" x14ac:dyDescent="0.4">
      <c r="A225" s="540" t="s">
        <v>183</v>
      </c>
      <c r="B225" s="541"/>
      <c r="C225" s="541"/>
      <c r="D225" s="541"/>
      <c r="E225" s="541"/>
      <c r="F225" s="541"/>
      <c r="G225" s="541"/>
      <c r="H225" s="541"/>
      <c r="I225" s="541"/>
      <c r="J225" s="593">
        <f>SUM(K221, L221, K207, L207, K201, L201, K194, L194)</f>
        <v>0</v>
      </c>
      <c r="K225" s="593"/>
      <c r="L225" s="593"/>
      <c r="M225" s="594"/>
      <c r="N225" s="223"/>
      <c r="P225" s="540" t="s">
        <v>183</v>
      </c>
      <c r="Q225" s="541"/>
      <c r="R225" s="541"/>
      <c r="S225" s="541"/>
      <c r="T225" s="541"/>
      <c r="U225" s="541"/>
      <c r="V225" s="541"/>
      <c r="W225" s="541"/>
      <c r="X225" s="541"/>
      <c r="Y225" s="200">
        <f t="shared" si="200"/>
        <v>0</v>
      </c>
      <c r="Z225" s="588">
        <f>SUM(AA221, AB221, AA207, AB207, AA201, AB201, AA194, AB194)</f>
        <v>0</v>
      </c>
      <c r="AA225" s="588"/>
      <c r="AB225" s="588"/>
      <c r="AC225" s="588"/>
      <c r="AD225" s="330">
        <f>M225-Z225</f>
        <v>0</v>
      </c>
      <c r="AE225" s="223"/>
      <c r="AG225" s="540" t="s">
        <v>183</v>
      </c>
      <c r="AH225" s="541"/>
      <c r="AI225" s="541"/>
      <c r="AJ225" s="541"/>
      <c r="AK225" s="541"/>
      <c r="AL225" s="541"/>
      <c r="AM225" s="541"/>
      <c r="AN225" s="541"/>
      <c r="AO225" s="541"/>
      <c r="AP225" s="306">
        <f t="shared" si="202"/>
        <v>0</v>
      </c>
      <c r="AQ225" s="539">
        <f>SUM( AR221, AS221, AR207, AS207, AR201, AS201, AR194, AS194)</f>
        <v>0</v>
      </c>
      <c r="AR225" s="539"/>
      <c r="AS225" s="539"/>
      <c r="AT225" s="539"/>
      <c r="AU225" s="276">
        <f>IF($S$233&lt;&gt;0, AC225+AP225-AT225, M225+AP225-AT225)</f>
        <v>0</v>
      </c>
    </row>
    <row r="226" spans="1:134" s="224" customFormat="1" ht="16" thickBot="1" x14ac:dyDescent="0.4">
      <c r="A226" s="358"/>
      <c r="B226" s="413"/>
      <c r="C226" s="413"/>
      <c r="D226" s="413"/>
      <c r="E226" s="413"/>
      <c r="F226" s="413"/>
      <c r="G226" s="413"/>
      <c r="H226" s="413"/>
      <c r="I226" s="413"/>
      <c r="J226" s="258"/>
      <c r="K226" s="258"/>
      <c r="L226" s="258"/>
      <c r="M226" s="358"/>
      <c r="N226" s="223"/>
      <c r="O226" s="357"/>
      <c r="P226" s="358"/>
      <c r="Q226" s="413"/>
      <c r="R226" s="413"/>
      <c r="S226" s="413"/>
      <c r="T226" s="413"/>
      <c r="U226" s="413"/>
      <c r="V226" s="413"/>
      <c r="W226" s="413"/>
      <c r="X226" s="413"/>
      <c r="Y226" s="258"/>
      <c r="Z226" s="258"/>
      <c r="AA226" s="258"/>
      <c r="AB226" s="358"/>
      <c r="AC226" s="358"/>
      <c r="AD226" s="358"/>
      <c r="AE226" s="223"/>
      <c r="AF226" s="357"/>
      <c r="AG226" s="358"/>
      <c r="AH226" s="413"/>
      <c r="AI226" s="413"/>
      <c r="AJ226" s="413"/>
      <c r="AK226" s="413"/>
      <c r="AL226" s="413"/>
      <c r="AM226" s="413"/>
      <c r="AN226" s="413"/>
      <c r="AO226" s="413"/>
      <c r="AP226" s="258"/>
      <c r="AQ226" s="258"/>
      <c r="AR226" s="258"/>
      <c r="AS226" s="358"/>
      <c r="AT226" s="358"/>
      <c r="AU226" s="358"/>
      <c r="AV226" s="357"/>
      <c r="AW226" s="357"/>
      <c r="AX226" s="357"/>
      <c r="AY226" s="357"/>
      <c r="AZ226" s="357"/>
      <c r="BA226" s="357"/>
      <c r="BB226" s="357"/>
      <c r="BC226" s="357"/>
      <c r="BD226" s="357"/>
      <c r="BE226" s="357"/>
      <c r="BF226" s="357"/>
      <c r="BG226" s="357"/>
      <c r="BH226" s="357"/>
      <c r="BI226" s="357"/>
      <c r="BJ226" s="357"/>
      <c r="BK226" s="357"/>
      <c r="BL226" s="357"/>
      <c r="BM226" s="357"/>
      <c r="BN226" s="357"/>
      <c r="BO226" s="357"/>
      <c r="BP226" s="357"/>
      <c r="BQ226" s="357"/>
      <c r="BR226" s="357"/>
      <c r="BS226" s="357"/>
      <c r="BT226" s="357"/>
      <c r="BU226" s="357"/>
      <c r="BV226" s="357"/>
      <c r="BW226" s="357"/>
      <c r="BX226" s="357"/>
      <c r="BY226" s="357"/>
      <c r="BZ226" s="357"/>
      <c r="CA226" s="357"/>
      <c r="CB226" s="357"/>
      <c r="CC226" s="357"/>
      <c r="CD226" s="357"/>
      <c r="CE226" s="357"/>
      <c r="CF226" s="357"/>
      <c r="CG226" s="357"/>
      <c r="CH226" s="357"/>
      <c r="CI226" s="357"/>
      <c r="CJ226" s="357"/>
      <c r="CK226" s="357"/>
      <c r="CL226" s="357"/>
      <c r="CM226" s="357"/>
      <c r="CN226" s="357"/>
      <c r="CO226" s="357"/>
      <c r="CP226" s="357"/>
      <c r="CQ226" s="357"/>
      <c r="CR226" s="357"/>
      <c r="CS226" s="357"/>
      <c r="CT226" s="357"/>
      <c r="CU226" s="357"/>
      <c r="CV226" s="357"/>
      <c r="CW226" s="357"/>
      <c r="CX226" s="357"/>
      <c r="CY226" s="357"/>
      <c r="CZ226" s="357"/>
      <c r="DA226" s="357"/>
      <c r="DB226" s="357"/>
      <c r="DC226" s="357"/>
      <c r="DD226" s="357"/>
      <c r="DE226" s="357"/>
      <c r="DF226" s="357"/>
      <c r="DG226" s="357"/>
      <c r="DH226" s="357"/>
      <c r="DI226" s="357"/>
      <c r="DJ226" s="357"/>
      <c r="DK226" s="357"/>
      <c r="DL226" s="357"/>
      <c r="DM226" s="357"/>
      <c r="DN226" s="357"/>
      <c r="DO226" s="357"/>
      <c r="DP226" s="357"/>
      <c r="DQ226" s="357"/>
      <c r="DR226" s="357"/>
      <c r="DS226" s="357"/>
      <c r="DT226" s="357"/>
      <c r="DU226" s="357"/>
      <c r="DV226" s="357"/>
      <c r="DW226" s="357"/>
      <c r="DX226" s="357"/>
      <c r="DY226" s="357"/>
      <c r="DZ226" s="357"/>
      <c r="EA226" s="357"/>
      <c r="EB226" s="357"/>
      <c r="EC226" s="357"/>
      <c r="ED226" s="357"/>
    </row>
    <row r="227" spans="1:134" s="242" customFormat="1" x14ac:dyDescent="0.35">
      <c r="A227" s="502" t="s">
        <v>100</v>
      </c>
      <c r="B227" s="503"/>
      <c r="C227" s="503"/>
      <c r="D227" s="503"/>
      <c r="E227" s="503"/>
      <c r="F227" s="503"/>
      <c r="G227" s="503"/>
      <c r="H227" s="503"/>
      <c r="I227" s="503"/>
      <c r="J227" s="425" t="s">
        <v>17</v>
      </c>
      <c r="K227" s="542" t="s">
        <v>4</v>
      </c>
      <c r="L227" s="542"/>
      <c r="M227" s="418" t="s">
        <v>49</v>
      </c>
      <c r="N227" s="261"/>
      <c r="P227" s="502" t="s">
        <v>100</v>
      </c>
      <c r="Q227" s="503"/>
      <c r="R227" s="503"/>
      <c r="S227" s="503"/>
      <c r="T227" s="503"/>
      <c r="U227" s="503"/>
      <c r="V227" s="503"/>
      <c r="W227" s="503"/>
      <c r="X227" s="503"/>
      <c r="Y227" s="414" t="s">
        <v>111</v>
      </c>
      <c r="Z227" s="425" t="s">
        <v>77</v>
      </c>
      <c r="AA227" s="542" t="s">
        <v>4</v>
      </c>
      <c r="AB227" s="542"/>
      <c r="AC227" s="414" t="s">
        <v>18</v>
      </c>
      <c r="AD227" s="268" t="s">
        <v>114</v>
      </c>
      <c r="AE227" s="261"/>
      <c r="AG227" s="502" t="s">
        <v>100</v>
      </c>
      <c r="AH227" s="503"/>
      <c r="AI227" s="503"/>
      <c r="AJ227" s="503"/>
      <c r="AK227" s="503"/>
      <c r="AL227" s="503"/>
      <c r="AM227" s="503"/>
      <c r="AN227" s="503"/>
      <c r="AO227" s="503"/>
      <c r="AP227" s="414" t="s">
        <v>111</v>
      </c>
      <c r="AQ227" s="425" t="s">
        <v>212</v>
      </c>
      <c r="AR227" s="542" t="s">
        <v>4</v>
      </c>
      <c r="AS227" s="542"/>
      <c r="AT227" s="414" t="s">
        <v>214</v>
      </c>
      <c r="AU227" s="268" t="s">
        <v>260</v>
      </c>
      <c r="AW227" s="357"/>
      <c r="AX227" s="357"/>
      <c r="AY227" s="357"/>
      <c r="AZ227" s="357"/>
      <c r="BA227" s="357"/>
      <c r="BB227" s="357"/>
      <c r="BC227" s="357"/>
      <c r="BD227" s="357"/>
      <c r="BE227" s="357"/>
      <c r="BF227" s="357"/>
      <c r="BG227" s="357"/>
      <c r="BH227" s="357"/>
      <c r="BI227" s="357"/>
      <c r="BJ227" s="357"/>
      <c r="BK227" s="357"/>
      <c r="BL227" s="357"/>
      <c r="BM227" s="357"/>
      <c r="BN227" s="357"/>
      <c r="BO227" s="357"/>
      <c r="BP227" s="357"/>
      <c r="BQ227" s="357"/>
      <c r="BR227" s="357"/>
      <c r="BS227" s="357"/>
      <c r="BT227" s="357"/>
      <c r="BU227" s="357"/>
      <c r="BV227" s="357"/>
      <c r="BW227" s="357"/>
      <c r="BX227" s="357"/>
      <c r="BY227" s="357"/>
      <c r="BZ227" s="357"/>
      <c r="CA227" s="357"/>
      <c r="CB227" s="357"/>
      <c r="CC227" s="357"/>
      <c r="CD227" s="357"/>
      <c r="CE227" s="357"/>
      <c r="CF227" s="357"/>
      <c r="CG227" s="357"/>
      <c r="CH227" s="357"/>
      <c r="CI227" s="357"/>
      <c r="CJ227" s="357"/>
      <c r="CK227" s="357"/>
      <c r="CL227" s="357"/>
      <c r="CM227" s="357"/>
      <c r="CN227" s="357"/>
      <c r="CO227" s="357"/>
      <c r="CP227" s="357"/>
      <c r="CQ227" s="357"/>
      <c r="CR227" s="357"/>
      <c r="CS227" s="357"/>
      <c r="CT227" s="357"/>
      <c r="CU227" s="357"/>
      <c r="CV227" s="357"/>
      <c r="CW227" s="357"/>
      <c r="CX227" s="357"/>
      <c r="CY227" s="357"/>
      <c r="CZ227" s="357"/>
      <c r="DA227" s="357"/>
      <c r="DB227" s="357"/>
      <c r="DC227" s="357"/>
      <c r="DD227" s="357"/>
      <c r="DE227" s="357"/>
      <c r="DF227" s="357"/>
      <c r="DG227" s="357"/>
      <c r="DH227" s="357"/>
      <c r="DI227" s="357"/>
      <c r="DJ227" s="357"/>
      <c r="DK227" s="357"/>
      <c r="DL227" s="357"/>
      <c r="DM227" s="357"/>
      <c r="DN227" s="357"/>
      <c r="DO227" s="357"/>
      <c r="DP227" s="357"/>
      <c r="DQ227" s="357"/>
      <c r="DR227" s="357"/>
      <c r="DS227" s="357"/>
      <c r="DT227" s="357"/>
      <c r="DU227" s="357"/>
      <c r="DV227" s="357"/>
      <c r="DW227" s="357"/>
      <c r="DX227" s="357"/>
      <c r="DY227" s="357"/>
      <c r="DZ227" s="357"/>
      <c r="EA227" s="357"/>
      <c r="EB227" s="357"/>
      <c r="EC227" s="357"/>
      <c r="ED227" s="357"/>
    </row>
    <row r="228" spans="1:134" ht="16" thickBot="1" x14ac:dyDescent="0.4">
      <c r="A228" s="540" t="s">
        <v>37</v>
      </c>
      <c r="B228" s="541"/>
      <c r="C228" s="541"/>
      <c r="D228" s="541"/>
      <c r="E228" s="541"/>
      <c r="F228" s="541"/>
      <c r="G228" s="541"/>
      <c r="H228" s="541"/>
      <c r="I228" s="541"/>
      <c r="J228" s="243">
        <f>(SUM(J221, J207, J201, H194))*'Cumulative Budget'!$G$36</f>
        <v>0</v>
      </c>
      <c r="K228" s="593">
        <f>(SUM(K221, L221, K207, L207, K201, L201, K194, L194))*'Cumulative Budget'!$G$36</f>
        <v>0</v>
      </c>
      <c r="L228" s="593"/>
      <c r="M228" s="237">
        <f t="shared" ref="M228" si="204">SUM(J228:L228)</f>
        <v>0</v>
      </c>
      <c r="N228" s="223"/>
      <c r="P228" s="540" t="s">
        <v>37</v>
      </c>
      <c r="Q228" s="541"/>
      <c r="R228" s="541"/>
      <c r="S228" s="541"/>
      <c r="T228" s="541"/>
      <c r="U228" s="541"/>
      <c r="V228" s="541"/>
      <c r="W228" s="541"/>
      <c r="X228" s="541"/>
      <c r="Y228" s="200">
        <f t="shared" ref="Y228:Y230" si="205">AU148</f>
        <v>0</v>
      </c>
      <c r="Z228" s="302">
        <f>(SUM(Z221, Z207, Z201, X194))*'Cumulative Budget'!$G$36</f>
        <v>0</v>
      </c>
      <c r="AA228" s="588">
        <f>(SUM(AA221, AB221, AA207, AB207, AA201, AB201, AA194, AB194))*'Cumulative Budget'!$G$36</f>
        <v>0</v>
      </c>
      <c r="AB228" s="588"/>
      <c r="AC228" s="293">
        <f t="shared" ref="AC228" si="206">SUM(Z228:AB228)</f>
        <v>0</v>
      </c>
      <c r="AD228" s="294">
        <f t="shared" ref="AD228" si="207">M228-AC228</f>
        <v>0</v>
      </c>
      <c r="AE228" s="223"/>
      <c r="AG228" s="540" t="s">
        <v>37</v>
      </c>
      <c r="AH228" s="541"/>
      <c r="AI228" s="541"/>
      <c r="AJ228" s="541"/>
      <c r="AK228" s="541"/>
      <c r="AL228" s="541"/>
      <c r="AM228" s="541"/>
      <c r="AN228" s="541"/>
      <c r="AO228" s="541"/>
      <c r="AP228" s="306">
        <f t="shared" ref="AP228:AP230" si="208">AU148</f>
        <v>0</v>
      </c>
      <c r="AQ228" s="443">
        <v>0</v>
      </c>
      <c r="AR228" s="563">
        <v>0</v>
      </c>
      <c r="AS228" s="563"/>
      <c r="AT228" s="275">
        <f>SUM(AQ228:AS228)</f>
        <v>0</v>
      </c>
      <c r="AU228" s="276">
        <f>IF($S$233&lt;&gt;0, AC228+AP228-AT228, M228+AP228-AT228)</f>
        <v>0</v>
      </c>
    </row>
    <row r="229" spans="1:134" s="358" customFormat="1" ht="16" thickBot="1" x14ac:dyDescent="0.4">
      <c r="A229" s="359" t="s">
        <v>99</v>
      </c>
      <c r="B229" s="359"/>
      <c r="J229" s="233"/>
      <c r="K229" s="233"/>
      <c r="L229" s="233"/>
      <c r="M229" s="233"/>
      <c r="N229" s="223"/>
      <c r="O229" s="357"/>
      <c r="P229" s="359" t="s">
        <v>99</v>
      </c>
      <c r="Q229" s="359"/>
      <c r="Z229" s="233"/>
      <c r="AA229" s="233"/>
      <c r="AB229" s="233"/>
      <c r="AC229" s="233"/>
      <c r="AD229" s="233"/>
      <c r="AE229" s="223"/>
      <c r="AG229" s="359" t="s">
        <v>99</v>
      </c>
      <c r="AH229" s="359"/>
      <c r="AQ229" s="233"/>
      <c r="AR229" s="233"/>
      <c r="AS229" s="233"/>
      <c r="AT229" s="233"/>
      <c r="AU229" s="233"/>
      <c r="AV229" s="357"/>
      <c r="AW229" s="357"/>
      <c r="AX229" s="357"/>
      <c r="AY229" s="357"/>
      <c r="AZ229" s="357"/>
      <c r="BA229" s="357"/>
      <c r="BB229" s="357"/>
      <c r="BC229" s="357"/>
      <c r="BD229" s="357"/>
      <c r="BE229" s="357"/>
      <c r="BF229" s="357"/>
      <c r="BG229" s="357"/>
      <c r="BH229" s="357"/>
      <c r="BI229" s="357"/>
      <c r="BJ229" s="357"/>
      <c r="BK229" s="357"/>
      <c r="BL229" s="357"/>
      <c r="BM229" s="357"/>
      <c r="BN229" s="357"/>
      <c r="BO229" s="357"/>
      <c r="BP229" s="357"/>
      <c r="BQ229" s="357"/>
      <c r="BR229" s="357"/>
      <c r="BS229" s="357"/>
      <c r="BT229" s="357"/>
      <c r="BU229" s="357"/>
      <c r="BV229" s="357"/>
      <c r="BW229" s="357"/>
      <c r="BX229" s="357"/>
      <c r="BY229" s="357"/>
      <c r="BZ229" s="357"/>
      <c r="CA229" s="357"/>
      <c r="CB229" s="357"/>
      <c r="CC229" s="357"/>
      <c r="CD229" s="357"/>
      <c r="CE229" s="357"/>
      <c r="CF229" s="357"/>
      <c r="CG229" s="357"/>
      <c r="CH229" s="357"/>
      <c r="CI229" s="357"/>
      <c r="CJ229" s="357"/>
      <c r="CK229" s="357"/>
      <c r="CL229" s="357"/>
      <c r="CM229" s="357"/>
      <c r="CN229" s="357"/>
      <c r="CO229" s="357"/>
      <c r="CP229" s="357"/>
      <c r="CQ229" s="357"/>
      <c r="CR229" s="357"/>
      <c r="CS229" s="357"/>
      <c r="CT229" s="357"/>
      <c r="CU229" s="357"/>
      <c r="CV229" s="357"/>
      <c r="CW229" s="357"/>
      <c r="CX229" s="357"/>
      <c r="CY229" s="357"/>
      <c r="CZ229" s="357"/>
      <c r="DA229" s="357"/>
      <c r="DB229" s="357"/>
      <c r="DC229" s="357"/>
      <c r="DD229" s="357"/>
      <c r="DE229" s="357"/>
      <c r="DF229" s="357"/>
      <c r="DG229" s="357"/>
      <c r="DH229" s="357"/>
      <c r="DI229" s="357"/>
      <c r="DJ229" s="357"/>
      <c r="DK229" s="357"/>
      <c r="DL229" s="357"/>
      <c r="DM229" s="357"/>
      <c r="DN229" s="357"/>
      <c r="DO229" s="357"/>
      <c r="DP229" s="357"/>
      <c r="DQ229" s="357"/>
      <c r="DR229" s="357"/>
      <c r="DS229" s="357"/>
      <c r="DT229" s="357"/>
      <c r="DU229" s="357"/>
      <c r="DV229" s="357"/>
      <c r="DW229" s="357"/>
      <c r="DX229" s="357"/>
      <c r="DY229" s="357"/>
      <c r="DZ229" s="357"/>
      <c r="EA229" s="357"/>
      <c r="EB229" s="357"/>
      <c r="EC229" s="357"/>
      <c r="ED229" s="357"/>
    </row>
    <row r="230" spans="1:134" s="331" customFormat="1" ht="16" thickBot="1" x14ac:dyDescent="0.4">
      <c r="A230" s="621" t="s">
        <v>101</v>
      </c>
      <c r="B230" s="622"/>
      <c r="C230" s="622"/>
      <c r="D230" s="622"/>
      <c r="E230" s="622"/>
      <c r="F230" s="622"/>
      <c r="G230" s="622"/>
      <c r="H230" s="622"/>
      <c r="I230" s="622"/>
      <c r="J230" s="239">
        <f xml:space="preserve"> SUM(J228, J221, J207, J201, H194)</f>
        <v>0</v>
      </c>
      <c r="K230" s="211">
        <f xml:space="preserve"> SUM(K228, K221, K207, K201, K194)</f>
        <v>0</v>
      </c>
      <c r="L230" s="239">
        <f xml:space="preserve"> SUM(L221, L207, L201, L194)</f>
        <v>0</v>
      </c>
      <c r="M230" s="240">
        <f>SUM(J230:L230)</f>
        <v>0</v>
      </c>
      <c r="N230" s="246"/>
      <c r="P230" s="589" t="s">
        <v>101</v>
      </c>
      <c r="Q230" s="590"/>
      <c r="R230" s="590"/>
      <c r="S230" s="590"/>
      <c r="T230" s="590"/>
      <c r="U230" s="590"/>
      <c r="V230" s="590"/>
      <c r="W230" s="590"/>
      <c r="X230" s="590"/>
      <c r="Y230" s="201">
        <f t="shared" si="205"/>
        <v>0</v>
      </c>
      <c r="Z230" s="303">
        <f xml:space="preserve"> SUM(Z228, Z221, Z207, Z201, X194)</f>
        <v>0</v>
      </c>
      <c r="AA230" s="212">
        <f xml:space="preserve"> SUM(AA228, AA221, AA207, AA201, AA194)</f>
        <v>0</v>
      </c>
      <c r="AB230" s="303">
        <f xml:space="preserve"> SUM(AB221, AB207, AB201, AB194)</f>
        <v>0</v>
      </c>
      <c r="AC230" s="297">
        <f>SUM(Z230:AB230)</f>
        <v>0</v>
      </c>
      <c r="AD230" s="298">
        <f t="shared" ref="AD230" si="209">M230-AC230</f>
        <v>0</v>
      </c>
      <c r="AE230" s="246"/>
      <c r="AG230" s="564" t="s">
        <v>101</v>
      </c>
      <c r="AH230" s="565"/>
      <c r="AI230" s="565"/>
      <c r="AJ230" s="565"/>
      <c r="AK230" s="565"/>
      <c r="AL230" s="565"/>
      <c r="AM230" s="565"/>
      <c r="AN230" s="565"/>
      <c r="AO230" s="565"/>
      <c r="AP230" s="206">
        <f t="shared" si="208"/>
        <v>0</v>
      </c>
      <c r="AQ230" s="288">
        <f xml:space="preserve"> SUM(AQ228, AQ221, AQ207, AQ201, AO194)</f>
        <v>0</v>
      </c>
      <c r="AR230" s="213">
        <f xml:space="preserve"> SUM(AR228, AR221, AR207, AR201, AR194)</f>
        <v>0</v>
      </c>
      <c r="AS230" s="288">
        <f xml:space="preserve"> SUM(AS221, AS207, AS201, AS194)</f>
        <v>0</v>
      </c>
      <c r="AT230" s="279">
        <f>SUM(AQ230:AS230)</f>
        <v>0</v>
      </c>
      <c r="AU230" s="280">
        <f>IF($S$233&lt;&gt;0, AC230+AP230-AT230, M230+AP230-AT230)</f>
        <v>0</v>
      </c>
    </row>
    <row r="231" spans="1:134" x14ac:dyDescent="0.35">
      <c r="F231" s="357"/>
      <c r="G231" s="357"/>
      <c r="N231" s="223"/>
    </row>
    <row r="232" spans="1:134" ht="16" thickBot="1" x14ac:dyDescent="0.4">
      <c r="F232" s="357"/>
      <c r="G232" s="357"/>
      <c r="AG232" s="270"/>
      <c r="AH232" s="270"/>
    </row>
    <row r="233" spans="1:134" x14ac:dyDescent="0.35">
      <c r="B233" s="576" t="s">
        <v>230</v>
      </c>
      <c r="C233" s="577"/>
      <c r="D233" s="264">
        <f>J230</f>
        <v>0</v>
      </c>
      <c r="F233" s="357"/>
      <c r="G233" s="357"/>
      <c r="O233" s="309"/>
      <c r="P233" s="645" t="s">
        <v>230</v>
      </c>
      <c r="Q233" s="646"/>
      <c r="R233" s="646"/>
      <c r="S233" s="351">
        <f>Z230</f>
        <v>0</v>
      </c>
      <c r="T233" s="646" t="s">
        <v>104</v>
      </c>
      <c r="U233" s="646"/>
      <c r="V233" s="160">
        <f>D233-S233</f>
        <v>0</v>
      </c>
      <c r="W233" s="430"/>
      <c r="X233" s="601"/>
      <c r="Y233" s="601"/>
      <c r="Z233" s="430"/>
      <c r="AA233" s="430"/>
      <c r="AF233" s="309"/>
      <c r="AG233" s="609" t="s">
        <v>191</v>
      </c>
      <c r="AH233" s="554"/>
      <c r="AI233" s="637">
        <f>AQ230</f>
        <v>0</v>
      </c>
      <c r="AJ233" s="637"/>
      <c r="AK233" s="548" t="s">
        <v>196</v>
      </c>
      <c r="AL233" s="548"/>
      <c r="AM233" s="287">
        <f>IF($S$73&lt;&gt;0, S233+'Year 1'!AM265-AI233, D233+'Year 1'!AM265-AI233)</f>
        <v>0</v>
      </c>
      <c r="AO233" s="315" t="s">
        <v>89</v>
      </c>
      <c r="AP233" s="556"/>
      <c r="AQ233" s="556"/>
      <c r="AR233" s="556" t="s">
        <v>90</v>
      </c>
      <c r="AS233" s="612"/>
    </row>
    <row r="234" spans="1:134" x14ac:dyDescent="0.35">
      <c r="B234" s="535" t="s">
        <v>231</v>
      </c>
      <c r="C234" s="536"/>
      <c r="D234" s="390">
        <f>K230</f>
        <v>0</v>
      </c>
      <c r="F234" s="357"/>
      <c r="G234" s="357"/>
      <c r="O234" s="309"/>
      <c r="P234" s="585" t="s">
        <v>231</v>
      </c>
      <c r="Q234" s="586"/>
      <c r="R234" s="586"/>
      <c r="S234" s="393">
        <f>AA230</f>
        <v>0</v>
      </c>
      <c r="T234" s="585" t="s">
        <v>105</v>
      </c>
      <c r="U234" s="586"/>
      <c r="V234" s="161">
        <f>D234-S234</f>
        <v>0</v>
      </c>
      <c r="W234" s="430"/>
      <c r="X234" s="604"/>
      <c r="Y234" s="604"/>
      <c r="Z234" s="604"/>
      <c r="AA234" s="604"/>
      <c r="AF234" s="309"/>
      <c r="AG234" s="549" t="s">
        <v>192</v>
      </c>
      <c r="AH234" s="550"/>
      <c r="AI234" s="639">
        <f>AR230</f>
        <v>0</v>
      </c>
      <c r="AJ234" s="606"/>
      <c r="AK234" s="550" t="s">
        <v>197</v>
      </c>
      <c r="AL234" s="550"/>
      <c r="AM234" s="278">
        <f>IF($S$73&lt;&gt;0, S234+'Year 1'!AM266-AI234, D234+'Year 1'!AM266-AI234)</f>
        <v>0</v>
      </c>
      <c r="AO234" s="314" t="s">
        <v>91</v>
      </c>
      <c r="AP234" s="532"/>
      <c r="AQ234" s="532"/>
      <c r="AR234" s="532"/>
      <c r="AS234" s="562"/>
    </row>
    <row r="235" spans="1:134" ht="16" thickBot="1" x14ac:dyDescent="0.4">
      <c r="B235" s="535" t="s">
        <v>135</v>
      </c>
      <c r="C235" s="536"/>
      <c r="D235" s="265">
        <f>L230</f>
        <v>0</v>
      </c>
      <c r="F235" s="357"/>
      <c r="G235" s="357"/>
      <c r="O235" s="309"/>
      <c r="P235" s="585" t="s">
        <v>135</v>
      </c>
      <c r="Q235" s="586"/>
      <c r="R235" s="586"/>
      <c r="S235" s="189">
        <f>AB230</f>
        <v>0</v>
      </c>
      <c r="T235" s="585" t="s">
        <v>106</v>
      </c>
      <c r="U235" s="586"/>
      <c r="V235" s="161">
        <f>D235-S235</f>
        <v>0</v>
      </c>
      <c r="W235" s="430"/>
      <c r="X235" s="601"/>
      <c r="Y235" s="601"/>
      <c r="Z235" s="430"/>
      <c r="AA235" s="430"/>
      <c r="AF235" s="309"/>
      <c r="AG235" s="549" t="s">
        <v>193</v>
      </c>
      <c r="AH235" s="550"/>
      <c r="AI235" s="606">
        <f>AS230</f>
        <v>0</v>
      </c>
      <c r="AJ235" s="606"/>
      <c r="AK235" s="550" t="s">
        <v>198</v>
      </c>
      <c r="AL235" s="550"/>
      <c r="AM235" s="278">
        <f>IF($S$73&lt;&gt;0, S235+'Year 1'!AM267-AI235, D235+'Year 1'!AM267-AI235)</f>
        <v>0</v>
      </c>
      <c r="AO235" s="318" t="s">
        <v>92</v>
      </c>
      <c r="AP235" s="557"/>
      <c r="AQ235" s="557"/>
      <c r="AR235" s="557" t="s">
        <v>90</v>
      </c>
      <c r="AS235" s="613"/>
    </row>
    <row r="236" spans="1:134" ht="16" thickBot="1" x14ac:dyDescent="0.4">
      <c r="B236" s="535" t="s">
        <v>232</v>
      </c>
      <c r="C236" s="536"/>
      <c r="D236" s="390">
        <f>K230+L230</f>
        <v>0</v>
      </c>
      <c r="F236" s="357"/>
      <c r="G236" s="357"/>
      <c r="O236" s="309"/>
      <c r="P236" s="585" t="s">
        <v>232</v>
      </c>
      <c r="Q236" s="586"/>
      <c r="R236" s="586"/>
      <c r="S236" s="393">
        <f>SUM(S234:S235)</f>
        <v>0</v>
      </c>
      <c r="T236" s="585" t="s">
        <v>107</v>
      </c>
      <c r="U236" s="586"/>
      <c r="V236" s="161">
        <f>D236-S236</f>
        <v>0</v>
      </c>
      <c r="W236" s="431"/>
      <c r="X236" s="431"/>
      <c r="Y236" s="431"/>
      <c r="Z236" s="431"/>
      <c r="AA236" s="431"/>
      <c r="AF236" s="309"/>
      <c r="AG236" s="549" t="s">
        <v>194</v>
      </c>
      <c r="AH236" s="550"/>
      <c r="AI236" s="639">
        <f>SUM(AI234:AI235)</f>
        <v>0</v>
      </c>
      <c r="AJ236" s="606"/>
      <c r="AK236" s="550" t="s">
        <v>200</v>
      </c>
      <c r="AL236" s="550"/>
      <c r="AM236" s="278">
        <f>IF($S$73&lt;&gt;0, S236+'Year 1'!AM268-AI236, D236+'Year 1'!AM268-AI236)</f>
        <v>0</v>
      </c>
      <c r="AO236" s="431"/>
      <c r="AP236" s="431"/>
      <c r="AQ236" s="431"/>
      <c r="AR236" s="431"/>
      <c r="AS236" s="431"/>
    </row>
    <row r="237" spans="1:134" ht="16" thickBot="1" x14ac:dyDescent="0.4">
      <c r="B237" s="535" t="s">
        <v>233</v>
      </c>
      <c r="C237" s="536"/>
      <c r="D237" s="265">
        <f>M230</f>
        <v>0</v>
      </c>
      <c r="F237" s="357"/>
      <c r="G237" s="357"/>
      <c r="O237" s="309"/>
      <c r="P237" s="585" t="s">
        <v>233</v>
      </c>
      <c r="Q237" s="586"/>
      <c r="R237" s="586"/>
      <c r="S237" s="189">
        <f>AC230</f>
        <v>0</v>
      </c>
      <c r="T237" s="580" t="s">
        <v>108</v>
      </c>
      <c r="U237" s="580"/>
      <c r="V237" s="196">
        <f>D237-S237</f>
        <v>0</v>
      </c>
      <c r="W237" s="602"/>
      <c r="X237" s="602"/>
      <c r="Y237" s="604"/>
      <c r="Z237" s="604"/>
      <c r="AA237" s="604"/>
      <c r="AB237" s="358"/>
      <c r="AC237" s="358"/>
      <c r="AD237" s="358"/>
      <c r="AF237" s="309"/>
      <c r="AG237" s="549" t="s">
        <v>271</v>
      </c>
      <c r="AH237" s="550"/>
      <c r="AI237" s="606">
        <f>AT230</f>
        <v>0</v>
      </c>
      <c r="AJ237" s="606"/>
      <c r="AK237" s="611" t="s">
        <v>272</v>
      </c>
      <c r="AL237" s="611"/>
      <c r="AM237" s="312">
        <f>IF($S$73&lt;&gt;0, S237+'Year 1'!AM269-AI237, D237+'Year 1'!AM269-AI237)</f>
        <v>0</v>
      </c>
      <c r="AO237" s="428" t="s">
        <v>93</v>
      </c>
      <c r="AP237" s="429"/>
      <c r="AQ237" s="630"/>
      <c r="AR237" s="630"/>
      <c r="AS237" s="631"/>
      <c r="AT237" s="358"/>
      <c r="AU237" s="358"/>
    </row>
    <row r="238" spans="1:134" x14ac:dyDescent="0.35">
      <c r="B238" s="535" t="s">
        <v>174</v>
      </c>
      <c r="C238" s="536"/>
      <c r="D238" s="324" t="e">
        <f>L230/K230</f>
        <v>#DIV/0!</v>
      </c>
      <c r="F238" s="357"/>
      <c r="G238" s="357"/>
      <c r="O238" s="309"/>
      <c r="P238" s="585" t="s">
        <v>174</v>
      </c>
      <c r="Q238" s="586"/>
      <c r="R238" s="586"/>
      <c r="S238" s="203" t="e">
        <f>S235/S234</f>
        <v>#DIV/0!</v>
      </c>
      <c r="T238" s="188"/>
      <c r="U238" s="188"/>
      <c r="V238" s="190"/>
      <c r="W238" s="358"/>
      <c r="X238" s="358"/>
      <c r="Y238" s="358"/>
      <c r="Z238" s="358"/>
      <c r="AA238" s="358"/>
      <c r="AF238" s="309"/>
      <c r="AG238" s="624" t="s">
        <v>208</v>
      </c>
      <c r="AH238" s="617"/>
      <c r="AI238" s="607" t="e">
        <f>AQ228/AQ230</f>
        <v>#DIV/0!</v>
      </c>
      <c r="AJ238" s="608"/>
      <c r="AK238" s="167"/>
      <c r="AL238" s="166"/>
      <c r="AM238" s="166"/>
      <c r="AO238" s="358"/>
      <c r="AP238" s="358"/>
      <c r="AQ238" s="358"/>
      <c r="AR238" s="358"/>
      <c r="AS238" s="358"/>
    </row>
    <row r="239" spans="1:134" ht="16" thickBot="1" x14ac:dyDescent="0.4">
      <c r="B239" s="537" t="s">
        <v>144</v>
      </c>
      <c r="C239" s="538"/>
      <c r="D239" s="266" t="e">
        <f>D242 &amp; D243 &amp; D244</f>
        <v>#DIV/0!</v>
      </c>
      <c r="F239" s="357"/>
      <c r="G239" s="357"/>
      <c r="O239" s="309"/>
      <c r="P239" s="638" t="s">
        <v>144</v>
      </c>
      <c r="Q239" s="580"/>
      <c r="R239" s="580"/>
      <c r="S239" s="204" t="e">
        <f>S242 &amp; S243 &amp; S244</f>
        <v>#DIV/0!</v>
      </c>
      <c r="T239" s="188"/>
      <c r="U239" s="188"/>
      <c r="V239" s="190"/>
      <c r="AF239" s="309"/>
      <c r="AG239" s="537" t="s">
        <v>209</v>
      </c>
      <c r="AH239" s="538"/>
      <c r="AI239" s="647" t="e">
        <f>AR228/(AR230+AS230)</f>
        <v>#DIV/0!</v>
      </c>
      <c r="AJ239" s="648"/>
    </row>
    <row r="240" spans="1:134" x14ac:dyDescent="0.35">
      <c r="F240" s="357"/>
      <c r="G240" s="357"/>
      <c r="S240" s="166"/>
    </row>
    <row r="241" spans="1:47" x14ac:dyDescent="0.35">
      <c r="F241" s="357"/>
      <c r="G241" s="357"/>
    </row>
    <row r="242" spans="1:47" x14ac:dyDescent="0.35">
      <c r="D242" s="357" t="e">
        <f>D233/D233</f>
        <v>#DIV/0!</v>
      </c>
      <c r="F242" s="357"/>
      <c r="G242" s="357"/>
      <c r="S242" s="357" t="e">
        <f>S233/S233</f>
        <v>#DIV/0!</v>
      </c>
    </row>
    <row r="243" spans="1:47" x14ac:dyDescent="0.35">
      <c r="D243" s="357" t="s">
        <v>145</v>
      </c>
      <c r="F243" s="357"/>
      <c r="G243" s="357"/>
      <c r="S243" s="357" t="s">
        <v>145</v>
      </c>
    </row>
    <row r="244" spans="1:47" x14ac:dyDescent="0.35">
      <c r="D244" s="225" t="e">
        <f>D236/D233</f>
        <v>#DIV/0!</v>
      </c>
      <c r="F244" s="357"/>
      <c r="G244" s="357"/>
      <c r="S244" s="225" t="e">
        <f>S236/S233</f>
        <v>#DIV/0!</v>
      </c>
    </row>
    <row r="245" spans="1:47" x14ac:dyDescent="0.35">
      <c r="F245" s="357"/>
      <c r="G245" s="357"/>
    </row>
    <row r="246" spans="1:47" ht="16" thickBot="1" x14ac:dyDescent="0.4">
      <c r="F246" s="357"/>
      <c r="G246" s="357"/>
    </row>
    <row r="247" spans="1:47" s="242" customFormat="1" x14ac:dyDescent="0.35">
      <c r="A247" s="519" t="s">
        <v>97</v>
      </c>
      <c r="B247" s="520"/>
      <c r="C247" s="520"/>
      <c r="D247" s="520"/>
      <c r="E247" s="520"/>
      <c r="F247" s="520"/>
      <c r="G247" s="520"/>
      <c r="H247" s="520"/>
      <c r="I247" s="520"/>
      <c r="J247" s="520"/>
      <c r="K247" s="520"/>
      <c r="L247" s="520"/>
      <c r="M247" s="521"/>
      <c r="N247" s="413"/>
      <c r="P247" s="573" t="s">
        <v>259</v>
      </c>
      <c r="Q247" s="574"/>
      <c r="R247" s="574"/>
      <c r="S247" s="574"/>
      <c r="T247" s="574"/>
      <c r="U247" s="574"/>
      <c r="V247" s="574"/>
      <c r="W247" s="574"/>
      <c r="X247" s="574"/>
      <c r="Y247" s="574"/>
      <c r="Z247" s="574"/>
      <c r="AA247" s="574"/>
      <c r="AB247" s="574"/>
      <c r="AC247" s="574"/>
      <c r="AD247" s="575"/>
      <c r="AG247" s="614" t="s">
        <v>274</v>
      </c>
      <c r="AH247" s="615"/>
      <c r="AI247" s="615"/>
      <c r="AJ247" s="615"/>
      <c r="AK247" s="615"/>
      <c r="AL247" s="615"/>
      <c r="AM247" s="615"/>
      <c r="AN247" s="615"/>
      <c r="AO247" s="615"/>
      <c r="AP247" s="615"/>
      <c r="AQ247" s="615"/>
      <c r="AR247" s="615"/>
      <c r="AS247" s="615"/>
      <c r="AT247" s="615"/>
      <c r="AU247" s="616"/>
    </row>
    <row r="248" spans="1:47" s="242" customFormat="1" x14ac:dyDescent="0.35">
      <c r="A248" s="522" t="s">
        <v>7</v>
      </c>
      <c r="B248" s="496"/>
      <c r="C248" s="496"/>
      <c r="D248" s="496"/>
      <c r="E248" s="496"/>
      <c r="F248" s="496"/>
      <c r="G248" s="496"/>
      <c r="H248" s="496"/>
      <c r="I248" s="496"/>
      <c r="J248" s="496"/>
      <c r="K248" s="496"/>
      <c r="L248" s="496"/>
      <c r="M248" s="523"/>
      <c r="N248" s="413"/>
      <c r="P248" s="522" t="s">
        <v>259</v>
      </c>
      <c r="Q248" s="496"/>
      <c r="R248" s="496"/>
      <c r="S248" s="496"/>
      <c r="T248" s="496"/>
      <c r="U248" s="496"/>
      <c r="V248" s="496"/>
      <c r="W248" s="496"/>
      <c r="X248" s="496"/>
      <c r="Y248" s="496"/>
      <c r="Z248" s="496"/>
      <c r="AA248" s="496"/>
      <c r="AB248" s="496"/>
      <c r="AC248" s="496"/>
      <c r="AD248" s="523"/>
      <c r="AG248" s="522" t="s">
        <v>273</v>
      </c>
      <c r="AH248" s="496"/>
      <c r="AI248" s="496"/>
      <c r="AJ248" s="496"/>
      <c r="AK248" s="496"/>
      <c r="AL248" s="496"/>
      <c r="AM248" s="496"/>
      <c r="AN248" s="496"/>
      <c r="AO248" s="496"/>
      <c r="AP248" s="496"/>
      <c r="AQ248" s="496"/>
      <c r="AR248" s="496"/>
      <c r="AS248" s="496"/>
      <c r="AT248" s="496"/>
      <c r="AU248" s="523"/>
    </row>
    <row r="249" spans="1:47" s="165" customFormat="1" x14ac:dyDescent="0.35">
      <c r="A249" s="495" t="s">
        <v>234</v>
      </c>
      <c r="B249" s="491"/>
      <c r="C249" s="525"/>
      <c r="D249" s="525"/>
      <c r="E249" s="525"/>
      <c r="F249" s="525"/>
      <c r="G249" s="409" t="s">
        <v>235</v>
      </c>
      <c r="H249" s="525"/>
      <c r="I249" s="525"/>
      <c r="J249" s="525"/>
      <c r="K249" s="525"/>
      <c r="L249" s="525"/>
      <c r="M249" s="526"/>
      <c r="N249" s="432"/>
      <c r="P249" s="495" t="s">
        <v>234</v>
      </c>
      <c r="Q249" s="491"/>
      <c r="R249" s="525"/>
      <c r="S249" s="525"/>
      <c r="T249" s="525"/>
      <c r="U249" s="525"/>
      <c r="V249" s="525"/>
      <c r="W249" s="409" t="s">
        <v>235</v>
      </c>
      <c r="X249" s="525"/>
      <c r="Y249" s="525"/>
      <c r="Z249" s="525"/>
      <c r="AA249" s="525"/>
      <c r="AB249" s="525"/>
      <c r="AC249" s="525"/>
      <c r="AD249" s="526"/>
      <c r="AG249" s="495" t="s">
        <v>234</v>
      </c>
      <c r="AH249" s="491"/>
      <c r="AI249" s="525"/>
      <c r="AJ249" s="525"/>
      <c r="AK249" s="525"/>
      <c r="AL249" s="525"/>
      <c r="AM249" s="525"/>
      <c r="AN249" s="409" t="s">
        <v>235</v>
      </c>
      <c r="AO249" s="525"/>
      <c r="AP249" s="525"/>
      <c r="AQ249" s="525"/>
      <c r="AR249" s="525"/>
      <c r="AS249" s="525"/>
      <c r="AT249" s="525"/>
      <c r="AU249" s="526"/>
    </row>
    <row r="250" spans="1:47" x14ac:dyDescent="0.35">
      <c r="A250" s="522" t="s">
        <v>0</v>
      </c>
      <c r="B250" s="496"/>
      <c r="C250" s="512"/>
      <c r="D250" s="512"/>
      <c r="E250" s="512"/>
      <c r="F250" s="512"/>
      <c r="G250" s="512"/>
      <c r="H250" s="512"/>
      <c r="I250" s="512"/>
      <c r="J250" s="512"/>
      <c r="K250" s="512"/>
      <c r="L250" s="512"/>
      <c r="M250" s="527"/>
      <c r="P250" s="522" t="s">
        <v>0</v>
      </c>
      <c r="Q250" s="496"/>
      <c r="R250" s="617"/>
      <c r="S250" s="617"/>
      <c r="T250" s="617"/>
      <c r="U250" s="617"/>
      <c r="V250" s="617"/>
      <c r="W250" s="617"/>
      <c r="X250" s="617"/>
      <c r="Y250" s="617"/>
      <c r="Z250" s="617"/>
      <c r="AA250" s="617"/>
      <c r="AB250" s="617"/>
      <c r="AC250" s="617"/>
      <c r="AD250" s="618"/>
      <c r="AG250" s="522" t="s">
        <v>0</v>
      </c>
      <c r="AH250" s="496"/>
      <c r="AI250" s="617"/>
      <c r="AJ250" s="617"/>
      <c r="AK250" s="617"/>
      <c r="AL250" s="617"/>
      <c r="AM250" s="617"/>
      <c r="AN250" s="617"/>
      <c r="AO250" s="617"/>
      <c r="AP250" s="617"/>
      <c r="AQ250" s="617"/>
      <c r="AR250" s="617"/>
      <c r="AS250" s="617"/>
      <c r="AT250" s="617"/>
      <c r="AU250" s="618"/>
    </row>
    <row r="251" spans="1:47" x14ac:dyDescent="0.35">
      <c r="A251" s="522" t="s">
        <v>96</v>
      </c>
      <c r="B251" s="496"/>
      <c r="C251" s="512"/>
      <c r="D251" s="512"/>
      <c r="E251" s="512"/>
      <c r="F251" s="512"/>
      <c r="G251" s="512"/>
      <c r="H251" s="512"/>
      <c r="I251" s="512"/>
      <c r="J251" s="512"/>
      <c r="K251" s="512"/>
      <c r="L251" s="512"/>
      <c r="M251" s="527"/>
      <c r="P251" s="522" t="s">
        <v>96</v>
      </c>
      <c r="Q251" s="496"/>
      <c r="R251" s="617"/>
      <c r="S251" s="617"/>
      <c r="T251" s="617"/>
      <c r="U251" s="617"/>
      <c r="V251" s="617"/>
      <c r="W251" s="617"/>
      <c r="X251" s="617"/>
      <c r="Y251" s="617"/>
      <c r="Z251" s="617"/>
      <c r="AA251" s="617"/>
      <c r="AB251" s="617"/>
      <c r="AC251" s="617"/>
      <c r="AD251" s="618"/>
      <c r="AG251" s="522" t="s">
        <v>96</v>
      </c>
      <c r="AH251" s="496"/>
      <c r="AI251" s="617"/>
      <c r="AJ251" s="617"/>
      <c r="AK251" s="617"/>
      <c r="AL251" s="617"/>
      <c r="AM251" s="617"/>
      <c r="AN251" s="617"/>
      <c r="AO251" s="617"/>
      <c r="AP251" s="617"/>
      <c r="AQ251" s="617"/>
      <c r="AR251" s="617"/>
      <c r="AS251" s="617"/>
      <c r="AT251" s="617"/>
      <c r="AU251" s="618"/>
    </row>
    <row r="252" spans="1:47" ht="16" thickBot="1" x14ac:dyDescent="0.4">
      <c r="A252" s="540" t="s">
        <v>2</v>
      </c>
      <c r="B252" s="541"/>
      <c r="C252" s="528"/>
      <c r="D252" s="528"/>
      <c r="E252" s="528"/>
      <c r="F252" s="528"/>
      <c r="G252" s="528"/>
      <c r="H252" s="528"/>
      <c r="I252" s="528"/>
      <c r="J252" s="528"/>
      <c r="K252" s="528"/>
      <c r="L252" s="528"/>
      <c r="M252" s="529"/>
      <c r="P252" s="540" t="s">
        <v>2</v>
      </c>
      <c r="Q252" s="541"/>
      <c r="R252" s="494"/>
      <c r="S252" s="494"/>
      <c r="T252" s="494"/>
      <c r="U252" s="494"/>
      <c r="V252" s="494"/>
      <c r="W252" s="494"/>
      <c r="X252" s="494"/>
      <c r="Y252" s="494"/>
      <c r="Z252" s="494"/>
      <c r="AA252" s="494"/>
      <c r="AB252" s="494"/>
      <c r="AC252" s="494"/>
      <c r="AD252" s="619"/>
      <c r="AG252" s="540" t="s">
        <v>2</v>
      </c>
      <c r="AH252" s="541"/>
      <c r="AI252" s="494"/>
      <c r="AJ252" s="494"/>
      <c r="AK252" s="494"/>
      <c r="AL252" s="494"/>
      <c r="AM252" s="494"/>
      <c r="AN252" s="494"/>
      <c r="AO252" s="494"/>
      <c r="AP252" s="494"/>
      <c r="AQ252" s="494"/>
      <c r="AR252" s="494"/>
      <c r="AS252" s="494"/>
      <c r="AT252" s="494"/>
      <c r="AU252" s="619"/>
    </row>
    <row r="253" spans="1:47" ht="16" thickBot="1" x14ac:dyDescent="0.4">
      <c r="F253" s="357"/>
      <c r="G253" s="357"/>
    </row>
    <row r="254" spans="1:47" s="242" customFormat="1" x14ac:dyDescent="0.35">
      <c r="A254" s="502" t="s">
        <v>84</v>
      </c>
      <c r="B254" s="503"/>
      <c r="C254" s="503"/>
      <c r="D254" s="503"/>
      <c r="E254" s="503"/>
      <c r="F254" s="503"/>
      <c r="G254" s="503"/>
      <c r="H254" s="503"/>
      <c r="I254" s="503"/>
      <c r="J254" s="503"/>
      <c r="K254" s="503"/>
      <c r="L254" s="503"/>
      <c r="M254" s="518"/>
      <c r="N254" s="413"/>
      <c r="P254" s="502" t="s">
        <v>84</v>
      </c>
      <c r="Q254" s="503"/>
      <c r="R254" s="503"/>
      <c r="S254" s="503"/>
      <c r="T254" s="503"/>
      <c r="U254" s="503"/>
      <c r="V254" s="503"/>
      <c r="W254" s="503"/>
      <c r="X254" s="503"/>
      <c r="Y254" s="503"/>
      <c r="Z254" s="503"/>
      <c r="AA254" s="503"/>
      <c r="AB254" s="503"/>
      <c r="AC254" s="503"/>
      <c r="AD254" s="518"/>
      <c r="AE254" s="413"/>
      <c r="AG254" s="502" t="s">
        <v>84</v>
      </c>
      <c r="AH254" s="503"/>
      <c r="AI254" s="503"/>
      <c r="AJ254" s="503"/>
      <c r="AK254" s="503"/>
      <c r="AL254" s="503"/>
      <c r="AM254" s="503"/>
      <c r="AN254" s="503"/>
      <c r="AO254" s="503"/>
      <c r="AP254" s="503"/>
      <c r="AQ254" s="503"/>
      <c r="AR254" s="503"/>
      <c r="AS254" s="503"/>
      <c r="AT254" s="503"/>
      <c r="AU254" s="518"/>
    </row>
    <row r="255" spans="1:47" s="242" customFormat="1" x14ac:dyDescent="0.35">
      <c r="A255" s="419"/>
      <c r="B255" s="412" t="s">
        <v>85</v>
      </c>
      <c r="C255" s="496" t="s">
        <v>13</v>
      </c>
      <c r="D255" s="496"/>
      <c r="E255" s="424" t="s">
        <v>14</v>
      </c>
      <c r="F255" s="412" t="s">
        <v>171</v>
      </c>
      <c r="G255" s="412" t="s">
        <v>68</v>
      </c>
      <c r="H255" s="422" t="s">
        <v>151</v>
      </c>
      <c r="I255" s="412" t="s">
        <v>80</v>
      </c>
      <c r="J255" s="412" t="s">
        <v>81</v>
      </c>
      <c r="K255" s="422" t="s">
        <v>82</v>
      </c>
      <c r="L255" s="412" t="s">
        <v>150</v>
      </c>
      <c r="M255" s="259" t="s">
        <v>18</v>
      </c>
      <c r="N255" s="413"/>
      <c r="P255" s="419"/>
      <c r="Q255" s="412" t="s">
        <v>85</v>
      </c>
      <c r="R255" s="496" t="s">
        <v>13</v>
      </c>
      <c r="S255" s="496"/>
      <c r="T255" s="424" t="s">
        <v>14</v>
      </c>
      <c r="U255" s="260" t="s">
        <v>260</v>
      </c>
      <c r="V255" s="424" t="s">
        <v>171</v>
      </c>
      <c r="W255" s="424" t="s">
        <v>68</v>
      </c>
      <c r="X255" s="260" t="s">
        <v>151</v>
      </c>
      <c r="Y255" s="424" t="s">
        <v>80</v>
      </c>
      <c r="Z255" s="424" t="s">
        <v>81</v>
      </c>
      <c r="AA255" s="260" t="s">
        <v>82</v>
      </c>
      <c r="AB255" s="424" t="s">
        <v>150</v>
      </c>
      <c r="AC255" s="260" t="s">
        <v>18</v>
      </c>
      <c r="AD255" s="267" t="s">
        <v>114</v>
      </c>
      <c r="AE255" s="413"/>
      <c r="AG255" s="419"/>
      <c r="AH255" s="412" t="s">
        <v>85</v>
      </c>
      <c r="AI255" s="496" t="s">
        <v>13</v>
      </c>
      <c r="AJ255" s="496"/>
      <c r="AK255" s="424" t="s">
        <v>14</v>
      </c>
      <c r="AL255" s="260" t="s">
        <v>260</v>
      </c>
      <c r="AM255" s="424" t="s">
        <v>171</v>
      </c>
      <c r="AN255" s="424" t="s">
        <v>68</v>
      </c>
      <c r="AO255" s="260" t="s">
        <v>151</v>
      </c>
      <c r="AP255" s="424" t="s">
        <v>80</v>
      </c>
      <c r="AQ255" s="424" t="s">
        <v>81</v>
      </c>
      <c r="AR255" s="260" t="s">
        <v>82</v>
      </c>
      <c r="AS255" s="424" t="s">
        <v>150</v>
      </c>
      <c r="AT255" s="260" t="s">
        <v>213</v>
      </c>
      <c r="AU255" s="267" t="s">
        <v>263</v>
      </c>
    </row>
    <row r="256" spans="1:47" x14ac:dyDescent="0.35">
      <c r="A256" s="415">
        <v>1</v>
      </c>
      <c r="B256" s="420"/>
      <c r="C256" s="491"/>
      <c r="D256" s="491"/>
      <c r="E256" s="423"/>
      <c r="F256" s="234">
        <v>0</v>
      </c>
      <c r="G256" s="234">
        <v>0</v>
      </c>
      <c r="H256" s="235">
        <f>SUM(F256:G256)</f>
        <v>0</v>
      </c>
      <c r="I256" s="234">
        <v>0</v>
      </c>
      <c r="J256" s="234">
        <v>0</v>
      </c>
      <c r="K256" s="235">
        <f>SUM(I256:J256)</f>
        <v>0</v>
      </c>
      <c r="L256" s="234">
        <v>0</v>
      </c>
      <c r="M256" s="236">
        <f>SUM(H256, K256, L256)</f>
        <v>0</v>
      </c>
      <c r="N256" s="222"/>
      <c r="P256" s="415">
        <v>1</v>
      </c>
      <c r="Q256" s="420"/>
      <c r="R256" s="491"/>
      <c r="S256" s="491"/>
      <c r="T256" s="409"/>
      <c r="U256" s="162">
        <f>AU176</f>
        <v>0</v>
      </c>
      <c r="V256" s="234">
        <v>0</v>
      </c>
      <c r="W256" s="234">
        <v>0</v>
      </c>
      <c r="X256" s="295">
        <f>SUM(V256:W256)</f>
        <v>0</v>
      </c>
      <c r="Y256" s="234">
        <v>0</v>
      </c>
      <c r="Z256" s="234">
        <v>0</v>
      </c>
      <c r="AA256" s="295">
        <f>SUM(Y256:Z256)</f>
        <v>0</v>
      </c>
      <c r="AB256" s="234">
        <v>0</v>
      </c>
      <c r="AC256" s="295">
        <f>SUM(X256, AA256, AB256)</f>
        <v>0</v>
      </c>
      <c r="AD256" s="296">
        <f>M256-AC256</f>
        <v>0</v>
      </c>
      <c r="AE256" s="222"/>
      <c r="AG256" s="415">
        <v>1</v>
      </c>
      <c r="AH256" s="420"/>
      <c r="AI256" s="491"/>
      <c r="AJ256" s="491"/>
      <c r="AK256" s="409"/>
      <c r="AL256" s="307">
        <f>AU176</f>
        <v>0</v>
      </c>
      <c r="AM256" s="234">
        <v>0</v>
      </c>
      <c r="AN256" s="234">
        <v>0</v>
      </c>
      <c r="AO256" s="277">
        <f>SUM(AM256:AN256)</f>
        <v>0</v>
      </c>
      <c r="AP256" s="234">
        <v>0</v>
      </c>
      <c r="AQ256" s="234">
        <v>0</v>
      </c>
      <c r="AR256" s="277">
        <f>SUM(AP256:AQ256)</f>
        <v>0</v>
      </c>
      <c r="AS256" s="234">
        <v>0</v>
      </c>
      <c r="AT256" s="277">
        <f>SUM(AO256, AR256, AS256)</f>
        <v>0</v>
      </c>
      <c r="AU256" s="278">
        <f>IF($S$313&lt;&gt;0, AC256+AL256-AT256, M256+AL256-AT256)</f>
        <v>0</v>
      </c>
    </row>
    <row r="257" spans="1:48" x14ac:dyDescent="0.35">
      <c r="A257" s="415">
        <v>2</v>
      </c>
      <c r="B257" s="420"/>
      <c r="C257" s="491"/>
      <c r="D257" s="491"/>
      <c r="E257" s="423"/>
      <c r="F257" s="234">
        <v>0</v>
      </c>
      <c r="G257" s="234">
        <v>0</v>
      </c>
      <c r="H257" s="235">
        <f t="shared" ref="H257:H262" si="210">SUM(F257:G257)</f>
        <v>0</v>
      </c>
      <c r="I257" s="234">
        <v>0</v>
      </c>
      <c r="J257" s="234">
        <v>0</v>
      </c>
      <c r="K257" s="235">
        <f t="shared" ref="K257:K262" si="211">SUM(I257:J257)</f>
        <v>0</v>
      </c>
      <c r="L257" s="234">
        <v>0</v>
      </c>
      <c r="M257" s="236">
        <f t="shared" ref="M257:M262" si="212">SUM(H257, K257, L257)</f>
        <v>0</v>
      </c>
      <c r="N257" s="222"/>
      <c r="P257" s="415">
        <v>2</v>
      </c>
      <c r="Q257" s="420"/>
      <c r="R257" s="491"/>
      <c r="S257" s="491"/>
      <c r="T257" s="409"/>
      <c r="U257" s="162">
        <f t="shared" ref="U257:U263" si="213">AU177</f>
        <v>0</v>
      </c>
      <c r="V257" s="234">
        <v>0</v>
      </c>
      <c r="W257" s="234">
        <v>0</v>
      </c>
      <c r="X257" s="295">
        <f t="shared" ref="X257:X262" si="214">SUM(V257:W257)</f>
        <v>0</v>
      </c>
      <c r="Y257" s="234">
        <v>0</v>
      </c>
      <c r="Z257" s="234">
        <v>0</v>
      </c>
      <c r="AA257" s="295">
        <f t="shared" ref="AA257:AA262" si="215">SUM(Y257:Z257)</f>
        <v>0</v>
      </c>
      <c r="AB257" s="234">
        <v>0</v>
      </c>
      <c r="AC257" s="295">
        <f t="shared" ref="AC257:AC262" si="216">SUM(X257, AA257, AB257)</f>
        <v>0</v>
      </c>
      <c r="AD257" s="296">
        <f t="shared" ref="AD257:AD262" si="217">M257-AC257</f>
        <v>0</v>
      </c>
      <c r="AE257" s="222"/>
      <c r="AG257" s="415">
        <v>2</v>
      </c>
      <c r="AH257" s="420"/>
      <c r="AI257" s="491"/>
      <c r="AJ257" s="491"/>
      <c r="AK257" s="409"/>
      <c r="AL257" s="307">
        <f t="shared" ref="AL257:AL263" si="218">AU177</f>
        <v>0</v>
      </c>
      <c r="AM257" s="234">
        <v>0</v>
      </c>
      <c r="AN257" s="234">
        <v>0</v>
      </c>
      <c r="AO257" s="277">
        <f t="shared" ref="AO257:AO262" si="219">SUM(AM257:AN257)</f>
        <v>0</v>
      </c>
      <c r="AP257" s="234">
        <v>0</v>
      </c>
      <c r="AQ257" s="234">
        <v>0</v>
      </c>
      <c r="AR257" s="277">
        <f t="shared" ref="AR257:AR262" si="220">SUM(AP257:AQ257)</f>
        <v>0</v>
      </c>
      <c r="AS257" s="234">
        <v>0</v>
      </c>
      <c r="AT257" s="277">
        <f t="shared" ref="AT257:AT262" si="221">SUM(AO257, AR257, AS257)</f>
        <v>0</v>
      </c>
      <c r="AU257" s="278">
        <f t="shared" ref="AU257:AU263" si="222">IF($S$313&lt;&gt;0, AC257+AL257-AT257, M257+AL257-AT257)</f>
        <v>0</v>
      </c>
    </row>
    <row r="258" spans="1:48" x14ac:dyDescent="0.35">
      <c r="A258" s="415">
        <v>3</v>
      </c>
      <c r="B258" s="420"/>
      <c r="C258" s="491"/>
      <c r="D258" s="491"/>
      <c r="E258" s="423"/>
      <c r="F258" s="234">
        <v>0</v>
      </c>
      <c r="G258" s="234">
        <v>0</v>
      </c>
      <c r="H258" s="235">
        <f t="shared" si="210"/>
        <v>0</v>
      </c>
      <c r="I258" s="234">
        <v>0</v>
      </c>
      <c r="J258" s="234">
        <v>0</v>
      </c>
      <c r="K258" s="235">
        <f t="shared" si="211"/>
        <v>0</v>
      </c>
      <c r="L258" s="234">
        <v>0</v>
      </c>
      <c r="M258" s="236">
        <f t="shared" si="212"/>
        <v>0</v>
      </c>
      <c r="N258" s="222"/>
      <c r="P258" s="415">
        <v>3</v>
      </c>
      <c r="Q258" s="420"/>
      <c r="R258" s="491"/>
      <c r="S258" s="491"/>
      <c r="T258" s="409"/>
      <c r="U258" s="162">
        <f t="shared" si="213"/>
        <v>0</v>
      </c>
      <c r="V258" s="234">
        <v>0</v>
      </c>
      <c r="W258" s="234">
        <v>0</v>
      </c>
      <c r="X258" s="295">
        <f t="shared" si="214"/>
        <v>0</v>
      </c>
      <c r="Y258" s="234">
        <v>0</v>
      </c>
      <c r="Z258" s="234">
        <v>0</v>
      </c>
      <c r="AA258" s="295">
        <f t="shared" si="215"/>
        <v>0</v>
      </c>
      <c r="AB258" s="234">
        <v>0</v>
      </c>
      <c r="AC258" s="295">
        <f t="shared" si="216"/>
        <v>0</v>
      </c>
      <c r="AD258" s="296">
        <f t="shared" si="217"/>
        <v>0</v>
      </c>
      <c r="AE258" s="222"/>
      <c r="AG258" s="415">
        <v>3</v>
      </c>
      <c r="AH258" s="420"/>
      <c r="AI258" s="491"/>
      <c r="AJ258" s="491"/>
      <c r="AK258" s="409"/>
      <c r="AL258" s="307">
        <f t="shared" si="218"/>
        <v>0</v>
      </c>
      <c r="AM258" s="234">
        <v>0</v>
      </c>
      <c r="AN258" s="234">
        <v>0</v>
      </c>
      <c r="AO258" s="277">
        <f t="shared" si="219"/>
        <v>0</v>
      </c>
      <c r="AP258" s="234">
        <v>0</v>
      </c>
      <c r="AQ258" s="234">
        <v>0</v>
      </c>
      <c r="AR258" s="277">
        <f t="shared" si="220"/>
        <v>0</v>
      </c>
      <c r="AS258" s="234">
        <v>0</v>
      </c>
      <c r="AT258" s="277">
        <f t="shared" si="221"/>
        <v>0</v>
      </c>
      <c r="AU258" s="278">
        <f>IF($S$313&lt;&gt;0, AC258+AL258-AT258, M258+AL258-AT258)</f>
        <v>0</v>
      </c>
    </row>
    <row r="259" spans="1:48" x14ac:dyDescent="0.35">
      <c r="A259" s="415">
        <v>4</v>
      </c>
      <c r="B259" s="420"/>
      <c r="C259" s="491"/>
      <c r="D259" s="491"/>
      <c r="E259" s="423"/>
      <c r="F259" s="234">
        <v>0</v>
      </c>
      <c r="G259" s="234">
        <v>0</v>
      </c>
      <c r="H259" s="235">
        <f>SUM(F259:G259)</f>
        <v>0</v>
      </c>
      <c r="I259" s="234">
        <v>0</v>
      </c>
      <c r="J259" s="234">
        <v>0</v>
      </c>
      <c r="K259" s="235">
        <f>SUM(I259:J259)</f>
        <v>0</v>
      </c>
      <c r="L259" s="234">
        <v>0</v>
      </c>
      <c r="M259" s="236">
        <f>SUM(H259, K259, L259)</f>
        <v>0</v>
      </c>
      <c r="N259" s="222"/>
      <c r="P259" s="415">
        <v>4</v>
      </c>
      <c r="Q259" s="420"/>
      <c r="R259" s="491"/>
      <c r="S259" s="491"/>
      <c r="T259" s="409"/>
      <c r="U259" s="162">
        <f t="shared" si="213"/>
        <v>0</v>
      </c>
      <c r="V259" s="234">
        <v>0</v>
      </c>
      <c r="W259" s="234">
        <v>0</v>
      </c>
      <c r="X259" s="295">
        <f t="shared" si="214"/>
        <v>0</v>
      </c>
      <c r="Y259" s="234">
        <v>0</v>
      </c>
      <c r="Z259" s="234">
        <v>0</v>
      </c>
      <c r="AA259" s="295">
        <f t="shared" si="215"/>
        <v>0</v>
      </c>
      <c r="AB259" s="234">
        <v>0</v>
      </c>
      <c r="AC259" s="295">
        <f t="shared" si="216"/>
        <v>0</v>
      </c>
      <c r="AD259" s="296">
        <f t="shared" si="217"/>
        <v>0</v>
      </c>
      <c r="AE259" s="222"/>
      <c r="AG259" s="415">
        <v>4</v>
      </c>
      <c r="AH259" s="420"/>
      <c r="AI259" s="491"/>
      <c r="AJ259" s="491"/>
      <c r="AK259" s="409"/>
      <c r="AL259" s="307">
        <f t="shared" si="218"/>
        <v>0</v>
      </c>
      <c r="AM259" s="234">
        <v>0</v>
      </c>
      <c r="AN259" s="234">
        <v>0</v>
      </c>
      <c r="AO259" s="277">
        <f t="shared" si="219"/>
        <v>0</v>
      </c>
      <c r="AP259" s="234">
        <v>0</v>
      </c>
      <c r="AQ259" s="234">
        <v>0</v>
      </c>
      <c r="AR259" s="277">
        <f t="shared" si="220"/>
        <v>0</v>
      </c>
      <c r="AS259" s="234">
        <v>0</v>
      </c>
      <c r="AT259" s="277">
        <f t="shared" si="221"/>
        <v>0</v>
      </c>
      <c r="AU259" s="278">
        <f t="shared" si="222"/>
        <v>0</v>
      </c>
    </row>
    <row r="260" spans="1:48" x14ac:dyDescent="0.35">
      <c r="A260" s="415">
        <v>5</v>
      </c>
      <c r="B260" s="420"/>
      <c r="C260" s="491"/>
      <c r="D260" s="491"/>
      <c r="E260" s="423"/>
      <c r="F260" s="234">
        <v>0</v>
      </c>
      <c r="G260" s="234">
        <v>0</v>
      </c>
      <c r="H260" s="235">
        <f t="shared" si="210"/>
        <v>0</v>
      </c>
      <c r="I260" s="234">
        <v>0</v>
      </c>
      <c r="J260" s="234">
        <v>0</v>
      </c>
      <c r="K260" s="235">
        <f t="shared" si="211"/>
        <v>0</v>
      </c>
      <c r="L260" s="234">
        <v>0</v>
      </c>
      <c r="M260" s="236">
        <f t="shared" si="212"/>
        <v>0</v>
      </c>
      <c r="N260" s="222"/>
      <c r="P260" s="415">
        <v>5</v>
      </c>
      <c r="Q260" s="420"/>
      <c r="R260" s="491"/>
      <c r="S260" s="491"/>
      <c r="T260" s="409"/>
      <c r="U260" s="162">
        <f t="shared" si="213"/>
        <v>0</v>
      </c>
      <c r="V260" s="234">
        <v>0</v>
      </c>
      <c r="W260" s="234">
        <v>0</v>
      </c>
      <c r="X260" s="295">
        <f t="shared" si="214"/>
        <v>0</v>
      </c>
      <c r="Y260" s="234">
        <v>0</v>
      </c>
      <c r="Z260" s="234">
        <v>0</v>
      </c>
      <c r="AA260" s="295">
        <f t="shared" si="215"/>
        <v>0</v>
      </c>
      <c r="AB260" s="234">
        <v>0</v>
      </c>
      <c r="AC260" s="295">
        <f t="shared" si="216"/>
        <v>0</v>
      </c>
      <c r="AD260" s="296">
        <f t="shared" si="217"/>
        <v>0</v>
      </c>
      <c r="AE260" s="222"/>
      <c r="AG260" s="415">
        <v>5</v>
      </c>
      <c r="AH260" s="420"/>
      <c r="AI260" s="491"/>
      <c r="AJ260" s="491"/>
      <c r="AK260" s="409"/>
      <c r="AL260" s="307">
        <f t="shared" si="218"/>
        <v>0</v>
      </c>
      <c r="AM260" s="234">
        <v>0</v>
      </c>
      <c r="AN260" s="234">
        <v>0</v>
      </c>
      <c r="AO260" s="277">
        <f t="shared" si="219"/>
        <v>0</v>
      </c>
      <c r="AP260" s="234">
        <v>0</v>
      </c>
      <c r="AQ260" s="234">
        <v>0</v>
      </c>
      <c r="AR260" s="277">
        <f t="shared" si="220"/>
        <v>0</v>
      </c>
      <c r="AS260" s="234">
        <v>0</v>
      </c>
      <c r="AT260" s="277">
        <f t="shared" si="221"/>
        <v>0</v>
      </c>
      <c r="AU260" s="278">
        <f t="shared" si="222"/>
        <v>0</v>
      </c>
    </row>
    <row r="261" spans="1:48" x14ac:dyDescent="0.35">
      <c r="A261" s="415">
        <v>6</v>
      </c>
      <c r="B261" s="420"/>
      <c r="C261" s="491"/>
      <c r="D261" s="491"/>
      <c r="E261" s="423"/>
      <c r="F261" s="234">
        <v>0</v>
      </c>
      <c r="G261" s="234">
        <v>0</v>
      </c>
      <c r="H261" s="235">
        <f t="shared" si="210"/>
        <v>0</v>
      </c>
      <c r="I261" s="234">
        <v>0</v>
      </c>
      <c r="J261" s="234">
        <v>0</v>
      </c>
      <c r="K261" s="235">
        <f t="shared" si="211"/>
        <v>0</v>
      </c>
      <c r="L261" s="234">
        <v>0</v>
      </c>
      <c r="M261" s="236">
        <f t="shared" si="212"/>
        <v>0</v>
      </c>
      <c r="N261" s="222"/>
      <c r="P261" s="415">
        <v>6</v>
      </c>
      <c r="Q261" s="420"/>
      <c r="R261" s="491"/>
      <c r="S261" s="491"/>
      <c r="T261" s="409"/>
      <c r="U261" s="162">
        <f t="shared" si="213"/>
        <v>0</v>
      </c>
      <c r="V261" s="234">
        <v>0</v>
      </c>
      <c r="W261" s="234">
        <v>0</v>
      </c>
      <c r="X261" s="295">
        <f t="shared" si="214"/>
        <v>0</v>
      </c>
      <c r="Y261" s="234">
        <v>0</v>
      </c>
      <c r="Z261" s="234">
        <v>0</v>
      </c>
      <c r="AA261" s="295">
        <f t="shared" si="215"/>
        <v>0</v>
      </c>
      <c r="AB261" s="234">
        <v>0</v>
      </c>
      <c r="AC261" s="295">
        <f t="shared" si="216"/>
        <v>0</v>
      </c>
      <c r="AD261" s="296">
        <f t="shared" si="217"/>
        <v>0</v>
      </c>
      <c r="AE261" s="222"/>
      <c r="AG261" s="415">
        <v>6</v>
      </c>
      <c r="AH261" s="420"/>
      <c r="AI261" s="491"/>
      <c r="AJ261" s="491"/>
      <c r="AK261" s="409"/>
      <c r="AL261" s="307">
        <f t="shared" si="218"/>
        <v>0</v>
      </c>
      <c r="AM261" s="234">
        <v>0</v>
      </c>
      <c r="AN261" s="234">
        <v>0</v>
      </c>
      <c r="AO261" s="277">
        <f t="shared" si="219"/>
        <v>0</v>
      </c>
      <c r="AP261" s="234">
        <v>0</v>
      </c>
      <c r="AQ261" s="234">
        <v>0</v>
      </c>
      <c r="AR261" s="277">
        <f t="shared" si="220"/>
        <v>0</v>
      </c>
      <c r="AS261" s="234">
        <v>0</v>
      </c>
      <c r="AT261" s="277">
        <f t="shared" si="221"/>
        <v>0</v>
      </c>
      <c r="AU261" s="278">
        <f t="shared" si="222"/>
        <v>0</v>
      </c>
    </row>
    <row r="262" spans="1:48" x14ac:dyDescent="0.35">
      <c r="A262" s="620" t="s">
        <v>180</v>
      </c>
      <c r="B262" s="617"/>
      <c r="C262" s="532">
        <v>0</v>
      </c>
      <c r="D262" s="532"/>
      <c r="E262" s="423"/>
      <c r="F262" s="234">
        <v>0</v>
      </c>
      <c r="G262" s="234">
        <v>0</v>
      </c>
      <c r="H262" s="235">
        <f t="shared" si="210"/>
        <v>0</v>
      </c>
      <c r="I262" s="234">
        <v>0</v>
      </c>
      <c r="J262" s="234">
        <v>0</v>
      </c>
      <c r="K262" s="235">
        <f t="shared" si="211"/>
        <v>0</v>
      </c>
      <c r="L262" s="234">
        <v>0</v>
      </c>
      <c r="M262" s="236">
        <f t="shared" si="212"/>
        <v>0</v>
      </c>
      <c r="N262" s="222"/>
      <c r="P262" s="620" t="s">
        <v>180</v>
      </c>
      <c r="Q262" s="617"/>
      <c r="R262" s="532">
        <v>0</v>
      </c>
      <c r="S262" s="532"/>
      <c r="T262" s="409"/>
      <c r="U262" s="162">
        <f t="shared" si="213"/>
        <v>0</v>
      </c>
      <c r="V262" s="234">
        <v>0</v>
      </c>
      <c r="W262" s="234">
        <v>0</v>
      </c>
      <c r="X262" s="295">
        <f t="shared" si="214"/>
        <v>0</v>
      </c>
      <c r="Y262" s="234">
        <v>0</v>
      </c>
      <c r="Z262" s="234">
        <v>0</v>
      </c>
      <c r="AA262" s="295">
        <f t="shared" si="215"/>
        <v>0</v>
      </c>
      <c r="AB262" s="234">
        <v>0</v>
      </c>
      <c r="AC262" s="295">
        <f t="shared" si="216"/>
        <v>0</v>
      </c>
      <c r="AD262" s="296">
        <f t="shared" si="217"/>
        <v>0</v>
      </c>
      <c r="AE262" s="222"/>
      <c r="AG262" s="620" t="s">
        <v>180</v>
      </c>
      <c r="AH262" s="617"/>
      <c r="AI262" s="532">
        <v>0</v>
      </c>
      <c r="AJ262" s="532"/>
      <c r="AK262" s="409"/>
      <c r="AL262" s="307">
        <f t="shared" si="218"/>
        <v>0</v>
      </c>
      <c r="AM262" s="234">
        <v>0</v>
      </c>
      <c r="AN262" s="234">
        <v>0</v>
      </c>
      <c r="AO262" s="277">
        <f t="shared" si="219"/>
        <v>0</v>
      </c>
      <c r="AP262" s="234">
        <v>0</v>
      </c>
      <c r="AQ262" s="234">
        <v>0</v>
      </c>
      <c r="AR262" s="277">
        <f t="shared" si="220"/>
        <v>0</v>
      </c>
      <c r="AS262" s="234">
        <v>0</v>
      </c>
      <c r="AT262" s="277">
        <f t="shared" si="221"/>
        <v>0</v>
      </c>
      <c r="AU262" s="278">
        <f t="shared" si="222"/>
        <v>0</v>
      </c>
    </row>
    <row r="263" spans="1:48" ht="16" thickBot="1" x14ac:dyDescent="0.4">
      <c r="A263" s="493" t="s">
        <v>207</v>
      </c>
      <c r="B263" s="494"/>
      <c r="C263" s="497">
        <f>COUNTA(B256:B261)+C262</f>
        <v>0</v>
      </c>
      <c r="D263" s="497"/>
      <c r="E263" s="411"/>
      <c r="F263" s="250">
        <f>SUM(F256:F262)</f>
        <v>0</v>
      </c>
      <c r="G263" s="250">
        <f>SUM(G256:G262)</f>
        <v>0</v>
      </c>
      <c r="H263" s="250">
        <f t="shared" ref="H263:L263" si="223">SUM(H256:H262)</f>
        <v>0</v>
      </c>
      <c r="I263" s="250">
        <f t="shared" si="223"/>
        <v>0</v>
      </c>
      <c r="J263" s="250">
        <f>SUM(J256:J262)</f>
        <v>0</v>
      </c>
      <c r="K263" s="250">
        <f t="shared" si="223"/>
        <v>0</v>
      </c>
      <c r="L263" s="250">
        <f t="shared" si="223"/>
        <v>0</v>
      </c>
      <c r="M263" s="237">
        <f>SUM(M256:M262)</f>
        <v>0</v>
      </c>
      <c r="N263" s="222"/>
      <c r="P263" s="493" t="s">
        <v>207</v>
      </c>
      <c r="Q263" s="494"/>
      <c r="R263" s="498">
        <f>COUNTA(Q256:Q261)+R262</f>
        <v>0</v>
      </c>
      <c r="S263" s="498"/>
      <c r="T263" s="411"/>
      <c r="U263" s="339">
        <f t="shared" si="213"/>
        <v>0</v>
      </c>
      <c r="V263" s="293">
        <f>SUM(V256:V262)</f>
        <v>0</v>
      </c>
      <c r="W263" s="293">
        <f>SUM(W256:W262)</f>
        <v>0</v>
      </c>
      <c r="X263" s="293">
        <f t="shared" ref="X263:AB263" si="224">SUM(X256:X262)</f>
        <v>0</v>
      </c>
      <c r="Y263" s="293">
        <f t="shared" si="224"/>
        <v>0</v>
      </c>
      <c r="Z263" s="293">
        <f t="shared" si="224"/>
        <v>0</v>
      </c>
      <c r="AA263" s="293">
        <f t="shared" si="224"/>
        <v>0</v>
      </c>
      <c r="AB263" s="293">
        <f t="shared" si="224"/>
        <v>0</v>
      </c>
      <c r="AC263" s="293">
        <f>SUM(AC256:AC262)</f>
        <v>0</v>
      </c>
      <c r="AD263" s="294">
        <f>SUM(AD256:AD262)</f>
        <v>0</v>
      </c>
      <c r="AE263" s="222"/>
      <c r="AG263" s="493" t="s">
        <v>207</v>
      </c>
      <c r="AH263" s="494"/>
      <c r="AI263" s="543">
        <f>COUNTA(AH256:AH261)+AI262</f>
        <v>0</v>
      </c>
      <c r="AJ263" s="543"/>
      <c r="AK263" s="411"/>
      <c r="AL263" s="337">
        <f t="shared" si="218"/>
        <v>0</v>
      </c>
      <c r="AM263" s="275">
        <f>SUM(AM256:AM262)</f>
        <v>0</v>
      </c>
      <c r="AN263" s="275">
        <f>SUM(AN256:AN262)</f>
        <v>0</v>
      </c>
      <c r="AO263" s="275">
        <f t="shared" ref="AO263:AT263" si="225">SUM(AO256:AO262)</f>
        <v>0</v>
      </c>
      <c r="AP263" s="275">
        <f t="shared" si="225"/>
        <v>0</v>
      </c>
      <c r="AQ263" s="275">
        <f t="shared" si="225"/>
        <v>0</v>
      </c>
      <c r="AR263" s="275">
        <f t="shared" si="225"/>
        <v>0</v>
      </c>
      <c r="AS263" s="275">
        <f t="shared" si="225"/>
        <v>0</v>
      </c>
      <c r="AT263" s="275">
        <f t="shared" si="225"/>
        <v>0</v>
      </c>
      <c r="AU263" s="276">
        <f t="shared" si="222"/>
        <v>0</v>
      </c>
      <c r="AV263" s="358"/>
    </row>
    <row r="264" spans="1:48" ht="3.75" customHeight="1" thickBot="1" x14ac:dyDescent="0.4">
      <c r="F264" s="357"/>
      <c r="G264" s="357"/>
      <c r="Y264" s="163"/>
      <c r="Z264" s="163"/>
      <c r="AA264" s="163"/>
      <c r="AB264" s="163"/>
      <c r="AC264" s="163"/>
      <c r="AD264" s="163"/>
      <c r="AE264" s="358"/>
    </row>
    <row r="265" spans="1:48" s="242" customFormat="1" x14ac:dyDescent="0.35">
      <c r="A265" s="502" t="s">
        <v>186</v>
      </c>
      <c r="B265" s="503"/>
      <c r="C265" s="503"/>
      <c r="D265" s="503"/>
      <c r="E265" s="503"/>
      <c r="F265" s="503"/>
      <c r="G265" s="503"/>
      <c r="H265" s="503"/>
      <c r="I265" s="503"/>
      <c r="J265" s="503"/>
      <c r="K265" s="503"/>
      <c r="L265" s="503"/>
      <c r="M265" s="518"/>
      <c r="N265" s="413"/>
      <c r="P265" s="502" t="s">
        <v>186</v>
      </c>
      <c r="Q265" s="503"/>
      <c r="R265" s="503"/>
      <c r="S265" s="503"/>
      <c r="T265" s="503"/>
      <c r="U265" s="503"/>
      <c r="V265" s="503"/>
      <c r="W265" s="503"/>
      <c r="X265" s="503"/>
      <c r="Y265" s="503"/>
      <c r="Z265" s="503"/>
      <c r="AA265" s="503"/>
      <c r="AB265" s="503"/>
      <c r="AC265" s="503"/>
      <c r="AD265" s="418"/>
      <c r="AE265" s="413"/>
      <c r="AG265" s="502" t="s">
        <v>186</v>
      </c>
      <c r="AH265" s="503"/>
      <c r="AI265" s="503"/>
      <c r="AJ265" s="503"/>
      <c r="AK265" s="503"/>
      <c r="AL265" s="503"/>
      <c r="AM265" s="503"/>
      <c r="AN265" s="503"/>
      <c r="AO265" s="503"/>
      <c r="AP265" s="503"/>
      <c r="AQ265" s="503"/>
      <c r="AR265" s="503"/>
      <c r="AS265" s="503"/>
      <c r="AT265" s="503"/>
      <c r="AU265" s="418"/>
    </row>
    <row r="266" spans="1:48" s="242" customFormat="1" ht="31.5" customHeight="1" x14ac:dyDescent="0.35">
      <c r="A266" s="534" t="s">
        <v>188</v>
      </c>
      <c r="B266" s="533"/>
      <c r="C266" s="533" t="s">
        <v>13</v>
      </c>
      <c r="D266" s="533"/>
      <c r="E266" s="424" t="s">
        <v>14</v>
      </c>
      <c r="F266" s="412" t="s">
        <v>171</v>
      </c>
      <c r="G266" s="412" t="s">
        <v>68</v>
      </c>
      <c r="H266" s="422" t="s">
        <v>151</v>
      </c>
      <c r="I266" s="412" t="s">
        <v>80</v>
      </c>
      <c r="J266" s="412" t="s">
        <v>81</v>
      </c>
      <c r="K266" s="422" t="s">
        <v>82</v>
      </c>
      <c r="L266" s="412" t="s">
        <v>150</v>
      </c>
      <c r="M266" s="259" t="s">
        <v>18</v>
      </c>
      <c r="N266" s="413"/>
      <c r="P266" s="534" t="s">
        <v>188</v>
      </c>
      <c r="Q266" s="533"/>
      <c r="R266" s="533" t="s">
        <v>13</v>
      </c>
      <c r="S266" s="533"/>
      <c r="T266" s="424" t="s">
        <v>14</v>
      </c>
      <c r="U266" s="260" t="s">
        <v>260</v>
      </c>
      <c r="V266" s="424" t="s">
        <v>171</v>
      </c>
      <c r="W266" s="424" t="s">
        <v>68</v>
      </c>
      <c r="X266" s="260" t="s">
        <v>151</v>
      </c>
      <c r="Y266" s="424" t="s">
        <v>80</v>
      </c>
      <c r="Z266" s="424" t="s">
        <v>81</v>
      </c>
      <c r="AA266" s="260" t="s">
        <v>82</v>
      </c>
      <c r="AB266" s="424" t="s">
        <v>150</v>
      </c>
      <c r="AC266" s="260" t="s">
        <v>18</v>
      </c>
      <c r="AD266" s="267" t="s">
        <v>114</v>
      </c>
      <c r="AE266" s="413"/>
      <c r="AG266" s="534" t="s">
        <v>188</v>
      </c>
      <c r="AH266" s="533"/>
      <c r="AI266" s="533" t="s">
        <v>13</v>
      </c>
      <c r="AJ266" s="533"/>
      <c r="AK266" s="424" t="s">
        <v>14</v>
      </c>
      <c r="AL266" s="260" t="s">
        <v>260</v>
      </c>
      <c r="AM266" s="424" t="s">
        <v>171</v>
      </c>
      <c r="AN266" s="424" t="s">
        <v>68</v>
      </c>
      <c r="AO266" s="260" t="s">
        <v>151</v>
      </c>
      <c r="AP266" s="424" t="s">
        <v>80</v>
      </c>
      <c r="AQ266" s="424" t="s">
        <v>81</v>
      </c>
      <c r="AR266" s="260" t="s">
        <v>82</v>
      </c>
      <c r="AS266" s="424" t="s">
        <v>150</v>
      </c>
      <c r="AT266" s="260" t="s">
        <v>213</v>
      </c>
      <c r="AU266" s="267" t="s">
        <v>263</v>
      </c>
    </row>
    <row r="267" spans="1:48" x14ac:dyDescent="0.35">
      <c r="A267" s="495">
        <v>0</v>
      </c>
      <c r="B267" s="491"/>
      <c r="C267" s="496" t="s">
        <v>19</v>
      </c>
      <c r="D267" s="496"/>
      <c r="E267" s="409"/>
      <c r="F267" s="234">
        <v>0</v>
      </c>
      <c r="G267" s="234">
        <v>0</v>
      </c>
      <c r="H267" s="235">
        <f>SUM(F267:G267)</f>
        <v>0</v>
      </c>
      <c r="I267" s="234">
        <v>0</v>
      </c>
      <c r="J267" s="234">
        <v>0</v>
      </c>
      <c r="K267" s="235">
        <f>SUM(I267:J267)</f>
        <v>0</v>
      </c>
      <c r="L267" s="234">
        <v>0</v>
      </c>
      <c r="M267" s="236">
        <f>SUM(H267, K267, L267)</f>
        <v>0</v>
      </c>
      <c r="N267" s="223"/>
      <c r="P267" s="522">
        <v>0</v>
      </c>
      <c r="Q267" s="496"/>
      <c r="R267" s="496" t="s">
        <v>19</v>
      </c>
      <c r="S267" s="496"/>
      <c r="T267" s="409"/>
      <c r="U267" s="162">
        <f t="shared" ref="U267:U274" si="226">AU187</f>
        <v>0</v>
      </c>
      <c r="V267" s="234">
        <v>0</v>
      </c>
      <c r="W267" s="234">
        <v>0</v>
      </c>
      <c r="X267" s="295">
        <f>SUM(V267:W267)</f>
        <v>0</v>
      </c>
      <c r="Y267" s="234">
        <v>0</v>
      </c>
      <c r="Z267" s="234">
        <v>0</v>
      </c>
      <c r="AA267" s="295">
        <f>SUM(Y267:Z267)</f>
        <v>0</v>
      </c>
      <c r="AB267" s="234">
        <v>0</v>
      </c>
      <c r="AC267" s="295">
        <f>SUM(X267, AA267, AB267)</f>
        <v>0</v>
      </c>
      <c r="AD267" s="296">
        <f t="shared" ref="AD267:AD271" si="227">M267-AC267</f>
        <v>0</v>
      </c>
      <c r="AE267" s="223"/>
      <c r="AG267" s="522">
        <v>0</v>
      </c>
      <c r="AH267" s="496"/>
      <c r="AI267" s="496" t="s">
        <v>19</v>
      </c>
      <c r="AJ267" s="496"/>
      <c r="AK267" s="409"/>
      <c r="AL267" s="307">
        <f t="shared" ref="AL267:AL274" si="228">AU187</f>
        <v>0</v>
      </c>
      <c r="AM267" s="234">
        <v>0</v>
      </c>
      <c r="AN267" s="234">
        <v>0</v>
      </c>
      <c r="AO267" s="277">
        <f>SUM(AM267:AN267)</f>
        <v>0</v>
      </c>
      <c r="AP267" s="234">
        <v>0</v>
      </c>
      <c r="AQ267" s="234">
        <v>0</v>
      </c>
      <c r="AR267" s="277">
        <f>SUM(AP267:AQ267)</f>
        <v>0</v>
      </c>
      <c r="AS267" s="234">
        <v>0</v>
      </c>
      <c r="AT267" s="277">
        <f>SUM(AO267, AR267, AS267)</f>
        <v>0</v>
      </c>
      <c r="AU267" s="278">
        <f t="shared" ref="AU267:AU274" si="229">IF($S$313&lt;&gt;0, AC267+AL267-AT267, M267+AL267-AT267)</f>
        <v>0</v>
      </c>
    </row>
    <row r="268" spans="1:48" x14ac:dyDescent="0.35">
      <c r="A268" s="495">
        <v>0</v>
      </c>
      <c r="B268" s="491"/>
      <c r="C268" s="496" t="s">
        <v>20</v>
      </c>
      <c r="D268" s="496"/>
      <c r="E268" s="409"/>
      <c r="F268" s="234">
        <v>0</v>
      </c>
      <c r="G268" s="234">
        <v>0</v>
      </c>
      <c r="H268" s="235">
        <f t="shared" ref="H268:H271" si="230">SUM(F268:G268)</f>
        <v>0</v>
      </c>
      <c r="I268" s="234">
        <v>0</v>
      </c>
      <c r="J268" s="234">
        <v>0</v>
      </c>
      <c r="K268" s="235">
        <f t="shared" ref="K268:K271" si="231">SUM(I268:J268)</f>
        <v>0</v>
      </c>
      <c r="L268" s="234">
        <v>0</v>
      </c>
      <c r="M268" s="236">
        <f t="shared" ref="M268:M271" si="232">SUM(H268, K268, L268)</f>
        <v>0</v>
      </c>
      <c r="N268" s="223"/>
      <c r="P268" s="522">
        <v>0</v>
      </c>
      <c r="Q268" s="496"/>
      <c r="R268" s="496" t="s">
        <v>20</v>
      </c>
      <c r="S268" s="496"/>
      <c r="T268" s="409"/>
      <c r="U268" s="162">
        <f t="shared" si="226"/>
        <v>0</v>
      </c>
      <c r="V268" s="234">
        <v>0</v>
      </c>
      <c r="W268" s="234">
        <v>0</v>
      </c>
      <c r="X268" s="295">
        <f t="shared" ref="X268:X271" si="233">SUM(V268:W268)</f>
        <v>0</v>
      </c>
      <c r="Y268" s="234">
        <v>0</v>
      </c>
      <c r="Z268" s="234">
        <v>0</v>
      </c>
      <c r="AA268" s="295">
        <f t="shared" ref="AA268:AA271" si="234">SUM(Y268:Z268)</f>
        <v>0</v>
      </c>
      <c r="AB268" s="234">
        <v>0</v>
      </c>
      <c r="AC268" s="295">
        <f t="shared" ref="AC268:AC271" si="235">SUM(X268, AA268, AB268)</f>
        <v>0</v>
      </c>
      <c r="AD268" s="296">
        <f t="shared" si="227"/>
        <v>0</v>
      </c>
      <c r="AE268" s="223"/>
      <c r="AG268" s="522">
        <v>0</v>
      </c>
      <c r="AH268" s="496"/>
      <c r="AI268" s="496" t="s">
        <v>20</v>
      </c>
      <c r="AJ268" s="496"/>
      <c r="AK268" s="409"/>
      <c r="AL268" s="307">
        <f t="shared" si="228"/>
        <v>0</v>
      </c>
      <c r="AM268" s="234">
        <v>0</v>
      </c>
      <c r="AN268" s="234">
        <v>0</v>
      </c>
      <c r="AO268" s="277">
        <f t="shared" ref="AO268:AO271" si="236">SUM(AM268:AN268)</f>
        <v>0</v>
      </c>
      <c r="AP268" s="234">
        <v>0</v>
      </c>
      <c r="AQ268" s="234">
        <v>0</v>
      </c>
      <c r="AR268" s="277">
        <f t="shared" ref="AR268:AR271" si="237">SUM(AP268:AQ268)</f>
        <v>0</v>
      </c>
      <c r="AS268" s="234">
        <v>0</v>
      </c>
      <c r="AT268" s="277">
        <f t="shared" ref="AT268:AT271" si="238">SUM(AO268, AR268, AS268)</f>
        <v>0</v>
      </c>
      <c r="AU268" s="278">
        <f>IF($S$313&lt;&gt;0, AC268+AL268-AT268, M268+AL268-AT268)</f>
        <v>0</v>
      </c>
    </row>
    <row r="269" spans="1:48" x14ac:dyDescent="0.35">
      <c r="A269" s="495">
        <v>0</v>
      </c>
      <c r="B269" s="491"/>
      <c r="C269" s="496" t="s">
        <v>21</v>
      </c>
      <c r="D269" s="496"/>
      <c r="E269" s="409"/>
      <c r="F269" s="234">
        <v>0</v>
      </c>
      <c r="G269" s="234">
        <v>0</v>
      </c>
      <c r="H269" s="235">
        <f>SUM(F269:G269)</f>
        <v>0</v>
      </c>
      <c r="I269" s="234">
        <v>0</v>
      </c>
      <c r="J269" s="234">
        <v>0</v>
      </c>
      <c r="K269" s="235">
        <f t="shared" si="231"/>
        <v>0</v>
      </c>
      <c r="L269" s="234">
        <v>0</v>
      </c>
      <c r="M269" s="236">
        <f t="shared" si="232"/>
        <v>0</v>
      </c>
      <c r="N269" s="223"/>
      <c r="P269" s="522">
        <v>0</v>
      </c>
      <c r="Q269" s="496"/>
      <c r="R269" s="496" t="s">
        <v>21</v>
      </c>
      <c r="S269" s="496"/>
      <c r="T269" s="409"/>
      <c r="U269" s="162">
        <f t="shared" si="226"/>
        <v>0</v>
      </c>
      <c r="V269" s="234">
        <v>0</v>
      </c>
      <c r="W269" s="234">
        <v>0</v>
      </c>
      <c r="X269" s="295">
        <f t="shared" si="233"/>
        <v>0</v>
      </c>
      <c r="Y269" s="234">
        <v>0</v>
      </c>
      <c r="Z269" s="234">
        <v>0</v>
      </c>
      <c r="AA269" s="295">
        <f t="shared" si="234"/>
        <v>0</v>
      </c>
      <c r="AB269" s="234">
        <v>0</v>
      </c>
      <c r="AC269" s="295">
        <f t="shared" si="235"/>
        <v>0</v>
      </c>
      <c r="AD269" s="296">
        <f t="shared" si="227"/>
        <v>0</v>
      </c>
      <c r="AE269" s="223"/>
      <c r="AG269" s="522">
        <v>0</v>
      </c>
      <c r="AH269" s="496"/>
      <c r="AI269" s="496" t="s">
        <v>21</v>
      </c>
      <c r="AJ269" s="496"/>
      <c r="AK269" s="409"/>
      <c r="AL269" s="307">
        <f t="shared" si="228"/>
        <v>0</v>
      </c>
      <c r="AM269" s="234">
        <v>0</v>
      </c>
      <c r="AN269" s="234">
        <v>0</v>
      </c>
      <c r="AO269" s="277">
        <f t="shared" si="236"/>
        <v>0</v>
      </c>
      <c r="AP269" s="234">
        <v>0</v>
      </c>
      <c r="AQ269" s="234">
        <v>0</v>
      </c>
      <c r="AR269" s="277">
        <f t="shared" si="237"/>
        <v>0</v>
      </c>
      <c r="AS269" s="234">
        <v>0</v>
      </c>
      <c r="AT269" s="277">
        <f t="shared" si="238"/>
        <v>0</v>
      </c>
      <c r="AU269" s="278">
        <f t="shared" si="229"/>
        <v>0</v>
      </c>
    </row>
    <row r="270" spans="1:48" x14ac:dyDescent="0.35">
      <c r="A270" s="495">
        <v>0</v>
      </c>
      <c r="B270" s="491"/>
      <c r="C270" s="496" t="s">
        <v>22</v>
      </c>
      <c r="D270" s="496"/>
      <c r="E270" s="409"/>
      <c r="F270" s="234">
        <v>0</v>
      </c>
      <c r="G270" s="234">
        <v>0</v>
      </c>
      <c r="H270" s="235">
        <f t="shared" si="230"/>
        <v>0</v>
      </c>
      <c r="I270" s="234">
        <v>0</v>
      </c>
      <c r="J270" s="234">
        <v>0</v>
      </c>
      <c r="K270" s="235">
        <f t="shared" si="231"/>
        <v>0</v>
      </c>
      <c r="L270" s="234">
        <v>0</v>
      </c>
      <c r="M270" s="236">
        <f t="shared" si="232"/>
        <v>0</v>
      </c>
      <c r="N270" s="223"/>
      <c r="P270" s="522">
        <v>0</v>
      </c>
      <c r="Q270" s="496"/>
      <c r="R270" s="496" t="s">
        <v>22</v>
      </c>
      <c r="S270" s="496"/>
      <c r="T270" s="409"/>
      <c r="U270" s="162">
        <f t="shared" si="226"/>
        <v>0</v>
      </c>
      <c r="V270" s="234">
        <v>0</v>
      </c>
      <c r="W270" s="234">
        <v>0</v>
      </c>
      <c r="X270" s="295">
        <f t="shared" si="233"/>
        <v>0</v>
      </c>
      <c r="Y270" s="234">
        <v>0</v>
      </c>
      <c r="Z270" s="234">
        <v>0</v>
      </c>
      <c r="AA270" s="295">
        <f t="shared" si="234"/>
        <v>0</v>
      </c>
      <c r="AB270" s="234">
        <v>0</v>
      </c>
      <c r="AC270" s="295">
        <f t="shared" si="235"/>
        <v>0</v>
      </c>
      <c r="AD270" s="296">
        <f t="shared" si="227"/>
        <v>0</v>
      </c>
      <c r="AE270" s="223"/>
      <c r="AG270" s="522">
        <v>0</v>
      </c>
      <c r="AH270" s="496"/>
      <c r="AI270" s="496" t="s">
        <v>22</v>
      </c>
      <c r="AJ270" s="496"/>
      <c r="AK270" s="409"/>
      <c r="AL270" s="307">
        <f t="shared" si="228"/>
        <v>0</v>
      </c>
      <c r="AM270" s="234">
        <v>0</v>
      </c>
      <c r="AN270" s="234">
        <v>0</v>
      </c>
      <c r="AO270" s="277">
        <f t="shared" si="236"/>
        <v>0</v>
      </c>
      <c r="AP270" s="234">
        <v>0</v>
      </c>
      <c r="AQ270" s="234">
        <v>0</v>
      </c>
      <c r="AR270" s="277">
        <f t="shared" si="237"/>
        <v>0</v>
      </c>
      <c r="AS270" s="234">
        <v>0</v>
      </c>
      <c r="AT270" s="277">
        <f t="shared" si="238"/>
        <v>0</v>
      </c>
      <c r="AU270" s="278">
        <f t="shared" si="229"/>
        <v>0</v>
      </c>
    </row>
    <row r="271" spans="1:48" x14ac:dyDescent="0.35">
      <c r="A271" s="495">
        <v>0</v>
      </c>
      <c r="B271" s="491"/>
      <c r="C271" s="491" t="s">
        <v>23</v>
      </c>
      <c r="D271" s="491"/>
      <c r="E271" s="409"/>
      <c r="F271" s="234">
        <v>0</v>
      </c>
      <c r="G271" s="234">
        <v>0</v>
      </c>
      <c r="H271" s="235">
        <f t="shared" si="230"/>
        <v>0</v>
      </c>
      <c r="I271" s="234">
        <v>0</v>
      </c>
      <c r="J271" s="234">
        <v>0</v>
      </c>
      <c r="K271" s="235">
        <f t="shared" si="231"/>
        <v>0</v>
      </c>
      <c r="L271" s="234">
        <v>0</v>
      </c>
      <c r="M271" s="236">
        <f t="shared" si="232"/>
        <v>0</v>
      </c>
      <c r="N271" s="223"/>
      <c r="P271" s="522">
        <v>0</v>
      </c>
      <c r="Q271" s="496"/>
      <c r="R271" s="496" t="s">
        <v>23</v>
      </c>
      <c r="S271" s="496"/>
      <c r="T271" s="409"/>
      <c r="U271" s="162">
        <f t="shared" si="226"/>
        <v>0</v>
      </c>
      <c r="V271" s="234">
        <v>0</v>
      </c>
      <c r="W271" s="234">
        <v>0</v>
      </c>
      <c r="X271" s="295">
        <f t="shared" si="233"/>
        <v>0</v>
      </c>
      <c r="Y271" s="234">
        <v>0</v>
      </c>
      <c r="Z271" s="234">
        <v>0</v>
      </c>
      <c r="AA271" s="295">
        <f t="shared" si="234"/>
        <v>0</v>
      </c>
      <c r="AB271" s="234">
        <v>0</v>
      </c>
      <c r="AC271" s="295">
        <f t="shared" si="235"/>
        <v>0</v>
      </c>
      <c r="AD271" s="296">
        <f t="shared" si="227"/>
        <v>0</v>
      </c>
      <c r="AE271" s="223"/>
      <c r="AG271" s="522">
        <v>0</v>
      </c>
      <c r="AH271" s="496"/>
      <c r="AI271" s="496" t="s">
        <v>23</v>
      </c>
      <c r="AJ271" s="496"/>
      <c r="AK271" s="409"/>
      <c r="AL271" s="307">
        <f t="shared" si="228"/>
        <v>0</v>
      </c>
      <c r="AM271" s="234">
        <v>0</v>
      </c>
      <c r="AN271" s="234">
        <v>0</v>
      </c>
      <c r="AO271" s="277">
        <f t="shared" si="236"/>
        <v>0</v>
      </c>
      <c r="AP271" s="234">
        <v>0</v>
      </c>
      <c r="AQ271" s="234">
        <v>0</v>
      </c>
      <c r="AR271" s="277">
        <f t="shared" si="237"/>
        <v>0</v>
      </c>
      <c r="AS271" s="234">
        <v>0</v>
      </c>
      <c r="AT271" s="277">
        <f t="shared" si="238"/>
        <v>0</v>
      </c>
      <c r="AU271" s="278">
        <f t="shared" si="229"/>
        <v>0</v>
      </c>
    </row>
    <row r="272" spans="1:48" ht="16" thickBot="1" x14ac:dyDescent="0.4">
      <c r="A272" s="410" t="s">
        <v>181</v>
      </c>
      <c r="B272" s="411"/>
      <c r="C272" s="497">
        <f>SUM(A267:B271)</f>
        <v>0</v>
      </c>
      <c r="D272" s="497"/>
      <c r="E272" s="411"/>
      <c r="F272" s="250">
        <f>SUM(F267:F271)</f>
        <v>0</v>
      </c>
      <c r="G272" s="250">
        <f t="shared" ref="G272:L272" si="239">SUM(G267:G271)</f>
        <v>0</v>
      </c>
      <c r="H272" s="250">
        <f t="shared" si="239"/>
        <v>0</v>
      </c>
      <c r="I272" s="250">
        <f t="shared" si="239"/>
        <v>0</v>
      </c>
      <c r="J272" s="250">
        <f t="shared" si="239"/>
        <v>0</v>
      </c>
      <c r="K272" s="250">
        <f t="shared" si="239"/>
        <v>0</v>
      </c>
      <c r="L272" s="250">
        <f t="shared" si="239"/>
        <v>0</v>
      </c>
      <c r="M272" s="237">
        <f>SUM(M267:M271)</f>
        <v>0</v>
      </c>
      <c r="N272" s="223"/>
      <c r="P272" s="410" t="s">
        <v>181</v>
      </c>
      <c r="Q272" s="411"/>
      <c r="R272" s="498">
        <f>SUM(P267:Q271)</f>
        <v>0</v>
      </c>
      <c r="S272" s="498"/>
      <c r="T272" s="421"/>
      <c r="U272" s="339">
        <f t="shared" si="226"/>
        <v>0</v>
      </c>
      <c r="V272" s="293">
        <f>SUM(V267:V271)</f>
        <v>0</v>
      </c>
      <c r="W272" s="293">
        <f t="shared" ref="W272:AB272" si="240">SUM(W267:W271)</f>
        <v>0</v>
      </c>
      <c r="X272" s="293">
        <f t="shared" si="240"/>
        <v>0</v>
      </c>
      <c r="Y272" s="293">
        <f t="shared" si="240"/>
        <v>0</v>
      </c>
      <c r="Z272" s="293">
        <f t="shared" si="240"/>
        <v>0</v>
      </c>
      <c r="AA272" s="293">
        <f t="shared" si="240"/>
        <v>0</v>
      </c>
      <c r="AB272" s="293">
        <f t="shared" si="240"/>
        <v>0</v>
      </c>
      <c r="AC272" s="293">
        <f>SUM(AC267:AC271)</f>
        <v>0</v>
      </c>
      <c r="AD272" s="294">
        <f>SUM(AD267:AD271)</f>
        <v>0</v>
      </c>
      <c r="AE272" s="223"/>
      <c r="AG272" s="410" t="s">
        <v>181</v>
      </c>
      <c r="AH272" s="411"/>
      <c r="AI272" s="543">
        <f>SUM(AG267:AH271)</f>
        <v>0</v>
      </c>
      <c r="AJ272" s="543"/>
      <c r="AK272" s="421"/>
      <c r="AL272" s="337">
        <f t="shared" si="228"/>
        <v>0</v>
      </c>
      <c r="AM272" s="275">
        <f>SUM(AM267:AM271)</f>
        <v>0</v>
      </c>
      <c r="AN272" s="275">
        <f t="shared" ref="AN272:AT272" si="241">SUM(AN267:AN271)</f>
        <v>0</v>
      </c>
      <c r="AO272" s="275">
        <f t="shared" si="241"/>
        <v>0</v>
      </c>
      <c r="AP272" s="275">
        <f t="shared" si="241"/>
        <v>0</v>
      </c>
      <c r="AQ272" s="275">
        <f t="shared" si="241"/>
        <v>0</v>
      </c>
      <c r="AR272" s="275">
        <f t="shared" si="241"/>
        <v>0</v>
      </c>
      <c r="AS272" s="275">
        <f t="shared" si="241"/>
        <v>0</v>
      </c>
      <c r="AT272" s="275">
        <f t="shared" si="241"/>
        <v>0</v>
      </c>
      <c r="AU272" s="276">
        <f t="shared" si="229"/>
        <v>0</v>
      </c>
    </row>
    <row r="273" spans="1:47" s="358" customFormat="1" ht="3.75" customHeight="1" thickBot="1" x14ac:dyDescent="0.4">
      <c r="A273" s="499"/>
      <c r="B273" s="499"/>
      <c r="C273" s="499"/>
      <c r="D273" s="499"/>
      <c r="E273" s="499"/>
      <c r="F273" s="499"/>
      <c r="G273" s="499"/>
      <c r="H273" s="499"/>
      <c r="I273" s="499"/>
      <c r="J273" s="499"/>
      <c r="K273" s="499"/>
      <c r="L273" s="499"/>
      <c r="M273" s="499"/>
      <c r="N273" s="223"/>
      <c r="P273" s="499"/>
      <c r="Q273" s="499"/>
      <c r="R273" s="499"/>
      <c r="S273" s="499"/>
      <c r="T273" s="499"/>
      <c r="U273" s="499"/>
      <c r="V273" s="499"/>
      <c r="W273" s="499"/>
      <c r="X273" s="499"/>
      <c r="Y273" s="499"/>
      <c r="Z273" s="499"/>
      <c r="AA273" s="499"/>
      <c r="AB273" s="499"/>
      <c r="AC273" s="499"/>
      <c r="AD273" s="499"/>
      <c r="AE273" s="223"/>
      <c r="AG273" s="634"/>
      <c r="AH273" s="635"/>
      <c r="AI273" s="635"/>
      <c r="AJ273" s="635"/>
      <c r="AK273" s="635"/>
      <c r="AL273" s="635"/>
      <c r="AM273" s="635"/>
      <c r="AN273" s="635"/>
      <c r="AO273" s="635"/>
      <c r="AP273" s="635"/>
      <c r="AQ273" s="635"/>
      <c r="AR273" s="635"/>
      <c r="AS273" s="635"/>
      <c r="AT273" s="635"/>
      <c r="AU273" s="636"/>
    </row>
    <row r="274" spans="1:47" ht="16" thickBot="1" x14ac:dyDescent="0.4">
      <c r="A274" s="500" t="s">
        <v>187</v>
      </c>
      <c r="B274" s="501"/>
      <c r="C274" s="501"/>
      <c r="D274" s="501"/>
      <c r="E274" s="501"/>
      <c r="F274" s="241">
        <f>SUM(F272, F263)</f>
        <v>0</v>
      </c>
      <c r="G274" s="241">
        <f t="shared" ref="G274:L274" si="242">SUM(G272, G263)</f>
        <v>0</v>
      </c>
      <c r="H274" s="241">
        <f>SUM(H272, H263)</f>
        <v>0</v>
      </c>
      <c r="I274" s="241">
        <f t="shared" si="242"/>
        <v>0</v>
      </c>
      <c r="J274" s="241">
        <f t="shared" si="242"/>
        <v>0</v>
      </c>
      <c r="K274" s="241">
        <f>SUM(K272, K263)</f>
        <v>0</v>
      </c>
      <c r="L274" s="241">
        <f t="shared" si="242"/>
        <v>0</v>
      </c>
      <c r="M274" s="240">
        <f>SUM(M272, M263)</f>
        <v>0</v>
      </c>
      <c r="N274" s="223"/>
      <c r="P274" s="500" t="s">
        <v>187</v>
      </c>
      <c r="Q274" s="501"/>
      <c r="R274" s="501"/>
      <c r="S274" s="501"/>
      <c r="T274" s="501"/>
      <c r="U274" s="340">
        <f t="shared" si="226"/>
        <v>0</v>
      </c>
      <c r="V274" s="297">
        <f>SUM(V272, V263)</f>
        <v>0</v>
      </c>
      <c r="W274" s="297">
        <f t="shared" ref="W274" si="243">SUM(W272, W263)</f>
        <v>0</v>
      </c>
      <c r="X274" s="297">
        <f>SUM(X272, X263)</f>
        <v>0</v>
      </c>
      <c r="Y274" s="297">
        <f t="shared" ref="Y274:AB274" si="244">SUM(Y272, Y263)</f>
        <v>0</v>
      </c>
      <c r="Z274" s="297">
        <f t="shared" si="244"/>
        <v>0</v>
      </c>
      <c r="AA274" s="297">
        <f t="shared" si="244"/>
        <v>0</v>
      </c>
      <c r="AB274" s="297">
        <f t="shared" si="244"/>
        <v>0</v>
      </c>
      <c r="AC274" s="297">
        <f>SUM(AC272, AC263)</f>
        <v>0</v>
      </c>
      <c r="AD274" s="298">
        <f>SUM(AD272, AD263)</f>
        <v>0</v>
      </c>
      <c r="AE274" s="223"/>
      <c r="AG274" s="493" t="s">
        <v>187</v>
      </c>
      <c r="AH274" s="494"/>
      <c r="AI274" s="494"/>
      <c r="AJ274" s="494"/>
      <c r="AK274" s="494"/>
      <c r="AL274" s="337">
        <f t="shared" si="228"/>
        <v>0</v>
      </c>
      <c r="AM274" s="275">
        <f>SUM(AM272, AM263)</f>
        <v>0</v>
      </c>
      <c r="AN274" s="275">
        <f t="shared" ref="AN274" si="245">SUM(AN272, AN263)</f>
        <v>0</v>
      </c>
      <c r="AO274" s="275">
        <f>SUM(AO272, AO263)</f>
        <v>0</v>
      </c>
      <c r="AP274" s="275">
        <f t="shared" ref="AP274:AT274" si="246">SUM(AP272, AP263)</f>
        <v>0</v>
      </c>
      <c r="AQ274" s="275">
        <f t="shared" si="246"/>
        <v>0</v>
      </c>
      <c r="AR274" s="275">
        <f t="shared" si="246"/>
        <v>0</v>
      </c>
      <c r="AS274" s="275">
        <f t="shared" si="246"/>
        <v>0</v>
      </c>
      <c r="AT274" s="275">
        <f t="shared" si="246"/>
        <v>0</v>
      </c>
      <c r="AU274" s="276">
        <f t="shared" si="229"/>
        <v>0</v>
      </c>
    </row>
    <row r="275" spans="1:47" ht="16" thickBot="1" x14ac:dyDescent="0.4">
      <c r="F275" s="357"/>
      <c r="G275" s="357"/>
      <c r="AE275" s="358"/>
    </row>
    <row r="276" spans="1:47" s="242" customFormat="1" x14ac:dyDescent="0.35">
      <c r="A276" s="502" t="s">
        <v>98</v>
      </c>
      <c r="B276" s="503"/>
      <c r="C276" s="503"/>
      <c r="D276" s="503"/>
      <c r="E276" s="503"/>
      <c r="F276" s="503"/>
      <c r="G276" s="503"/>
      <c r="H276" s="503"/>
      <c r="I276" s="503"/>
      <c r="J276" s="503"/>
      <c r="K276" s="503"/>
      <c r="L276" s="503"/>
      <c r="M276" s="518"/>
      <c r="N276" s="413"/>
      <c r="P276" s="502" t="s">
        <v>98</v>
      </c>
      <c r="Q276" s="503"/>
      <c r="R276" s="503"/>
      <c r="S276" s="503"/>
      <c r="T276" s="503"/>
      <c r="U276" s="503"/>
      <c r="V276" s="503"/>
      <c r="W276" s="503"/>
      <c r="X276" s="503"/>
      <c r="Y276" s="503"/>
      <c r="Z276" s="503"/>
      <c r="AA276" s="503"/>
      <c r="AB276" s="503"/>
      <c r="AC276" s="503"/>
      <c r="AD276" s="418"/>
      <c r="AE276" s="413"/>
      <c r="AG276" s="502" t="s">
        <v>98</v>
      </c>
      <c r="AH276" s="503"/>
      <c r="AI276" s="503"/>
      <c r="AJ276" s="503"/>
      <c r="AK276" s="503"/>
      <c r="AL276" s="503"/>
      <c r="AM276" s="503"/>
      <c r="AN276" s="503"/>
      <c r="AO276" s="503"/>
      <c r="AP276" s="503"/>
      <c r="AQ276" s="503"/>
      <c r="AR276" s="503"/>
      <c r="AS276" s="503"/>
      <c r="AT276" s="503"/>
      <c r="AU276" s="418"/>
    </row>
    <row r="277" spans="1:47" s="242" customFormat="1" x14ac:dyDescent="0.35">
      <c r="A277" s="530" t="s">
        <v>24</v>
      </c>
      <c r="B277" s="531"/>
      <c r="C277" s="531"/>
      <c r="D277" s="531"/>
      <c r="E277" s="531"/>
      <c r="F277" s="531"/>
      <c r="G277" s="531"/>
      <c r="H277" s="531"/>
      <c r="I277" s="531"/>
      <c r="J277" s="424" t="s">
        <v>17</v>
      </c>
      <c r="K277" s="424" t="s">
        <v>15</v>
      </c>
      <c r="L277" s="424" t="s">
        <v>16</v>
      </c>
      <c r="M277" s="259" t="s">
        <v>18</v>
      </c>
      <c r="N277" s="413"/>
      <c r="P277" s="530" t="s">
        <v>24</v>
      </c>
      <c r="Q277" s="531"/>
      <c r="R277" s="531"/>
      <c r="S277" s="531"/>
      <c r="T277" s="531"/>
      <c r="U277" s="531"/>
      <c r="V277" s="531"/>
      <c r="W277" s="531"/>
      <c r="X277" s="531"/>
      <c r="Y277" s="422" t="s">
        <v>260</v>
      </c>
      <c r="Z277" s="328" t="s">
        <v>77</v>
      </c>
      <c r="AA277" s="424" t="s">
        <v>15</v>
      </c>
      <c r="AB277" s="424" t="s">
        <v>16</v>
      </c>
      <c r="AC277" s="422" t="s">
        <v>18</v>
      </c>
      <c r="AD277" s="267" t="s">
        <v>114</v>
      </c>
      <c r="AE277" s="413"/>
      <c r="AG277" s="530" t="s">
        <v>24</v>
      </c>
      <c r="AH277" s="531"/>
      <c r="AI277" s="531"/>
      <c r="AJ277" s="531"/>
      <c r="AK277" s="531"/>
      <c r="AL277" s="531"/>
      <c r="AM277" s="531"/>
      <c r="AN277" s="531"/>
      <c r="AO277" s="531"/>
      <c r="AP277" s="422" t="s">
        <v>260</v>
      </c>
      <c r="AQ277" s="328" t="s">
        <v>211</v>
      </c>
      <c r="AR277" s="424" t="s">
        <v>15</v>
      </c>
      <c r="AS277" s="424" t="s">
        <v>16</v>
      </c>
      <c r="AT277" s="422" t="s">
        <v>213</v>
      </c>
      <c r="AU277" s="267" t="s">
        <v>263</v>
      </c>
    </row>
    <row r="278" spans="1:47" x14ac:dyDescent="0.35">
      <c r="A278" s="415">
        <v>1</v>
      </c>
      <c r="B278" s="491"/>
      <c r="C278" s="491"/>
      <c r="D278" s="491"/>
      <c r="E278" s="491"/>
      <c r="F278" s="491"/>
      <c r="G278" s="491"/>
      <c r="H278" s="491"/>
      <c r="I278" s="491"/>
      <c r="J278" s="234">
        <v>0</v>
      </c>
      <c r="K278" s="234">
        <v>0</v>
      </c>
      <c r="L278" s="234">
        <v>0</v>
      </c>
      <c r="M278" s="236">
        <f>SUM(J278:L278)</f>
        <v>0</v>
      </c>
      <c r="N278" s="223"/>
      <c r="P278" s="415">
        <v>1</v>
      </c>
      <c r="Q278" s="491"/>
      <c r="R278" s="491"/>
      <c r="S278" s="491"/>
      <c r="T278" s="491"/>
      <c r="U278" s="491"/>
      <c r="V278" s="491"/>
      <c r="W278" s="491"/>
      <c r="X278" s="491"/>
      <c r="Y278" s="164">
        <f>AU198</f>
        <v>0</v>
      </c>
      <c r="Z278" s="234">
        <v>0</v>
      </c>
      <c r="AA278" s="234">
        <v>0</v>
      </c>
      <c r="AB278" s="234">
        <v>0</v>
      </c>
      <c r="AC278" s="295">
        <f>SUM(Z278:AB278)</f>
        <v>0</v>
      </c>
      <c r="AD278" s="296">
        <f t="shared" ref="AD278:AD280" si="247">M278-AC278</f>
        <v>0</v>
      </c>
      <c r="AE278" s="223"/>
      <c r="AG278" s="415">
        <v>1</v>
      </c>
      <c r="AH278" s="491"/>
      <c r="AI278" s="491"/>
      <c r="AJ278" s="491"/>
      <c r="AK278" s="491"/>
      <c r="AL278" s="491"/>
      <c r="AM278" s="491"/>
      <c r="AN278" s="491"/>
      <c r="AO278" s="491"/>
      <c r="AP278" s="305">
        <f>AU198</f>
        <v>0</v>
      </c>
      <c r="AQ278" s="234">
        <v>0</v>
      </c>
      <c r="AR278" s="234">
        <v>0</v>
      </c>
      <c r="AS278" s="234">
        <v>0</v>
      </c>
      <c r="AT278" s="277">
        <f>SUM(AQ278:AS278)</f>
        <v>0</v>
      </c>
      <c r="AU278" s="278">
        <f>IF($S$313&lt;&gt;0, AC278+AP278-AT278, M278+AP278-AT278)</f>
        <v>0</v>
      </c>
    </row>
    <row r="279" spans="1:47" x14ac:dyDescent="0.35">
      <c r="A279" s="415">
        <v>2</v>
      </c>
      <c r="B279" s="492"/>
      <c r="C279" s="492"/>
      <c r="D279" s="492"/>
      <c r="E279" s="492"/>
      <c r="F279" s="492"/>
      <c r="G279" s="492"/>
      <c r="H279" s="492"/>
      <c r="I279" s="492"/>
      <c r="J279" s="234">
        <v>0</v>
      </c>
      <c r="K279" s="234">
        <v>0</v>
      </c>
      <c r="L279" s="234">
        <v>0</v>
      </c>
      <c r="M279" s="236">
        <f>SUM(J279:L279)</f>
        <v>0</v>
      </c>
      <c r="N279" s="223"/>
      <c r="P279" s="415">
        <v>2</v>
      </c>
      <c r="Q279" s="492"/>
      <c r="R279" s="492"/>
      <c r="S279" s="492"/>
      <c r="T279" s="492"/>
      <c r="U279" s="492"/>
      <c r="V279" s="492"/>
      <c r="W279" s="492"/>
      <c r="X279" s="492"/>
      <c r="Y279" s="164">
        <f t="shared" ref="Y279:Y281" si="248">AU199</f>
        <v>0</v>
      </c>
      <c r="Z279" s="234">
        <v>0</v>
      </c>
      <c r="AA279" s="234">
        <v>0</v>
      </c>
      <c r="AB279" s="234">
        <v>0</v>
      </c>
      <c r="AC279" s="295">
        <f t="shared" ref="AC279:AC280" si="249">SUM(Z279:AB279)</f>
        <v>0</v>
      </c>
      <c r="AD279" s="296">
        <f t="shared" si="247"/>
        <v>0</v>
      </c>
      <c r="AE279" s="223"/>
      <c r="AG279" s="415">
        <v>2</v>
      </c>
      <c r="AH279" s="492"/>
      <c r="AI279" s="492"/>
      <c r="AJ279" s="492"/>
      <c r="AK279" s="492"/>
      <c r="AL279" s="492"/>
      <c r="AM279" s="492"/>
      <c r="AN279" s="492"/>
      <c r="AO279" s="492"/>
      <c r="AP279" s="305">
        <f t="shared" ref="AP279:AP281" si="250">AU199</f>
        <v>0</v>
      </c>
      <c r="AQ279" s="234">
        <v>0</v>
      </c>
      <c r="AR279" s="234">
        <v>0</v>
      </c>
      <c r="AS279" s="234">
        <v>0</v>
      </c>
      <c r="AT279" s="277">
        <f t="shared" ref="AT279:AT280" si="251">SUM(AQ279:AS279)</f>
        <v>0</v>
      </c>
      <c r="AU279" s="278">
        <f t="shared" ref="AU279:AU281" si="252">IF($S$313&lt;&gt;0, AC279+AP279-AT279, M279+AP279-AT279)</f>
        <v>0</v>
      </c>
    </row>
    <row r="280" spans="1:47" x14ac:dyDescent="0.35">
      <c r="A280" s="415">
        <v>3</v>
      </c>
      <c r="B280" s="492"/>
      <c r="C280" s="492"/>
      <c r="D280" s="492"/>
      <c r="E280" s="492"/>
      <c r="F280" s="492"/>
      <c r="G280" s="492"/>
      <c r="H280" s="492"/>
      <c r="I280" s="492"/>
      <c r="J280" s="234">
        <v>0</v>
      </c>
      <c r="K280" s="234">
        <v>0</v>
      </c>
      <c r="L280" s="234">
        <v>0</v>
      </c>
      <c r="M280" s="236">
        <f t="shared" ref="M280:M299" si="253">SUM(J280:L280)</f>
        <v>0</v>
      </c>
      <c r="N280" s="223"/>
      <c r="P280" s="415">
        <v>3</v>
      </c>
      <c r="Q280" s="492"/>
      <c r="R280" s="492"/>
      <c r="S280" s="492"/>
      <c r="T280" s="492"/>
      <c r="U280" s="492"/>
      <c r="V280" s="492"/>
      <c r="W280" s="492"/>
      <c r="X280" s="492"/>
      <c r="Y280" s="164">
        <f t="shared" si="248"/>
        <v>0</v>
      </c>
      <c r="Z280" s="234">
        <v>0</v>
      </c>
      <c r="AA280" s="234">
        <v>0</v>
      </c>
      <c r="AB280" s="234">
        <v>0</v>
      </c>
      <c r="AC280" s="295">
        <f t="shared" si="249"/>
        <v>0</v>
      </c>
      <c r="AD280" s="296">
        <f t="shared" si="247"/>
        <v>0</v>
      </c>
      <c r="AE280" s="223"/>
      <c r="AG280" s="415">
        <v>3</v>
      </c>
      <c r="AH280" s="492"/>
      <c r="AI280" s="492"/>
      <c r="AJ280" s="492"/>
      <c r="AK280" s="492"/>
      <c r="AL280" s="492"/>
      <c r="AM280" s="492"/>
      <c r="AN280" s="492"/>
      <c r="AO280" s="492"/>
      <c r="AP280" s="305">
        <f t="shared" si="250"/>
        <v>0</v>
      </c>
      <c r="AQ280" s="234">
        <v>0</v>
      </c>
      <c r="AR280" s="234">
        <v>0</v>
      </c>
      <c r="AS280" s="234">
        <v>0</v>
      </c>
      <c r="AT280" s="277">
        <f t="shared" si="251"/>
        <v>0</v>
      </c>
      <c r="AU280" s="278">
        <f t="shared" si="252"/>
        <v>0</v>
      </c>
    </row>
    <row r="281" spans="1:47" ht="16" thickBot="1" x14ac:dyDescent="0.4">
      <c r="A281" s="504" t="s">
        <v>25</v>
      </c>
      <c r="B281" s="505"/>
      <c r="C281" s="505"/>
      <c r="D281" s="505"/>
      <c r="E281" s="505"/>
      <c r="F281" s="505"/>
      <c r="G281" s="505"/>
      <c r="H281" s="505"/>
      <c r="I281" s="505"/>
      <c r="J281" s="250">
        <f>SUM(J278:J280)</f>
        <v>0</v>
      </c>
      <c r="K281" s="250">
        <f t="shared" ref="K281:L281" si="254">SUM(K278:K280)</f>
        <v>0</v>
      </c>
      <c r="L281" s="250">
        <f t="shared" si="254"/>
        <v>0</v>
      </c>
      <c r="M281" s="237">
        <f t="shared" si="253"/>
        <v>0</v>
      </c>
      <c r="N281" s="223"/>
      <c r="P281" s="504" t="s">
        <v>25</v>
      </c>
      <c r="Q281" s="505"/>
      <c r="R281" s="505"/>
      <c r="S281" s="505"/>
      <c r="T281" s="505"/>
      <c r="U281" s="505"/>
      <c r="V281" s="505"/>
      <c r="W281" s="505"/>
      <c r="X281" s="505"/>
      <c r="Y281" s="200">
        <f t="shared" si="248"/>
        <v>0</v>
      </c>
      <c r="Z281" s="293">
        <f>SUM(Z278:Z280)</f>
        <v>0</v>
      </c>
      <c r="AA281" s="293">
        <f t="shared" ref="AA281:AD281" si="255">SUM(AA278:AA280)</f>
        <v>0</v>
      </c>
      <c r="AB281" s="293">
        <f t="shared" si="255"/>
        <v>0</v>
      </c>
      <c r="AC281" s="293">
        <f t="shared" si="255"/>
        <v>0</v>
      </c>
      <c r="AD281" s="294">
        <f t="shared" si="255"/>
        <v>0</v>
      </c>
      <c r="AE281" s="223"/>
      <c r="AG281" s="504" t="s">
        <v>25</v>
      </c>
      <c r="AH281" s="505"/>
      <c r="AI281" s="505"/>
      <c r="AJ281" s="505"/>
      <c r="AK281" s="505"/>
      <c r="AL281" s="505"/>
      <c r="AM281" s="505"/>
      <c r="AN281" s="505"/>
      <c r="AO281" s="505"/>
      <c r="AP281" s="306">
        <f t="shared" si="250"/>
        <v>0</v>
      </c>
      <c r="AQ281" s="275">
        <f>SUM(AQ278:AQ280)</f>
        <v>0</v>
      </c>
      <c r="AR281" s="275">
        <f t="shared" ref="AR281:AT281" si="256">SUM(AR278:AR280)</f>
        <v>0</v>
      </c>
      <c r="AS281" s="275">
        <f t="shared" si="256"/>
        <v>0</v>
      </c>
      <c r="AT281" s="275">
        <f t="shared" si="256"/>
        <v>0</v>
      </c>
      <c r="AU281" s="276">
        <f t="shared" si="252"/>
        <v>0</v>
      </c>
    </row>
    <row r="282" spans="1:47" s="358" customFormat="1" ht="3.75" customHeight="1" thickBot="1" x14ac:dyDescent="0.4">
      <c r="A282" s="413"/>
      <c r="B282" s="413"/>
      <c r="C282" s="413"/>
      <c r="D282" s="413"/>
      <c r="E282" s="413"/>
      <c r="F282" s="413"/>
      <c r="G282" s="413"/>
      <c r="H282" s="413"/>
      <c r="I282" s="413"/>
      <c r="J282" s="246"/>
      <c r="K282" s="246"/>
      <c r="L282" s="246"/>
      <c r="M282" s="246"/>
      <c r="N282" s="223"/>
      <c r="P282" s="413"/>
      <c r="Q282" s="413"/>
      <c r="R282" s="413"/>
      <c r="S282" s="413"/>
      <c r="T282" s="413"/>
      <c r="U282" s="413"/>
      <c r="V282" s="413"/>
      <c r="W282" s="413"/>
      <c r="X282" s="413"/>
      <c r="Y282" s="304"/>
      <c r="Z282" s="246"/>
      <c r="AA282" s="246"/>
      <c r="AB282" s="246"/>
      <c r="AC282" s="246"/>
      <c r="AD282" s="246"/>
      <c r="AE282" s="223"/>
      <c r="AG282" s="413"/>
      <c r="AH282" s="413"/>
      <c r="AI282" s="413"/>
      <c r="AJ282" s="413"/>
      <c r="AK282" s="413"/>
      <c r="AL282" s="413"/>
      <c r="AM282" s="413"/>
      <c r="AN282" s="413"/>
      <c r="AO282" s="413"/>
      <c r="AP282" s="304"/>
      <c r="AQ282" s="246"/>
      <c r="AR282" s="246"/>
      <c r="AS282" s="246"/>
      <c r="AT282" s="246"/>
      <c r="AU282" s="246"/>
    </row>
    <row r="283" spans="1:47" s="242" customFormat="1" x14ac:dyDescent="0.35">
      <c r="A283" s="502" t="s">
        <v>33</v>
      </c>
      <c r="B283" s="503"/>
      <c r="C283" s="503"/>
      <c r="D283" s="503"/>
      <c r="E283" s="503"/>
      <c r="F283" s="503"/>
      <c r="G283" s="503"/>
      <c r="H283" s="503"/>
      <c r="I283" s="503"/>
      <c r="J283" s="425" t="s">
        <v>17</v>
      </c>
      <c r="K283" s="425" t="s">
        <v>15</v>
      </c>
      <c r="L283" s="425" t="s">
        <v>16</v>
      </c>
      <c r="M283" s="418" t="s">
        <v>18</v>
      </c>
      <c r="N283" s="413"/>
      <c r="P283" s="502" t="s">
        <v>33</v>
      </c>
      <c r="Q283" s="503"/>
      <c r="R283" s="503"/>
      <c r="S283" s="503"/>
      <c r="T283" s="503"/>
      <c r="U283" s="503"/>
      <c r="V283" s="503"/>
      <c r="W283" s="503"/>
      <c r="X283" s="503"/>
      <c r="Y283" s="414" t="s">
        <v>260</v>
      </c>
      <c r="Z283" s="425" t="s">
        <v>77</v>
      </c>
      <c r="AA283" s="425" t="s">
        <v>15</v>
      </c>
      <c r="AB283" s="425" t="s">
        <v>16</v>
      </c>
      <c r="AC283" s="414" t="s">
        <v>18</v>
      </c>
      <c r="AD283" s="268" t="s">
        <v>114</v>
      </c>
      <c r="AE283" s="413"/>
      <c r="AG283" s="502" t="s">
        <v>33</v>
      </c>
      <c r="AH283" s="503"/>
      <c r="AI283" s="503"/>
      <c r="AJ283" s="503"/>
      <c r="AK283" s="503"/>
      <c r="AL283" s="503"/>
      <c r="AM283" s="503"/>
      <c r="AN283" s="503"/>
      <c r="AO283" s="503"/>
      <c r="AP283" s="414" t="s">
        <v>260</v>
      </c>
      <c r="AQ283" s="425" t="s">
        <v>211</v>
      </c>
      <c r="AR283" s="425" t="s">
        <v>15</v>
      </c>
      <c r="AS283" s="425" t="s">
        <v>16</v>
      </c>
      <c r="AT283" s="414" t="s">
        <v>213</v>
      </c>
      <c r="AU283" s="268" t="s">
        <v>263</v>
      </c>
    </row>
    <row r="284" spans="1:47" x14ac:dyDescent="0.35">
      <c r="A284" s="415">
        <v>1</v>
      </c>
      <c r="B284" s="492"/>
      <c r="C284" s="492"/>
      <c r="D284" s="492"/>
      <c r="E284" s="492"/>
      <c r="F284" s="492"/>
      <c r="G284" s="492"/>
      <c r="H284" s="492"/>
      <c r="I284" s="492"/>
      <c r="J284" s="234">
        <v>0</v>
      </c>
      <c r="K284" s="234">
        <v>0</v>
      </c>
      <c r="L284" s="234">
        <v>0</v>
      </c>
      <c r="M284" s="236">
        <f t="shared" si="253"/>
        <v>0</v>
      </c>
      <c r="N284" s="223"/>
      <c r="P284" s="415">
        <v>1</v>
      </c>
      <c r="Q284" s="492"/>
      <c r="R284" s="492"/>
      <c r="S284" s="492"/>
      <c r="T284" s="492"/>
      <c r="U284" s="492"/>
      <c r="V284" s="492"/>
      <c r="W284" s="492"/>
      <c r="X284" s="492"/>
      <c r="Y284" s="164">
        <f t="shared" ref="Y284:Y287" si="257">AU204</f>
        <v>0</v>
      </c>
      <c r="Z284" s="234">
        <v>0</v>
      </c>
      <c r="AA284" s="234">
        <v>0</v>
      </c>
      <c r="AB284" s="234">
        <v>0</v>
      </c>
      <c r="AC284" s="295">
        <f t="shared" ref="AC284:AC286" si="258">SUM(Z284:AB284)</f>
        <v>0</v>
      </c>
      <c r="AD284" s="296">
        <f t="shared" ref="AD284:AD286" si="259">M284-AC284</f>
        <v>0</v>
      </c>
      <c r="AE284" s="223"/>
      <c r="AG284" s="415">
        <v>1</v>
      </c>
      <c r="AH284" s="492"/>
      <c r="AI284" s="492"/>
      <c r="AJ284" s="492"/>
      <c r="AK284" s="492"/>
      <c r="AL284" s="492"/>
      <c r="AM284" s="492"/>
      <c r="AN284" s="492"/>
      <c r="AO284" s="492"/>
      <c r="AP284" s="305">
        <f t="shared" ref="AP284:AP287" si="260">AU204</f>
        <v>0</v>
      </c>
      <c r="AQ284" s="234">
        <v>0</v>
      </c>
      <c r="AR284" s="234">
        <v>0</v>
      </c>
      <c r="AS284" s="234">
        <v>0</v>
      </c>
      <c r="AT284" s="277">
        <f t="shared" ref="AT284:AT286" si="261">SUM(AQ284:AS284)</f>
        <v>0</v>
      </c>
      <c r="AU284" s="278">
        <f t="shared" ref="AU284:AU287" si="262">IF($S$313&lt;&gt;0, AC284+AP284-AT284, M284+AP284-AT284)</f>
        <v>0</v>
      </c>
    </row>
    <row r="285" spans="1:47" x14ac:dyDescent="0.35">
      <c r="A285" s="415">
        <v>2</v>
      </c>
      <c r="B285" s="492"/>
      <c r="C285" s="492"/>
      <c r="D285" s="492"/>
      <c r="E285" s="492"/>
      <c r="F285" s="492"/>
      <c r="G285" s="492"/>
      <c r="H285" s="492"/>
      <c r="I285" s="492"/>
      <c r="J285" s="234">
        <v>0</v>
      </c>
      <c r="K285" s="234">
        <v>0</v>
      </c>
      <c r="L285" s="234">
        <v>0</v>
      </c>
      <c r="M285" s="236">
        <f t="shared" si="253"/>
        <v>0</v>
      </c>
      <c r="N285" s="223"/>
      <c r="P285" s="415">
        <v>2</v>
      </c>
      <c r="Q285" s="492"/>
      <c r="R285" s="492"/>
      <c r="S285" s="492"/>
      <c r="T285" s="492"/>
      <c r="U285" s="492"/>
      <c r="V285" s="492"/>
      <c r="W285" s="492"/>
      <c r="X285" s="492"/>
      <c r="Y285" s="164">
        <f t="shared" si="257"/>
        <v>0</v>
      </c>
      <c r="Z285" s="234">
        <v>0</v>
      </c>
      <c r="AA285" s="234">
        <v>0</v>
      </c>
      <c r="AB285" s="234">
        <v>0</v>
      </c>
      <c r="AC285" s="295">
        <f t="shared" si="258"/>
        <v>0</v>
      </c>
      <c r="AD285" s="296">
        <f t="shared" si="259"/>
        <v>0</v>
      </c>
      <c r="AE285" s="223"/>
      <c r="AG285" s="415">
        <v>2</v>
      </c>
      <c r="AH285" s="492"/>
      <c r="AI285" s="492"/>
      <c r="AJ285" s="492"/>
      <c r="AK285" s="492"/>
      <c r="AL285" s="492"/>
      <c r="AM285" s="492"/>
      <c r="AN285" s="492"/>
      <c r="AO285" s="492"/>
      <c r="AP285" s="305">
        <f t="shared" si="260"/>
        <v>0</v>
      </c>
      <c r="AQ285" s="234">
        <v>0</v>
      </c>
      <c r="AR285" s="234">
        <v>0</v>
      </c>
      <c r="AS285" s="234">
        <v>0</v>
      </c>
      <c r="AT285" s="277">
        <f t="shared" si="261"/>
        <v>0</v>
      </c>
      <c r="AU285" s="278">
        <f t="shared" si="262"/>
        <v>0</v>
      </c>
    </row>
    <row r="286" spans="1:47" x14ac:dyDescent="0.35">
      <c r="A286" s="415">
        <v>3</v>
      </c>
      <c r="B286" s="492"/>
      <c r="C286" s="492"/>
      <c r="D286" s="492"/>
      <c r="E286" s="492"/>
      <c r="F286" s="492"/>
      <c r="G286" s="492"/>
      <c r="H286" s="492"/>
      <c r="I286" s="492"/>
      <c r="J286" s="234">
        <v>0</v>
      </c>
      <c r="K286" s="234">
        <v>0</v>
      </c>
      <c r="L286" s="234">
        <v>0</v>
      </c>
      <c r="M286" s="236">
        <f>SUM(J286:L286)</f>
        <v>0</v>
      </c>
      <c r="N286" s="223"/>
      <c r="P286" s="415">
        <v>3</v>
      </c>
      <c r="Q286" s="492"/>
      <c r="R286" s="492"/>
      <c r="S286" s="492"/>
      <c r="T286" s="492"/>
      <c r="U286" s="492"/>
      <c r="V286" s="492"/>
      <c r="W286" s="492"/>
      <c r="X286" s="492"/>
      <c r="Y286" s="164">
        <f t="shared" si="257"/>
        <v>0</v>
      </c>
      <c r="Z286" s="234">
        <v>0</v>
      </c>
      <c r="AA286" s="234">
        <v>0</v>
      </c>
      <c r="AB286" s="234">
        <v>0</v>
      </c>
      <c r="AC286" s="295">
        <f t="shared" si="258"/>
        <v>0</v>
      </c>
      <c r="AD286" s="296">
        <f t="shared" si="259"/>
        <v>0</v>
      </c>
      <c r="AE286" s="223"/>
      <c r="AG286" s="415">
        <v>3</v>
      </c>
      <c r="AH286" s="492"/>
      <c r="AI286" s="492"/>
      <c r="AJ286" s="492"/>
      <c r="AK286" s="492"/>
      <c r="AL286" s="492"/>
      <c r="AM286" s="492"/>
      <c r="AN286" s="492"/>
      <c r="AO286" s="492"/>
      <c r="AP286" s="305">
        <f t="shared" si="260"/>
        <v>0</v>
      </c>
      <c r="AQ286" s="234">
        <v>0</v>
      </c>
      <c r="AR286" s="234">
        <v>0</v>
      </c>
      <c r="AS286" s="234">
        <v>0</v>
      </c>
      <c r="AT286" s="277">
        <f t="shared" si="261"/>
        <v>0</v>
      </c>
      <c r="AU286" s="278">
        <f t="shared" si="262"/>
        <v>0</v>
      </c>
    </row>
    <row r="287" spans="1:47" ht="16" thickBot="1" x14ac:dyDescent="0.4">
      <c r="A287" s="504" t="s">
        <v>26</v>
      </c>
      <c r="B287" s="505"/>
      <c r="C287" s="505"/>
      <c r="D287" s="505"/>
      <c r="E287" s="505"/>
      <c r="F287" s="505"/>
      <c r="G287" s="505"/>
      <c r="H287" s="505"/>
      <c r="I287" s="505"/>
      <c r="J287" s="250">
        <f>SUM(J284:J286)</f>
        <v>0</v>
      </c>
      <c r="K287" s="250">
        <f t="shared" ref="K287" si="263">SUM(K284:K286)</f>
        <v>0</v>
      </c>
      <c r="L287" s="250">
        <f>SUM(L284:L286)</f>
        <v>0</v>
      </c>
      <c r="M287" s="237">
        <f t="shared" si="253"/>
        <v>0</v>
      </c>
      <c r="N287" s="223"/>
      <c r="P287" s="530" t="s">
        <v>26</v>
      </c>
      <c r="Q287" s="531"/>
      <c r="R287" s="531"/>
      <c r="S287" s="531"/>
      <c r="T287" s="531"/>
      <c r="U287" s="531"/>
      <c r="V287" s="531"/>
      <c r="W287" s="531"/>
      <c r="X287" s="531"/>
      <c r="Y287" s="164">
        <f t="shared" si="257"/>
        <v>0</v>
      </c>
      <c r="Z287" s="295">
        <f>SUM(Z284:Z286)</f>
        <v>0</v>
      </c>
      <c r="AA287" s="295">
        <f t="shared" ref="AA287:AD287" si="264">SUM(AA284:AA286)</f>
        <v>0</v>
      </c>
      <c r="AB287" s="295">
        <f t="shared" si="264"/>
        <v>0</v>
      </c>
      <c r="AC287" s="295">
        <f t="shared" si="264"/>
        <v>0</v>
      </c>
      <c r="AD287" s="296">
        <f t="shared" si="264"/>
        <v>0</v>
      </c>
      <c r="AE287" s="223"/>
      <c r="AG287" s="504" t="s">
        <v>26</v>
      </c>
      <c r="AH287" s="505"/>
      <c r="AI287" s="505"/>
      <c r="AJ287" s="505"/>
      <c r="AK287" s="505"/>
      <c r="AL287" s="505"/>
      <c r="AM287" s="505"/>
      <c r="AN287" s="505"/>
      <c r="AO287" s="505"/>
      <c r="AP287" s="306">
        <f t="shared" si="260"/>
        <v>0</v>
      </c>
      <c r="AQ287" s="275">
        <f>SUM(AQ284:AQ286)</f>
        <v>0</v>
      </c>
      <c r="AR287" s="275">
        <f t="shared" ref="AR287:AT287" si="265">SUM(AR284:AR286)</f>
        <v>0</v>
      </c>
      <c r="AS287" s="275">
        <f t="shared" si="265"/>
        <v>0</v>
      </c>
      <c r="AT287" s="275">
        <f t="shared" si="265"/>
        <v>0</v>
      </c>
      <c r="AU287" s="276">
        <f t="shared" si="262"/>
        <v>0</v>
      </c>
    </row>
    <row r="288" spans="1:47" s="358" customFormat="1" ht="3.75" customHeight="1" thickBot="1" x14ac:dyDescent="0.4">
      <c r="A288" s="413"/>
      <c r="B288" s="413"/>
      <c r="C288" s="413"/>
      <c r="D288" s="413"/>
      <c r="E288" s="413"/>
      <c r="F288" s="413"/>
      <c r="G288" s="413"/>
      <c r="H288" s="413"/>
      <c r="I288" s="413"/>
      <c r="J288" s="246"/>
      <c r="K288" s="246"/>
      <c r="L288" s="246"/>
      <c r="M288" s="246"/>
      <c r="N288" s="223"/>
      <c r="P288" s="341"/>
      <c r="Q288" s="342"/>
      <c r="R288" s="342"/>
      <c r="S288" s="342"/>
      <c r="T288" s="342"/>
      <c r="U288" s="342"/>
      <c r="V288" s="342"/>
      <c r="W288" s="342"/>
      <c r="X288" s="342"/>
      <c r="Y288" s="249"/>
      <c r="Z288" s="249"/>
      <c r="AA288" s="249"/>
      <c r="AB288" s="249"/>
      <c r="AC288" s="249"/>
      <c r="AD288" s="343"/>
      <c r="AE288" s="223"/>
      <c r="AG288" s="413"/>
      <c r="AH288" s="413"/>
      <c r="AI288" s="413"/>
      <c r="AJ288" s="413"/>
      <c r="AK288" s="413"/>
      <c r="AL288" s="413"/>
      <c r="AM288" s="413"/>
      <c r="AN288" s="413"/>
      <c r="AO288" s="413"/>
      <c r="AP288" s="246"/>
      <c r="AQ288" s="246"/>
      <c r="AR288" s="246"/>
      <c r="AS288" s="246"/>
      <c r="AT288" s="246"/>
      <c r="AU288" s="246"/>
    </row>
    <row r="289" spans="1:134" s="242" customFormat="1" x14ac:dyDescent="0.35">
      <c r="A289" s="502" t="s">
        <v>27</v>
      </c>
      <c r="B289" s="503"/>
      <c r="C289" s="503"/>
      <c r="D289" s="503"/>
      <c r="E289" s="503"/>
      <c r="F289" s="503"/>
      <c r="G289" s="503"/>
      <c r="H289" s="503"/>
      <c r="I289" s="503"/>
      <c r="J289" s="425" t="s">
        <v>17</v>
      </c>
      <c r="K289" s="425" t="s">
        <v>15</v>
      </c>
      <c r="L289" s="425" t="s">
        <v>16</v>
      </c>
      <c r="M289" s="418" t="s">
        <v>18</v>
      </c>
      <c r="N289" s="413"/>
      <c r="P289" s="502" t="s">
        <v>27</v>
      </c>
      <c r="Q289" s="503"/>
      <c r="R289" s="503"/>
      <c r="S289" s="503"/>
      <c r="T289" s="503"/>
      <c r="U289" s="503"/>
      <c r="V289" s="503"/>
      <c r="W289" s="503"/>
      <c r="X289" s="503"/>
      <c r="Y289" s="414" t="s">
        <v>260</v>
      </c>
      <c r="Z289" s="425" t="s">
        <v>77</v>
      </c>
      <c r="AA289" s="425" t="s">
        <v>15</v>
      </c>
      <c r="AB289" s="425" t="s">
        <v>16</v>
      </c>
      <c r="AC289" s="414" t="s">
        <v>18</v>
      </c>
      <c r="AD289" s="268" t="s">
        <v>114</v>
      </c>
      <c r="AE289" s="413"/>
      <c r="AG289" s="502" t="s">
        <v>27</v>
      </c>
      <c r="AH289" s="503"/>
      <c r="AI289" s="503"/>
      <c r="AJ289" s="503"/>
      <c r="AK289" s="503"/>
      <c r="AL289" s="503"/>
      <c r="AM289" s="503"/>
      <c r="AN289" s="503"/>
      <c r="AO289" s="503"/>
      <c r="AP289" s="414" t="s">
        <v>260</v>
      </c>
      <c r="AQ289" s="425" t="s">
        <v>211</v>
      </c>
      <c r="AR289" s="425" t="s">
        <v>15</v>
      </c>
      <c r="AS289" s="425" t="s">
        <v>16</v>
      </c>
      <c r="AT289" s="414" t="s">
        <v>213</v>
      </c>
      <c r="AU289" s="268" t="s">
        <v>263</v>
      </c>
    </row>
    <row r="290" spans="1:134" x14ac:dyDescent="0.35">
      <c r="A290" s="415">
        <v>1</v>
      </c>
      <c r="B290" s="228" t="s">
        <v>28</v>
      </c>
      <c r="C290" s="492"/>
      <c r="D290" s="492"/>
      <c r="E290" s="492"/>
      <c r="F290" s="492"/>
      <c r="G290" s="492"/>
      <c r="H290" s="492"/>
      <c r="I290" s="492"/>
      <c r="J290" s="234">
        <v>0</v>
      </c>
      <c r="K290" s="234">
        <v>0</v>
      </c>
      <c r="L290" s="234">
        <v>0</v>
      </c>
      <c r="M290" s="236">
        <f t="shared" si="253"/>
        <v>0</v>
      </c>
      <c r="N290" s="223"/>
      <c r="P290" s="415">
        <v>1</v>
      </c>
      <c r="Q290" s="228" t="s">
        <v>28</v>
      </c>
      <c r="R290" s="492"/>
      <c r="S290" s="492"/>
      <c r="T290" s="492"/>
      <c r="U290" s="492"/>
      <c r="V290" s="492"/>
      <c r="W290" s="492"/>
      <c r="X290" s="492"/>
      <c r="Y290" s="164">
        <f t="shared" ref="Y290:Y301" si="266">AU210</f>
        <v>0</v>
      </c>
      <c r="Z290" s="234">
        <v>0</v>
      </c>
      <c r="AA290" s="234">
        <v>0</v>
      </c>
      <c r="AB290" s="234">
        <v>0</v>
      </c>
      <c r="AC290" s="295">
        <f t="shared" ref="AC290:AC299" si="267">SUM(Z290:AB290)</f>
        <v>0</v>
      </c>
      <c r="AD290" s="296">
        <f t="shared" ref="AD290:AD300" si="268">M290-AC290</f>
        <v>0</v>
      </c>
      <c r="AE290" s="223"/>
      <c r="AG290" s="415">
        <v>1</v>
      </c>
      <c r="AH290" s="228" t="s">
        <v>28</v>
      </c>
      <c r="AI290" s="492"/>
      <c r="AJ290" s="492"/>
      <c r="AK290" s="492"/>
      <c r="AL290" s="492"/>
      <c r="AM290" s="492"/>
      <c r="AN290" s="492"/>
      <c r="AO290" s="492"/>
      <c r="AP290" s="305">
        <f t="shared" ref="AP290:AP301" si="269">AU210</f>
        <v>0</v>
      </c>
      <c r="AQ290" s="234">
        <v>0</v>
      </c>
      <c r="AR290" s="234">
        <v>0</v>
      </c>
      <c r="AS290" s="234">
        <v>0</v>
      </c>
      <c r="AT290" s="277">
        <f t="shared" ref="AT290:AT299" si="270">SUM(AQ290:AS290)</f>
        <v>0</v>
      </c>
      <c r="AU290" s="278">
        <f t="shared" ref="AU290:AU301" si="271">IF($S$313&lt;&gt;0, AC290+AP290-AT290, M290+AP290-AT290)</f>
        <v>0</v>
      </c>
    </row>
    <row r="291" spans="1:134" x14ac:dyDescent="0.35">
      <c r="A291" s="415">
        <v>2</v>
      </c>
      <c r="B291" s="228" t="s">
        <v>31</v>
      </c>
      <c r="C291" s="492"/>
      <c r="D291" s="492"/>
      <c r="E291" s="492"/>
      <c r="F291" s="492"/>
      <c r="G291" s="492"/>
      <c r="H291" s="492"/>
      <c r="I291" s="492"/>
      <c r="J291" s="234">
        <v>0</v>
      </c>
      <c r="K291" s="234">
        <v>0</v>
      </c>
      <c r="L291" s="234">
        <v>0</v>
      </c>
      <c r="M291" s="236">
        <f t="shared" si="253"/>
        <v>0</v>
      </c>
      <c r="N291" s="223"/>
      <c r="P291" s="415">
        <v>2</v>
      </c>
      <c r="Q291" s="228" t="s">
        <v>31</v>
      </c>
      <c r="R291" s="492"/>
      <c r="S291" s="492"/>
      <c r="T291" s="492"/>
      <c r="U291" s="492"/>
      <c r="V291" s="492"/>
      <c r="W291" s="492"/>
      <c r="X291" s="492"/>
      <c r="Y291" s="164">
        <f t="shared" si="266"/>
        <v>0</v>
      </c>
      <c r="Z291" s="234">
        <v>0</v>
      </c>
      <c r="AA291" s="234">
        <v>0</v>
      </c>
      <c r="AB291" s="234">
        <v>0</v>
      </c>
      <c r="AC291" s="295">
        <f t="shared" si="267"/>
        <v>0</v>
      </c>
      <c r="AD291" s="296">
        <f t="shared" si="268"/>
        <v>0</v>
      </c>
      <c r="AE291" s="223"/>
      <c r="AG291" s="415">
        <v>2</v>
      </c>
      <c r="AH291" s="228" t="s">
        <v>31</v>
      </c>
      <c r="AI291" s="492"/>
      <c r="AJ291" s="492"/>
      <c r="AK291" s="492"/>
      <c r="AL291" s="492"/>
      <c r="AM291" s="492"/>
      <c r="AN291" s="492"/>
      <c r="AO291" s="492"/>
      <c r="AP291" s="305">
        <f t="shared" si="269"/>
        <v>0</v>
      </c>
      <c r="AQ291" s="234">
        <v>0</v>
      </c>
      <c r="AR291" s="234">
        <v>0</v>
      </c>
      <c r="AS291" s="234">
        <v>0</v>
      </c>
      <c r="AT291" s="277">
        <f t="shared" si="270"/>
        <v>0</v>
      </c>
      <c r="AU291" s="278">
        <f t="shared" si="271"/>
        <v>0</v>
      </c>
    </row>
    <row r="292" spans="1:134" x14ac:dyDescent="0.35">
      <c r="A292" s="415">
        <v>3</v>
      </c>
      <c r="B292" s="228" t="s">
        <v>32</v>
      </c>
      <c r="C292" s="492"/>
      <c r="D292" s="492"/>
      <c r="E292" s="492"/>
      <c r="F292" s="492"/>
      <c r="G292" s="492"/>
      <c r="H292" s="492"/>
      <c r="I292" s="492"/>
      <c r="J292" s="234">
        <v>0</v>
      </c>
      <c r="K292" s="234">
        <v>0</v>
      </c>
      <c r="L292" s="234">
        <v>0</v>
      </c>
      <c r="M292" s="236">
        <f t="shared" si="253"/>
        <v>0</v>
      </c>
      <c r="N292" s="223"/>
      <c r="P292" s="415">
        <v>3</v>
      </c>
      <c r="Q292" s="228" t="s">
        <v>32</v>
      </c>
      <c r="R292" s="492"/>
      <c r="S292" s="492"/>
      <c r="T292" s="492"/>
      <c r="U292" s="492"/>
      <c r="V292" s="492"/>
      <c r="W292" s="492"/>
      <c r="X292" s="492"/>
      <c r="Y292" s="164">
        <f t="shared" si="266"/>
        <v>0</v>
      </c>
      <c r="Z292" s="234">
        <v>0</v>
      </c>
      <c r="AA292" s="234">
        <v>0</v>
      </c>
      <c r="AB292" s="234">
        <v>0</v>
      </c>
      <c r="AC292" s="295">
        <f t="shared" si="267"/>
        <v>0</v>
      </c>
      <c r="AD292" s="296">
        <f t="shared" si="268"/>
        <v>0</v>
      </c>
      <c r="AE292" s="223"/>
      <c r="AG292" s="415">
        <v>3</v>
      </c>
      <c r="AH292" s="228" t="s">
        <v>32</v>
      </c>
      <c r="AI292" s="492"/>
      <c r="AJ292" s="492"/>
      <c r="AK292" s="492"/>
      <c r="AL292" s="492"/>
      <c r="AM292" s="492"/>
      <c r="AN292" s="492"/>
      <c r="AO292" s="492"/>
      <c r="AP292" s="305">
        <f t="shared" si="269"/>
        <v>0</v>
      </c>
      <c r="AQ292" s="234">
        <v>0</v>
      </c>
      <c r="AR292" s="234">
        <v>0</v>
      </c>
      <c r="AS292" s="234">
        <v>0</v>
      </c>
      <c r="AT292" s="277">
        <f t="shared" si="270"/>
        <v>0</v>
      </c>
      <c r="AU292" s="278">
        <f t="shared" si="271"/>
        <v>0</v>
      </c>
    </row>
    <row r="293" spans="1:134" s="358" customFormat="1" x14ac:dyDescent="0.35">
      <c r="A293" s="229">
        <v>4</v>
      </c>
      <c r="B293" s="228" t="s">
        <v>72</v>
      </c>
      <c r="C293" s="492"/>
      <c r="D293" s="492"/>
      <c r="E293" s="492"/>
      <c r="F293" s="492"/>
      <c r="G293" s="492"/>
      <c r="H293" s="492"/>
      <c r="I293" s="492"/>
      <c r="J293" s="234">
        <v>0</v>
      </c>
      <c r="K293" s="234">
        <v>0</v>
      </c>
      <c r="L293" s="234">
        <v>0</v>
      </c>
      <c r="M293" s="236">
        <f t="shared" si="253"/>
        <v>0</v>
      </c>
      <c r="N293" s="223"/>
      <c r="P293" s="229">
        <v>4</v>
      </c>
      <c r="Q293" s="228" t="s">
        <v>72</v>
      </c>
      <c r="R293" s="492"/>
      <c r="S293" s="492"/>
      <c r="T293" s="492"/>
      <c r="U293" s="492"/>
      <c r="V293" s="492"/>
      <c r="W293" s="492"/>
      <c r="X293" s="492"/>
      <c r="Y293" s="164">
        <f t="shared" si="266"/>
        <v>0</v>
      </c>
      <c r="Z293" s="234">
        <v>0</v>
      </c>
      <c r="AA293" s="234">
        <v>0</v>
      </c>
      <c r="AB293" s="234">
        <v>0</v>
      </c>
      <c r="AC293" s="295">
        <f t="shared" si="267"/>
        <v>0</v>
      </c>
      <c r="AD293" s="296">
        <f t="shared" si="268"/>
        <v>0</v>
      </c>
      <c r="AE293" s="223"/>
      <c r="AG293" s="229">
        <v>4</v>
      </c>
      <c r="AH293" s="228" t="s">
        <v>72</v>
      </c>
      <c r="AI293" s="492"/>
      <c r="AJ293" s="492"/>
      <c r="AK293" s="492"/>
      <c r="AL293" s="492"/>
      <c r="AM293" s="492"/>
      <c r="AN293" s="492"/>
      <c r="AO293" s="492"/>
      <c r="AP293" s="305">
        <f t="shared" si="269"/>
        <v>0</v>
      </c>
      <c r="AQ293" s="234">
        <v>0</v>
      </c>
      <c r="AR293" s="234">
        <v>0</v>
      </c>
      <c r="AS293" s="234">
        <v>0</v>
      </c>
      <c r="AT293" s="277">
        <f t="shared" si="270"/>
        <v>0</v>
      </c>
      <c r="AU293" s="278">
        <f>IF($S$313&lt;&gt;0, AC293+AP293-AT293, M293+AP293-AT293)</f>
        <v>0</v>
      </c>
    </row>
    <row r="294" spans="1:134" x14ac:dyDescent="0.35">
      <c r="A294" s="415">
        <v>5</v>
      </c>
      <c r="B294" s="228" t="s">
        <v>29</v>
      </c>
      <c r="C294" s="492"/>
      <c r="D294" s="492"/>
      <c r="E294" s="492"/>
      <c r="F294" s="492"/>
      <c r="G294" s="492"/>
      <c r="H294" s="492"/>
      <c r="I294" s="492"/>
      <c r="J294" s="234">
        <v>0</v>
      </c>
      <c r="K294" s="234">
        <v>0</v>
      </c>
      <c r="L294" s="234">
        <v>0</v>
      </c>
      <c r="M294" s="236">
        <f t="shared" si="253"/>
        <v>0</v>
      </c>
      <c r="N294" s="223"/>
      <c r="P294" s="415">
        <v>5</v>
      </c>
      <c r="Q294" s="228" t="s">
        <v>29</v>
      </c>
      <c r="R294" s="492"/>
      <c r="S294" s="492"/>
      <c r="T294" s="492"/>
      <c r="U294" s="492"/>
      <c r="V294" s="492"/>
      <c r="W294" s="492"/>
      <c r="X294" s="492"/>
      <c r="Y294" s="164">
        <f t="shared" si="266"/>
        <v>0</v>
      </c>
      <c r="Z294" s="234">
        <v>0</v>
      </c>
      <c r="AA294" s="234">
        <v>0</v>
      </c>
      <c r="AB294" s="234">
        <v>0</v>
      </c>
      <c r="AC294" s="295">
        <f t="shared" si="267"/>
        <v>0</v>
      </c>
      <c r="AD294" s="296">
        <f t="shared" si="268"/>
        <v>0</v>
      </c>
      <c r="AE294" s="223"/>
      <c r="AG294" s="415">
        <v>5</v>
      </c>
      <c r="AH294" s="228" t="s">
        <v>29</v>
      </c>
      <c r="AI294" s="492"/>
      <c r="AJ294" s="492"/>
      <c r="AK294" s="492"/>
      <c r="AL294" s="492"/>
      <c r="AM294" s="492"/>
      <c r="AN294" s="492"/>
      <c r="AO294" s="492"/>
      <c r="AP294" s="305">
        <f t="shared" si="269"/>
        <v>0</v>
      </c>
      <c r="AQ294" s="234">
        <v>0</v>
      </c>
      <c r="AR294" s="234">
        <v>0</v>
      </c>
      <c r="AS294" s="234">
        <v>0</v>
      </c>
      <c r="AT294" s="277">
        <f t="shared" si="270"/>
        <v>0</v>
      </c>
      <c r="AU294" s="278">
        <f t="shared" si="271"/>
        <v>0</v>
      </c>
    </row>
    <row r="295" spans="1:134" x14ac:dyDescent="0.35">
      <c r="A295" s="415">
        <v>6</v>
      </c>
      <c r="B295" s="228" t="s">
        <v>30</v>
      </c>
      <c r="C295" s="492"/>
      <c r="D295" s="492"/>
      <c r="E295" s="492"/>
      <c r="F295" s="492"/>
      <c r="G295" s="492"/>
      <c r="H295" s="492"/>
      <c r="I295" s="492"/>
      <c r="J295" s="234">
        <v>0</v>
      </c>
      <c r="K295" s="234">
        <v>0</v>
      </c>
      <c r="L295" s="234">
        <v>0</v>
      </c>
      <c r="M295" s="236">
        <f t="shared" si="253"/>
        <v>0</v>
      </c>
      <c r="N295" s="223"/>
      <c r="P295" s="415">
        <v>6</v>
      </c>
      <c r="Q295" s="228" t="s">
        <v>30</v>
      </c>
      <c r="R295" s="492"/>
      <c r="S295" s="492"/>
      <c r="T295" s="492"/>
      <c r="U295" s="492"/>
      <c r="V295" s="492"/>
      <c r="W295" s="492"/>
      <c r="X295" s="492"/>
      <c r="Y295" s="164">
        <f t="shared" si="266"/>
        <v>0</v>
      </c>
      <c r="Z295" s="234">
        <v>0</v>
      </c>
      <c r="AA295" s="234">
        <v>0</v>
      </c>
      <c r="AB295" s="234">
        <v>0</v>
      </c>
      <c r="AC295" s="295">
        <f t="shared" si="267"/>
        <v>0</v>
      </c>
      <c r="AD295" s="296">
        <f t="shared" si="268"/>
        <v>0</v>
      </c>
      <c r="AE295" s="223"/>
      <c r="AG295" s="415">
        <v>6</v>
      </c>
      <c r="AH295" s="228" t="s">
        <v>30</v>
      </c>
      <c r="AI295" s="492"/>
      <c r="AJ295" s="492"/>
      <c r="AK295" s="492"/>
      <c r="AL295" s="492"/>
      <c r="AM295" s="492"/>
      <c r="AN295" s="492"/>
      <c r="AO295" s="492"/>
      <c r="AP295" s="305">
        <f t="shared" si="269"/>
        <v>0</v>
      </c>
      <c r="AQ295" s="234">
        <v>0</v>
      </c>
      <c r="AR295" s="234">
        <v>0</v>
      </c>
      <c r="AS295" s="234">
        <v>0</v>
      </c>
      <c r="AT295" s="277">
        <f t="shared" si="270"/>
        <v>0</v>
      </c>
      <c r="AU295" s="278">
        <f t="shared" si="271"/>
        <v>0</v>
      </c>
    </row>
    <row r="296" spans="1:134" x14ac:dyDescent="0.35">
      <c r="A296" s="415">
        <v>7</v>
      </c>
      <c r="B296" s="228" t="s">
        <v>34</v>
      </c>
      <c r="C296" s="492"/>
      <c r="D296" s="492"/>
      <c r="E296" s="492"/>
      <c r="F296" s="492"/>
      <c r="G296" s="492"/>
      <c r="H296" s="492"/>
      <c r="I296" s="492"/>
      <c r="J296" s="234">
        <v>0</v>
      </c>
      <c r="K296" s="234">
        <v>0</v>
      </c>
      <c r="L296" s="234">
        <v>0</v>
      </c>
      <c r="M296" s="236">
        <f t="shared" si="253"/>
        <v>0</v>
      </c>
      <c r="N296" s="223"/>
      <c r="P296" s="415">
        <v>7</v>
      </c>
      <c r="Q296" s="228" t="s">
        <v>34</v>
      </c>
      <c r="R296" s="492"/>
      <c r="S296" s="492"/>
      <c r="T296" s="492"/>
      <c r="U296" s="492"/>
      <c r="V296" s="492"/>
      <c r="W296" s="492"/>
      <c r="X296" s="492"/>
      <c r="Y296" s="164">
        <f t="shared" si="266"/>
        <v>0</v>
      </c>
      <c r="Z296" s="234">
        <v>0</v>
      </c>
      <c r="AA296" s="234">
        <v>0</v>
      </c>
      <c r="AB296" s="234">
        <v>0</v>
      </c>
      <c r="AC296" s="295">
        <f t="shared" si="267"/>
        <v>0</v>
      </c>
      <c r="AD296" s="296">
        <f t="shared" si="268"/>
        <v>0</v>
      </c>
      <c r="AE296" s="223"/>
      <c r="AG296" s="415">
        <v>7</v>
      </c>
      <c r="AH296" s="228" t="s">
        <v>34</v>
      </c>
      <c r="AI296" s="492"/>
      <c r="AJ296" s="492"/>
      <c r="AK296" s="492"/>
      <c r="AL296" s="492"/>
      <c r="AM296" s="492"/>
      <c r="AN296" s="492"/>
      <c r="AO296" s="492"/>
      <c r="AP296" s="305">
        <f t="shared" si="269"/>
        <v>0</v>
      </c>
      <c r="AQ296" s="234">
        <v>0</v>
      </c>
      <c r="AR296" s="234">
        <v>0</v>
      </c>
      <c r="AS296" s="234">
        <v>0</v>
      </c>
      <c r="AT296" s="277">
        <f t="shared" si="270"/>
        <v>0</v>
      </c>
      <c r="AU296" s="278">
        <f t="shared" si="271"/>
        <v>0</v>
      </c>
    </row>
    <row r="297" spans="1:134" x14ac:dyDescent="0.35">
      <c r="A297" s="415">
        <v>8</v>
      </c>
      <c r="B297" s="228" t="s">
        <v>35</v>
      </c>
      <c r="C297" s="492"/>
      <c r="D297" s="492"/>
      <c r="E297" s="492"/>
      <c r="F297" s="492"/>
      <c r="G297" s="492"/>
      <c r="H297" s="492"/>
      <c r="I297" s="492"/>
      <c r="J297" s="234">
        <v>0</v>
      </c>
      <c r="K297" s="234">
        <v>0</v>
      </c>
      <c r="L297" s="234">
        <v>0</v>
      </c>
      <c r="M297" s="236">
        <f>SUM(J297:L297)</f>
        <v>0</v>
      </c>
      <c r="N297" s="223"/>
      <c r="P297" s="415">
        <v>8</v>
      </c>
      <c r="Q297" s="228" t="s">
        <v>35</v>
      </c>
      <c r="R297" s="492"/>
      <c r="S297" s="492"/>
      <c r="T297" s="492"/>
      <c r="U297" s="492"/>
      <c r="V297" s="492"/>
      <c r="W297" s="492"/>
      <c r="X297" s="492"/>
      <c r="Y297" s="164">
        <f t="shared" si="266"/>
        <v>0</v>
      </c>
      <c r="Z297" s="234">
        <v>0</v>
      </c>
      <c r="AA297" s="234">
        <v>0</v>
      </c>
      <c r="AB297" s="234">
        <v>0</v>
      </c>
      <c r="AC297" s="295">
        <f t="shared" si="267"/>
        <v>0</v>
      </c>
      <c r="AD297" s="296">
        <f t="shared" si="268"/>
        <v>0</v>
      </c>
      <c r="AE297" s="223"/>
      <c r="AG297" s="415">
        <v>8</v>
      </c>
      <c r="AH297" s="228" t="s">
        <v>35</v>
      </c>
      <c r="AI297" s="492"/>
      <c r="AJ297" s="492"/>
      <c r="AK297" s="492"/>
      <c r="AL297" s="492"/>
      <c r="AM297" s="492"/>
      <c r="AN297" s="492"/>
      <c r="AO297" s="492"/>
      <c r="AP297" s="305">
        <f t="shared" si="269"/>
        <v>0</v>
      </c>
      <c r="AQ297" s="234">
        <v>0</v>
      </c>
      <c r="AR297" s="234">
        <v>0</v>
      </c>
      <c r="AS297" s="234">
        <v>0</v>
      </c>
      <c r="AT297" s="277">
        <f t="shared" si="270"/>
        <v>0</v>
      </c>
      <c r="AU297" s="278">
        <f t="shared" si="271"/>
        <v>0</v>
      </c>
    </row>
    <row r="298" spans="1:134" x14ac:dyDescent="0.35">
      <c r="A298" s="415">
        <v>9</v>
      </c>
      <c r="B298" s="228" t="s">
        <v>50</v>
      </c>
      <c r="C298" s="492"/>
      <c r="D298" s="492"/>
      <c r="E298" s="492"/>
      <c r="F298" s="492"/>
      <c r="G298" s="492"/>
      <c r="H298" s="492"/>
      <c r="I298" s="492"/>
      <c r="J298" s="234">
        <v>0</v>
      </c>
      <c r="K298" s="234">
        <v>0</v>
      </c>
      <c r="L298" s="234">
        <v>0</v>
      </c>
      <c r="M298" s="236">
        <f t="shared" si="253"/>
        <v>0</v>
      </c>
      <c r="N298" s="223"/>
      <c r="P298" s="415">
        <v>9</v>
      </c>
      <c r="Q298" s="228" t="s">
        <v>50</v>
      </c>
      <c r="R298" s="492"/>
      <c r="S298" s="492"/>
      <c r="T298" s="492"/>
      <c r="U298" s="492"/>
      <c r="V298" s="492"/>
      <c r="W298" s="492"/>
      <c r="X298" s="492"/>
      <c r="Y298" s="164">
        <f t="shared" si="266"/>
        <v>0</v>
      </c>
      <c r="Z298" s="234">
        <v>0</v>
      </c>
      <c r="AA298" s="234">
        <v>0</v>
      </c>
      <c r="AB298" s="234">
        <v>0</v>
      </c>
      <c r="AC298" s="295">
        <f t="shared" si="267"/>
        <v>0</v>
      </c>
      <c r="AD298" s="296">
        <f t="shared" si="268"/>
        <v>0</v>
      </c>
      <c r="AE298" s="223"/>
      <c r="AG298" s="415">
        <v>9</v>
      </c>
      <c r="AH298" s="228" t="s">
        <v>50</v>
      </c>
      <c r="AI298" s="492"/>
      <c r="AJ298" s="492"/>
      <c r="AK298" s="492"/>
      <c r="AL298" s="492"/>
      <c r="AM298" s="492"/>
      <c r="AN298" s="492"/>
      <c r="AO298" s="492"/>
      <c r="AP298" s="305">
        <f t="shared" si="269"/>
        <v>0</v>
      </c>
      <c r="AQ298" s="234">
        <v>0</v>
      </c>
      <c r="AR298" s="234">
        <v>0</v>
      </c>
      <c r="AS298" s="234">
        <v>0</v>
      </c>
      <c r="AT298" s="277">
        <f t="shared" si="270"/>
        <v>0</v>
      </c>
      <c r="AU298" s="278">
        <f t="shared" si="271"/>
        <v>0</v>
      </c>
    </row>
    <row r="299" spans="1:134" x14ac:dyDescent="0.35">
      <c r="A299" s="229">
        <v>10</v>
      </c>
      <c r="B299" s="313" t="s">
        <v>205</v>
      </c>
      <c r="C299" s="623"/>
      <c r="D299" s="623"/>
      <c r="E299" s="623"/>
      <c r="F299" s="623"/>
      <c r="G299" s="623"/>
      <c r="H299" s="623"/>
      <c r="I299" s="623"/>
      <c r="J299" s="234">
        <v>0</v>
      </c>
      <c r="K299" s="234">
        <v>0</v>
      </c>
      <c r="L299" s="234">
        <v>0</v>
      </c>
      <c r="M299" s="236">
        <f t="shared" si="253"/>
        <v>0</v>
      </c>
      <c r="N299" s="223"/>
      <c r="P299" s="229">
        <v>10</v>
      </c>
      <c r="Q299" s="313" t="s">
        <v>205</v>
      </c>
      <c r="R299" s="623"/>
      <c r="S299" s="623"/>
      <c r="T299" s="623"/>
      <c r="U299" s="623"/>
      <c r="V299" s="623"/>
      <c r="W299" s="623"/>
      <c r="X299" s="623"/>
      <c r="Y299" s="164">
        <f t="shared" si="266"/>
        <v>0</v>
      </c>
      <c r="Z299" s="234">
        <v>0</v>
      </c>
      <c r="AA299" s="234">
        <v>0</v>
      </c>
      <c r="AB299" s="234">
        <v>0</v>
      </c>
      <c r="AC299" s="295">
        <f t="shared" si="267"/>
        <v>0</v>
      </c>
      <c r="AD299" s="296">
        <f t="shared" si="268"/>
        <v>0</v>
      </c>
      <c r="AE299" s="223"/>
      <c r="AG299" s="229">
        <v>10</v>
      </c>
      <c r="AH299" s="313" t="s">
        <v>205</v>
      </c>
      <c r="AI299" s="623"/>
      <c r="AJ299" s="623"/>
      <c r="AK299" s="623"/>
      <c r="AL299" s="623"/>
      <c r="AM299" s="623"/>
      <c r="AN299" s="623"/>
      <c r="AO299" s="623"/>
      <c r="AP299" s="305">
        <f t="shared" si="269"/>
        <v>0</v>
      </c>
      <c r="AQ299" s="234">
        <v>0</v>
      </c>
      <c r="AR299" s="234">
        <v>0</v>
      </c>
      <c r="AS299" s="234">
        <v>0</v>
      </c>
      <c r="AT299" s="277">
        <f t="shared" si="270"/>
        <v>0</v>
      </c>
      <c r="AU299" s="278">
        <f t="shared" si="271"/>
        <v>0</v>
      </c>
    </row>
    <row r="300" spans="1:134" x14ac:dyDescent="0.35">
      <c r="A300" s="229">
        <v>11</v>
      </c>
      <c r="B300" s="313" t="s">
        <v>205</v>
      </c>
      <c r="C300" s="623"/>
      <c r="D300" s="623"/>
      <c r="E300" s="623"/>
      <c r="F300" s="623"/>
      <c r="G300" s="623"/>
      <c r="H300" s="623"/>
      <c r="I300" s="623"/>
      <c r="J300" s="234">
        <v>0</v>
      </c>
      <c r="K300" s="234">
        <v>0</v>
      </c>
      <c r="L300" s="234">
        <v>0</v>
      </c>
      <c r="M300" s="236">
        <f>SUM(J300:L300)</f>
        <v>0</v>
      </c>
      <c r="N300" s="223"/>
      <c r="P300" s="229">
        <v>11</v>
      </c>
      <c r="Q300" s="313" t="s">
        <v>205</v>
      </c>
      <c r="R300" s="623"/>
      <c r="S300" s="623"/>
      <c r="T300" s="623"/>
      <c r="U300" s="623"/>
      <c r="V300" s="623"/>
      <c r="W300" s="623"/>
      <c r="X300" s="623"/>
      <c r="Y300" s="164">
        <f t="shared" si="266"/>
        <v>0</v>
      </c>
      <c r="Z300" s="234">
        <v>0</v>
      </c>
      <c r="AA300" s="234">
        <v>0</v>
      </c>
      <c r="AB300" s="234">
        <v>0</v>
      </c>
      <c r="AC300" s="295">
        <f>SUM(Z300:AB300)</f>
        <v>0</v>
      </c>
      <c r="AD300" s="296">
        <f t="shared" si="268"/>
        <v>0</v>
      </c>
      <c r="AE300" s="223"/>
      <c r="AG300" s="229">
        <v>11</v>
      </c>
      <c r="AH300" s="313" t="s">
        <v>205</v>
      </c>
      <c r="AI300" s="623"/>
      <c r="AJ300" s="623"/>
      <c r="AK300" s="623"/>
      <c r="AL300" s="623"/>
      <c r="AM300" s="623"/>
      <c r="AN300" s="623"/>
      <c r="AO300" s="623"/>
      <c r="AP300" s="305">
        <f t="shared" si="269"/>
        <v>0</v>
      </c>
      <c r="AQ300" s="234">
        <v>0</v>
      </c>
      <c r="AR300" s="234">
        <v>0</v>
      </c>
      <c r="AS300" s="234">
        <v>0</v>
      </c>
      <c r="AT300" s="277">
        <f>SUM(AQ300:AS300)</f>
        <v>0</v>
      </c>
      <c r="AU300" s="278">
        <f>IF($S$313&lt;&gt;0, AC300+AP300-AT300, M300+AP300-AT300)</f>
        <v>0</v>
      </c>
    </row>
    <row r="301" spans="1:134" ht="16" thickBot="1" x14ac:dyDescent="0.4">
      <c r="A301" s="578" t="s">
        <v>36</v>
      </c>
      <c r="B301" s="579"/>
      <c r="C301" s="579"/>
      <c r="D301" s="579"/>
      <c r="E301" s="579"/>
      <c r="F301" s="579"/>
      <c r="G301" s="579"/>
      <c r="H301" s="579"/>
      <c r="I301" s="579"/>
      <c r="J301" s="250">
        <f>SUM(J290:J300)</f>
        <v>0</v>
      </c>
      <c r="K301" s="250">
        <f t="shared" ref="K301:L301" si="272">SUM(K290:K300)</f>
        <v>0</v>
      </c>
      <c r="L301" s="250">
        <f t="shared" si="272"/>
        <v>0</v>
      </c>
      <c r="M301" s="237">
        <f>SUM(J301:L301)</f>
        <v>0</v>
      </c>
      <c r="N301" s="223"/>
      <c r="P301" s="578" t="s">
        <v>36</v>
      </c>
      <c r="Q301" s="579"/>
      <c r="R301" s="579"/>
      <c r="S301" s="579"/>
      <c r="T301" s="579"/>
      <c r="U301" s="579"/>
      <c r="V301" s="579"/>
      <c r="W301" s="579"/>
      <c r="X301" s="579"/>
      <c r="Y301" s="200">
        <f t="shared" si="266"/>
        <v>0</v>
      </c>
      <c r="Z301" s="293">
        <f>SUM(Z290:Z300)</f>
        <v>0</v>
      </c>
      <c r="AA301" s="293">
        <f t="shared" ref="AA301" si="273">SUM(AA290:AA300)</f>
        <v>0</v>
      </c>
      <c r="AB301" s="293">
        <f>SUM(AB290:AB300)</f>
        <v>0</v>
      </c>
      <c r="AC301" s="293">
        <f t="shared" ref="AC301:AD301" si="274">SUM(AC290:AC300)</f>
        <v>0</v>
      </c>
      <c r="AD301" s="294">
        <f t="shared" si="274"/>
        <v>0</v>
      </c>
      <c r="AE301" s="223"/>
      <c r="AG301" s="578" t="s">
        <v>36</v>
      </c>
      <c r="AH301" s="579"/>
      <c r="AI301" s="579"/>
      <c r="AJ301" s="579"/>
      <c r="AK301" s="579"/>
      <c r="AL301" s="579"/>
      <c r="AM301" s="579"/>
      <c r="AN301" s="579"/>
      <c r="AO301" s="579"/>
      <c r="AP301" s="306">
        <f t="shared" si="269"/>
        <v>0</v>
      </c>
      <c r="AQ301" s="275">
        <f>SUM(AQ290:AQ300)</f>
        <v>0</v>
      </c>
      <c r="AR301" s="275">
        <f t="shared" ref="AR301:AT301" si="275">SUM(AR290:AR300)</f>
        <v>0</v>
      </c>
      <c r="AS301" s="275">
        <f t="shared" si="275"/>
        <v>0</v>
      </c>
      <c r="AT301" s="275">
        <f t="shared" si="275"/>
        <v>0</v>
      </c>
      <c r="AU301" s="276">
        <f t="shared" si="271"/>
        <v>0</v>
      </c>
    </row>
    <row r="302" spans="1:134" s="358" customFormat="1" ht="3.75" customHeight="1" x14ac:dyDescent="0.35">
      <c r="B302" s="281"/>
      <c r="C302" s="284"/>
      <c r="D302" s="284"/>
      <c r="E302" s="284"/>
      <c r="F302" s="284"/>
      <c r="G302" s="284"/>
      <c r="H302" s="284"/>
      <c r="I302" s="284"/>
      <c r="J302" s="283"/>
      <c r="K302" s="283"/>
      <c r="L302" s="283"/>
      <c r="M302" s="246"/>
      <c r="N302" s="223"/>
      <c r="Q302" s="281"/>
      <c r="R302" s="284"/>
      <c r="S302" s="284"/>
      <c r="T302" s="284"/>
      <c r="U302" s="284"/>
      <c r="V302" s="284"/>
      <c r="W302" s="284"/>
      <c r="X302" s="284"/>
      <c r="Y302" s="304"/>
      <c r="Z302" s="283"/>
      <c r="AA302" s="283"/>
      <c r="AB302" s="283"/>
      <c r="AC302" s="246"/>
      <c r="AD302" s="246"/>
      <c r="AE302" s="223"/>
      <c r="AH302" s="281"/>
      <c r="AI302" s="284"/>
      <c r="AJ302" s="284"/>
      <c r="AK302" s="284"/>
      <c r="AL302" s="284"/>
      <c r="AM302" s="284"/>
      <c r="AN302" s="284"/>
      <c r="AO302" s="284"/>
      <c r="AP302" s="304"/>
      <c r="AQ302" s="283"/>
      <c r="AR302" s="283"/>
      <c r="AS302" s="283"/>
      <c r="AT302" s="246"/>
      <c r="AU302" s="246"/>
      <c r="AW302" s="357"/>
      <c r="AX302" s="357"/>
      <c r="AY302" s="357"/>
      <c r="AZ302" s="357"/>
      <c r="BA302" s="357"/>
      <c r="BB302" s="357"/>
      <c r="BC302" s="357"/>
      <c r="BD302" s="357"/>
      <c r="BE302" s="357"/>
      <c r="BF302" s="357"/>
      <c r="BG302" s="357"/>
      <c r="BH302" s="357"/>
      <c r="BI302" s="357"/>
      <c r="BJ302" s="357"/>
      <c r="BK302" s="357"/>
      <c r="BL302" s="357"/>
      <c r="BM302" s="357"/>
      <c r="BN302" s="357"/>
      <c r="BO302" s="357"/>
      <c r="BP302" s="357"/>
      <c r="BQ302" s="357"/>
      <c r="BR302" s="357"/>
      <c r="BS302" s="357"/>
      <c r="BT302" s="357"/>
      <c r="BU302" s="357"/>
      <c r="BV302" s="357"/>
      <c r="BW302" s="357"/>
      <c r="BX302" s="357"/>
      <c r="BY302" s="357"/>
      <c r="BZ302" s="357"/>
      <c r="CA302" s="357"/>
      <c r="CB302" s="357"/>
      <c r="CC302" s="357"/>
      <c r="CD302" s="357"/>
      <c r="CE302" s="357"/>
      <c r="CF302" s="357"/>
      <c r="CG302" s="357"/>
      <c r="CH302" s="357"/>
      <c r="CI302" s="357"/>
      <c r="CJ302" s="357"/>
      <c r="CK302" s="357"/>
      <c r="CL302" s="357"/>
      <c r="CM302" s="357"/>
      <c r="CN302" s="357"/>
      <c r="CO302" s="357"/>
      <c r="CP302" s="357"/>
      <c r="CQ302" s="357"/>
      <c r="CR302" s="357"/>
      <c r="CS302" s="357"/>
      <c r="CT302" s="357"/>
      <c r="CU302" s="357"/>
      <c r="CV302" s="357"/>
      <c r="CW302" s="357"/>
      <c r="CX302" s="357"/>
      <c r="CY302" s="357"/>
      <c r="CZ302" s="357"/>
      <c r="DA302" s="357"/>
      <c r="DB302" s="357"/>
      <c r="DC302" s="357"/>
      <c r="DD302" s="357"/>
      <c r="DE302" s="357"/>
      <c r="DF302" s="357"/>
      <c r="DG302" s="357"/>
      <c r="DH302" s="357"/>
      <c r="DI302" s="357"/>
      <c r="DJ302" s="357"/>
      <c r="DK302" s="357"/>
      <c r="DL302" s="357"/>
      <c r="DM302" s="357"/>
      <c r="DN302" s="357"/>
      <c r="DO302" s="357"/>
      <c r="DP302" s="357"/>
      <c r="DQ302" s="357"/>
      <c r="DR302" s="357"/>
      <c r="DS302" s="357"/>
      <c r="DT302" s="357"/>
      <c r="DU302" s="357"/>
      <c r="DV302" s="357"/>
      <c r="DW302" s="357"/>
      <c r="DX302" s="357"/>
      <c r="DY302" s="357"/>
      <c r="DZ302" s="357"/>
      <c r="EA302" s="357"/>
      <c r="EB302" s="357"/>
      <c r="EC302" s="357"/>
      <c r="ED302" s="357"/>
    </row>
    <row r="303" spans="1:134" ht="3.75" customHeight="1" thickBot="1" x14ac:dyDescent="0.4">
      <c r="A303" s="242"/>
      <c r="B303" s="242"/>
      <c r="C303" s="242"/>
      <c r="D303" s="242"/>
      <c r="E303" s="242"/>
      <c r="F303" s="242"/>
      <c r="G303" s="242"/>
      <c r="H303" s="242"/>
      <c r="I303" s="413"/>
      <c r="J303" s="246"/>
      <c r="K303" s="246"/>
      <c r="L303" s="246"/>
      <c r="M303" s="246"/>
      <c r="N303" s="223"/>
      <c r="P303" s="242"/>
      <c r="Q303" s="242"/>
      <c r="R303" s="242"/>
      <c r="S303" s="242"/>
      <c r="T303" s="242"/>
      <c r="U303" s="242"/>
      <c r="V303" s="242"/>
      <c r="W303" s="242"/>
      <c r="X303" s="413"/>
      <c r="Y303" s="246"/>
      <c r="Z303" s="246"/>
      <c r="AA303" s="246"/>
      <c r="AB303" s="246"/>
      <c r="AC303" s="246"/>
      <c r="AD303" s="246"/>
      <c r="AE303" s="223"/>
      <c r="AG303" s="242"/>
      <c r="AH303" s="242"/>
      <c r="AI303" s="242"/>
      <c r="AJ303" s="242"/>
      <c r="AK303" s="242"/>
      <c r="AL303" s="242"/>
      <c r="AM303" s="242"/>
      <c r="AN303" s="242"/>
      <c r="AO303" s="413"/>
      <c r="AP303" s="246"/>
      <c r="AQ303" s="246"/>
      <c r="AR303" s="246"/>
      <c r="AS303" s="246"/>
      <c r="AT303" s="246"/>
      <c r="AU303" s="246"/>
    </row>
    <row r="304" spans="1:134" x14ac:dyDescent="0.35">
      <c r="A304" s="544" t="s">
        <v>189</v>
      </c>
      <c r="B304" s="545"/>
      <c r="C304" s="545"/>
      <c r="D304" s="545"/>
      <c r="E304" s="545"/>
      <c r="F304" s="545"/>
      <c r="G304" s="545"/>
      <c r="H304" s="545"/>
      <c r="I304" s="545"/>
      <c r="J304" s="244">
        <f>SUM(J301, J287, J281, H274)</f>
        <v>0</v>
      </c>
      <c r="K304" s="244">
        <f>SUM( K301, K287, K281, K274)</f>
        <v>0</v>
      </c>
      <c r="L304" s="244">
        <f>SUM( L301, L287, L281, L274)</f>
        <v>0</v>
      </c>
      <c r="M304" s="245">
        <f>SUM(J304:L304)</f>
        <v>0</v>
      </c>
      <c r="N304" s="223"/>
      <c r="P304" s="544" t="s">
        <v>182</v>
      </c>
      <c r="Q304" s="545"/>
      <c r="R304" s="545"/>
      <c r="S304" s="545"/>
      <c r="T304" s="545"/>
      <c r="U304" s="545"/>
      <c r="V304" s="545"/>
      <c r="W304" s="545"/>
      <c r="X304" s="545"/>
      <c r="Y304" s="199">
        <f t="shared" ref="Y304:Y305" si="276">AU224</f>
        <v>0</v>
      </c>
      <c r="Z304" s="300">
        <f>SUM(Z301, Z287, Z281, X274)</f>
        <v>0</v>
      </c>
      <c r="AA304" s="300">
        <f>SUM(AA301, AA287, AA281, AA274)</f>
        <v>0</v>
      </c>
      <c r="AB304" s="300">
        <f>SUM(AB301, AB287, AB281, AB274, )</f>
        <v>0</v>
      </c>
      <c r="AC304" s="300">
        <f t="shared" ref="AC304" si="277">SUM(Z304:AB304)</f>
        <v>0</v>
      </c>
      <c r="AD304" s="301">
        <f>M304-AC304</f>
        <v>0</v>
      </c>
      <c r="AE304" s="246"/>
      <c r="AG304" s="544" t="s">
        <v>182</v>
      </c>
      <c r="AH304" s="545"/>
      <c r="AI304" s="545"/>
      <c r="AJ304" s="545"/>
      <c r="AK304" s="545"/>
      <c r="AL304" s="545"/>
      <c r="AM304" s="545"/>
      <c r="AN304" s="545"/>
      <c r="AO304" s="545"/>
      <c r="AP304" s="205">
        <f t="shared" ref="AP304:AP305" si="278">AU224</f>
        <v>0</v>
      </c>
      <c r="AQ304" s="286">
        <f>SUM( AQ301, AQ287, AQ281, AO274)</f>
        <v>0</v>
      </c>
      <c r="AR304" s="286">
        <f>SUM( AR301, AR287, AR281, AR274)</f>
        <v>0</v>
      </c>
      <c r="AS304" s="286">
        <f>SUM( AS301, AS287, AS281, AS274, )</f>
        <v>0</v>
      </c>
      <c r="AT304" s="286">
        <f t="shared" ref="AT304" si="279">SUM(AQ304:AS304)</f>
        <v>0</v>
      </c>
      <c r="AU304" s="287">
        <f>IF($S$313&lt;&gt;0, AC304+AP304-AT304, M304+AP304-AT304)</f>
        <v>0</v>
      </c>
      <c r="AV304" s="246"/>
    </row>
    <row r="305" spans="1:134" ht="16" thickBot="1" x14ac:dyDescent="0.4">
      <c r="A305" s="540" t="s">
        <v>183</v>
      </c>
      <c r="B305" s="541"/>
      <c r="C305" s="541"/>
      <c r="D305" s="541"/>
      <c r="E305" s="541"/>
      <c r="F305" s="541"/>
      <c r="G305" s="541"/>
      <c r="H305" s="541"/>
      <c r="I305" s="541"/>
      <c r="J305" s="593">
        <f>SUM(K301, L301, K287, L287, K281, L281, K274, L274)</f>
        <v>0</v>
      </c>
      <c r="K305" s="593"/>
      <c r="L305" s="593"/>
      <c r="M305" s="594"/>
      <c r="N305" s="223"/>
      <c r="P305" s="540" t="s">
        <v>183</v>
      </c>
      <c r="Q305" s="541"/>
      <c r="R305" s="541"/>
      <c r="S305" s="541"/>
      <c r="T305" s="541"/>
      <c r="U305" s="541"/>
      <c r="V305" s="541"/>
      <c r="W305" s="541"/>
      <c r="X305" s="541"/>
      <c r="Y305" s="200">
        <f t="shared" si="276"/>
        <v>0</v>
      </c>
      <c r="Z305" s="588">
        <f>SUM(AA301, AB301, AA287, AB287, AA281, AB281, AA274, AB274)</f>
        <v>0</v>
      </c>
      <c r="AA305" s="588"/>
      <c r="AB305" s="588"/>
      <c r="AC305" s="588"/>
      <c r="AD305" s="330">
        <f>M305-Z305</f>
        <v>0</v>
      </c>
      <c r="AE305" s="223"/>
      <c r="AG305" s="540" t="s">
        <v>183</v>
      </c>
      <c r="AH305" s="541"/>
      <c r="AI305" s="541"/>
      <c r="AJ305" s="541"/>
      <c r="AK305" s="541"/>
      <c r="AL305" s="541"/>
      <c r="AM305" s="541"/>
      <c r="AN305" s="541"/>
      <c r="AO305" s="541"/>
      <c r="AP305" s="306">
        <f t="shared" si="278"/>
        <v>0</v>
      </c>
      <c r="AQ305" s="539">
        <f>SUM(AR301, AS301, AR287, AS287, AR281, AS281, AR274, AS274)</f>
        <v>0</v>
      </c>
      <c r="AR305" s="539"/>
      <c r="AS305" s="539"/>
      <c r="AT305" s="539"/>
      <c r="AU305" s="276">
        <f>IF($S$313&lt;&gt;0, AC305+AP305-AQ305, M305+AP305-AQ305)</f>
        <v>0</v>
      </c>
    </row>
    <row r="306" spans="1:134" s="224" customFormat="1" ht="16" thickBot="1" x14ac:dyDescent="0.4">
      <c r="A306" s="358"/>
      <c r="B306" s="413"/>
      <c r="C306" s="413"/>
      <c r="D306" s="413"/>
      <c r="E306" s="413"/>
      <c r="F306" s="413"/>
      <c r="G306" s="413"/>
      <c r="H306" s="413"/>
      <c r="I306" s="413"/>
      <c r="J306" s="258"/>
      <c r="K306" s="258"/>
      <c r="L306" s="258"/>
      <c r="M306" s="358"/>
      <c r="N306" s="223"/>
      <c r="O306" s="357"/>
      <c r="P306" s="358"/>
      <c r="Q306" s="413"/>
      <c r="R306" s="413"/>
      <c r="S306" s="413"/>
      <c r="T306" s="413"/>
      <c r="U306" s="413"/>
      <c r="V306" s="413"/>
      <c r="W306" s="413"/>
      <c r="X306" s="413"/>
      <c r="Y306" s="258"/>
      <c r="Z306" s="258"/>
      <c r="AA306" s="258"/>
      <c r="AB306" s="358"/>
      <c r="AC306" s="358"/>
      <c r="AD306" s="358"/>
      <c r="AE306" s="223"/>
      <c r="AF306" s="357"/>
      <c r="AG306" s="358"/>
      <c r="AH306" s="413"/>
      <c r="AI306" s="413"/>
      <c r="AJ306" s="413"/>
      <c r="AK306" s="413"/>
      <c r="AL306" s="413"/>
      <c r="AM306" s="413"/>
      <c r="AN306" s="413"/>
      <c r="AO306" s="413"/>
      <c r="AP306" s="258"/>
      <c r="AQ306" s="258"/>
      <c r="AR306" s="258"/>
      <c r="AS306" s="358"/>
      <c r="AT306" s="358"/>
      <c r="AU306" s="358"/>
      <c r="AV306" s="357"/>
      <c r="AW306" s="357"/>
      <c r="AX306" s="357"/>
      <c r="AY306" s="357"/>
      <c r="AZ306" s="357"/>
      <c r="BA306" s="357"/>
      <c r="BB306" s="357"/>
      <c r="BC306" s="357"/>
      <c r="BD306" s="357"/>
      <c r="BE306" s="357"/>
      <c r="BF306" s="357"/>
      <c r="BG306" s="357"/>
      <c r="BH306" s="357"/>
      <c r="BI306" s="357"/>
      <c r="BJ306" s="357"/>
      <c r="BK306" s="357"/>
      <c r="BL306" s="357"/>
      <c r="BM306" s="357"/>
      <c r="BN306" s="357"/>
      <c r="BO306" s="357"/>
      <c r="BP306" s="357"/>
      <c r="BQ306" s="357"/>
      <c r="BR306" s="357"/>
      <c r="BS306" s="357"/>
      <c r="BT306" s="357"/>
      <c r="BU306" s="357"/>
      <c r="BV306" s="357"/>
      <c r="BW306" s="357"/>
      <c r="BX306" s="357"/>
      <c r="BY306" s="357"/>
      <c r="BZ306" s="357"/>
      <c r="CA306" s="357"/>
      <c r="CB306" s="357"/>
      <c r="CC306" s="357"/>
      <c r="CD306" s="357"/>
      <c r="CE306" s="357"/>
      <c r="CF306" s="357"/>
      <c r="CG306" s="357"/>
      <c r="CH306" s="357"/>
      <c r="CI306" s="357"/>
      <c r="CJ306" s="357"/>
      <c r="CK306" s="357"/>
      <c r="CL306" s="357"/>
      <c r="CM306" s="357"/>
      <c r="CN306" s="357"/>
      <c r="CO306" s="357"/>
      <c r="CP306" s="357"/>
      <c r="CQ306" s="357"/>
      <c r="CR306" s="357"/>
      <c r="CS306" s="357"/>
      <c r="CT306" s="357"/>
      <c r="CU306" s="357"/>
      <c r="CV306" s="357"/>
      <c r="CW306" s="357"/>
      <c r="CX306" s="357"/>
      <c r="CY306" s="357"/>
      <c r="CZ306" s="357"/>
      <c r="DA306" s="357"/>
      <c r="DB306" s="357"/>
      <c r="DC306" s="357"/>
      <c r="DD306" s="357"/>
      <c r="DE306" s="357"/>
      <c r="DF306" s="357"/>
      <c r="DG306" s="357"/>
      <c r="DH306" s="357"/>
      <c r="DI306" s="357"/>
      <c r="DJ306" s="357"/>
      <c r="DK306" s="357"/>
      <c r="DL306" s="357"/>
      <c r="DM306" s="357"/>
      <c r="DN306" s="357"/>
      <c r="DO306" s="357"/>
      <c r="DP306" s="357"/>
      <c r="DQ306" s="357"/>
      <c r="DR306" s="357"/>
      <c r="DS306" s="357"/>
      <c r="DT306" s="357"/>
      <c r="DU306" s="357"/>
      <c r="DV306" s="357"/>
      <c r="DW306" s="357"/>
      <c r="DX306" s="357"/>
      <c r="DY306" s="357"/>
      <c r="DZ306" s="357"/>
      <c r="EA306" s="357"/>
      <c r="EB306" s="357"/>
      <c r="EC306" s="357"/>
      <c r="ED306" s="357"/>
    </row>
    <row r="307" spans="1:134" s="242" customFormat="1" x14ac:dyDescent="0.35">
      <c r="A307" s="502" t="s">
        <v>100</v>
      </c>
      <c r="B307" s="503"/>
      <c r="C307" s="503"/>
      <c r="D307" s="503"/>
      <c r="E307" s="503"/>
      <c r="F307" s="503"/>
      <c r="G307" s="503"/>
      <c r="H307" s="503"/>
      <c r="I307" s="503"/>
      <c r="J307" s="425" t="s">
        <v>17</v>
      </c>
      <c r="K307" s="542" t="s">
        <v>4</v>
      </c>
      <c r="L307" s="542"/>
      <c r="M307" s="418" t="s">
        <v>49</v>
      </c>
      <c r="N307" s="261"/>
      <c r="P307" s="502" t="s">
        <v>100</v>
      </c>
      <c r="Q307" s="503"/>
      <c r="R307" s="503"/>
      <c r="S307" s="503"/>
      <c r="T307" s="503"/>
      <c r="U307" s="503"/>
      <c r="V307" s="503"/>
      <c r="W307" s="503"/>
      <c r="X307" s="503"/>
      <c r="Y307" s="414" t="s">
        <v>260</v>
      </c>
      <c r="Z307" s="425" t="s">
        <v>77</v>
      </c>
      <c r="AA307" s="542" t="s">
        <v>4</v>
      </c>
      <c r="AB307" s="542"/>
      <c r="AC307" s="414" t="s">
        <v>18</v>
      </c>
      <c r="AD307" s="268" t="s">
        <v>114</v>
      </c>
      <c r="AE307" s="261"/>
      <c r="AG307" s="502" t="s">
        <v>100</v>
      </c>
      <c r="AH307" s="503"/>
      <c r="AI307" s="503"/>
      <c r="AJ307" s="503"/>
      <c r="AK307" s="503"/>
      <c r="AL307" s="503"/>
      <c r="AM307" s="503"/>
      <c r="AN307" s="503"/>
      <c r="AO307" s="503"/>
      <c r="AP307" s="414" t="s">
        <v>260</v>
      </c>
      <c r="AQ307" s="425" t="s">
        <v>212</v>
      </c>
      <c r="AR307" s="542" t="s">
        <v>4</v>
      </c>
      <c r="AS307" s="542"/>
      <c r="AT307" s="414" t="s">
        <v>214</v>
      </c>
      <c r="AU307" s="268" t="s">
        <v>263</v>
      </c>
      <c r="AW307" s="357"/>
      <c r="AX307" s="357"/>
      <c r="AY307" s="357"/>
      <c r="AZ307" s="357"/>
      <c r="BA307" s="357"/>
      <c r="BB307" s="357"/>
      <c r="BC307" s="357"/>
      <c r="BD307" s="357"/>
      <c r="BE307" s="357"/>
      <c r="BF307" s="357"/>
      <c r="BG307" s="357"/>
      <c r="BH307" s="357"/>
      <c r="BI307" s="357"/>
      <c r="BJ307" s="357"/>
      <c r="BK307" s="357"/>
      <c r="BL307" s="357"/>
      <c r="BM307" s="357"/>
      <c r="BN307" s="357"/>
      <c r="BO307" s="357"/>
      <c r="BP307" s="357"/>
      <c r="BQ307" s="357"/>
      <c r="BR307" s="357"/>
      <c r="BS307" s="357"/>
      <c r="BT307" s="357"/>
      <c r="BU307" s="357"/>
      <c r="BV307" s="357"/>
      <c r="BW307" s="357"/>
      <c r="BX307" s="357"/>
      <c r="BY307" s="357"/>
      <c r="BZ307" s="357"/>
      <c r="CA307" s="357"/>
      <c r="CB307" s="357"/>
      <c r="CC307" s="357"/>
      <c r="CD307" s="357"/>
      <c r="CE307" s="357"/>
      <c r="CF307" s="357"/>
      <c r="CG307" s="357"/>
      <c r="CH307" s="357"/>
      <c r="CI307" s="357"/>
      <c r="CJ307" s="357"/>
      <c r="CK307" s="357"/>
      <c r="CL307" s="357"/>
      <c r="CM307" s="357"/>
      <c r="CN307" s="357"/>
      <c r="CO307" s="357"/>
      <c r="CP307" s="357"/>
      <c r="CQ307" s="357"/>
      <c r="CR307" s="357"/>
      <c r="CS307" s="357"/>
      <c r="CT307" s="357"/>
      <c r="CU307" s="357"/>
      <c r="CV307" s="357"/>
      <c r="CW307" s="357"/>
      <c r="CX307" s="357"/>
      <c r="CY307" s="357"/>
      <c r="CZ307" s="357"/>
      <c r="DA307" s="357"/>
      <c r="DB307" s="357"/>
      <c r="DC307" s="357"/>
      <c r="DD307" s="357"/>
      <c r="DE307" s="357"/>
      <c r="DF307" s="357"/>
      <c r="DG307" s="357"/>
      <c r="DH307" s="357"/>
      <c r="DI307" s="357"/>
      <c r="DJ307" s="357"/>
      <c r="DK307" s="357"/>
      <c r="DL307" s="357"/>
      <c r="DM307" s="357"/>
      <c r="DN307" s="357"/>
      <c r="DO307" s="357"/>
      <c r="DP307" s="357"/>
      <c r="DQ307" s="357"/>
      <c r="DR307" s="357"/>
      <c r="DS307" s="357"/>
      <c r="DT307" s="357"/>
      <c r="DU307" s="357"/>
      <c r="DV307" s="357"/>
      <c r="DW307" s="357"/>
      <c r="DX307" s="357"/>
      <c r="DY307" s="357"/>
      <c r="DZ307" s="357"/>
      <c r="EA307" s="357"/>
      <c r="EB307" s="357"/>
      <c r="EC307" s="357"/>
      <c r="ED307" s="357"/>
    </row>
    <row r="308" spans="1:134" ht="16" thickBot="1" x14ac:dyDescent="0.4">
      <c r="A308" s="540" t="s">
        <v>37</v>
      </c>
      <c r="B308" s="541"/>
      <c r="C308" s="541"/>
      <c r="D308" s="541"/>
      <c r="E308" s="541"/>
      <c r="F308" s="541"/>
      <c r="G308" s="541"/>
      <c r="H308" s="541"/>
      <c r="I308" s="541"/>
      <c r="J308" s="243">
        <f>(SUM(J301, J287, J281, H274))*'Cumulative Budget'!$G$36</f>
        <v>0</v>
      </c>
      <c r="K308" s="593">
        <f>(SUM(K301, L301, K287, L287, K281, L281, K274, L274))*'Cumulative Budget'!$G$36</f>
        <v>0</v>
      </c>
      <c r="L308" s="593"/>
      <c r="M308" s="237">
        <f t="shared" ref="M308" si="280">SUM(J308:L308)</f>
        <v>0</v>
      </c>
      <c r="N308" s="223"/>
      <c r="P308" s="540" t="s">
        <v>37</v>
      </c>
      <c r="Q308" s="541"/>
      <c r="R308" s="541"/>
      <c r="S308" s="541"/>
      <c r="T308" s="541"/>
      <c r="U308" s="541"/>
      <c r="V308" s="541"/>
      <c r="W308" s="541"/>
      <c r="X308" s="541"/>
      <c r="Y308" s="200">
        <f t="shared" ref="Y308" si="281">AU228</f>
        <v>0</v>
      </c>
      <c r="Z308" s="302">
        <f>(SUM(Z301, Z287, Z281, X274))*'Cumulative Budget'!$G$36</f>
        <v>0</v>
      </c>
      <c r="AA308" s="588">
        <f>(SUM(AA301, AB301, AA287, AB287, AA281, AB281, AA274, AB274))*'Cumulative Budget'!$G$36</f>
        <v>0</v>
      </c>
      <c r="AB308" s="588"/>
      <c r="AC308" s="293">
        <f t="shared" ref="AC308" si="282">SUM(Z308:AB308)</f>
        <v>0</v>
      </c>
      <c r="AD308" s="294">
        <f t="shared" ref="AD308" si="283">M308-AC308</f>
        <v>0</v>
      </c>
      <c r="AE308" s="223"/>
      <c r="AG308" s="540" t="s">
        <v>37</v>
      </c>
      <c r="AH308" s="541"/>
      <c r="AI308" s="541"/>
      <c r="AJ308" s="541"/>
      <c r="AK308" s="541"/>
      <c r="AL308" s="541"/>
      <c r="AM308" s="541"/>
      <c r="AN308" s="541"/>
      <c r="AO308" s="541"/>
      <c r="AP308" s="306">
        <f t="shared" ref="AP308:AP310" si="284">AU228</f>
        <v>0</v>
      </c>
      <c r="AQ308" s="443">
        <v>0</v>
      </c>
      <c r="AR308" s="563">
        <v>0</v>
      </c>
      <c r="AS308" s="563"/>
      <c r="AT308" s="275">
        <f>SUM(AQ308:AS308)</f>
        <v>0</v>
      </c>
      <c r="AU308" s="276">
        <f>IF($S$313&lt;&gt;0, AC308+AP308-AT308, M308+AP308-AT308)</f>
        <v>0</v>
      </c>
    </row>
    <row r="309" spans="1:134" s="358" customFormat="1" ht="16" thickBot="1" x14ac:dyDescent="0.4">
      <c r="A309" s="359" t="s">
        <v>99</v>
      </c>
      <c r="B309" s="359"/>
      <c r="J309" s="233"/>
      <c r="K309" s="233"/>
      <c r="L309" s="233"/>
      <c r="M309" s="233"/>
      <c r="N309" s="223"/>
      <c r="O309" s="357"/>
      <c r="P309" s="359" t="s">
        <v>99</v>
      </c>
      <c r="Q309" s="359"/>
      <c r="Z309" s="233"/>
      <c r="AA309" s="233"/>
      <c r="AB309" s="233"/>
      <c r="AC309" s="233"/>
      <c r="AD309" s="233"/>
      <c r="AE309" s="223"/>
      <c r="AG309" s="359" t="s">
        <v>99</v>
      </c>
      <c r="AH309" s="359"/>
      <c r="AQ309" s="233"/>
      <c r="AR309" s="233"/>
      <c r="AS309" s="233"/>
      <c r="AT309" s="233"/>
      <c r="AU309" s="233"/>
      <c r="AV309" s="357"/>
      <c r="AW309" s="357"/>
      <c r="AX309" s="357"/>
      <c r="AY309" s="357"/>
      <c r="AZ309" s="357"/>
      <c r="BA309" s="357"/>
      <c r="BB309" s="357"/>
      <c r="BC309" s="357"/>
      <c r="BD309" s="357"/>
      <c r="BE309" s="357"/>
      <c r="BF309" s="357"/>
      <c r="BG309" s="357"/>
      <c r="BH309" s="357"/>
      <c r="BI309" s="357"/>
      <c r="BJ309" s="357"/>
      <c r="BK309" s="357"/>
      <c r="BL309" s="357"/>
      <c r="BM309" s="357"/>
      <c r="BN309" s="357"/>
      <c r="BO309" s="357"/>
      <c r="BP309" s="357"/>
      <c r="BQ309" s="357"/>
      <c r="BR309" s="357"/>
      <c r="BS309" s="357"/>
      <c r="BT309" s="357"/>
      <c r="BU309" s="357"/>
      <c r="BV309" s="357"/>
      <c r="BW309" s="357"/>
      <c r="BX309" s="357"/>
      <c r="BY309" s="357"/>
      <c r="BZ309" s="357"/>
      <c r="CA309" s="357"/>
      <c r="CB309" s="357"/>
      <c r="CC309" s="357"/>
      <c r="CD309" s="357"/>
      <c r="CE309" s="357"/>
      <c r="CF309" s="357"/>
      <c r="CG309" s="357"/>
      <c r="CH309" s="357"/>
      <c r="CI309" s="357"/>
      <c r="CJ309" s="357"/>
      <c r="CK309" s="357"/>
      <c r="CL309" s="357"/>
      <c r="CM309" s="357"/>
      <c r="CN309" s="357"/>
      <c r="CO309" s="357"/>
      <c r="CP309" s="357"/>
      <c r="CQ309" s="357"/>
      <c r="CR309" s="357"/>
      <c r="CS309" s="357"/>
      <c r="CT309" s="357"/>
      <c r="CU309" s="357"/>
      <c r="CV309" s="357"/>
      <c r="CW309" s="357"/>
      <c r="CX309" s="357"/>
      <c r="CY309" s="357"/>
      <c r="CZ309" s="357"/>
      <c r="DA309" s="357"/>
      <c r="DB309" s="357"/>
      <c r="DC309" s="357"/>
      <c r="DD309" s="357"/>
      <c r="DE309" s="357"/>
      <c r="DF309" s="357"/>
      <c r="DG309" s="357"/>
      <c r="DH309" s="357"/>
      <c r="DI309" s="357"/>
      <c r="DJ309" s="357"/>
      <c r="DK309" s="357"/>
      <c r="DL309" s="357"/>
      <c r="DM309" s="357"/>
      <c r="DN309" s="357"/>
      <c r="DO309" s="357"/>
      <c r="DP309" s="357"/>
      <c r="DQ309" s="357"/>
      <c r="DR309" s="357"/>
      <c r="DS309" s="357"/>
      <c r="DT309" s="357"/>
      <c r="DU309" s="357"/>
      <c r="DV309" s="357"/>
      <c r="DW309" s="357"/>
      <c r="DX309" s="357"/>
      <c r="DY309" s="357"/>
      <c r="DZ309" s="357"/>
      <c r="EA309" s="357"/>
      <c r="EB309" s="357"/>
      <c r="EC309" s="357"/>
      <c r="ED309" s="357"/>
    </row>
    <row r="310" spans="1:134" s="331" customFormat="1" ht="16" thickBot="1" x14ac:dyDescent="0.4">
      <c r="A310" s="621" t="s">
        <v>101</v>
      </c>
      <c r="B310" s="622"/>
      <c r="C310" s="622"/>
      <c r="D310" s="622"/>
      <c r="E310" s="622"/>
      <c r="F310" s="622"/>
      <c r="G310" s="622"/>
      <c r="H310" s="622"/>
      <c r="I310" s="622"/>
      <c r="J310" s="239">
        <f xml:space="preserve"> SUM(J308, J301, J287, J281, H274)</f>
        <v>0</v>
      </c>
      <c r="K310" s="211">
        <f xml:space="preserve"> SUM(K308, K301, K287, K281, K274)</f>
        <v>0</v>
      </c>
      <c r="L310" s="239">
        <f xml:space="preserve"> SUM(L301, L287, L281, L274)</f>
        <v>0</v>
      </c>
      <c r="M310" s="240">
        <f>SUM(J310:L310)</f>
        <v>0</v>
      </c>
      <c r="N310" s="246"/>
      <c r="P310" s="589" t="s">
        <v>101</v>
      </c>
      <c r="Q310" s="590"/>
      <c r="R310" s="590"/>
      <c r="S310" s="590"/>
      <c r="T310" s="590"/>
      <c r="U310" s="590"/>
      <c r="V310" s="590"/>
      <c r="W310" s="590"/>
      <c r="X310" s="590"/>
      <c r="Y310" s="201">
        <f t="shared" ref="Y310" si="285">AU230</f>
        <v>0</v>
      </c>
      <c r="Z310" s="303">
        <f xml:space="preserve"> SUM(Z308, Z301, Z287, Z281, X274)</f>
        <v>0</v>
      </c>
      <c r="AA310" s="212">
        <f xml:space="preserve"> SUM(AA308, AA301, AA287, AA281, AA274)</f>
        <v>0</v>
      </c>
      <c r="AB310" s="303">
        <f xml:space="preserve"> SUM(AB301, AB287, AB281, AB274)</f>
        <v>0</v>
      </c>
      <c r="AC310" s="297">
        <f>SUM(Z310:AB310)</f>
        <v>0</v>
      </c>
      <c r="AD310" s="298">
        <f t="shared" ref="AD310" si="286">M310-AC310</f>
        <v>0</v>
      </c>
      <c r="AE310" s="246"/>
      <c r="AG310" s="564" t="s">
        <v>101</v>
      </c>
      <c r="AH310" s="565"/>
      <c r="AI310" s="565"/>
      <c r="AJ310" s="565"/>
      <c r="AK310" s="565"/>
      <c r="AL310" s="565"/>
      <c r="AM310" s="565"/>
      <c r="AN310" s="565"/>
      <c r="AO310" s="565"/>
      <c r="AP310" s="206">
        <f t="shared" si="284"/>
        <v>0</v>
      </c>
      <c r="AQ310" s="288">
        <f xml:space="preserve"> SUM(AQ308, AQ301, AQ287, AQ281, AO274)</f>
        <v>0</v>
      </c>
      <c r="AR310" s="213">
        <f xml:space="preserve"> SUM(AR308, AR301, AR287, AR281, AR274)</f>
        <v>0</v>
      </c>
      <c r="AS310" s="288">
        <f xml:space="preserve"> SUM(AS301, AS287, AS281, AS274)</f>
        <v>0</v>
      </c>
      <c r="AT310" s="279">
        <f>SUM(AQ310:AS310)</f>
        <v>0</v>
      </c>
      <c r="AU310" s="280">
        <f>IF($S$313&lt;&gt;0, AC310+AP310-AT310, M310+AP310-AT310)</f>
        <v>0</v>
      </c>
    </row>
    <row r="311" spans="1:134" x14ac:dyDescent="0.35">
      <c r="F311" s="357"/>
      <c r="G311" s="357"/>
      <c r="N311" s="223"/>
    </row>
    <row r="312" spans="1:134" ht="16" thickBot="1" x14ac:dyDescent="0.4">
      <c r="F312" s="357"/>
      <c r="G312" s="357"/>
      <c r="S312" s="270"/>
      <c r="AM312" s="270"/>
    </row>
    <row r="313" spans="1:134" x14ac:dyDescent="0.35">
      <c r="B313" s="576" t="s">
        <v>236</v>
      </c>
      <c r="C313" s="577"/>
      <c r="D313" s="264">
        <f>J310</f>
        <v>0</v>
      </c>
      <c r="F313" s="357"/>
      <c r="G313" s="357"/>
      <c r="O313" s="309"/>
      <c r="P313" s="645" t="s">
        <v>236</v>
      </c>
      <c r="Q313" s="646"/>
      <c r="R313" s="646"/>
      <c r="S313" s="202">
        <f>Z310</f>
        <v>0</v>
      </c>
      <c r="T313" s="646" t="s">
        <v>104</v>
      </c>
      <c r="U313" s="646"/>
      <c r="V313" s="160">
        <f>D313-S313</f>
        <v>0</v>
      </c>
      <c r="W313" s="430"/>
      <c r="X313" s="601"/>
      <c r="Y313" s="601"/>
      <c r="Z313" s="430"/>
      <c r="AA313" s="430"/>
      <c r="AG313" s="642" t="s">
        <v>191</v>
      </c>
      <c r="AH313" s="548"/>
      <c r="AI313" s="637">
        <f>AQ310</f>
        <v>0</v>
      </c>
      <c r="AJ313" s="637"/>
      <c r="AK313" s="548" t="s">
        <v>196</v>
      </c>
      <c r="AL313" s="548"/>
      <c r="AM313" s="287">
        <f>IF($S$73&lt;&gt;0, S313+'Year 1'!AM357-AI313, D313+'Year 1'!AM357-AI313)</f>
        <v>0</v>
      </c>
      <c r="AO313" s="315" t="s">
        <v>89</v>
      </c>
      <c r="AP313" s="556"/>
      <c r="AQ313" s="556"/>
      <c r="AR313" s="556" t="s">
        <v>90</v>
      </c>
      <c r="AS313" s="612"/>
    </row>
    <row r="314" spans="1:134" x14ac:dyDescent="0.35">
      <c r="B314" s="535" t="s">
        <v>237</v>
      </c>
      <c r="C314" s="536"/>
      <c r="D314" s="390">
        <f>K310</f>
        <v>0</v>
      </c>
      <c r="F314" s="357"/>
      <c r="G314" s="357"/>
      <c r="O314" s="309"/>
      <c r="P314" s="585" t="s">
        <v>237</v>
      </c>
      <c r="Q314" s="586"/>
      <c r="R314" s="586"/>
      <c r="S314" s="189">
        <f>AA310</f>
        <v>0</v>
      </c>
      <c r="T314" s="585" t="s">
        <v>105</v>
      </c>
      <c r="U314" s="586"/>
      <c r="V314" s="161">
        <f>D314-S314</f>
        <v>0</v>
      </c>
      <c r="W314" s="430"/>
      <c r="X314" s="604"/>
      <c r="Y314" s="604"/>
      <c r="Z314" s="604"/>
      <c r="AA314" s="604"/>
      <c r="AG314" s="555" t="s">
        <v>192</v>
      </c>
      <c r="AH314" s="550"/>
      <c r="AI314" s="606">
        <f>AR310</f>
        <v>0</v>
      </c>
      <c r="AJ314" s="606"/>
      <c r="AK314" s="550" t="s">
        <v>197</v>
      </c>
      <c r="AL314" s="550"/>
      <c r="AM314" s="278">
        <f>IF($S$73&lt;&gt;0, S314+'Year 1'!AM358-AI314, D314+'Year 1'!AM358-AI314)</f>
        <v>0</v>
      </c>
      <c r="AO314" s="314" t="s">
        <v>91</v>
      </c>
      <c r="AP314" s="532"/>
      <c r="AQ314" s="532"/>
      <c r="AR314" s="532"/>
      <c r="AS314" s="562"/>
    </row>
    <row r="315" spans="1:134" ht="16" thickBot="1" x14ac:dyDescent="0.4">
      <c r="B315" s="535" t="s">
        <v>137</v>
      </c>
      <c r="C315" s="536"/>
      <c r="D315" s="265">
        <f>L310</f>
        <v>0</v>
      </c>
      <c r="F315" s="357"/>
      <c r="G315" s="357"/>
      <c r="O315" s="309"/>
      <c r="P315" s="585" t="s">
        <v>137</v>
      </c>
      <c r="Q315" s="586"/>
      <c r="R315" s="586"/>
      <c r="S315" s="189">
        <f>AB310</f>
        <v>0</v>
      </c>
      <c r="T315" s="585" t="s">
        <v>106</v>
      </c>
      <c r="U315" s="586"/>
      <c r="V315" s="161">
        <f>D315-S315</f>
        <v>0</v>
      </c>
      <c r="W315" s="430"/>
      <c r="X315" s="601"/>
      <c r="Y315" s="601"/>
      <c r="Z315" s="430"/>
      <c r="AA315" s="430"/>
      <c r="AG315" s="555" t="s">
        <v>193</v>
      </c>
      <c r="AH315" s="550"/>
      <c r="AI315" s="606">
        <f>AS310</f>
        <v>0</v>
      </c>
      <c r="AJ315" s="606"/>
      <c r="AK315" s="550" t="s">
        <v>198</v>
      </c>
      <c r="AL315" s="550"/>
      <c r="AM315" s="278">
        <f>IF($S$73&lt;&gt;0, S315+'Year 1'!AM359-AI315, D315+'Year 1'!AM359-AI315)</f>
        <v>0</v>
      </c>
      <c r="AO315" s="318" t="s">
        <v>92</v>
      </c>
      <c r="AP315" s="557"/>
      <c r="AQ315" s="557"/>
      <c r="AR315" s="557" t="s">
        <v>90</v>
      </c>
      <c r="AS315" s="613"/>
    </row>
    <row r="316" spans="1:134" ht="16" thickBot="1" x14ac:dyDescent="0.4">
      <c r="B316" s="535" t="s">
        <v>238</v>
      </c>
      <c r="C316" s="536"/>
      <c r="D316" s="390">
        <f>K310+L310</f>
        <v>0</v>
      </c>
      <c r="F316" s="357"/>
      <c r="G316" s="357"/>
      <c r="O316" s="309"/>
      <c r="P316" s="585" t="s">
        <v>238</v>
      </c>
      <c r="Q316" s="586"/>
      <c r="R316" s="586"/>
      <c r="S316" s="189">
        <f>SUM(S314:S315)</f>
        <v>0</v>
      </c>
      <c r="T316" s="585" t="s">
        <v>107</v>
      </c>
      <c r="U316" s="586"/>
      <c r="V316" s="161">
        <f>D316-S316</f>
        <v>0</v>
      </c>
      <c r="W316" s="431"/>
      <c r="X316" s="431"/>
      <c r="Y316" s="431"/>
      <c r="Z316" s="431"/>
      <c r="AA316" s="431"/>
      <c r="AF316" s="309"/>
      <c r="AG316" s="549" t="s">
        <v>194</v>
      </c>
      <c r="AH316" s="550"/>
      <c r="AI316" s="606">
        <f>SUM(AI314:AI315)</f>
        <v>0</v>
      </c>
      <c r="AJ316" s="606"/>
      <c r="AK316" s="550" t="s">
        <v>200</v>
      </c>
      <c r="AL316" s="550"/>
      <c r="AM316" s="278">
        <f>IF($S$73&lt;&gt;0, S316+'Year 1'!AM360-AI316, D316+'Year 1'!AM360-AI316)</f>
        <v>0</v>
      </c>
      <c r="AO316" s="431"/>
      <c r="AP316" s="431"/>
      <c r="AQ316" s="431"/>
      <c r="AR316" s="431"/>
      <c r="AS316" s="431"/>
    </row>
    <row r="317" spans="1:134" ht="16" thickBot="1" x14ac:dyDescent="0.4">
      <c r="B317" s="535" t="s">
        <v>239</v>
      </c>
      <c r="C317" s="536"/>
      <c r="D317" s="265">
        <f>M310</f>
        <v>0</v>
      </c>
      <c r="F317" s="357"/>
      <c r="G317" s="357"/>
      <c r="O317" s="309"/>
      <c r="P317" s="585" t="s">
        <v>239</v>
      </c>
      <c r="Q317" s="586"/>
      <c r="R317" s="586"/>
      <c r="S317" s="189">
        <f>AC310</f>
        <v>0</v>
      </c>
      <c r="T317" s="580" t="s">
        <v>108</v>
      </c>
      <c r="U317" s="580"/>
      <c r="V317" s="352">
        <f>D317-S317</f>
        <v>0</v>
      </c>
      <c r="W317" s="602"/>
      <c r="X317" s="602"/>
      <c r="Y317" s="604"/>
      <c r="Z317" s="604"/>
      <c r="AA317" s="604"/>
      <c r="AB317" s="358"/>
      <c r="AC317" s="358"/>
      <c r="AD317" s="358"/>
      <c r="AF317" s="309"/>
      <c r="AG317" s="549" t="s">
        <v>275</v>
      </c>
      <c r="AH317" s="550"/>
      <c r="AI317" s="606">
        <f>AT310</f>
        <v>0</v>
      </c>
      <c r="AJ317" s="606"/>
      <c r="AK317" s="551" t="s">
        <v>276</v>
      </c>
      <c r="AL317" s="551"/>
      <c r="AM317" s="276">
        <f>IF($S$73&lt;&gt;0, S317+'Year 1'!AM361-AI317, D317+'Year 1'!AM361-AI317)</f>
        <v>0</v>
      </c>
      <c r="AO317" s="428" t="s">
        <v>93</v>
      </c>
      <c r="AP317" s="429"/>
      <c r="AQ317" s="630"/>
      <c r="AR317" s="630"/>
      <c r="AS317" s="631"/>
      <c r="AT317" s="358"/>
      <c r="AU317" s="358"/>
    </row>
    <row r="318" spans="1:134" x14ac:dyDescent="0.35">
      <c r="B318" s="535" t="s">
        <v>174</v>
      </c>
      <c r="C318" s="536"/>
      <c r="D318" s="324" t="e">
        <f>L310/K310</f>
        <v>#DIV/0!</v>
      </c>
      <c r="F318" s="357"/>
      <c r="G318" s="357"/>
      <c r="O318" s="309"/>
      <c r="P318" s="585" t="s">
        <v>174</v>
      </c>
      <c r="Q318" s="586"/>
      <c r="R318" s="586"/>
      <c r="S318" s="203" t="e">
        <f>S315/S314</f>
        <v>#DIV/0!</v>
      </c>
      <c r="T318" s="349"/>
      <c r="U318" s="188"/>
      <c r="V318" s="350"/>
      <c r="W318" s="358"/>
      <c r="X318" s="358"/>
      <c r="Y318" s="358"/>
      <c r="Z318" s="358"/>
      <c r="AA318" s="358"/>
      <c r="AF318" s="309"/>
      <c r="AG318" s="624" t="s">
        <v>208</v>
      </c>
      <c r="AH318" s="617"/>
      <c r="AI318" s="607" t="e">
        <f>AQ308/AQ310</f>
        <v>#DIV/0!</v>
      </c>
      <c r="AJ318" s="608"/>
      <c r="AO318" s="358"/>
      <c r="AP318" s="358"/>
      <c r="AQ318" s="358"/>
      <c r="AR318" s="358"/>
      <c r="AS318" s="358"/>
    </row>
    <row r="319" spans="1:134" ht="16" thickBot="1" x14ac:dyDescent="0.4">
      <c r="B319" s="537" t="s">
        <v>144</v>
      </c>
      <c r="C319" s="538"/>
      <c r="D319" s="266" t="e">
        <f>D322 &amp; D323 &amp; D324</f>
        <v>#DIV/0!</v>
      </c>
      <c r="F319" s="357"/>
      <c r="G319" s="357"/>
      <c r="O319" s="309"/>
      <c r="P319" s="638" t="s">
        <v>144</v>
      </c>
      <c r="Q319" s="580"/>
      <c r="R319" s="580"/>
      <c r="S319" s="353" t="e">
        <f>S322 &amp; S323 &amp; S324</f>
        <v>#DIV/0!</v>
      </c>
      <c r="T319" s="188"/>
      <c r="U319" s="188"/>
      <c r="V319" s="190"/>
      <c r="AF319" s="309"/>
      <c r="AG319" s="537" t="s">
        <v>209</v>
      </c>
      <c r="AH319" s="538"/>
      <c r="AI319" s="647" t="e">
        <f>AR308/(AR310+AS310)</f>
        <v>#DIV/0!</v>
      </c>
      <c r="AJ319" s="648"/>
    </row>
    <row r="320" spans="1:134" x14ac:dyDescent="0.35">
      <c r="F320" s="357"/>
      <c r="G320" s="357"/>
    </row>
    <row r="321" spans="1:47" x14ac:dyDescent="0.35">
      <c r="F321" s="357"/>
      <c r="G321" s="357"/>
    </row>
    <row r="322" spans="1:47" x14ac:dyDescent="0.35">
      <c r="D322" s="357" t="e">
        <f>D313/D313</f>
        <v>#DIV/0!</v>
      </c>
      <c r="F322" s="357"/>
      <c r="G322" s="357"/>
      <c r="S322" s="357" t="e">
        <f>S313/S313</f>
        <v>#DIV/0!</v>
      </c>
    </row>
    <row r="323" spans="1:47" x14ac:dyDescent="0.35">
      <c r="D323" s="357" t="s">
        <v>145</v>
      </c>
      <c r="F323" s="357"/>
      <c r="G323" s="357"/>
      <c r="S323" s="357" t="s">
        <v>145</v>
      </c>
    </row>
    <row r="324" spans="1:47" x14ac:dyDescent="0.35">
      <c r="D324" s="225" t="e">
        <f>D316/D313</f>
        <v>#DIV/0!</v>
      </c>
      <c r="F324" s="357"/>
      <c r="G324" s="357"/>
      <c r="S324" s="225" t="e">
        <f>S316/S313</f>
        <v>#DIV/0!</v>
      </c>
    </row>
    <row r="325" spans="1:47" x14ac:dyDescent="0.35">
      <c r="F325" s="357"/>
      <c r="G325" s="357"/>
    </row>
    <row r="326" spans="1:47" ht="16" thickBot="1" x14ac:dyDescent="0.4">
      <c r="F326" s="357"/>
      <c r="G326" s="357"/>
    </row>
    <row r="327" spans="1:47" s="242" customFormat="1" x14ac:dyDescent="0.35">
      <c r="A327" s="519" t="s">
        <v>97</v>
      </c>
      <c r="B327" s="520"/>
      <c r="C327" s="520"/>
      <c r="D327" s="520"/>
      <c r="E327" s="520"/>
      <c r="F327" s="520"/>
      <c r="G327" s="520"/>
      <c r="H327" s="520"/>
      <c r="I327" s="520"/>
      <c r="J327" s="520"/>
      <c r="K327" s="520"/>
      <c r="L327" s="520"/>
      <c r="M327" s="521"/>
      <c r="N327" s="413"/>
      <c r="P327" s="573" t="s">
        <v>261</v>
      </c>
      <c r="Q327" s="574"/>
      <c r="R327" s="574"/>
      <c r="S327" s="574"/>
      <c r="T327" s="574"/>
      <c r="U327" s="574"/>
      <c r="V327" s="574"/>
      <c r="W327" s="574"/>
      <c r="X327" s="574"/>
      <c r="Y327" s="574"/>
      <c r="Z327" s="574"/>
      <c r="AA327" s="574"/>
      <c r="AB327" s="574"/>
      <c r="AC327" s="574"/>
      <c r="AD327" s="575"/>
      <c r="AG327" s="614" t="s">
        <v>277</v>
      </c>
      <c r="AH327" s="615"/>
      <c r="AI327" s="615"/>
      <c r="AJ327" s="615"/>
      <c r="AK327" s="615"/>
      <c r="AL327" s="615"/>
      <c r="AM327" s="615"/>
      <c r="AN327" s="615"/>
      <c r="AO327" s="615"/>
      <c r="AP327" s="615"/>
      <c r="AQ327" s="615"/>
      <c r="AR327" s="615"/>
      <c r="AS327" s="615"/>
      <c r="AT327" s="615"/>
      <c r="AU327" s="616"/>
    </row>
    <row r="328" spans="1:47" s="242" customFormat="1" x14ac:dyDescent="0.35">
      <c r="A328" s="522" t="s">
        <v>8</v>
      </c>
      <c r="B328" s="496"/>
      <c r="C328" s="496"/>
      <c r="D328" s="496"/>
      <c r="E328" s="496"/>
      <c r="F328" s="496"/>
      <c r="G328" s="496"/>
      <c r="H328" s="496"/>
      <c r="I328" s="496"/>
      <c r="J328" s="496"/>
      <c r="K328" s="496"/>
      <c r="L328" s="496"/>
      <c r="M328" s="523"/>
      <c r="N328" s="413"/>
      <c r="P328" s="522" t="s">
        <v>262</v>
      </c>
      <c r="Q328" s="496"/>
      <c r="R328" s="496"/>
      <c r="S328" s="496"/>
      <c r="T328" s="496"/>
      <c r="U328" s="496"/>
      <c r="V328" s="496"/>
      <c r="W328" s="496"/>
      <c r="X328" s="496"/>
      <c r="Y328" s="496"/>
      <c r="Z328" s="496"/>
      <c r="AA328" s="496"/>
      <c r="AB328" s="496"/>
      <c r="AC328" s="496"/>
      <c r="AD328" s="523"/>
      <c r="AG328" s="522" t="s">
        <v>45</v>
      </c>
      <c r="AH328" s="496"/>
      <c r="AI328" s="496"/>
      <c r="AJ328" s="496"/>
      <c r="AK328" s="496"/>
      <c r="AL328" s="496"/>
      <c r="AM328" s="496"/>
      <c r="AN328" s="496"/>
      <c r="AO328" s="496"/>
      <c r="AP328" s="496"/>
      <c r="AQ328" s="496"/>
      <c r="AR328" s="496"/>
      <c r="AS328" s="496"/>
      <c r="AT328" s="496"/>
      <c r="AU328" s="523"/>
    </row>
    <row r="329" spans="1:47" s="165" customFormat="1" x14ac:dyDescent="0.35">
      <c r="A329" s="495" t="s">
        <v>240</v>
      </c>
      <c r="B329" s="491"/>
      <c r="C329" s="525"/>
      <c r="D329" s="525"/>
      <c r="E329" s="525"/>
      <c r="F329" s="525"/>
      <c r="G329" s="409" t="s">
        <v>241</v>
      </c>
      <c r="H329" s="525"/>
      <c r="I329" s="525"/>
      <c r="J329" s="525"/>
      <c r="K329" s="525"/>
      <c r="L329" s="525"/>
      <c r="M329" s="526"/>
      <c r="N329" s="432"/>
      <c r="P329" s="495" t="s">
        <v>240</v>
      </c>
      <c r="Q329" s="491"/>
      <c r="R329" s="525"/>
      <c r="S329" s="525"/>
      <c r="T329" s="525"/>
      <c r="U329" s="525"/>
      <c r="V329" s="525"/>
      <c r="W329" s="409" t="s">
        <v>241</v>
      </c>
      <c r="X329" s="525"/>
      <c r="Y329" s="525"/>
      <c r="Z329" s="525"/>
      <c r="AA329" s="525"/>
      <c r="AB329" s="525"/>
      <c r="AC329" s="525"/>
      <c r="AD329" s="526"/>
      <c r="AG329" s="495" t="s">
        <v>240</v>
      </c>
      <c r="AH329" s="491"/>
      <c r="AI329" s="525"/>
      <c r="AJ329" s="525"/>
      <c r="AK329" s="525"/>
      <c r="AL329" s="525"/>
      <c r="AM329" s="525"/>
      <c r="AN329" s="409" t="s">
        <v>241</v>
      </c>
      <c r="AO329" s="525"/>
      <c r="AP329" s="525"/>
      <c r="AQ329" s="525"/>
      <c r="AR329" s="525"/>
      <c r="AS329" s="525"/>
      <c r="AT329" s="525"/>
      <c r="AU329" s="526"/>
    </row>
    <row r="330" spans="1:47" x14ac:dyDescent="0.35">
      <c r="A330" s="522" t="s">
        <v>0</v>
      </c>
      <c r="B330" s="496"/>
      <c r="C330" s="512"/>
      <c r="D330" s="512"/>
      <c r="E330" s="512"/>
      <c r="F330" s="512"/>
      <c r="G330" s="512"/>
      <c r="H330" s="512"/>
      <c r="I330" s="512"/>
      <c r="J330" s="512"/>
      <c r="K330" s="512"/>
      <c r="L330" s="512"/>
      <c r="M330" s="527"/>
      <c r="P330" s="522" t="s">
        <v>0</v>
      </c>
      <c r="Q330" s="496"/>
      <c r="R330" s="617"/>
      <c r="S330" s="617"/>
      <c r="T330" s="617"/>
      <c r="U330" s="617"/>
      <c r="V330" s="617"/>
      <c r="W330" s="617"/>
      <c r="X330" s="617"/>
      <c r="Y330" s="617"/>
      <c r="Z330" s="617"/>
      <c r="AA330" s="617"/>
      <c r="AB330" s="617"/>
      <c r="AC330" s="617"/>
      <c r="AD330" s="618"/>
      <c r="AG330" s="522" t="s">
        <v>0</v>
      </c>
      <c r="AH330" s="496"/>
      <c r="AI330" s="617"/>
      <c r="AJ330" s="617"/>
      <c r="AK330" s="617"/>
      <c r="AL330" s="617"/>
      <c r="AM330" s="617"/>
      <c r="AN330" s="617"/>
      <c r="AO330" s="617"/>
      <c r="AP330" s="617"/>
      <c r="AQ330" s="617"/>
      <c r="AR330" s="617"/>
      <c r="AS330" s="617"/>
      <c r="AT330" s="617"/>
      <c r="AU330" s="618"/>
    </row>
    <row r="331" spans="1:47" x14ac:dyDescent="0.35">
      <c r="A331" s="522" t="s">
        <v>96</v>
      </c>
      <c r="B331" s="496"/>
      <c r="C331" s="512"/>
      <c r="D331" s="512"/>
      <c r="E331" s="512"/>
      <c r="F331" s="512"/>
      <c r="G331" s="512"/>
      <c r="H331" s="512"/>
      <c r="I331" s="512"/>
      <c r="J331" s="512"/>
      <c r="K331" s="512"/>
      <c r="L331" s="512"/>
      <c r="M331" s="527"/>
      <c r="P331" s="522" t="s">
        <v>96</v>
      </c>
      <c r="Q331" s="496"/>
      <c r="R331" s="617"/>
      <c r="S331" s="617"/>
      <c r="T331" s="617"/>
      <c r="U331" s="617"/>
      <c r="V331" s="617"/>
      <c r="W331" s="617"/>
      <c r="X331" s="617"/>
      <c r="Y331" s="617"/>
      <c r="Z331" s="617"/>
      <c r="AA331" s="617"/>
      <c r="AB331" s="617"/>
      <c r="AC331" s="617"/>
      <c r="AD331" s="618"/>
      <c r="AG331" s="522" t="s">
        <v>96</v>
      </c>
      <c r="AH331" s="496"/>
      <c r="AI331" s="617"/>
      <c r="AJ331" s="617"/>
      <c r="AK331" s="617"/>
      <c r="AL331" s="617"/>
      <c r="AM331" s="617"/>
      <c r="AN331" s="617"/>
      <c r="AO331" s="617"/>
      <c r="AP331" s="617"/>
      <c r="AQ331" s="617"/>
      <c r="AR331" s="617"/>
      <c r="AS331" s="617"/>
      <c r="AT331" s="617"/>
      <c r="AU331" s="618"/>
    </row>
    <row r="332" spans="1:47" ht="16" thickBot="1" x14ac:dyDescent="0.4">
      <c r="A332" s="540" t="s">
        <v>2</v>
      </c>
      <c r="B332" s="541"/>
      <c r="C332" s="528"/>
      <c r="D332" s="528"/>
      <c r="E332" s="528"/>
      <c r="F332" s="528"/>
      <c r="G332" s="528"/>
      <c r="H332" s="528"/>
      <c r="I332" s="528"/>
      <c r="J332" s="528"/>
      <c r="K332" s="528"/>
      <c r="L332" s="528"/>
      <c r="M332" s="529"/>
      <c r="P332" s="540" t="s">
        <v>2</v>
      </c>
      <c r="Q332" s="541"/>
      <c r="R332" s="494"/>
      <c r="S332" s="494"/>
      <c r="T332" s="494"/>
      <c r="U332" s="494"/>
      <c r="V332" s="494"/>
      <c r="W332" s="494"/>
      <c r="X332" s="494"/>
      <c r="Y332" s="494"/>
      <c r="Z332" s="494"/>
      <c r="AA332" s="494"/>
      <c r="AB332" s="494"/>
      <c r="AC332" s="494"/>
      <c r="AD332" s="619"/>
      <c r="AG332" s="540" t="s">
        <v>2</v>
      </c>
      <c r="AH332" s="541"/>
      <c r="AI332" s="494"/>
      <c r="AJ332" s="494"/>
      <c r="AK332" s="494"/>
      <c r="AL332" s="494"/>
      <c r="AM332" s="494"/>
      <c r="AN332" s="494"/>
      <c r="AO332" s="494"/>
      <c r="AP332" s="494"/>
      <c r="AQ332" s="494"/>
      <c r="AR332" s="494"/>
      <c r="AS332" s="494"/>
      <c r="AT332" s="494"/>
      <c r="AU332" s="619"/>
    </row>
    <row r="333" spans="1:47" ht="16" thickBot="1" x14ac:dyDescent="0.4">
      <c r="F333" s="357"/>
      <c r="G333" s="357"/>
    </row>
    <row r="334" spans="1:47" s="242" customFormat="1" x14ac:dyDescent="0.35">
      <c r="A334" s="502" t="s">
        <v>84</v>
      </c>
      <c r="B334" s="503"/>
      <c r="C334" s="503"/>
      <c r="D334" s="503"/>
      <c r="E334" s="503"/>
      <c r="F334" s="503"/>
      <c r="G334" s="503"/>
      <c r="H334" s="503"/>
      <c r="I334" s="503"/>
      <c r="J334" s="503"/>
      <c r="K334" s="503"/>
      <c r="L334" s="503"/>
      <c r="M334" s="518"/>
      <c r="N334" s="413"/>
      <c r="P334" s="502" t="s">
        <v>84</v>
      </c>
      <c r="Q334" s="503"/>
      <c r="R334" s="503"/>
      <c r="S334" s="503"/>
      <c r="T334" s="503"/>
      <c r="U334" s="503"/>
      <c r="V334" s="503"/>
      <c r="W334" s="503"/>
      <c r="X334" s="503"/>
      <c r="Y334" s="503"/>
      <c r="Z334" s="503"/>
      <c r="AA334" s="503"/>
      <c r="AB334" s="503"/>
      <c r="AC334" s="503"/>
      <c r="AD334" s="518"/>
      <c r="AE334" s="413"/>
      <c r="AG334" s="502" t="s">
        <v>84</v>
      </c>
      <c r="AH334" s="503"/>
      <c r="AI334" s="503"/>
      <c r="AJ334" s="503"/>
      <c r="AK334" s="503"/>
      <c r="AL334" s="503"/>
      <c r="AM334" s="503"/>
      <c r="AN334" s="503"/>
      <c r="AO334" s="503"/>
      <c r="AP334" s="503"/>
      <c r="AQ334" s="503"/>
      <c r="AR334" s="503"/>
      <c r="AS334" s="503"/>
      <c r="AT334" s="503"/>
      <c r="AU334" s="518"/>
    </row>
    <row r="335" spans="1:47" s="242" customFormat="1" x14ac:dyDescent="0.35">
      <c r="A335" s="419"/>
      <c r="B335" s="412" t="s">
        <v>85</v>
      </c>
      <c r="C335" s="496" t="s">
        <v>13</v>
      </c>
      <c r="D335" s="496"/>
      <c r="E335" s="424" t="s">
        <v>14</v>
      </c>
      <c r="F335" s="412" t="s">
        <v>171</v>
      </c>
      <c r="G335" s="412" t="s">
        <v>68</v>
      </c>
      <c r="H335" s="422" t="s">
        <v>151</v>
      </c>
      <c r="I335" s="412" t="s">
        <v>80</v>
      </c>
      <c r="J335" s="412" t="s">
        <v>81</v>
      </c>
      <c r="K335" s="422" t="s">
        <v>82</v>
      </c>
      <c r="L335" s="412" t="s">
        <v>150</v>
      </c>
      <c r="M335" s="259" t="s">
        <v>18</v>
      </c>
      <c r="N335" s="413"/>
      <c r="P335" s="419"/>
      <c r="Q335" s="412" t="s">
        <v>85</v>
      </c>
      <c r="R335" s="496" t="s">
        <v>13</v>
      </c>
      <c r="S335" s="496"/>
      <c r="T335" s="424" t="s">
        <v>14</v>
      </c>
      <c r="U335" s="260" t="s">
        <v>263</v>
      </c>
      <c r="V335" s="424" t="s">
        <v>171</v>
      </c>
      <c r="W335" s="424" t="s">
        <v>68</v>
      </c>
      <c r="X335" s="260" t="s">
        <v>151</v>
      </c>
      <c r="Y335" s="424" t="s">
        <v>80</v>
      </c>
      <c r="Z335" s="424" t="s">
        <v>81</v>
      </c>
      <c r="AA335" s="260" t="s">
        <v>82</v>
      </c>
      <c r="AB335" s="424" t="s">
        <v>150</v>
      </c>
      <c r="AC335" s="260" t="s">
        <v>18</v>
      </c>
      <c r="AD335" s="267" t="s">
        <v>114</v>
      </c>
      <c r="AE335" s="413"/>
      <c r="AG335" s="419"/>
      <c r="AH335" s="412" t="s">
        <v>85</v>
      </c>
      <c r="AI335" s="496" t="s">
        <v>13</v>
      </c>
      <c r="AJ335" s="496"/>
      <c r="AK335" s="424" t="s">
        <v>14</v>
      </c>
      <c r="AL335" s="260" t="s">
        <v>263</v>
      </c>
      <c r="AM335" s="424" t="s">
        <v>171</v>
      </c>
      <c r="AN335" s="424" t="s">
        <v>68</v>
      </c>
      <c r="AO335" s="260" t="s">
        <v>151</v>
      </c>
      <c r="AP335" s="424" t="s">
        <v>80</v>
      </c>
      <c r="AQ335" s="424" t="s">
        <v>81</v>
      </c>
      <c r="AR335" s="260" t="s">
        <v>82</v>
      </c>
      <c r="AS335" s="424" t="s">
        <v>150</v>
      </c>
      <c r="AT335" s="260" t="s">
        <v>213</v>
      </c>
      <c r="AU335" s="267" t="s">
        <v>266</v>
      </c>
    </row>
    <row r="336" spans="1:47" x14ac:dyDescent="0.35">
      <c r="A336" s="415">
        <v>1</v>
      </c>
      <c r="B336" s="420"/>
      <c r="C336" s="491"/>
      <c r="D336" s="491"/>
      <c r="E336" s="423"/>
      <c r="F336" s="234">
        <v>0</v>
      </c>
      <c r="G336" s="234">
        <v>0</v>
      </c>
      <c r="H336" s="235">
        <f>SUM(F336:G336)</f>
        <v>0</v>
      </c>
      <c r="I336" s="234">
        <v>0</v>
      </c>
      <c r="J336" s="234">
        <v>0</v>
      </c>
      <c r="K336" s="235">
        <f>SUM(I336:J336)</f>
        <v>0</v>
      </c>
      <c r="L336" s="234">
        <v>0</v>
      </c>
      <c r="M336" s="236">
        <f>SUM(H336, K336, L336)</f>
        <v>0</v>
      </c>
      <c r="N336" s="222"/>
      <c r="P336" s="415">
        <v>1</v>
      </c>
      <c r="Q336" s="420"/>
      <c r="R336" s="491"/>
      <c r="S336" s="491"/>
      <c r="T336" s="409"/>
      <c r="U336" s="162">
        <f>AU256</f>
        <v>0</v>
      </c>
      <c r="V336" s="234">
        <v>0</v>
      </c>
      <c r="W336" s="234">
        <v>0</v>
      </c>
      <c r="X336" s="295">
        <f>SUM(V336:W336)</f>
        <v>0</v>
      </c>
      <c r="Y336" s="234">
        <v>0</v>
      </c>
      <c r="Z336" s="234">
        <v>0</v>
      </c>
      <c r="AA336" s="295">
        <f>SUM(Y336:Z336)</f>
        <v>0</v>
      </c>
      <c r="AB336" s="234">
        <v>0</v>
      </c>
      <c r="AC336" s="295">
        <f>SUM(X336, AA336, AB336)</f>
        <v>0</v>
      </c>
      <c r="AD336" s="296">
        <f>M336-AC336</f>
        <v>0</v>
      </c>
      <c r="AE336" s="222"/>
      <c r="AG336" s="415">
        <v>1</v>
      </c>
      <c r="AH336" s="420"/>
      <c r="AI336" s="491"/>
      <c r="AJ336" s="491"/>
      <c r="AK336" s="409"/>
      <c r="AL336" s="307">
        <f>AU256</f>
        <v>0</v>
      </c>
      <c r="AM336" s="234">
        <v>0</v>
      </c>
      <c r="AN336" s="234">
        <v>0</v>
      </c>
      <c r="AO336" s="277">
        <f>SUM(AM336:AN336)</f>
        <v>0</v>
      </c>
      <c r="AP336" s="234">
        <v>0</v>
      </c>
      <c r="AQ336" s="234">
        <v>0</v>
      </c>
      <c r="AR336" s="277">
        <f>SUM(AP336:AQ336)</f>
        <v>0</v>
      </c>
      <c r="AS336" s="234">
        <v>0</v>
      </c>
      <c r="AT336" s="277">
        <f>SUM(AO336, AR336, AS336)</f>
        <v>0</v>
      </c>
      <c r="AU336" s="278">
        <f>IF($S$393&lt;&gt;0, AC336+AL336-AT336, M336+AL336-AT336)</f>
        <v>0</v>
      </c>
    </row>
    <row r="337" spans="1:48" x14ac:dyDescent="0.35">
      <c r="A337" s="415">
        <v>2</v>
      </c>
      <c r="B337" s="420"/>
      <c r="C337" s="491"/>
      <c r="D337" s="491"/>
      <c r="E337" s="423"/>
      <c r="F337" s="234">
        <v>0</v>
      </c>
      <c r="G337" s="234">
        <v>0</v>
      </c>
      <c r="H337" s="235">
        <f t="shared" ref="H337:H342" si="287">SUM(F337:G337)</f>
        <v>0</v>
      </c>
      <c r="I337" s="234">
        <v>0</v>
      </c>
      <c r="J337" s="234">
        <v>0</v>
      </c>
      <c r="K337" s="235">
        <f t="shared" ref="K337:K342" si="288">SUM(I337:J337)</f>
        <v>0</v>
      </c>
      <c r="L337" s="234">
        <v>0</v>
      </c>
      <c r="M337" s="236">
        <f t="shared" ref="M337:M342" si="289">SUM(H337, K337, L337)</f>
        <v>0</v>
      </c>
      <c r="N337" s="222"/>
      <c r="P337" s="415">
        <v>2</v>
      </c>
      <c r="Q337" s="420"/>
      <c r="R337" s="491"/>
      <c r="S337" s="491"/>
      <c r="T337" s="409"/>
      <c r="U337" s="162">
        <f t="shared" ref="U337:U343" si="290">AU257</f>
        <v>0</v>
      </c>
      <c r="V337" s="234">
        <v>0</v>
      </c>
      <c r="W337" s="234">
        <v>0</v>
      </c>
      <c r="X337" s="295">
        <f t="shared" ref="X337:X342" si="291">SUM(V337:W337)</f>
        <v>0</v>
      </c>
      <c r="Y337" s="234">
        <v>0</v>
      </c>
      <c r="Z337" s="234">
        <v>0</v>
      </c>
      <c r="AA337" s="295">
        <f t="shared" ref="AA337:AA342" si="292">SUM(Y337:Z337)</f>
        <v>0</v>
      </c>
      <c r="AB337" s="234">
        <v>0</v>
      </c>
      <c r="AC337" s="295">
        <f t="shared" ref="AC337:AC342" si="293">SUM(X337, AA337, AB337)</f>
        <v>0</v>
      </c>
      <c r="AD337" s="296">
        <f t="shared" ref="AD337:AD342" si="294">M337-AC337</f>
        <v>0</v>
      </c>
      <c r="AE337" s="222"/>
      <c r="AG337" s="415">
        <v>2</v>
      </c>
      <c r="AH337" s="420"/>
      <c r="AI337" s="491"/>
      <c r="AJ337" s="491"/>
      <c r="AK337" s="409"/>
      <c r="AL337" s="307">
        <f t="shared" ref="AL337:AL343" si="295">AU257</f>
        <v>0</v>
      </c>
      <c r="AM337" s="234">
        <v>0</v>
      </c>
      <c r="AN337" s="234">
        <v>0</v>
      </c>
      <c r="AO337" s="277">
        <f t="shared" ref="AO337:AO342" si="296">SUM(AM337:AN337)</f>
        <v>0</v>
      </c>
      <c r="AP337" s="234">
        <v>0</v>
      </c>
      <c r="AQ337" s="234">
        <v>0</v>
      </c>
      <c r="AR337" s="277">
        <f t="shared" ref="AR337:AR342" si="297">SUM(AP337:AQ337)</f>
        <v>0</v>
      </c>
      <c r="AS337" s="234">
        <v>0</v>
      </c>
      <c r="AT337" s="277">
        <f t="shared" ref="AT337:AT342" si="298">SUM(AO337, AR337, AS337)</f>
        <v>0</v>
      </c>
      <c r="AU337" s="278">
        <f t="shared" ref="AU337:AU343" si="299">IF($S$393&lt;&gt;0, AC337+AL337-AT337, M337+AL337-AT337)</f>
        <v>0</v>
      </c>
    </row>
    <row r="338" spans="1:48" x14ac:dyDescent="0.35">
      <c r="A338" s="415">
        <v>3</v>
      </c>
      <c r="B338" s="420"/>
      <c r="C338" s="491"/>
      <c r="D338" s="491"/>
      <c r="E338" s="423"/>
      <c r="F338" s="234">
        <v>0</v>
      </c>
      <c r="G338" s="234">
        <v>0</v>
      </c>
      <c r="H338" s="235">
        <f t="shared" si="287"/>
        <v>0</v>
      </c>
      <c r="I338" s="234">
        <v>0</v>
      </c>
      <c r="J338" s="234">
        <v>0</v>
      </c>
      <c r="K338" s="235">
        <f t="shared" si="288"/>
        <v>0</v>
      </c>
      <c r="L338" s="234">
        <v>0</v>
      </c>
      <c r="M338" s="236">
        <f t="shared" si="289"/>
        <v>0</v>
      </c>
      <c r="N338" s="222"/>
      <c r="P338" s="415">
        <v>3</v>
      </c>
      <c r="Q338" s="420"/>
      <c r="R338" s="491"/>
      <c r="S338" s="491"/>
      <c r="T338" s="409"/>
      <c r="U338" s="162">
        <f t="shared" si="290"/>
        <v>0</v>
      </c>
      <c r="V338" s="234">
        <v>0</v>
      </c>
      <c r="W338" s="234">
        <v>0</v>
      </c>
      <c r="X338" s="295">
        <f t="shared" si="291"/>
        <v>0</v>
      </c>
      <c r="Y338" s="234">
        <v>0</v>
      </c>
      <c r="Z338" s="234">
        <v>0</v>
      </c>
      <c r="AA338" s="295">
        <f t="shared" si="292"/>
        <v>0</v>
      </c>
      <c r="AB338" s="234">
        <v>0</v>
      </c>
      <c r="AC338" s="295">
        <f t="shared" si="293"/>
        <v>0</v>
      </c>
      <c r="AD338" s="296">
        <f t="shared" si="294"/>
        <v>0</v>
      </c>
      <c r="AE338" s="222"/>
      <c r="AG338" s="415">
        <v>3</v>
      </c>
      <c r="AH338" s="420"/>
      <c r="AI338" s="491"/>
      <c r="AJ338" s="491"/>
      <c r="AK338" s="409"/>
      <c r="AL338" s="307">
        <f t="shared" si="295"/>
        <v>0</v>
      </c>
      <c r="AM338" s="234">
        <v>0</v>
      </c>
      <c r="AN338" s="234">
        <v>0</v>
      </c>
      <c r="AO338" s="277">
        <f t="shared" si="296"/>
        <v>0</v>
      </c>
      <c r="AP338" s="234">
        <v>0</v>
      </c>
      <c r="AQ338" s="234">
        <v>0</v>
      </c>
      <c r="AR338" s="277">
        <f t="shared" si="297"/>
        <v>0</v>
      </c>
      <c r="AS338" s="234">
        <v>0</v>
      </c>
      <c r="AT338" s="277">
        <f t="shared" si="298"/>
        <v>0</v>
      </c>
      <c r="AU338" s="278">
        <f t="shared" si="299"/>
        <v>0</v>
      </c>
    </row>
    <row r="339" spans="1:48" x14ac:dyDescent="0.35">
      <c r="A339" s="415">
        <v>4</v>
      </c>
      <c r="B339" s="420"/>
      <c r="C339" s="491"/>
      <c r="D339" s="491"/>
      <c r="E339" s="423"/>
      <c r="F339" s="234">
        <v>0</v>
      </c>
      <c r="G339" s="234">
        <v>0</v>
      </c>
      <c r="H339" s="235">
        <f>SUM(F339:G339)</f>
        <v>0</v>
      </c>
      <c r="I339" s="234">
        <v>0</v>
      </c>
      <c r="J339" s="234">
        <v>0</v>
      </c>
      <c r="K339" s="235">
        <f>SUM(I339:J339)</f>
        <v>0</v>
      </c>
      <c r="L339" s="234">
        <v>0</v>
      </c>
      <c r="M339" s="236">
        <f>SUM(H339, K339, L339)</f>
        <v>0</v>
      </c>
      <c r="N339" s="222"/>
      <c r="P339" s="415">
        <v>4</v>
      </c>
      <c r="Q339" s="420"/>
      <c r="R339" s="491"/>
      <c r="S339" s="491"/>
      <c r="T339" s="409"/>
      <c r="U339" s="162">
        <f t="shared" si="290"/>
        <v>0</v>
      </c>
      <c r="V339" s="234">
        <v>0</v>
      </c>
      <c r="W339" s="234">
        <v>0</v>
      </c>
      <c r="X339" s="295">
        <f t="shared" si="291"/>
        <v>0</v>
      </c>
      <c r="Y339" s="234">
        <v>0</v>
      </c>
      <c r="Z339" s="234">
        <v>0</v>
      </c>
      <c r="AA339" s="295">
        <f t="shared" si="292"/>
        <v>0</v>
      </c>
      <c r="AB339" s="234">
        <v>0</v>
      </c>
      <c r="AC339" s="295">
        <f t="shared" si="293"/>
        <v>0</v>
      </c>
      <c r="AD339" s="296">
        <f t="shared" si="294"/>
        <v>0</v>
      </c>
      <c r="AE339" s="222"/>
      <c r="AG339" s="415">
        <v>4</v>
      </c>
      <c r="AH339" s="420"/>
      <c r="AI339" s="491"/>
      <c r="AJ339" s="491"/>
      <c r="AK339" s="409"/>
      <c r="AL339" s="307">
        <f t="shared" si="295"/>
        <v>0</v>
      </c>
      <c r="AM339" s="234">
        <v>0</v>
      </c>
      <c r="AN339" s="234">
        <v>0</v>
      </c>
      <c r="AO339" s="277">
        <f t="shared" si="296"/>
        <v>0</v>
      </c>
      <c r="AP339" s="234">
        <v>0</v>
      </c>
      <c r="AQ339" s="234">
        <v>0</v>
      </c>
      <c r="AR339" s="277">
        <f t="shared" si="297"/>
        <v>0</v>
      </c>
      <c r="AS339" s="234">
        <v>0</v>
      </c>
      <c r="AT339" s="277">
        <f t="shared" si="298"/>
        <v>0</v>
      </c>
      <c r="AU339" s="278">
        <f t="shared" si="299"/>
        <v>0</v>
      </c>
    </row>
    <row r="340" spans="1:48" x14ac:dyDescent="0.35">
      <c r="A340" s="415">
        <v>5</v>
      </c>
      <c r="B340" s="420"/>
      <c r="C340" s="491"/>
      <c r="D340" s="491"/>
      <c r="E340" s="423"/>
      <c r="F340" s="234">
        <v>0</v>
      </c>
      <c r="G340" s="234">
        <v>0</v>
      </c>
      <c r="H340" s="235">
        <f t="shared" si="287"/>
        <v>0</v>
      </c>
      <c r="I340" s="234">
        <v>0</v>
      </c>
      <c r="J340" s="234">
        <v>0</v>
      </c>
      <c r="K340" s="235">
        <f t="shared" si="288"/>
        <v>0</v>
      </c>
      <c r="L340" s="234">
        <v>0</v>
      </c>
      <c r="M340" s="236">
        <f t="shared" si="289"/>
        <v>0</v>
      </c>
      <c r="N340" s="222"/>
      <c r="P340" s="415">
        <v>5</v>
      </c>
      <c r="Q340" s="420"/>
      <c r="R340" s="491"/>
      <c r="S340" s="491"/>
      <c r="T340" s="409"/>
      <c r="U340" s="162">
        <f t="shared" si="290"/>
        <v>0</v>
      </c>
      <c r="V340" s="234">
        <v>0</v>
      </c>
      <c r="W340" s="234">
        <v>0</v>
      </c>
      <c r="X340" s="295">
        <f t="shared" si="291"/>
        <v>0</v>
      </c>
      <c r="Y340" s="234">
        <v>0</v>
      </c>
      <c r="Z340" s="234">
        <v>0</v>
      </c>
      <c r="AA340" s="295">
        <f t="shared" si="292"/>
        <v>0</v>
      </c>
      <c r="AB340" s="234">
        <v>0</v>
      </c>
      <c r="AC340" s="295">
        <f t="shared" si="293"/>
        <v>0</v>
      </c>
      <c r="AD340" s="296">
        <f t="shared" si="294"/>
        <v>0</v>
      </c>
      <c r="AE340" s="222"/>
      <c r="AG340" s="415">
        <v>5</v>
      </c>
      <c r="AH340" s="420"/>
      <c r="AI340" s="491"/>
      <c r="AJ340" s="491"/>
      <c r="AK340" s="409"/>
      <c r="AL340" s="307">
        <f t="shared" si="295"/>
        <v>0</v>
      </c>
      <c r="AM340" s="234">
        <v>0</v>
      </c>
      <c r="AN340" s="234">
        <v>0</v>
      </c>
      <c r="AO340" s="277">
        <f t="shared" si="296"/>
        <v>0</v>
      </c>
      <c r="AP340" s="234">
        <v>0</v>
      </c>
      <c r="AQ340" s="234">
        <v>0</v>
      </c>
      <c r="AR340" s="277">
        <f t="shared" si="297"/>
        <v>0</v>
      </c>
      <c r="AS340" s="234">
        <v>0</v>
      </c>
      <c r="AT340" s="277">
        <f t="shared" si="298"/>
        <v>0</v>
      </c>
      <c r="AU340" s="278">
        <f t="shared" si="299"/>
        <v>0</v>
      </c>
    </row>
    <row r="341" spans="1:48" x14ac:dyDescent="0.35">
      <c r="A341" s="415">
        <v>6</v>
      </c>
      <c r="B341" s="420"/>
      <c r="C341" s="491"/>
      <c r="D341" s="491"/>
      <c r="E341" s="423"/>
      <c r="F341" s="234">
        <v>0</v>
      </c>
      <c r="G341" s="234">
        <v>0</v>
      </c>
      <c r="H341" s="235">
        <f t="shared" si="287"/>
        <v>0</v>
      </c>
      <c r="I341" s="234">
        <v>0</v>
      </c>
      <c r="J341" s="234">
        <v>0</v>
      </c>
      <c r="K341" s="235">
        <f t="shared" si="288"/>
        <v>0</v>
      </c>
      <c r="L341" s="234">
        <v>0</v>
      </c>
      <c r="M341" s="236">
        <f t="shared" si="289"/>
        <v>0</v>
      </c>
      <c r="N341" s="222"/>
      <c r="P341" s="415">
        <v>6</v>
      </c>
      <c r="Q341" s="420"/>
      <c r="R341" s="491"/>
      <c r="S341" s="491"/>
      <c r="T341" s="409"/>
      <c r="U341" s="162">
        <f t="shared" si="290"/>
        <v>0</v>
      </c>
      <c r="V341" s="234">
        <v>0</v>
      </c>
      <c r="W341" s="234">
        <v>0</v>
      </c>
      <c r="X341" s="295">
        <f t="shared" si="291"/>
        <v>0</v>
      </c>
      <c r="Y341" s="234">
        <v>0</v>
      </c>
      <c r="Z341" s="234">
        <v>0</v>
      </c>
      <c r="AA341" s="295">
        <f t="shared" si="292"/>
        <v>0</v>
      </c>
      <c r="AB341" s="234">
        <v>0</v>
      </c>
      <c r="AC341" s="295">
        <f t="shared" si="293"/>
        <v>0</v>
      </c>
      <c r="AD341" s="296">
        <f t="shared" si="294"/>
        <v>0</v>
      </c>
      <c r="AE341" s="222"/>
      <c r="AG341" s="415">
        <v>6</v>
      </c>
      <c r="AH341" s="420"/>
      <c r="AI341" s="491"/>
      <c r="AJ341" s="491"/>
      <c r="AK341" s="409"/>
      <c r="AL341" s="307">
        <f t="shared" si="295"/>
        <v>0</v>
      </c>
      <c r="AM341" s="234">
        <v>0</v>
      </c>
      <c r="AN341" s="234">
        <v>0</v>
      </c>
      <c r="AO341" s="277">
        <f t="shared" si="296"/>
        <v>0</v>
      </c>
      <c r="AP341" s="234">
        <v>0</v>
      </c>
      <c r="AQ341" s="234">
        <v>0</v>
      </c>
      <c r="AR341" s="277">
        <f t="shared" si="297"/>
        <v>0</v>
      </c>
      <c r="AS341" s="234">
        <v>0</v>
      </c>
      <c r="AT341" s="277">
        <f t="shared" si="298"/>
        <v>0</v>
      </c>
      <c r="AU341" s="278">
        <f t="shared" si="299"/>
        <v>0</v>
      </c>
    </row>
    <row r="342" spans="1:48" x14ac:dyDescent="0.35">
      <c r="A342" s="620" t="s">
        <v>180</v>
      </c>
      <c r="B342" s="617"/>
      <c r="C342" s="532">
        <v>0</v>
      </c>
      <c r="D342" s="532"/>
      <c r="E342" s="423"/>
      <c r="F342" s="234">
        <v>0</v>
      </c>
      <c r="G342" s="234">
        <v>0</v>
      </c>
      <c r="H342" s="235">
        <f t="shared" si="287"/>
        <v>0</v>
      </c>
      <c r="I342" s="234">
        <v>0</v>
      </c>
      <c r="J342" s="234">
        <v>0</v>
      </c>
      <c r="K342" s="235">
        <f t="shared" si="288"/>
        <v>0</v>
      </c>
      <c r="L342" s="234">
        <v>0</v>
      </c>
      <c r="M342" s="236">
        <f t="shared" si="289"/>
        <v>0</v>
      </c>
      <c r="N342" s="222"/>
      <c r="P342" s="620" t="s">
        <v>180</v>
      </c>
      <c r="Q342" s="617"/>
      <c r="R342" s="532">
        <v>0</v>
      </c>
      <c r="S342" s="532"/>
      <c r="T342" s="409"/>
      <c r="U342" s="162">
        <f t="shared" si="290"/>
        <v>0</v>
      </c>
      <c r="V342" s="234">
        <v>0</v>
      </c>
      <c r="W342" s="234">
        <v>0</v>
      </c>
      <c r="X342" s="295">
        <f t="shared" si="291"/>
        <v>0</v>
      </c>
      <c r="Y342" s="234">
        <v>0</v>
      </c>
      <c r="Z342" s="234">
        <v>0</v>
      </c>
      <c r="AA342" s="295">
        <f t="shared" si="292"/>
        <v>0</v>
      </c>
      <c r="AB342" s="234">
        <v>0</v>
      </c>
      <c r="AC342" s="295">
        <f t="shared" si="293"/>
        <v>0</v>
      </c>
      <c r="AD342" s="296">
        <f t="shared" si="294"/>
        <v>0</v>
      </c>
      <c r="AE342" s="222"/>
      <c r="AG342" s="620" t="s">
        <v>180</v>
      </c>
      <c r="AH342" s="617"/>
      <c r="AI342" s="532">
        <v>0</v>
      </c>
      <c r="AJ342" s="532"/>
      <c r="AK342" s="409"/>
      <c r="AL342" s="307">
        <f t="shared" si="295"/>
        <v>0</v>
      </c>
      <c r="AM342" s="234">
        <v>0</v>
      </c>
      <c r="AN342" s="234">
        <v>0</v>
      </c>
      <c r="AO342" s="277">
        <f t="shared" si="296"/>
        <v>0</v>
      </c>
      <c r="AP342" s="234">
        <v>0</v>
      </c>
      <c r="AQ342" s="234">
        <v>0</v>
      </c>
      <c r="AR342" s="277">
        <f t="shared" si="297"/>
        <v>0</v>
      </c>
      <c r="AS342" s="234">
        <v>0</v>
      </c>
      <c r="AT342" s="277">
        <f t="shared" si="298"/>
        <v>0</v>
      </c>
      <c r="AU342" s="278">
        <f t="shared" si="299"/>
        <v>0</v>
      </c>
    </row>
    <row r="343" spans="1:48" ht="16" thickBot="1" x14ac:dyDescent="0.4">
      <c r="A343" s="493" t="s">
        <v>207</v>
      </c>
      <c r="B343" s="494"/>
      <c r="C343" s="497">
        <f>COUNTA(B336:B341)+C342</f>
        <v>0</v>
      </c>
      <c r="D343" s="497"/>
      <c r="E343" s="411"/>
      <c r="F343" s="250">
        <f>SUM(F336:F342)</f>
        <v>0</v>
      </c>
      <c r="G343" s="250">
        <f>SUM(G336:G342)</f>
        <v>0</v>
      </c>
      <c r="H343" s="250">
        <f t="shared" ref="H343:L343" si="300">SUM(H336:H342)</f>
        <v>0</v>
      </c>
      <c r="I343" s="250">
        <f t="shared" si="300"/>
        <v>0</v>
      </c>
      <c r="J343" s="250">
        <f>SUM(J336:J342)</f>
        <v>0</v>
      </c>
      <c r="K343" s="250">
        <f t="shared" si="300"/>
        <v>0</v>
      </c>
      <c r="L343" s="250">
        <f t="shared" si="300"/>
        <v>0</v>
      </c>
      <c r="M343" s="237">
        <f>SUM(M336:M342)</f>
        <v>0</v>
      </c>
      <c r="N343" s="222"/>
      <c r="P343" s="620" t="s">
        <v>207</v>
      </c>
      <c r="Q343" s="617"/>
      <c r="R343" s="587">
        <f>COUNTA(Q336:Q341)+R342</f>
        <v>0</v>
      </c>
      <c r="S343" s="587"/>
      <c r="T343" s="416"/>
      <c r="U343" s="162">
        <f t="shared" si="290"/>
        <v>0</v>
      </c>
      <c r="V343" s="295">
        <f>SUM(V336:V342)</f>
        <v>0</v>
      </c>
      <c r="W343" s="295">
        <f>SUM(W336:W342)</f>
        <v>0</v>
      </c>
      <c r="X343" s="295">
        <f t="shared" ref="X343:AB343" si="301">SUM(X336:X342)</f>
        <v>0</v>
      </c>
      <c r="Y343" s="295">
        <f t="shared" si="301"/>
        <v>0</v>
      </c>
      <c r="Z343" s="295">
        <f t="shared" si="301"/>
        <v>0</v>
      </c>
      <c r="AA343" s="295">
        <f t="shared" si="301"/>
        <v>0</v>
      </c>
      <c r="AB343" s="295">
        <f t="shared" si="301"/>
        <v>0</v>
      </c>
      <c r="AC343" s="295">
        <f>SUM(AC336:AC342)</f>
        <v>0</v>
      </c>
      <c r="AD343" s="296">
        <f>SUM(AD336:AD342)</f>
        <v>0</v>
      </c>
      <c r="AE343" s="222"/>
      <c r="AG343" s="493" t="s">
        <v>207</v>
      </c>
      <c r="AH343" s="494"/>
      <c r="AI343" s="543">
        <f>COUNTA(AH336:AH341)+AI342</f>
        <v>0</v>
      </c>
      <c r="AJ343" s="543"/>
      <c r="AK343" s="411"/>
      <c r="AL343" s="337">
        <f t="shared" si="295"/>
        <v>0</v>
      </c>
      <c r="AM343" s="275">
        <f>SUM(AM336:AM342)</f>
        <v>0</v>
      </c>
      <c r="AN343" s="275">
        <f>SUM(AN336:AN342)</f>
        <v>0</v>
      </c>
      <c r="AO343" s="275">
        <f t="shared" ref="AO343:AT343" si="302">SUM(AO336:AO342)</f>
        <v>0</v>
      </c>
      <c r="AP343" s="275">
        <f t="shared" si="302"/>
        <v>0</v>
      </c>
      <c r="AQ343" s="275">
        <f t="shared" si="302"/>
        <v>0</v>
      </c>
      <c r="AR343" s="275">
        <f t="shared" si="302"/>
        <v>0</v>
      </c>
      <c r="AS343" s="275">
        <f t="shared" si="302"/>
        <v>0</v>
      </c>
      <c r="AT343" s="275">
        <f t="shared" si="302"/>
        <v>0</v>
      </c>
      <c r="AU343" s="276">
        <f t="shared" si="299"/>
        <v>0</v>
      </c>
      <c r="AV343" s="358"/>
    </row>
    <row r="344" spans="1:48" ht="3.75" customHeight="1" thickBot="1" x14ac:dyDescent="0.4">
      <c r="F344" s="357"/>
      <c r="G344" s="357"/>
      <c r="P344" s="410"/>
      <c r="Q344" s="411"/>
      <c r="R344" s="411"/>
      <c r="S344" s="411"/>
      <c r="T344" s="411"/>
      <c r="U344" s="411"/>
      <c r="V344" s="411"/>
      <c r="W344" s="411"/>
      <c r="X344" s="411"/>
      <c r="Y344" s="347"/>
      <c r="Z344" s="347"/>
      <c r="AA344" s="347"/>
      <c r="AB344" s="347"/>
      <c r="AC344" s="347"/>
      <c r="AD344" s="348"/>
      <c r="AE344" s="358"/>
    </row>
    <row r="345" spans="1:48" s="242" customFormat="1" x14ac:dyDescent="0.35">
      <c r="A345" s="502" t="s">
        <v>186</v>
      </c>
      <c r="B345" s="503"/>
      <c r="C345" s="503"/>
      <c r="D345" s="503"/>
      <c r="E345" s="503"/>
      <c r="F345" s="503"/>
      <c r="G345" s="503"/>
      <c r="H345" s="503"/>
      <c r="I345" s="503"/>
      <c r="J345" s="503"/>
      <c r="K345" s="503"/>
      <c r="L345" s="503"/>
      <c r="M345" s="518"/>
      <c r="N345" s="413"/>
      <c r="P345" s="502" t="s">
        <v>186</v>
      </c>
      <c r="Q345" s="503"/>
      <c r="R345" s="503"/>
      <c r="S345" s="503"/>
      <c r="T345" s="503"/>
      <c r="U345" s="503"/>
      <c r="V345" s="503"/>
      <c r="W345" s="503"/>
      <c r="X345" s="503"/>
      <c r="Y345" s="503"/>
      <c r="Z345" s="503"/>
      <c r="AA345" s="503"/>
      <c r="AB345" s="503"/>
      <c r="AC345" s="503"/>
      <c r="AD345" s="418"/>
      <c r="AE345" s="413"/>
      <c r="AG345" s="502" t="s">
        <v>186</v>
      </c>
      <c r="AH345" s="503"/>
      <c r="AI345" s="503"/>
      <c r="AJ345" s="503"/>
      <c r="AK345" s="503"/>
      <c r="AL345" s="503"/>
      <c r="AM345" s="503"/>
      <c r="AN345" s="503"/>
      <c r="AO345" s="503"/>
      <c r="AP345" s="503"/>
      <c r="AQ345" s="503"/>
      <c r="AR345" s="503"/>
      <c r="AS345" s="503"/>
      <c r="AT345" s="503"/>
      <c r="AU345" s="418"/>
    </row>
    <row r="346" spans="1:48" s="242" customFormat="1" ht="31.5" customHeight="1" x14ac:dyDescent="0.35">
      <c r="A346" s="534" t="s">
        <v>188</v>
      </c>
      <c r="B346" s="533"/>
      <c r="C346" s="533" t="s">
        <v>13</v>
      </c>
      <c r="D346" s="533"/>
      <c r="E346" s="424" t="s">
        <v>14</v>
      </c>
      <c r="F346" s="412" t="s">
        <v>171</v>
      </c>
      <c r="G346" s="412" t="s">
        <v>68</v>
      </c>
      <c r="H346" s="422" t="s">
        <v>151</v>
      </c>
      <c r="I346" s="412" t="s">
        <v>80</v>
      </c>
      <c r="J346" s="412" t="s">
        <v>81</v>
      </c>
      <c r="K346" s="422" t="s">
        <v>82</v>
      </c>
      <c r="L346" s="412" t="s">
        <v>150</v>
      </c>
      <c r="M346" s="259" t="s">
        <v>18</v>
      </c>
      <c r="N346" s="413"/>
      <c r="P346" s="534" t="s">
        <v>188</v>
      </c>
      <c r="Q346" s="533"/>
      <c r="R346" s="533" t="s">
        <v>13</v>
      </c>
      <c r="S346" s="533"/>
      <c r="T346" s="424" t="s">
        <v>14</v>
      </c>
      <c r="U346" s="260" t="s">
        <v>263</v>
      </c>
      <c r="V346" s="424" t="s">
        <v>171</v>
      </c>
      <c r="W346" s="424" t="s">
        <v>68</v>
      </c>
      <c r="X346" s="260" t="s">
        <v>151</v>
      </c>
      <c r="Y346" s="424" t="s">
        <v>80</v>
      </c>
      <c r="Z346" s="424" t="s">
        <v>81</v>
      </c>
      <c r="AA346" s="260" t="s">
        <v>82</v>
      </c>
      <c r="AB346" s="424" t="s">
        <v>150</v>
      </c>
      <c r="AC346" s="260" t="s">
        <v>18</v>
      </c>
      <c r="AD346" s="267" t="s">
        <v>114</v>
      </c>
      <c r="AE346" s="413"/>
      <c r="AG346" s="534" t="s">
        <v>188</v>
      </c>
      <c r="AH346" s="533"/>
      <c r="AI346" s="533" t="s">
        <v>13</v>
      </c>
      <c r="AJ346" s="533"/>
      <c r="AK346" s="424" t="s">
        <v>14</v>
      </c>
      <c r="AL346" s="260" t="s">
        <v>263</v>
      </c>
      <c r="AM346" s="424" t="s">
        <v>171</v>
      </c>
      <c r="AN346" s="424" t="s">
        <v>68</v>
      </c>
      <c r="AO346" s="260" t="s">
        <v>151</v>
      </c>
      <c r="AP346" s="424" t="s">
        <v>80</v>
      </c>
      <c r="AQ346" s="424" t="s">
        <v>81</v>
      </c>
      <c r="AR346" s="260" t="s">
        <v>82</v>
      </c>
      <c r="AS346" s="424" t="s">
        <v>150</v>
      </c>
      <c r="AT346" s="260" t="s">
        <v>213</v>
      </c>
      <c r="AU346" s="267" t="s">
        <v>266</v>
      </c>
    </row>
    <row r="347" spans="1:48" x14ac:dyDescent="0.35">
      <c r="A347" s="495">
        <v>0</v>
      </c>
      <c r="B347" s="491"/>
      <c r="C347" s="496" t="s">
        <v>19</v>
      </c>
      <c r="D347" s="496"/>
      <c r="E347" s="409"/>
      <c r="F347" s="234">
        <v>0</v>
      </c>
      <c r="G347" s="234">
        <v>0</v>
      </c>
      <c r="H347" s="235">
        <f>SUM(F347:G347)</f>
        <v>0</v>
      </c>
      <c r="I347" s="234">
        <v>0</v>
      </c>
      <c r="J347" s="234">
        <v>0</v>
      </c>
      <c r="K347" s="235">
        <f>SUM(I347:J347)</f>
        <v>0</v>
      </c>
      <c r="L347" s="234">
        <v>0</v>
      </c>
      <c r="M347" s="236">
        <f>SUM(H347, K347, L347)</f>
        <v>0</v>
      </c>
      <c r="N347" s="223"/>
      <c r="P347" s="522">
        <v>0</v>
      </c>
      <c r="Q347" s="496"/>
      <c r="R347" s="496" t="s">
        <v>19</v>
      </c>
      <c r="S347" s="496"/>
      <c r="T347" s="409"/>
      <c r="U347" s="162">
        <f t="shared" ref="U347:U354" si="303">AU267</f>
        <v>0</v>
      </c>
      <c r="V347" s="234">
        <v>0</v>
      </c>
      <c r="W347" s="234">
        <v>0</v>
      </c>
      <c r="X347" s="295">
        <f>SUM(V347:W347)</f>
        <v>0</v>
      </c>
      <c r="Y347" s="234">
        <v>0</v>
      </c>
      <c r="Z347" s="234">
        <v>0</v>
      </c>
      <c r="AA347" s="295">
        <f>SUM(Y347:Z347)</f>
        <v>0</v>
      </c>
      <c r="AB347" s="234">
        <v>0</v>
      </c>
      <c r="AC347" s="295">
        <f>SUM(X347, AA347, AB347)</f>
        <v>0</v>
      </c>
      <c r="AD347" s="296">
        <f t="shared" ref="AD347:AD351" si="304">M347-AC347</f>
        <v>0</v>
      </c>
      <c r="AE347" s="223"/>
      <c r="AG347" s="522">
        <v>0</v>
      </c>
      <c r="AH347" s="496"/>
      <c r="AI347" s="496" t="s">
        <v>19</v>
      </c>
      <c r="AJ347" s="496"/>
      <c r="AK347" s="409"/>
      <c r="AL347" s="307">
        <f t="shared" ref="AL347:AL354" si="305">AU267</f>
        <v>0</v>
      </c>
      <c r="AM347" s="234">
        <v>0</v>
      </c>
      <c r="AN347" s="234">
        <v>0</v>
      </c>
      <c r="AO347" s="277">
        <f>SUM(AM347:AN347)</f>
        <v>0</v>
      </c>
      <c r="AP347" s="234">
        <v>0</v>
      </c>
      <c r="AQ347" s="234">
        <v>0</v>
      </c>
      <c r="AR347" s="277">
        <f>SUM(AP347:AQ347)</f>
        <v>0</v>
      </c>
      <c r="AS347" s="234">
        <v>0</v>
      </c>
      <c r="AT347" s="277">
        <f>SUM(AO347, AR347, AS347)</f>
        <v>0</v>
      </c>
      <c r="AU347" s="278">
        <f t="shared" ref="AU347:AU352" si="306">IF($S$393&lt;&gt;0, AC347+AL347-AT347, M347+AL347-AT347)</f>
        <v>0</v>
      </c>
    </row>
    <row r="348" spans="1:48" x14ac:dyDescent="0.35">
      <c r="A348" s="495">
        <v>0</v>
      </c>
      <c r="B348" s="491"/>
      <c r="C348" s="496" t="s">
        <v>20</v>
      </c>
      <c r="D348" s="496"/>
      <c r="E348" s="409"/>
      <c r="F348" s="234">
        <v>0</v>
      </c>
      <c r="G348" s="234">
        <v>0</v>
      </c>
      <c r="H348" s="235">
        <f t="shared" ref="H348:H351" si="307">SUM(F348:G348)</f>
        <v>0</v>
      </c>
      <c r="I348" s="234">
        <v>0</v>
      </c>
      <c r="J348" s="234">
        <v>0</v>
      </c>
      <c r="K348" s="235">
        <f t="shared" ref="K348:K351" si="308">SUM(I348:J348)</f>
        <v>0</v>
      </c>
      <c r="L348" s="234">
        <v>0</v>
      </c>
      <c r="M348" s="236">
        <f t="shared" ref="M348:M351" si="309">SUM(H348, K348, L348)</f>
        <v>0</v>
      </c>
      <c r="N348" s="223"/>
      <c r="P348" s="522">
        <v>0</v>
      </c>
      <c r="Q348" s="496"/>
      <c r="R348" s="496" t="s">
        <v>20</v>
      </c>
      <c r="S348" s="496"/>
      <c r="T348" s="409"/>
      <c r="U348" s="162">
        <f t="shared" si="303"/>
        <v>0</v>
      </c>
      <c r="V348" s="234">
        <v>0</v>
      </c>
      <c r="W348" s="234">
        <v>0</v>
      </c>
      <c r="X348" s="295">
        <f t="shared" ref="X348:X351" si="310">SUM(V348:W348)</f>
        <v>0</v>
      </c>
      <c r="Y348" s="234">
        <v>0</v>
      </c>
      <c r="Z348" s="234">
        <v>0</v>
      </c>
      <c r="AA348" s="295">
        <f t="shared" ref="AA348:AA351" si="311">SUM(Y348:Z348)</f>
        <v>0</v>
      </c>
      <c r="AB348" s="234">
        <v>0</v>
      </c>
      <c r="AC348" s="295">
        <f t="shared" ref="AC348:AC351" si="312">SUM(X348, AA348, AB348)</f>
        <v>0</v>
      </c>
      <c r="AD348" s="296">
        <f t="shared" si="304"/>
        <v>0</v>
      </c>
      <c r="AE348" s="223"/>
      <c r="AG348" s="522">
        <v>0</v>
      </c>
      <c r="AH348" s="496"/>
      <c r="AI348" s="496" t="s">
        <v>20</v>
      </c>
      <c r="AJ348" s="496"/>
      <c r="AK348" s="409"/>
      <c r="AL348" s="307">
        <f t="shared" si="305"/>
        <v>0</v>
      </c>
      <c r="AM348" s="234">
        <v>0</v>
      </c>
      <c r="AN348" s="234">
        <v>0</v>
      </c>
      <c r="AO348" s="277">
        <f t="shared" ref="AO348:AO351" si="313">SUM(AM348:AN348)</f>
        <v>0</v>
      </c>
      <c r="AP348" s="234">
        <v>0</v>
      </c>
      <c r="AQ348" s="234">
        <v>0</v>
      </c>
      <c r="AR348" s="277">
        <f t="shared" ref="AR348:AR351" si="314">SUM(AP348:AQ348)</f>
        <v>0</v>
      </c>
      <c r="AS348" s="234">
        <v>0</v>
      </c>
      <c r="AT348" s="277">
        <f t="shared" ref="AT348:AT351" si="315">SUM(AO348, AR348, AS348)</f>
        <v>0</v>
      </c>
      <c r="AU348" s="278">
        <f>IF($S$393&lt;&gt;0, AC348+AL348-AT348, M348+AL348-AT348)</f>
        <v>0</v>
      </c>
    </row>
    <row r="349" spans="1:48" x14ac:dyDescent="0.35">
      <c r="A349" s="495">
        <v>0</v>
      </c>
      <c r="B349" s="491"/>
      <c r="C349" s="496" t="s">
        <v>21</v>
      </c>
      <c r="D349" s="496"/>
      <c r="E349" s="409"/>
      <c r="F349" s="234">
        <v>0</v>
      </c>
      <c r="G349" s="234">
        <v>0</v>
      </c>
      <c r="H349" s="235">
        <f>SUM(F349:G349)</f>
        <v>0</v>
      </c>
      <c r="I349" s="234">
        <v>0</v>
      </c>
      <c r="J349" s="234">
        <v>0</v>
      </c>
      <c r="K349" s="235">
        <f t="shared" si="308"/>
        <v>0</v>
      </c>
      <c r="L349" s="234">
        <v>0</v>
      </c>
      <c r="M349" s="236">
        <f t="shared" si="309"/>
        <v>0</v>
      </c>
      <c r="N349" s="223"/>
      <c r="P349" s="522">
        <v>0</v>
      </c>
      <c r="Q349" s="496"/>
      <c r="R349" s="496" t="s">
        <v>21</v>
      </c>
      <c r="S349" s="496"/>
      <c r="T349" s="409"/>
      <c r="U349" s="162">
        <f t="shared" si="303"/>
        <v>0</v>
      </c>
      <c r="V349" s="234">
        <v>0</v>
      </c>
      <c r="W349" s="234">
        <v>0</v>
      </c>
      <c r="X349" s="295">
        <f t="shared" si="310"/>
        <v>0</v>
      </c>
      <c r="Y349" s="234">
        <v>0</v>
      </c>
      <c r="Z349" s="234">
        <v>0</v>
      </c>
      <c r="AA349" s="295">
        <f t="shared" si="311"/>
        <v>0</v>
      </c>
      <c r="AB349" s="234">
        <v>0</v>
      </c>
      <c r="AC349" s="295">
        <f t="shared" si="312"/>
        <v>0</v>
      </c>
      <c r="AD349" s="296">
        <f t="shared" si="304"/>
        <v>0</v>
      </c>
      <c r="AE349" s="223"/>
      <c r="AG349" s="522">
        <v>0</v>
      </c>
      <c r="AH349" s="496"/>
      <c r="AI349" s="496" t="s">
        <v>21</v>
      </c>
      <c r="AJ349" s="496"/>
      <c r="AK349" s="409"/>
      <c r="AL349" s="307">
        <f t="shared" si="305"/>
        <v>0</v>
      </c>
      <c r="AM349" s="234">
        <v>0</v>
      </c>
      <c r="AN349" s="234">
        <v>0</v>
      </c>
      <c r="AO349" s="277">
        <f t="shared" si="313"/>
        <v>0</v>
      </c>
      <c r="AP349" s="234">
        <v>0</v>
      </c>
      <c r="AQ349" s="234">
        <v>0</v>
      </c>
      <c r="AR349" s="277">
        <f t="shared" si="314"/>
        <v>0</v>
      </c>
      <c r="AS349" s="234">
        <v>0</v>
      </c>
      <c r="AT349" s="277">
        <f t="shared" si="315"/>
        <v>0</v>
      </c>
      <c r="AU349" s="278">
        <f t="shared" si="306"/>
        <v>0</v>
      </c>
    </row>
    <row r="350" spans="1:48" x14ac:dyDescent="0.35">
      <c r="A350" s="495">
        <v>0</v>
      </c>
      <c r="B350" s="491"/>
      <c r="C350" s="496" t="s">
        <v>22</v>
      </c>
      <c r="D350" s="496"/>
      <c r="E350" s="409"/>
      <c r="F350" s="234">
        <v>0</v>
      </c>
      <c r="G350" s="234">
        <v>0</v>
      </c>
      <c r="H350" s="235">
        <f t="shared" si="307"/>
        <v>0</v>
      </c>
      <c r="I350" s="234">
        <v>0</v>
      </c>
      <c r="J350" s="234">
        <v>0</v>
      </c>
      <c r="K350" s="235">
        <f t="shared" si="308"/>
        <v>0</v>
      </c>
      <c r="L350" s="234">
        <v>0</v>
      </c>
      <c r="M350" s="236">
        <f t="shared" si="309"/>
        <v>0</v>
      </c>
      <c r="N350" s="223"/>
      <c r="P350" s="522">
        <v>0</v>
      </c>
      <c r="Q350" s="496"/>
      <c r="R350" s="496" t="s">
        <v>22</v>
      </c>
      <c r="S350" s="496"/>
      <c r="T350" s="409"/>
      <c r="U350" s="162">
        <f t="shared" si="303"/>
        <v>0</v>
      </c>
      <c r="V350" s="234">
        <v>0</v>
      </c>
      <c r="W350" s="234">
        <v>0</v>
      </c>
      <c r="X350" s="295">
        <f t="shared" si="310"/>
        <v>0</v>
      </c>
      <c r="Y350" s="234">
        <v>0</v>
      </c>
      <c r="Z350" s="234">
        <v>0</v>
      </c>
      <c r="AA350" s="295">
        <f t="shared" si="311"/>
        <v>0</v>
      </c>
      <c r="AB350" s="234">
        <v>0</v>
      </c>
      <c r="AC350" s="295">
        <f t="shared" si="312"/>
        <v>0</v>
      </c>
      <c r="AD350" s="296">
        <f t="shared" si="304"/>
        <v>0</v>
      </c>
      <c r="AE350" s="223"/>
      <c r="AG350" s="522">
        <v>0</v>
      </c>
      <c r="AH350" s="496"/>
      <c r="AI350" s="496" t="s">
        <v>22</v>
      </c>
      <c r="AJ350" s="496"/>
      <c r="AK350" s="409"/>
      <c r="AL350" s="307">
        <f t="shared" si="305"/>
        <v>0</v>
      </c>
      <c r="AM350" s="234">
        <v>0</v>
      </c>
      <c r="AN350" s="234">
        <v>0</v>
      </c>
      <c r="AO350" s="277">
        <f t="shared" si="313"/>
        <v>0</v>
      </c>
      <c r="AP350" s="234">
        <v>0</v>
      </c>
      <c r="AQ350" s="234">
        <v>0</v>
      </c>
      <c r="AR350" s="277">
        <f t="shared" si="314"/>
        <v>0</v>
      </c>
      <c r="AS350" s="234">
        <v>0</v>
      </c>
      <c r="AT350" s="277">
        <f t="shared" si="315"/>
        <v>0</v>
      </c>
      <c r="AU350" s="278">
        <f t="shared" si="306"/>
        <v>0</v>
      </c>
    </row>
    <row r="351" spans="1:48" x14ac:dyDescent="0.35">
      <c r="A351" s="495">
        <v>0</v>
      </c>
      <c r="B351" s="491"/>
      <c r="C351" s="491" t="s">
        <v>23</v>
      </c>
      <c r="D351" s="491"/>
      <c r="E351" s="409"/>
      <c r="F351" s="234">
        <v>0</v>
      </c>
      <c r="G351" s="234">
        <v>0</v>
      </c>
      <c r="H351" s="235">
        <f t="shared" si="307"/>
        <v>0</v>
      </c>
      <c r="I351" s="234">
        <v>0</v>
      </c>
      <c r="J351" s="234">
        <v>0</v>
      </c>
      <c r="K351" s="235">
        <f t="shared" si="308"/>
        <v>0</v>
      </c>
      <c r="L351" s="234">
        <v>0</v>
      </c>
      <c r="M351" s="236">
        <f t="shared" si="309"/>
        <v>0</v>
      </c>
      <c r="N351" s="223"/>
      <c r="P351" s="522">
        <v>0</v>
      </c>
      <c r="Q351" s="496"/>
      <c r="R351" s="496" t="s">
        <v>23</v>
      </c>
      <c r="S351" s="496"/>
      <c r="T351" s="409"/>
      <c r="U351" s="162">
        <f t="shared" si="303"/>
        <v>0</v>
      </c>
      <c r="V351" s="234">
        <v>0</v>
      </c>
      <c r="W351" s="234">
        <v>0</v>
      </c>
      <c r="X351" s="295">
        <f t="shared" si="310"/>
        <v>0</v>
      </c>
      <c r="Y351" s="234">
        <v>0</v>
      </c>
      <c r="Z351" s="234">
        <v>0</v>
      </c>
      <c r="AA351" s="295">
        <f t="shared" si="311"/>
        <v>0</v>
      </c>
      <c r="AB351" s="234">
        <v>0</v>
      </c>
      <c r="AC351" s="295">
        <f t="shared" si="312"/>
        <v>0</v>
      </c>
      <c r="AD351" s="296">
        <f t="shared" si="304"/>
        <v>0</v>
      </c>
      <c r="AE351" s="223"/>
      <c r="AG351" s="522">
        <v>0</v>
      </c>
      <c r="AH351" s="496"/>
      <c r="AI351" s="496" t="s">
        <v>23</v>
      </c>
      <c r="AJ351" s="496"/>
      <c r="AK351" s="409"/>
      <c r="AL351" s="307">
        <f t="shared" si="305"/>
        <v>0</v>
      </c>
      <c r="AM351" s="234">
        <v>0</v>
      </c>
      <c r="AN351" s="234">
        <v>0</v>
      </c>
      <c r="AO351" s="277">
        <f t="shared" si="313"/>
        <v>0</v>
      </c>
      <c r="AP351" s="234">
        <v>0</v>
      </c>
      <c r="AQ351" s="234">
        <v>0</v>
      </c>
      <c r="AR351" s="277">
        <f t="shared" si="314"/>
        <v>0</v>
      </c>
      <c r="AS351" s="234">
        <v>0</v>
      </c>
      <c r="AT351" s="277">
        <f t="shared" si="315"/>
        <v>0</v>
      </c>
      <c r="AU351" s="278">
        <f t="shared" si="306"/>
        <v>0</v>
      </c>
    </row>
    <row r="352" spans="1:48" ht="16" thickBot="1" x14ac:dyDescent="0.4">
      <c r="A352" s="410" t="s">
        <v>181</v>
      </c>
      <c r="B352" s="411"/>
      <c r="C352" s="497">
        <f>SUM(A347:B351)</f>
        <v>0</v>
      </c>
      <c r="D352" s="497"/>
      <c r="E352" s="411"/>
      <c r="F352" s="250">
        <f>SUM(F347:F351)</f>
        <v>0</v>
      </c>
      <c r="G352" s="250">
        <f t="shared" ref="G352:L352" si="316">SUM(G347:G351)</f>
        <v>0</v>
      </c>
      <c r="H352" s="250">
        <f t="shared" si="316"/>
        <v>0</v>
      </c>
      <c r="I352" s="250">
        <f t="shared" si="316"/>
        <v>0</v>
      </c>
      <c r="J352" s="250">
        <f t="shared" si="316"/>
        <v>0</v>
      </c>
      <c r="K352" s="250">
        <f t="shared" si="316"/>
        <v>0</v>
      </c>
      <c r="L352" s="250">
        <f t="shared" si="316"/>
        <v>0</v>
      </c>
      <c r="M352" s="237">
        <f>SUM(M347:M351)</f>
        <v>0</v>
      </c>
      <c r="N352" s="223"/>
      <c r="P352" s="410" t="s">
        <v>181</v>
      </c>
      <c r="Q352" s="411"/>
      <c r="R352" s="498">
        <f>SUM(P347:Q351)</f>
        <v>0</v>
      </c>
      <c r="S352" s="498"/>
      <c r="T352" s="421"/>
      <c r="U352" s="339">
        <f t="shared" si="303"/>
        <v>0</v>
      </c>
      <c r="V352" s="293">
        <f>SUM(V347:V351)</f>
        <v>0</v>
      </c>
      <c r="W352" s="293">
        <f t="shared" ref="W352:AB352" si="317">SUM(W347:W351)</f>
        <v>0</v>
      </c>
      <c r="X352" s="293">
        <f t="shared" si="317"/>
        <v>0</v>
      </c>
      <c r="Y352" s="293">
        <f t="shared" si="317"/>
        <v>0</v>
      </c>
      <c r="Z352" s="293">
        <f t="shared" si="317"/>
        <v>0</v>
      </c>
      <c r="AA352" s="293">
        <f t="shared" si="317"/>
        <v>0</v>
      </c>
      <c r="AB352" s="293">
        <f t="shared" si="317"/>
        <v>0</v>
      </c>
      <c r="AC352" s="293">
        <f>SUM(AC347:AC351)</f>
        <v>0</v>
      </c>
      <c r="AD352" s="294">
        <f>SUM(AD347:AD351)</f>
        <v>0</v>
      </c>
      <c r="AE352" s="223"/>
      <c r="AG352" s="410" t="s">
        <v>181</v>
      </c>
      <c r="AH352" s="411"/>
      <c r="AI352" s="543">
        <f>SUM(AG347:AH351)</f>
        <v>0</v>
      </c>
      <c r="AJ352" s="543"/>
      <c r="AK352" s="421"/>
      <c r="AL352" s="337">
        <f t="shared" si="305"/>
        <v>0</v>
      </c>
      <c r="AM352" s="275">
        <f>SUM(AM347:AM351)</f>
        <v>0</v>
      </c>
      <c r="AN352" s="275">
        <f t="shared" ref="AN352:AT352" si="318">SUM(AN347:AN351)</f>
        <v>0</v>
      </c>
      <c r="AO352" s="275">
        <f t="shared" si="318"/>
        <v>0</v>
      </c>
      <c r="AP352" s="275">
        <f t="shared" si="318"/>
        <v>0</v>
      </c>
      <c r="AQ352" s="275">
        <f t="shared" si="318"/>
        <v>0</v>
      </c>
      <c r="AR352" s="275">
        <f t="shared" si="318"/>
        <v>0</v>
      </c>
      <c r="AS352" s="275">
        <f t="shared" si="318"/>
        <v>0</v>
      </c>
      <c r="AT352" s="275">
        <f t="shared" si="318"/>
        <v>0</v>
      </c>
      <c r="AU352" s="276">
        <f t="shared" si="306"/>
        <v>0</v>
      </c>
    </row>
    <row r="353" spans="1:47" s="358" customFormat="1" ht="3.75" customHeight="1" thickBot="1" x14ac:dyDescent="0.4">
      <c r="A353" s="499"/>
      <c r="B353" s="499"/>
      <c r="C353" s="499"/>
      <c r="D353" s="499"/>
      <c r="E353" s="499"/>
      <c r="F353" s="499"/>
      <c r="G353" s="499"/>
      <c r="H353" s="499"/>
      <c r="I353" s="499"/>
      <c r="J353" s="499"/>
      <c r="K353" s="499"/>
      <c r="L353" s="499"/>
      <c r="M353" s="499"/>
      <c r="N353" s="223"/>
      <c r="P353" s="499"/>
      <c r="Q353" s="499"/>
      <c r="R353" s="499"/>
      <c r="S353" s="499"/>
      <c r="T353" s="499"/>
      <c r="U353" s="499"/>
      <c r="V353" s="499"/>
      <c r="W353" s="499"/>
      <c r="X353" s="499"/>
      <c r="Y353" s="499"/>
      <c r="Z353" s="499"/>
      <c r="AA353" s="499"/>
      <c r="AB353" s="499"/>
      <c r="AC353" s="499"/>
      <c r="AD353" s="499"/>
      <c r="AE353" s="223"/>
      <c r="AG353" s="649"/>
      <c r="AH353" s="650"/>
      <c r="AI353" s="650"/>
      <c r="AJ353" s="650"/>
      <c r="AK353" s="650"/>
      <c r="AL353" s="650"/>
      <c r="AM353" s="650"/>
      <c r="AN353" s="650"/>
      <c r="AO353" s="650"/>
      <c r="AP353" s="650"/>
      <c r="AQ353" s="650"/>
      <c r="AR353" s="650"/>
      <c r="AS353" s="650"/>
      <c r="AT353" s="650"/>
      <c r="AU353" s="651"/>
    </row>
    <row r="354" spans="1:47" ht="16" thickBot="1" x14ac:dyDescent="0.4">
      <c r="A354" s="500" t="s">
        <v>187</v>
      </c>
      <c r="B354" s="501"/>
      <c r="C354" s="501"/>
      <c r="D354" s="501"/>
      <c r="E354" s="501"/>
      <c r="F354" s="241">
        <f>SUM(F352, F343)</f>
        <v>0</v>
      </c>
      <c r="G354" s="241">
        <f t="shared" ref="G354:L354" si="319">SUM(G352, G343)</f>
        <v>0</v>
      </c>
      <c r="H354" s="241">
        <f>SUM(H352, H343)</f>
        <v>0</v>
      </c>
      <c r="I354" s="241">
        <f t="shared" si="319"/>
        <v>0</v>
      </c>
      <c r="J354" s="241">
        <f t="shared" si="319"/>
        <v>0</v>
      </c>
      <c r="K354" s="241">
        <f>SUM(K352, K343)</f>
        <v>0</v>
      </c>
      <c r="L354" s="241">
        <f t="shared" si="319"/>
        <v>0</v>
      </c>
      <c r="M354" s="240">
        <f>SUM(M352, M343)</f>
        <v>0</v>
      </c>
      <c r="N354" s="223"/>
      <c r="P354" s="500" t="s">
        <v>187</v>
      </c>
      <c r="Q354" s="501"/>
      <c r="R354" s="501"/>
      <c r="S354" s="501"/>
      <c r="T354" s="501"/>
      <c r="U354" s="340">
        <f t="shared" si="303"/>
        <v>0</v>
      </c>
      <c r="V354" s="297">
        <f>SUM(V352, V343)</f>
        <v>0</v>
      </c>
      <c r="W354" s="297">
        <f t="shared" ref="W354" si="320">SUM(W352, W343)</f>
        <v>0</v>
      </c>
      <c r="X354" s="297">
        <f>SUM(X352, X343)</f>
        <v>0</v>
      </c>
      <c r="Y354" s="297">
        <f t="shared" ref="Y354:AB354" si="321">SUM(Y352, Y343)</f>
        <v>0</v>
      </c>
      <c r="Z354" s="297">
        <f t="shared" si="321"/>
        <v>0</v>
      </c>
      <c r="AA354" s="297">
        <f t="shared" si="321"/>
        <v>0</v>
      </c>
      <c r="AB354" s="297">
        <f t="shared" si="321"/>
        <v>0</v>
      </c>
      <c r="AC354" s="297">
        <f>SUM(AC352, AC343)</f>
        <v>0</v>
      </c>
      <c r="AD354" s="298">
        <f>SUM(AD352, AD343)</f>
        <v>0</v>
      </c>
      <c r="AE354" s="223"/>
      <c r="AG354" s="500" t="s">
        <v>187</v>
      </c>
      <c r="AH354" s="501"/>
      <c r="AI354" s="501"/>
      <c r="AJ354" s="501"/>
      <c r="AK354" s="501"/>
      <c r="AL354" s="338">
        <f t="shared" si="305"/>
        <v>0</v>
      </c>
      <c r="AM354" s="279">
        <f>SUM(AM352, AM343)</f>
        <v>0</v>
      </c>
      <c r="AN354" s="279">
        <f t="shared" ref="AN354" si="322">SUM(AN352, AN343)</f>
        <v>0</v>
      </c>
      <c r="AO354" s="279">
        <f>SUM(AO352, AO343)</f>
        <v>0</v>
      </c>
      <c r="AP354" s="279">
        <f t="shared" ref="AP354:AT354" si="323">SUM(AP352, AP343)</f>
        <v>0</v>
      </c>
      <c r="AQ354" s="279">
        <f t="shared" si="323"/>
        <v>0</v>
      </c>
      <c r="AR354" s="279">
        <f t="shared" si="323"/>
        <v>0</v>
      </c>
      <c r="AS354" s="279">
        <f t="shared" si="323"/>
        <v>0</v>
      </c>
      <c r="AT354" s="279">
        <f t="shared" si="323"/>
        <v>0</v>
      </c>
      <c r="AU354" s="280">
        <f>IF($S$393&lt;&gt;0, AC354+AL354-AT354, M354+AL354-AT354)</f>
        <v>0</v>
      </c>
    </row>
    <row r="355" spans="1:47" ht="16" thickBot="1" x14ac:dyDescent="0.4">
      <c r="F355" s="357"/>
      <c r="G355" s="357"/>
      <c r="AE355" s="358"/>
    </row>
    <row r="356" spans="1:47" s="242" customFormat="1" x14ac:dyDescent="0.35">
      <c r="A356" s="502" t="s">
        <v>98</v>
      </c>
      <c r="B356" s="503"/>
      <c r="C356" s="503"/>
      <c r="D356" s="503"/>
      <c r="E356" s="503"/>
      <c r="F356" s="503"/>
      <c r="G356" s="503"/>
      <c r="H356" s="503"/>
      <c r="I356" s="503"/>
      <c r="J356" s="503"/>
      <c r="K356" s="503"/>
      <c r="L356" s="503"/>
      <c r="M356" s="518"/>
      <c r="N356" s="413"/>
      <c r="P356" s="502" t="s">
        <v>98</v>
      </c>
      <c r="Q356" s="503"/>
      <c r="R356" s="503"/>
      <c r="S356" s="503"/>
      <c r="T356" s="503"/>
      <c r="U356" s="503"/>
      <c r="V356" s="503"/>
      <c r="W356" s="503"/>
      <c r="X356" s="503"/>
      <c r="Y356" s="503"/>
      <c r="Z356" s="503"/>
      <c r="AA356" s="503"/>
      <c r="AB356" s="503"/>
      <c r="AC356" s="503"/>
      <c r="AD356" s="418"/>
      <c r="AE356" s="413"/>
      <c r="AG356" s="502" t="s">
        <v>98</v>
      </c>
      <c r="AH356" s="503"/>
      <c r="AI356" s="503"/>
      <c r="AJ356" s="503"/>
      <c r="AK356" s="503"/>
      <c r="AL356" s="503"/>
      <c r="AM356" s="503"/>
      <c r="AN356" s="503"/>
      <c r="AO356" s="503"/>
      <c r="AP356" s="503"/>
      <c r="AQ356" s="503"/>
      <c r="AR356" s="503"/>
      <c r="AS356" s="503"/>
      <c r="AT356" s="503"/>
      <c r="AU356" s="418"/>
    </row>
    <row r="357" spans="1:47" s="242" customFormat="1" x14ac:dyDescent="0.35">
      <c r="A357" s="530" t="s">
        <v>24</v>
      </c>
      <c r="B357" s="531"/>
      <c r="C357" s="531"/>
      <c r="D357" s="531"/>
      <c r="E357" s="531"/>
      <c r="F357" s="531"/>
      <c r="G357" s="531"/>
      <c r="H357" s="531"/>
      <c r="I357" s="531"/>
      <c r="J357" s="424" t="s">
        <v>17</v>
      </c>
      <c r="K357" s="424" t="s">
        <v>15</v>
      </c>
      <c r="L357" s="424" t="s">
        <v>16</v>
      </c>
      <c r="M357" s="259" t="s">
        <v>18</v>
      </c>
      <c r="N357" s="413"/>
      <c r="P357" s="530" t="s">
        <v>24</v>
      </c>
      <c r="Q357" s="531"/>
      <c r="R357" s="531"/>
      <c r="S357" s="531"/>
      <c r="T357" s="531"/>
      <c r="U357" s="531"/>
      <c r="V357" s="531"/>
      <c r="W357" s="531"/>
      <c r="X357" s="531"/>
      <c r="Y357" s="422" t="s">
        <v>263</v>
      </c>
      <c r="Z357" s="328" t="s">
        <v>77</v>
      </c>
      <c r="AA357" s="424" t="s">
        <v>15</v>
      </c>
      <c r="AB357" s="424" t="s">
        <v>16</v>
      </c>
      <c r="AC357" s="422" t="s">
        <v>18</v>
      </c>
      <c r="AD357" s="267" t="s">
        <v>114</v>
      </c>
      <c r="AE357" s="413"/>
      <c r="AG357" s="530" t="s">
        <v>24</v>
      </c>
      <c r="AH357" s="531"/>
      <c r="AI357" s="531"/>
      <c r="AJ357" s="531"/>
      <c r="AK357" s="531"/>
      <c r="AL357" s="531"/>
      <c r="AM357" s="531"/>
      <c r="AN357" s="531"/>
      <c r="AO357" s="531"/>
      <c r="AP357" s="422" t="s">
        <v>263</v>
      </c>
      <c r="AQ357" s="328" t="s">
        <v>211</v>
      </c>
      <c r="AR357" s="424" t="s">
        <v>15</v>
      </c>
      <c r="AS357" s="424" t="s">
        <v>16</v>
      </c>
      <c r="AT357" s="422" t="s">
        <v>213</v>
      </c>
      <c r="AU357" s="267" t="s">
        <v>266</v>
      </c>
    </row>
    <row r="358" spans="1:47" x14ac:dyDescent="0.35">
      <c r="A358" s="415">
        <v>1</v>
      </c>
      <c r="B358" s="491"/>
      <c r="C358" s="491"/>
      <c r="D358" s="491"/>
      <c r="E358" s="491"/>
      <c r="F358" s="491"/>
      <c r="G358" s="491"/>
      <c r="H358" s="491"/>
      <c r="I358" s="491"/>
      <c r="J358" s="234">
        <v>0</v>
      </c>
      <c r="K358" s="234">
        <v>0</v>
      </c>
      <c r="L358" s="234">
        <v>0</v>
      </c>
      <c r="M358" s="236">
        <f>SUM(J358:L358)</f>
        <v>0</v>
      </c>
      <c r="N358" s="223"/>
      <c r="P358" s="415">
        <v>1</v>
      </c>
      <c r="Q358" s="491"/>
      <c r="R358" s="491"/>
      <c r="S358" s="491"/>
      <c r="T358" s="491"/>
      <c r="U358" s="491"/>
      <c r="V358" s="491"/>
      <c r="W358" s="491"/>
      <c r="X358" s="491"/>
      <c r="Y358" s="164">
        <f>AU278</f>
        <v>0</v>
      </c>
      <c r="Z358" s="234">
        <v>0</v>
      </c>
      <c r="AA358" s="234">
        <v>0</v>
      </c>
      <c r="AB358" s="234">
        <v>0</v>
      </c>
      <c r="AC358" s="295">
        <f>SUM(Z358:AB358)</f>
        <v>0</v>
      </c>
      <c r="AD358" s="296">
        <f t="shared" ref="AD358:AD360" si="324">M358-AC358</f>
        <v>0</v>
      </c>
      <c r="AE358" s="223"/>
      <c r="AG358" s="415">
        <v>1</v>
      </c>
      <c r="AH358" s="491"/>
      <c r="AI358" s="491"/>
      <c r="AJ358" s="491"/>
      <c r="AK358" s="491"/>
      <c r="AL358" s="491"/>
      <c r="AM358" s="491"/>
      <c r="AN358" s="491"/>
      <c r="AO358" s="491"/>
      <c r="AP358" s="305">
        <f>AU278</f>
        <v>0</v>
      </c>
      <c r="AQ358" s="234">
        <v>0</v>
      </c>
      <c r="AR358" s="234">
        <v>0</v>
      </c>
      <c r="AS358" s="234">
        <v>0</v>
      </c>
      <c r="AT358" s="277">
        <f>SUM(AQ358:AS358)</f>
        <v>0</v>
      </c>
      <c r="AU358" s="278">
        <f>IF($S$393&lt;&gt;0, AC358+AP358-AT358, M358+AP358-AT358)</f>
        <v>0</v>
      </c>
    </row>
    <row r="359" spans="1:47" x14ac:dyDescent="0.35">
      <c r="A359" s="415">
        <v>2</v>
      </c>
      <c r="B359" s="492"/>
      <c r="C359" s="492"/>
      <c r="D359" s="492"/>
      <c r="E359" s="492"/>
      <c r="F359" s="492"/>
      <c r="G359" s="492"/>
      <c r="H359" s="492"/>
      <c r="I359" s="492"/>
      <c r="J359" s="234">
        <v>0</v>
      </c>
      <c r="K359" s="234">
        <v>0</v>
      </c>
      <c r="L359" s="234">
        <v>0</v>
      </c>
      <c r="M359" s="236">
        <f>SUM(J359:L359)</f>
        <v>0</v>
      </c>
      <c r="N359" s="223"/>
      <c r="P359" s="415">
        <v>2</v>
      </c>
      <c r="Q359" s="492"/>
      <c r="R359" s="492"/>
      <c r="S359" s="492"/>
      <c r="T359" s="492"/>
      <c r="U359" s="492"/>
      <c r="V359" s="492"/>
      <c r="W359" s="492"/>
      <c r="X359" s="492"/>
      <c r="Y359" s="164">
        <f t="shared" ref="Y359:Y361" si="325">AU279</f>
        <v>0</v>
      </c>
      <c r="Z359" s="234">
        <v>0</v>
      </c>
      <c r="AA359" s="234">
        <v>0</v>
      </c>
      <c r="AB359" s="234">
        <v>0</v>
      </c>
      <c r="AC359" s="295">
        <f t="shared" ref="AC359:AC360" si="326">SUM(Z359:AB359)</f>
        <v>0</v>
      </c>
      <c r="AD359" s="296">
        <f t="shared" si="324"/>
        <v>0</v>
      </c>
      <c r="AE359" s="223"/>
      <c r="AG359" s="415">
        <v>2</v>
      </c>
      <c r="AH359" s="492"/>
      <c r="AI359" s="492"/>
      <c r="AJ359" s="492"/>
      <c r="AK359" s="492"/>
      <c r="AL359" s="492"/>
      <c r="AM359" s="492"/>
      <c r="AN359" s="492"/>
      <c r="AO359" s="492"/>
      <c r="AP359" s="305">
        <f t="shared" ref="AP359:AP361" si="327">AU279</f>
        <v>0</v>
      </c>
      <c r="AQ359" s="234">
        <v>0</v>
      </c>
      <c r="AR359" s="234">
        <v>0</v>
      </c>
      <c r="AS359" s="234">
        <v>0</v>
      </c>
      <c r="AT359" s="277">
        <f t="shared" ref="AT359:AT360" si="328">SUM(AQ359:AS359)</f>
        <v>0</v>
      </c>
      <c r="AU359" s="278">
        <f t="shared" ref="AU359:AU361" si="329">IF($S$393&lt;&gt;0, AC359+AP359-AT359, M359+AP359-AT359)</f>
        <v>0</v>
      </c>
    </row>
    <row r="360" spans="1:47" x14ac:dyDescent="0.35">
      <c r="A360" s="415">
        <v>3</v>
      </c>
      <c r="B360" s="492"/>
      <c r="C360" s="492"/>
      <c r="D360" s="492"/>
      <c r="E360" s="492"/>
      <c r="F360" s="492"/>
      <c r="G360" s="492"/>
      <c r="H360" s="492"/>
      <c r="I360" s="492"/>
      <c r="J360" s="234">
        <v>0</v>
      </c>
      <c r="K360" s="234">
        <v>0</v>
      </c>
      <c r="L360" s="234">
        <v>0</v>
      </c>
      <c r="M360" s="236">
        <f t="shared" ref="M360:M379" si="330">SUM(J360:L360)</f>
        <v>0</v>
      </c>
      <c r="N360" s="223"/>
      <c r="P360" s="415">
        <v>3</v>
      </c>
      <c r="Q360" s="492"/>
      <c r="R360" s="492"/>
      <c r="S360" s="492"/>
      <c r="T360" s="492"/>
      <c r="U360" s="492"/>
      <c r="V360" s="492"/>
      <c r="W360" s="492"/>
      <c r="X360" s="492"/>
      <c r="Y360" s="164">
        <f t="shared" si="325"/>
        <v>0</v>
      </c>
      <c r="Z360" s="234">
        <v>0</v>
      </c>
      <c r="AA360" s="234">
        <v>0</v>
      </c>
      <c r="AB360" s="234">
        <v>0</v>
      </c>
      <c r="AC360" s="295">
        <f t="shared" si="326"/>
        <v>0</v>
      </c>
      <c r="AD360" s="296">
        <f t="shared" si="324"/>
        <v>0</v>
      </c>
      <c r="AE360" s="223"/>
      <c r="AG360" s="415">
        <v>3</v>
      </c>
      <c r="AH360" s="492"/>
      <c r="AI360" s="492"/>
      <c r="AJ360" s="492"/>
      <c r="AK360" s="492"/>
      <c r="AL360" s="492"/>
      <c r="AM360" s="492"/>
      <c r="AN360" s="492"/>
      <c r="AO360" s="492"/>
      <c r="AP360" s="305">
        <f t="shared" si="327"/>
        <v>0</v>
      </c>
      <c r="AQ360" s="234">
        <v>0</v>
      </c>
      <c r="AR360" s="234">
        <v>0</v>
      </c>
      <c r="AS360" s="234">
        <v>0</v>
      </c>
      <c r="AT360" s="277">
        <f t="shared" si="328"/>
        <v>0</v>
      </c>
      <c r="AU360" s="278">
        <f t="shared" si="329"/>
        <v>0</v>
      </c>
    </row>
    <row r="361" spans="1:47" ht="16" thickBot="1" x14ac:dyDescent="0.4">
      <c r="A361" s="504" t="s">
        <v>25</v>
      </c>
      <c r="B361" s="505"/>
      <c r="C361" s="505"/>
      <c r="D361" s="505"/>
      <c r="E361" s="505"/>
      <c r="F361" s="505"/>
      <c r="G361" s="505"/>
      <c r="H361" s="505"/>
      <c r="I361" s="505"/>
      <c r="J361" s="250">
        <f>SUM(J358:J360)</f>
        <v>0</v>
      </c>
      <c r="K361" s="250">
        <f t="shared" ref="K361:L361" si="331">SUM(K358:K360)</f>
        <v>0</v>
      </c>
      <c r="L361" s="250">
        <f t="shared" si="331"/>
        <v>0</v>
      </c>
      <c r="M361" s="237">
        <f t="shared" si="330"/>
        <v>0</v>
      </c>
      <c r="N361" s="223"/>
      <c r="P361" s="504" t="s">
        <v>25</v>
      </c>
      <c r="Q361" s="505"/>
      <c r="R361" s="505"/>
      <c r="S361" s="505"/>
      <c r="T361" s="505"/>
      <c r="U361" s="505"/>
      <c r="V361" s="505"/>
      <c r="W361" s="505"/>
      <c r="X361" s="505"/>
      <c r="Y361" s="200">
        <f t="shared" si="325"/>
        <v>0</v>
      </c>
      <c r="Z361" s="293">
        <f>SUM(Z358:Z360)</f>
        <v>0</v>
      </c>
      <c r="AA361" s="293">
        <f t="shared" ref="AA361:AD361" si="332">SUM(AA358:AA360)</f>
        <v>0</v>
      </c>
      <c r="AB361" s="293">
        <f t="shared" si="332"/>
        <v>0</v>
      </c>
      <c r="AC361" s="293">
        <f t="shared" si="332"/>
        <v>0</v>
      </c>
      <c r="AD361" s="294">
        <f t="shared" si="332"/>
        <v>0</v>
      </c>
      <c r="AE361" s="223"/>
      <c r="AG361" s="504" t="s">
        <v>25</v>
      </c>
      <c r="AH361" s="505"/>
      <c r="AI361" s="505"/>
      <c r="AJ361" s="505"/>
      <c r="AK361" s="505"/>
      <c r="AL361" s="505"/>
      <c r="AM361" s="505"/>
      <c r="AN361" s="505"/>
      <c r="AO361" s="505"/>
      <c r="AP361" s="306">
        <f t="shared" si="327"/>
        <v>0</v>
      </c>
      <c r="AQ361" s="275">
        <f>SUM(AQ358:AQ360)</f>
        <v>0</v>
      </c>
      <c r="AR361" s="275">
        <f t="shared" ref="AR361:AT361" si="333">SUM(AR358:AR360)</f>
        <v>0</v>
      </c>
      <c r="AS361" s="275">
        <f t="shared" si="333"/>
        <v>0</v>
      </c>
      <c r="AT361" s="275">
        <f t="shared" si="333"/>
        <v>0</v>
      </c>
      <c r="AU361" s="276">
        <f t="shared" si="329"/>
        <v>0</v>
      </c>
    </row>
    <row r="362" spans="1:47" s="358" customFormat="1" ht="3.75" customHeight="1" thickBot="1" x14ac:dyDescent="0.4">
      <c r="A362" s="413"/>
      <c r="B362" s="413"/>
      <c r="C362" s="413"/>
      <c r="D362" s="413"/>
      <c r="E362" s="413"/>
      <c r="F362" s="413"/>
      <c r="G362" s="413"/>
      <c r="H362" s="413"/>
      <c r="I362" s="413"/>
      <c r="J362" s="246"/>
      <c r="K362" s="246"/>
      <c r="L362" s="246"/>
      <c r="M362" s="246"/>
      <c r="N362" s="223"/>
      <c r="P362" s="413"/>
      <c r="Q362" s="413"/>
      <c r="R362" s="413"/>
      <c r="S362" s="413"/>
      <c r="T362" s="413"/>
      <c r="U362" s="413"/>
      <c r="V362" s="413"/>
      <c r="W362" s="413"/>
      <c r="X362" s="413"/>
      <c r="Y362" s="304"/>
      <c r="Z362" s="246"/>
      <c r="AA362" s="246"/>
      <c r="AB362" s="246"/>
      <c r="AC362" s="246"/>
      <c r="AD362" s="246"/>
      <c r="AE362" s="223"/>
      <c r="AG362" s="413"/>
      <c r="AH362" s="413"/>
      <c r="AI362" s="413"/>
      <c r="AJ362" s="413"/>
      <c r="AK362" s="413"/>
      <c r="AL362" s="413"/>
      <c r="AM362" s="413"/>
      <c r="AN362" s="413"/>
      <c r="AO362" s="413"/>
      <c r="AP362" s="304"/>
      <c r="AQ362" s="246"/>
      <c r="AR362" s="246"/>
      <c r="AS362" s="246"/>
      <c r="AT362" s="246"/>
      <c r="AU362" s="246"/>
    </row>
    <row r="363" spans="1:47" s="242" customFormat="1" x14ac:dyDescent="0.35">
      <c r="A363" s="502" t="s">
        <v>33</v>
      </c>
      <c r="B363" s="503"/>
      <c r="C363" s="503"/>
      <c r="D363" s="503"/>
      <c r="E363" s="503"/>
      <c r="F363" s="503"/>
      <c r="G363" s="503"/>
      <c r="H363" s="503"/>
      <c r="I363" s="503"/>
      <c r="J363" s="425" t="s">
        <v>17</v>
      </c>
      <c r="K363" s="425" t="s">
        <v>15</v>
      </c>
      <c r="L363" s="425" t="s">
        <v>16</v>
      </c>
      <c r="M363" s="418" t="s">
        <v>18</v>
      </c>
      <c r="N363" s="413"/>
      <c r="P363" s="502" t="s">
        <v>33</v>
      </c>
      <c r="Q363" s="503"/>
      <c r="R363" s="503"/>
      <c r="S363" s="503"/>
      <c r="T363" s="503"/>
      <c r="U363" s="503"/>
      <c r="V363" s="503"/>
      <c r="W363" s="503"/>
      <c r="X363" s="503"/>
      <c r="Y363" s="414" t="s">
        <v>263</v>
      </c>
      <c r="Z363" s="425" t="s">
        <v>77</v>
      </c>
      <c r="AA363" s="425" t="s">
        <v>15</v>
      </c>
      <c r="AB363" s="425" t="s">
        <v>16</v>
      </c>
      <c r="AC363" s="414" t="s">
        <v>18</v>
      </c>
      <c r="AD363" s="268" t="s">
        <v>114</v>
      </c>
      <c r="AE363" s="413"/>
      <c r="AG363" s="502" t="s">
        <v>33</v>
      </c>
      <c r="AH363" s="503"/>
      <c r="AI363" s="503"/>
      <c r="AJ363" s="503"/>
      <c r="AK363" s="503"/>
      <c r="AL363" s="503"/>
      <c r="AM363" s="503"/>
      <c r="AN363" s="503"/>
      <c r="AO363" s="503"/>
      <c r="AP363" s="414" t="s">
        <v>263</v>
      </c>
      <c r="AQ363" s="425" t="s">
        <v>211</v>
      </c>
      <c r="AR363" s="425" t="s">
        <v>15</v>
      </c>
      <c r="AS363" s="425" t="s">
        <v>16</v>
      </c>
      <c r="AT363" s="414" t="s">
        <v>213</v>
      </c>
      <c r="AU363" s="268" t="s">
        <v>266</v>
      </c>
    </row>
    <row r="364" spans="1:47" x14ac:dyDescent="0.35">
      <c r="A364" s="415">
        <v>1</v>
      </c>
      <c r="B364" s="492"/>
      <c r="C364" s="492"/>
      <c r="D364" s="492"/>
      <c r="E364" s="492"/>
      <c r="F364" s="492"/>
      <c r="G364" s="492"/>
      <c r="H364" s="492"/>
      <c r="I364" s="492"/>
      <c r="J364" s="234">
        <v>0</v>
      </c>
      <c r="K364" s="234">
        <v>0</v>
      </c>
      <c r="L364" s="234">
        <v>0</v>
      </c>
      <c r="M364" s="236">
        <f t="shared" si="330"/>
        <v>0</v>
      </c>
      <c r="N364" s="223"/>
      <c r="P364" s="415">
        <v>1</v>
      </c>
      <c r="Q364" s="492"/>
      <c r="R364" s="492"/>
      <c r="S364" s="492"/>
      <c r="T364" s="492"/>
      <c r="U364" s="492"/>
      <c r="V364" s="492"/>
      <c r="W364" s="492"/>
      <c r="X364" s="492"/>
      <c r="Y364" s="164">
        <f t="shared" ref="Y364:Y367" si="334">AU284</f>
        <v>0</v>
      </c>
      <c r="Z364" s="234">
        <v>0</v>
      </c>
      <c r="AA364" s="234">
        <v>0</v>
      </c>
      <c r="AB364" s="234">
        <v>0</v>
      </c>
      <c r="AC364" s="295">
        <f t="shared" ref="AC364:AC366" si="335">SUM(Z364:AB364)</f>
        <v>0</v>
      </c>
      <c r="AD364" s="296">
        <f t="shared" ref="AD364:AD366" si="336">M364-AC364</f>
        <v>0</v>
      </c>
      <c r="AE364" s="223"/>
      <c r="AG364" s="415">
        <v>1</v>
      </c>
      <c r="AH364" s="492"/>
      <c r="AI364" s="492"/>
      <c r="AJ364" s="492"/>
      <c r="AK364" s="492"/>
      <c r="AL364" s="492"/>
      <c r="AM364" s="492"/>
      <c r="AN364" s="492"/>
      <c r="AO364" s="492"/>
      <c r="AP364" s="305">
        <f t="shared" ref="AP364:AP367" si="337">AU284</f>
        <v>0</v>
      </c>
      <c r="AQ364" s="234">
        <v>0</v>
      </c>
      <c r="AR364" s="234">
        <v>0</v>
      </c>
      <c r="AS364" s="234">
        <v>0</v>
      </c>
      <c r="AT364" s="277">
        <f t="shared" ref="AT364:AT366" si="338">SUM(AQ364:AS364)</f>
        <v>0</v>
      </c>
      <c r="AU364" s="278">
        <f>IF($S$393&lt;&gt;0, AC364+AP364-AT364, M364+AP364-AT364)</f>
        <v>0</v>
      </c>
    </row>
    <row r="365" spans="1:47" x14ac:dyDescent="0.35">
      <c r="A365" s="415">
        <v>2</v>
      </c>
      <c r="B365" s="492"/>
      <c r="C365" s="492"/>
      <c r="D365" s="492"/>
      <c r="E365" s="492"/>
      <c r="F365" s="492"/>
      <c r="G365" s="492"/>
      <c r="H365" s="492"/>
      <c r="I365" s="492"/>
      <c r="J365" s="234">
        <v>0</v>
      </c>
      <c r="K365" s="234">
        <v>0</v>
      </c>
      <c r="L365" s="234">
        <v>0</v>
      </c>
      <c r="M365" s="236">
        <f t="shared" si="330"/>
        <v>0</v>
      </c>
      <c r="N365" s="223"/>
      <c r="P365" s="415">
        <v>2</v>
      </c>
      <c r="Q365" s="492"/>
      <c r="R365" s="492"/>
      <c r="S365" s="492"/>
      <c r="T365" s="492"/>
      <c r="U365" s="492"/>
      <c r="V365" s="492"/>
      <c r="W365" s="492"/>
      <c r="X365" s="492"/>
      <c r="Y365" s="164">
        <f t="shared" si="334"/>
        <v>0</v>
      </c>
      <c r="Z365" s="234">
        <v>0</v>
      </c>
      <c r="AA365" s="234">
        <v>0</v>
      </c>
      <c r="AB365" s="234">
        <v>0</v>
      </c>
      <c r="AC365" s="295">
        <f t="shared" si="335"/>
        <v>0</v>
      </c>
      <c r="AD365" s="296">
        <f t="shared" si="336"/>
        <v>0</v>
      </c>
      <c r="AE365" s="223"/>
      <c r="AG365" s="415">
        <v>2</v>
      </c>
      <c r="AH365" s="492"/>
      <c r="AI365" s="492"/>
      <c r="AJ365" s="492"/>
      <c r="AK365" s="492"/>
      <c r="AL365" s="492"/>
      <c r="AM365" s="492"/>
      <c r="AN365" s="492"/>
      <c r="AO365" s="492"/>
      <c r="AP365" s="305">
        <f t="shared" si="337"/>
        <v>0</v>
      </c>
      <c r="AQ365" s="234">
        <v>0</v>
      </c>
      <c r="AR365" s="234">
        <v>0</v>
      </c>
      <c r="AS365" s="234">
        <v>0</v>
      </c>
      <c r="AT365" s="277">
        <f t="shared" si="338"/>
        <v>0</v>
      </c>
      <c r="AU365" s="278">
        <f t="shared" ref="AU365:AU367" si="339">IF($S$393&lt;&gt;0, AC365+AP365-AT365, M365+AP365-AT365)</f>
        <v>0</v>
      </c>
    </row>
    <row r="366" spans="1:47" x14ac:dyDescent="0.35">
      <c r="A366" s="415">
        <v>3</v>
      </c>
      <c r="B366" s="492"/>
      <c r="C366" s="492"/>
      <c r="D366" s="492"/>
      <c r="E366" s="492"/>
      <c r="F366" s="492"/>
      <c r="G366" s="492"/>
      <c r="H366" s="492"/>
      <c r="I366" s="492"/>
      <c r="J366" s="234">
        <v>0</v>
      </c>
      <c r="K366" s="234">
        <v>0</v>
      </c>
      <c r="L366" s="234">
        <v>0</v>
      </c>
      <c r="M366" s="236">
        <f>SUM(J366:L366)</f>
        <v>0</v>
      </c>
      <c r="N366" s="223"/>
      <c r="P366" s="415">
        <v>3</v>
      </c>
      <c r="Q366" s="492"/>
      <c r="R366" s="492"/>
      <c r="S366" s="492"/>
      <c r="T366" s="492"/>
      <c r="U366" s="492"/>
      <c r="V366" s="492"/>
      <c r="W366" s="492"/>
      <c r="X366" s="492"/>
      <c r="Y366" s="164">
        <f t="shared" si="334"/>
        <v>0</v>
      </c>
      <c r="Z366" s="234">
        <v>0</v>
      </c>
      <c r="AA366" s="234">
        <v>0</v>
      </c>
      <c r="AB366" s="234">
        <v>0</v>
      </c>
      <c r="AC366" s="295">
        <f t="shared" si="335"/>
        <v>0</v>
      </c>
      <c r="AD366" s="296">
        <f t="shared" si="336"/>
        <v>0</v>
      </c>
      <c r="AE366" s="223"/>
      <c r="AG366" s="415">
        <v>3</v>
      </c>
      <c r="AH366" s="492"/>
      <c r="AI366" s="492"/>
      <c r="AJ366" s="492"/>
      <c r="AK366" s="492"/>
      <c r="AL366" s="492"/>
      <c r="AM366" s="492"/>
      <c r="AN366" s="492"/>
      <c r="AO366" s="492"/>
      <c r="AP366" s="305">
        <f t="shared" si="337"/>
        <v>0</v>
      </c>
      <c r="AQ366" s="234">
        <v>0</v>
      </c>
      <c r="AR366" s="234">
        <v>0</v>
      </c>
      <c r="AS366" s="234">
        <v>0</v>
      </c>
      <c r="AT366" s="277">
        <f t="shared" si="338"/>
        <v>0</v>
      </c>
      <c r="AU366" s="278">
        <f t="shared" si="339"/>
        <v>0</v>
      </c>
    </row>
    <row r="367" spans="1:47" ht="16" thickBot="1" x14ac:dyDescent="0.4">
      <c r="A367" s="504" t="s">
        <v>26</v>
      </c>
      <c r="B367" s="505"/>
      <c r="C367" s="505"/>
      <c r="D367" s="505"/>
      <c r="E367" s="505"/>
      <c r="F367" s="505"/>
      <c r="G367" s="505"/>
      <c r="H367" s="505"/>
      <c r="I367" s="505"/>
      <c r="J367" s="250">
        <f>SUM(J364:J366)</f>
        <v>0</v>
      </c>
      <c r="K367" s="250">
        <f t="shared" ref="K367" si="340">SUM(K364:K366)</f>
        <v>0</v>
      </c>
      <c r="L367" s="250">
        <f>SUM(L364:L366)</f>
        <v>0</v>
      </c>
      <c r="M367" s="237">
        <f t="shared" si="330"/>
        <v>0</v>
      </c>
      <c r="N367" s="223"/>
      <c r="P367" s="530" t="s">
        <v>26</v>
      </c>
      <c r="Q367" s="531"/>
      <c r="R367" s="531"/>
      <c r="S367" s="531"/>
      <c r="T367" s="531"/>
      <c r="U367" s="531"/>
      <c r="V367" s="531"/>
      <c r="W367" s="531"/>
      <c r="X367" s="531"/>
      <c r="Y367" s="164">
        <f t="shared" si="334"/>
        <v>0</v>
      </c>
      <c r="Z367" s="295">
        <f>SUM(Z364:Z366)</f>
        <v>0</v>
      </c>
      <c r="AA367" s="295">
        <f t="shared" ref="AA367:AD367" si="341">SUM(AA364:AA366)</f>
        <v>0</v>
      </c>
      <c r="AB367" s="295">
        <f t="shared" si="341"/>
        <v>0</v>
      </c>
      <c r="AC367" s="295">
        <f t="shared" si="341"/>
        <v>0</v>
      </c>
      <c r="AD367" s="296">
        <f t="shared" si="341"/>
        <v>0</v>
      </c>
      <c r="AE367" s="223"/>
      <c r="AG367" s="504" t="s">
        <v>26</v>
      </c>
      <c r="AH367" s="505"/>
      <c r="AI367" s="505"/>
      <c r="AJ367" s="505"/>
      <c r="AK367" s="505"/>
      <c r="AL367" s="505"/>
      <c r="AM367" s="505"/>
      <c r="AN367" s="505"/>
      <c r="AO367" s="505"/>
      <c r="AP367" s="306">
        <f t="shared" si="337"/>
        <v>0</v>
      </c>
      <c r="AQ367" s="275">
        <f>SUM(AQ364:AQ366)</f>
        <v>0</v>
      </c>
      <c r="AR367" s="275">
        <f t="shared" ref="AR367:AT367" si="342">SUM(AR364:AR366)</f>
        <v>0</v>
      </c>
      <c r="AS367" s="275">
        <f t="shared" si="342"/>
        <v>0</v>
      </c>
      <c r="AT367" s="275">
        <f t="shared" si="342"/>
        <v>0</v>
      </c>
      <c r="AU367" s="276">
        <f t="shared" si="339"/>
        <v>0</v>
      </c>
    </row>
    <row r="368" spans="1:47" s="358" customFormat="1" ht="3.75" customHeight="1" thickBot="1" x14ac:dyDescent="0.4">
      <c r="A368" s="413"/>
      <c r="B368" s="413"/>
      <c r="C368" s="413"/>
      <c r="D368" s="413"/>
      <c r="E368" s="413"/>
      <c r="F368" s="413"/>
      <c r="G368" s="413"/>
      <c r="H368" s="413"/>
      <c r="I368" s="413"/>
      <c r="J368" s="246"/>
      <c r="K368" s="246"/>
      <c r="L368" s="246"/>
      <c r="M368" s="246"/>
      <c r="N368" s="223"/>
      <c r="P368" s="341"/>
      <c r="Q368" s="342"/>
      <c r="R368" s="342"/>
      <c r="S368" s="342"/>
      <c r="T368" s="342"/>
      <c r="U368" s="342"/>
      <c r="V368" s="342"/>
      <c r="W368" s="342"/>
      <c r="X368" s="342"/>
      <c r="Y368" s="249"/>
      <c r="Z368" s="249"/>
      <c r="AA368" s="249"/>
      <c r="AB368" s="249"/>
      <c r="AC368" s="249"/>
      <c r="AD368" s="343"/>
      <c r="AE368" s="223"/>
      <c r="AG368" s="413"/>
      <c r="AH368" s="413"/>
      <c r="AI368" s="413"/>
      <c r="AJ368" s="413"/>
      <c r="AK368" s="413"/>
      <c r="AL368" s="413"/>
      <c r="AM368" s="413"/>
      <c r="AN368" s="413"/>
      <c r="AO368" s="413"/>
      <c r="AP368" s="246"/>
      <c r="AQ368" s="246"/>
      <c r="AR368" s="246"/>
      <c r="AS368" s="246"/>
      <c r="AT368" s="246"/>
      <c r="AU368" s="246"/>
    </row>
    <row r="369" spans="1:134" s="242" customFormat="1" x14ac:dyDescent="0.35">
      <c r="A369" s="502" t="s">
        <v>27</v>
      </c>
      <c r="B369" s="503"/>
      <c r="C369" s="503"/>
      <c r="D369" s="503"/>
      <c r="E369" s="503"/>
      <c r="F369" s="503"/>
      <c r="G369" s="503"/>
      <c r="H369" s="503"/>
      <c r="I369" s="503"/>
      <c r="J369" s="425" t="s">
        <v>17</v>
      </c>
      <c r="K369" s="425" t="s">
        <v>15</v>
      </c>
      <c r="L369" s="425" t="s">
        <v>16</v>
      </c>
      <c r="M369" s="418" t="s">
        <v>18</v>
      </c>
      <c r="N369" s="413"/>
      <c r="P369" s="502" t="s">
        <v>27</v>
      </c>
      <c r="Q369" s="503"/>
      <c r="R369" s="503"/>
      <c r="S369" s="503"/>
      <c r="T369" s="503"/>
      <c r="U369" s="503"/>
      <c r="V369" s="503"/>
      <c r="W369" s="503"/>
      <c r="X369" s="503"/>
      <c r="Y369" s="414" t="s">
        <v>263</v>
      </c>
      <c r="Z369" s="425" t="s">
        <v>77</v>
      </c>
      <c r="AA369" s="425" t="s">
        <v>15</v>
      </c>
      <c r="AB369" s="425" t="s">
        <v>16</v>
      </c>
      <c r="AC369" s="414" t="s">
        <v>18</v>
      </c>
      <c r="AD369" s="268" t="s">
        <v>114</v>
      </c>
      <c r="AE369" s="413"/>
      <c r="AG369" s="502" t="s">
        <v>27</v>
      </c>
      <c r="AH369" s="503"/>
      <c r="AI369" s="503"/>
      <c r="AJ369" s="503"/>
      <c r="AK369" s="503"/>
      <c r="AL369" s="503"/>
      <c r="AM369" s="503"/>
      <c r="AN369" s="503"/>
      <c r="AO369" s="503"/>
      <c r="AP369" s="414" t="s">
        <v>263</v>
      </c>
      <c r="AQ369" s="425" t="s">
        <v>211</v>
      </c>
      <c r="AR369" s="425" t="s">
        <v>15</v>
      </c>
      <c r="AS369" s="425" t="s">
        <v>16</v>
      </c>
      <c r="AT369" s="414" t="s">
        <v>213</v>
      </c>
      <c r="AU369" s="268" t="s">
        <v>266</v>
      </c>
    </row>
    <row r="370" spans="1:134" x14ac:dyDescent="0.35">
      <c r="A370" s="415">
        <v>1</v>
      </c>
      <c r="B370" s="228" t="s">
        <v>28</v>
      </c>
      <c r="C370" s="492"/>
      <c r="D370" s="492"/>
      <c r="E370" s="492"/>
      <c r="F370" s="492"/>
      <c r="G370" s="492"/>
      <c r="H370" s="492"/>
      <c r="I370" s="492"/>
      <c r="J370" s="234">
        <v>0</v>
      </c>
      <c r="K370" s="234">
        <v>0</v>
      </c>
      <c r="L370" s="234">
        <v>0</v>
      </c>
      <c r="M370" s="236">
        <f t="shared" si="330"/>
        <v>0</v>
      </c>
      <c r="N370" s="223"/>
      <c r="P370" s="415">
        <v>1</v>
      </c>
      <c r="Q370" s="228" t="s">
        <v>28</v>
      </c>
      <c r="R370" s="492"/>
      <c r="S370" s="492"/>
      <c r="T370" s="492"/>
      <c r="U370" s="492"/>
      <c r="V370" s="492"/>
      <c r="W370" s="492"/>
      <c r="X370" s="492"/>
      <c r="Y370" s="164">
        <f t="shared" ref="Y370:Y381" si="343">AU290</f>
        <v>0</v>
      </c>
      <c r="Z370" s="234">
        <v>0</v>
      </c>
      <c r="AA370" s="234">
        <v>0</v>
      </c>
      <c r="AB370" s="234">
        <v>0</v>
      </c>
      <c r="AC370" s="295">
        <f t="shared" ref="AC370:AC379" si="344">SUM(Z370:AB370)</f>
        <v>0</v>
      </c>
      <c r="AD370" s="296">
        <f t="shared" ref="AD370:AD380" si="345">M370-AC370</f>
        <v>0</v>
      </c>
      <c r="AE370" s="223"/>
      <c r="AG370" s="415">
        <v>1</v>
      </c>
      <c r="AH370" s="228" t="s">
        <v>28</v>
      </c>
      <c r="AI370" s="492"/>
      <c r="AJ370" s="492"/>
      <c r="AK370" s="492"/>
      <c r="AL370" s="492"/>
      <c r="AM370" s="492"/>
      <c r="AN370" s="492"/>
      <c r="AO370" s="492"/>
      <c r="AP370" s="305">
        <f t="shared" ref="AP370:AP381" si="346">AU290</f>
        <v>0</v>
      </c>
      <c r="AQ370" s="234">
        <v>0</v>
      </c>
      <c r="AR370" s="234">
        <v>0</v>
      </c>
      <c r="AS370" s="234">
        <v>0</v>
      </c>
      <c r="AT370" s="277">
        <f t="shared" ref="AT370:AT379" si="347">SUM(AQ370:AS370)</f>
        <v>0</v>
      </c>
      <c r="AU370" s="278">
        <f>IF($S$393&lt;&gt;0, AC370+AP370-AT370, M370+AP370-AT370)</f>
        <v>0</v>
      </c>
    </row>
    <row r="371" spans="1:134" x14ac:dyDescent="0.35">
      <c r="A371" s="415">
        <v>2</v>
      </c>
      <c r="B371" s="228" t="s">
        <v>31</v>
      </c>
      <c r="C371" s="492"/>
      <c r="D371" s="492"/>
      <c r="E371" s="492"/>
      <c r="F371" s="492"/>
      <c r="G371" s="492"/>
      <c r="H371" s="492"/>
      <c r="I371" s="492"/>
      <c r="J371" s="234">
        <v>0</v>
      </c>
      <c r="K371" s="234">
        <v>0</v>
      </c>
      <c r="L371" s="234">
        <v>0</v>
      </c>
      <c r="M371" s="236">
        <f t="shared" si="330"/>
        <v>0</v>
      </c>
      <c r="N371" s="223"/>
      <c r="P371" s="415">
        <v>2</v>
      </c>
      <c r="Q371" s="228" t="s">
        <v>31</v>
      </c>
      <c r="R371" s="492"/>
      <c r="S371" s="492"/>
      <c r="T371" s="492"/>
      <c r="U371" s="492"/>
      <c r="V371" s="492"/>
      <c r="W371" s="492"/>
      <c r="X371" s="492"/>
      <c r="Y371" s="164">
        <f t="shared" si="343"/>
        <v>0</v>
      </c>
      <c r="Z371" s="234">
        <v>0</v>
      </c>
      <c r="AA371" s="234">
        <v>0</v>
      </c>
      <c r="AB371" s="234">
        <v>0</v>
      </c>
      <c r="AC371" s="295">
        <f t="shared" si="344"/>
        <v>0</v>
      </c>
      <c r="AD371" s="296">
        <f t="shared" si="345"/>
        <v>0</v>
      </c>
      <c r="AE371" s="223"/>
      <c r="AG371" s="415">
        <v>2</v>
      </c>
      <c r="AH371" s="228" t="s">
        <v>31</v>
      </c>
      <c r="AI371" s="492"/>
      <c r="AJ371" s="492"/>
      <c r="AK371" s="492"/>
      <c r="AL371" s="492"/>
      <c r="AM371" s="492"/>
      <c r="AN371" s="492"/>
      <c r="AO371" s="492"/>
      <c r="AP371" s="305">
        <f t="shared" si="346"/>
        <v>0</v>
      </c>
      <c r="AQ371" s="234">
        <v>0</v>
      </c>
      <c r="AR371" s="234">
        <v>0</v>
      </c>
      <c r="AS371" s="234">
        <v>0</v>
      </c>
      <c r="AT371" s="277">
        <f t="shared" si="347"/>
        <v>0</v>
      </c>
      <c r="AU371" s="278">
        <f t="shared" ref="AU371:AU380" si="348">IF($S$393&lt;&gt;0, AC371+AP371-AT371, M371+AP371-AT371)</f>
        <v>0</v>
      </c>
    </row>
    <row r="372" spans="1:134" x14ac:dyDescent="0.35">
      <c r="A372" s="415">
        <v>3</v>
      </c>
      <c r="B372" s="228" t="s">
        <v>32</v>
      </c>
      <c r="C372" s="492"/>
      <c r="D372" s="492"/>
      <c r="E372" s="492"/>
      <c r="F372" s="492"/>
      <c r="G372" s="492"/>
      <c r="H372" s="492"/>
      <c r="I372" s="492"/>
      <c r="J372" s="234">
        <v>0</v>
      </c>
      <c r="K372" s="234">
        <v>0</v>
      </c>
      <c r="L372" s="234">
        <v>0</v>
      </c>
      <c r="M372" s="236">
        <f t="shared" si="330"/>
        <v>0</v>
      </c>
      <c r="N372" s="223"/>
      <c r="P372" s="415">
        <v>3</v>
      </c>
      <c r="Q372" s="228" t="s">
        <v>32</v>
      </c>
      <c r="R372" s="492"/>
      <c r="S372" s="492"/>
      <c r="T372" s="492"/>
      <c r="U372" s="492"/>
      <c r="V372" s="492"/>
      <c r="W372" s="492"/>
      <c r="X372" s="492"/>
      <c r="Y372" s="164">
        <f t="shared" si="343"/>
        <v>0</v>
      </c>
      <c r="Z372" s="234">
        <v>0</v>
      </c>
      <c r="AA372" s="234">
        <v>0</v>
      </c>
      <c r="AB372" s="234">
        <v>0</v>
      </c>
      <c r="AC372" s="295">
        <f t="shared" si="344"/>
        <v>0</v>
      </c>
      <c r="AD372" s="296">
        <f t="shared" si="345"/>
        <v>0</v>
      </c>
      <c r="AE372" s="223"/>
      <c r="AG372" s="415">
        <v>3</v>
      </c>
      <c r="AH372" s="228" t="s">
        <v>32</v>
      </c>
      <c r="AI372" s="492"/>
      <c r="AJ372" s="492"/>
      <c r="AK372" s="492"/>
      <c r="AL372" s="492"/>
      <c r="AM372" s="492"/>
      <c r="AN372" s="492"/>
      <c r="AO372" s="492"/>
      <c r="AP372" s="305">
        <f t="shared" si="346"/>
        <v>0</v>
      </c>
      <c r="AQ372" s="234">
        <v>0</v>
      </c>
      <c r="AR372" s="234">
        <v>0</v>
      </c>
      <c r="AS372" s="234">
        <v>0</v>
      </c>
      <c r="AT372" s="277">
        <f t="shared" si="347"/>
        <v>0</v>
      </c>
      <c r="AU372" s="278">
        <f t="shared" si="348"/>
        <v>0</v>
      </c>
    </row>
    <row r="373" spans="1:134" s="358" customFormat="1" x14ac:dyDescent="0.35">
      <c r="A373" s="229">
        <v>4</v>
      </c>
      <c r="B373" s="228" t="s">
        <v>72</v>
      </c>
      <c r="C373" s="492"/>
      <c r="D373" s="492"/>
      <c r="E373" s="492"/>
      <c r="F373" s="492"/>
      <c r="G373" s="492"/>
      <c r="H373" s="492"/>
      <c r="I373" s="492"/>
      <c r="J373" s="234">
        <v>0</v>
      </c>
      <c r="K373" s="234">
        <v>0</v>
      </c>
      <c r="L373" s="234">
        <v>0</v>
      </c>
      <c r="M373" s="236">
        <f t="shared" si="330"/>
        <v>0</v>
      </c>
      <c r="N373" s="223"/>
      <c r="P373" s="229">
        <v>4</v>
      </c>
      <c r="Q373" s="228" t="s">
        <v>72</v>
      </c>
      <c r="R373" s="492"/>
      <c r="S373" s="492"/>
      <c r="T373" s="492"/>
      <c r="U373" s="492"/>
      <c r="V373" s="492"/>
      <c r="W373" s="492"/>
      <c r="X373" s="492"/>
      <c r="Y373" s="164">
        <f t="shared" si="343"/>
        <v>0</v>
      </c>
      <c r="Z373" s="234">
        <v>0</v>
      </c>
      <c r="AA373" s="234">
        <v>0</v>
      </c>
      <c r="AB373" s="234">
        <v>0</v>
      </c>
      <c r="AC373" s="295">
        <f t="shared" si="344"/>
        <v>0</v>
      </c>
      <c r="AD373" s="296">
        <f t="shared" si="345"/>
        <v>0</v>
      </c>
      <c r="AE373" s="223"/>
      <c r="AG373" s="229">
        <v>4</v>
      </c>
      <c r="AH373" s="228" t="s">
        <v>72</v>
      </c>
      <c r="AI373" s="492"/>
      <c r="AJ373" s="492"/>
      <c r="AK373" s="492"/>
      <c r="AL373" s="492"/>
      <c r="AM373" s="492"/>
      <c r="AN373" s="492"/>
      <c r="AO373" s="492"/>
      <c r="AP373" s="305">
        <f t="shared" si="346"/>
        <v>0</v>
      </c>
      <c r="AQ373" s="234">
        <v>0</v>
      </c>
      <c r="AR373" s="234">
        <v>0</v>
      </c>
      <c r="AS373" s="234">
        <v>0</v>
      </c>
      <c r="AT373" s="277">
        <f t="shared" si="347"/>
        <v>0</v>
      </c>
      <c r="AU373" s="278">
        <f t="shared" si="348"/>
        <v>0</v>
      </c>
    </row>
    <row r="374" spans="1:134" x14ac:dyDescent="0.35">
      <c r="A374" s="415">
        <v>5</v>
      </c>
      <c r="B374" s="228" t="s">
        <v>29</v>
      </c>
      <c r="C374" s="492"/>
      <c r="D374" s="492"/>
      <c r="E374" s="492"/>
      <c r="F374" s="492"/>
      <c r="G374" s="492"/>
      <c r="H374" s="492"/>
      <c r="I374" s="492"/>
      <c r="J374" s="234">
        <v>0</v>
      </c>
      <c r="K374" s="234">
        <v>0</v>
      </c>
      <c r="L374" s="234">
        <v>0</v>
      </c>
      <c r="M374" s="236">
        <f t="shared" si="330"/>
        <v>0</v>
      </c>
      <c r="N374" s="223"/>
      <c r="P374" s="415">
        <v>5</v>
      </c>
      <c r="Q374" s="228" t="s">
        <v>29</v>
      </c>
      <c r="R374" s="492"/>
      <c r="S374" s="492"/>
      <c r="T374" s="492"/>
      <c r="U374" s="492"/>
      <c r="V374" s="492"/>
      <c r="W374" s="492"/>
      <c r="X374" s="492"/>
      <c r="Y374" s="164">
        <f t="shared" si="343"/>
        <v>0</v>
      </c>
      <c r="Z374" s="234">
        <v>0</v>
      </c>
      <c r="AA374" s="234">
        <v>0</v>
      </c>
      <c r="AB374" s="234">
        <v>0</v>
      </c>
      <c r="AC374" s="295">
        <f t="shared" si="344"/>
        <v>0</v>
      </c>
      <c r="AD374" s="296">
        <f t="shared" si="345"/>
        <v>0</v>
      </c>
      <c r="AE374" s="223"/>
      <c r="AG374" s="415">
        <v>5</v>
      </c>
      <c r="AH374" s="228" t="s">
        <v>29</v>
      </c>
      <c r="AI374" s="492"/>
      <c r="AJ374" s="492"/>
      <c r="AK374" s="492"/>
      <c r="AL374" s="492"/>
      <c r="AM374" s="492"/>
      <c r="AN374" s="492"/>
      <c r="AO374" s="492"/>
      <c r="AP374" s="305">
        <f t="shared" si="346"/>
        <v>0</v>
      </c>
      <c r="AQ374" s="234">
        <v>0</v>
      </c>
      <c r="AR374" s="234">
        <v>0</v>
      </c>
      <c r="AS374" s="234">
        <v>0</v>
      </c>
      <c r="AT374" s="277">
        <f t="shared" si="347"/>
        <v>0</v>
      </c>
      <c r="AU374" s="278">
        <f t="shared" si="348"/>
        <v>0</v>
      </c>
    </row>
    <row r="375" spans="1:134" x14ac:dyDescent="0.35">
      <c r="A375" s="415">
        <v>6</v>
      </c>
      <c r="B375" s="228" t="s">
        <v>30</v>
      </c>
      <c r="C375" s="492"/>
      <c r="D375" s="492"/>
      <c r="E375" s="492"/>
      <c r="F375" s="492"/>
      <c r="G375" s="492"/>
      <c r="H375" s="492"/>
      <c r="I375" s="492"/>
      <c r="J375" s="234">
        <v>0</v>
      </c>
      <c r="K375" s="234">
        <v>0</v>
      </c>
      <c r="L375" s="234">
        <v>0</v>
      </c>
      <c r="M375" s="236">
        <f t="shared" si="330"/>
        <v>0</v>
      </c>
      <c r="N375" s="223"/>
      <c r="P375" s="415">
        <v>6</v>
      </c>
      <c r="Q375" s="228" t="s">
        <v>30</v>
      </c>
      <c r="R375" s="492"/>
      <c r="S375" s="492"/>
      <c r="T375" s="492"/>
      <c r="U375" s="492"/>
      <c r="V375" s="492"/>
      <c r="W375" s="492"/>
      <c r="X375" s="492"/>
      <c r="Y375" s="164">
        <f t="shared" si="343"/>
        <v>0</v>
      </c>
      <c r="Z375" s="234">
        <v>0</v>
      </c>
      <c r="AA375" s="234">
        <v>0</v>
      </c>
      <c r="AB375" s="234">
        <v>0</v>
      </c>
      <c r="AC375" s="295">
        <f t="shared" si="344"/>
        <v>0</v>
      </c>
      <c r="AD375" s="296">
        <f t="shared" si="345"/>
        <v>0</v>
      </c>
      <c r="AE375" s="223"/>
      <c r="AG375" s="415">
        <v>6</v>
      </c>
      <c r="AH375" s="228" t="s">
        <v>30</v>
      </c>
      <c r="AI375" s="492"/>
      <c r="AJ375" s="492"/>
      <c r="AK375" s="492"/>
      <c r="AL375" s="492"/>
      <c r="AM375" s="492"/>
      <c r="AN375" s="492"/>
      <c r="AO375" s="492"/>
      <c r="AP375" s="305">
        <f t="shared" si="346"/>
        <v>0</v>
      </c>
      <c r="AQ375" s="234">
        <v>0</v>
      </c>
      <c r="AR375" s="234">
        <v>0</v>
      </c>
      <c r="AS375" s="234">
        <v>0</v>
      </c>
      <c r="AT375" s="277">
        <f t="shared" si="347"/>
        <v>0</v>
      </c>
      <c r="AU375" s="278">
        <f t="shared" si="348"/>
        <v>0</v>
      </c>
    </row>
    <row r="376" spans="1:134" x14ac:dyDescent="0.35">
      <c r="A376" s="415">
        <v>7</v>
      </c>
      <c r="B376" s="228" t="s">
        <v>34</v>
      </c>
      <c r="C376" s="492"/>
      <c r="D376" s="492"/>
      <c r="E376" s="492"/>
      <c r="F376" s="492"/>
      <c r="G376" s="492"/>
      <c r="H376" s="492"/>
      <c r="I376" s="492"/>
      <c r="J376" s="234">
        <v>0</v>
      </c>
      <c r="K376" s="234">
        <v>0</v>
      </c>
      <c r="L376" s="234">
        <v>0</v>
      </c>
      <c r="M376" s="236">
        <f t="shared" si="330"/>
        <v>0</v>
      </c>
      <c r="N376" s="223"/>
      <c r="P376" s="415">
        <v>7</v>
      </c>
      <c r="Q376" s="228" t="s">
        <v>34</v>
      </c>
      <c r="R376" s="492"/>
      <c r="S376" s="492"/>
      <c r="T376" s="492"/>
      <c r="U376" s="492"/>
      <c r="V376" s="492"/>
      <c r="W376" s="492"/>
      <c r="X376" s="492"/>
      <c r="Y376" s="164">
        <f t="shared" si="343"/>
        <v>0</v>
      </c>
      <c r="Z376" s="234">
        <v>0</v>
      </c>
      <c r="AA376" s="234">
        <v>0</v>
      </c>
      <c r="AB376" s="234">
        <v>0</v>
      </c>
      <c r="AC376" s="295">
        <f t="shared" si="344"/>
        <v>0</v>
      </c>
      <c r="AD376" s="296">
        <f t="shared" si="345"/>
        <v>0</v>
      </c>
      <c r="AE376" s="223"/>
      <c r="AG376" s="415">
        <v>7</v>
      </c>
      <c r="AH376" s="228" t="s">
        <v>34</v>
      </c>
      <c r="AI376" s="492"/>
      <c r="AJ376" s="492"/>
      <c r="AK376" s="492"/>
      <c r="AL376" s="492"/>
      <c r="AM376" s="492"/>
      <c r="AN376" s="492"/>
      <c r="AO376" s="492"/>
      <c r="AP376" s="305">
        <f t="shared" si="346"/>
        <v>0</v>
      </c>
      <c r="AQ376" s="234">
        <v>0</v>
      </c>
      <c r="AR376" s="234">
        <v>0</v>
      </c>
      <c r="AS376" s="234">
        <v>0</v>
      </c>
      <c r="AT376" s="277">
        <f t="shared" si="347"/>
        <v>0</v>
      </c>
      <c r="AU376" s="278">
        <f t="shared" si="348"/>
        <v>0</v>
      </c>
    </row>
    <row r="377" spans="1:134" x14ac:dyDescent="0.35">
      <c r="A377" s="415">
        <v>8</v>
      </c>
      <c r="B377" s="228" t="s">
        <v>35</v>
      </c>
      <c r="C377" s="492"/>
      <c r="D377" s="492"/>
      <c r="E377" s="492"/>
      <c r="F377" s="492"/>
      <c r="G377" s="492"/>
      <c r="H377" s="492"/>
      <c r="I377" s="492"/>
      <c r="J377" s="234">
        <v>0</v>
      </c>
      <c r="K377" s="234">
        <v>0</v>
      </c>
      <c r="L377" s="234">
        <v>0</v>
      </c>
      <c r="M377" s="236">
        <f>SUM(J377:L377)</f>
        <v>0</v>
      </c>
      <c r="N377" s="223"/>
      <c r="P377" s="415">
        <v>8</v>
      </c>
      <c r="Q377" s="228" t="s">
        <v>35</v>
      </c>
      <c r="R377" s="492"/>
      <c r="S377" s="492"/>
      <c r="T377" s="492"/>
      <c r="U377" s="492"/>
      <c r="V377" s="492"/>
      <c r="W377" s="492"/>
      <c r="X377" s="492"/>
      <c r="Y377" s="164">
        <f t="shared" si="343"/>
        <v>0</v>
      </c>
      <c r="Z377" s="234">
        <v>0</v>
      </c>
      <c r="AA377" s="234">
        <v>0</v>
      </c>
      <c r="AB377" s="234">
        <v>0</v>
      </c>
      <c r="AC377" s="295">
        <f t="shared" si="344"/>
        <v>0</v>
      </c>
      <c r="AD377" s="296">
        <f t="shared" si="345"/>
        <v>0</v>
      </c>
      <c r="AE377" s="223"/>
      <c r="AG377" s="415">
        <v>8</v>
      </c>
      <c r="AH377" s="228" t="s">
        <v>35</v>
      </c>
      <c r="AI377" s="492"/>
      <c r="AJ377" s="492"/>
      <c r="AK377" s="492"/>
      <c r="AL377" s="492"/>
      <c r="AM377" s="492"/>
      <c r="AN377" s="492"/>
      <c r="AO377" s="492"/>
      <c r="AP377" s="305">
        <f t="shared" si="346"/>
        <v>0</v>
      </c>
      <c r="AQ377" s="234">
        <v>0</v>
      </c>
      <c r="AR377" s="234">
        <v>0</v>
      </c>
      <c r="AS377" s="234">
        <v>0</v>
      </c>
      <c r="AT377" s="277">
        <f t="shared" si="347"/>
        <v>0</v>
      </c>
      <c r="AU377" s="278">
        <f t="shared" si="348"/>
        <v>0</v>
      </c>
    </row>
    <row r="378" spans="1:134" x14ac:dyDescent="0.35">
      <c r="A378" s="415">
        <v>9</v>
      </c>
      <c r="B378" s="228" t="s">
        <v>50</v>
      </c>
      <c r="C378" s="492"/>
      <c r="D378" s="492"/>
      <c r="E378" s="492"/>
      <c r="F378" s="492"/>
      <c r="G378" s="492"/>
      <c r="H378" s="492"/>
      <c r="I378" s="492"/>
      <c r="J378" s="234">
        <v>0</v>
      </c>
      <c r="K378" s="234">
        <v>0</v>
      </c>
      <c r="L378" s="234">
        <v>0</v>
      </c>
      <c r="M378" s="236">
        <f t="shared" si="330"/>
        <v>0</v>
      </c>
      <c r="N378" s="223"/>
      <c r="P378" s="415">
        <v>9</v>
      </c>
      <c r="Q378" s="228" t="s">
        <v>50</v>
      </c>
      <c r="R378" s="492"/>
      <c r="S378" s="492"/>
      <c r="T378" s="492"/>
      <c r="U378" s="492"/>
      <c r="V378" s="492"/>
      <c r="W378" s="492"/>
      <c r="X378" s="492"/>
      <c r="Y378" s="164">
        <f t="shared" si="343"/>
        <v>0</v>
      </c>
      <c r="Z378" s="234">
        <v>0</v>
      </c>
      <c r="AA378" s="234">
        <v>0</v>
      </c>
      <c r="AB378" s="234">
        <v>0</v>
      </c>
      <c r="AC378" s="295">
        <f t="shared" si="344"/>
        <v>0</v>
      </c>
      <c r="AD378" s="296">
        <f t="shared" si="345"/>
        <v>0</v>
      </c>
      <c r="AE378" s="223"/>
      <c r="AG378" s="415">
        <v>9</v>
      </c>
      <c r="AH378" s="228" t="s">
        <v>50</v>
      </c>
      <c r="AI378" s="492"/>
      <c r="AJ378" s="492"/>
      <c r="AK378" s="492"/>
      <c r="AL378" s="492"/>
      <c r="AM378" s="492"/>
      <c r="AN378" s="492"/>
      <c r="AO378" s="492"/>
      <c r="AP378" s="305">
        <f t="shared" si="346"/>
        <v>0</v>
      </c>
      <c r="AQ378" s="234">
        <v>0</v>
      </c>
      <c r="AR378" s="234">
        <v>0</v>
      </c>
      <c r="AS378" s="234">
        <v>0</v>
      </c>
      <c r="AT378" s="277">
        <f t="shared" si="347"/>
        <v>0</v>
      </c>
      <c r="AU378" s="278">
        <f t="shared" si="348"/>
        <v>0</v>
      </c>
    </row>
    <row r="379" spans="1:134" x14ac:dyDescent="0.35">
      <c r="A379" s="229">
        <v>10</v>
      </c>
      <c r="B379" s="313" t="s">
        <v>205</v>
      </c>
      <c r="C379" s="623"/>
      <c r="D379" s="623"/>
      <c r="E379" s="623"/>
      <c r="F379" s="623"/>
      <c r="G379" s="623"/>
      <c r="H379" s="623"/>
      <c r="I379" s="623"/>
      <c r="J379" s="234">
        <v>0</v>
      </c>
      <c r="K379" s="234">
        <v>0</v>
      </c>
      <c r="L379" s="234">
        <v>0</v>
      </c>
      <c r="M379" s="236">
        <f t="shared" si="330"/>
        <v>0</v>
      </c>
      <c r="N379" s="223"/>
      <c r="P379" s="229">
        <v>10</v>
      </c>
      <c r="Q379" s="313" t="s">
        <v>205</v>
      </c>
      <c r="R379" s="623"/>
      <c r="S379" s="623"/>
      <c r="T379" s="623"/>
      <c r="U379" s="623"/>
      <c r="V379" s="623"/>
      <c r="W379" s="623"/>
      <c r="X379" s="623"/>
      <c r="Y379" s="164">
        <f t="shared" si="343"/>
        <v>0</v>
      </c>
      <c r="Z379" s="234">
        <v>0</v>
      </c>
      <c r="AA379" s="234">
        <v>0</v>
      </c>
      <c r="AB379" s="234">
        <v>0</v>
      </c>
      <c r="AC379" s="295">
        <f t="shared" si="344"/>
        <v>0</v>
      </c>
      <c r="AD379" s="296">
        <f t="shared" si="345"/>
        <v>0</v>
      </c>
      <c r="AE379" s="223"/>
      <c r="AG379" s="229">
        <v>10</v>
      </c>
      <c r="AH379" s="313" t="s">
        <v>205</v>
      </c>
      <c r="AI379" s="623"/>
      <c r="AJ379" s="623"/>
      <c r="AK379" s="623"/>
      <c r="AL379" s="623"/>
      <c r="AM379" s="623"/>
      <c r="AN379" s="623"/>
      <c r="AO379" s="623"/>
      <c r="AP379" s="305">
        <f t="shared" si="346"/>
        <v>0</v>
      </c>
      <c r="AQ379" s="234">
        <v>0</v>
      </c>
      <c r="AR379" s="234">
        <v>0</v>
      </c>
      <c r="AS379" s="234">
        <v>0</v>
      </c>
      <c r="AT379" s="277">
        <f t="shared" si="347"/>
        <v>0</v>
      </c>
      <c r="AU379" s="278">
        <f t="shared" si="348"/>
        <v>0</v>
      </c>
    </row>
    <row r="380" spans="1:134" x14ac:dyDescent="0.35">
      <c r="A380" s="229">
        <v>11</v>
      </c>
      <c r="B380" s="313" t="s">
        <v>205</v>
      </c>
      <c r="C380" s="623"/>
      <c r="D380" s="623"/>
      <c r="E380" s="623"/>
      <c r="F380" s="623"/>
      <c r="G380" s="623"/>
      <c r="H380" s="623"/>
      <c r="I380" s="623"/>
      <c r="J380" s="234">
        <v>0</v>
      </c>
      <c r="K380" s="234">
        <v>0</v>
      </c>
      <c r="L380" s="234">
        <v>0</v>
      </c>
      <c r="M380" s="236">
        <f>SUM(J380:L380)</f>
        <v>0</v>
      </c>
      <c r="N380" s="223"/>
      <c r="P380" s="229">
        <v>11</v>
      </c>
      <c r="Q380" s="313" t="s">
        <v>205</v>
      </c>
      <c r="R380" s="623"/>
      <c r="S380" s="623"/>
      <c r="T380" s="623"/>
      <c r="U380" s="623"/>
      <c r="V380" s="623"/>
      <c r="W380" s="623"/>
      <c r="X380" s="623"/>
      <c r="Y380" s="164">
        <f t="shared" si="343"/>
        <v>0</v>
      </c>
      <c r="Z380" s="234">
        <v>0</v>
      </c>
      <c r="AA380" s="234">
        <v>0</v>
      </c>
      <c r="AB380" s="234">
        <v>0</v>
      </c>
      <c r="AC380" s="295">
        <f>SUM(Z380:AB380)</f>
        <v>0</v>
      </c>
      <c r="AD380" s="296">
        <f t="shared" si="345"/>
        <v>0</v>
      </c>
      <c r="AE380" s="223"/>
      <c r="AG380" s="229">
        <v>11</v>
      </c>
      <c r="AH380" s="313" t="s">
        <v>205</v>
      </c>
      <c r="AI380" s="623"/>
      <c r="AJ380" s="623"/>
      <c r="AK380" s="623"/>
      <c r="AL380" s="623"/>
      <c r="AM380" s="623"/>
      <c r="AN380" s="623"/>
      <c r="AO380" s="623"/>
      <c r="AP380" s="305">
        <f t="shared" si="346"/>
        <v>0</v>
      </c>
      <c r="AQ380" s="234">
        <v>0</v>
      </c>
      <c r="AR380" s="234">
        <v>0</v>
      </c>
      <c r="AS380" s="234">
        <v>0</v>
      </c>
      <c r="AT380" s="277">
        <f>SUM(AQ380:AS380)</f>
        <v>0</v>
      </c>
      <c r="AU380" s="278">
        <f t="shared" si="348"/>
        <v>0</v>
      </c>
    </row>
    <row r="381" spans="1:134" ht="16" thickBot="1" x14ac:dyDescent="0.4">
      <c r="A381" s="578" t="s">
        <v>36</v>
      </c>
      <c r="B381" s="579"/>
      <c r="C381" s="579"/>
      <c r="D381" s="579"/>
      <c r="E381" s="579"/>
      <c r="F381" s="579"/>
      <c r="G381" s="579"/>
      <c r="H381" s="579"/>
      <c r="I381" s="579"/>
      <c r="J381" s="250">
        <f>SUM(J370:J380)</f>
        <v>0</v>
      </c>
      <c r="K381" s="250">
        <f t="shared" ref="K381:L381" si="349">SUM(K370:K380)</f>
        <v>0</v>
      </c>
      <c r="L381" s="250">
        <f t="shared" si="349"/>
        <v>0</v>
      </c>
      <c r="M381" s="237">
        <f>SUM(J381:L381)</f>
        <v>0</v>
      </c>
      <c r="N381" s="223"/>
      <c r="P381" s="578" t="s">
        <v>36</v>
      </c>
      <c r="Q381" s="579"/>
      <c r="R381" s="579"/>
      <c r="S381" s="579"/>
      <c r="T381" s="579"/>
      <c r="U381" s="579"/>
      <c r="V381" s="579"/>
      <c r="W381" s="579"/>
      <c r="X381" s="579"/>
      <c r="Y381" s="200">
        <f t="shared" si="343"/>
        <v>0</v>
      </c>
      <c r="Z381" s="293">
        <f>SUM(Z370:Z380)</f>
        <v>0</v>
      </c>
      <c r="AA381" s="293">
        <f t="shared" ref="AA381" si="350">SUM(AA370:AA380)</f>
        <v>0</v>
      </c>
      <c r="AB381" s="293">
        <f>SUM(AB370:AB380)</f>
        <v>0</v>
      </c>
      <c r="AC381" s="293">
        <f t="shared" ref="AC381:AD381" si="351">SUM(AC370:AC380)</f>
        <v>0</v>
      </c>
      <c r="AD381" s="294">
        <f t="shared" si="351"/>
        <v>0</v>
      </c>
      <c r="AE381" s="223"/>
      <c r="AG381" s="578" t="s">
        <v>36</v>
      </c>
      <c r="AH381" s="579"/>
      <c r="AI381" s="579"/>
      <c r="AJ381" s="579"/>
      <c r="AK381" s="579"/>
      <c r="AL381" s="579"/>
      <c r="AM381" s="579"/>
      <c r="AN381" s="579"/>
      <c r="AO381" s="579"/>
      <c r="AP381" s="306">
        <f t="shared" si="346"/>
        <v>0</v>
      </c>
      <c r="AQ381" s="275">
        <f>SUM(AQ370:AQ380)</f>
        <v>0</v>
      </c>
      <c r="AR381" s="275">
        <f t="shared" ref="AR381:AU381" si="352">SUM(AR370:AR380)</f>
        <v>0</v>
      </c>
      <c r="AS381" s="275">
        <f t="shared" si="352"/>
        <v>0</v>
      </c>
      <c r="AT381" s="275">
        <f t="shared" si="352"/>
        <v>0</v>
      </c>
      <c r="AU381" s="276">
        <f t="shared" si="352"/>
        <v>0</v>
      </c>
    </row>
    <row r="382" spans="1:134" s="358" customFormat="1" ht="3.75" customHeight="1" x14ac:dyDescent="0.35">
      <c r="B382" s="281"/>
      <c r="C382" s="284"/>
      <c r="D382" s="284"/>
      <c r="E382" s="284"/>
      <c r="F382" s="284"/>
      <c r="G382" s="284"/>
      <c r="H382" s="284"/>
      <c r="I382" s="284"/>
      <c r="J382" s="283"/>
      <c r="K382" s="283"/>
      <c r="L382" s="283"/>
      <c r="M382" s="246"/>
      <c r="N382" s="223"/>
      <c r="Q382" s="281"/>
      <c r="R382" s="284"/>
      <c r="S382" s="284"/>
      <c r="T382" s="284"/>
      <c r="U382" s="284"/>
      <c r="V382" s="284"/>
      <c r="W382" s="284"/>
      <c r="X382" s="284"/>
      <c r="Y382" s="304"/>
      <c r="Z382" s="283"/>
      <c r="AA382" s="283"/>
      <c r="AB382" s="283"/>
      <c r="AC382" s="246"/>
      <c r="AD382" s="246"/>
      <c r="AE382" s="223"/>
      <c r="AH382" s="281"/>
      <c r="AI382" s="284"/>
      <c r="AJ382" s="284"/>
      <c r="AK382" s="284"/>
      <c r="AL382" s="284"/>
      <c r="AM382" s="284"/>
      <c r="AN382" s="284"/>
      <c r="AO382" s="284"/>
      <c r="AP382" s="304"/>
      <c r="AQ382" s="283"/>
      <c r="AR382" s="283"/>
      <c r="AS382" s="283"/>
      <c r="AT382" s="246"/>
      <c r="AU382" s="246"/>
      <c r="AW382" s="357"/>
      <c r="AX382" s="357"/>
      <c r="AY382" s="357"/>
      <c r="AZ382" s="357"/>
      <c r="BA382" s="357"/>
      <c r="BB382" s="357"/>
      <c r="BC382" s="357"/>
      <c r="BD382" s="357"/>
      <c r="BE382" s="357"/>
      <c r="BF382" s="357"/>
      <c r="BG382" s="357"/>
      <c r="BH382" s="357"/>
      <c r="BI382" s="357"/>
      <c r="BJ382" s="357"/>
      <c r="BK382" s="357"/>
      <c r="BL382" s="357"/>
      <c r="BM382" s="357"/>
      <c r="BN382" s="357"/>
      <c r="BO382" s="357"/>
      <c r="BP382" s="357"/>
      <c r="BQ382" s="357"/>
      <c r="BR382" s="357"/>
      <c r="BS382" s="357"/>
      <c r="BT382" s="357"/>
      <c r="BU382" s="357"/>
      <c r="BV382" s="357"/>
      <c r="BW382" s="357"/>
      <c r="BX382" s="357"/>
      <c r="BY382" s="357"/>
      <c r="BZ382" s="357"/>
      <c r="CA382" s="357"/>
      <c r="CB382" s="357"/>
      <c r="CC382" s="357"/>
      <c r="CD382" s="357"/>
      <c r="CE382" s="357"/>
      <c r="CF382" s="357"/>
      <c r="CG382" s="357"/>
      <c r="CH382" s="357"/>
      <c r="CI382" s="357"/>
      <c r="CJ382" s="357"/>
      <c r="CK382" s="357"/>
      <c r="CL382" s="357"/>
      <c r="CM382" s="357"/>
      <c r="CN382" s="357"/>
      <c r="CO382" s="357"/>
      <c r="CP382" s="357"/>
      <c r="CQ382" s="357"/>
      <c r="CR382" s="357"/>
      <c r="CS382" s="357"/>
      <c r="CT382" s="357"/>
      <c r="CU382" s="357"/>
      <c r="CV382" s="357"/>
      <c r="CW382" s="357"/>
      <c r="CX382" s="357"/>
      <c r="CY382" s="357"/>
      <c r="CZ382" s="357"/>
      <c r="DA382" s="357"/>
      <c r="DB382" s="357"/>
      <c r="DC382" s="357"/>
      <c r="DD382" s="357"/>
      <c r="DE382" s="357"/>
      <c r="DF382" s="357"/>
      <c r="DG382" s="357"/>
      <c r="DH382" s="357"/>
      <c r="DI382" s="357"/>
      <c r="DJ382" s="357"/>
      <c r="DK382" s="357"/>
      <c r="DL382" s="357"/>
      <c r="DM382" s="357"/>
      <c r="DN382" s="357"/>
      <c r="DO382" s="357"/>
      <c r="DP382" s="357"/>
      <c r="DQ382" s="357"/>
      <c r="DR382" s="357"/>
      <c r="DS382" s="357"/>
      <c r="DT382" s="357"/>
      <c r="DU382" s="357"/>
      <c r="DV382" s="357"/>
      <c r="DW382" s="357"/>
      <c r="DX382" s="357"/>
      <c r="DY382" s="357"/>
      <c r="DZ382" s="357"/>
      <c r="EA382" s="357"/>
      <c r="EB382" s="357"/>
      <c r="EC382" s="357"/>
      <c r="ED382" s="357"/>
    </row>
    <row r="383" spans="1:134" ht="3.75" customHeight="1" thickBot="1" x14ac:dyDescent="0.4">
      <c r="A383" s="242"/>
      <c r="B383" s="242"/>
      <c r="C383" s="242"/>
      <c r="D383" s="242"/>
      <c r="E383" s="242"/>
      <c r="F383" s="242"/>
      <c r="G383" s="242"/>
      <c r="H383" s="242"/>
      <c r="I383" s="413"/>
      <c r="J383" s="246"/>
      <c r="K383" s="246"/>
      <c r="L383" s="246"/>
      <c r="M383" s="246"/>
      <c r="N383" s="223"/>
      <c r="P383" s="242"/>
      <c r="Q383" s="242"/>
      <c r="R383" s="242"/>
      <c r="S383" s="242"/>
      <c r="T383" s="242"/>
      <c r="U383" s="242"/>
      <c r="V383" s="242"/>
      <c r="W383" s="242"/>
      <c r="X383" s="413"/>
      <c r="Y383" s="246"/>
      <c r="Z383" s="246"/>
      <c r="AA383" s="246"/>
      <c r="AB383" s="246"/>
      <c r="AC383" s="246"/>
      <c r="AD383" s="246"/>
      <c r="AE383" s="223"/>
      <c r="AG383" s="242"/>
      <c r="AH383" s="242"/>
      <c r="AI383" s="242"/>
      <c r="AJ383" s="242"/>
      <c r="AK383" s="242"/>
      <c r="AL383" s="242"/>
      <c r="AM383" s="242"/>
      <c r="AN383" s="242"/>
      <c r="AO383" s="413"/>
      <c r="AP383" s="246"/>
      <c r="AQ383" s="246"/>
      <c r="AR383" s="246"/>
      <c r="AS383" s="246"/>
      <c r="AT383" s="246"/>
      <c r="AU383" s="246"/>
    </row>
    <row r="384" spans="1:134" x14ac:dyDescent="0.35">
      <c r="A384" s="544" t="s">
        <v>189</v>
      </c>
      <c r="B384" s="545"/>
      <c r="C384" s="545"/>
      <c r="D384" s="545"/>
      <c r="E384" s="545"/>
      <c r="F384" s="545"/>
      <c r="G384" s="545"/>
      <c r="H384" s="545"/>
      <c r="I384" s="545"/>
      <c r="J384" s="244">
        <f>SUM(J381, J367, J361, H354)</f>
        <v>0</v>
      </c>
      <c r="K384" s="244">
        <f>SUM(K381, K367, K361, K354)</f>
        <v>0</v>
      </c>
      <c r="L384" s="244">
        <f>SUM(L381, L367, L361, L354)</f>
        <v>0</v>
      </c>
      <c r="M384" s="245">
        <f>SUM(J384:L384)</f>
        <v>0</v>
      </c>
      <c r="N384" s="223"/>
      <c r="P384" s="544" t="s">
        <v>182</v>
      </c>
      <c r="Q384" s="545"/>
      <c r="R384" s="545"/>
      <c r="S384" s="545"/>
      <c r="T384" s="545"/>
      <c r="U384" s="545"/>
      <c r="V384" s="545"/>
      <c r="W384" s="545"/>
      <c r="X384" s="545"/>
      <c r="Y384" s="199">
        <f t="shared" ref="Y384:Y385" si="353">AU304</f>
        <v>0</v>
      </c>
      <c r="Z384" s="300">
        <f>SUM(Z381, Z367, Z361, X354)</f>
        <v>0</v>
      </c>
      <c r="AA384" s="300">
        <f>SUM(AA381, AA367, AA361, AA354)</f>
        <v>0</v>
      </c>
      <c r="AB384" s="300">
        <f>SUM(AB381, AB367, AB361, AB354, )</f>
        <v>0</v>
      </c>
      <c r="AC384" s="300">
        <f t="shared" ref="AC384" si="354">SUM(Z384:AB384)</f>
        <v>0</v>
      </c>
      <c r="AD384" s="301">
        <f>M384-AC384</f>
        <v>0</v>
      </c>
      <c r="AE384" s="246"/>
      <c r="AG384" s="544" t="s">
        <v>182</v>
      </c>
      <c r="AH384" s="545"/>
      <c r="AI384" s="545"/>
      <c r="AJ384" s="545"/>
      <c r="AK384" s="545"/>
      <c r="AL384" s="545"/>
      <c r="AM384" s="545"/>
      <c r="AN384" s="545"/>
      <c r="AO384" s="545"/>
      <c r="AP384" s="205">
        <f t="shared" ref="AP384:AP385" si="355">AU304</f>
        <v>0</v>
      </c>
      <c r="AQ384" s="286">
        <f>SUM( AQ381, AQ367, AQ361, AO354)</f>
        <v>0</v>
      </c>
      <c r="AR384" s="286">
        <f>SUM( AR381, AR367, AR361, AR354)</f>
        <v>0</v>
      </c>
      <c r="AS384" s="286">
        <f>SUM(AS381, AS367, AS361, AS354, )</f>
        <v>0</v>
      </c>
      <c r="AT384" s="286">
        <f t="shared" ref="AT384" si="356">SUM(AQ384:AS384)</f>
        <v>0</v>
      </c>
      <c r="AU384" s="287">
        <f>IF($S$393&lt;&gt;0, AC384+AP384-AT384, M384+AP384-AT384)</f>
        <v>0</v>
      </c>
      <c r="AV384" s="246"/>
    </row>
    <row r="385" spans="1:134" ht="16" thickBot="1" x14ac:dyDescent="0.4">
      <c r="A385" s="540" t="s">
        <v>183</v>
      </c>
      <c r="B385" s="541"/>
      <c r="C385" s="541"/>
      <c r="D385" s="541"/>
      <c r="E385" s="541"/>
      <c r="F385" s="541"/>
      <c r="G385" s="541"/>
      <c r="H385" s="541"/>
      <c r="I385" s="541"/>
      <c r="J385" s="593">
        <f>SUM(K381, L381, K367, L367, K361, L361, K354, L354)</f>
        <v>0</v>
      </c>
      <c r="K385" s="593"/>
      <c r="L385" s="593"/>
      <c r="M385" s="594"/>
      <c r="N385" s="223"/>
      <c r="P385" s="540" t="s">
        <v>183</v>
      </c>
      <c r="Q385" s="541"/>
      <c r="R385" s="541"/>
      <c r="S385" s="541"/>
      <c r="T385" s="541"/>
      <c r="U385" s="541"/>
      <c r="V385" s="541"/>
      <c r="W385" s="541"/>
      <c r="X385" s="541"/>
      <c r="Y385" s="200">
        <f t="shared" si="353"/>
        <v>0</v>
      </c>
      <c r="Z385" s="588">
        <f>SUM(AA381, AB381, AA367, AB367, AA361, AB361, AA354, AB354)</f>
        <v>0</v>
      </c>
      <c r="AA385" s="588"/>
      <c r="AB385" s="588"/>
      <c r="AC385" s="588"/>
      <c r="AD385" s="330">
        <f>M385-Z385</f>
        <v>0</v>
      </c>
      <c r="AE385" s="223"/>
      <c r="AG385" s="540" t="s">
        <v>183</v>
      </c>
      <c r="AH385" s="541"/>
      <c r="AI385" s="541"/>
      <c r="AJ385" s="541"/>
      <c r="AK385" s="541"/>
      <c r="AL385" s="541"/>
      <c r="AM385" s="541"/>
      <c r="AN385" s="541"/>
      <c r="AO385" s="541"/>
      <c r="AP385" s="306">
        <f t="shared" si="355"/>
        <v>0</v>
      </c>
      <c r="AQ385" s="539">
        <f>SUM(AR381, AS381, AR367, AS367, AR361, AS361, AR354, AS354)</f>
        <v>0</v>
      </c>
      <c r="AR385" s="539"/>
      <c r="AS385" s="539"/>
      <c r="AT385" s="539"/>
      <c r="AU385" s="276">
        <f>IF($S$393&lt;&gt;0, AC385+AP385-AQ385, M385+AP385-AQ385)</f>
        <v>0</v>
      </c>
    </row>
    <row r="386" spans="1:134" s="224" customFormat="1" ht="16" thickBot="1" x14ac:dyDescent="0.4">
      <c r="A386" s="358"/>
      <c r="B386" s="413"/>
      <c r="C386" s="413"/>
      <c r="D386" s="413"/>
      <c r="E386" s="413"/>
      <c r="F386" s="413"/>
      <c r="G386" s="413"/>
      <c r="H386" s="413"/>
      <c r="I386" s="413"/>
      <c r="J386" s="258"/>
      <c r="K386" s="258"/>
      <c r="L386" s="258"/>
      <c r="M386" s="358"/>
      <c r="N386" s="223"/>
      <c r="O386" s="357"/>
      <c r="P386" s="358"/>
      <c r="Q386" s="413"/>
      <c r="R386" s="413"/>
      <c r="S386" s="413"/>
      <c r="T386" s="413"/>
      <c r="U386" s="413"/>
      <c r="V386" s="413"/>
      <c r="W386" s="413"/>
      <c r="X386" s="413"/>
      <c r="Y386" s="258"/>
      <c r="Z386" s="258"/>
      <c r="AA386" s="258"/>
      <c r="AB386" s="358"/>
      <c r="AC386" s="358"/>
      <c r="AD386" s="358"/>
      <c r="AE386" s="223"/>
      <c r="AF386" s="357"/>
      <c r="AG386" s="358"/>
      <c r="AH386" s="413"/>
      <c r="AI386" s="413"/>
      <c r="AJ386" s="413"/>
      <c r="AK386" s="413"/>
      <c r="AL386" s="413"/>
      <c r="AM386" s="413"/>
      <c r="AN386" s="413"/>
      <c r="AO386" s="413"/>
      <c r="AP386" s="258"/>
      <c r="AQ386" s="258"/>
      <c r="AR386" s="258"/>
      <c r="AS386" s="358"/>
      <c r="AT386" s="358"/>
      <c r="AU386" s="358"/>
      <c r="AV386" s="357"/>
      <c r="AW386" s="357"/>
      <c r="AX386" s="357"/>
      <c r="AY386" s="357"/>
      <c r="AZ386" s="357"/>
      <c r="BA386" s="357"/>
      <c r="BB386" s="357"/>
      <c r="BC386" s="357"/>
      <c r="BD386" s="357"/>
      <c r="BE386" s="357"/>
      <c r="BF386" s="357"/>
      <c r="BG386" s="357"/>
      <c r="BH386" s="357"/>
      <c r="BI386" s="357"/>
      <c r="BJ386" s="357"/>
      <c r="BK386" s="357"/>
      <c r="BL386" s="357"/>
      <c r="BM386" s="357"/>
      <c r="BN386" s="357"/>
      <c r="BO386" s="357"/>
      <c r="BP386" s="357"/>
      <c r="BQ386" s="357"/>
      <c r="BR386" s="357"/>
      <c r="BS386" s="357"/>
      <c r="BT386" s="357"/>
      <c r="BU386" s="357"/>
      <c r="BV386" s="357"/>
      <c r="BW386" s="357"/>
      <c r="BX386" s="357"/>
      <c r="BY386" s="357"/>
      <c r="BZ386" s="357"/>
      <c r="CA386" s="357"/>
      <c r="CB386" s="357"/>
      <c r="CC386" s="357"/>
      <c r="CD386" s="357"/>
      <c r="CE386" s="357"/>
      <c r="CF386" s="357"/>
      <c r="CG386" s="357"/>
      <c r="CH386" s="357"/>
      <c r="CI386" s="357"/>
      <c r="CJ386" s="357"/>
      <c r="CK386" s="357"/>
      <c r="CL386" s="357"/>
      <c r="CM386" s="357"/>
      <c r="CN386" s="357"/>
      <c r="CO386" s="357"/>
      <c r="CP386" s="357"/>
      <c r="CQ386" s="357"/>
      <c r="CR386" s="357"/>
      <c r="CS386" s="357"/>
      <c r="CT386" s="357"/>
      <c r="CU386" s="357"/>
      <c r="CV386" s="357"/>
      <c r="CW386" s="357"/>
      <c r="CX386" s="357"/>
      <c r="CY386" s="357"/>
      <c r="CZ386" s="357"/>
      <c r="DA386" s="357"/>
      <c r="DB386" s="357"/>
      <c r="DC386" s="357"/>
      <c r="DD386" s="357"/>
      <c r="DE386" s="357"/>
      <c r="DF386" s="357"/>
      <c r="DG386" s="357"/>
      <c r="DH386" s="357"/>
      <c r="DI386" s="357"/>
      <c r="DJ386" s="357"/>
      <c r="DK386" s="357"/>
      <c r="DL386" s="357"/>
      <c r="DM386" s="357"/>
      <c r="DN386" s="357"/>
      <c r="DO386" s="357"/>
      <c r="DP386" s="357"/>
      <c r="DQ386" s="357"/>
      <c r="DR386" s="357"/>
      <c r="DS386" s="357"/>
      <c r="DT386" s="357"/>
      <c r="DU386" s="357"/>
      <c r="DV386" s="357"/>
      <c r="DW386" s="357"/>
      <c r="DX386" s="357"/>
      <c r="DY386" s="357"/>
      <c r="DZ386" s="357"/>
      <c r="EA386" s="357"/>
      <c r="EB386" s="357"/>
      <c r="EC386" s="357"/>
      <c r="ED386" s="357"/>
    </row>
    <row r="387" spans="1:134" s="242" customFormat="1" x14ac:dyDescent="0.35">
      <c r="A387" s="502" t="s">
        <v>100</v>
      </c>
      <c r="B387" s="503"/>
      <c r="C387" s="503"/>
      <c r="D387" s="503"/>
      <c r="E387" s="503"/>
      <c r="F387" s="503"/>
      <c r="G387" s="503"/>
      <c r="H387" s="503"/>
      <c r="I387" s="503"/>
      <c r="J387" s="425" t="s">
        <v>17</v>
      </c>
      <c r="K387" s="542" t="s">
        <v>4</v>
      </c>
      <c r="L387" s="542"/>
      <c r="M387" s="418" t="s">
        <v>49</v>
      </c>
      <c r="N387" s="261"/>
      <c r="P387" s="502" t="s">
        <v>100</v>
      </c>
      <c r="Q387" s="503"/>
      <c r="R387" s="503"/>
      <c r="S387" s="503"/>
      <c r="T387" s="503"/>
      <c r="U387" s="503"/>
      <c r="V387" s="503"/>
      <c r="W387" s="503"/>
      <c r="X387" s="503"/>
      <c r="Y387" s="414" t="s">
        <v>263</v>
      </c>
      <c r="Z387" s="425" t="s">
        <v>77</v>
      </c>
      <c r="AA387" s="542" t="s">
        <v>4</v>
      </c>
      <c r="AB387" s="542"/>
      <c r="AC387" s="414" t="s">
        <v>18</v>
      </c>
      <c r="AD387" s="268" t="s">
        <v>114</v>
      </c>
      <c r="AE387" s="261"/>
      <c r="AG387" s="502" t="s">
        <v>100</v>
      </c>
      <c r="AH387" s="503"/>
      <c r="AI387" s="503"/>
      <c r="AJ387" s="503"/>
      <c r="AK387" s="503"/>
      <c r="AL387" s="503"/>
      <c r="AM387" s="503"/>
      <c r="AN387" s="503"/>
      <c r="AO387" s="503"/>
      <c r="AP387" s="414" t="s">
        <v>263</v>
      </c>
      <c r="AQ387" s="425" t="s">
        <v>212</v>
      </c>
      <c r="AR387" s="542" t="s">
        <v>4</v>
      </c>
      <c r="AS387" s="542"/>
      <c r="AT387" s="414" t="s">
        <v>214</v>
      </c>
      <c r="AU387" s="268" t="s">
        <v>266</v>
      </c>
      <c r="AW387" s="357"/>
      <c r="AX387" s="357"/>
      <c r="AY387" s="357"/>
      <c r="AZ387" s="357"/>
      <c r="BA387" s="357"/>
      <c r="BB387" s="357"/>
      <c r="BC387" s="357"/>
      <c r="BD387" s="357"/>
      <c r="BE387" s="357"/>
      <c r="BF387" s="357"/>
      <c r="BG387" s="357"/>
      <c r="BH387" s="357"/>
      <c r="BI387" s="357"/>
      <c r="BJ387" s="357"/>
      <c r="BK387" s="357"/>
      <c r="BL387" s="357"/>
      <c r="BM387" s="357"/>
      <c r="BN387" s="357"/>
      <c r="BO387" s="357"/>
      <c r="BP387" s="357"/>
      <c r="BQ387" s="357"/>
      <c r="BR387" s="357"/>
      <c r="BS387" s="357"/>
      <c r="BT387" s="357"/>
      <c r="BU387" s="357"/>
      <c r="BV387" s="357"/>
      <c r="BW387" s="357"/>
      <c r="BX387" s="357"/>
      <c r="BY387" s="357"/>
      <c r="BZ387" s="357"/>
      <c r="CA387" s="357"/>
      <c r="CB387" s="357"/>
      <c r="CC387" s="357"/>
      <c r="CD387" s="357"/>
      <c r="CE387" s="357"/>
      <c r="CF387" s="357"/>
      <c r="CG387" s="357"/>
      <c r="CH387" s="357"/>
      <c r="CI387" s="357"/>
      <c r="CJ387" s="357"/>
      <c r="CK387" s="357"/>
      <c r="CL387" s="357"/>
      <c r="CM387" s="357"/>
      <c r="CN387" s="357"/>
      <c r="CO387" s="357"/>
      <c r="CP387" s="357"/>
      <c r="CQ387" s="357"/>
      <c r="CR387" s="357"/>
      <c r="CS387" s="357"/>
      <c r="CT387" s="357"/>
      <c r="CU387" s="357"/>
      <c r="CV387" s="357"/>
      <c r="CW387" s="357"/>
      <c r="CX387" s="357"/>
      <c r="CY387" s="357"/>
      <c r="CZ387" s="357"/>
      <c r="DA387" s="357"/>
      <c r="DB387" s="357"/>
      <c r="DC387" s="357"/>
      <c r="DD387" s="357"/>
      <c r="DE387" s="357"/>
      <c r="DF387" s="357"/>
      <c r="DG387" s="357"/>
      <c r="DH387" s="357"/>
      <c r="DI387" s="357"/>
      <c r="DJ387" s="357"/>
      <c r="DK387" s="357"/>
      <c r="DL387" s="357"/>
      <c r="DM387" s="357"/>
      <c r="DN387" s="357"/>
      <c r="DO387" s="357"/>
      <c r="DP387" s="357"/>
      <c r="DQ387" s="357"/>
      <c r="DR387" s="357"/>
      <c r="DS387" s="357"/>
      <c r="DT387" s="357"/>
      <c r="DU387" s="357"/>
      <c r="DV387" s="357"/>
      <c r="DW387" s="357"/>
      <c r="DX387" s="357"/>
      <c r="DY387" s="357"/>
      <c r="DZ387" s="357"/>
      <c r="EA387" s="357"/>
      <c r="EB387" s="357"/>
      <c r="EC387" s="357"/>
      <c r="ED387" s="357"/>
    </row>
    <row r="388" spans="1:134" ht="16" thickBot="1" x14ac:dyDescent="0.4">
      <c r="A388" s="540" t="s">
        <v>37</v>
      </c>
      <c r="B388" s="541"/>
      <c r="C388" s="541"/>
      <c r="D388" s="541"/>
      <c r="E388" s="541"/>
      <c r="F388" s="541"/>
      <c r="G388" s="541"/>
      <c r="H388" s="541"/>
      <c r="I388" s="541"/>
      <c r="J388" s="243">
        <f>(SUM(J381, J367, J361, H354))*'Cumulative Budget'!$G$36</f>
        <v>0</v>
      </c>
      <c r="K388" s="593">
        <f>(SUM(K381, L381, K367, L367, K361, L361, K354, L354))*'Cumulative Budget'!$G$36</f>
        <v>0</v>
      </c>
      <c r="L388" s="593"/>
      <c r="M388" s="237">
        <f t="shared" ref="M388" si="357">SUM(J388:L388)</f>
        <v>0</v>
      </c>
      <c r="N388" s="223"/>
      <c r="P388" s="540" t="s">
        <v>37</v>
      </c>
      <c r="Q388" s="541"/>
      <c r="R388" s="541"/>
      <c r="S388" s="541"/>
      <c r="T388" s="541"/>
      <c r="U388" s="541"/>
      <c r="V388" s="541"/>
      <c r="W388" s="541"/>
      <c r="X388" s="541"/>
      <c r="Y388" s="200">
        <f t="shared" ref="Y388" si="358">AU308</f>
        <v>0</v>
      </c>
      <c r="Z388" s="302">
        <f>(SUM(Z381, Z367, Z361, X354))*'Cumulative Budget'!$G$36</f>
        <v>0</v>
      </c>
      <c r="AA388" s="588">
        <f>(SUM(AA381, AB381, AA367, AB367, AA361, AB361, AA354, AB354))*'Cumulative Budget'!$G$36</f>
        <v>0</v>
      </c>
      <c r="AB388" s="588"/>
      <c r="AC388" s="293">
        <f t="shared" ref="AC388" si="359">SUM(Z388:AB388)</f>
        <v>0</v>
      </c>
      <c r="AD388" s="294">
        <f t="shared" ref="AD388" si="360">M388-AC388</f>
        <v>0</v>
      </c>
      <c r="AE388" s="223"/>
      <c r="AG388" s="540" t="s">
        <v>37</v>
      </c>
      <c r="AH388" s="541"/>
      <c r="AI388" s="541"/>
      <c r="AJ388" s="541"/>
      <c r="AK388" s="541"/>
      <c r="AL388" s="541"/>
      <c r="AM388" s="541"/>
      <c r="AN388" s="541"/>
      <c r="AO388" s="541"/>
      <c r="AP388" s="306">
        <f t="shared" ref="AP388:AP390" si="361">AU308</f>
        <v>0</v>
      </c>
      <c r="AQ388" s="443">
        <v>0</v>
      </c>
      <c r="AR388" s="563">
        <v>0</v>
      </c>
      <c r="AS388" s="563"/>
      <c r="AT388" s="275">
        <f>SUM(AQ388:AS388)</f>
        <v>0</v>
      </c>
      <c r="AU388" s="276">
        <f>IF($S$393&lt;&gt;0, AC388+AP388-AT388, M388+AP388-AT388)</f>
        <v>0</v>
      </c>
    </row>
    <row r="389" spans="1:134" s="358" customFormat="1" ht="16" thickBot="1" x14ac:dyDescent="0.4">
      <c r="A389" s="359" t="s">
        <v>99</v>
      </c>
      <c r="B389" s="359"/>
      <c r="J389" s="233"/>
      <c r="K389" s="233"/>
      <c r="L389" s="233"/>
      <c r="M389" s="233"/>
      <c r="N389" s="223"/>
      <c r="O389" s="357"/>
      <c r="P389" s="359" t="s">
        <v>99</v>
      </c>
      <c r="Q389" s="359"/>
      <c r="Z389" s="233"/>
      <c r="AA389" s="233"/>
      <c r="AB389" s="233"/>
      <c r="AC389" s="233"/>
      <c r="AD389" s="233"/>
      <c r="AE389" s="223"/>
      <c r="AG389" s="359" t="s">
        <v>99</v>
      </c>
      <c r="AH389" s="359"/>
      <c r="AQ389" s="233"/>
      <c r="AR389" s="233"/>
      <c r="AS389" s="233"/>
      <c r="AT389" s="233"/>
      <c r="AU389" s="233"/>
      <c r="AV389" s="357"/>
      <c r="AW389" s="357"/>
      <c r="AX389" s="357"/>
      <c r="AY389" s="357"/>
      <c r="AZ389" s="357"/>
      <c r="BA389" s="357"/>
      <c r="BB389" s="357"/>
      <c r="BC389" s="357"/>
      <c r="BD389" s="357"/>
      <c r="BE389" s="357"/>
      <c r="BF389" s="357"/>
      <c r="BG389" s="357"/>
      <c r="BH389" s="357"/>
      <c r="BI389" s="357"/>
      <c r="BJ389" s="357"/>
      <c r="BK389" s="357"/>
      <c r="BL389" s="357"/>
      <c r="BM389" s="357"/>
      <c r="BN389" s="357"/>
      <c r="BO389" s="357"/>
      <c r="BP389" s="357"/>
      <c r="BQ389" s="357"/>
      <c r="BR389" s="357"/>
      <c r="BS389" s="357"/>
      <c r="BT389" s="357"/>
      <c r="BU389" s="357"/>
      <c r="BV389" s="357"/>
      <c r="BW389" s="357"/>
      <c r="BX389" s="357"/>
      <c r="BY389" s="357"/>
      <c r="BZ389" s="357"/>
      <c r="CA389" s="357"/>
      <c r="CB389" s="357"/>
      <c r="CC389" s="357"/>
      <c r="CD389" s="357"/>
      <c r="CE389" s="357"/>
      <c r="CF389" s="357"/>
      <c r="CG389" s="357"/>
      <c r="CH389" s="357"/>
      <c r="CI389" s="357"/>
      <c r="CJ389" s="357"/>
      <c r="CK389" s="357"/>
      <c r="CL389" s="357"/>
      <c r="CM389" s="357"/>
      <c r="CN389" s="357"/>
      <c r="CO389" s="357"/>
      <c r="CP389" s="357"/>
      <c r="CQ389" s="357"/>
      <c r="CR389" s="357"/>
      <c r="CS389" s="357"/>
      <c r="CT389" s="357"/>
      <c r="CU389" s="357"/>
      <c r="CV389" s="357"/>
      <c r="CW389" s="357"/>
      <c r="CX389" s="357"/>
      <c r="CY389" s="357"/>
      <c r="CZ389" s="357"/>
      <c r="DA389" s="357"/>
      <c r="DB389" s="357"/>
      <c r="DC389" s="357"/>
      <c r="DD389" s="357"/>
      <c r="DE389" s="357"/>
      <c r="DF389" s="357"/>
      <c r="DG389" s="357"/>
      <c r="DH389" s="357"/>
      <c r="DI389" s="357"/>
      <c r="DJ389" s="357"/>
      <c r="DK389" s="357"/>
      <c r="DL389" s="357"/>
      <c r="DM389" s="357"/>
      <c r="DN389" s="357"/>
      <c r="DO389" s="357"/>
      <c r="DP389" s="357"/>
      <c r="DQ389" s="357"/>
      <c r="DR389" s="357"/>
      <c r="DS389" s="357"/>
      <c r="DT389" s="357"/>
      <c r="DU389" s="357"/>
      <c r="DV389" s="357"/>
      <c r="DW389" s="357"/>
      <c r="DX389" s="357"/>
      <c r="DY389" s="357"/>
      <c r="DZ389" s="357"/>
      <c r="EA389" s="357"/>
      <c r="EB389" s="357"/>
      <c r="EC389" s="357"/>
      <c r="ED389" s="357"/>
    </row>
    <row r="390" spans="1:134" s="331" customFormat="1" ht="16" thickBot="1" x14ac:dyDescent="0.4">
      <c r="A390" s="621" t="s">
        <v>101</v>
      </c>
      <c r="B390" s="622"/>
      <c r="C390" s="622"/>
      <c r="D390" s="622"/>
      <c r="E390" s="622"/>
      <c r="F390" s="622"/>
      <c r="G390" s="622"/>
      <c r="H390" s="622"/>
      <c r="I390" s="622"/>
      <c r="J390" s="239">
        <f xml:space="preserve"> SUM(J388, J381, J367, J361, H354)</f>
        <v>0</v>
      </c>
      <c r="K390" s="211">
        <f xml:space="preserve"> SUM(K388, K381, K367, K361, K354)</f>
        <v>0</v>
      </c>
      <c r="L390" s="239">
        <f xml:space="preserve"> SUM(L381, L367, L361, L354)</f>
        <v>0</v>
      </c>
      <c r="M390" s="240">
        <f>SUM(J390:L390)</f>
        <v>0</v>
      </c>
      <c r="N390" s="246"/>
      <c r="P390" s="589" t="s">
        <v>101</v>
      </c>
      <c r="Q390" s="590"/>
      <c r="R390" s="590"/>
      <c r="S390" s="590"/>
      <c r="T390" s="590"/>
      <c r="U390" s="590"/>
      <c r="V390" s="590"/>
      <c r="W390" s="590"/>
      <c r="X390" s="590"/>
      <c r="Y390" s="201">
        <f t="shared" ref="Y390" si="362">AU310</f>
        <v>0</v>
      </c>
      <c r="Z390" s="303">
        <f xml:space="preserve"> SUM(Z388, Z381, Z367, Z361, X354)</f>
        <v>0</v>
      </c>
      <c r="AA390" s="212">
        <f xml:space="preserve"> SUM(AA388, AA381, AA367, AA361, AA354)</f>
        <v>0</v>
      </c>
      <c r="AB390" s="303">
        <f xml:space="preserve"> SUM(AB381, AB367, AB361, AB354)</f>
        <v>0</v>
      </c>
      <c r="AC390" s="297">
        <f>SUM(Z390:AB390)</f>
        <v>0</v>
      </c>
      <c r="AD390" s="298">
        <f t="shared" ref="AD390" si="363">M390-AC390</f>
        <v>0</v>
      </c>
      <c r="AE390" s="246"/>
      <c r="AG390" s="564" t="s">
        <v>101</v>
      </c>
      <c r="AH390" s="565"/>
      <c r="AI390" s="565"/>
      <c r="AJ390" s="565"/>
      <c r="AK390" s="565"/>
      <c r="AL390" s="565"/>
      <c r="AM390" s="565"/>
      <c r="AN390" s="565"/>
      <c r="AO390" s="565"/>
      <c r="AP390" s="206">
        <f t="shared" si="361"/>
        <v>0</v>
      </c>
      <c r="AQ390" s="288">
        <f xml:space="preserve"> SUM(AQ388, AQ381, AQ367, AQ361, AO354)</f>
        <v>0</v>
      </c>
      <c r="AR390" s="213">
        <f xml:space="preserve"> SUM(AR388, AR381, AR367, AR361, AR354)</f>
        <v>0</v>
      </c>
      <c r="AS390" s="288">
        <f xml:space="preserve"> SUM(AS381, AS367, AS361, AS354)</f>
        <v>0</v>
      </c>
      <c r="AT390" s="279">
        <f>SUM(AQ390:AS390)</f>
        <v>0</v>
      </c>
      <c r="AU390" s="280">
        <f>IF($S$393&lt;&gt;0, AC390+AP390-AT390, M390+AP390-AT390)</f>
        <v>0</v>
      </c>
    </row>
    <row r="391" spans="1:134" x14ac:dyDescent="0.35">
      <c r="F391" s="357"/>
      <c r="G391" s="357"/>
      <c r="N391" s="223"/>
    </row>
    <row r="392" spans="1:134" ht="16" thickBot="1" x14ac:dyDescent="0.4">
      <c r="F392" s="357"/>
      <c r="G392" s="357"/>
      <c r="P392" s="270"/>
      <c r="Q392" s="270"/>
      <c r="R392" s="270"/>
      <c r="S392" s="270"/>
      <c r="T392" s="270"/>
      <c r="U392" s="270"/>
      <c r="V392" s="270"/>
      <c r="AG392" s="270"/>
      <c r="AH392" s="270"/>
      <c r="AI392" s="270"/>
      <c r="AJ392" s="270"/>
      <c r="AK392" s="270"/>
      <c r="AL392" s="270"/>
      <c r="AM392" s="270"/>
    </row>
    <row r="393" spans="1:134" x14ac:dyDescent="0.35">
      <c r="B393" s="576" t="s">
        <v>242</v>
      </c>
      <c r="C393" s="577"/>
      <c r="D393" s="264">
        <f>J390</f>
        <v>0</v>
      </c>
      <c r="F393" s="357"/>
      <c r="G393" s="357"/>
      <c r="O393" s="309"/>
      <c r="P393" s="583" t="s">
        <v>242</v>
      </c>
      <c r="Q393" s="584"/>
      <c r="R393" s="584"/>
      <c r="S393" s="202">
        <f>Z390</f>
        <v>0</v>
      </c>
      <c r="T393" s="584" t="s">
        <v>104</v>
      </c>
      <c r="U393" s="584"/>
      <c r="V393" s="160">
        <f>D393-S393</f>
        <v>0</v>
      </c>
      <c r="W393" s="430"/>
      <c r="X393" s="601"/>
      <c r="Y393" s="601"/>
      <c r="Z393" s="430"/>
      <c r="AA393" s="430"/>
      <c r="AF393" s="309"/>
      <c r="AG393" s="609" t="s">
        <v>191</v>
      </c>
      <c r="AH393" s="554"/>
      <c r="AI393" s="605">
        <f>AQ390</f>
        <v>0</v>
      </c>
      <c r="AJ393" s="605"/>
      <c r="AK393" s="554" t="s">
        <v>196</v>
      </c>
      <c r="AL393" s="554"/>
      <c r="AM393" s="287">
        <f>IF($S$73&lt;&gt;0, S393+'Year 1'!AM449-AI393, D393+'Year 1'!AM449-AI393)</f>
        <v>0</v>
      </c>
      <c r="AO393" s="315" t="s">
        <v>89</v>
      </c>
      <c r="AP393" s="556"/>
      <c r="AQ393" s="556"/>
      <c r="AR393" s="556" t="s">
        <v>90</v>
      </c>
      <c r="AS393" s="612"/>
    </row>
    <row r="394" spans="1:134" x14ac:dyDescent="0.35">
      <c r="B394" s="535" t="s">
        <v>243</v>
      </c>
      <c r="C394" s="536"/>
      <c r="D394" s="390">
        <f>K390</f>
        <v>0</v>
      </c>
      <c r="F394" s="357"/>
      <c r="G394" s="357"/>
      <c r="O394" s="309"/>
      <c r="P394" s="585" t="s">
        <v>243</v>
      </c>
      <c r="Q394" s="586"/>
      <c r="R394" s="586"/>
      <c r="S394" s="189">
        <f>AA390</f>
        <v>0</v>
      </c>
      <c r="T394" s="586" t="s">
        <v>105</v>
      </c>
      <c r="U394" s="586"/>
      <c r="V394" s="161">
        <f>D394-S394</f>
        <v>0</v>
      </c>
      <c r="W394" s="430"/>
      <c r="X394" s="604"/>
      <c r="Y394" s="604"/>
      <c r="Z394" s="604"/>
      <c r="AA394" s="604"/>
      <c r="AF394" s="309"/>
      <c r="AG394" s="549" t="s">
        <v>192</v>
      </c>
      <c r="AH394" s="550"/>
      <c r="AI394" s="606">
        <f>AR390</f>
        <v>0</v>
      </c>
      <c r="AJ394" s="606"/>
      <c r="AK394" s="550" t="s">
        <v>197</v>
      </c>
      <c r="AL394" s="550"/>
      <c r="AM394" s="278">
        <f>IF($S$73&lt;&gt;0, S394+'Year 1'!AM450-AI394, D394+'Year 1'!AM450-AI394)</f>
        <v>0</v>
      </c>
      <c r="AO394" s="314" t="s">
        <v>91</v>
      </c>
      <c r="AP394" s="532"/>
      <c r="AQ394" s="532"/>
      <c r="AR394" s="532"/>
      <c r="AS394" s="562"/>
    </row>
    <row r="395" spans="1:134" ht="16" thickBot="1" x14ac:dyDescent="0.4">
      <c r="B395" s="535" t="s">
        <v>139</v>
      </c>
      <c r="C395" s="536"/>
      <c r="D395" s="265">
        <f>L390</f>
        <v>0</v>
      </c>
      <c r="F395" s="357"/>
      <c r="G395" s="357"/>
      <c r="O395" s="309"/>
      <c r="P395" s="585" t="s">
        <v>139</v>
      </c>
      <c r="Q395" s="586"/>
      <c r="R395" s="586"/>
      <c r="S395" s="189">
        <f>AB390</f>
        <v>0</v>
      </c>
      <c r="T395" s="586" t="s">
        <v>106</v>
      </c>
      <c r="U395" s="586"/>
      <c r="V395" s="161">
        <f>D395-S395</f>
        <v>0</v>
      </c>
      <c r="W395" s="430"/>
      <c r="X395" s="601"/>
      <c r="Y395" s="601"/>
      <c r="Z395" s="430"/>
      <c r="AA395" s="430"/>
      <c r="AF395" s="309"/>
      <c r="AG395" s="549" t="s">
        <v>193</v>
      </c>
      <c r="AH395" s="550"/>
      <c r="AI395" s="606">
        <f>AS390</f>
        <v>0</v>
      </c>
      <c r="AJ395" s="606"/>
      <c r="AK395" s="550" t="s">
        <v>198</v>
      </c>
      <c r="AL395" s="550"/>
      <c r="AM395" s="278">
        <f>IF($S$73&lt;&gt;0, S395+'Year 1'!AM451-AI395, D395+'Year 1'!AM451-AI395)</f>
        <v>0</v>
      </c>
      <c r="AO395" s="318" t="s">
        <v>92</v>
      </c>
      <c r="AP395" s="557"/>
      <c r="AQ395" s="557"/>
      <c r="AR395" s="557" t="s">
        <v>90</v>
      </c>
      <c r="AS395" s="613"/>
    </row>
    <row r="396" spans="1:134" ht="16" thickBot="1" x14ac:dyDescent="0.4">
      <c r="B396" s="535" t="s">
        <v>244</v>
      </c>
      <c r="C396" s="536"/>
      <c r="D396" s="390">
        <f>K390+L390</f>
        <v>0</v>
      </c>
      <c r="F396" s="357"/>
      <c r="G396" s="357"/>
      <c r="O396" s="309"/>
      <c r="P396" s="585" t="s">
        <v>244</v>
      </c>
      <c r="Q396" s="586"/>
      <c r="R396" s="586"/>
      <c r="S396" s="189">
        <f>SUM(S394:S395)</f>
        <v>0</v>
      </c>
      <c r="T396" s="586" t="s">
        <v>107</v>
      </c>
      <c r="U396" s="586"/>
      <c r="V396" s="161">
        <f>D396-S396</f>
        <v>0</v>
      </c>
      <c r="W396" s="431"/>
      <c r="X396" s="431"/>
      <c r="Y396" s="431"/>
      <c r="Z396" s="431"/>
      <c r="AA396" s="431"/>
      <c r="AF396" s="309"/>
      <c r="AG396" s="549" t="s">
        <v>194</v>
      </c>
      <c r="AH396" s="550"/>
      <c r="AI396" s="606">
        <f>SUM(AI394:AI395)</f>
        <v>0</v>
      </c>
      <c r="AJ396" s="606"/>
      <c r="AK396" s="550" t="s">
        <v>200</v>
      </c>
      <c r="AL396" s="550"/>
      <c r="AM396" s="278">
        <f>IF($S$73&lt;&gt;0, S396+'Year 1'!AM452-AI396, D396+'Year 1'!AM452-AI396)</f>
        <v>0</v>
      </c>
      <c r="AO396" s="431"/>
      <c r="AP396" s="431"/>
      <c r="AQ396" s="431"/>
      <c r="AR396" s="431"/>
      <c r="AS396" s="431"/>
    </row>
    <row r="397" spans="1:134" ht="16" thickBot="1" x14ac:dyDescent="0.4">
      <c r="B397" s="535" t="s">
        <v>245</v>
      </c>
      <c r="C397" s="536"/>
      <c r="D397" s="265">
        <f>M390</f>
        <v>0</v>
      </c>
      <c r="F397" s="357"/>
      <c r="G397" s="357"/>
      <c r="O397" s="309"/>
      <c r="P397" s="585" t="s">
        <v>245</v>
      </c>
      <c r="Q397" s="586"/>
      <c r="R397" s="586"/>
      <c r="S397" s="189">
        <f>AC390</f>
        <v>0</v>
      </c>
      <c r="T397" s="580" t="s">
        <v>108</v>
      </c>
      <c r="U397" s="580"/>
      <c r="V397" s="352">
        <f>D397-S397</f>
        <v>0</v>
      </c>
      <c r="W397" s="602"/>
      <c r="X397" s="602"/>
      <c r="Y397" s="604"/>
      <c r="Z397" s="604"/>
      <c r="AA397" s="604"/>
      <c r="AB397" s="358"/>
      <c r="AC397" s="358"/>
      <c r="AD397" s="358"/>
      <c r="AF397" s="309"/>
      <c r="AG397" s="549" t="s">
        <v>278</v>
      </c>
      <c r="AH397" s="550"/>
      <c r="AI397" s="606">
        <f>AT390</f>
        <v>0</v>
      </c>
      <c r="AJ397" s="606"/>
      <c r="AK397" s="551" t="s">
        <v>279</v>
      </c>
      <c r="AL397" s="551"/>
      <c r="AM397" s="276">
        <f>IF($S$73&lt;&gt;0, S397+'Year 1'!AM453-AI397, D397+'Year 1'!AM453-AI397)</f>
        <v>0</v>
      </c>
      <c r="AO397" s="428" t="s">
        <v>93</v>
      </c>
      <c r="AP397" s="429"/>
      <c r="AQ397" s="630"/>
      <c r="AR397" s="630"/>
      <c r="AS397" s="631"/>
      <c r="AT397" s="358"/>
      <c r="AU397" s="358"/>
    </row>
    <row r="398" spans="1:134" x14ac:dyDescent="0.35">
      <c r="B398" s="535" t="s">
        <v>174</v>
      </c>
      <c r="C398" s="536"/>
      <c r="D398" s="324" t="e">
        <f>L390/K390</f>
        <v>#DIV/0!</v>
      </c>
      <c r="F398" s="357"/>
      <c r="G398" s="357"/>
      <c r="O398" s="309"/>
      <c r="P398" s="585" t="s">
        <v>174</v>
      </c>
      <c r="Q398" s="586"/>
      <c r="R398" s="586"/>
      <c r="S398" s="203" t="e">
        <f>S395/S394</f>
        <v>#DIV/0!</v>
      </c>
      <c r="T398" s="188"/>
      <c r="U398" s="188"/>
      <c r="V398" s="350"/>
      <c r="W398" s="358"/>
      <c r="X398" s="358"/>
      <c r="Y398" s="358"/>
      <c r="Z398" s="358"/>
      <c r="AA398" s="358"/>
      <c r="AF398" s="309"/>
      <c r="AG398" s="624" t="s">
        <v>208</v>
      </c>
      <c r="AH398" s="617"/>
      <c r="AI398" s="607" t="e">
        <f>AQ388/AQ390</f>
        <v>#DIV/0!</v>
      </c>
      <c r="AJ398" s="608"/>
      <c r="AO398" s="358"/>
      <c r="AP398" s="358"/>
      <c r="AQ398" s="358"/>
      <c r="AR398" s="358"/>
      <c r="AS398" s="358"/>
    </row>
    <row r="399" spans="1:134" ht="16" thickBot="1" x14ac:dyDescent="0.4">
      <c r="B399" s="537" t="s">
        <v>144</v>
      </c>
      <c r="C399" s="538"/>
      <c r="D399" s="266" t="e">
        <f>D402 &amp; D403 &amp; D404</f>
        <v>#DIV/0!</v>
      </c>
      <c r="F399" s="357"/>
      <c r="G399" s="357"/>
      <c r="O399" s="309"/>
      <c r="P399" s="638" t="s">
        <v>144</v>
      </c>
      <c r="Q399" s="580"/>
      <c r="R399" s="580"/>
      <c r="S399" s="204" t="e">
        <f>S402 &amp; S403 &amp; S404</f>
        <v>#DIV/0!</v>
      </c>
      <c r="T399" s="188"/>
      <c r="U399" s="188"/>
      <c r="V399" s="190"/>
      <c r="AF399" s="309"/>
      <c r="AG399" s="625" t="s">
        <v>209</v>
      </c>
      <c r="AH399" s="626"/>
      <c r="AI399" s="627" t="e">
        <f>AR388/(AR390+AS390)</f>
        <v>#DIV/0!</v>
      </c>
      <c r="AJ399" s="628"/>
    </row>
    <row r="400" spans="1:134" x14ac:dyDescent="0.35">
      <c r="F400" s="357"/>
      <c r="G400" s="357"/>
      <c r="S400" s="166"/>
      <c r="AG400" s="166"/>
      <c r="AH400" s="166"/>
      <c r="AI400" s="166"/>
      <c r="AJ400" s="166"/>
    </row>
    <row r="401" spans="1:47" x14ac:dyDescent="0.35">
      <c r="F401" s="357"/>
      <c r="G401" s="357"/>
    </row>
    <row r="402" spans="1:47" x14ac:dyDescent="0.35">
      <c r="D402" s="357" t="e">
        <f>D393/D393</f>
        <v>#DIV/0!</v>
      </c>
      <c r="F402" s="357"/>
      <c r="G402" s="357"/>
      <c r="S402" s="357" t="e">
        <f>S393/S393</f>
        <v>#DIV/0!</v>
      </c>
    </row>
    <row r="403" spans="1:47" x14ac:dyDescent="0.35">
      <c r="D403" s="357" t="s">
        <v>145</v>
      </c>
      <c r="F403" s="357"/>
      <c r="G403" s="357"/>
      <c r="S403" s="357" t="s">
        <v>145</v>
      </c>
    </row>
    <row r="404" spans="1:47" x14ac:dyDescent="0.35">
      <c r="D404" s="225" t="e">
        <f>D396/D393</f>
        <v>#DIV/0!</v>
      </c>
      <c r="F404" s="357"/>
      <c r="G404" s="357"/>
      <c r="S404" s="225" t="e">
        <f>S396/S393</f>
        <v>#DIV/0!</v>
      </c>
    </row>
    <row r="405" spans="1:47" x14ac:dyDescent="0.35">
      <c r="F405" s="357"/>
      <c r="G405" s="357"/>
      <c r="AD405" s="357">
        <v>15</v>
      </c>
    </row>
    <row r="406" spans="1:47" ht="16" thickBot="1" x14ac:dyDescent="0.4">
      <c r="F406" s="357"/>
      <c r="G406" s="357"/>
    </row>
    <row r="407" spans="1:47" s="242" customFormat="1" x14ac:dyDescent="0.35">
      <c r="A407" s="519" t="s">
        <v>97</v>
      </c>
      <c r="B407" s="520"/>
      <c r="C407" s="520"/>
      <c r="D407" s="520"/>
      <c r="E407" s="520"/>
      <c r="F407" s="520"/>
      <c r="G407" s="520"/>
      <c r="H407" s="520"/>
      <c r="I407" s="520"/>
      <c r="J407" s="520"/>
      <c r="K407" s="520"/>
      <c r="L407" s="520"/>
      <c r="M407" s="521"/>
      <c r="N407" s="413"/>
      <c r="P407" s="573" t="s">
        <v>264</v>
      </c>
      <c r="Q407" s="574"/>
      <c r="R407" s="574"/>
      <c r="S407" s="574"/>
      <c r="T407" s="574"/>
      <c r="U407" s="574"/>
      <c r="V407" s="574"/>
      <c r="W407" s="574"/>
      <c r="X407" s="574"/>
      <c r="Y407" s="574"/>
      <c r="Z407" s="574"/>
      <c r="AA407" s="574"/>
      <c r="AB407" s="574"/>
      <c r="AC407" s="574"/>
      <c r="AD407" s="575"/>
      <c r="AG407" s="614" t="s">
        <v>280</v>
      </c>
      <c r="AH407" s="615"/>
      <c r="AI407" s="615"/>
      <c r="AJ407" s="615"/>
      <c r="AK407" s="615"/>
      <c r="AL407" s="615"/>
      <c r="AM407" s="615"/>
      <c r="AN407" s="615"/>
      <c r="AO407" s="615"/>
      <c r="AP407" s="615"/>
      <c r="AQ407" s="615"/>
      <c r="AR407" s="615"/>
      <c r="AS407" s="615"/>
      <c r="AT407" s="615"/>
      <c r="AU407" s="616"/>
    </row>
    <row r="408" spans="1:47" s="242" customFormat="1" x14ac:dyDescent="0.35">
      <c r="A408" s="522" t="s">
        <v>215</v>
      </c>
      <c r="B408" s="496"/>
      <c r="C408" s="496"/>
      <c r="D408" s="496"/>
      <c r="E408" s="496"/>
      <c r="F408" s="496"/>
      <c r="G408" s="496"/>
      <c r="H408" s="496"/>
      <c r="I408" s="496"/>
      <c r="J408" s="496"/>
      <c r="K408" s="496"/>
      <c r="L408" s="496"/>
      <c r="M408" s="523"/>
      <c r="N408" s="413"/>
      <c r="P408" s="522" t="s">
        <v>265</v>
      </c>
      <c r="Q408" s="496"/>
      <c r="R408" s="496"/>
      <c r="S408" s="496"/>
      <c r="T408" s="496"/>
      <c r="U408" s="496"/>
      <c r="V408" s="496"/>
      <c r="W408" s="496"/>
      <c r="X408" s="496"/>
      <c r="Y408" s="496"/>
      <c r="Z408" s="496"/>
      <c r="AA408" s="496"/>
      <c r="AB408" s="496"/>
      <c r="AC408" s="496"/>
      <c r="AD408" s="523"/>
      <c r="AG408" s="522" t="s">
        <v>280</v>
      </c>
      <c r="AH408" s="496"/>
      <c r="AI408" s="496"/>
      <c r="AJ408" s="496"/>
      <c r="AK408" s="496"/>
      <c r="AL408" s="496"/>
      <c r="AM408" s="496"/>
      <c r="AN408" s="496"/>
      <c r="AO408" s="496"/>
      <c r="AP408" s="496"/>
      <c r="AQ408" s="496"/>
      <c r="AR408" s="496"/>
      <c r="AS408" s="496"/>
      <c r="AT408" s="496"/>
      <c r="AU408" s="523"/>
    </row>
    <row r="409" spans="1:47" s="165" customFormat="1" x14ac:dyDescent="0.35">
      <c r="A409" s="495" t="s">
        <v>246</v>
      </c>
      <c r="B409" s="491"/>
      <c r="C409" s="525"/>
      <c r="D409" s="525"/>
      <c r="E409" s="525"/>
      <c r="F409" s="525"/>
      <c r="G409" s="409" t="s">
        <v>247</v>
      </c>
      <c r="H409" s="525"/>
      <c r="I409" s="525"/>
      <c r="J409" s="525"/>
      <c r="K409" s="525"/>
      <c r="L409" s="525"/>
      <c r="M409" s="526"/>
      <c r="N409" s="432"/>
      <c r="P409" s="495" t="s">
        <v>246</v>
      </c>
      <c r="Q409" s="491"/>
      <c r="R409" s="525"/>
      <c r="S409" s="525"/>
      <c r="T409" s="525"/>
      <c r="U409" s="525"/>
      <c r="V409" s="525"/>
      <c r="W409" s="409" t="s">
        <v>247</v>
      </c>
      <c r="X409" s="525"/>
      <c r="Y409" s="525"/>
      <c r="Z409" s="525"/>
      <c r="AA409" s="525"/>
      <c r="AB409" s="525"/>
      <c r="AC409" s="525"/>
      <c r="AD409" s="526"/>
      <c r="AG409" s="495" t="s">
        <v>246</v>
      </c>
      <c r="AH409" s="491"/>
      <c r="AI409" s="525"/>
      <c r="AJ409" s="525"/>
      <c r="AK409" s="525"/>
      <c r="AL409" s="525"/>
      <c r="AM409" s="525"/>
      <c r="AN409" s="409" t="s">
        <v>247</v>
      </c>
      <c r="AO409" s="525"/>
      <c r="AP409" s="525"/>
      <c r="AQ409" s="525"/>
      <c r="AR409" s="525"/>
      <c r="AS409" s="525"/>
      <c r="AT409" s="525"/>
      <c r="AU409" s="526"/>
    </row>
    <row r="410" spans="1:47" x14ac:dyDescent="0.35">
      <c r="A410" s="522" t="s">
        <v>0</v>
      </c>
      <c r="B410" s="496"/>
      <c r="C410" s="512"/>
      <c r="D410" s="512"/>
      <c r="E410" s="512"/>
      <c r="F410" s="512"/>
      <c r="G410" s="512"/>
      <c r="H410" s="512"/>
      <c r="I410" s="512"/>
      <c r="J410" s="512"/>
      <c r="K410" s="512"/>
      <c r="L410" s="512"/>
      <c r="M410" s="527"/>
      <c r="P410" s="522" t="s">
        <v>0</v>
      </c>
      <c r="Q410" s="496"/>
      <c r="R410" s="617"/>
      <c r="S410" s="617"/>
      <c r="T410" s="617"/>
      <c r="U410" s="617"/>
      <c r="V410" s="617"/>
      <c r="W410" s="617"/>
      <c r="X410" s="617"/>
      <c r="Y410" s="617"/>
      <c r="Z410" s="617"/>
      <c r="AA410" s="617"/>
      <c r="AB410" s="617"/>
      <c r="AC410" s="617"/>
      <c r="AD410" s="618"/>
      <c r="AG410" s="522" t="s">
        <v>0</v>
      </c>
      <c r="AH410" s="496"/>
      <c r="AI410" s="617"/>
      <c r="AJ410" s="617"/>
      <c r="AK410" s="617"/>
      <c r="AL410" s="617"/>
      <c r="AM410" s="617"/>
      <c r="AN410" s="617"/>
      <c r="AO410" s="617"/>
      <c r="AP410" s="617"/>
      <c r="AQ410" s="617"/>
      <c r="AR410" s="617"/>
      <c r="AS410" s="617"/>
      <c r="AT410" s="617"/>
      <c r="AU410" s="618"/>
    </row>
    <row r="411" spans="1:47" x14ac:dyDescent="0.35">
      <c r="A411" s="522" t="s">
        <v>96</v>
      </c>
      <c r="B411" s="496"/>
      <c r="C411" s="512"/>
      <c r="D411" s="512"/>
      <c r="E411" s="512"/>
      <c r="F411" s="512"/>
      <c r="G411" s="512"/>
      <c r="H411" s="512"/>
      <c r="I411" s="512"/>
      <c r="J411" s="512"/>
      <c r="K411" s="512"/>
      <c r="L411" s="512"/>
      <c r="M411" s="527"/>
      <c r="P411" s="522" t="s">
        <v>96</v>
      </c>
      <c r="Q411" s="496"/>
      <c r="R411" s="617"/>
      <c r="S411" s="617"/>
      <c r="T411" s="617"/>
      <c r="U411" s="617"/>
      <c r="V411" s="617"/>
      <c r="W411" s="617"/>
      <c r="X411" s="617"/>
      <c r="Y411" s="617"/>
      <c r="Z411" s="617"/>
      <c r="AA411" s="617"/>
      <c r="AB411" s="617"/>
      <c r="AC411" s="617"/>
      <c r="AD411" s="618"/>
      <c r="AG411" s="522" t="s">
        <v>96</v>
      </c>
      <c r="AH411" s="496"/>
      <c r="AI411" s="617"/>
      <c r="AJ411" s="617"/>
      <c r="AK411" s="617"/>
      <c r="AL411" s="617"/>
      <c r="AM411" s="617"/>
      <c r="AN411" s="617"/>
      <c r="AO411" s="617"/>
      <c r="AP411" s="617"/>
      <c r="AQ411" s="617"/>
      <c r="AR411" s="617"/>
      <c r="AS411" s="617"/>
      <c r="AT411" s="617"/>
      <c r="AU411" s="618"/>
    </row>
    <row r="412" spans="1:47" ht="16" thickBot="1" x14ac:dyDescent="0.4">
      <c r="A412" s="540" t="s">
        <v>2</v>
      </c>
      <c r="B412" s="541"/>
      <c r="C412" s="528"/>
      <c r="D412" s="528"/>
      <c r="E412" s="528"/>
      <c r="F412" s="528"/>
      <c r="G412" s="528"/>
      <c r="H412" s="528"/>
      <c r="I412" s="528"/>
      <c r="J412" s="528"/>
      <c r="K412" s="528"/>
      <c r="L412" s="528"/>
      <c r="M412" s="529"/>
      <c r="P412" s="540" t="s">
        <v>2</v>
      </c>
      <c r="Q412" s="541"/>
      <c r="R412" s="494"/>
      <c r="S412" s="494"/>
      <c r="T412" s="494"/>
      <c r="U412" s="494"/>
      <c r="V412" s="494"/>
      <c r="W412" s="494"/>
      <c r="X412" s="494"/>
      <c r="Y412" s="494"/>
      <c r="Z412" s="494"/>
      <c r="AA412" s="494"/>
      <c r="AB412" s="494"/>
      <c r="AC412" s="494"/>
      <c r="AD412" s="619"/>
      <c r="AG412" s="540" t="s">
        <v>2</v>
      </c>
      <c r="AH412" s="541"/>
      <c r="AI412" s="494"/>
      <c r="AJ412" s="494"/>
      <c r="AK412" s="494"/>
      <c r="AL412" s="494"/>
      <c r="AM412" s="494"/>
      <c r="AN412" s="494"/>
      <c r="AO412" s="494"/>
      <c r="AP412" s="494"/>
      <c r="AQ412" s="494"/>
      <c r="AR412" s="494"/>
      <c r="AS412" s="494"/>
      <c r="AT412" s="494"/>
      <c r="AU412" s="619"/>
    </row>
    <row r="413" spans="1:47" ht="16" thickBot="1" x14ac:dyDescent="0.4">
      <c r="F413" s="357"/>
      <c r="G413" s="357"/>
    </row>
    <row r="414" spans="1:47" s="242" customFormat="1" x14ac:dyDescent="0.35">
      <c r="A414" s="502" t="s">
        <v>84</v>
      </c>
      <c r="B414" s="503"/>
      <c r="C414" s="503"/>
      <c r="D414" s="503"/>
      <c r="E414" s="503"/>
      <c r="F414" s="503"/>
      <c r="G414" s="503"/>
      <c r="H414" s="503"/>
      <c r="I414" s="503"/>
      <c r="J414" s="503"/>
      <c r="K414" s="503"/>
      <c r="L414" s="503"/>
      <c r="M414" s="518"/>
      <c r="N414" s="413"/>
      <c r="P414" s="502" t="s">
        <v>84</v>
      </c>
      <c r="Q414" s="503"/>
      <c r="R414" s="503"/>
      <c r="S414" s="503"/>
      <c r="T414" s="503"/>
      <c r="U414" s="503"/>
      <c r="V414" s="503"/>
      <c r="W414" s="503"/>
      <c r="X414" s="503"/>
      <c r="Y414" s="503"/>
      <c r="Z414" s="503"/>
      <c r="AA414" s="503"/>
      <c r="AB414" s="503"/>
      <c r="AC414" s="503"/>
      <c r="AD414" s="518"/>
      <c r="AE414" s="413"/>
      <c r="AG414" s="502" t="s">
        <v>84</v>
      </c>
      <c r="AH414" s="503"/>
      <c r="AI414" s="503"/>
      <c r="AJ414" s="503"/>
      <c r="AK414" s="503"/>
      <c r="AL414" s="503"/>
      <c r="AM414" s="503"/>
      <c r="AN414" s="503"/>
      <c r="AO414" s="503"/>
      <c r="AP414" s="503"/>
      <c r="AQ414" s="503"/>
      <c r="AR414" s="503"/>
      <c r="AS414" s="503"/>
      <c r="AT414" s="503"/>
      <c r="AU414" s="518"/>
    </row>
    <row r="415" spans="1:47" s="242" customFormat="1" x14ac:dyDescent="0.35">
      <c r="A415" s="419"/>
      <c r="B415" s="412" t="s">
        <v>85</v>
      </c>
      <c r="C415" s="496" t="s">
        <v>13</v>
      </c>
      <c r="D415" s="496"/>
      <c r="E415" s="424" t="s">
        <v>14</v>
      </c>
      <c r="F415" s="412" t="s">
        <v>171</v>
      </c>
      <c r="G415" s="412" t="s">
        <v>68</v>
      </c>
      <c r="H415" s="422" t="s">
        <v>151</v>
      </c>
      <c r="I415" s="412" t="s">
        <v>80</v>
      </c>
      <c r="J415" s="412" t="s">
        <v>81</v>
      </c>
      <c r="K415" s="422" t="s">
        <v>82</v>
      </c>
      <c r="L415" s="412" t="s">
        <v>150</v>
      </c>
      <c r="M415" s="259" t="s">
        <v>18</v>
      </c>
      <c r="N415" s="413"/>
      <c r="P415" s="419"/>
      <c r="Q415" s="412" t="s">
        <v>85</v>
      </c>
      <c r="R415" s="496" t="s">
        <v>13</v>
      </c>
      <c r="S415" s="496"/>
      <c r="T415" s="424" t="s">
        <v>14</v>
      </c>
      <c r="U415" s="260" t="s">
        <v>266</v>
      </c>
      <c r="V415" s="424" t="s">
        <v>171</v>
      </c>
      <c r="W415" s="424" t="s">
        <v>68</v>
      </c>
      <c r="X415" s="260" t="s">
        <v>151</v>
      </c>
      <c r="Y415" s="424" t="s">
        <v>80</v>
      </c>
      <c r="Z415" s="424" t="s">
        <v>81</v>
      </c>
      <c r="AA415" s="260" t="s">
        <v>82</v>
      </c>
      <c r="AB415" s="424" t="s">
        <v>150</v>
      </c>
      <c r="AC415" s="260" t="s">
        <v>18</v>
      </c>
      <c r="AD415" s="267" t="s">
        <v>114</v>
      </c>
      <c r="AE415" s="413"/>
      <c r="AG415" s="419"/>
      <c r="AH415" s="412" t="s">
        <v>85</v>
      </c>
      <c r="AI415" s="496" t="s">
        <v>13</v>
      </c>
      <c r="AJ415" s="496"/>
      <c r="AK415" s="424" t="s">
        <v>14</v>
      </c>
      <c r="AL415" s="260" t="s">
        <v>266</v>
      </c>
      <c r="AM415" s="424" t="s">
        <v>171</v>
      </c>
      <c r="AN415" s="424" t="s">
        <v>68</v>
      </c>
      <c r="AO415" s="260" t="s">
        <v>151</v>
      </c>
      <c r="AP415" s="424" t="s">
        <v>80</v>
      </c>
      <c r="AQ415" s="424" t="s">
        <v>81</v>
      </c>
      <c r="AR415" s="260" t="s">
        <v>82</v>
      </c>
      <c r="AS415" s="424" t="s">
        <v>150</v>
      </c>
      <c r="AT415" s="260" t="s">
        <v>213</v>
      </c>
      <c r="AU415" s="267" t="s">
        <v>269</v>
      </c>
    </row>
    <row r="416" spans="1:47" x14ac:dyDescent="0.35">
      <c r="A416" s="415">
        <v>1</v>
      </c>
      <c r="B416" s="420"/>
      <c r="C416" s="491"/>
      <c r="D416" s="491"/>
      <c r="E416" s="423"/>
      <c r="F416" s="234">
        <v>0</v>
      </c>
      <c r="G416" s="234">
        <v>0</v>
      </c>
      <c r="H416" s="235">
        <f>SUM(F416:G416)</f>
        <v>0</v>
      </c>
      <c r="I416" s="234">
        <v>0</v>
      </c>
      <c r="J416" s="234">
        <v>0</v>
      </c>
      <c r="K416" s="235">
        <f>SUM(I416:J416)</f>
        <v>0</v>
      </c>
      <c r="L416" s="234">
        <v>0</v>
      </c>
      <c r="M416" s="236">
        <f>SUM(H416, K416, L416)</f>
        <v>0</v>
      </c>
      <c r="N416" s="222"/>
      <c r="P416" s="415">
        <v>1</v>
      </c>
      <c r="Q416" s="420"/>
      <c r="R416" s="491"/>
      <c r="S416" s="491"/>
      <c r="T416" s="409"/>
      <c r="U416" s="162">
        <f>AU336</f>
        <v>0</v>
      </c>
      <c r="V416" s="234">
        <v>0</v>
      </c>
      <c r="W416" s="234">
        <v>0</v>
      </c>
      <c r="X416" s="295">
        <f>SUM(V416:W416)</f>
        <v>0</v>
      </c>
      <c r="Y416" s="234">
        <v>0</v>
      </c>
      <c r="Z416" s="234">
        <v>0</v>
      </c>
      <c r="AA416" s="295">
        <f>SUM(Y416:Z416)</f>
        <v>0</v>
      </c>
      <c r="AB416" s="234">
        <v>0</v>
      </c>
      <c r="AC416" s="295">
        <f>SUM(X416, AA416, AB416)</f>
        <v>0</v>
      </c>
      <c r="AD416" s="296">
        <f>M416-AC416</f>
        <v>0</v>
      </c>
      <c r="AE416" s="222"/>
      <c r="AG416" s="415">
        <v>1</v>
      </c>
      <c r="AH416" s="420"/>
      <c r="AI416" s="491"/>
      <c r="AJ416" s="491"/>
      <c r="AK416" s="409"/>
      <c r="AL416" s="307">
        <f>AU336</f>
        <v>0</v>
      </c>
      <c r="AM416" s="234">
        <v>0</v>
      </c>
      <c r="AN416" s="234">
        <v>0</v>
      </c>
      <c r="AO416" s="277">
        <f>SUM(AM416:AN416)</f>
        <v>0</v>
      </c>
      <c r="AP416" s="234">
        <v>0</v>
      </c>
      <c r="AQ416" s="234">
        <v>0</v>
      </c>
      <c r="AR416" s="277">
        <f>SUM(AP416:AQ416)</f>
        <v>0</v>
      </c>
      <c r="AS416" s="234">
        <v>0</v>
      </c>
      <c r="AT416" s="277">
        <f>SUM(AO416, AR416, AS416)</f>
        <v>0</v>
      </c>
      <c r="AU416" s="278">
        <f>IF($S$473&lt;&gt;0, AC416+AL416-AT416, M416+AL416-AT416)</f>
        <v>0</v>
      </c>
    </row>
    <row r="417" spans="1:48" x14ac:dyDescent="0.35">
      <c r="A417" s="415">
        <v>2</v>
      </c>
      <c r="B417" s="420"/>
      <c r="C417" s="491"/>
      <c r="D417" s="491"/>
      <c r="E417" s="423"/>
      <c r="F417" s="234">
        <v>0</v>
      </c>
      <c r="G417" s="234">
        <v>0</v>
      </c>
      <c r="H417" s="235">
        <f t="shared" ref="H417:H422" si="364">SUM(F417:G417)</f>
        <v>0</v>
      </c>
      <c r="I417" s="234">
        <v>0</v>
      </c>
      <c r="J417" s="234">
        <v>0</v>
      </c>
      <c r="K417" s="235">
        <f t="shared" ref="K417:K422" si="365">SUM(I417:J417)</f>
        <v>0</v>
      </c>
      <c r="L417" s="234">
        <v>0</v>
      </c>
      <c r="M417" s="236">
        <f t="shared" ref="M417:M422" si="366">SUM(H417, K417, L417)</f>
        <v>0</v>
      </c>
      <c r="N417" s="222"/>
      <c r="P417" s="415">
        <v>2</v>
      </c>
      <c r="Q417" s="420"/>
      <c r="R417" s="491"/>
      <c r="S417" s="491"/>
      <c r="T417" s="409"/>
      <c r="U417" s="162">
        <f t="shared" ref="U417:U423" si="367">AU337</f>
        <v>0</v>
      </c>
      <c r="V417" s="234">
        <v>0</v>
      </c>
      <c r="W417" s="234">
        <v>0</v>
      </c>
      <c r="X417" s="295">
        <f t="shared" ref="X417:X422" si="368">SUM(V417:W417)</f>
        <v>0</v>
      </c>
      <c r="Y417" s="234">
        <v>0</v>
      </c>
      <c r="Z417" s="234">
        <v>0</v>
      </c>
      <c r="AA417" s="295">
        <f t="shared" ref="AA417:AA422" si="369">SUM(Y417:Z417)</f>
        <v>0</v>
      </c>
      <c r="AB417" s="234">
        <v>0</v>
      </c>
      <c r="AC417" s="295">
        <f t="shared" ref="AC417:AC422" si="370">SUM(X417, AA417, AB417)</f>
        <v>0</v>
      </c>
      <c r="AD417" s="296">
        <f t="shared" ref="AD417:AD422" si="371">M417-AC417</f>
        <v>0</v>
      </c>
      <c r="AE417" s="222"/>
      <c r="AG417" s="415">
        <v>2</v>
      </c>
      <c r="AH417" s="420"/>
      <c r="AI417" s="491"/>
      <c r="AJ417" s="491"/>
      <c r="AK417" s="409"/>
      <c r="AL417" s="307">
        <f t="shared" ref="AL417:AL423" si="372">AU337</f>
        <v>0</v>
      </c>
      <c r="AM417" s="234">
        <v>0</v>
      </c>
      <c r="AN417" s="234">
        <v>0</v>
      </c>
      <c r="AO417" s="277">
        <f t="shared" ref="AO417:AO422" si="373">SUM(AM417:AN417)</f>
        <v>0</v>
      </c>
      <c r="AP417" s="234">
        <v>0</v>
      </c>
      <c r="AQ417" s="234">
        <v>0</v>
      </c>
      <c r="AR417" s="277">
        <f t="shared" ref="AR417:AR422" si="374">SUM(AP417:AQ417)</f>
        <v>0</v>
      </c>
      <c r="AS417" s="234">
        <v>0</v>
      </c>
      <c r="AT417" s="277">
        <f t="shared" ref="AT417:AT422" si="375">SUM(AO417, AR417, AS417)</f>
        <v>0</v>
      </c>
      <c r="AU417" s="278">
        <f t="shared" ref="AU417:AU423" si="376">IF($S$473&lt;&gt;0, AC417+AL417-AT417, M417+AL417-AT417)</f>
        <v>0</v>
      </c>
    </row>
    <row r="418" spans="1:48" x14ac:dyDescent="0.35">
      <c r="A418" s="415">
        <v>3</v>
      </c>
      <c r="B418" s="420"/>
      <c r="C418" s="491"/>
      <c r="D418" s="491"/>
      <c r="E418" s="423"/>
      <c r="F418" s="234">
        <v>0</v>
      </c>
      <c r="G418" s="234">
        <v>0</v>
      </c>
      <c r="H418" s="235">
        <f t="shared" si="364"/>
        <v>0</v>
      </c>
      <c r="I418" s="234">
        <v>0</v>
      </c>
      <c r="J418" s="234">
        <v>0</v>
      </c>
      <c r="K418" s="235">
        <f t="shared" si="365"/>
        <v>0</v>
      </c>
      <c r="L418" s="234">
        <v>0</v>
      </c>
      <c r="M418" s="236">
        <f t="shared" si="366"/>
        <v>0</v>
      </c>
      <c r="N418" s="222"/>
      <c r="P418" s="415">
        <v>3</v>
      </c>
      <c r="Q418" s="420"/>
      <c r="R418" s="491"/>
      <c r="S418" s="491"/>
      <c r="T418" s="409"/>
      <c r="U418" s="162">
        <f t="shared" si="367"/>
        <v>0</v>
      </c>
      <c r="V418" s="234">
        <v>0</v>
      </c>
      <c r="W418" s="234">
        <v>0</v>
      </c>
      <c r="X418" s="295">
        <f t="shared" si="368"/>
        <v>0</v>
      </c>
      <c r="Y418" s="234">
        <v>0</v>
      </c>
      <c r="Z418" s="234">
        <v>0</v>
      </c>
      <c r="AA418" s="295">
        <f t="shared" si="369"/>
        <v>0</v>
      </c>
      <c r="AB418" s="234">
        <v>0</v>
      </c>
      <c r="AC418" s="295">
        <f t="shared" si="370"/>
        <v>0</v>
      </c>
      <c r="AD418" s="296">
        <f t="shared" si="371"/>
        <v>0</v>
      </c>
      <c r="AE418" s="222"/>
      <c r="AG418" s="415">
        <v>3</v>
      </c>
      <c r="AH418" s="420"/>
      <c r="AI418" s="491"/>
      <c r="AJ418" s="491"/>
      <c r="AK418" s="409"/>
      <c r="AL418" s="307">
        <f t="shared" si="372"/>
        <v>0</v>
      </c>
      <c r="AM418" s="234">
        <v>0</v>
      </c>
      <c r="AN418" s="234">
        <v>0</v>
      </c>
      <c r="AO418" s="277">
        <f t="shared" si="373"/>
        <v>0</v>
      </c>
      <c r="AP418" s="234">
        <v>0</v>
      </c>
      <c r="AQ418" s="234">
        <v>0</v>
      </c>
      <c r="AR418" s="277">
        <f t="shared" si="374"/>
        <v>0</v>
      </c>
      <c r="AS418" s="234">
        <v>0</v>
      </c>
      <c r="AT418" s="277">
        <f t="shared" si="375"/>
        <v>0</v>
      </c>
      <c r="AU418" s="278">
        <f t="shared" si="376"/>
        <v>0</v>
      </c>
    </row>
    <row r="419" spans="1:48" x14ac:dyDescent="0.35">
      <c r="A419" s="415">
        <v>4</v>
      </c>
      <c r="B419" s="420"/>
      <c r="C419" s="491"/>
      <c r="D419" s="491"/>
      <c r="E419" s="423"/>
      <c r="F419" s="234">
        <v>0</v>
      </c>
      <c r="G419" s="234">
        <v>0</v>
      </c>
      <c r="H419" s="235">
        <f>SUM(F419:G419)</f>
        <v>0</v>
      </c>
      <c r="I419" s="234">
        <v>0</v>
      </c>
      <c r="J419" s="234">
        <v>0</v>
      </c>
      <c r="K419" s="235">
        <f>SUM(I419:J419)</f>
        <v>0</v>
      </c>
      <c r="L419" s="234">
        <v>0</v>
      </c>
      <c r="M419" s="236">
        <f>SUM(H419, K419, L419)</f>
        <v>0</v>
      </c>
      <c r="N419" s="222"/>
      <c r="P419" s="415">
        <v>4</v>
      </c>
      <c r="Q419" s="420"/>
      <c r="R419" s="491"/>
      <c r="S419" s="491"/>
      <c r="T419" s="409"/>
      <c r="U419" s="162">
        <f t="shared" si="367"/>
        <v>0</v>
      </c>
      <c r="V419" s="234">
        <v>0</v>
      </c>
      <c r="W419" s="234">
        <v>0</v>
      </c>
      <c r="X419" s="295">
        <f t="shared" si="368"/>
        <v>0</v>
      </c>
      <c r="Y419" s="234">
        <v>0</v>
      </c>
      <c r="Z419" s="234">
        <v>0</v>
      </c>
      <c r="AA419" s="295">
        <f t="shared" si="369"/>
        <v>0</v>
      </c>
      <c r="AB419" s="234">
        <v>0</v>
      </c>
      <c r="AC419" s="295">
        <f t="shared" si="370"/>
        <v>0</v>
      </c>
      <c r="AD419" s="296">
        <f t="shared" si="371"/>
        <v>0</v>
      </c>
      <c r="AE419" s="222"/>
      <c r="AG419" s="415">
        <v>4</v>
      </c>
      <c r="AH419" s="420"/>
      <c r="AI419" s="491"/>
      <c r="AJ419" s="491"/>
      <c r="AK419" s="409"/>
      <c r="AL419" s="307">
        <f t="shared" si="372"/>
        <v>0</v>
      </c>
      <c r="AM419" s="234">
        <v>0</v>
      </c>
      <c r="AN419" s="234">
        <v>0</v>
      </c>
      <c r="AO419" s="277">
        <f t="shared" si="373"/>
        <v>0</v>
      </c>
      <c r="AP419" s="234">
        <v>0</v>
      </c>
      <c r="AQ419" s="234">
        <v>0</v>
      </c>
      <c r="AR419" s="277">
        <f t="shared" si="374"/>
        <v>0</v>
      </c>
      <c r="AS419" s="234">
        <v>0</v>
      </c>
      <c r="AT419" s="277">
        <f t="shared" si="375"/>
        <v>0</v>
      </c>
      <c r="AU419" s="278">
        <f t="shared" si="376"/>
        <v>0</v>
      </c>
    </row>
    <row r="420" spans="1:48" x14ac:dyDescent="0.35">
      <c r="A420" s="415">
        <v>5</v>
      </c>
      <c r="B420" s="420"/>
      <c r="C420" s="491"/>
      <c r="D420" s="491"/>
      <c r="E420" s="423"/>
      <c r="F420" s="234">
        <v>0</v>
      </c>
      <c r="G420" s="234">
        <v>0</v>
      </c>
      <c r="H420" s="235">
        <f t="shared" si="364"/>
        <v>0</v>
      </c>
      <c r="I420" s="234">
        <v>0</v>
      </c>
      <c r="J420" s="234">
        <v>0</v>
      </c>
      <c r="K420" s="235">
        <f t="shared" si="365"/>
        <v>0</v>
      </c>
      <c r="L420" s="234">
        <v>0</v>
      </c>
      <c r="M420" s="236">
        <f t="shared" si="366"/>
        <v>0</v>
      </c>
      <c r="N420" s="222"/>
      <c r="P420" s="415">
        <v>5</v>
      </c>
      <c r="Q420" s="420"/>
      <c r="R420" s="491"/>
      <c r="S420" s="491"/>
      <c r="T420" s="409"/>
      <c r="U420" s="162">
        <f t="shared" si="367"/>
        <v>0</v>
      </c>
      <c r="V420" s="234">
        <v>0</v>
      </c>
      <c r="W420" s="234">
        <v>0</v>
      </c>
      <c r="X420" s="295">
        <f t="shared" si="368"/>
        <v>0</v>
      </c>
      <c r="Y420" s="234">
        <v>0</v>
      </c>
      <c r="Z420" s="234">
        <v>0</v>
      </c>
      <c r="AA420" s="295">
        <f t="shared" si="369"/>
        <v>0</v>
      </c>
      <c r="AB420" s="234">
        <v>0</v>
      </c>
      <c r="AC420" s="295">
        <f t="shared" si="370"/>
        <v>0</v>
      </c>
      <c r="AD420" s="296">
        <f t="shared" si="371"/>
        <v>0</v>
      </c>
      <c r="AE420" s="222"/>
      <c r="AG420" s="415">
        <v>5</v>
      </c>
      <c r="AH420" s="420"/>
      <c r="AI420" s="491"/>
      <c r="AJ420" s="491"/>
      <c r="AK420" s="409"/>
      <c r="AL420" s="307">
        <f t="shared" si="372"/>
        <v>0</v>
      </c>
      <c r="AM420" s="234">
        <v>0</v>
      </c>
      <c r="AN420" s="234">
        <v>0</v>
      </c>
      <c r="AO420" s="277">
        <f t="shared" si="373"/>
        <v>0</v>
      </c>
      <c r="AP420" s="234">
        <v>0</v>
      </c>
      <c r="AQ420" s="234">
        <v>0</v>
      </c>
      <c r="AR420" s="277">
        <f t="shared" si="374"/>
        <v>0</v>
      </c>
      <c r="AS420" s="234">
        <v>0</v>
      </c>
      <c r="AT420" s="277">
        <f t="shared" si="375"/>
        <v>0</v>
      </c>
      <c r="AU420" s="278">
        <f t="shared" si="376"/>
        <v>0</v>
      </c>
    </row>
    <row r="421" spans="1:48" x14ac:dyDescent="0.35">
      <c r="A421" s="415">
        <v>6</v>
      </c>
      <c r="B421" s="420"/>
      <c r="C421" s="491"/>
      <c r="D421" s="491"/>
      <c r="E421" s="423"/>
      <c r="F421" s="234">
        <v>0</v>
      </c>
      <c r="G421" s="234">
        <v>0</v>
      </c>
      <c r="H421" s="235">
        <f t="shared" si="364"/>
        <v>0</v>
      </c>
      <c r="I421" s="234">
        <v>0</v>
      </c>
      <c r="J421" s="234">
        <v>0</v>
      </c>
      <c r="K421" s="235">
        <f t="shared" si="365"/>
        <v>0</v>
      </c>
      <c r="L421" s="234">
        <v>0</v>
      </c>
      <c r="M421" s="236">
        <f t="shared" si="366"/>
        <v>0</v>
      </c>
      <c r="N421" s="222"/>
      <c r="P421" s="415">
        <v>6</v>
      </c>
      <c r="Q421" s="420"/>
      <c r="R421" s="491"/>
      <c r="S421" s="491"/>
      <c r="T421" s="409"/>
      <c r="U421" s="162">
        <f t="shared" si="367"/>
        <v>0</v>
      </c>
      <c r="V421" s="234">
        <v>0</v>
      </c>
      <c r="W421" s="234">
        <v>0</v>
      </c>
      <c r="X421" s="295">
        <f t="shared" si="368"/>
        <v>0</v>
      </c>
      <c r="Y421" s="234">
        <v>0</v>
      </c>
      <c r="Z421" s="234">
        <v>0</v>
      </c>
      <c r="AA421" s="295">
        <f t="shared" si="369"/>
        <v>0</v>
      </c>
      <c r="AB421" s="234">
        <v>0</v>
      </c>
      <c r="AC421" s="295">
        <f t="shared" si="370"/>
        <v>0</v>
      </c>
      <c r="AD421" s="296">
        <f t="shared" si="371"/>
        <v>0</v>
      </c>
      <c r="AE421" s="222"/>
      <c r="AG421" s="415">
        <v>6</v>
      </c>
      <c r="AH421" s="420"/>
      <c r="AI421" s="491"/>
      <c r="AJ421" s="491"/>
      <c r="AK421" s="409"/>
      <c r="AL421" s="307">
        <f t="shared" si="372"/>
        <v>0</v>
      </c>
      <c r="AM421" s="234">
        <v>0</v>
      </c>
      <c r="AN421" s="234">
        <v>0</v>
      </c>
      <c r="AO421" s="277">
        <f t="shared" si="373"/>
        <v>0</v>
      </c>
      <c r="AP421" s="234">
        <v>0</v>
      </c>
      <c r="AQ421" s="234">
        <v>0</v>
      </c>
      <c r="AR421" s="277">
        <f t="shared" si="374"/>
        <v>0</v>
      </c>
      <c r="AS421" s="234">
        <v>0</v>
      </c>
      <c r="AT421" s="277">
        <f t="shared" si="375"/>
        <v>0</v>
      </c>
      <c r="AU421" s="278">
        <f t="shared" si="376"/>
        <v>0</v>
      </c>
    </row>
    <row r="422" spans="1:48" x14ac:dyDescent="0.35">
      <c r="A422" s="620" t="s">
        <v>180</v>
      </c>
      <c r="B422" s="617"/>
      <c r="C422" s="532">
        <v>0</v>
      </c>
      <c r="D422" s="532"/>
      <c r="E422" s="423"/>
      <c r="F422" s="234">
        <v>0</v>
      </c>
      <c r="G422" s="234">
        <v>0</v>
      </c>
      <c r="H422" s="235">
        <f t="shared" si="364"/>
        <v>0</v>
      </c>
      <c r="I422" s="234">
        <v>0</v>
      </c>
      <c r="J422" s="234">
        <v>0</v>
      </c>
      <c r="K422" s="235">
        <f t="shared" si="365"/>
        <v>0</v>
      </c>
      <c r="L422" s="234">
        <v>0</v>
      </c>
      <c r="M422" s="236">
        <f t="shared" si="366"/>
        <v>0</v>
      </c>
      <c r="N422" s="222"/>
      <c r="P422" s="620" t="s">
        <v>180</v>
      </c>
      <c r="Q422" s="617"/>
      <c r="R422" s="532">
        <v>0</v>
      </c>
      <c r="S422" s="532"/>
      <c r="T422" s="409"/>
      <c r="U422" s="162">
        <f t="shared" si="367"/>
        <v>0</v>
      </c>
      <c r="V422" s="234">
        <v>0</v>
      </c>
      <c r="W422" s="234">
        <v>0</v>
      </c>
      <c r="X422" s="295">
        <f t="shared" si="368"/>
        <v>0</v>
      </c>
      <c r="Y422" s="234">
        <v>0</v>
      </c>
      <c r="Z422" s="234">
        <v>0</v>
      </c>
      <c r="AA422" s="295">
        <f t="shared" si="369"/>
        <v>0</v>
      </c>
      <c r="AB422" s="234">
        <v>0</v>
      </c>
      <c r="AC422" s="295">
        <f t="shared" si="370"/>
        <v>0</v>
      </c>
      <c r="AD422" s="296">
        <f t="shared" si="371"/>
        <v>0</v>
      </c>
      <c r="AE422" s="222"/>
      <c r="AG422" s="620" t="s">
        <v>180</v>
      </c>
      <c r="AH422" s="617"/>
      <c r="AI422" s="532">
        <v>0</v>
      </c>
      <c r="AJ422" s="532"/>
      <c r="AK422" s="409"/>
      <c r="AL422" s="307">
        <f t="shared" si="372"/>
        <v>0</v>
      </c>
      <c r="AM422" s="234">
        <v>0</v>
      </c>
      <c r="AN422" s="234">
        <v>0</v>
      </c>
      <c r="AO422" s="277">
        <f t="shared" si="373"/>
        <v>0</v>
      </c>
      <c r="AP422" s="234">
        <v>0</v>
      </c>
      <c r="AQ422" s="234">
        <v>0</v>
      </c>
      <c r="AR422" s="277">
        <f t="shared" si="374"/>
        <v>0</v>
      </c>
      <c r="AS422" s="234">
        <v>0</v>
      </c>
      <c r="AT422" s="277">
        <f t="shared" si="375"/>
        <v>0</v>
      </c>
      <c r="AU422" s="278">
        <f t="shared" si="376"/>
        <v>0</v>
      </c>
    </row>
    <row r="423" spans="1:48" ht="16" thickBot="1" x14ac:dyDescent="0.4">
      <c r="A423" s="493" t="s">
        <v>207</v>
      </c>
      <c r="B423" s="494"/>
      <c r="C423" s="497">
        <f>COUNTA(B416:B421)+C422</f>
        <v>0</v>
      </c>
      <c r="D423" s="497"/>
      <c r="E423" s="411"/>
      <c r="F423" s="250">
        <f>SUM(F416:F422)</f>
        <v>0</v>
      </c>
      <c r="G423" s="250">
        <f>SUM(G416:G422)</f>
        <v>0</v>
      </c>
      <c r="H423" s="250">
        <f t="shared" ref="H423:L423" si="377">SUM(H416:H422)</f>
        <v>0</v>
      </c>
      <c r="I423" s="250">
        <f t="shared" si="377"/>
        <v>0</v>
      </c>
      <c r="J423" s="250">
        <f>SUM(J416:J422)</f>
        <v>0</v>
      </c>
      <c r="K423" s="250">
        <f t="shared" si="377"/>
        <v>0</v>
      </c>
      <c r="L423" s="250">
        <f t="shared" si="377"/>
        <v>0</v>
      </c>
      <c r="M423" s="237">
        <f>SUM(M416:M422)</f>
        <v>0</v>
      </c>
      <c r="N423" s="222"/>
      <c r="P423" s="493" t="s">
        <v>207</v>
      </c>
      <c r="Q423" s="494"/>
      <c r="R423" s="498">
        <f>COUNTA(Q416:Q421)+R422</f>
        <v>0</v>
      </c>
      <c r="S423" s="498"/>
      <c r="T423" s="411"/>
      <c r="U423" s="339">
        <f t="shared" si="367"/>
        <v>0</v>
      </c>
      <c r="V423" s="293">
        <f>SUM(V416:V422)</f>
        <v>0</v>
      </c>
      <c r="W423" s="293">
        <f>SUM(W416:W422)</f>
        <v>0</v>
      </c>
      <c r="X423" s="293">
        <f t="shared" ref="X423:AB423" si="378">SUM(X416:X422)</f>
        <v>0</v>
      </c>
      <c r="Y423" s="293">
        <f t="shared" si="378"/>
        <v>0</v>
      </c>
      <c r="Z423" s="293">
        <f t="shared" si="378"/>
        <v>0</v>
      </c>
      <c r="AA423" s="293">
        <f t="shared" si="378"/>
        <v>0</v>
      </c>
      <c r="AB423" s="293">
        <f t="shared" si="378"/>
        <v>0</v>
      </c>
      <c r="AC423" s="293">
        <f>SUM(AC416:AC422)</f>
        <v>0</v>
      </c>
      <c r="AD423" s="294">
        <f>SUM(AD416:AD422)</f>
        <v>0</v>
      </c>
      <c r="AE423" s="222"/>
      <c r="AG423" s="493" t="s">
        <v>207</v>
      </c>
      <c r="AH423" s="494"/>
      <c r="AI423" s="543">
        <f>COUNTA(AH416:AH421)+AI422</f>
        <v>0</v>
      </c>
      <c r="AJ423" s="543"/>
      <c r="AK423" s="411"/>
      <c r="AL423" s="337">
        <f t="shared" si="372"/>
        <v>0</v>
      </c>
      <c r="AM423" s="275">
        <f>SUM(AM416:AM422)</f>
        <v>0</v>
      </c>
      <c r="AN423" s="275">
        <f>SUM(AN416:AN422)</f>
        <v>0</v>
      </c>
      <c r="AO423" s="275">
        <f t="shared" ref="AO423:AT423" si="379">SUM(AO416:AO422)</f>
        <v>0</v>
      </c>
      <c r="AP423" s="275">
        <f t="shared" si="379"/>
        <v>0</v>
      </c>
      <c r="AQ423" s="275">
        <f t="shared" si="379"/>
        <v>0</v>
      </c>
      <c r="AR423" s="275">
        <f t="shared" si="379"/>
        <v>0</v>
      </c>
      <c r="AS423" s="275">
        <f t="shared" si="379"/>
        <v>0</v>
      </c>
      <c r="AT423" s="275">
        <f t="shared" si="379"/>
        <v>0</v>
      </c>
      <c r="AU423" s="276">
        <f t="shared" si="376"/>
        <v>0</v>
      </c>
      <c r="AV423" s="358"/>
    </row>
    <row r="424" spans="1:48" ht="3.75" customHeight="1" thickBot="1" x14ac:dyDescent="0.4">
      <c r="F424" s="357"/>
      <c r="G424" s="357"/>
      <c r="Y424" s="163"/>
      <c r="Z424" s="163"/>
      <c r="AA424" s="163"/>
      <c r="AB424" s="163"/>
      <c r="AC424" s="163"/>
      <c r="AD424" s="163"/>
      <c r="AE424" s="358"/>
    </row>
    <row r="425" spans="1:48" s="242" customFormat="1" x14ac:dyDescent="0.35">
      <c r="A425" s="502" t="s">
        <v>186</v>
      </c>
      <c r="B425" s="503"/>
      <c r="C425" s="503"/>
      <c r="D425" s="503"/>
      <c r="E425" s="503"/>
      <c r="F425" s="503"/>
      <c r="G425" s="503"/>
      <c r="H425" s="503"/>
      <c r="I425" s="503"/>
      <c r="J425" s="503"/>
      <c r="K425" s="503"/>
      <c r="L425" s="503"/>
      <c r="M425" s="518"/>
      <c r="N425" s="413"/>
      <c r="P425" s="502" t="s">
        <v>186</v>
      </c>
      <c r="Q425" s="503"/>
      <c r="R425" s="503"/>
      <c r="S425" s="503"/>
      <c r="T425" s="503"/>
      <c r="U425" s="503"/>
      <c r="V425" s="503"/>
      <c r="W425" s="503"/>
      <c r="X425" s="503"/>
      <c r="Y425" s="503"/>
      <c r="Z425" s="503"/>
      <c r="AA425" s="503"/>
      <c r="AB425" s="503"/>
      <c r="AC425" s="503"/>
      <c r="AD425" s="418"/>
      <c r="AE425" s="413"/>
      <c r="AG425" s="502" t="s">
        <v>186</v>
      </c>
      <c r="AH425" s="503"/>
      <c r="AI425" s="503"/>
      <c r="AJ425" s="503"/>
      <c r="AK425" s="503"/>
      <c r="AL425" s="503"/>
      <c r="AM425" s="503"/>
      <c r="AN425" s="503"/>
      <c r="AO425" s="503"/>
      <c r="AP425" s="503"/>
      <c r="AQ425" s="503"/>
      <c r="AR425" s="503"/>
      <c r="AS425" s="503"/>
      <c r="AT425" s="503"/>
      <c r="AU425" s="418"/>
    </row>
    <row r="426" spans="1:48" s="242" customFormat="1" ht="31.5" customHeight="1" x14ac:dyDescent="0.35">
      <c r="A426" s="534" t="s">
        <v>188</v>
      </c>
      <c r="B426" s="533"/>
      <c r="C426" s="533" t="s">
        <v>13</v>
      </c>
      <c r="D426" s="533"/>
      <c r="E426" s="424" t="s">
        <v>14</v>
      </c>
      <c r="F426" s="412" t="s">
        <v>171</v>
      </c>
      <c r="G426" s="412" t="s">
        <v>68</v>
      </c>
      <c r="H426" s="422" t="s">
        <v>151</v>
      </c>
      <c r="I426" s="412" t="s">
        <v>80</v>
      </c>
      <c r="J426" s="412" t="s">
        <v>81</v>
      </c>
      <c r="K426" s="422" t="s">
        <v>82</v>
      </c>
      <c r="L426" s="412" t="s">
        <v>150</v>
      </c>
      <c r="M426" s="259" t="s">
        <v>18</v>
      </c>
      <c r="N426" s="413"/>
      <c r="P426" s="534" t="s">
        <v>188</v>
      </c>
      <c r="Q426" s="533"/>
      <c r="R426" s="533" t="s">
        <v>13</v>
      </c>
      <c r="S426" s="533"/>
      <c r="T426" s="424" t="s">
        <v>14</v>
      </c>
      <c r="U426" s="260" t="s">
        <v>266</v>
      </c>
      <c r="V426" s="424" t="s">
        <v>171</v>
      </c>
      <c r="W426" s="424" t="s">
        <v>68</v>
      </c>
      <c r="X426" s="260" t="s">
        <v>151</v>
      </c>
      <c r="Y426" s="424" t="s">
        <v>80</v>
      </c>
      <c r="Z426" s="424" t="s">
        <v>81</v>
      </c>
      <c r="AA426" s="260" t="s">
        <v>82</v>
      </c>
      <c r="AB426" s="424" t="s">
        <v>150</v>
      </c>
      <c r="AC426" s="260" t="s">
        <v>18</v>
      </c>
      <c r="AD426" s="267" t="s">
        <v>114</v>
      </c>
      <c r="AE426" s="413"/>
      <c r="AG426" s="534" t="s">
        <v>188</v>
      </c>
      <c r="AH426" s="533"/>
      <c r="AI426" s="533" t="s">
        <v>13</v>
      </c>
      <c r="AJ426" s="533"/>
      <c r="AK426" s="424" t="s">
        <v>14</v>
      </c>
      <c r="AL426" s="260" t="s">
        <v>266</v>
      </c>
      <c r="AM426" s="424" t="s">
        <v>171</v>
      </c>
      <c r="AN426" s="424" t="s">
        <v>68</v>
      </c>
      <c r="AO426" s="260" t="s">
        <v>151</v>
      </c>
      <c r="AP426" s="424" t="s">
        <v>80</v>
      </c>
      <c r="AQ426" s="424" t="s">
        <v>81</v>
      </c>
      <c r="AR426" s="260" t="s">
        <v>82</v>
      </c>
      <c r="AS426" s="424" t="s">
        <v>150</v>
      </c>
      <c r="AT426" s="260" t="s">
        <v>213</v>
      </c>
      <c r="AU426" s="267" t="s">
        <v>269</v>
      </c>
    </row>
    <row r="427" spans="1:48" x14ac:dyDescent="0.35">
      <c r="A427" s="495">
        <v>0</v>
      </c>
      <c r="B427" s="491"/>
      <c r="C427" s="496" t="s">
        <v>19</v>
      </c>
      <c r="D427" s="496"/>
      <c r="E427" s="409"/>
      <c r="F427" s="234">
        <v>0</v>
      </c>
      <c r="G427" s="234">
        <v>0</v>
      </c>
      <c r="H427" s="235">
        <f>SUM(F427:G427)</f>
        <v>0</v>
      </c>
      <c r="I427" s="234">
        <v>0</v>
      </c>
      <c r="J427" s="234">
        <v>0</v>
      </c>
      <c r="K427" s="235">
        <f>SUM(I427:J427)</f>
        <v>0</v>
      </c>
      <c r="L427" s="234">
        <v>0</v>
      </c>
      <c r="M427" s="236">
        <f>SUM(H427, K427, L427)</f>
        <v>0</v>
      </c>
      <c r="N427" s="223"/>
      <c r="P427" s="522">
        <v>0</v>
      </c>
      <c r="Q427" s="496"/>
      <c r="R427" s="496" t="s">
        <v>19</v>
      </c>
      <c r="S427" s="496"/>
      <c r="T427" s="409"/>
      <c r="U427" s="162">
        <f t="shared" ref="U427:U434" si="380">AU347</f>
        <v>0</v>
      </c>
      <c r="V427" s="234">
        <v>0</v>
      </c>
      <c r="W427" s="234">
        <v>0</v>
      </c>
      <c r="X427" s="295">
        <f>SUM(V427:W427)</f>
        <v>0</v>
      </c>
      <c r="Y427" s="234">
        <v>0</v>
      </c>
      <c r="Z427" s="234">
        <v>0</v>
      </c>
      <c r="AA427" s="295">
        <f>SUM(Y427:Z427)</f>
        <v>0</v>
      </c>
      <c r="AB427" s="234">
        <v>0</v>
      </c>
      <c r="AC427" s="295">
        <f>SUM(X427, AA427, AB427)</f>
        <v>0</v>
      </c>
      <c r="AD427" s="296">
        <f t="shared" ref="AD427:AD431" si="381">M427-AC427</f>
        <v>0</v>
      </c>
      <c r="AE427" s="223"/>
      <c r="AG427" s="522">
        <v>0</v>
      </c>
      <c r="AH427" s="496"/>
      <c r="AI427" s="496" t="s">
        <v>19</v>
      </c>
      <c r="AJ427" s="496"/>
      <c r="AK427" s="409"/>
      <c r="AL427" s="307">
        <f t="shared" ref="AL427:AL434" si="382">AU347</f>
        <v>0</v>
      </c>
      <c r="AM427" s="234">
        <v>0</v>
      </c>
      <c r="AN427" s="234">
        <v>0</v>
      </c>
      <c r="AO427" s="277">
        <f>SUM(AM427:AN427)</f>
        <v>0</v>
      </c>
      <c r="AP427" s="234">
        <v>0</v>
      </c>
      <c r="AQ427" s="234">
        <v>0</v>
      </c>
      <c r="AR427" s="277">
        <f>SUM(AP427:AQ427)</f>
        <v>0</v>
      </c>
      <c r="AS427" s="234">
        <v>0</v>
      </c>
      <c r="AT427" s="277">
        <f>SUM(AO427, AR427, AS427)</f>
        <v>0</v>
      </c>
      <c r="AU427" s="278">
        <f t="shared" ref="AU427:AU432" si="383">IF($S$473&lt;&gt;0, AC427+AL427-AT427, M427+AL427-AT427)</f>
        <v>0</v>
      </c>
    </row>
    <row r="428" spans="1:48" x14ac:dyDescent="0.35">
      <c r="A428" s="495">
        <v>0</v>
      </c>
      <c r="B428" s="491"/>
      <c r="C428" s="496" t="s">
        <v>20</v>
      </c>
      <c r="D428" s="496"/>
      <c r="E428" s="409"/>
      <c r="F428" s="234">
        <v>0</v>
      </c>
      <c r="G428" s="234">
        <v>0</v>
      </c>
      <c r="H428" s="235">
        <f t="shared" ref="H428:H431" si="384">SUM(F428:G428)</f>
        <v>0</v>
      </c>
      <c r="I428" s="234">
        <v>0</v>
      </c>
      <c r="J428" s="234">
        <v>0</v>
      </c>
      <c r="K428" s="235">
        <f t="shared" ref="K428:K431" si="385">SUM(I428:J428)</f>
        <v>0</v>
      </c>
      <c r="L428" s="234">
        <v>0</v>
      </c>
      <c r="M428" s="236">
        <f t="shared" ref="M428:M431" si="386">SUM(H428, K428, L428)</f>
        <v>0</v>
      </c>
      <c r="N428" s="223"/>
      <c r="P428" s="522">
        <v>0</v>
      </c>
      <c r="Q428" s="496"/>
      <c r="R428" s="496" t="s">
        <v>20</v>
      </c>
      <c r="S428" s="496"/>
      <c r="T428" s="409"/>
      <c r="U428" s="162">
        <f t="shared" si="380"/>
        <v>0</v>
      </c>
      <c r="V428" s="234">
        <v>0</v>
      </c>
      <c r="W428" s="234">
        <v>0</v>
      </c>
      <c r="X428" s="295">
        <f t="shared" ref="X428:X431" si="387">SUM(V428:W428)</f>
        <v>0</v>
      </c>
      <c r="Y428" s="234">
        <v>0</v>
      </c>
      <c r="Z428" s="234">
        <v>0</v>
      </c>
      <c r="AA428" s="295">
        <f t="shared" ref="AA428:AA431" si="388">SUM(Y428:Z428)</f>
        <v>0</v>
      </c>
      <c r="AB428" s="234">
        <v>0</v>
      </c>
      <c r="AC428" s="295">
        <f t="shared" ref="AC428:AC431" si="389">SUM(X428, AA428, AB428)</f>
        <v>0</v>
      </c>
      <c r="AD428" s="296">
        <f t="shared" si="381"/>
        <v>0</v>
      </c>
      <c r="AE428" s="223"/>
      <c r="AG428" s="522">
        <v>0</v>
      </c>
      <c r="AH428" s="496"/>
      <c r="AI428" s="496" t="s">
        <v>20</v>
      </c>
      <c r="AJ428" s="496"/>
      <c r="AK428" s="409"/>
      <c r="AL428" s="307">
        <f t="shared" si="382"/>
        <v>0</v>
      </c>
      <c r="AM428" s="234">
        <v>0</v>
      </c>
      <c r="AN428" s="234">
        <v>0</v>
      </c>
      <c r="AO428" s="277">
        <f t="shared" ref="AO428:AO431" si="390">SUM(AM428:AN428)</f>
        <v>0</v>
      </c>
      <c r="AP428" s="234">
        <v>0</v>
      </c>
      <c r="AQ428" s="234">
        <v>0</v>
      </c>
      <c r="AR428" s="277">
        <f t="shared" ref="AR428:AR431" si="391">SUM(AP428:AQ428)</f>
        <v>0</v>
      </c>
      <c r="AS428" s="234">
        <v>0</v>
      </c>
      <c r="AT428" s="277">
        <f t="shared" ref="AT428:AT431" si="392">SUM(AO428, AR428, AS428)</f>
        <v>0</v>
      </c>
      <c r="AU428" s="278">
        <f t="shared" si="383"/>
        <v>0</v>
      </c>
    </row>
    <row r="429" spans="1:48" x14ac:dyDescent="0.35">
      <c r="A429" s="495">
        <v>0</v>
      </c>
      <c r="B429" s="491"/>
      <c r="C429" s="496" t="s">
        <v>21</v>
      </c>
      <c r="D429" s="496"/>
      <c r="E429" s="409"/>
      <c r="F429" s="234">
        <v>0</v>
      </c>
      <c r="G429" s="234">
        <v>0</v>
      </c>
      <c r="H429" s="235">
        <f>SUM(F429:G429)</f>
        <v>0</v>
      </c>
      <c r="I429" s="234">
        <v>0</v>
      </c>
      <c r="J429" s="234">
        <v>0</v>
      </c>
      <c r="K429" s="235">
        <f t="shared" si="385"/>
        <v>0</v>
      </c>
      <c r="L429" s="234">
        <v>0</v>
      </c>
      <c r="M429" s="236">
        <f t="shared" si="386"/>
        <v>0</v>
      </c>
      <c r="N429" s="223"/>
      <c r="P429" s="522">
        <v>0</v>
      </c>
      <c r="Q429" s="496"/>
      <c r="R429" s="496" t="s">
        <v>21</v>
      </c>
      <c r="S429" s="496"/>
      <c r="T429" s="409"/>
      <c r="U429" s="162">
        <f t="shared" si="380"/>
        <v>0</v>
      </c>
      <c r="V429" s="234">
        <v>0</v>
      </c>
      <c r="W429" s="234">
        <v>0</v>
      </c>
      <c r="X429" s="295">
        <f t="shared" si="387"/>
        <v>0</v>
      </c>
      <c r="Y429" s="234">
        <v>0</v>
      </c>
      <c r="Z429" s="234">
        <v>0</v>
      </c>
      <c r="AA429" s="295">
        <f t="shared" si="388"/>
        <v>0</v>
      </c>
      <c r="AB429" s="234">
        <v>0</v>
      </c>
      <c r="AC429" s="295">
        <f t="shared" si="389"/>
        <v>0</v>
      </c>
      <c r="AD429" s="296">
        <f t="shared" si="381"/>
        <v>0</v>
      </c>
      <c r="AE429" s="223"/>
      <c r="AG429" s="522">
        <v>0</v>
      </c>
      <c r="AH429" s="496"/>
      <c r="AI429" s="496" t="s">
        <v>21</v>
      </c>
      <c r="AJ429" s="496"/>
      <c r="AK429" s="409"/>
      <c r="AL429" s="307">
        <f t="shared" si="382"/>
        <v>0</v>
      </c>
      <c r="AM429" s="234">
        <v>0</v>
      </c>
      <c r="AN429" s="234">
        <v>0</v>
      </c>
      <c r="AO429" s="277">
        <f t="shared" si="390"/>
        <v>0</v>
      </c>
      <c r="AP429" s="234">
        <v>0</v>
      </c>
      <c r="AQ429" s="234">
        <v>0</v>
      </c>
      <c r="AR429" s="277">
        <f t="shared" si="391"/>
        <v>0</v>
      </c>
      <c r="AS429" s="234">
        <v>0</v>
      </c>
      <c r="AT429" s="277">
        <f t="shared" si="392"/>
        <v>0</v>
      </c>
      <c r="AU429" s="278">
        <f>IF($S$473&lt;&gt;0, AC429+AL429-AT429, M429+AL429-AT429)</f>
        <v>0</v>
      </c>
    </row>
    <row r="430" spans="1:48" x14ac:dyDescent="0.35">
      <c r="A430" s="495">
        <v>0</v>
      </c>
      <c r="B430" s="491"/>
      <c r="C430" s="496" t="s">
        <v>22</v>
      </c>
      <c r="D430" s="496"/>
      <c r="E430" s="409"/>
      <c r="F430" s="234">
        <v>0</v>
      </c>
      <c r="G430" s="234">
        <v>0</v>
      </c>
      <c r="H430" s="235">
        <f t="shared" si="384"/>
        <v>0</v>
      </c>
      <c r="I430" s="234">
        <v>0</v>
      </c>
      <c r="J430" s="234">
        <v>0</v>
      </c>
      <c r="K430" s="235">
        <f t="shared" si="385"/>
        <v>0</v>
      </c>
      <c r="L430" s="234">
        <v>0</v>
      </c>
      <c r="M430" s="236">
        <f t="shared" si="386"/>
        <v>0</v>
      </c>
      <c r="N430" s="223"/>
      <c r="P430" s="522">
        <v>0</v>
      </c>
      <c r="Q430" s="496"/>
      <c r="R430" s="496" t="s">
        <v>22</v>
      </c>
      <c r="S430" s="496"/>
      <c r="T430" s="409"/>
      <c r="U430" s="162">
        <f t="shared" si="380"/>
        <v>0</v>
      </c>
      <c r="V430" s="234">
        <v>0</v>
      </c>
      <c r="W430" s="234">
        <v>0</v>
      </c>
      <c r="X430" s="295">
        <f t="shared" si="387"/>
        <v>0</v>
      </c>
      <c r="Y430" s="234">
        <v>0</v>
      </c>
      <c r="Z430" s="234">
        <v>0</v>
      </c>
      <c r="AA430" s="295">
        <f t="shared" si="388"/>
        <v>0</v>
      </c>
      <c r="AB430" s="234">
        <v>0</v>
      </c>
      <c r="AC430" s="295">
        <f t="shared" si="389"/>
        <v>0</v>
      </c>
      <c r="AD430" s="296">
        <f t="shared" si="381"/>
        <v>0</v>
      </c>
      <c r="AE430" s="223"/>
      <c r="AG430" s="522">
        <v>0</v>
      </c>
      <c r="AH430" s="496"/>
      <c r="AI430" s="496" t="s">
        <v>22</v>
      </c>
      <c r="AJ430" s="496"/>
      <c r="AK430" s="409"/>
      <c r="AL430" s="307">
        <f t="shared" si="382"/>
        <v>0</v>
      </c>
      <c r="AM430" s="234">
        <v>0</v>
      </c>
      <c r="AN430" s="234">
        <v>0</v>
      </c>
      <c r="AO430" s="277">
        <f t="shared" si="390"/>
        <v>0</v>
      </c>
      <c r="AP430" s="234">
        <v>0</v>
      </c>
      <c r="AQ430" s="234">
        <v>0</v>
      </c>
      <c r="AR430" s="277">
        <f t="shared" si="391"/>
        <v>0</v>
      </c>
      <c r="AS430" s="234">
        <v>0</v>
      </c>
      <c r="AT430" s="277">
        <f t="shared" si="392"/>
        <v>0</v>
      </c>
      <c r="AU430" s="278">
        <f t="shared" si="383"/>
        <v>0</v>
      </c>
    </row>
    <row r="431" spans="1:48" x14ac:dyDescent="0.35">
      <c r="A431" s="495">
        <v>0</v>
      </c>
      <c r="B431" s="491"/>
      <c r="C431" s="491" t="s">
        <v>23</v>
      </c>
      <c r="D431" s="491"/>
      <c r="E431" s="409"/>
      <c r="F431" s="234">
        <v>0</v>
      </c>
      <c r="G431" s="234">
        <v>0</v>
      </c>
      <c r="H431" s="235">
        <f t="shared" si="384"/>
        <v>0</v>
      </c>
      <c r="I431" s="234">
        <v>0</v>
      </c>
      <c r="J431" s="234">
        <v>0</v>
      </c>
      <c r="K431" s="235">
        <f t="shared" si="385"/>
        <v>0</v>
      </c>
      <c r="L431" s="234">
        <v>0</v>
      </c>
      <c r="M431" s="236">
        <f t="shared" si="386"/>
        <v>0</v>
      </c>
      <c r="N431" s="223"/>
      <c r="P431" s="522">
        <v>0</v>
      </c>
      <c r="Q431" s="496"/>
      <c r="R431" s="496" t="s">
        <v>23</v>
      </c>
      <c r="S431" s="496"/>
      <c r="T431" s="409"/>
      <c r="U431" s="162">
        <f t="shared" si="380"/>
        <v>0</v>
      </c>
      <c r="V431" s="234">
        <v>0</v>
      </c>
      <c r="W431" s="234">
        <v>0</v>
      </c>
      <c r="X431" s="295">
        <f t="shared" si="387"/>
        <v>0</v>
      </c>
      <c r="Y431" s="234">
        <v>0</v>
      </c>
      <c r="Z431" s="234">
        <v>0</v>
      </c>
      <c r="AA431" s="295">
        <f t="shared" si="388"/>
        <v>0</v>
      </c>
      <c r="AB431" s="234">
        <v>0</v>
      </c>
      <c r="AC431" s="295">
        <f t="shared" si="389"/>
        <v>0</v>
      </c>
      <c r="AD431" s="296">
        <f t="shared" si="381"/>
        <v>0</v>
      </c>
      <c r="AE431" s="223"/>
      <c r="AG431" s="522">
        <v>0</v>
      </c>
      <c r="AH431" s="496"/>
      <c r="AI431" s="496" t="s">
        <v>23</v>
      </c>
      <c r="AJ431" s="496"/>
      <c r="AK431" s="409"/>
      <c r="AL431" s="307">
        <f t="shared" si="382"/>
        <v>0</v>
      </c>
      <c r="AM431" s="234">
        <v>0</v>
      </c>
      <c r="AN431" s="234">
        <v>0</v>
      </c>
      <c r="AO431" s="277">
        <f t="shared" si="390"/>
        <v>0</v>
      </c>
      <c r="AP431" s="234">
        <v>0</v>
      </c>
      <c r="AQ431" s="234">
        <v>0</v>
      </c>
      <c r="AR431" s="277">
        <f t="shared" si="391"/>
        <v>0</v>
      </c>
      <c r="AS431" s="234">
        <v>0</v>
      </c>
      <c r="AT431" s="277">
        <f t="shared" si="392"/>
        <v>0</v>
      </c>
      <c r="AU431" s="278">
        <f t="shared" si="383"/>
        <v>0</v>
      </c>
    </row>
    <row r="432" spans="1:48" ht="16" thickBot="1" x14ac:dyDescent="0.4">
      <c r="A432" s="410" t="s">
        <v>181</v>
      </c>
      <c r="B432" s="411"/>
      <c r="C432" s="497">
        <f>SUM(A427:B431)</f>
        <v>0</v>
      </c>
      <c r="D432" s="497"/>
      <c r="E432" s="411"/>
      <c r="F432" s="250">
        <f>SUM(F427:F431)</f>
        <v>0</v>
      </c>
      <c r="G432" s="250">
        <f t="shared" ref="G432:L432" si="393">SUM(G427:G431)</f>
        <v>0</v>
      </c>
      <c r="H432" s="250">
        <f t="shared" si="393"/>
        <v>0</v>
      </c>
      <c r="I432" s="250">
        <f t="shared" si="393"/>
        <v>0</v>
      </c>
      <c r="J432" s="250">
        <f t="shared" si="393"/>
        <v>0</v>
      </c>
      <c r="K432" s="250">
        <f t="shared" si="393"/>
        <v>0</v>
      </c>
      <c r="L432" s="250">
        <f t="shared" si="393"/>
        <v>0</v>
      </c>
      <c r="M432" s="237">
        <f>SUM(M427:M431)</f>
        <v>0</v>
      </c>
      <c r="N432" s="223"/>
      <c r="P432" s="410" t="s">
        <v>181</v>
      </c>
      <c r="Q432" s="411"/>
      <c r="R432" s="498">
        <f>SUM(P427:Q431)</f>
        <v>0</v>
      </c>
      <c r="S432" s="498"/>
      <c r="T432" s="421"/>
      <c r="U432" s="339">
        <f t="shared" si="380"/>
        <v>0</v>
      </c>
      <c r="V432" s="293">
        <f>SUM(V427:V431)</f>
        <v>0</v>
      </c>
      <c r="W432" s="293">
        <f t="shared" ref="W432:AB432" si="394">SUM(W427:W431)</f>
        <v>0</v>
      </c>
      <c r="X432" s="293">
        <f t="shared" si="394"/>
        <v>0</v>
      </c>
      <c r="Y432" s="293">
        <f t="shared" si="394"/>
        <v>0</v>
      </c>
      <c r="Z432" s="293">
        <f t="shared" si="394"/>
        <v>0</v>
      </c>
      <c r="AA432" s="293">
        <f t="shared" si="394"/>
        <v>0</v>
      </c>
      <c r="AB432" s="293">
        <f t="shared" si="394"/>
        <v>0</v>
      </c>
      <c r="AC432" s="293">
        <f>SUM(AC427:AC431)</f>
        <v>0</v>
      </c>
      <c r="AD432" s="294">
        <f>SUM(AD427:AD431)</f>
        <v>0</v>
      </c>
      <c r="AE432" s="223"/>
      <c r="AG432" s="410" t="s">
        <v>181</v>
      </c>
      <c r="AH432" s="411"/>
      <c r="AI432" s="543">
        <f>SUM(AG427:AH431)</f>
        <v>0</v>
      </c>
      <c r="AJ432" s="543"/>
      <c r="AK432" s="421"/>
      <c r="AL432" s="337">
        <f t="shared" si="382"/>
        <v>0</v>
      </c>
      <c r="AM432" s="275">
        <f>SUM(AM427:AM431)</f>
        <v>0</v>
      </c>
      <c r="AN432" s="275">
        <f t="shared" ref="AN432:AT432" si="395">SUM(AN427:AN431)</f>
        <v>0</v>
      </c>
      <c r="AO432" s="275">
        <f t="shared" si="395"/>
        <v>0</v>
      </c>
      <c r="AP432" s="275">
        <f t="shared" si="395"/>
        <v>0</v>
      </c>
      <c r="AQ432" s="275">
        <f t="shared" si="395"/>
        <v>0</v>
      </c>
      <c r="AR432" s="275">
        <f t="shared" si="395"/>
        <v>0</v>
      </c>
      <c r="AS432" s="275">
        <f t="shared" si="395"/>
        <v>0</v>
      </c>
      <c r="AT432" s="275">
        <f t="shared" si="395"/>
        <v>0</v>
      </c>
      <c r="AU432" s="276">
        <f t="shared" si="383"/>
        <v>0</v>
      </c>
    </row>
    <row r="433" spans="1:47" s="358" customFormat="1" ht="3.75" customHeight="1" thickBot="1" x14ac:dyDescent="0.4">
      <c r="A433" s="499"/>
      <c r="B433" s="499"/>
      <c r="C433" s="499"/>
      <c r="D433" s="499"/>
      <c r="E433" s="499"/>
      <c r="F433" s="499"/>
      <c r="G433" s="499"/>
      <c r="H433" s="499"/>
      <c r="I433" s="499"/>
      <c r="J433" s="499"/>
      <c r="K433" s="499"/>
      <c r="L433" s="499"/>
      <c r="M433" s="499"/>
      <c r="N433" s="223"/>
      <c r="P433" s="499"/>
      <c r="Q433" s="499"/>
      <c r="R433" s="499"/>
      <c r="S433" s="499"/>
      <c r="T433" s="499"/>
      <c r="U433" s="499"/>
      <c r="V433" s="499"/>
      <c r="W433" s="499"/>
      <c r="X433" s="499"/>
      <c r="Y433" s="499"/>
      <c r="Z433" s="499"/>
      <c r="AA433" s="499"/>
      <c r="AB433" s="499"/>
      <c r="AC433" s="499"/>
      <c r="AD433" s="499"/>
      <c r="AE433" s="223"/>
      <c r="AG433" s="499"/>
      <c r="AH433" s="499"/>
      <c r="AI433" s="499"/>
      <c r="AJ433" s="499"/>
      <c r="AK433" s="499"/>
      <c r="AL433" s="499"/>
      <c r="AM433" s="499"/>
      <c r="AN433" s="499"/>
      <c r="AO433" s="499"/>
      <c r="AP433" s="499"/>
      <c r="AQ433" s="499"/>
      <c r="AR433" s="499"/>
      <c r="AS433" s="499"/>
      <c r="AT433" s="499"/>
      <c r="AU433" s="499"/>
    </row>
    <row r="434" spans="1:47" ht="16" thickBot="1" x14ac:dyDescent="0.4">
      <c r="A434" s="500" t="s">
        <v>187</v>
      </c>
      <c r="B434" s="501"/>
      <c r="C434" s="501"/>
      <c r="D434" s="501"/>
      <c r="E434" s="501"/>
      <c r="F434" s="241">
        <f>SUM(F432, F423)</f>
        <v>0</v>
      </c>
      <c r="G434" s="241">
        <f t="shared" ref="G434:L434" si="396">SUM(G432, G423)</f>
        <v>0</v>
      </c>
      <c r="H434" s="241">
        <f>SUM(H432, H423)</f>
        <v>0</v>
      </c>
      <c r="I434" s="241">
        <f t="shared" si="396"/>
        <v>0</v>
      </c>
      <c r="J434" s="241">
        <f t="shared" si="396"/>
        <v>0</v>
      </c>
      <c r="K434" s="241">
        <f>SUM(K432, K423)</f>
        <v>0</v>
      </c>
      <c r="L434" s="241">
        <f t="shared" si="396"/>
        <v>0</v>
      </c>
      <c r="M434" s="240">
        <f>SUM(M432, M423)</f>
        <v>0</v>
      </c>
      <c r="N434" s="223"/>
      <c r="P434" s="500" t="s">
        <v>187</v>
      </c>
      <c r="Q434" s="501"/>
      <c r="R434" s="501"/>
      <c r="S434" s="501"/>
      <c r="T434" s="501"/>
      <c r="U434" s="340">
        <f t="shared" si="380"/>
        <v>0</v>
      </c>
      <c r="V434" s="297">
        <f>SUM(V432, V423)</f>
        <v>0</v>
      </c>
      <c r="W434" s="297">
        <f t="shared" ref="W434" si="397">SUM(W432, W423)</f>
        <v>0</v>
      </c>
      <c r="X434" s="297">
        <f>SUM(X432, X423)</f>
        <v>0</v>
      </c>
      <c r="Y434" s="297">
        <f t="shared" ref="Y434:AB434" si="398">SUM(Y432, Y423)</f>
        <v>0</v>
      </c>
      <c r="Z434" s="297">
        <f t="shared" si="398"/>
        <v>0</v>
      </c>
      <c r="AA434" s="297">
        <f t="shared" si="398"/>
        <v>0</v>
      </c>
      <c r="AB434" s="297">
        <f t="shared" si="398"/>
        <v>0</v>
      </c>
      <c r="AC434" s="297">
        <f>SUM(AC432, AC423)</f>
        <v>0</v>
      </c>
      <c r="AD434" s="298">
        <f>SUM(AD432, AD423)</f>
        <v>0</v>
      </c>
      <c r="AE434" s="223"/>
      <c r="AG434" s="500" t="s">
        <v>187</v>
      </c>
      <c r="AH434" s="501"/>
      <c r="AI434" s="501"/>
      <c r="AJ434" s="501"/>
      <c r="AK434" s="501"/>
      <c r="AL434" s="338">
        <f t="shared" si="382"/>
        <v>0</v>
      </c>
      <c r="AM434" s="279">
        <f>SUM(AM432, AM423)</f>
        <v>0</v>
      </c>
      <c r="AN434" s="279">
        <f t="shared" ref="AN434" si="399">SUM(AN432, AN423)</f>
        <v>0</v>
      </c>
      <c r="AO434" s="279">
        <f>SUM(AO432, AO423)</f>
        <v>0</v>
      </c>
      <c r="AP434" s="279">
        <f t="shared" ref="AP434:AT434" si="400">SUM(AP432, AP423)</f>
        <v>0</v>
      </c>
      <c r="AQ434" s="279">
        <f t="shared" si="400"/>
        <v>0</v>
      </c>
      <c r="AR434" s="279">
        <f t="shared" si="400"/>
        <v>0</v>
      </c>
      <c r="AS434" s="279">
        <f t="shared" si="400"/>
        <v>0</v>
      </c>
      <c r="AT434" s="279">
        <f t="shared" si="400"/>
        <v>0</v>
      </c>
      <c r="AU434" s="280">
        <f>IF($S$473&lt;&gt;0, AC434+AL434-AT434, M434+AL434-AT434)</f>
        <v>0</v>
      </c>
    </row>
    <row r="435" spans="1:47" ht="16" thickBot="1" x14ac:dyDescent="0.4">
      <c r="F435" s="357"/>
      <c r="G435" s="357"/>
      <c r="AE435" s="358"/>
    </row>
    <row r="436" spans="1:47" s="242" customFormat="1" x14ac:dyDescent="0.35">
      <c r="A436" s="502" t="s">
        <v>98</v>
      </c>
      <c r="B436" s="503"/>
      <c r="C436" s="503"/>
      <c r="D436" s="503"/>
      <c r="E436" s="503"/>
      <c r="F436" s="503"/>
      <c r="G436" s="503"/>
      <c r="H436" s="503"/>
      <c r="I436" s="503"/>
      <c r="J436" s="503"/>
      <c r="K436" s="503"/>
      <c r="L436" s="503"/>
      <c r="M436" s="518"/>
      <c r="N436" s="413"/>
      <c r="P436" s="502" t="s">
        <v>98</v>
      </c>
      <c r="Q436" s="503"/>
      <c r="R436" s="503"/>
      <c r="S436" s="503"/>
      <c r="T436" s="503"/>
      <c r="U436" s="503"/>
      <c r="V436" s="503"/>
      <c r="W436" s="503"/>
      <c r="X436" s="503"/>
      <c r="Y436" s="503"/>
      <c r="Z436" s="503"/>
      <c r="AA436" s="503"/>
      <c r="AB436" s="503"/>
      <c r="AC436" s="503"/>
      <c r="AD436" s="418"/>
      <c r="AE436" s="413"/>
      <c r="AG436" s="502" t="s">
        <v>98</v>
      </c>
      <c r="AH436" s="503"/>
      <c r="AI436" s="503"/>
      <c r="AJ436" s="503"/>
      <c r="AK436" s="503"/>
      <c r="AL436" s="503"/>
      <c r="AM436" s="503"/>
      <c r="AN436" s="503"/>
      <c r="AO436" s="503"/>
      <c r="AP436" s="503"/>
      <c r="AQ436" s="503"/>
      <c r="AR436" s="503"/>
      <c r="AS436" s="503"/>
      <c r="AT436" s="503"/>
      <c r="AU436" s="418"/>
    </row>
    <row r="437" spans="1:47" s="242" customFormat="1" x14ac:dyDescent="0.35">
      <c r="A437" s="530" t="s">
        <v>24</v>
      </c>
      <c r="B437" s="531"/>
      <c r="C437" s="531"/>
      <c r="D437" s="531"/>
      <c r="E437" s="531"/>
      <c r="F437" s="531"/>
      <c r="G437" s="531"/>
      <c r="H437" s="531"/>
      <c r="I437" s="531"/>
      <c r="J437" s="424" t="s">
        <v>17</v>
      </c>
      <c r="K437" s="424" t="s">
        <v>15</v>
      </c>
      <c r="L437" s="424" t="s">
        <v>16</v>
      </c>
      <c r="M437" s="259" t="s">
        <v>18</v>
      </c>
      <c r="N437" s="413"/>
      <c r="P437" s="530" t="s">
        <v>24</v>
      </c>
      <c r="Q437" s="531"/>
      <c r="R437" s="531"/>
      <c r="S437" s="531"/>
      <c r="T437" s="531"/>
      <c r="U437" s="531"/>
      <c r="V437" s="531"/>
      <c r="W437" s="531"/>
      <c r="X437" s="531"/>
      <c r="Y437" s="422" t="s">
        <v>266</v>
      </c>
      <c r="Z437" s="328" t="s">
        <v>77</v>
      </c>
      <c r="AA437" s="424" t="s">
        <v>15</v>
      </c>
      <c r="AB437" s="424" t="s">
        <v>16</v>
      </c>
      <c r="AC437" s="422" t="s">
        <v>18</v>
      </c>
      <c r="AD437" s="267" t="s">
        <v>114</v>
      </c>
      <c r="AE437" s="413"/>
      <c r="AG437" s="530" t="s">
        <v>24</v>
      </c>
      <c r="AH437" s="531"/>
      <c r="AI437" s="531"/>
      <c r="AJ437" s="531"/>
      <c r="AK437" s="531"/>
      <c r="AL437" s="531"/>
      <c r="AM437" s="531"/>
      <c r="AN437" s="531"/>
      <c r="AO437" s="531"/>
      <c r="AP437" s="422" t="s">
        <v>266</v>
      </c>
      <c r="AQ437" s="328" t="s">
        <v>211</v>
      </c>
      <c r="AR437" s="424" t="s">
        <v>15</v>
      </c>
      <c r="AS437" s="424" t="s">
        <v>16</v>
      </c>
      <c r="AT437" s="422" t="s">
        <v>213</v>
      </c>
      <c r="AU437" s="267" t="s">
        <v>269</v>
      </c>
    </row>
    <row r="438" spans="1:47" x14ac:dyDescent="0.35">
      <c r="A438" s="415">
        <v>1</v>
      </c>
      <c r="B438" s="491"/>
      <c r="C438" s="491"/>
      <c r="D438" s="491"/>
      <c r="E438" s="491"/>
      <c r="F438" s="491"/>
      <c r="G438" s="491"/>
      <c r="H438" s="491"/>
      <c r="I438" s="491"/>
      <c r="J438" s="234">
        <v>0</v>
      </c>
      <c r="K438" s="234">
        <v>0</v>
      </c>
      <c r="L438" s="234">
        <v>0</v>
      </c>
      <c r="M438" s="236">
        <f>SUM(J438:L438)</f>
        <v>0</v>
      </c>
      <c r="N438" s="223"/>
      <c r="P438" s="415">
        <v>1</v>
      </c>
      <c r="Q438" s="491"/>
      <c r="R438" s="491"/>
      <c r="S438" s="491"/>
      <c r="T438" s="491"/>
      <c r="U438" s="491"/>
      <c r="V438" s="491"/>
      <c r="W438" s="491"/>
      <c r="X438" s="491"/>
      <c r="Y438" s="164">
        <f>AU358</f>
        <v>0</v>
      </c>
      <c r="Z438" s="234">
        <v>0</v>
      </c>
      <c r="AA438" s="234">
        <v>0</v>
      </c>
      <c r="AB438" s="234">
        <v>0</v>
      </c>
      <c r="AC438" s="295">
        <f>SUM(Z438:AB438)</f>
        <v>0</v>
      </c>
      <c r="AD438" s="296">
        <f t="shared" ref="AD438:AD440" si="401">M438-AC438</f>
        <v>0</v>
      </c>
      <c r="AE438" s="223"/>
      <c r="AG438" s="415">
        <v>1</v>
      </c>
      <c r="AH438" s="491"/>
      <c r="AI438" s="491"/>
      <c r="AJ438" s="491"/>
      <c r="AK438" s="491"/>
      <c r="AL438" s="491"/>
      <c r="AM438" s="491"/>
      <c r="AN438" s="491"/>
      <c r="AO438" s="491"/>
      <c r="AP438" s="305">
        <f>AU358</f>
        <v>0</v>
      </c>
      <c r="AQ438" s="234">
        <v>0</v>
      </c>
      <c r="AR438" s="234">
        <v>0</v>
      </c>
      <c r="AS438" s="234">
        <v>0</v>
      </c>
      <c r="AT438" s="277">
        <f>SUM(AQ438:AS438)</f>
        <v>0</v>
      </c>
      <c r="AU438" s="278">
        <f>IF($S$473&lt;&gt;0, AC438+AP438-AT438, M438+AP438-AT438)</f>
        <v>0</v>
      </c>
    </row>
    <row r="439" spans="1:47" x14ac:dyDescent="0.35">
      <c r="A439" s="415">
        <v>2</v>
      </c>
      <c r="B439" s="492"/>
      <c r="C439" s="492"/>
      <c r="D439" s="492"/>
      <c r="E439" s="492"/>
      <c r="F439" s="492"/>
      <c r="G439" s="492"/>
      <c r="H439" s="492"/>
      <c r="I439" s="492"/>
      <c r="J439" s="234">
        <v>0</v>
      </c>
      <c r="K439" s="234">
        <v>0</v>
      </c>
      <c r="L439" s="234">
        <v>0</v>
      </c>
      <c r="M439" s="236">
        <f>SUM(J439:L439)</f>
        <v>0</v>
      </c>
      <c r="N439" s="223"/>
      <c r="P439" s="415">
        <v>2</v>
      </c>
      <c r="Q439" s="492"/>
      <c r="R439" s="492"/>
      <c r="S439" s="492"/>
      <c r="T439" s="492"/>
      <c r="U439" s="492"/>
      <c r="V439" s="492"/>
      <c r="W439" s="492"/>
      <c r="X439" s="492"/>
      <c r="Y439" s="164">
        <f t="shared" ref="Y439:Y441" si="402">AU359</f>
        <v>0</v>
      </c>
      <c r="Z439" s="234">
        <v>0</v>
      </c>
      <c r="AA439" s="234">
        <v>0</v>
      </c>
      <c r="AB439" s="234">
        <v>0</v>
      </c>
      <c r="AC439" s="295">
        <f t="shared" ref="AC439:AC440" si="403">SUM(Z439:AB439)</f>
        <v>0</v>
      </c>
      <c r="AD439" s="296">
        <f t="shared" si="401"/>
        <v>0</v>
      </c>
      <c r="AE439" s="223"/>
      <c r="AG439" s="415">
        <v>2</v>
      </c>
      <c r="AH439" s="492"/>
      <c r="AI439" s="492"/>
      <c r="AJ439" s="492"/>
      <c r="AK439" s="492"/>
      <c r="AL439" s="492"/>
      <c r="AM439" s="492"/>
      <c r="AN439" s="492"/>
      <c r="AO439" s="492"/>
      <c r="AP439" s="305">
        <f t="shared" ref="AP439:AP441" si="404">AU359</f>
        <v>0</v>
      </c>
      <c r="AQ439" s="234">
        <v>0</v>
      </c>
      <c r="AR439" s="234">
        <v>0</v>
      </c>
      <c r="AS439" s="234">
        <v>0</v>
      </c>
      <c r="AT439" s="277">
        <f t="shared" ref="AT439:AT440" si="405">SUM(AQ439:AS439)</f>
        <v>0</v>
      </c>
      <c r="AU439" s="278">
        <f t="shared" ref="AU439:AU441" si="406">IF($S$473&lt;&gt;0, AC439+AP439-AT439, M439+AP439-AT439)</f>
        <v>0</v>
      </c>
    </row>
    <row r="440" spans="1:47" x14ac:dyDescent="0.35">
      <c r="A440" s="415">
        <v>3</v>
      </c>
      <c r="B440" s="492"/>
      <c r="C440" s="492"/>
      <c r="D440" s="492"/>
      <c r="E440" s="492"/>
      <c r="F440" s="492"/>
      <c r="G440" s="492"/>
      <c r="H440" s="492"/>
      <c r="I440" s="492"/>
      <c r="J440" s="234">
        <v>0</v>
      </c>
      <c r="K440" s="234">
        <v>0</v>
      </c>
      <c r="L440" s="234">
        <v>0</v>
      </c>
      <c r="M440" s="236">
        <f t="shared" ref="M440:M459" si="407">SUM(J440:L440)</f>
        <v>0</v>
      </c>
      <c r="N440" s="223"/>
      <c r="P440" s="415">
        <v>3</v>
      </c>
      <c r="Q440" s="492"/>
      <c r="R440" s="492"/>
      <c r="S440" s="492"/>
      <c r="T440" s="492"/>
      <c r="U440" s="492"/>
      <c r="V440" s="492"/>
      <c r="W440" s="492"/>
      <c r="X440" s="492"/>
      <c r="Y440" s="164">
        <f t="shared" si="402"/>
        <v>0</v>
      </c>
      <c r="Z440" s="234">
        <v>0</v>
      </c>
      <c r="AA440" s="234">
        <v>0</v>
      </c>
      <c r="AB440" s="234">
        <v>0</v>
      </c>
      <c r="AC440" s="295">
        <f t="shared" si="403"/>
        <v>0</v>
      </c>
      <c r="AD440" s="296">
        <f t="shared" si="401"/>
        <v>0</v>
      </c>
      <c r="AE440" s="223"/>
      <c r="AG440" s="415">
        <v>3</v>
      </c>
      <c r="AH440" s="492"/>
      <c r="AI440" s="492"/>
      <c r="AJ440" s="492"/>
      <c r="AK440" s="492"/>
      <c r="AL440" s="492"/>
      <c r="AM440" s="492"/>
      <c r="AN440" s="492"/>
      <c r="AO440" s="492"/>
      <c r="AP440" s="305">
        <f t="shared" si="404"/>
        <v>0</v>
      </c>
      <c r="AQ440" s="234">
        <v>0</v>
      </c>
      <c r="AR440" s="234">
        <v>0</v>
      </c>
      <c r="AS440" s="234">
        <v>0</v>
      </c>
      <c r="AT440" s="277">
        <f t="shared" si="405"/>
        <v>0</v>
      </c>
      <c r="AU440" s="278">
        <f t="shared" si="406"/>
        <v>0</v>
      </c>
    </row>
    <row r="441" spans="1:47" ht="16" thickBot="1" x14ac:dyDescent="0.4">
      <c r="A441" s="504" t="s">
        <v>25</v>
      </c>
      <c r="B441" s="505"/>
      <c r="C441" s="505"/>
      <c r="D441" s="505"/>
      <c r="E441" s="505"/>
      <c r="F441" s="505"/>
      <c r="G441" s="505"/>
      <c r="H441" s="505"/>
      <c r="I441" s="505"/>
      <c r="J441" s="250">
        <f>SUM(J438:J440)</f>
        <v>0</v>
      </c>
      <c r="K441" s="250">
        <f t="shared" ref="K441:L441" si="408">SUM(K438:K440)</f>
        <v>0</v>
      </c>
      <c r="L441" s="250">
        <f t="shared" si="408"/>
        <v>0</v>
      </c>
      <c r="M441" s="237">
        <f t="shared" si="407"/>
        <v>0</v>
      </c>
      <c r="N441" s="223"/>
      <c r="P441" s="504" t="s">
        <v>25</v>
      </c>
      <c r="Q441" s="505"/>
      <c r="R441" s="505"/>
      <c r="S441" s="505"/>
      <c r="T441" s="505"/>
      <c r="U441" s="505"/>
      <c r="V441" s="505"/>
      <c r="W441" s="505"/>
      <c r="X441" s="505"/>
      <c r="Y441" s="200">
        <f t="shared" si="402"/>
        <v>0</v>
      </c>
      <c r="Z441" s="293">
        <f>SUM(Z438:Z440)</f>
        <v>0</v>
      </c>
      <c r="AA441" s="293">
        <f t="shared" ref="AA441:AD441" si="409">SUM(AA438:AA440)</f>
        <v>0</v>
      </c>
      <c r="AB441" s="293">
        <f t="shared" si="409"/>
        <v>0</v>
      </c>
      <c r="AC441" s="293">
        <f t="shared" si="409"/>
        <v>0</v>
      </c>
      <c r="AD441" s="294">
        <f t="shared" si="409"/>
        <v>0</v>
      </c>
      <c r="AE441" s="223"/>
      <c r="AG441" s="504" t="s">
        <v>25</v>
      </c>
      <c r="AH441" s="505"/>
      <c r="AI441" s="505"/>
      <c r="AJ441" s="505"/>
      <c r="AK441" s="505"/>
      <c r="AL441" s="505"/>
      <c r="AM441" s="505"/>
      <c r="AN441" s="505"/>
      <c r="AO441" s="505"/>
      <c r="AP441" s="306">
        <f t="shared" si="404"/>
        <v>0</v>
      </c>
      <c r="AQ441" s="275">
        <f>SUM(AQ438:AQ440)</f>
        <v>0</v>
      </c>
      <c r="AR441" s="275">
        <f t="shared" ref="AR441:AT441" si="410">SUM(AR438:AR440)</f>
        <v>0</v>
      </c>
      <c r="AS441" s="275">
        <f t="shared" si="410"/>
        <v>0</v>
      </c>
      <c r="AT441" s="275">
        <f t="shared" si="410"/>
        <v>0</v>
      </c>
      <c r="AU441" s="276">
        <f t="shared" si="406"/>
        <v>0</v>
      </c>
    </row>
    <row r="442" spans="1:47" s="358" customFormat="1" ht="3.75" customHeight="1" thickBot="1" x14ac:dyDescent="0.4">
      <c r="A442" s="413"/>
      <c r="B442" s="413"/>
      <c r="C442" s="413"/>
      <c r="D442" s="413"/>
      <c r="E442" s="413"/>
      <c r="F442" s="413"/>
      <c r="G442" s="413"/>
      <c r="H442" s="413"/>
      <c r="I442" s="413"/>
      <c r="J442" s="246"/>
      <c r="K442" s="246"/>
      <c r="L442" s="246"/>
      <c r="M442" s="246"/>
      <c r="N442" s="223"/>
      <c r="P442" s="413"/>
      <c r="Q442" s="413"/>
      <c r="R442" s="413"/>
      <c r="S442" s="413"/>
      <c r="T442" s="413"/>
      <c r="U442" s="413"/>
      <c r="V442" s="413"/>
      <c r="W442" s="413"/>
      <c r="X442" s="413"/>
      <c r="Y442" s="304"/>
      <c r="Z442" s="246"/>
      <c r="AA442" s="246"/>
      <c r="AB442" s="246"/>
      <c r="AC442" s="246"/>
      <c r="AD442" s="246"/>
      <c r="AE442" s="223"/>
      <c r="AG442" s="413"/>
      <c r="AH442" s="413"/>
      <c r="AI442" s="413"/>
      <c r="AJ442" s="413"/>
      <c r="AK442" s="413"/>
      <c r="AL442" s="413"/>
      <c r="AM442" s="413"/>
      <c r="AN442" s="413"/>
      <c r="AO442" s="413"/>
      <c r="AP442" s="304"/>
      <c r="AQ442" s="246"/>
      <c r="AR442" s="246"/>
      <c r="AS442" s="246"/>
      <c r="AT442" s="246"/>
      <c r="AU442" s="246"/>
    </row>
    <row r="443" spans="1:47" s="242" customFormat="1" x14ac:dyDescent="0.35">
      <c r="A443" s="502" t="s">
        <v>33</v>
      </c>
      <c r="B443" s="503"/>
      <c r="C443" s="503"/>
      <c r="D443" s="503"/>
      <c r="E443" s="503"/>
      <c r="F443" s="503"/>
      <c r="G443" s="503"/>
      <c r="H443" s="503"/>
      <c r="I443" s="503"/>
      <c r="J443" s="425" t="s">
        <v>17</v>
      </c>
      <c r="K443" s="425" t="s">
        <v>15</v>
      </c>
      <c r="L443" s="425" t="s">
        <v>16</v>
      </c>
      <c r="M443" s="418" t="s">
        <v>18</v>
      </c>
      <c r="N443" s="413"/>
      <c r="P443" s="502" t="s">
        <v>33</v>
      </c>
      <c r="Q443" s="503"/>
      <c r="R443" s="503"/>
      <c r="S443" s="503"/>
      <c r="T443" s="503"/>
      <c r="U443" s="503"/>
      <c r="V443" s="503"/>
      <c r="W443" s="503"/>
      <c r="X443" s="503"/>
      <c r="Y443" s="414" t="s">
        <v>266</v>
      </c>
      <c r="Z443" s="425" t="s">
        <v>77</v>
      </c>
      <c r="AA443" s="425" t="s">
        <v>15</v>
      </c>
      <c r="AB443" s="425" t="s">
        <v>16</v>
      </c>
      <c r="AC443" s="414" t="s">
        <v>18</v>
      </c>
      <c r="AD443" s="268" t="s">
        <v>114</v>
      </c>
      <c r="AE443" s="413"/>
      <c r="AG443" s="502" t="s">
        <v>33</v>
      </c>
      <c r="AH443" s="503"/>
      <c r="AI443" s="503"/>
      <c r="AJ443" s="503"/>
      <c r="AK443" s="503"/>
      <c r="AL443" s="503"/>
      <c r="AM443" s="503"/>
      <c r="AN443" s="503"/>
      <c r="AO443" s="503"/>
      <c r="AP443" s="414" t="s">
        <v>266</v>
      </c>
      <c r="AQ443" s="425" t="s">
        <v>211</v>
      </c>
      <c r="AR443" s="425" t="s">
        <v>15</v>
      </c>
      <c r="AS443" s="425" t="s">
        <v>16</v>
      </c>
      <c r="AT443" s="414" t="s">
        <v>213</v>
      </c>
      <c r="AU443" s="268" t="s">
        <v>269</v>
      </c>
    </row>
    <row r="444" spans="1:47" x14ac:dyDescent="0.35">
      <c r="A444" s="415">
        <v>1</v>
      </c>
      <c r="B444" s="492"/>
      <c r="C444" s="492"/>
      <c r="D444" s="492"/>
      <c r="E444" s="492"/>
      <c r="F444" s="492"/>
      <c r="G444" s="492"/>
      <c r="H444" s="492"/>
      <c r="I444" s="492"/>
      <c r="J444" s="234">
        <v>0</v>
      </c>
      <c r="K444" s="234">
        <v>0</v>
      </c>
      <c r="L444" s="234">
        <v>0</v>
      </c>
      <c r="M444" s="236">
        <f t="shared" si="407"/>
        <v>0</v>
      </c>
      <c r="N444" s="223"/>
      <c r="P444" s="415">
        <v>1</v>
      </c>
      <c r="Q444" s="492"/>
      <c r="R444" s="492"/>
      <c r="S444" s="492"/>
      <c r="T444" s="492"/>
      <c r="U444" s="492"/>
      <c r="V444" s="492"/>
      <c r="W444" s="492"/>
      <c r="X444" s="492"/>
      <c r="Y444" s="164">
        <f t="shared" ref="Y444:Y447" si="411">AU364</f>
        <v>0</v>
      </c>
      <c r="Z444" s="234">
        <v>0</v>
      </c>
      <c r="AA444" s="234">
        <v>0</v>
      </c>
      <c r="AB444" s="234">
        <v>0</v>
      </c>
      <c r="AC444" s="295">
        <f t="shared" ref="AC444:AC446" si="412">SUM(Z444:AB444)</f>
        <v>0</v>
      </c>
      <c r="AD444" s="296">
        <f t="shared" ref="AD444:AD446" si="413">M444-AC444</f>
        <v>0</v>
      </c>
      <c r="AE444" s="223"/>
      <c r="AG444" s="415">
        <v>1</v>
      </c>
      <c r="AH444" s="492"/>
      <c r="AI444" s="492"/>
      <c r="AJ444" s="492"/>
      <c r="AK444" s="492"/>
      <c r="AL444" s="492"/>
      <c r="AM444" s="492"/>
      <c r="AN444" s="492"/>
      <c r="AO444" s="492"/>
      <c r="AP444" s="305">
        <f t="shared" ref="AP444:AP447" si="414">AU364</f>
        <v>0</v>
      </c>
      <c r="AQ444" s="234">
        <v>0</v>
      </c>
      <c r="AR444" s="234">
        <v>0</v>
      </c>
      <c r="AS444" s="234">
        <v>0</v>
      </c>
      <c r="AT444" s="277">
        <f t="shared" ref="AT444:AT446" si="415">SUM(AQ444:AS444)</f>
        <v>0</v>
      </c>
      <c r="AU444" s="278">
        <f>IF($S$473&lt;&gt;0, AC444+AP444-AT444, M444+AP444-AT444)</f>
        <v>0</v>
      </c>
    </row>
    <row r="445" spans="1:47" x14ac:dyDescent="0.35">
      <c r="A445" s="415">
        <v>2</v>
      </c>
      <c r="B445" s="492"/>
      <c r="C445" s="492"/>
      <c r="D445" s="492"/>
      <c r="E445" s="492"/>
      <c r="F445" s="492"/>
      <c r="G445" s="492"/>
      <c r="H445" s="492"/>
      <c r="I445" s="492"/>
      <c r="J445" s="234">
        <v>0</v>
      </c>
      <c r="K445" s="234">
        <v>0</v>
      </c>
      <c r="L445" s="234">
        <v>0</v>
      </c>
      <c r="M445" s="236">
        <f t="shared" si="407"/>
        <v>0</v>
      </c>
      <c r="N445" s="223"/>
      <c r="P445" s="415">
        <v>2</v>
      </c>
      <c r="Q445" s="492"/>
      <c r="R445" s="492"/>
      <c r="S445" s="492"/>
      <c r="T445" s="492"/>
      <c r="U445" s="492"/>
      <c r="V445" s="492"/>
      <c r="W445" s="492"/>
      <c r="X445" s="492"/>
      <c r="Y445" s="164">
        <f t="shared" si="411"/>
        <v>0</v>
      </c>
      <c r="Z445" s="234">
        <v>0</v>
      </c>
      <c r="AA445" s="234">
        <v>0</v>
      </c>
      <c r="AB445" s="234">
        <v>0</v>
      </c>
      <c r="AC445" s="295">
        <f t="shared" si="412"/>
        <v>0</v>
      </c>
      <c r="AD445" s="296">
        <f t="shared" si="413"/>
        <v>0</v>
      </c>
      <c r="AE445" s="223"/>
      <c r="AG445" s="415">
        <v>2</v>
      </c>
      <c r="AH445" s="492"/>
      <c r="AI445" s="492"/>
      <c r="AJ445" s="492"/>
      <c r="AK445" s="492"/>
      <c r="AL445" s="492"/>
      <c r="AM445" s="492"/>
      <c r="AN445" s="492"/>
      <c r="AO445" s="492"/>
      <c r="AP445" s="305">
        <f t="shared" si="414"/>
        <v>0</v>
      </c>
      <c r="AQ445" s="234">
        <v>0</v>
      </c>
      <c r="AR445" s="234">
        <v>0</v>
      </c>
      <c r="AS445" s="234">
        <v>0</v>
      </c>
      <c r="AT445" s="277">
        <f t="shared" si="415"/>
        <v>0</v>
      </c>
      <c r="AU445" s="278">
        <f t="shared" ref="AU445:AU447" si="416">IF($S$473&lt;&gt;0, AC445+AP445-AT445, M445+AP445-AT445)</f>
        <v>0</v>
      </c>
    </row>
    <row r="446" spans="1:47" x14ac:dyDescent="0.35">
      <c r="A446" s="415">
        <v>3</v>
      </c>
      <c r="B446" s="492"/>
      <c r="C446" s="492"/>
      <c r="D446" s="492"/>
      <c r="E446" s="492"/>
      <c r="F446" s="492"/>
      <c r="G446" s="492"/>
      <c r="H446" s="492"/>
      <c r="I446" s="492"/>
      <c r="J446" s="234">
        <v>0</v>
      </c>
      <c r="K446" s="234">
        <v>0</v>
      </c>
      <c r="L446" s="234">
        <v>0</v>
      </c>
      <c r="M446" s="236">
        <f>SUM(J446:L446)</f>
        <v>0</v>
      </c>
      <c r="N446" s="223"/>
      <c r="P446" s="415">
        <v>3</v>
      </c>
      <c r="Q446" s="492"/>
      <c r="R446" s="492"/>
      <c r="S446" s="492"/>
      <c r="T446" s="492"/>
      <c r="U446" s="492"/>
      <c r="V446" s="492"/>
      <c r="W446" s="492"/>
      <c r="X446" s="492"/>
      <c r="Y446" s="164">
        <f t="shared" si="411"/>
        <v>0</v>
      </c>
      <c r="Z446" s="234">
        <v>0</v>
      </c>
      <c r="AA446" s="234">
        <v>0</v>
      </c>
      <c r="AB446" s="234">
        <v>0</v>
      </c>
      <c r="AC446" s="295">
        <f t="shared" si="412"/>
        <v>0</v>
      </c>
      <c r="AD446" s="296">
        <f t="shared" si="413"/>
        <v>0</v>
      </c>
      <c r="AE446" s="223"/>
      <c r="AG446" s="415">
        <v>3</v>
      </c>
      <c r="AH446" s="492"/>
      <c r="AI446" s="492"/>
      <c r="AJ446" s="492"/>
      <c r="AK446" s="492"/>
      <c r="AL446" s="492"/>
      <c r="AM446" s="492"/>
      <c r="AN446" s="492"/>
      <c r="AO446" s="492"/>
      <c r="AP446" s="305">
        <f t="shared" si="414"/>
        <v>0</v>
      </c>
      <c r="AQ446" s="234">
        <v>0</v>
      </c>
      <c r="AR446" s="234">
        <v>0</v>
      </c>
      <c r="AS446" s="234">
        <v>0</v>
      </c>
      <c r="AT446" s="277">
        <f t="shared" si="415"/>
        <v>0</v>
      </c>
      <c r="AU446" s="278">
        <f t="shared" si="416"/>
        <v>0</v>
      </c>
    </row>
    <row r="447" spans="1:47" ht="16" thickBot="1" x14ac:dyDescent="0.4">
      <c r="A447" s="504" t="s">
        <v>26</v>
      </c>
      <c r="B447" s="505"/>
      <c r="C447" s="505"/>
      <c r="D447" s="505"/>
      <c r="E447" s="505"/>
      <c r="F447" s="505"/>
      <c r="G447" s="505"/>
      <c r="H447" s="505"/>
      <c r="I447" s="505"/>
      <c r="J447" s="250">
        <f>SUM(J444:J446)</f>
        <v>0</v>
      </c>
      <c r="K447" s="250">
        <f t="shared" ref="K447" si="417">SUM(K444:K446)</f>
        <v>0</v>
      </c>
      <c r="L447" s="250">
        <f>SUM(L444:L446)</f>
        <v>0</v>
      </c>
      <c r="M447" s="237">
        <f t="shared" si="407"/>
        <v>0</v>
      </c>
      <c r="N447" s="223"/>
      <c r="P447" s="504" t="s">
        <v>26</v>
      </c>
      <c r="Q447" s="505"/>
      <c r="R447" s="505"/>
      <c r="S447" s="505"/>
      <c r="T447" s="505"/>
      <c r="U447" s="505"/>
      <c r="V447" s="505"/>
      <c r="W447" s="505"/>
      <c r="X447" s="505"/>
      <c r="Y447" s="200">
        <f t="shared" si="411"/>
        <v>0</v>
      </c>
      <c r="Z447" s="293">
        <f>SUM(Z444:Z446)</f>
        <v>0</v>
      </c>
      <c r="AA447" s="293">
        <f t="shared" ref="AA447:AD447" si="418">SUM(AA444:AA446)</f>
        <v>0</v>
      </c>
      <c r="AB447" s="293">
        <f t="shared" si="418"/>
        <v>0</v>
      </c>
      <c r="AC447" s="293">
        <f t="shared" si="418"/>
        <v>0</v>
      </c>
      <c r="AD447" s="294">
        <f t="shared" si="418"/>
        <v>0</v>
      </c>
      <c r="AE447" s="223"/>
      <c r="AG447" s="504" t="s">
        <v>26</v>
      </c>
      <c r="AH447" s="505"/>
      <c r="AI447" s="505"/>
      <c r="AJ447" s="505"/>
      <c r="AK447" s="505"/>
      <c r="AL447" s="505"/>
      <c r="AM447" s="505"/>
      <c r="AN447" s="505"/>
      <c r="AO447" s="505"/>
      <c r="AP447" s="306">
        <f t="shared" si="414"/>
        <v>0</v>
      </c>
      <c r="AQ447" s="275">
        <f>SUM(AQ444:AQ446)</f>
        <v>0</v>
      </c>
      <c r="AR447" s="275">
        <f t="shared" ref="AR447:AT447" si="419">SUM(AR444:AR446)</f>
        <v>0</v>
      </c>
      <c r="AS447" s="275">
        <f t="shared" si="419"/>
        <v>0</v>
      </c>
      <c r="AT447" s="275">
        <f t="shared" si="419"/>
        <v>0</v>
      </c>
      <c r="AU447" s="276">
        <f t="shared" si="416"/>
        <v>0</v>
      </c>
    </row>
    <row r="448" spans="1:47" s="358" customFormat="1" ht="3.75" customHeight="1" thickBot="1" x14ac:dyDescent="0.4">
      <c r="A448" s="413"/>
      <c r="B448" s="413"/>
      <c r="C448" s="413"/>
      <c r="D448" s="413"/>
      <c r="E448" s="413"/>
      <c r="F448" s="413"/>
      <c r="G448" s="413"/>
      <c r="H448" s="413"/>
      <c r="I448" s="413"/>
      <c r="J448" s="246"/>
      <c r="K448" s="246"/>
      <c r="L448" s="246"/>
      <c r="M448" s="246"/>
      <c r="N448" s="223"/>
      <c r="P448" s="413"/>
      <c r="Q448" s="413"/>
      <c r="R448" s="413"/>
      <c r="S448" s="413"/>
      <c r="T448" s="413"/>
      <c r="U448" s="413"/>
      <c r="V448" s="413"/>
      <c r="W448" s="413"/>
      <c r="X448" s="413"/>
      <c r="Y448" s="246"/>
      <c r="Z448" s="246"/>
      <c r="AA448" s="246"/>
      <c r="AB448" s="246"/>
      <c r="AC448" s="246"/>
      <c r="AD448" s="246"/>
      <c r="AE448" s="223"/>
      <c r="AG448" s="413"/>
      <c r="AH448" s="413"/>
      <c r="AI448" s="413"/>
      <c r="AJ448" s="413"/>
      <c r="AK448" s="413"/>
      <c r="AL448" s="413"/>
      <c r="AM448" s="413"/>
      <c r="AN448" s="413"/>
      <c r="AO448" s="413"/>
      <c r="AP448" s="246"/>
      <c r="AQ448" s="246"/>
      <c r="AR448" s="246"/>
      <c r="AS448" s="246"/>
      <c r="AT448" s="246"/>
      <c r="AU448" s="246"/>
    </row>
    <row r="449" spans="1:134" s="242" customFormat="1" x14ac:dyDescent="0.35">
      <c r="A449" s="502" t="s">
        <v>27</v>
      </c>
      <c r="B449" s="503"/>
      <c r="C449" s="503"/>
      <c r="D449" s="503"/>
      <c r="E449" s="503"/>
      <c r="F449" s="503"/>
      <c r="G449" s="503"/>
      <c r="H449" s="503"/>
      <c r="I449" s="503"/>
      <c r="J449" s="425" t="s">
        <v>17</v>
      </c>
      <c r="K449" s="425" t="s">
        <v>15</v>
      </c>
      <c r="L449" s="425" t="s">
        <v>16</v>
      </c>
      <c r="M449" s="418" t="s">
        <v>18</v>
      </c>
      <c r="N449" s="413"/>
      <c r="P449" s="502" t="s">
        <v>27</v>
      </c>
      <c r="Q449" s="503"/>
      <c r="R449" s="503"/>
      <c r="S449" s="503"/>
      <c r="T449" s="503"/>
      <c r="U449" s="503"/>
      <c r="V449" s="503"/>
      <c r="W449" s="503"/>
      <c r="X449" s="503"/>
      <c r="Y449" s="414" t="s">
        <v>266</v>
      </c>
      <c r="Z449" s="425" t="s">
        <v>77</v>
      </c>
      <c r="AA449" s="425" t="s">
        <v>15</v>
      </c>
      <c r="AB449" s="425" t="s">
        <v>16</v>
      </c>
      <c r="AC449" s="414" t="s">
        <v>18</v>
      </c>
      <c r="AD449" s="268" t="s">
        <v>114</v>
      </c>
      <c r="AE449" s="413"/>
      <c r="AG449" s="502" t="s">
        <v>27</v>
      </c>
      <c r="AH449" s="503"/>
      <c r="AI449" s="503"/>
      <c r="AJ449" s="503"/>
      <c r="AK449" s="503"/>
      <c r="AL449" s="503"/>
      <c r="AM449" s="503"/>
      <c r="AN449" s="503"/>
      <c r="AO449" s="503"/>
      <c r="AP449" s="414" t="s">
        <v>266</v>
      </c>
      <c r="AQ449" s="425" t="s">
        <v>211</v>
      </c>
      <c r="AR449" s="425" t="s">
        <v>15</v>
      </c>
      <c r="AS449" s="425" t="s">
        <v>16</v>
      </c>
      <c r="AT449" s="414" t="s">
        <v>213</v>
      </c>
      <c r="AU449" s="268" t="s">
        <v>269</v>
      </c>
    </row>
    <row r="450" spans="1:134" x14ac:dyDescent="0.35">
      <c r="A450" s="415">
        <v>1</v>
      </c>
      <c r="B450" s="228" t="s">
        <v>28</v>
      </c>
      <c r="C450" s="492"/>
      <c r="D450" s="492"/>
      <c r="E450" s="492"/>
      <c r="F450" s="492"/>
      <c r="G450" s="492"/>
      <c r="H450" s="492"/>
      <c r="I450" s="492"/>
      <c r="J450" s="234">
        <v>0</v>
      </c>
      <c r="K450" s="234">
        <v>0</v>
      </c>
      <c r="L450" s="234">
        <v>0</v>
      </c>
      <c r="M450" s="236">
        <f t="shared" si="407"/>
        <v>0</v>
      </c>
      <c r="N450" s="223"/>
      <c r="P450" s="415">
        <v>1</v>
      </c>
      <c r="Q450" s="228" t="s">
        <v>28</v>
      </c>
      <c r="R450" s="492"/>
      <c r="S450" s="492"/>
      <c r="T450" s="492"/>
      <c r="U450" s="492"/>
      <c r="V450" s="492"/>
      <c r="W450" s="492"/>
      <c r="X450" s="492"/>
      <c r="Y450" s="164">
        <f t="shared" ref="Y450:Y461" si="420">AU370</f>
        <v>0</v>
      </c>
      <c r="Z450" s="234">
        <v>0</v>
      </c>
      <c r="AA450" s="234">
        <v>0</v>
      </c>
      <c r="AB450" s="234">
        <v>0</v>
      </c>
      <c r="AC450" s="295">
        <f t="shared" ref="AC450:AC459" si="421">SUM(Z450:AB450)</f>
        <v>0</v>
      </c>
      <c r="AD450" s="296">
        <f t="shared" ref="AD450:AD460" si="422">M450-AC450</f>
        <v>0</v>
      </c>
      <c r="AE450" s="223"/>
      <c r="AG450" s="415">
        <v>1</v>
      </c>
      <c r="AH450" s="228" t="s">
        <v>28</v>
      </c>
      <c r="AI450" s="492"/>
      <c r="AJ450" s="492"/>
      <c r="AK450" s="492"/>
      <c r="AL450" s="492"/>
      <c r="AM450" s="492"/>
      <c r="AN450" s="492"/>
      <c r="AO450" s="492"/>
      <c r="AP450" s="305">
        <f t="shared" ref="AP450:AP461" si="423">AU370</f>
        <v>0</v>
      </c>
      <c r="AQ450" s="234">
        <v>0</v>
      </c>
      <c r="AR450" s="234">
        <v>0</v>
      </c>
      <c r="AS450" s="234">
        <v>0</v>
      </c>
      <c r="AT450" s="277">
        <f t="shared" ref="AT450:AT459" si="424">SUM(AQ450:AS450)</f>
        <v>0</v>
      </c>
      <c r="AU450" s="278">
        <f t="shared" ref="AU450:AU460" si="425">IF($S$473&lt;&gt;0, AC450+AP450-AT450, M450+AP450-AT450)</f>
        <v>0</v>
      </c>
    </row>
    <row r="451" spans="1:134" x14ac:dyDescent="0.35">
      <c r="A451" s="415">
        <v>2</v>
      </c>
      <c r="B451" s="228" t="s">
        <v>31</v>
      </c>
      <c r="C451" s="492"/>
      <c r="D451" s="492"/>
      <c r="E451" s="492"/>
      <c r="F451" s="492"/>
      <c r="G451" s="492"/>
      <c r="H451" s="492"/>
      <c r="I451" s="492"/>
      <c r="J451" s="234">
        <v>0</v>
      </c>
      <c r="K451" s="234">
        <v>0</v>
      </c>
      <c r="L451" s="234">
        <v>0</v>
      </c>
      <c r="M451" s="236">
        <f t="shared" si="407"/>
        <v>0</v>
      </c>
      <c r="N451" s="223"/>
      <c r="P451" s="415">
        <v>2</v>
      </c>
      <c r="Q451" s="228" t="s">
        <v>31</v>
      </c>
      <c r="R451" s="492"/>
      <c r="S451" s="492"/>
      <c r="T451" s="492"/>
      <c r="U451" s="492"/>
      <c r="V451" s="492"/>
      <c r="W451" s="492"/>
      <c r="X451" s="492"/>
      <c r="Y451" s="164">
        <f t="shared" si="420"/>
        <v>0</v>
      </c>
      <c r="Z451" s="234">
        <v>0</v>
      </c>
      <c r="AA451" s="234">
        <v>0</v>
      </c>
      <c r="AB451" s="234">
        <v>0</v>
      </c>
      <c r="AC451" s="295">
        <f t="shared" si="421"/>
        <v>0</v>
      </c>
      <c r="AD451" s="296">
        <f t="shared" si="422"/>
        <v>0</v>
      </c>
      <c r="AE451" s="223"/>
      <c r="AG451" s="415">
        <v>2</v>
      </c>
      <c r="AH451" s="228" t="s">
        <v>31</v>
      </c>
      <c r="AI451" s="492"/>
      <c r="AJ451" s="492"/>
      <c r="AK451" s="492"/>
      <c r="AL451" s="492"/>
      <c r="AM451" s="492"/>
      <c r="AN451" s="492"/>
      <c r="AO451" s="492"/>
      <c r="AP451" s="305">
        <f t="shared" si="423"/>
        <v>0</v>
      </c>
      <c r="AQ451" s="234">
        <v>0</v>
      </c>
      <c r="AR451" s="234">
        <v>0</v>
      </c>
      <c r="AS451" s="234">
        <v>0</v>
      </c>
      <c r="AT451" s="277">
        <f t="shared" si="424"/>
        <v>0</v>
      </c>
      <c r="AU451" s="278">
        <f t="shared" si="425"/>
        <v>0</v>
      </c>
    </row>
    <row r="452" spans="1:134" x14ac:dyDescent="0.35">
      <c r="A452" s="415">
        <v>3</v>
      </c>
      <c r="B452" s="228" t="s">
        <v>32</v>
      </c>
      <c r="C452" s="492"/>
      <c r="D452" s="492"/>
      <c r="E452" s="492"/>
      <c r="F452" s="492"/>
      <c r="G452" s="492"/>
      <c r="H452" s="492"/>
      <c r="I452" s="492"/>
      <c r="J452" s="234">
        <v>0</v>
      </c>
      <c r="K452" s="234">
        <v>0</v>
      </c>
      <c r="L452" s="234">
        <v>0</v>
      </c>
      <c r="M452" s="236">
        <f t="shared" si="407"/>
        <v>0</v>
      </c>
      <c r="N452" s="223"/>
      <c r="P452" s="415">
        <v>3</v>
      </c>
      <c r="Q452" s="228" t="s">
        <v>32</v>
      </c>
      <c r="R452" s="492"/>
      <c r="S452" s="492"/>
      <c r="T452" s="492"/>
      <c r="U452" s="492"/>
      <c r="V452" s="492"/>
      <c r="W452" s="492"/>
      <c r="X452" s="492"/>
      <c r="Y452" s="164">
        <f t="shared" si="420"/>
        <v>0</v>
      </c>
      <c r="Z452" s="234">
        <v>0</v>
      </c>
      <c r="AA452" s="234">
        <v>0</v>
      </c>
      <c r="AB452" s="234">
        <v>0</v>
      </c>
      <c r="AC452" s="295">
        <f t="shared" si="421"/>
        <v>0</v>
      </c>
      <c r="AD452" s="296">
        <f t="shared" si="422"/>
        <v>0</v>
      </c>
      <c r="AE452" s="223"/>
      <c r="AG452" s="415">
        <v>3</v>
      </c>
      <c r="AH452" s="228" t="s">
        <v>32</v>
      </c>
      <c r="AI452" s="492"/>
      <c r="AJ452" s="492"/>
      <c r="AK452" s="492"/>
      <c r="AL452" s="492"/>
      <c r="AM452" s="492"/>
      <c r="AN452" s="492"/>
      <c r="AO452" s="492"/>
      <c r="AP452" s="305">
        <f t="shared" si="423"/>
        <v>0</v>
      </c>
      <c r="AQ452" s="234">
        <v>0</v>
      </c>
      <c r="AR452" s="234">
        <v>0</v>
      </c>
      <c r="AS452" s="234">
        <v>0</v>
      </c>
      <c r="AT452" s="277">
        <f t="shared" si="424"/>
        <v>0</v>
      </c>
      <c r="AU452" s="278">
        <f t="shared" si="425"/>
        <v>0</v>
      </c>
    </row>
    <row r="453" spans="1:134" s="358" customFormat="1" x14ac:dyDescent="0.35">
      <c r="A453" s="229">
        <v>4</v>
      </c>
      <c r="B453" s="228" t="s">
        <v>72</v>
      </c>
      <c r="C453" s="492"/>
      <c r="D453" s="492"/>
      <c r="E453" s="492"/>
      <c r="F453" s="492"/>
      <c r="G453" s="492"/>
      <c r="H453" s="492"/>
      <c r="I453" s="492"/>
      <c r="J453" s="234">
        <v>0</v>
      </c>
      <c r="K453" s="234">
        <v>0</v>
      </c>
      <c r="L453" s="234">
        <v>0</v>
      </c>
      <c r="M453" s="236">
        <f t="shared" si="407"/>
        <v>0</v>
      </c>
      <c r="N453" s="223"/>
      <c r="P453" s="229">
        <v>4</v>
      </c>
      <c r="Q453" s="228" t="s">
        <v>72</v>
      </c>
      <c r="R453" s="492"/>
      <c r="S453" s="492"/>
      <c r="T453" s="492"/>
      <c r="U453" s="492"/>
      <c r="V453" s="492"/>
      <c r="W453" s="492"/>
      <c r="X453" s="492"/>
      <c r="Y453" s="164">
        <f t="shared" si="420"/>
        <v>0</v>
      </c>
      <c r="Z453" s="234">
        <v>0</v>
      </c>
      <c r="AA453" s="234">
        <v>0</v>
      </c>
      <c r="AB453" s="234">
        <v>0</v>
      </c>
      <c r="AC453" s="295">
        <f t="shared" si="421"/>
        <v>0</v>
      </c>
      <c r="AD453" s="296">
        <f t="shared" si="422"/>
        <v>0</v>
      </c>
      <c r="AE453" s="223"/>
      <c r="AG453" s="229">
        <v>4</v>
      </c>
      <c r="AH453" s="228" t="s">
        <v>72</v>
      </c>
      <c r="AI453" s="492"/>
      <c r="AJ453" s="492"/>
      <c r="AK453" s="492"/>
      <c r="AL453" s="492"/>
      <c r="AM453" s="492"/>
      <c r="AN453" s="492"/>
      <c r="AO453" s="492"/>
      <c r="AP453" s="305">
        <f t="shared" si="423"/>
        <v>0</v>
      </c>
      <c r="AQ453" s="234">
        <v>0</v>
      </c>
      <c r="AR453" s="234">
        <v>0</v>
      </c>
      <c r="AS453" s="234">
        <v>0</v>
      </c>
      <c r="AT453" s="277">
        <f t="shared" si="424"/>
        <v>0</v>
      </c>
      <c r="AU453" s="278">
        <f t="shared" si="425"/>
        <v>0</v>
      </c>
    </row>
    <row r="454" spans="1:134" x14ac:dyDescent="0.35">
      <c r="A454" s="415">
        <v>5</v>
      </c>
      <c r="B454" s="228" t="s">
        <v>29</v>
      </c>
      <c r="C454" s="492"/>
      <c r="D454" s="492"/>
      <c r="E454" s="492"/>
      <c r="F454" s="492"/>
      <c r="G454" s="492"/>
      <c r="H454" s="492"/>
      <c r="I454" s="492"/>
      <c r="J454" s="234">
        <v>0</v>
      </c>
      <c r="K454" s="234">
        <v>0</v>
      </c>
      <c r="L454" s="234">
        <v>0</v>
      </c>
      <c r="M454" s="236">
        <f t="shared" si="407"/>
        <v>0</v>
      </c>
      <c r="N454" s="223"/>
      <c r="P454" s="415">
        <v>5</v>
      </c>
      <c r="Q454" s="228" t="s">
        <v>29</v>
      </c>
      <c r="R454" s="492"/>
      <c r="S454" s="492"/>
      <c r="T454" s="492"/>
      <c r="U454" s="492"/>
      <c r="V454" s="492"/>
      <c r="W454" s="492"/>
      <c r="X454" s="492"/>
      <c r="Y454" s="164">
        <f t="shared" si="420"/>
        <v>0</v>
      </c>
      <c r="Z454" s="234">
        <v>0</v>
      </c>
      <c r="AA454" s="234">
        <v>0</v>
      </c>
      <c r="AB454" s="234">
        <v>0</v>
      </c>
      <c r="AC454" s="295">
        <f t="shared" si="421"/>
        <v>0</v>
      </c>
      <c r="AD454" s="296">
        <f t="shared" si="422"/>
        <v>0</v>
      </c>
      <c r="AE454" s="223"/>
      <c r="AG454" s="415">
        <v>5</v>
      </c>
      <c r="AH454" s="228" t="s">
        <v>29</v>
      </c>
      <c r="AI454" s="492"/>
      <c r="AJ454" s="492"/>
      <c r="AK454" s="492"/>
      <c r="AL454" s="492"/>
      <c r="AM454" s="492"/>
      <c r="AN454" s="492"/>
      <c r="AO454" s="492"/>
      <c r="AP454" s="305">
        <f t="shared" si="423"/>
        <v>0</v>
      </c>
      <c r="AQ454" s="234">
        <v>0</v>
      </c>
      <c r="AR454" s="234">
        <v>0</v>
      </c>
      <c r="AS454" s="234">
        <v>0</v>
      </c>
      <c r="AT454" s="277">
        <f t="shared" si="424"/>
        <v>0</v>
      </c>
      <c r="AU454" s="278">
        <f t="shared" si="425"/>
        <v>0</v>
      </c>
    </row>
    <row r="455" spans="1:134" x14ac:dyDescent="0.35">
      <c r="A455" s="415">
        <v>6</v>
      </c>
      <c r="B455" s="228" t="s">
        <v>30</v>
      </c>
      <c r="C455" s="492"/>
      <c r="D455" s="492"/>
      <c r="E455" s="492"/>
      <c r="F455" s="492"/>
      <c r="G455" s="492"/>
      <c r="H455" s="492"/>
      <c r="I455" s="492"/>
      <c r="J455" s="234">
        <v>0</v>
      </c>
      <c r="K455" s="234">
        <v>0</v>
      </c>
      <c r="L455" s="234">
        <v>0</v>
      </c>
      <c r="M455" s="236">
        <f t="shared" si="407"/>
        <v>0</v>
      </c>
      <c r="N455" s="223"/>
      <c r="P455" s="415">
        <v>6</v>
      </c>
      <c r="Q455" s="228" t="s">
        <v>30</v>
      </c>
      <c r="R455" s="492"/>
      <c r="S455" s="492"/>
      <c r="T455" s="492"/>
      <c r="U455" s="492"/>
      <c r="V455" s="492"/>
      <c r="W455" s="492"/>
      <c r="X455" s="492"/>
      <c r="Y455" s="164">
        <f>AU375</f>
        <v>0</v>
      </c>
      <c r="Z455" s="234">
        <v>0</v>
      </c>
      <c r="AA455" s="234">
        <v>0</v>
      </c>
      <c r="AB455" s="234">
        <v>0</v>
      </c>
      <c r="AC455" s="295">
        <f t="shared" si="421"/>
        <v>0</v>
      </c>
      <c r="AD455" s="296">
        <f t="shared" si="422"/>
        <v>0</v>
      </c>
      <c r="AE455" s="223"/>
      <c r="AG455" s="415">
        <v>6</v>
      </c>
      <c r="AH455" s="228" t="s">
        <v>30</v>
      </c>
      <c r="AI455" s="492"/>
      <c r="AJ455" s="492"/>
      <c r="AK455" s="492"/>
      <c r="AL455" s="492"/>
      <c r="AM455" s="492"/>
      <c r="AN455" s="492"/>
      <c r="AO455" s="492"/>
      <c r="AP455" s="305">
        <f t="shared" si="423"/>
        <v>0</v>
      </c>
      <c r="AQ455" s="234">
        <v>0</v>
      </c>
      <c r="AR455" s="234">
        <v>0</v>
      </c>
      <c r="AS455" s="234">
        <v>0</v>
      </c>
      <c r="AT455" s="277">
        <f t="shared" si="424"/>
        <v>0</v>
      </c>
      <c r="AU455" s="278">
        <f t="shared" si="425"/>
        <v>0</v>
      </c>
    </row>
    <row r="456" spans="1:134" x14ac:dyDescent="0.35">
      <c r="A456" s="415">
        <v>7</v>
      </c>
      <c r="B456" s="228" t="s">
        <v>34</v>
      </c>
      <c r="C456" s="492"/>
      <c r="D456" s="492"/>
      <c r="E456" s="492"/>
      <c r="F456" s="492"/>
      <c r="G456" s="492"/>
      <c r="H456" s="492"/>
      <c r="I456" s="492"/>
      <c r="J456" s="234">
        <v>0</v>
      </c>
      <c r="K456" s="234">
        <v>0</v>
      </c>
      <c r="L456" s="234">
        <v>0</v>
      </c>
      <c r="M456" s="236">
        <f t="shared" si="407"/>
        <v>0</v>
      </c>
      <c r="N456" s="223"/>
      <c r="P456" s="415">
        <v>7</v>
      </c>
      <c r="Q456" s="228" t="s">
        <v>34</v>
      </c>
      <c r="R456" s="492"/>
      <c r="S456" s="492"/>
      <c r="T456" s="492"/>
      <c r="U456" s="492"/>
      <c r="V456" s="492"/>
      <c r="W456" s="492"/>
      <c r="X456" s="492"/>
      <c r="Y456" s="164">
        <f t="shared" si="420"/>
        <v>0</v>
      </c>
      <c r="Z456" s="234">
        <v>0</v>
      </c>
      <c r="AA456" s="234">
        <v>0</v>
      </c>
      <c r="AB456" s="234">
        <v>0</v>
      </c>
      <c r="AC456" s="295">
        <f t="shared" si="421"/>
        <v>0</v>
      </c>
      <c r="AD456" s="296">
        <f t="shared" si="422"/>
        <v>0</v>
      </c>
      <c r="AE456" s="223"/>
      <c r="AG456" s="415">
        <v>7</v>
      </c>
      <c r="AH456" s="228" t="s">
        <v>34</v>
      </c>
      <c r="AI456" s="492"/>
      <c r="AJ456" s="492"/>
      <c r="AK456" s="492"/>
      <c r="AL456" s="492"/>
      <c r="AM456" s="492"/>
      <c r="AN456" s="492"/>
      <c r="AO456" s="492"/>
      <c r="AP456" s="305">
        <f t="shared" si="423"/>
        <v>0</v>
      </c>
      <c r="AQ456" s="234">
        <v>0</v>
      </c>
      <c r="AR456" s="234">
        <v>0</v>
      </c>
      <c r="AS456" s="234">
        <v>0</v>
      </c>
      <c r="AT456" s="277">
        <f t="shared" si="424"/>
        <v>0</v>
      </c>
      <c r="AU456" s="278">
        <f t="shared" si="425"/>
        <v>0</v>
      </c>
    </row>
    <row r="457" spans="1:134" x14ac:dyDescent="0.35">
      <c r="A457" s="415">
        <v>8</v>
      </c>
      <c r="B457" s="228" t="s">
        <v>35</v>
      </c>
      <c r="C457" s="492"/>
      <c r="D457" s="492"/>
      <c r="E457" s="492"/>
      <c r="F457" s="492"/>
      <c r="G457" s="492"/>
      <c r="H457" s="492"/>
      <c r="I457" s="492"/>
      <c r="J457" s="234">
        <v>0</v>
      </c>
      <c r="K457" s="234">
        <v>0</v>
      </c>
      <c r="L457" s="234">
        <v>0</v>
      </c>
      <c r="M457" s="236">
        <f>SUM(J457:L457)</f>
        <v>0</v>
      </c>
      <c r="N457" s="223"/>
      <c r="P457" s="415">
        <v>8</v>
      </c>
      <c r="Q457" s="228" t="s">
        <v>35</v>
      </c>
      <c r="R457" s="492"/>
      <c r="S457" s="492"/>
      <c r="T457" s="492"/>
      <c r="U457" s="492"/>
      <c r="V457" s="492"/>
      <c r="W457" s="492"/>
      <c r="X457" s="492"/>
      <c r="Y457" s="164">
        <f>AU377</f>
        <v>0</v>
      </c>
      <c r="Z457" s="234">
        <v>0</v>
      </c>
      <c r="AA457" s="234">
        <v>0</v>
      </c>
      <c r="AB457" s="234">
        <v>0</v>
      </c>
      <c r="AC457" s="295">
        <f t="shared" si="421"/>
        <v>0</v>
      </c>
      <c r="AD457" s="296">
        <f t="shared" si="422"/>
        <v>0</v>
      </c>
      <c r="AE457" s="223"/>
      <c r="AG457" s="415">
        <v>8</v>
      </c>
      <c r="AH457" s="228" t="s">
        <v>35</v>
      </c>
      <c r="AI457" s="492"/>
      <c r="AJ457" s="492"/>
      <c r="AK457" s="492"/>
      <c r="AL457" s="492"/>
      <c r="AM457" s="492"/>
      <c r="AN457" s="492"/>
      <c r="AO457" s="492"/>
      <c r="AP457" s="305">
        <f t="shared" si="423"/>
        <v>0</v>
      </c>
      <c r="AQ457" s="234">
        <v>0</v>
      </c>
      <c r="AR457" s="234">
        <v>0</v>
      </c>
      <c r="AS457" s="234">
        <v>0</v>
      </c>
      <c r="AT457" s="277">
        <f t="shared" si="424"/>
        <v>0</v>
      </c>
      <c r="AU457" s="278">
        <f t="shared" si="425"/>
        <v>0</v>
      </c>
    </row>
    <row r="458" spans="1:134" x14ac:dyDescent="0.35">
      <c r="A458" s="415">
        <v>9</v>
      </c>
      <c r="B458" s="228" t="s">
        <v>50</v>
      </c>
      <c r="C458" s="492"/>
      <c r="D458" s="492"/>
      <c r="E458" s="492"/>
      <c r="F458" s="492"/>
      <c r="G458" s="492"/>
      <c r="H458" s="492"/>
      <c r="I458" s="492"/>
      <c r="J458" s="234">
        <v>0</v>
      </c>
      <c r="K458" s="234">
        <v>0</v>
      </c>
      <c r="L458" s="234">
        <v>0</v>
      </c>
      <c r="M458" s="236">
        <f t="shared" si="407"/>
        <v>0</v>
      </c>
      <c r="N458" s="223"/>
      <c r="P458" s="415">
        <v>9</v>
      </c>
      <c r="Q458" s="228" t="s">
        <v>50</v>
      </c>
      <c r="R458" s="492"/>
      <c r="S458" s="492"/>
      <c r="T458" s="492"/>
      <c r="U458" s="492"/>
      <c r="V458" s="492"/>
      <c r="W458" s="492"/>
      <c r="X458" s="492"/>
      <c r="Y458" s="164">
        <f t="shared" si="420"/>
        <v>0</v>
      </c>
      <c r="Z458" s="234">
        <v>0</v>
      </c>
      <c r="AA458" s="234">
        <v>0</v>
      </c>
      <c r="AB458" s="234">
        <v>0</v>
      </c>
      <c r="AC458" s="295">
        <f t="shared" si="421"/>
        <v>0</v>
      </c>
      <c r="AD458" s="296">
        <f t="shared" si="422"/>
        <v>0</v>
      </c>
      <c r="AE458" s="223"/>
      <c r="AG458" s="415">
        <v>9</v>
      </c>
      <c r="AH458" s="228" t="s">
        <v>50</v>
      </c>
      <c r="AI458" s="492"/>
      <c r="AJ458" s="492"/>
      <c r="AK458" s="492"/>
      <c r="AL458" s="492"/>
      <c r="AM458" s="492"/>
      <c r="AN458" s="492"/>
      <c r="AO458" s="492"/>
      <c r="AP458" s="305">
        <f t="shared" si="423"/>
        <v>0</v>
      </c>
      <c r="AQ458" s="234">
        <v>0</v>
      </c>
      <c r="AR458" s="234">
        <v>0</v>
      </c>
      <c r="AS458" s="234">
        <v>0</v>
      </c>
      <c r="AT458" s="277">
        <f t="shared" si="424"/>
        <v>0</v>
      </c>
      <c r="AU458" s="278">
        <f t="shared" si="425"/>
        <v>0</v>
      </c>
    </row>
    <row r="459" spans="1:134" x14ac:dyDescent="0.35">
      <c r="A459" s="229">
        <v>10</v>
      </c>
      <c r="B459" s="313" t="s">
        <v>205</v>
      </c>
      <c r="C459" s="623"/>
      <c r="D459" s="623"/>
      <c r="E459" s="623"/>
      <c r="F459" s="623"/>
      <c r="G459" s="623"/>
      <c r="H459" s="623"/>
      <c r="I459" s="623"/>
      <c r="J459" s="234">
        <v>0</v>
      </c>
      <c r="K459" s="234">
        <v>0</v>
      </c>
      <c r="L459" s="234">
        <v>0</v>
      </c>
      <c r="M459" s="236">
        <f t="shared" si="407"/>
        <v>0</v>
      </c>
      <c r="N459" s="223"/>
      <c r="P459" s="229">
        <v>10</v>
      </c>
      <c r="Q459" s="313" t="s">
        <v>205</v>
      </c>
      <c r="R459" s="623"/>
      <c r="S459" s="623"/>
      <c r="T459" s="623"/>
      <c r="U459" s="623"/>
      <c r="V459" s="623"/>
      <c r="W459" s="623"/>
      <c r="X459" s="623"/>
      <c r="Y459" s="164">
        <f t="shared" si="420"/>
        <v>0</v>
      </c>
      <c r="Z459" s="234">
        <v>0</v>
      </c>
      <c r="AA459" s="234">
        <v>0</v>
      </c>
      <c r="AB459" s="234">
        <v>0</v>
      </c>
      <c r="AC459" s="295">
        <f t="shared" si="421"/>
        <v>0</v>
      </c>
      <c r="AD459" s="296">
        <f t="shared" si="422"/>
        <v>0</v>
      </c>
      <c r="AE459" s="223"/>
      <c r="AG459" s="229">
        <v>10</v>
      </c>
      <c r="AH459" s="313" t="s">
        <v>205</v>
      </c>
      <c r="AI459" s="623"/>
      <c r="AJ459" s="623"/>
      <c r="AK459" s="623"/>
      <c r="AL459" s="623"/>
      <c r="AM459" s="623"/>
      <c r="AN459" s="623"/>
      <c r="AO459" s="623"/>
      <c r="AP459" s="305">
        <f t="shared" si="423"/>
        <v>0</v>
      </c>
      <c r="AQ459" s="234">
        <v>0</v>
      </c>
      <c r="AR459" s="234">
        <v>0</v>
      </c>
      <c r="AS459" s="234">
        <v>0</v>
      </c>
      <c r="AT459" s="277">
        <f t="shared" si="424"/>
        <v>0</v>
      </c>
      <c r="AU459" s="278">
        <f t="shared" si="425"/>
        <v>0</v>
      </c>
    </row>
    <row r="460" spans="1:134" x14ac:dyDescent="0.35">
      <c r="A460" s="229">
        <v>11</v>
      </c>
      <c r="B460" s="313" t="s">
        <v>205</v>
      </c>
      <c r="C460" s="623"/>
      <c r="D460" s="623"/>
      <c r="E460" s="623"/>
      <c r="F460" s="623"/>
      <c r="G460" s="623"/>
      <c r="H460" s="623"/>
      <c r="I460" s="623"/>
      <c r="J460" s="234">
        <v>0</v>
      </c>
      <c r="K460" s="234">
        <v>0</v>
      </c>
      <c r="L460" s="234">
        <v>0</v>
      </c>
      <c r="M460" s="236">
        <f>SUM(J460:L460)</f>
        <v>0</v>
      </c>
      <c r="N460" s="223"/>
      <c r="P460" s="229">
        <v>11</v>
      </c>
      <c r="Q460" s="313" t="s">
        <v>205</v>
      </c>
      <c r="R460" s="623"/>
      <c r="S460" s="623"/>
      <c r="T460" s="623"/>
      <c r="U460" s="623"/>
      <c r="V460" s="623"/>
      <c r="W460" s="623"/>
      <c r="X460" s="623"/>
      <c r="Y460" s="164">
        <f t="shared" si="420"/>
        <v>0</v>
      </c>
      <c r="Z460" s="234">
        <v>0</v>
      </c>
      <c r="AA460" s="234">
        <v>0</v>
      </c>
      <c r="AB460" s="234">
        <v>0</v>
      </c>
      <c r="AC460" s="295">
        <f>SUM(Z460:AB460)</f>
        <v>0</v>
      </c>
      <c r="AD460" s="296">
        <f t="shared" si="422"/>
        <v>0</v>
      </c>
      <c r="AE460" s="223"/>
      <c r="AG460" s="229">
        <v>11</v>
      </c>
      <c r="AH460" s="313" t="s">
        <v>205</v>
      </c>
      <c r="AI460" s="623"/>
      <c r="AJ460" s="623"/>
      <c r="AK460" s="623"/>
      <c r="AL460" s="623"/>
      <c r="AM460" s="623"/>
      <c r="AN460" s="623"/>
      <c r="AO460" s="623"/>
      <c r="AP460" s="305">
        <f t="shared" si="423"/>
        <v>0</v>
      </c>
      <c r="AQ460" s="234">
        <v>0</v>
      </c>
      <c r="AR460" s="234">
        <v>0</v>
      </c>
      <c r="AS460" s="234">
        <v>0</v>
      </c>
      <c r="AT460" s="277">
        <f>SUM(AQ460:AS460)</f>
        <v>0</v>
      </c>
      <c r="AU460" s="278">
        <f t="shared" si="425"/>
        <v>0</v>
      </c>
    </row>
    <row r="461" spans="1:134" ht="16" thickBot="1" x14ac:dyDescent="0.4">
      <c r="A461" s="578" t="s">
        <v>36</v>
      </c>
      <c r="B461" s="579"/>
      <c r="C461" s="579"/>
      <c r="D461" s="579"/>
      <c r="E461" s="579"/>
      <c r="F461" s="579"/>
      <c r="G461" s="579"/>
      <c r="H461" s="579"/>
      <c r="I461" s="579"/>
      <c r="J461" s="250">
        <f>SUM(J450:J460)</f>
        <v>0</v>
      </c>
      <c r="K461" s="250">
        <f t="shared" ref="K461:L461" si="426">SUM(K450:K460)</f>
        <v>0</v>
      </c>
      <c r="L461" s="250">
        <f t="shared" si="426"/>
        <v>0</v>
      </c>
      <c r="M461" s="237">
        <f>SUM(J461:L461)</f>
        <v>0</v>
      </c>
      <c r="N461" s="223"/>
      <c r="P461" s="578" t="s">
        <v>36</v>
      </c>
      <c r="Q461" s="579"/>
      <c r="R461" s="579"/>
      <c r="S461" s="579"/>
      <c r="T461" s="579"/>
      <c r="U461" s="579"/>
      <c r="V461" s="579"/>
      <c r="W461" s="579"/>
      <c r="X461" s="579"/>
      <c r="Y461" s="200">
        <f t="shared" si="420"/>
        <v>0</v>
      </c>
      <c r="Z461" s="293">
        <f>SUM(Z450:Z460)</f>
        <v>0</v>
      </c>
      <c r="AA461" s="293">
        <f t="shared" ref="AA461" si="427">SUM(AA450:AA460)</f>
        <v>0</v>
      </c>
      <c r="AB461" s="293">
        <f>SUM(AB450:AB460)</f>
        <v>0</v>
      </c>
      <c r="AC461" s="293">
        <f t="shared" ref="AC461:AD461" si="428">SUM(AC450:AC460)</f>
        <v>0</v>
      </c>
      <c r="AD461" s="294">
        <f t="shared" si="428"/>
        <v>0</v>
      </c>
      <c r="AE461" s="223"/>
      <c r="AG461" s="578" t="s">
        <v>36</v>
      </c>
      <c r="AH461" s="579"/>
      <c r="AI461" s="579"/>
      <c r="AJ461" s="579"/>
      <c r="AK461" s="579"/>
      <c r="AL461" s="579"/>
      <c r="AM461" s="579"/>
      <c r="AN461" s="579"/>
      <c r="AO461" s="579"/>
      <c r="AP461" s="306">
        <f t="shared" si="423"/>
        <v>0</v>
      </c>
      <c r="AQ461" s="275">
        <f>SUM(AQ450:AQ460)</f>
        <v>0</v>
      </c>
      <c r="AR461" s="275">
        <f t="shared" ref="AR461:AU461" si="429">SUM(AR450:AR460)</f>
        <v>0</v>
      </c>
      <c r="AS461" s="275">
        <f t="shared" si="429"/>
        <v>0</v>
      </c>
      <c r="AT461" s="275">
        <f t="shared" si="429"/>
        <v>0</v>
      </c>
      <c r="AU461" s="276">
        <f t="shared" si="429"/>
        <v>0</v>
      </c>
    </row>
    <row r="462" spans="1:134" s="358" customFormat="1" ht="3.75" customHeight="1" x14ac:dyDescent="0.35">
      <c r="B462" s="281"/>
      <c r="C462" s="284"/>
      <c r="D462" s="284"/>
      <c r="E462" s="284"/>
      <c r="F462" s="284"/>
      <c r="G462" s="284"/>
      <c r="H462" s="284"/>
      <c r="I462" s="284"/>
      <c r="J462" s="283"/>
      <c r="K462" s="283"/>
      <c r="L462" s="283"/>
      <c r="M462" s="246"/>
      <c r="N462" s="223"/>
      <c r="Q462" s="281"/>
      <c r="R462" s="284"/>
      <c r="S462" s="284"/>
      <c r="T462" s="284"/>
      <c r="U462" s="284"/>
      <c r="V462" s="284"/>
      <c r="W462" s="284"/>
      <c r="X462" s="284"/>
      <c r="Y462" s="304"/>
      <c r="Z462" s="283"/>
      <c r="AA462" s="283"/>
      <c r="AB462" s="283"/>
      <c r="AC462" s="246"/>
      <c r="AD462" s="246"/>
      <c r="AE462" s="223"/>
      <c r="AH462" s="281"/>
      <c r="AI462" s="284"/>
      <c r="AJ462" s="284"/>
      <c r="AK462" s="284"/>
      <c r="AL462" s="284"/>
      <c r="AM462" s="284"/>
      <c r="AN462" s="284"/>
      <c r="AO462" s="284"/>
      <c r="AP462" s="304"/>
      <c r="AQ462" s="283"/>
      <c r="AR462" s="283"/>
      <c r="AS462" s="283"/>
      <c r="AT462" s="246"/>
      <c r="AU462" s="246"/>
      <c r="AW462" s="357"/>
      <c r="AX462" s="357"/>
      <c r="AY462" s="357"/>
      <c r="AZ462" s="357"/>
      <c r="BA462" s="357"/>
      <c r="BB462" s="357"/>
      <c r="BC462" s="357"/>
      <c r="BD462" s="357"/>
      <c r="BE462" s="357"/>
      <c r="BF462" s="357"/>
      <c r="BG462" s="357"/>
      <c r="BH462" s="357"/>
      <c r="BI462" s="357"/>
      <c r="BJ462" s="357"/>
      <c r="BK462" s="357"/>
      <c r="BL462" s="357"/>
      <c r="BM462" s="357"/>
      <c r="BN462" s="357"/>
      <c r="BO462" s="357"/>
      <c r="BP462" s="357"/>
      <c r="BQ462" s="357"/>
      <c r="BR462" s="357"/>
      <c r="BS462" s="357"/>
      <c r="BT462" s="357"/>
      <c r="BU462" s="357"/>
      <c r="BV462" s="357"/>
      <c r="BW462" s="357"/>
      <c r="BX462" s="357"/>
      <c r="BY462" s="357"/>
      <c r="BZ462" s="357"/>
      <c r="CA462" s="357"/>
      <c r="CB462" s="357"/>
      <c r="CC462" s="357"/>
      <c r="CD462" s="357"/>
      <c r="CE462" s="357"/>
      <c r="CF462" s="357"/>
      <c r="CG462" s="357"/>
      <c r="CH462" s="357"/>
      <c r="CI462" s="357"/>
      <c r="CJ462" s="357"/>
      <c r="CK462" s="357"/>
      <c r="CL462" s="357"/>
      <c r="CM462" s="357"/>
      <c r="CN462" s="357"/>
      <c r="CO462" s="357"/>
      <c r="CP462" s="357"/>
      <c r="CQ462" s="357"/>
      <c r="CR462" s="357"/>
      <c r="CS462" s="357"/>
      <c r="CT462" s="357"/>
      <c r="CU462" s="357"/>
      <c r="CV462" s="357"/>
      <c r="CW462" s="357"/>
      <c r="CX462" s="357"/>
      <c r="CY462" s="357"/>
      <c r="CZ462" s="357"/>
      <c r="DA462" s="357"/>
      <c r="DB462" s="357"/>
      <c r="DC462" s="357"/>
      <c r="DD462" s="357"/>
      <c r="DE462" s="357"/>
      <c r="DF462" s="357"/>
      <c r="DG462" s="357"/>
      <c r="DH462" s="357"/>
      <c r="DI462" s="357"/>
      <c r="DJ462" s="357"/>
      <c r="DK462" s="357"/>
      <c r="DL462" s="357"/>
      <c r="DM462" s="357"/>
      <c r="DN462" s="357"/>
      <c r="DO462" s="357"/>
      <c r="DP462" s="357"/>
      <c r="DQ462" s="357"/>
      <c r="DR462" s="357"/>
      <c r="DS462" s="357"/>
      <c r="DT462" s="357"/>
      <c r="DU462" s="357"/>
      <c r="DV462" s="357"/>
      <c r="DW462" s="357"/>
      <c r="DX462" s="357"/>
      <c r="DY462" s="357"/>
      <c r="DZ462" s="357"/>
      <c r="EA462" s="357"/>
      <c r="EB462" s="357"/>
      <c r="EC462" s="357"/>
      <c r="ED462" s="357"/>
    </row>
    <row r="463" spans="1:134" ht="3.75" customHeight="1" thickBot="1" x14ac:dyDescent="0.4">
      <c r="A463" s="242"/>
      <c r="B463" s="242"/>
      <c r="C463" s="242"/>
      <c r="D463" s="242"/>
      <c r="E463" s="242"/>
      <c r="F463" s="242"/>
      <c r="G463" s="242"/>
      <c r="H463" s="242"/>
      <c r="I463" s="413"/>
      <c r="J463" s="246"/>
      <c r="K463" s="246"/>
      <c r="L463" s="246"/>
      <c r="M463" s="246"/>
      <c r="N463" s="223"/>
      <c r="P463" s="242"/>
      <c r="Q463" s="242"/>
      <c r="R463" s="242"/>
      <c r="S463" s="242"/>
      <c r="T463" s="242"/>
      <c r="U463" s="242"/>
      <c r="V463" s="242"/>
      <c r="W463" s="242"/>
      <c r="X463" s="413"/>
      <c r="Y463" s="246"/>
      <c r="Z463" s="246"/>
      <c r="AA463" s="246"/>
      <c r="AB463" s="246"/>
      <c r="AC463" s="246"/>
      <c r="AD463" s="246"/>
      <c r="AE463" s="223"/>
      <c r="AG463" s="242"/>
      <c r="AH463" s="242"/>
      <c r="AI463" s="242"/>
      <c r="AJ463" s="242"/>
      <c r="AK463" s="242"/>
      <c r="AL463" s="242"/>
      <c r="AM463" s="242"/>
      <c r="AN463" s="242"/>
      <c r="AO463" s="413"/>
      <c r="AP463" s="246"/>
      <c r="AQ463" s="246"/>
      <c r="AR463" s="246"/>
      <c r="AS463" s="246"/>
      <c r="AT463" s="246"/>
      <c r="AU463" s="246"/>
    </row>
    <row r="464" spans="1:134" x14ac:dyDescent="0.35">
      <c r="A464" s="544" t="s">
        <v>189</v>
      </c>
      <c r="B464" s="545"/>
      <c r="C464" s="545"/>
      <c r="D464" s="545"/>
      <c r="E464" s="545"/>
      <c r="F464" s="545"/>
      <c r="G464" s="545"/>
      <c r="H464" s="545"/>
      <c r="I464" s="545"/>
      <c r="J464" s="244">
        <f>SUM(J461, J447, J441, H434)</f>
        <v>0</v>
      </c>
      <c r="K464" s="244">
        <f>SUM(K461, K447, K441, K434)</f>
        <v>0</v>
      </c>
      <c r="L464" s="244">
        <f>SUM(L461, L447, L441, L434)</f>
        <v>0</v>
      </c>
      <c r="M464" s="245">
        <f>SUM(J464:L464)</f>
        <v>0</v>
      </c>
      <c r="N464" s="223"/>
      <c r="P464" s="544" t="s">
        <v>182</v>
      </c>
      <c r="Q464" s="545"/>
      <c r="R464" s="545"/>
      <c r="S464" s="545"/>
      <c r="T464" s="545"/>
      <c r="U464" s="545"/>
      <c r="V464" s="545"/>
      <c r="W464" s="545"/>
      <c r="X464" s="545"/>
      <c r="Y464" s="199">
        <f t="shared" ref="Y464:Y465" si="430">AU384</f>
        <v>0</v>
      </c>
      <c r="Z464" s="300">
        <f>SUM(Z461, Z447, Z441, X434)</f>
        <v>0</v>
      </c>
      <c r="AA464" s="300">
        <f>SUM(AA461, AA447, AA441, AA434)</f>
        <v>0</v>
      </c>
      <c r="AB464" s="300">
        <f>SUM(AB461, AB447, AB441, AB434, )</f>
        <v>0</v>
      </c>
      <c r="AC464" s="300">
        <f t="shared" ref="AC464" si="431">SUM(Z464:AB464)</f>
        <v>0</v>
      </c>
      <c r="AD464" s="301">
        <f>M464-AC464</f>
        <v>0</v>
      </c>
      <c r="AE464" s="246"/>
      <c r="AG464" s="544" t="s">
        <v>182</v>
      </c>
      <c r="AH464" s="545"/>
      <c r="AI464" s="545"/>
      <c r="AJ464" s="545"/>
      <c r="AK464" s="545"/>
      <c r="AL464" s="545"/>
      <c r="AM464" s="545"/>
      <c r="AN464" s="545"/>
      <c r="AO464" s="545"/>
      <c r="AP464" s="205">
        <f t="shared" ref="AP464:AP465" si="432">AU384</f>
        <v>0</v>
      </c>
      <c r="AQ464" s="286">
        <f>SUM(AQ461, AQ447, AQ441, AO434)</f>
        <v>0</v>
      </c>
      <c r="AR464" s="286">
        <f>SUM( AR461, AR447, AR441, AR434)</f>
        <v>0</v>
      </c>
      <c r="AS464" s="286">
        <f>SUM( AS461, AS447, AS441, AS434, )</f>
        <v>0</v>
      </c>
      <c r="AT464" s="286">
        <f t="shared" ref="AT464" si="433">SUM(AQ464:AS464)</f>
        <v>0</v>
      </c>
      <c r="AU464" s="287">
        <f>IF($S$473&lt;&gt;0, AC464+AP464-AT464, M464+AP464-AT464)</f>
        <v>0</v>
      </c>
      <c r="AV464" s="246"/>
    </row>
    <row r="465" spans="1:134" ht="16" thickBot="1" x14ac:dyDescent="0.4">
      <c r="A465" s="540" t="s">
        <v>183</v>
      </c>
      <c r="B465" s="541"/>
      <c r="C465" s="541"/>
      <c r="D465" s="541"/>
      <c r="E465" s="541"/>
      <c r="F465" s="541"/>
      <c r="G465" s="541"/>
      <c r="H465" s="541"/>
      <c r="I465" s="541"/>
      <c r="J465" s="593">
        <f>SUM(K461, L461, K447, L447, K441, L441, K434, L434)</f>
        <v>0</v>
      </c>
      <c r="K465" s="593"/>
      <c r="L465" s="593"/>
      <c r="M465" s="594"/>
      <c r="N465" s="223"/>
      <c r="P465" s="540" t="s">
        <v>183</v>
      </c>
      <c r="Q465" s="541"/>
      <c r="R465" s="541"/>
      <c r="S465" s="541"/>
      <c r="T465" s="541"/>
      <c r="U465" s="541"/>
      <c r="V465" s="541"/>
      <c r="W465" s="541"/>
      <c r="X465" s="541"/>
      <c r="Y465" s="200">
        <f t="shared" si="430"/>
        <v>0</v>
      </c>
      <c r="Z465" s="588">
        <f>SUM(AA461, AB461, AA447, AB447, AA441, AB441, AA434, AB434)</f>
        <v>0</v>
      </c>
      <c r="AA465" s="588"/>
      <c r="AB465" s="588"/>
      <c r="AC465" s="588"/>
      <c r="AD465" s="330">
        <f>M465-Z465</f>
        <v>0</v>
      </c>
      <c r="AE465" s="223"/>
      <c r="AG465" s="540" t="s">
        <v>183</v>
      </c>
      <c r="AH465" s="541"/>
      <c r="AI465" s="541"/>
      <c r="AJ465" s="541"/>
      <c r="AK465" s="541"/>
      <c r="AL465" s="541"/>
      <c r="AM465" s="541"/>
      <c r="AN465" s="541"/>
      <c r="AO465" s="541"/>
      <c r="AP465" s="306">
        <f t="shared" si="432"/>
        <v>0</v>
      </c>
      <c r="AQ465" s="539">
        <f>SUM( AR461, AS461, AR447, AS447, AR441, AS441, AR434, AS434)</f>
        <v>0</v>
      </c>
      <c r="AR465" s="539"/>
      <c r="AS465" s="539"/>
      <c r="AT465" s="539"/>
      <c r="AU465" s="276">
        <f>IF($S$473&lt;&gt;0, AC465+AP465-AQ465, M465+AP465-AQ465)</f>
        <v>0</v>
      </c>
    </row>
    <row r="466" spans="1:134" s="224" customFormat="1" ht="16" thickBot="1" x14ac:dyDescent="0.4">
      <c r="A466" s="358"/>
      <c r="B466" s="413"/>
      <c r="C466" s="413"/>
      <c r="D466" s="413"/>
      <c r="E466" s="413"/>
      <c r="F466" s="413"/>
      <c r="G466" s="413"/>
      <c r="H466" s="413"/>
      <c r="I466" s="413"/>
      <c r="J466" s="258"/>
      <c r="K466" s="258"/>
      <c r="L466" s="258"/>
      <c r="M466" s="358"/>
      <c r="N466" s="223"/>
      <c r="O466" s="357"/>
      <c r="P466" s="358"/>
      <c r="Q466" s="413"/>
      <c r="R466" s="413"/>
      <c r="S466" s="413"/>
      <c r="T466" s="413"/>
      <c r="U466" s="413"/>
      <c r="V466" s="413"/>
      <c r="W466" s="413"/>
      <c r="X466" s="413"/>
      <c r="Y466" s="258"/>
      <c r="Z466" s="258"/>
      <c r="AA466" s="258"/>
      <c r="AB466" s="358"/>
      <c r="AC466" s="358"/>
      <c r="AD466" s="358"/>
      <c r="AE466" s="223"/>
      <c r="AF466" s="357"/>
      <c r="AG466" s="358"/>
      <c r="AH466" s="413"/>
      <c r="AI466" s="413"/>
      <c r="AJ466" s="413"/>
      <c r="AK466" s="413"/>
      <c r="AL466" s="413"/>
      <c r="AM466" s="413"/>
      <c r="AN466" s="413"/>
      <c r="AO466" s="413"/>
      <c r="AP466" s="258"/>
      <c r="AQ466" s="258"/>
      <c r="AR466" s="258"/>
      <c r="AS466" s="358"/>
      <c r="AT466" s="358"/>
      <c r="AU466" s="358"/>
      <c r="AV466" s="357"/>
      <c r="AW466" s="357"/>
      <c r="AX466" s="357"/>
      <c r="AY466" s="357"/>
      <c r="AZ466" s="357"/>
      <c r="BA466" s="357"/>
      <c r="BB466" s="357"/>
      <c r="BC466" s="357"/>
      <c r="BD466" s="357"/>
      <c r="BE466" s="357"/>
      <c r="BF466" s="357"/>
      <c r="BG466" s="357"/>
      <c r="BH466" s="357"/>
      <c r="BI466" s="357"/>
      <c r="BJ466" s="357"/>
      <c r="BK466" s="357"/>
      <c r="BL466" s="357"/>
      <c r="BM466" s="357"/>
      <c r="BN466" s="357"/>
      <c r="BO466" s="357"/>
      <c r="BP466" s="357"/>
      <c r="BQ466" s="357"/>
      <c r="BR466" s="357"/>
      <c r="BS466" s="357"/>
      <c r="BT466" s="357"/>
      <c r="BU466" s="357"/>
      <c r="BV466" s="357"/>
      <c r="BW466" s="357"/>
      <c r="BX466" s="357"/>
      <c r="BY466" s="357"/>
      <c r="BZ466" s="357"/>
      <c r="CA466" s="357"/>
      <c r="CB466" s="357"/>
      <c r="CC466" s="357"/>
      <c r="CD466" s="357"/>
      <c r="CE466" s="357"/>
      <c r="CF466" s="357"/>
      <c r="CG466" s="357"/>
      <c r="CH466" s="357"/>
      <c r="CI466" s="357"/>
      <c r="CJ466" s="357"/>
      <c r="CK466" s="357"/>
      <c r="CL466" s="357"/>
      <c r="CM466" s="357"/>
      <c r="CN466" s="357"/>
      <c r="CO466" s="357"/>
      <c r="CP466" s="357"/>
      <c r="CQ466" s="357"/>
      <c r="CR466" s="357"/>
      <c r="CS466" s="357"/>
      <c r="CT466" s="357"/>
      <c r="CU466" s="357"/>
      <c r="CV466" s="357"/>
      <c r="CW466" s="357"/>
      <c r="CX466" s="357"/>
      <c r="CY466" s="357"/>
      <c r="CZ466" s="357"/>
      <c r="DA466" s="357"/>
      <c r="DB466" s="357"/>
      <c r="DC466" s="357"/>
      <c r="DD466" s="357"/>
      <c r="DE466" s="357"/>
      <c r="DF466" s="357"/>
      <c r="DG466" s="357"/>
      <c r="DH466" s="357"/>
      <c r="DI466" s="357"/>
      <c r="DJ466" s="357"/>
      <c r="DK466" s="357"/>
      <c r="DL466" s="357"/>
      <c r="DM466" s="357"/>
      <c r="DN466" s="357"/>
      <c r="DO466" s="357"/>
      <c r="DP466" s="357"/>
      <c r="DQ466" s="357"/>
      <c r="DR466" s="357"/>
      <c r="DS466" s="357"/>
      <c r="DT466" s="357"/>
      <c r="DU466" s="357"/>
      <c r="DV466" s="357"/>
      <c r="DW466" s="357"/>
      <c r="DX466" s="357"/>
      <c r="DY466" s="357"/>
      <c r="DZ466" s="357"/>
      <c r="EA466" s="357"/>
      <c r="EB466" s="357"/>
      <c r="EC466" s="357"/>
      <c r="ED466" s="357"/>
    </row>
    <row r="467" spans="1:134" s="242" customFormat="1" x14ac:dyDescent="0.35">
      <c r="A467" s="502" t="s">
        <v>100</v>
      </c>
      <c r="B467" s="503"/>
      <c r="C467" s="503"/>
      <c r="D467" s="503"/>
      <c r="E467" s="503"/>
      <c r="F467" s="503"/>
      <c r="G467" s="503"/>
      <c r="H467" s="503"/>
      <c r="I467" s="503"/>
      <c r="J467" s="425" t="s">
        <v>17</v>
      </c>
      <c r="K467" s="542" t="s">
        <v>4</v>
      </c>
      <c r="L467" s="542"/>
      <c r="M467" s="418" t="s">
        <v>49</v>
      </c>
      <c r="N467" s="261"/>
      <c r="P467" s="502" t="s">
        <v>100</v>
      </c>
      <c r="Q467" s="503"/>
      <c r="R467" s="503"/>
      <c r="S467" s="503"/>
      <c r="T467" s="503"/>
      <c r="U467" s="503"/>
      <c r="V467" s="503"/>
      <c r="W467" s="503"/>
      <c r="X467" s="503"/>
      <c r="Y467" s="414" t="s">
        <v>266</v>
      </c>
      <c r="Z467" s="425" t="s">
        <v>77</v>
      </c>
      <c r="AA467" s="542" t="s">
        <v>4</v>
      </c>
      <c r="AB467" s="542"/>
      <c r="AC467" s="414" t="s">
        <v>18</v>
      </c>
      <c r="AD467" s="268" t="s">
        <v>114</v>
      </c>
      <c r="AE467" s="261"/>
      <c r="AG467" s="502" t="s">
        <v>100</v>
      </c>
      <c r="AH467" s="503"/>
      <c r="AI467" s="503"/>
      <c r="AJ467" s="503"/>
      <c r="AK467" s="503"/>
      <c r="AL467" s="503"/>
      <c r="AM467" s="503"/>
      <c r="AN467" s="503"/>
      <c r="AO467" s="503"/>
      <c r="AP467" s="414" t="s">
        <v>266</v>
      </c>
      <c r="AQ467" s="425" t="s">
        <v>212</v>
      </c>
      <c r="AR467" s="542" t="s">
        <v>4</v>
      </c>
      <c r="AS467" s="542"/>
      <c r="AT467" s="414" t="s">
        <v>214</v>
      </c>
      <c r="AU467" s="268" t="s">
        <v>269</v>
      </c>
      <c r="AW467" s="357"/>
      <c r="AX467" s="357"/>
      <c r="AY467" s="357"/>
      <c r="AZ467" s="357"/>
      <c r="BA467" s="357"/>
      <c r="BB467" s="357"/>
      <c r="BC467" s="357"/>
      <c r="BD467" s="357"/>
      <c r="BE467" s="357"/>
      <c r="BF467" s="357"/>
      <c r="BG467" s="357"/>
      <c r="BH467" s="357"/>
      <c r="BI467" s="357"/>
      <c r="BJ467" s="357"/>
      <c r="BK467" s="357"/>
      <c r="BL467" s="357"/>
      <c r="BM467" s="357"/>
      <c r="BN467" s="357"/>
      <c r="BO467" s="357"/>
      <c r="BP467" s="357"/>
      <c r="BQ467" s="357"/>
      <c r="BR467" s="357"/>
      <c r="BS467" s="357"/>
      <c r="BT467" s="357"/>
      <c r="BU467" s="357"/>
      <c r="BV467" s="357"/>
      <c r="BW467" s="357"/>
      <c r="BX467" s="357"/>
      <c r="BY467" s="357"/>
      <c r="BZ467" s="357"/>
      <c r="CA467" s="357"/>
      <c r="CB467" s="357"/>
      <c r="CC467" s="357"/>
      <c r="CD467" s="357"/>
      <c r="CE467" s="357"/>
      <c r="CF467" s="357"/>
      <c r="CG467" s="357"/>
      <c r="CH467" s="357"/>
      <c r="CI467" s="357"/>
      <c r="CJ467" s="357"/>
      <c r="CK467" s="357"/>
      <c r="CL467" s="357"/>
      <c r="CM467" s="357"/>
      <c r="CN467" s="357"/>
      <c r="CO467" s="357"/>
      <c r="CP467" s="357"/>
      <c r="CQ467" s="357"/>
      <c r="CR467" s="357"/>
      <c r="CS467" s="357"/>
      <c r="CT467" s="357"/>
      <c r="CU467" s="357"/>
      <c r="CV467" s="357"/>
      <c r="CW467" s="357"/>
      <c r="CX467" s="357"/>
      <c r="CY467" s="357"/>
      <c r="CZ467" s="357"/>
      <c r="DA467" s="357"/>
      <c r="DB467" s="357"/>
      <c r="DC467" s="357"/>
      <c r="DD467" s="357"/>
      <c r="DE467" s="357"/>
      <c r="DF467" s="357"/>
      <c r="DG467" s="357"/>
      <c r="DH467" s="357"/>
      <c r="DI467" s="357"/>
      <c r="DJ467" s="357"/>
      <c r="DK467" s="357"/>
      <c r="DL467" s="357"/>
      <c r="DM467" s="357"/>
      <c r="DN467" s="357"/>
      <c r="DO467" s="357"/>
      <c r="DP467" s="357"/>
      <c r="DQ467" s="357"/>
      <c r="DR467" s="357"/>
      <c r="DS467" s="357"/>
      <c r="DT467" s="357"/>
      <c r="DU467" s="357"/>
      <c r="DV467" s="357"/>
      <c r="DW467" s="357"/>
      <c r="DX467" s="357"/>
      <c r="DY467" s="357"/>
      <c r="DZ467" s="357"/>
      <c r="EA467" s="357"/>
      <c r="EB467" s="357"/>
      <c r="EC467" s="357"/>
      <c r="ED467" s="357"/>
    </row>
    <row r="468" spans="1:134" ht="16" thickBot="1" x14ac:dyDescent="0.4">
      <c r="A468" s="540" t="s">
        <v>37</v>
      </c>
      <c r="B468" s="541"/>
      <c r="C468" s="541"/>
      <c r="D468" s="541"/>
      <c r="E468" s="541"/>
      <c r="F468" s="541"/>
      <c r="G468" s="541"/>
      <c r="H468" s="541"/>
      <c r="I468" s="541"/>
      <c r="J468" s="243">
        <f>(SUM(J461, J447, J441, H434))*'Cumulative Budget'!$G$36</f>
        <v>0</v>
      </c>
      <c r="K468" s="593">
        <f>(SUM(K461, L461, K447, L447, K441, L441, K434, L434))*'Cumulative Budget'!$G$36</f>
        <v>0</v>
      </c>
      <c r="L468" s="593"/>
      <c r="M468" s="237">
        <f t="shared" ref="M468" si="434">SUM(J468:L468)</f>
        <v>0</v>
      </c>
      <c r="N468" s="223"/>
      <c r="P468" s="540" t="s">
        <v>37</v>
      </c>
      <c r="Q468" s="541"/>
      <c r="R468" s="541"/>
      <c r="S468" s="541"/>
      <c r="T468" s="541"/>
      <c r="U468" s="541"/>
      <c r="V468" s="541"/>
      <c r="W468" s="541"/>
      <c r="X468" s="541"/>
      <c r="Y468" s="200">
        <f t="shared" ref="Y468" si="435">AU388</f>
        <v>0</v>
      </c>
      <c r="Z468" s="302">
        <f>(SUM(Z461, Z447, Z441, X434))*'Cumulative Budget'!$G$36</f>
        <v>0</v>
      </c>
      <c r="AA468" s="588">
        <f>(SUM(AA461, AB461, AA447, AB447, AA441, AB441, AA434, AB434))*'Cumulative Budget'!$G$36</f>
        <v>0</v>
      </c>
      <c r="AB468" s="588"/>
      <c r="AC468" s="293">
        <f t="shared" ref="AC468" si="436">SUM(Z468:AB468)</f>
        <v>0</v>
      </c>
      <c r="AD468" s="294">
        <f t="shared" ref="AD468" si="437">M468-AC468</f>
        <v>0</v>
      </c>
      <c r="AE468" s="223"/>
      <c r="AG468" s="540" t="s">
        <v>37</v>
      </c>
      <c r="AH468" s="541"/>
      <c r="AI468" s="541"/>
      <c r="AJ468" s="541"/>
      <c r="AK468" s="541"/>
      <c r="AL468" s="541"/>
      <c r="AM468" s="541"/>
      <c r="AN468" s="541"/>
      <c r="AO468" s="541"/>
      <c r="AP468" s="306">
        <f t="shared" ref="AP468:AP470" si="438">AU388</f>
        <v>0</v>
      </c>
      <c r="AQ468" s="443">
        <v>0</v>
      </c>
      <c r="AR468" s="563">
        <v>0</v>
      </c>
      <c r="AS468" s="563"/>
      <c r="AT468" s="275">
        <f>SUM(AQ468:AS468)</f>
        <v>0</v>
      </c>
      <c r="AU468" s="276">
        <f>IF($S$473&lt;&gt;0, AC468+AP468-AT468, M468+AP468-AT468)</f>
        <v>0</v>
      </c>
    </row>
    <row r="469" spans="1:134" s="358" customFormat="1" ht="16" thickBot="1" x14ac:dyDescent="0.4">
      <c r="A469" s="359" t="s">
        <v>99</v>
      </c>
      <c r="B469" s="359"/>
      <c r="J469" s="233"/>
      <c r="K469" s="233"/>
      <c r="L469" s="233"/>
      <c r="M469" s="233"/>
      <c r="N469" s="223"/>
      <c r="O469" s="357"/>
      <c r="P469" s="359" t="s">
        <v>99</v>
      </c>
      <c r="Q469" s="359"/>
      <c r="Z469" s="233"/>
      <c r="AA469" s="233"/>
      <c r="AB469" s="233"/>
      <c r="AC469" s="233"/>
      <c r="AD469" s="233"/>
      <c r="AE469" s="223"/>
      <c r="AG469" s="359" t="s">
        <v>99</v>
      </c>
      <c r="AH469" s="359"/>
      <c r="AQ469" s="233"/>
      <c r="AR469" s="233"/>
      <c r="AS469" s="233"/>
      <c r="AT469" s="233"/>
      <c r="AU469" s="233"/>
      <c r="AV469" s="357"/>
      <c r="AW469" s="357"/>
      <c r="AX469" s="357"/>
      <c r="AY469" s="357"/>
      <c r="AZ469" s="357"/>
      <c r="BA469" s="357"/>
      <c r="BB469" s="357"/>
      <c r="BC469" s="357"/>
      <c r="BD469" s="357"/>
      <c r="BE469" s="357"/>
      <c r="BF469" s="357"/>
      <c r="BG469" s="357"/>
      <c r="BH469" s="357"/>
      <c r="BI469" s="357"/>
      <c r="BJ469" s="357"/>
      <c r="BK469" s="357"/>
      <c r="BL469" s="357"/>
      <c r="BM469" s="357"/>
      <c r="BN469" s="357"/>
      <c r="BO469" s="357"/>
      <c r="BP469" s="357"/>
      <c r="BQ469" s="357"/>
      <c r="BR469" s="357"/>
      <c r="BS469" s="357"/>
      <c r="BT469" s="357"/>
      <c r="BU469" s="357"/>
      <c r="BV469" s="357"/>
      <c r="BW469" s="357"/>
      <c r="BX469" s="357"/>
      <c r="BY469" s="357"/>
      <c r="BZ469" s="357"/>
      <c r="CA469" s="357"/>
      <c r="CB469" s="357"/>
      <c r="CC469" s="357"/>
      <c r="CD469" s="357"/>
      <c r="CE469" s="357"/>
      <c r="CF469" s="357"/>
      <c r="CG469" s="357"/>
      <c r="CH469" s="357"/>
      <c r="CI469" s="357"/>
      <c r="CJ469" s="357"/>
      <c r="CK469" s="357"/>
      <c r="CL469" s="357"/>
      <c r="CM469" s="357"/>
      <c r="CN469" s="357"/>
      <c r="CO469" s="357"/>
      <c r="CP469" s="357"/>
      <c r="CQ469" s="357"/>
      <c r="CR469" s="357"/>
      <c r="CS469" s="357"/>
      <c r="CT469" s="357"/>
      <c r="CU469" s="357"/>
      <c r="CV469" s="357"/>
      <c r="CW469" s="357"/>
      <c r="CX469" s="357"/>
      <c r="CY469" s="357"/>
      <c r="CZ469" s="357"/>
      <c r="DA469" s="357"/>
      <c r="DB469" s="357"/>
      <c r="DC469" s="357"/>
      <c r="DD469" s="357"/>
      <c r="DE469" s="357"/>
      <c r="DF469" s="357"/>
      <c r="DG469" s="357"/>
      <c r="DH469" s="357"/>
      <c r="DI469" s="357"/>
      <c r="DJ469" s="357"/>
      <c r="DK469" s="357"/>
      <c r="DL469" s="357"/>
      <c r="DM469" s="357"/>
      <c r="DN469" s="357"/>
      <c r="DO469" s="357"/>
      <c r="DP469" s="357"/>
      <c r="DQ469" s="357"/>
      <c r="DR469" s="357"/>
      <c r="DS469" s="357"/>
      <c r="DT469" s="357"/>
      <c r="DU469" s="357"/>
      <c r="DV469" s="357"/>
      <c r="DW469" s="357"/>
      <c r="DX469" s="357"/>
      <c r="DY469" s="357"/>
      <c r="DZ469" s="357"/>
      <c r="EA469" s="357"/>
      <c r="EB469" s="357"/>
      <c r="EC469" s="357"/>
      <c r="ED469" s="357"/>
    </row>
    <row r="470" spans="1:134" s="331" customFormat="1" ht="16" thickBot="1" x14ac:dyDescent="0.4">
      <c r="A470" s="621" t="s">
        <v>101</v>
      </c>
      <c r="B470" s="622"/>
      <c r="C470" s="622"/>
      <c r="D470" s="622"/>
      <c r="E470" s="622"/>
      <c r="F470" s="622"/>
      <c r="G470" s="622"/>
      <c r="H470" s="622"/>
      <c r="I470" s="622"/>
      <c r="J470" s="239">
        <f xml:space="preserve"> SUM(J468, J461, J447, J441, H434)</f>
        <v>0</v>
      </c>
      <c r="K470" s="211">
        <f xml:space="preserve"> SUM(K468, K461, K447, K441, K434)</f>
        <v>0</v>
      </c>
      <c r="L470" s="239">
        <f xml:space="preserve"> SUM(L461, L447, L441, L434)</f>
        <v>0</v>
      </c>
      <c r="M470" s="240">
        <f>SUM(J470:L470)</f>
        <v>0</v>
      </c>
      <c r="N470" s="246"/>
      <c r="P470" s="589" t="s">
        <v>101</v>
      </c>
      <c r="Q470" s="590"/>
      <c r="R470" s="590"/>
      <c r="S470" s="590"/>
      <c r="T470" s="590"/>
      <c r="U470" s="590"/>
      <c r="V470" s="590"/>
      <c r="W470" s="590"/>
      <c r="X470" s="590"/>
      <c r="Y470" s="201">
        <f>AU390</f>
        <v>0</v>
      </c>
      <c r="Z470" s="303">
        <f xml:space="preserve"> SUM(Z468, Z461, Z447, Z441, X434)</f>
        <v>0</v>
      </c>
      <c r="AA470" s="212">
        <f xml:space="preserve"> SUM(AA468, AA461, AA447, AA441, AA434)</f>
        <v>0</v>
      </c>
      <c r="AB470" s="303">
        <f xml:space="preserve"> SUM(AB461, AB447, AB441, AB434)</f>
        <v>0</v>
      </c>
      <c r="AC470" s="297">
        <f>SUM(Z470:AB470)</f>
        <v>0</v>
      </c>
      <c r="AD470" s="298">
        <f t="shared" ref="AD470" si="439">M470-AC470</f>
        <v>0</v>
      </c>
      <c r="AE470" s="246"/>
      <c r="AG470" s="564" t="s">
        <v>101</v>
      </c>
      <c r="AH470" s="565"/>
      <c r="AI470" s="565"/>
      <c r="AJ470" s="565"/>
      <c r="AK470" s="565"/>
      <c r="AL470" s="565"/>
      <c r="AM470" s="565"/>
      <c r="AN470" s="565"/>
      <c r="AO470" s="565"/>
      <c r="AP470" s="206">
        <f t="shared" si="438"/>
        <v>0</v>
      </c>
      <c r="AQ470" s="288">
        <f xml:space="preserve"> SUM(AQ468, AQ461, AQ447, AQ441, AO434)</f>
        <v>0</v>
      </c>
      <c r="AR470" s="213">
        <f xml:space="preserve"> SUM(AR468, AR461, AR447, AR441, AR434)</f>
        <v>0</v>
      </c>
      <c r="AS470" s="288">
        <f xml:space="preserve"> SUM(AS461, AS447, AS441, AS434)</f>
        <v>0</v>
      </c>
      <c r="AT470" s="279">
        <f>SUM(AQ470:AS470)</f>
        <v>0</v>
      </c>
      <c r="AU470" s="280">
        <f>IF($S$473&lt;&gt;0, AC470+AP470-AT470, M470+AP470-AT470)</f>
        <v>0</v>
      </c>
    </row>
    <row r="471" spans="1:134" x14ac:dyDescent="0.35">
      <c r="F471" s="357"/>
      <c r="G471" s="357"/>
      <c r="N471" s="223"/>
    </row>
    <row r="472" spans="1:134" ht="16" thickBot="1" x14ac:dyDescent="0.4">
      <c r="F472" s="357"/>
      <c r="G472" s="357"/>
      <c r="S472" s="270"/>
      <c r="V472" s="270"/>
      <c r="AG472" s="270"/>
      <c r="AH472" s="270"/>
      <c r="AI472" s="270"/>
      <c r="AJ472" s="270"/>
      <c r="AK472" s="270"/>
      <c r="AL472" s="270"/>
      <c r="AM472" s="270"/>
    </row>
    <row r="473" spans="1:134" x14ac:dyDescent="0.35">
      <c r="B473" s="576" t="s">
        <v>248</v>
      </c>
      <c r="C473" s="577"/>
      <c r="D473" s="264">
        <f>J470</f>
        <v>0</v>
      </c>
      <c r="F473" s="357"/>
      <c r="G473" s="357"/>
      <c r="O473" s="309"/>
      <c r="P473" s="652" t="s">
        <v>248</v>
      </c>
      <c r="Q473" s="646"/>
      <c r="R473" s="646"/>
      <c r="S473" s="202">
        <f>Z470</f>
        <v>0</v>
      </c>
      <c r="T473" s="646" t="s">
        <v>104</v>
      </c>
      <c r="U473" s="646"/>
      <c r="V473" s="354">
        <f>D473-S473</f>
        <v>0</v>
      </c>
      <c r="W473" s="430"/>
      <c r="X473" s="601"/>
      <c r="Y473" s="601"/>
      <c r="Z473" s="430"/>
      <c r="AA473" s="430"/>
      <c r="AF473" s="309"/>
      <c r="AG473" s="609" t="s">
        <v>191</v>
      </c>
      <c r="AH473" s="554"/>
      <c r="AI473" s="605">
        <f>AQ470</f>
        <v>0</v>
      </c>
      <c r="AJ473" s="605"/>
      <c r="AK473" s="554" t="s">
        <v>196</v>
      </c>
      <c r="AL473" s="554"/>
      <c r="AM473" s="287">
        <f>IF($S$73&lt;&gt;0, S473+'Year 1'!AM541-AI473, D473+'Year 1'!AM541-AI473)</f>
        <v>0</v>
      </c>
      <c r="AO473" s="315" t="s">
        <v>89</v>
      </c>
      <c r="AP473" s="556"/>
      <c r="AQ473" s="556"/>
      <c r="AR473" s="556" t="s">
        <v>90</v>
      </c>
      <c r="AS473" s="612"/>
    </row>
    <row r="474" spans="1:134" x14ac:dyDescent="0.35">
      <c r="B474" s="535" t="s">
        <v>249</v>
      </c>
      <c r="C474" s="536"/>
      <c r="D474" s="390">
        <f>K470</f>
        <v>0</v>
      </c>
      <c r="F474" s="357"/>
      <c r="G474" s="357"/>
      <c r="O474" s="309"/>
      <c r="P474" s="585" t="s">
        <v>249</v>
      </c>
      <c r="Q474" s="586"/>
      <c r="R474" s="586"/>
      <c r="S474" s="189">
        <f>AA470</f>
        <v>0</v>
      </c>
      <c r="T474" s="586" t="s">
        <v>105</v>
      </c>
      <c r="U474" s="586"/>
      <c r="V474" s="161">
        <f>D474-S474</f>
        <v>0</v>
      </c>
      <c r="W474" s="430"/>
      <c r="X474" s="604"/>
      <c r="Y474" s="604"/>
      <c r="Z474" s="604"/>
      <c r="AA474" s="604"/>
      <c r="AF474" s="309"/>
      <c r="AG474" s="549" t="s">
        <v>192</v>
      </c>
      <c r="AH474" s="550"/>
      <c r="AI474" s="606">
        <f>AR470</f>
        <v>0</v>
      </c>
      <c r="AJ474" s="606"/>
      <c r="AK474" s="550" t="s">
        <v>197</v>
      </c>
      <c r="AL474" s="550"/>
      <c r="AM474" s="278">
        <f>IF($S$73&lt;&gt;0, S474+'Year 1'!AM542-AI474, D474+'Year 1'!AM542-AI474)</f>
        <v>0</v>
      </c>
      <c r="AO474" s="314" t="s">
        <v>91</v>
      </c>
      <c r="AP474" s="532"/>
      <c r="AQ474" s="532"/>
      <c r="AR474" s="532"/>
      <c r="AS474" s="562"/>
    </row>
    <row r="475" spans="1:134" ht="16" thickBot="1" x14ac:dyDescent="0.4">
      <c r="B475" s="535" t="s">
        <v>224</v>
      </c>
      <c r="C475" s="536"/>
      <c r="D475" s="265">
        <f>L470</f>
        <v>0</v>
      </c>
      <c r="F475" s="357"/>
      <c r="G475" s="357"/>
      <c r="O475" s="309"/>
      <c r="P475" s="585" t="s">
        <v>224</v>
      </c>
      <c r="Q475" s="586"/>
      <c r="R475" s="586"/>
      <c r="S475" s="189">
        <f>AB470</f>
        <v>0</v>
      </c>
      <c r="T475" s="586" t="s">
        <v>106</v>
      </c>
      <c r="U475" s="586"/>
      <c r="V475" s="161">
        <f>D475-S475</f>
        <v>0</v>
      </c>
      <c r="W475" s="430"/>
      <c r="X475" s="601"/>
      <c r="Y475" s="601"/>
      <c r="Z475" s="430"/>
      <c r="AA475" s="430"/>
      <c r="AF475" s="309"/>
      <c r="AG475" s="549" t="s">
        <v>193</v>
      </c>
      <c r="AH475" s="550"/>
      <c r="AI475" s="606">
        <f>AS470</f>
        <v>0</v>
      </c>
      <c r="AJ475" s="606"/>
      <c r="AK475" s="550" t="s">
        <v>198</v>
      </c>
      <c r="AL475" s="550"/>
      <c r="AM475" s="278">
        <f>IF($S$73&lt;&gt;0, S475+'Year 1'!AM543-AI475, D475+'Year 1'!AM543-AI475)</f>
        <v>0</v>
      </c>
      <c r="AO475" s="318" t="s">
        <v>92</v>
      </c>
      <c r="AP475" s="557"/>
      <c r="AQ475" s="557"/>
      <c r="AR475" s="557" t="s">
        <v>90</v>
      </c>
      <c r="AS475" s="613"/>
    </row>
    <row r="476" spans="1:134" ht="16" thickBot="1" x14ac:dyDescent="0.4">
      <c r="B476" s="535" t="s">
        <v>250</v>
      </c>
      <c r="C476" s="536"/>
      <c r="D476" s="390">
        <f>K470+L470</f>
        <v>0</v>
      </c>
      <c r="F476" s="357"/>
      <c r="G476" s="357"/>
      <c r="O476" s="309"/>
      <c r="P476" s="585" t="s">
        <v>250</v>
      </c>
      <c r="Q476" s="586"/>
      <c r="R476" s="586"/>
      <c r="S476" s="189">
        <f>SUM(S474:S475)</f>
        <v>0</v>
      </c>
      <c r="T476" s="586" t="s">
        <v>107</v>
      </c>
      <c r="U476" s="586"/>
      <c r="V476" s="161">
        <f>D476-S476</f>
        <v>0</v>
      </c>
      <c r="W476" s="431"/>
      <c r="X476" s="431"/>
      <c r="Y476" s="431"/>
      <c r="Z476" s="431"/>
      <c r="AA476" s="431"/>
      <c r="AF476" s="309"/>
      <c r="AG476" s="549" t="s">
        <v>194</v>
      </c>
      <c r="AH476" s="550"/>
      <c r="AI476" s="606">
        <f>SUM(AI474:AI475)</f>
        <v>0</v>
      </c>
      <c r="AJ476" s="606"/>
      <c r="AK476" s="550" t="s">
        <v>200</v>
      </c>
      <c r="AL476" s="550"/>
      <c r="AM476" s="278">
        <f>IF($S$73&lt;&gt;0, S476+'Year 1'!AM544-AI476, D476+'Year 1'!AM544-AI476)</f>
        <v>0</v>
      </c>
      <c r="AO476" s="431"/>
      <c r="AP476" s="431"/>
      <c r="AQ476" s="431"/>
      <c r="AR476" s="431"/>
      <c r="AS476" s="431"/>
    </row>
    <row r="477" spans="1:134" ht="16" thickBot="1" x14ac:dyDescent="0.4">
      <c r="B477" s="535" t="s">
        <v>251</v>
      </c>
      <c r="C477" s="536"/>
      <c r="D477" s="265">
        <f>M470</f>
        <v>0</v>
      </c>
      <c r="F477" s="357"/>
      <c r="G477" s="357"/>
      <c r="O477" s="309"/>
      <c r="P477" s="585" t="s">
        <v>251</v>
      </c>
      <c r="Q477" s="586"/>
      <c r="R477" s="586"/>
      <c r="S477" s="189">
        <f>AC470</f>
        <v>0</v>
      </c>
      <c r="T477" s="580" t="s">
        <v>108</v>
      </c>
      <c r="U477" s="580"/>
      <c r="V477" s="352">
        <f>D477-S477</f>
        <v>0</v>
      </c>
      <c r="W477" s="602"/>
      <c r="X477" s="602"/>
      <c r="Y477" s="604"/>
      <c r="Z477" s="604"/>
      <c r="AA477" s="604"/>
      <c r="AB477" s="358"/>
      <c r="AC477" s="358"/>
      <c r="AD477" s="358"/>
      <c r="AF477" s="309"/>
      <c r="AG477" s="549" t="s">
        <v>281</v>
      </c>
      <c r="AH477" s="550"/>
      <c r="AI477" s="606">
        <f>AT470</f>
        <v>0</v>
      </c>
      <c r="AJ477" s="606"/>
      <c r="AK477" s="611" t="s">
        <v>282</v>
      </c>
      <c r="AL477" s="611"/>
      <c r="AM477" s="312">
        <f>IF($S$73&lt;&gt;0, S477+'Year 1'!AM545-AI477, D477+'Year 1'!AM545-AI477)</f>
        <v>0</v>
      </c>
      <c r="AO477" s="428" t="s">
        <v>93</v>
      </c>
      <c r="AP477" s="429"/>
      <c r="AQ477" s="630"/>
      <c r="AR477" s="630"/>
      <c r="AS477" s="631"/>
      <c r="AT477" s="358"/>
      <c r="AU477" s="358"/>
    </row>
    <row r="478" spans="1:134" x14ac:dyDescent="0.35">
      <c r="B478" s="535" t="s">
        <v>174</v>
      </c>
      <c r="C478" s="536"/>
      <c r="D478" s="324" t="e">
        <f>L470/K470</f>
        <v>#DIV/0!</v>
      </c>
      <c r="F478" s="357"/>
      <c r="G478" s="357"/>
      <c r="O478" s="309"/>
      <c r="P478" s="585" t="s">
        <v>174</v>
      </c>
      <c r="Q478" s="586"/>
      <c r="R478" s="586"/>
      <c r="S478" s="203" t="e">
        <f>S475/S474</f>
        <v>#DIV/0!</v>
      </c>
      <c r="T478" s="188"/>
      <c r="U478" s="188"/>
      <c r="V478" s="350"/>
      <c r="W478" s="358"/>
      <c r="X478" s="358"/>
      <c r="Y478" s="358"/>
      <c r="Z478" s="358"/>
      <c r="AA478" s="358"/>
      <c r="AF478" s="309"/>
      <c r="AG478" s="624" t="s">
        <v>208</v>
      </c>
      <c r="AH478" s="617"/>
      <c r="AI478" s="607" t="e">
        <f>AQ468/AQ470</f>
        <v>#DIV/0!</v>
      </c>
      <c r="AJ478" s="608"/>
      <c r="AK478" s="167"/>
      <c r="AL478" s="166"/>
      <c r="AM478" s="166"/>
      <c r="AO478" s="358"/>
      <c r="AP478" s="358"/>
      <c r="AQ478" s="358"/>
      <c r="AR478" s="358"/>
      <c r="AS478" s="358"/>
    </row>
    <row r="479" spans="1:134" ht="16" thickBot="1" x14ac:dyDescent="0.4">
      <c r="B479" s="537" t="s">
        <v>144</v>
      </c>
      <c r="C479" s="538"/>
      <c r="D479" s="266" t="e">
        <f>D482 &amp; D483 &amp; D484</f>
        <v>#DIV/0!</v>
      </c>
      <c r="F479" s="357"/>
      <c r="G479" s="357"/>
      <c r="O479" s="309"/>
      <c r="P479" s="629" t="s">
        <v>144</v>
      </c>
      <c r="Q479" s="580"/>
      <c r="R479" s="580"/>
      <c r="S479" s="353" t="e">
        <f>S482 &amp; S483 &amp; S484</f>
        <v>#DIV/0!</v>
      </c>
      <c r="T479" s="188"/>
      <c r="U479" s="188"/>
      <c r="V479" s="190"/>
      <c r="AF479" s="309"/>
      <c r="AG479" s="653" t="s">
        <v>209</v>
      </c>
      <c r="AH479" s="538"/>
      <c r="AI479" s="627" t="e">
        <f>AR468/(AR470+AS470)</f>
        <v>#DIV/0!</v>
      </c>
      <c r="AJ479" s="628"/>
    </row>
    <row r="480" spans="1:134" x14ac:dyDescent="0.35">
      <c r="F480" s="357"/>
      <c r="G480" s="357"/>
      <c r="AI480" s="166"/>
      <c r="AJ480" s="166"/>
    </row>
    <row r="481" spans="1:47" x14ac:dyDescent="0.35">
      <c r="F481" s="357"/>
      <c r="G481" s="357"/>
    </row>
    <row r="482" spans="1:47" x14ac:dyDescent="0.35">
      <c r="D482" s="357" t="e">
        <f>D473/D473</f>
        <v>#DIV/0!</v>
      </c>
      <c r="F482" s="357"/>
      <c r="G482" s="357"/>
      <c r="S482" s="357" t="e">
        <f>S473/S473</f>
        <v>#DIV/0!</v>
      </c>
    </row>
    <row r="483" spans="1:47" x14ac:dyDescent="0.35">
      <c r="D483" s="357" t="s">
        <v>145</v>
      </c>
      <c r="F483" s="357"/>
      <c r="G483" s="357"/>
      <c r="S483" s="357" t="s">
        <v>145</v>
      </c>
    </row>
    <row r="484" spans="1:47" x14ac:dyDescent="0.35">
      <c r="D484" s="225" t="e">
        <f>D476/D473</f>
        <v>#DIV/0!</v>
      </c>
      <c r="F484" s="357"/>
      <c r="G484" s="357"/>
      <c r="S484" s="225" t="e">
        <f>S476/S473</f>
        <v>#DIV/0!</v>
      </c>
    </row>
    <row r="485" spans="1:47" x14ac:dyDescent="0.35">
      <c r="F485" s="357"/>
      <c r="G485" s="357"/>
    </row>
    <row r="486" spans="1:47" ht="16" thickBot="1" x14ac:dyDescent="0.4">
      <c r="F486" s="357"/>
      <c r="G486" s="357"/>
    </row>
    <row r="487" spans="1:47" s="242" customFormat="1" x14ac:dyDescent="0.35">
      <c r="A487" s="519" t="s">
        <v>97</v>
      </c>
      <c r="B487" s="520"/>
      <c r="C487" s="520"/>
      <c r="D487" s="520"/>
      <c r="E487" s="520"/>
      <c r="F487" s="520"/>
      <c r="G487" s="520"/>
      <c r="H487" s="520"/>
      <c r="I487" s="520"/>
      <c r="J487" s="520"/>
      <c r="K487" s="520"/>
      <c r="L487" s="520"/>
      <c r="M487" s="521"/>
      <c r="N487" s="413"/>
      <c r="P487" s="573" t="s">
        <v>267</v>
      </c>
      <c r="Q487" s="574"/>
      <c r="R487" s="574"/>
      <c r="S487" s="574"/>
      <c r="T487" s="574"/>
      <c r="U487" s="574"/>
      <c r="V487" s="574"/>
      <c r="W487" s="574"/>
      <c r="X487" s="574"/>
      <c r="Y487" s="574"/>
      <c r="Z487" s="574"/>
      <c r="AA487" s="574"/>
      <c r="AB487" s="574"/>
      <c r="AC487" s="574"/>
      <c r="AD487" s="575"/>
      <c r="AG487" s="614" t="s">
        <v>283</v>
      </c>
      <c r="AH487" s="615"/>
      <c r="AI487" s="615"/>
      <c r="AJ487" s="615"/>
      <c r="AK487" s="615"/>
      <c r="AL487" s="615"/>
      <c r="AM487" s="615"/>
      <c r="AN487" s="615"/>
      <c r="AO487" s="615"/>
      <c r="AP487" s="615"/>
      <c r="AQ487" s="615"/>
      <c r="AR487" s="615"/>
      <c r="AS487" s="615"/>
      <c r="AT487" s="615"/>
      <c r="AU487" s="616"/>
    </row>
    <row r="488" spans="1:47" s="242" customFormat="1" x14ac:dyDescent="0.35">
      <c r="A488" s="522" t="s">
        <v>218</v>
      </c>
      <c r="B488" s="496"/>
      <c r="C488" s="496"/>
      <c r="D488" s="496"/>
      <c r="E488" s="496"/>
      <c r="F488" s="496"/>
      <c r="G488" s="496"/>
      <c r="H488" s="496"/>
      <c r="I488" s="496"/>
      <c r="J488" s="496"/>
      <c r="K488" s="496"/>
      <c r="L488" s="496"/>
      <c r="M488" s="523"/>
      <c r="N488" s="413"/>
      <c r="P488" s="522" t="s">
        <v>268</v>
      </c>
      <c r="Q488" s="496"/>
      <c r="R488" s="496"/>
      <c r="S488" s="496"/>
      <c r="T488" s="496"/>
      <c r="U488" s="496"/>
      <c r="V488" s="496"/>
      <c r="W488" s="496"/>
      <c r="X488" s="496"/>
      <c r="Y488" s="496"/>
      <c r="Z488" s="496"/>
      <c r="AA488" s="496"/>
      <c r="AB488" s="496"/>
      <c r="AC488" s="496"/>
      <c r="AD488" s="523"/>
      <c r="AG488" s="522" t="s">
        <v>283</v>
      </c>
      <c r="AH488" s="496"/>
      <c r="AI488" s="496"/>
      <c r="AJ488" s="496"/>
      <c r="AK488" s="496"/>
      <c r="AL488" s="496"/>
      <c r="AM488" s="496"/>
      <c r="AN488" s="496"/>
      <c r="AO488" s="496"/>
      <c r="AP488" s="496"/>
      <c r="AQ488" s="496"/>
      <c r="AR488" s="496"/>
      <c r="AS488" s="496"/>
      <c r="AT488" s="496"/>
      <c r="AU488" s="523"/>
    </row>
    <row r="489" spans="1:47" s="165" customFormat="1" x14ac:dyDescent="0.35">
      <c r="A489" s="495" t="s">
        <v>252</v>
      </c>
      <c r="B489" s="491"/>
      <c r="C489" s="525"/>
      <c r="D489" s="525"/>
      <c r="E489" s="525"/>
      <c r="F489" s="525"/>
      <c r="G489" s="409" t="s">
        <v>253</v>
      </c>
      <c r="H489" s="525"/>
      <c r="I489" s="525"/>
      <c r="J489" s="525"/>
      <c r="K489" s="525"/>
      <c r="L489" s="525"/>
      <c r="M489" s="526"/>
      <c r="N489" s="432"/>
      <c r="P489" s="495" t="s">
        <v>252</v>
      </c>
      <c r="Q489" s="491"/>
      <c r="R489" s="525"/>
      <c r="S489" s="525"/>
      <c r="T489" s="525"/>
      <c r="U489" s="525"/>
      <c r="V489" s="525"/>
      <c r="W489" s="409" t="s">
        <v>253</v>
      </c>
      <c r="X489" s="525"/>
      <c r="Y489" s="525"/>
      <c r="Z489" s="525"/>
      <c r="AA489" s="525"/>
      <c r="AB489" s="525"/>
      <c r="AC489" s="525"/>
      <c r="AD489" s="526"/>
      <c r="AG489" s="495" t="s">
        <v>252</v>
      </c>
      <c r="AH489" s="491"/>
      <c r="AI489" s="525"/>
      <c r="AJ489" s="525"/>
      <c r="AK489" s="525"/>
      <c r="AL489" s="525"/>
      <c r="AM489" s="525"/>
      <c r="AN489" s="409" t="s">
        <v>253</v>
      </c>
      <c r="AO489" s="525"/>
      <c r="AP489" s="525"/>
      <c r="AQ489" s="525"/>
      <c r="AR489" s="525"/>
      <c r="AS489" s="525"/>
      <c r="AT489" s="525"/>
      <c r="AU489" s="526"/>
    </row>
    <row r="490" spans="1:47" x14ac:dyDescent="0.35">
      <c r="A490" s="522" t="s">
        <v>0</v>
      </c>
      <c r="B490" s="496"/>
      <c r="C490" s="512"/>
      <c r="D490" s="512"/>
      <c r="E490" s="512"/>
      <c r="F490" s="512"/>
      <c r="G490" s="512"/>
      <c r="H490" s="512"/>
      <c r="I490" s="512"/>
      <c r="J490" s="512"/>
      <c r="K490" s="512"/>
      <c r="L490" s="512"/>
      <c r="M490" s="527"/>
      <c r="P490" s="522" t="s">
        <v>0</v>
      </c>
      <c r="Q490" s="496"/>
      <c r="R490" s="617"/>
      <c r="S490" s="617"/>
      <c r="T490" s="617"/>
      <c r="U490" s="617"/>
      <c r="V490" s="617"/>
      <c r="W490" s="617"/>
      <c r="X490" s="617"/>
      <c r="Y490" s="617"/>
      <c r="Z490" s="617"/>
      <c r="AA490" s="617"/>
      <c r="AB490" s="617"/>
      <c r="AC490" s="617"/>
      <c r="AD490" s="618"/>
      <c r="AG490" s="522" t="s">
        <v>0</v>
      </c>
      <c r="AH490" s="496"/>
      <c r="AI490" s="617"/>
      <c r="AJ490" s="617"/>
      <c r="AK490" s="617"/>
      <c r="AL490" s="617"/>
      <c r="AM490" s="617"/>
      <c r="AN490" s="617"/>
      <c r="AO490" s="617"/>
      <c r="AP490" s="617"/>
      <c r="AQ490" s="617"/>
      <c r="AR490" s="617"/>
      <c r="AS490" s="617"/>
      <c r="AT490" s="617"/>
      <c r="AU490" s="618"/>
    </row>
    <row r="491" spans="1:47" x14ac:dyDescent="0.35">
      <c r="A491" s="522" t="s">
        <v>96</v>
      </c>
      <c r="B491" s="496"/>
      <c r="C491" s="512"/>
      <c r="D491" s="512"/>
      <c r="E491" s="512"/>
      <c r="F491" s="512"/>
      <c r="G491" s="512"/>
      <c r="H491" s="512"/>
      <c r="I491" s="512"/>
      <c r="J491" s="512"/>
      <c r="K491" s="512"/>
      <c r="L491" s="512"/>
      <c r="M491" s="527"/>
      <c r="P491" s="522" t="s">
        <v>96</v>
      </c>
      <c r="Q491" s="496"/>
      <c r="R491" s="617"/>
      <c r="S491" s="617"/>
      <c r="T491" s="617"/>
      <c r="U491" s="617"/>
      <c r="V491" s="617"/>
      <c r="W491" s="617"/>
      <c r="X491" s="617"/>
      <c r="Y491" s="617"/>
      <c r="Z491" s="617"/>
      <c r="AA491" s="617"/>
      <c r="AB491" s="617"/>
      <c r="AC491" s="617"/>
      <c r="AD491" s="618"/>
      <c r="AG491" s="522" t="s">
        <v>96</v>
      </c>
      <c r="AH491" s="496"/>
      <c r="AI491" s="617"/>
      <c r="AJ491" s="617"/>
      <c r="AK491" s="617"/>
      <c r="AL491" s="617"/>
      <c r="AM491" s="617"/>
      <c r="AN491" s="617"/>
      <c r="AO491" s="617"/>
      <c r="AP491" s="617"/>
      <c r="AQ491" s="617"/>
      <c r="AR491" s="617"/>
      <c r="AS491" s="617"/>
      <c r="AT491" s="617"/>
      <c r="AU491" s="618"/>
    </row>
    <row r="492" spans="1:47" ht="16" thickBot="1" x14ac:dyDescent="0.4">
      <c r="A492" s="540" t="s">
        <v>2</v>
      </c>
      <c r="B492" s="541"/>
      <c r="C492" s="528"/>
      <c r="D492" s="528"/>
      <c r="E492" s="528"/>
      <c r="F492" s="528"/>
      <c r="G492" s="528"/>
      <c r="H492" s="528"/>
      <c r="I492" s="528"/>
      <c r="J492" s="528"/>
      <c r="K492" s="528"/>
      <c r="L492" s="528"/>
      <c r="M492" s="529"/>
      <c r="P492" s="540" t="s">
        <v>2</v>
      </c>
      <c r="Q492" s="541"/>
      <c r="R492" s="494"/>
      <c r="S492" s="494"/>
      <c r="T492" s="494"/>
      <c r="U492" s="494"/>
      <c r="V492" s="494"/>
      <c r="W492" s="494"/>
      <c r="X492" s="494"/>
      <c r="Y492" s="494"/>
      <c r="Z492" s="494"/>
      <c r="AA492" s="494"/>
      <c r="AB492" s="494"/>
      <c r="AC492" s="494"/>
      <c r="AD492" s="619"/>
      <c r="AG492" s="540" t="s">
        <v>2</v>
      </c>
      <c r="AH492" s="541"/>
      <c r="AI492" s="494"/>
      <c r="AJ492" s="494"/>
      <c r="AK492" s="494"/>
      <c r="AL492" s="494"/>
      <c r="AM492" s="494"/>
      <c r="AN492" s="494"/>
      <c r="AO492" s="494"/>
      <c r="AP492" s="494"/>
      <c r="AQ492" s="494"/>
      <c r="AR492" s="494"/>
      <c r="AS492" s="494"/>
      <c r="AT492" s="494"/>
      <c r="AU492" s="619"/>
    </row>
    <row r="493" spans="1:47" ht="16" thickBot="1" x14ac:dyDescent="0.4">
      <c r="F493" s="357"/>
      <c r="G493" s="357"/>
    </row>
    <row r="494" spans="1:47" s="242" customFormat="1" x14ac:dyDescent="0.35">
      <c r="A494" s="502" t="s">
        <v>84</v>
      </c>
      <c r="B494" s="503"/>
      <c r="C494" s="503"/>
      <c r="D494" s="503"/>
      <c r="E494" s="503"/>
      <c r="F494" s="503"/>
      <c r="G494" s="503"/>
      <c r="H494" s="503"/>
      <c r="I494" s="503"/>
      <c r="J494" s="503"/>
      <c r="K494" s="503"/>
      <c r="L494" s="503"/>
      <c r="M494" s="518"/>
      <c r="N494" s="413"/>
      <c r="P494" s="502" t="s">
        <v>84</v>
      </c>
      <c r="Q494" s="503"/>
      <c r="R494" s="503"/>
      <c r="S494" s="503"/>
      <c r="T494" s="503"/>
      <c r="U494" s="503"/>
      <c r="V494" s="503"/>
      <c r="W494" s="503"/>
      <c r="X494" s="503"/>
      <c r="Y494" s="503"/>
      <c r="Z494" s="503"/>
      <c r="AA494" s="503"/>
      <c r="AB494" s="503"/>
      <c r="AC494" s="503"/>
      <c r="AD494" s="518"/>
      <c r="AE494" s="413"/>
      <c r="AG494" s="502" t="s">
        <v>84</v>
      </c>
      <c r="AH494" s="503"/>
      <c r="AI494" s="503"/>
      <c r="AJ494" s="503"/>
      <c r="AK494" s="503"/>
      <c r="AL494" s="503"/>
      <c r="AM494" s="503"/>
      <c r="AN494" s="503"/>
      <c r="AO494" s="503"/>
      <c r="AP494" s="503"/>
      <c r="AQ494" s="503"/>
      <c r="AR494" s="503"/>
      <c r="AS494" s="503"/>
      <c r="AT494" s="503"/>
      <c r="AU494" s="518"/>
    </row>
    <row r="495" spans="1:47" s="242" customFormat="1" x14ac:dyDescent="0.35">
      <c r="A495" s="419"/>
      <c r="B495" s="412" t="s">
        <v>85</v>
      </c>
      <c r="C495" s="496" t="s">
        <v>13</v>
      </c>
      <c r="D495" s="496"/>
      <c r="E495" s="424" t="s">
        <v>14</v>
      </c>
      <c r="F495" s="412" t="s">
        <v>171</v>
      </c>
      <c r="G495" s="412" t="s">
        <v>68</v>
      </c>
      <c r="H495" s="422" t="s">
        <v>151</v>
      </c>
      <c r="I495" s="412" t="s">
        <v>80</v>
      </c>
      <c r="J495" s="412" t="s">
        <v>81</v>
      </c>
      <c r="K495" s="422" t="s">
        <v>82</v>
      </c>
      <c r="L495" s="412" t="s">
        <v>150</v>
      </c>
      <c r="M495" s="259" t="s">
        <v>18</v>
      </c>
      <c r="N495" s="413"/>
      <c r="P495" s="419"/>
      <c r="Q495" s="412" t="s">
        <v>85</v>
      </c>
      <c r="R495" s="496" t="s">
        <v>13</v>
      </c>
      <c r="S495" s="496"/>
      <c r="T495" s="424" t="s">
        <v>14</v>
      </c>
      <c r="U495" s="260" t="s">
        <v>269</v>
      </c>
      <c r="V495" s="424" t="s">
        <v>171</v>
      </c>
      <c r="W495" s="424" t="s">
        <v>68</v>
      </c>
      <c r="X495" s="260" t="s">
        <v>151</v>
      </c>
      <c r="Y495" s="424" t="s">
        <v>80</v>
      </c>
      <c r="Z495" s="424" t="s">
        <v>81</v>
      </c>
      <c r="AA495" s="260" t="s">
        <v>82</v>
      </c>
      <c r="AB495" s="424" t="s">
        <v>150</v>
      </c>
      <c r="AC495" s="260" t="s">
        <v>18</v>
      </c>
      <c r="AD495" s="267" t="s">
        <v>114</v>
      </c>
      <c r="AE495" s="413"/>
      <c r="AG495" s="419"/>
      <c r="AH495" s="412" t="s">
        <v>85</v>
      </c>
      <c r="AI495" s="496" t="s">
        <v>13</v>
      </c>
      <c r="AJ495" s="496"/>
      <c r="AK495" s="424" t="s">
        <v>14</v>
      </c>
      <c r="AL495" s="260" t="s">
        <v>269</v>
      </c>
      <c r="AM495" s="424" t="s">
        <v>171</v>
      </c>
      <c r="AN495" s="424" t="s">
        <v>68</v>
      </c>
      <c r="AO495" s="260" t="s">
        <v>151</v>
      </c>
      <c r="AP495" s="424" t="s">
        <v>80</v>
      </c>
      <c r="AQ495" s="424" t="s">
        <v>81</v>
      </c>
      <c r="AR495" s="260" t="s">
        <v>82</v>
      </c>
      <c r="AS495" s="424" t="s">
        <v>150</v>
      </c>
      <c r="AT495" s="260" t="s">
        <v>213</v>
      </c>
      <c r="AU495" s="267" t="s">
        <v>284</v>
      </c>
    </row>
    <row r="496" spans="1:47" x14ac:dyDescent="0.35">
      <c r="A496" s="415">
        <v>1</v>
      </c>
      <c r="B496" s="420"/>
      <c r="C496" s="491"/>
      <c r="D496" s="491"/>
      <c r="E496" s="423"/>
      <c r="F496" s="234">
        <v>0</v>
      </c>
      <c r="G496" s="234">
        <v>0</v>
      </c>
      <c r="H496" s="235">
        <f>SUM(F496:G496)</f>
        <v>0</v>
      </c>
      <c r="I496" s="234">
        <v>0</v>
      </c>
      <c r="J496" s="234">
        <v>0</v>
      </c>
      <c r="K496" s="235">
        <f>SUM(I496:J496)</f>
        <v>0</v>
      </c>
      <c r="L496" s="234">
        <v>0</v>
      </c>
      <c r="M496" s="236">
        <f>SUM(H496, K496, L496)</f>
        <v>0</v>
      </c>
      <c r="N496" s="222"/>
      <c r="P496" s="415">
        <v>1</v>
      </c>
      <c r="Q496" s="420"/>
      <c r="R496" s="491"/>
      <c r="S496" s="491"/>
      <c r="T496" s="409"/>
      <c r="U496" s="162">
        <f>AU416</f>
        <v>0</v>
      </c>
      <c r="V496" s="234">
        <v>0</v>
      </c>
      <c r="W496" s="234">
        <v>0</v>
      </c>
      <c r="X496" s="295">
        <f>SUM(V496:W496)</f>
        <v>0</v>
      </c>
      <c r="Y496" s="234">
        <v>0</v>
      </c>
      <c r="Z496" s="234">
        <v>0</v>
      </c>
      <c r="AA496" s="295">
        <f>SUM(Y496:Z496)</f>
        <v>0</v>
      </c>
      <c r="AB496" s="234">
        <v>0</v>
      </c>
      <c r="AC496" s="295">
        <f>SUM(X496, AA496, AB496)</f>
        <v>0</v>
      </c>
      <c r="AD496" s="296">
        <f>M496-AC496</f>
        <v>0</v>
      </c>
      <c r="AE496" s="222"/>
      <c r="AG496" s="415">
        <v>1</v>
      </c>
      <c r="AH496" s="420"/>
      <c r="AI496" s="491"/>
      <c r="AJ496" s="491"/>
      <c r="AK496" s="409"/>
      <c r="AL496" s="307">
        <f>AU416</f>
        <v>0</v>
      </c>
      <c r="AM496" s="234">
        <v>0</v>
      </c>
      <c r="AN496" s="234">
        <v>0</v>
      </c>
      <c r="AO496" s="277">
        <f>SUM(AM496:AN496)</f>
        <v>0</v>
      </c>
      <c r="AP496" s="234">
        <v>0</v>
      </c>
      <c r="AQ496" s="234">
        <v>0</v>
      </c>
      <c r="AR496" s="277">
        <f>SUM(AP496:AQ496)</f>
        <v>0</v>
      </c>
      <c r="AS496" s="234">
        <v>0</v>
      </c>
      <c r="AT496" s="277">
        <f>SUM(AO496, AR496, AS496)</f>
        <v>0</v>
      </c>
      <c r="AU496" s="278">
        <f>IF($S$553&lt;&gt;0, AC496+AL496-AT496, M496+AL496-AT496)</f>
        <v>0</v>
      </c>
    </row>
    <row r="497" spans="1:48" x14ac:dyDescent="0.35">
      <c r="A497" s="415">
        <v>2</v>
      </c>
      <c r="B497" s="420"/>
      <c r="C497" s="491"/>
      <c r="D497" s="491"/>
      <c r="E497" s="423"/>
      <c r="F497" s="234">
        <v>0</v>
      </c>
      <c r="G497" s="234">
        <v>0</v>
      </c>
      <c r="H497" s="235">
        <f t="shared" ref="H497:H502" si="440">SUM(F497:G497)</f>
        <v>0</v>
      </c>
      <c r="I497" s="234">
        <v>0</v>
      </c>
      <c r="J497" s="234">
        <v>0</v>
      </c>
      <c r="K497" s="235">
        <f t="shared" ref="K497:K502" si="441">SUM(I497:J497)</f>
        <v>0</v>
      </c>
      <c r="L497" s="234">
        <v>0</v>
      </c>
      <c r="M497" s="236">
        <f t="shared" ref="M497:M502" si="442">SUM(H497, K497, L497)</f>
        <v>0</v>
      </c>
      <c r="N497" s="222"/>
      <c r="P497" s="415">
        <v>2</v>
      </c>
      <c r="Q497" s="420"/>
      <c r="R497" s="491"/>
      <c r="S497" s="491"/>
      <c r="T497" s="409"/>
      <c r="U497" s="162">
        <f t="shared" ref="U497:U503" si="443">AU417</f>
        <v>0</v>
      </c>
      <c r="V497" s="234">
        <v>0</v>
      </c>
      <c r="W497" s="234">
        <v>0</v>
      </c>
      <c r="X497" s="295">
        <f t="shared" ref="X497:X502" si="444">SUM(V497:W497)</f>
        <v>0</v>
      </c>
      <c r="Y497" s="234">
        <v>0</v>
      </c>
      <c r="Z497" s="234">
        <v>0</v>
      </c>
      <c r="AA497" s="295">
        <f t="shared" ref="AA497:AA502" si="445">SUM(Y497:Z497)</f>
        <v>0</v>
      </c>
      <c r="AB497" s="234">
        <v>0</v>
      </c>
      <c r="AC497" s="295">
        <f t="shared" ref="AC497:AC502" si="446">SUM(X497, AA497, AB497)</f>
        <v>0</v>
      </c>
      <c r="AD497" s="296">
        <f t="shared" ref="AD497:AD502" si="447">M497-AC497</f>
        <v>0</v>
      </c>
      <c r="AE497" s="222"/>
      <c r="AG497" s="415">
        <v>2</v>
      </c>
      <c r="AH497" s="420"/>
      <c r="AI497" s="491"/>
      <c r="AJ497" s="491"/>
      <c r="AK497" s="409"/>
      <c r="AL497" s="307">
        <f t="shared" ref="AL497:AL503" si="448">AU417</f>
        <v>0</v>
      </c>
      <c r="AM497" s="234">
        <v>0</v>
      </c>
      <c r="AN497" s="234">
        <v>0</v>
      </c>
      <c r="AO497" s="277">
        <f t="shared" ref="AO497:AO502" si="449">SUM(AM497:AN497)</f>
        <v>0</v>
      </c>
      <c r="AP497" s="234">
        <v>0</v>
      </c>
      <c r="AQ497" s="234">
        <v>0</v>
      </c>
      <c r="AR497" s="277">
        <f t="shared" ref="AR497:AR502" si="450">SUM(AP497:AQ497)</f>
        <v>0</v>
      </c>
      <c r="AS497" s="234">
        <v>0</v>
      </c>
      <c r="AT497" s="277">
        <f t="shared" ref="AT497:AT502" si="451">SUM(AO497, AR497, AS497)</f>
        <v>0</v>
      </c>
      <c r="AU497" s="278">
        <f t="shared" ref="AU497:AU503" si="452">IF($S$553&lt;&gt;0, AC497+AL497-AT497, M497+AL497-AT497)</f>
        <v>0</v>
      </c>
    </row>
    <row r="498" spans="1:48" x14ac:dyDescent="0.35">
      <c r="A498" s="415">
        <v>3</v>
      </c>
      <c r="B498" s="420"/>
      <c r="C498" s="491"/>
      <c r="D498" s="491"/>
      <c r="E498" s="423"/>
      <c r="F498" s="234">
        <v>0</v>
      </c>
      <c r="G498" s="234">
        <v>0</v>
      </c>
      <c r="H498" s="235">
        <f t="shared" si="440"/>
        <v>0</v>
      </c>
      <c r="I498" s="234">
        <v>0</v>
      </c>
      <c r="J498" s="234">
        <v>0</v>
      </c>
      <c r="K498" s="235">
        <f t="shared" si="441"/>
        <v>0</v>
      </c>
      <c r="L498" s="234">
        <v>0</v>
      </c>
      <c r="M498" s="236">
        <f t="shared" si="442"/>
        <v>0</v>
      </c>
      <c r="N498" s="222"/>
      <c r="P498" s="415">
        <v>3</v>
      </c>
      <c r="Q498" s="420"/>
      <c r="R498" s="491"/>
      <c r="S498" s="491"/>
      <c r="T498" s="409"/>
      <c r="U498" s="162">
        <f t="shared" si="443"/>
        <v>0</v>
      </c>
      <c r="V498" s="234">
        <v>0</v>
      </c>
      <c r="W498" s="234">
        <v>0</v>
      </c>
      <c r="X498" s="295">
        <f t="shared" si="444"/>
        <v>0</v>
      </c>
      <c r="Y498" s="234">
        <v>0</v>
      </c>
      <c r="Z498" s="234">
        <v>0</v>
      </c>
      <c r="AA498" s="295">
        <f t="shared" si="445"/>
        <v>0</v>
      </c>
      <c r="AB498" s="234">
        <v>0</v>
      </c>
      <c r="AC498" s="295">
        <f t="shared" si="446"/>
        <v>0</v>
      </c>
      <c r="AD498" s="296">
        <f t="shared" si="447"/>
        <v>0</v>
      </c>
      <c r="AE498" s="222"/>
      <c r="AG498" s="415">
        <v>3</v>
      </c>
      <c r="AH498" s="420"/>
      <c r="AI498" s="491"/>
      <c r="AJ498" s="491"/>
      <c r="AK498" s="409"/>
      <c r="AL498" s="307">
        <f t="shared" si="448"/>
        <v>0</v>
      </c>
      <c r="AM498" s="234">
        <v>0</v>
      </c>
      <c r="AN498" s="234">
        <v>0</v>
      </c>
      <c r="AO498" s="277">
        <f t="shared" si="449"/>
        <v>0</v>
      </c>
      <c r="AP498" s="234">
        <v>0</v>
      </c>
      <c r="AQ498" s="234">
        <v>0</v>
      </c>
      <c r="AR498" s="277">
        <f t="shared" si="450"/>
        <v>0</v>
      </c>
      <c r="AS498" s="234">
        <v>0</v>
      </c>
      <c r="AT498" s="277">
        <f t="shared" si="451"/>
        <v>0</v>
      </c>
      <c r="AU498" s="278">
        <f t="shared" si="452"/>
        <v>0</v>
      </c>
    </row>
    <row r="499" spans="1:48" x14ac:dyDescent="0.35">
      <c r="A499" s="415">
        <v>4</v>
      </c>
      <c r="B499" s="420"/>
      <c r="C499" s="491"/>
      <c r="D499" s="491"/>
      <c r="E499" s="423"/>
      <c r="F499" s="234">
        <v>0</v>
      </c>
      <c r="G499" s="234">
        <v>0</v>
      </c>
      <c r="H499" s="235">
        <f>SUM(F499:G499)</f>
        <v>0</v>
      </c>
      <c r="I499" s="234">
        <v>0</v>
      </c>
      <c r="J499" s="234">
        <v>0</v>
      </c>
      <c r="K499" s="235">
        <f>SUM(I499:J499)</f>
        <v>0</v>
      </c>
      <c r="L499" s="234">
        <v>0</v>
      </c>
      <c r="M499" s="236">
        <f>SUM(H499, K499, L499)</f>
        <v>0</v>
      </c>
      <c r="N499" s="222"/>
      <c r="P499" s="415">
        <v>4</v>
      </c>
      <c r="Q499" s="420"/>
      <c r="R499" s="491"/>
      <c r="S499" s="491"/>
      <c r="T499" s="409"/>
      <c r="U499" s="162">
        <f t="shared" si="443"/>
        <v>0</v>
      </c>
      <c r="V499" s="234">
        <v>0</v>
      </c>
      <c r="W499" s="234">
        <v>0</v>
      </c>
      <c r="X499" s="295">
        <f t="shared" si="444"/>
        <v>0</v>
      </c>
      <c r="Y499" s="234">
        <v>0</v>
      </c>
      <c r="Z499" s="234">
        <v>0</v>
      </c>
      <c r="AA499" s="295">
        <f t="shared" si="445"/>
        <v>0</v>
      </c>
      <c r="AB499" s="234">
        <v>0</v>
      </c>
      <c r="AC499" s="295">
        <f t="shared" si="446"/>
        <v>0</v>
      </c>
      <c r="AD499" s="296">
        <f t="shared" si="447"/>
        <v>0</v>
      </c>
      <c r="AE499" s="222"/>
      <c r="AG499" s="415">
        <v>4</v>
      </c>
      <c r="AH499" s="420"/>
      <c r="AI499" s="491"/>
      <c r="AJ499" s="491"/>
      <c r="AK499" s="409"/>
      <c r="AL499" s="307">
        <f t="shared" si="448"/>
        <v>0</v>
      </c>
      <c r="AM499" s="234">
        <v>0</v>
      </c>
      <c r="AN499" s="234">
        <v>0</v>
      </c>
      <c r="AO499" s="277">
        <f t="shared" si="449"/>
        <v>0</v>
      </c>
      <c r="AP499" s="234">
        <v>0</v>
      </c>
      <c r="AQ499" s="234">
        <v>0</v>
      </c>
      <c r="AR499" s="277">
        <f t="shared" si="450"/>
        <v>0</v>
      </c>
      <c r="AS499" s="234">
        <v>0</v>
      </c>
      <c r="AT499" s="277">
        <f t="shared" si="451"/>
        <v>0</v>
      </c>
      <c r="AU499" s="278">
        <f t="shared" si="452"/>
        <v>0</v>
      </c>
    </row>
    <row r="500" spans="1:48" x14ac:dyDescent="0.35">
      <c r="A500" s="415">
        <v>5</v>
      </c>
      <c r="B500" s="420"/>
      <c r="C500" s="491"/>
      <c r="D500" s="491"/>
      <c r="E500" s="423"/>
      <c r="F500" s="234">
        <v>0</v>
      </c>
      <c r="G500" s="234">
        <v>0</v>
      </c>
      <c r="H500" s="235">
        <f t="shared" si="440"/>
        <v>0</v>
      </c>
      <c r="I500" s="234">
        <v>0</v>
      </c>
      <c r="J500" s="234">
        <v>0</v>
      </c>
      <c r="K500" s="235">
        <f t="shared" si="441"/>
        <v>0</v>
      </c>
      <c r="L500" s="234">
        <v>0</v>
      </c>
      <c r="M500" s="236">
        <f t="shared" si="442"/>
        <v>0</v>
      </c>
      <c r="N500" s="222"/>
      <c r="P500" s="415">
        <v>5</v>
      </c>
      <c r="Q500" s="420"/>
      <c r="R500" s="491"/>
      <c r="S500" s="491"/>
      <c r="T500" s="409"/>
      <c r="U500" s="162">
        <f t="shared" si="443"/>
        <v>0</v>
      </c>
      <c r="V500" s="234">
        <v>0</v>
      </c>
      <c r="W500" s="234">
        <v>0</v>
      </c>
      <c r="X500" s="295">
        <f t="shared" si="444"/>
        <v>0</v>
      </c>
      <c r="Y500" s="234">
        <v>0</v>
      </c>
      <c r="Z500" s="234">
        <v>0</v>
      </c>
      <c r="AA500" s="295">
        <f t="shared" si="445"/>
        <v>0</v>
      </c>
      <c r="AB500" s="234">
        <v>0</v>
      </c>
      <c r="AC500" s="295">
        <f t="shared" si="446"/>
        <v>0</v>
      </c>
      <c r="AD500" s="296">
        <f t="shared" si="447"/>
        <v>0</v>
      </c>
      <c r="AE500" s="222"/>
      <c r="AG500" s="415">
        <v>5</v>
      </c>
      <c r="AH500" s="420"/>
      <c r="AI500" s="491"/>
      <c r="AJ500" s="491"/>
      <c r="AK500" s="409"/>
      <c r="AL500" s="307">
        <f t="shared" si="448"/>
        <v>0</v>
      </c>
      <c r="AM500" s="234">
        <v>0</v>
      </c>
      <c r="AN500" s="234">
        <v>0</v>
      </c>
      <c r="AO500" s="277">
        <f t="shared" si="449"/>
        <v>0</v>
      </c>
      <c r="AP500" s="234">
        <v>0</v>
      </c>
      <c r="AQ500" s="234">
        <v>0</v>
      </c>
      <c r="AR500" s="277">
        <f t="shared" si="450"/>
        <v>0</v>
      </c>
      <c r="AS500" s="234">
        <v>0</v>
      </c>
      <c r="AT500" s="277">
        <f t="shared" si="451"/>
        <v>0</v>
      </c>
      <c r="AU500" s="278">
        <f t="shared" si="452"/>
        <v>0</v>
      </c>
    </row>
    <row r="501" spans="1:48" x14ac:dyDescent="0.35">
      <c r="A501" s="415">
        <v>6</v>
      </c>
      <c r="B501" s="420"/>
      <c r="C501" s="491"/>
      <c r="D501" s="491"/>
      <c r="E501" s="423"/>
      <c r="F501" s="234">
        <v>0</v>
      </c>
      <c r="G501" s="234">
        <v>0</v>
      </c>
      <c r="H501" s="235">
        <f t="shared" si="440"/>
        <v>0</v>
      </c>
      <c r="I501" s="234">
        <v>0</v>
      </c>
      <c r="J501" s="234">
        <v>0</v>
      </c>
      <c r="K501" s="235">
        <f t="shared" si="441"/>
        <v>0</v>
      </c>
      <c r="L501" s="234">
        <v>0</v>
      </c>
      <c r="M501" s="236">
        <f t="shared" si="442"/>
        <v>0</v>
      </c>
      <c r="N501" s="222"/>
      <c r="P501" s="415">
        <v>6</v>
      </c>
      <c r="Q501" s="420"/>
      <c r="R501" s="491"/>
      <c r="S501" s="491"/>
      <c r="T501" s="409"/>
      <c r="U501" s="162">
        <f t="shared" si="443"/>
        <v>0</v>
      </c>
      <c r="V501" s="234">
        <v>0</v>
      </c>
      <c r="W501" s="234">
        <v>0</v>
      </c>
      <c r="X501" s="295">
        <f t="shared" si="444"/>
        <v>0</v>
      </c>
      <c r="Y501" s="234">
        <v>0</v>
      </c>
      <c r="Z501" s="234">
        <v>0</v>
      </c>
      <c r="AA501" s="295">
        <f t="shared" si="445"/>
        <v>0</v>
      </c>
      <c r="AB501" s="234">
        <v>0</v>
      </c>
      <c r="AC501" s="295">
        <f t="shared" si="446"/>
        <v>0</v>
      </c>
      <c r="AD501" s="296">
        <f t="shared" si="447"/>
        <v>0</v>
      </c>
      <c r="AE501" s="222"/>
      <c r="AG501" s="415">
        <v>6</v>
      </c>
      <c r="AH501" s="420"/>
      <c r="AI501" s="491"/>
      <c r="AJ501" s="491"/>
      <c r="AK501" s="409"/>
      <c r="AL501" s="307">
        <f t="shared" si="448"/>
        <v>0</v>
      </c>
      <c r="AM501" s="234">
        <v>0</v>
      </c>
      <c r="AN501" s="234">
        <v>0</v>
      </c>
      <c r="AO501" s="277">
        <f t="shared" si="449"/>
        <v>0</v>
      </c>
      <c r="AP501" s="234">
        <v>0</v>
      </c>
      <c r="AQ501" s="234">
        <v>0</v>
      </c>
      <c r="AR501" s="277">
        <f t="shared" si="450"/>
        <v>0</v>
      </c>
      <c r="AS501" s="234">
        <v>0</v>
      </c>
      <c r="AT501" s="277">
        <f t="shared" si="451"/>
        <v>0</v>
      </c>
      <c r="AU501" s="278">
        <f t="shared" si="452"/>
        <v>0</v>
      </c>
    </row>
    <row r="502" spans="1:48" x14ac:dyDescent="0.35">
      <c r="A502" s="620" t="s">
        <v>180</v>
      </c>
      <c r="B502" s="617"/>
      <c r="C502" s="532">
        <v>0</v>
      </c>
      <c r="D502" s="532"/>
      <c r="E502" s="423"/>
      <c r="F502" s="234">
        <v>0</v>
      </c>
      <c r="G502" s="234">
        <v>0</v>
      </c>
      <c r="H502" s="235">
        <f t="shared" si="440"/>
        <v>0</v>
      </c>
      <c r="I502" s="234">
        <v>0</v>
      </c>
      <c r="J502" s="234">
        <v>0</v>
      </c>
      <c r="K502" s="235">
        <f t="shared" si="441"/>
        <v>0</v>
      </c>
      <c r="L502" s="234">
        <v>0</v>
      </c>
      <c r="M502" s="236">
        <f t="shared" si="442"/>
        <v>0</v>
      </c>
      <c r="N502" s="222"/>
      <c r="P502" s="620" t="s">
        <v>180</v>
      </c>
      <c r="Q502" s="617"/>
      <c r="R502" s="532">
        <v>0</v>
      </c>
      <c r="S502" s="532"/>
      <c r="T502" s="409"/>
      <c r="U502" s="162">
        <f t="shared" si="443"/>
        <v>0</v>
      </c>
      <c r="V502" s="234">
        <v>0</v>
      </c>
      <c r="W502" s="234">
        <v>0</v>
      </c>
      <c r="X502" s="295">
        <f t="shared" si="444"/>
        <v>0</v>
      </c>
      <c r="Y502" s="234">
        <v>0</v>
      </c>
      <c r="Z502" s="234">
        <v>0</v>
      </c>
      <c r="AA502" s="295">
        <f t="shared" si="445"/>
        <v>0</v>
      </c>
      <c r="AB502" s="234">
        <v>0</v>
      </c>
      <c r="AC502" s="295">
        <f t="shared" si="446"/>
        <v>0</v>
      </c>
      <c r="AD502" s="296">
        <f t="shared" si="447"/>
        <v>0</v>
      </c>
      <c r="AE502" s="222"/>
      <c r="AG502" s="620" t="s">
        <v>180</v>
      </c>
      <c r="AH502" s="617"/>
      <c r="AI502" s="532">
        <v>0</v>
      </c>
      <c r="AJ502" s="532"/>
      <c r="AK502" s="409"/>
      <c r="AL502" s="307">
        <f t="shared" si="448"/>
        <v>0</v>
      </c>
      <c r="AM502" s="234">
        <v>0</v>
      </c>
      <c r="AN502" s="234">
        <v>0</v>
      </c>
      <c r="AO502" s="277">
        <f t="shared" si="449"/>
        <v>0</v>
      </c>
      <c r="AP502" s="234">
        <v>0</v>
      </c>
      <c r="AQ502" s="234">
        <v>0</v>
      </c>
      <c r="AR502" s="277">
        <f t="shared" si="450"/>
        <v>0</v>
      </c>
      <c r="AS502" s="234">
        <v>0</v>
      </c>
      <c r="AT502" s="277">
        <f t="shared" si="451"/>
        <v>0</v>
      </c>
      <c r="AU502" s="278">
        <f t="shared" si="452"/>
        <v>0</v>
      </c>
    </row>
    <row r="503" spans="1:48" ht="16" thickBot="1" x14ac:dyDescent="0.4">
      <c r="A503" s="493" t="s">
        <v>207</v>
      </c>
      <c r="B503" s="494"/>
      <c r="C503" s="497">
        <f>COUNTA(B496:B501)+C502</f>
        <v>0</v>
      </c>
      <c r="D503" s="497"/>
      <c r="E503" s="411"/>
      <c r="F503" s="250">
        <f>SUM(F496:F502)</f>
        <v>0</v>
      </c>
      <c r="G503" s="250">
        <f>SUM(G496:G502)</f>
        <v>0</v>
      </c>
      <c r="H503" s="250">
        <f t="shared" ref="H503:L503" si="453">SUM(H496:H502)</f>
        <v>0</v>
      </c>
      <c r="I503" s="250">
        <f t="shared" si="453"/>
        <v>0</v>
      </c>
      <c r="J503" s="250">
        <f>SUM(J496:J502)</f>
        <v>0</v>
      </c>
      <c r="K503" s="250">
        <f t="shared" si="453"/>
        <v>0</v>
      </c>
      <c r="L503" s="250">
        <f t="shared" si="453"/>
        <v>0</v>
      </c>
      <c r="M503" s="237">
        <f>SUM(M496:M502)</f>
        <v>0</v>
      </c>
      <c r="N503" s="222"/>
      <c r="P503" s="493" t="s">
        <v>207</v>
      </c>
      <c r="Q503" s="494"/>
      <c r="R503" s="498">
        <f>COUNTA(Q496:Q501)+R502</f>
        <v>0</v>
      </c>
      <c r="S503" s="498"/>
      <c r="T503" s="411"/>
      <c r="U503" s="339">
        <f t="shared" si="443"/>
        <v>0</v>
      </c>
      <c r="V503" s="293">
        <f>SUM(V496:V502)</f>
        <v>0</v>
      </c>
      <c r="W503" s="293">
        <f>SUM(W496:W502)</f>
        <v>0</v>
      </c>
      <c r="X503" s="293">
        <f t="shared" ref="X503:AB503" si="454">SUM(X496:X502)</f>
        <v>0</v>
      </c>
      <c r="Y503" s="293">
        <f t="shared" si="454"/>
        <v>0</v>
      </c>
      <c r="Z503" s="293">
        <f t="shared" si="454"/>
        <v>0</v>
      </c>
      <c r="AA503" s="293">
        <f t="shared" si="454"/>
        <v>0</v>
      </c>
      <c r="AB503" s="293">
        <f t="shared" si="454"/>
        <v>0</v>
      </c>
      <c r="AC503" s="293">
        <f>SUM(AC496:AC502)</f>
        <v>0</v>
      </c>
      <c r="AD503" s="294">
        <f>SUM(AD496:AD502)</f>
        <v>0</v>
      </c>
      <c r="AE503" s="222"/>
      <c r="AG503" s="493" t="s">
        <v>207</v>
      </c>
      <c r="AH503" s="494"/>
      <c r="AI503" s="543">
        <f>COUNTA(AH496:AH501)+AI502</f>
        <v>0</v>
      </c>
      <c r="AJ503" s="543"/>
      <c r="AK503" s="411"/>
      <c r="AL503" s="337">
        <f t="shared" si="448"/>
        <v>0</v>
      </c>
      <c r="AM503" s="275">
        <f>SUM(AM496:AM502)</f>
        <v>0</v>
      </c>
      <c r="AN503" s="275">
        <f>SUM(AN496:AN502)</f>
        <v>0</v>
      </c>
      <c r="AO503" s="275">
        <f t="shared" ref="AO503:AT503" si="455">SUM(AO496:AO502)</f>
        <v>0</v>
      </c>
      <c r="AP503" s="275">
        <f t="shared" si="455"/>
        <v>0</v>
      </c>
      <c r="AQ503" s="275">
        <f t="shared" si="455"/>
        <v>0</v>
      </c>
      <c r="AR503" s="275">
        <f t="shared" si="455"/>
        <v>0</v>
      </c>
      <c r="AS503" s="275">
        <f t="shared" si="455"/>
        <v>0</v>
      </c>
      <c r="AT503" s="275">
        <f t="shared" si="455"/>
        <v>0</v>
      </c>
      <c r="AU503" s="276">
        <f t="shared" si="452"/>
        <v>0</v>
      </c>
      <c r="AV503" s="358"/>
    </row>
    <row r="504" spans="1:48" ht="3.75" customHeight="1" thickBot="1" x14ac:dyDescent="0.4">
      <c r="F504" s="357"/>
      <c r="G504" s="357"/>
      <c r="Y504" s="163"/>
      <c r="Z504" s="163"/>
      <c r="AA504" s="163"/>
      <c r="AB504" s="163"/>
      <c r="AC504" s="163"/>
      <c r="AD504" s="163"/>
      <c r="AE504" s="358"/>
    </row>
    <row r="505" spans="1:48" s="242" customFormat="1" x14ac:dyDescent="0.35">
      <c r="A505" s="502" t="s">
        <v>186</v>
      </c>
      <c r="B505" s="503"/>
      <c r="C505" s="503"/>
      <c r="D505" s="503"/>
      <c r="E505" s="503"/>
      <c r="F505" s="503"/>
      <c r="G505" s="503"/>
      <c r="H505" s="503"/>
      <c r="I505" s="503"/>
      <c r="J505" s="503"/>
      <c r="K505" s="503"/>
      <c r="L505" s="503"/>
      <c r="M505" s="518"/>
      <c r="N505" s="413"/>
      <c r="P505" s="502" t="s">
        <v>186</v>
      </c>
      <c r="Q505" s="503"/>
      <c r="R505" s="503"/>
      <c r="S505" s="503"/>
      <c r="T505" s="503"/>
      <c r="U505" s="503"/>
      <c r="V505" s="503"/>
      <c r="W505" s="503"/>
      <c r="X505" s="503"/>
      <c r="Y505" s="503"/>
      <c r="Z505" s="503"/>
      <c r="AA505" s="503"/>
      <c r="AB505" s="503"/>
      <c r="AC505" s="503"/>
      <c r="AD505" s="418"/>
      <c r="AE505" s="413"/>
      <c r="AG505" s="502" t="s">
        <v>186</v>
      </c>
      <c r="AH505" s="503"/>
      <c r="AI505" s="503"/>
      <c r="AJ505" s="503"/>
      <c r="AK505" s="503"/>
      <c r="AL505" s="503"/>
      <c r="AM505" s="503"/>
      <c r="AN505" s="503"/>
      <c r="AO505" s="503"/>
      <c r="AP505" s="503"/>
      <c r="AQ505" s="503"/>
      <c r="AR505" s="503"/>
      <c r="AS505" s="503"/>
      <c r="AT505" s="503"/>
      <c r="AU505" s="418"/>
    </row>
    <row r="506" spans="1:48" s="242" customFormat="1" ht="31.5" customHeight="1" x14ac:dyDescent="0.35">
      <c r="A506" s="534" t="s">
        <v>188</v>
      </c>
      <c r="B506" s="533"/>
      <c r="C506" s="533" t="s">
        <v>13</v>
      </c>
      <c r="D506" s="533"/>
      <c r="E506" s="424" t="s">
        <v>14</v>
      </c>
      <c r="F506" s="412" t="s">
        <v>171</v>
      </c>
      <c r="G506" s="412" t="s">
        <v>68</v>
      </c>
      <c r="H506" s="422" t="s">
        <v>151</v>
      </c>
      <c r="I506" s="412" t="s">
        <v>80</v>
      </c>
      <c r="J506" s="412" t="s">
        <v>81</v>
      </c>
      <c r="K506" s="422" t="s">
        <v>82</v>
      </c>
      <c r="L506" s="412" t="s">
        <v>150</v>
      </c>
      <c r="M506" s="259" t="s">
        <v>18</v>
      </c>
      <c r="N506" s="413"/>
      <c r="P506" s="534" t="s">
        <v>188</v>
      </c>
      <c r="Q506" s="533"/>
      <c r="R506" s="533" t="s">
        <v>13</v>
      </c>
      <c r="S506" s="533"/>
      <c r="T506" s="424" t="s">
        <v>14</v>
      </c>
      <c r="U506" s="260" t="s">
        <v>269</v>
      </c>
      <c r="V506" s="424" t="s">
        <v>171</v>
      </c>
      <c r="W506" s="424" t="s">
        <v>68</v>
      </c>
      <c r="X506" s="260" t="s">
        <v>151</v>
      </c>
      <c r="Y506" s="424" t="s">
        <v>80</v>
      </c>
      <c r="Z506" s="424" t="s">
        <v>81</v>
      </c>
      <c r="AA506" s="260" t="s">
        <v>82</v>
      </c>
      <c r="AB506" s="424" t="s">
        <v>150</v>
      </c>
      <c r="AC506" s="260" t="s">
        <v>18</v>
      </c>
      <c r="AD506" s="267" t="s">
        <v>114</v>
      </c>
      <c r="AE506" s="413"/>
      <c r="AG506" s="534" t="s">
        <v>188</v>
      </c>
      <c r="AH506" s="533"/>
      <c r="AI506" s="533" t="s">
        <v>13</v>
      </c>
      <c r="AJ506" s="533"/>
      <c r="AK506" s="424" t="s">
        <v>14</v>
      </c>
      <c r="AL506" s="260" t="s">
        <v>269</v>
      </c>
      <c r="AM506" s="424" t="s">
        <v>171</v>
      </c>
      <c r="AN506" s="424" t="s">
        <v>68</v>
      </c>
      <c r="AO506" s="260" t="s">
        <v>151</v>
      </c>
      <c r="AP506" s="424" t="s">
        <v>80</v>
      </c>
      <c r="AQ506" s="424" t="s">
        <v>81</v>
      </c>
      <c r="AR506" s="260" t="s">
        <v>82</v>
      </c>
      <c r="AS506" s="424" t="s">
        <v>150</v>
      </c>
      <c r="AT506" s="260" t="s">
        <v>213</v>
      </c>
      <c r="AU506" s="267" t="s">
        <v>284</v>
      </c>
    </row>
    <row r="507" spans="1:48" x14ac:dyDescent="0.35">
      <c r="A507" s="495">
        <v>0</v>
      </c>
      <c r="B507" s="491"/>
      <c r="C507" s="496" t="s">
        <v>19</v>
      </c>
      <c r="D507" s="496"/>
      <c r="E507" s="409"/>
      <c r="F507" s="234">
        <v>0</v>
      </c>
      <c r="G507" s="234">
        <v>0</v>
      </c>
      <c r="H507" s="235">
        <f>SUM(F507:G507)</f>
        <v>0</v>
      </c>
      <c r="I507" s="234">
        <v>0</v>
      </c>
      <c r="J507" s="234">
        <v>0</v>
      </c>
      <c r="K507" s="235">
        <f>SUM(I507:J507)</f>
        <v>0</v>
      </c>
      <c r="L507" s="234">
        <v>0</v>
      </c>
      <c r="M507" s="236">
        <f>SUM(H507, K507, L507)</f>
        <v>0</v>
      </c>
      <c r="N507" s="223"/>
      <c r="P507" s="522">
        <v>0</v>
      </c>
      <c r="Q507" s="496"/>
      <c r="R507" s="496" t="s">
        <v>19</v>
      </c>
      <c r="S507" s="496"/>
      <c r="T507" s="409"/>
      <c r="U507" s="162">
        <f t="shared" ref="U507:U514" si="456">AU427</f>
        <v>0</v>
      </c>
      <c r="V507" s="234">
        <v>0</v>
      </c>
      <c r="W507" s="234">
        <v>0</v>
      </c>
      <c r="X507" s="295">
        <f>SUM(V507:W507)</f>
        <v>0</v>
      </c>
      <c r="Y507" s="234">
        <v>0</v>
      </c>
      <c r="Z507" s="234">
        <v>0</v>
      </c>
      <c r="AA507" s="295">
        <f>SUM(Y507:Z507)</f>
        <v>0</v>
      </c>
      <c r="AB507" s="234">
        <v>0</v>
      </c>
      <c r="AC507" s="295">
        <f>SUM(X507, AA507, AB507)</f>
        <v>0</v>
      </c>
      <c r="AD507" s="296">
        <f t="shared" ref="AD507:AD511" si="457">M507-AC507</f>
        <v>0</v>
      </c>
      <c r="AE507" s="223"/>
      <c r="AG507" s="522">
        <v>0</v>
      </c>
      <c r="AH507" s="496"/>
      <c r="AI507" s="496" t="s">
        <v>19</v>
      </c>
      <c r="AJ507" s="496"/>
      <c r="AK507" s="409"/>
      <c r="AL507" s="307">
        <f t="shared" ref="AL507:AL514" si="458">AU427</f>
        <v>0</v>
      </c>
      <c r="AM507" s="234">
        <v>0</v>
      </c>
      <c r="AN507" s="234">
        <v>0</v>
      </c>
      <c r="AO507" s="277">
        <f>SUM(AM507:AN507)</f>
        <v>0</v>
      </c>
      <c r="AP507" s="234">
        <v>0</v>
      </c>
      <c r="AQ507" s="234">
        <v>0</v>
      </c>
      <c r="AR507" s="277">
        <f>SUM(AP507:AQ507)</f>
        <v>0</v>
      </c>
      <c r="AS507" s="234">
        <v>0</v>
      </c>
      <c r="AT507" s="277">
        <f>SUM(AO507, AR507, AS507)</f>
        <v>0</v>
      </c>
      <c r="AU507" s="278">
        <f>IF($S$553&lt;&gt;0, AC507+AL507-AT507, M507+AL507-AT507)</f>
        <v>0</v>
      </c>
    </row>
    <row r="508" spans="1:48" x14ac:dyDescent="0.35">
      <c r="A508" s="495">
        <v>0</v>
      </c>
      <c r="B508" s="491"/>
      <c r="C508" s="496" t="s">
        <v>20</v>
      </c>
      <c r="D508" s="496"/>
      <c r="E508" s="409"/>
      <c r="F508" s="234">
        <v>0</v>
      </c>
      <c r="G508" s="234">
        <v>0</v>
      </c>
      <c r="H508" s="235">
        <f t="shared" ref="H508:H511" si="459">SUM(F508:G508)</f>
        <v>0</v>
      </c>
      <c r="I508" s="234">
        <v>0</v>
      </c>
      <c r="J508" s="234">
        <v>0</v>
      </c>
      <c r="K508" s="235">
        <f t="shared" ref="K508:K511" si="460">SUM(I508:J508)</f>
        <v>0</v>
      </c>
      <c r="L508" s="234">
        <v>0</v>
      </c>
      <c r="M508" s="236">
        <f t="shared" ref="M508:M511" si="461">SUM(H508, K508, L508)</f>
        <v>0</v>
      </c>
      <c r="N508" s="223"/>
      <c r="P508" s="522">
        <v>0</v>
      </c>
      <c r="Q508" s="496"/>
      <c r="R508" s="496" t="s">
        <v>20</v>
      </c>
      <c r="S508" s="496"/>
      <c r="T508" s="409"/>
      <c r="U508" s="162">
        <f t="shared" si="456"/>
        <v>0</v>
      </c>
      <c r="V508" s="234">
        <v>0</v>
      </c>
      <c r="W508" s="234">
        <v>0</v>
      </c>
      <c r="X508" s="295">
        <f t="shared" ref="X508:X511" si="462">SUM(V508:W508)</f>
        <v>0</v>
      </c>
      <c r="Y508" s="234">
        <v>0</v>
      </c>
      <c r="Z508" s="234">
        <v>0</v>
      </c>
      <c r="AA508" s="295">
        <f t="shared" ref="AA508:AA511" si="463">SUM(Y508:Z508)</f>
        <v>0</v>
      </c>
      <c r="AB508" s="234">
        <v>0</v>
      </c>
      <c r="AC508" s="295">
        <f t="shared" ref="AC508:AC511" si="464">SUM(X508, AA508, AB508)</f>
        <v>0</v>
      </c>
      <c r="AD508" s="296">
        <f t="shared" si="457"/>
        <v>0</v>
      </c>
      <c r="AE508" s="223"/>
      <c r="AG508" s="522">
        <v>0</v>
      </c>
      <c r="AH508" s="496"/>
      <c r="AI508" s="496" t="s">
        <v>20</v>
      </c>
      <c r="AJ508" s="496"/>
      <c r="AK508" s="409"/>
      <c r="AL508" s="307">
        <f t="shared" si="458"/>
        <v>0</v>
      </c>
      <c r="AM508" s="234">
        <v>0</v>
      </c>
      <c r="AN508" s="234">
        <v>0</v>
      </c>
      <c r="AO508" s="277">
        <f t="shared" ref="AO508:AO511" si="465">SUM(AM508:AN508)</f>
        <v>0</v>
      </c>
      <c r="AP508" s="234">
        <v>0</v>
      </c>
      <c r="AQ508" s="234">
        <v>0</v>
      </c>
      <c r="AR508" s="277">
        <f t="shared" ref="AR508:AR511" si="466">SUM(AP508:AQ508)</f>
        <v>0</v>
      </c>
      <c r="AS508" s="234">
        <v>0</v>
      </c>
      <c r="AT508" s="277">
        <f t="shared" ref="AT508:AT511" si="467">SUM(AO508, AR508, AS508)</f>
        <v>0</v>
      </c>
      <c r="AU508" s="278">
        <f t="shared" ref="AU508:AU512" si="468">IF($S$553&lt;&gt;0, AC508+AL508-AT508, M508+AL508-AT508)</f>
        <v>0</v>
      </c>
    </row>
    <row r="509" spans="1:48" x14ac:dyDescent="0.35">
      <c r="A509" s="495">
        <v>0</v>
      </c>
      <c r="B509" s="491"/>
      <c r="C509" s="496" t="s">
        <v>21</v>
      </c>
      <c r="D509" s="496"/>
      <c r="E509" s="409"/>
      <c r="F509" s="234">
        <v>0</v>
      </c>
      <c r="G509" s="234">
        <v>0</v>
      </c>
      <c r="H509" s="235">
        <f>SUM(F509:G509)</f>
        <v>0</v>
      </c>
      <c r="I509" s="234">
        <v>0</v>
      </c>
      <c r="J509" s="234">
        <v>0</v>
      </c>
      <c r="K509" s="235">
        <f t="shared" si="460"/>
        <v>0</v>
      </c>
      <c r="L509" s="234">
        <v>0</v>
      </c>
      <c r="M509" s="236">
        <f t="shared" si="461"/>
        <v>0</v>
      </c>
      <c r="N509" s="223"/>
      <c r="P509" s="522">
        <v>0</v>
      </c>
      <c r="Q509" s="496"/>
      <c r="R509" s="496" t="s">
        <v>21</v>
      </c>
      <c r="S509" s="496"/>
      <c r="T509" s="409"/>
      <c r="U509" s="162">
        <f t="shared" si="456"/>
        <v>0</v>
      </c>
      <c r="V509" s="234">
        <v>0</v>
      </c>
      <c r="W509" s="234">
        <v>0</v>
      </c>
      <c r="X509" s="295">
        <f t="shared" si="462"/>
        <v>0</v>
      </c>
      <c r="Y509" s="234">
        <v>0</v>
      </c>
      <c r="Z509" s="234">
        <v>0</v>
      </c>
      <c r="AA509" s="295">
        <f t="shared" si="463"/>
        <v>0</v>
      </c>
      <c r="AB509" s="234">
        <v>0</v>
      </c>
      <c r="AC509" s="295">
        <f t="shared" si="464"/>
        <v>0</v>
      </c>
      <c r="AD509" s="296">
        <f t="shared" si="457"/>
        <v>0</v>
      </c>
      <c r="AE509" s="223"/>
      <c r="AG509" s="522">
        <v>0</v>
      </c>
      <c r="AH509" s="496"/>
      <c r="AI509" s="496" t="s">
        <v>21</v>
      </c>
      <c r="AJ509" s="496"/>
      <c r="AK509" s="409"/>
      <c r="AL509" s="307">
        <f t="shared" si="458"/>
        <v>0</v>
      </c>
      <c r="AM509" s="234">
        <v>0</v>
      </c>
      <c r="AN509" s="234">
        <v>0</v>
      </c>
      <c r="AO509" s="277">
        <f t="shared" si="465"/>
        <v>0</v>
      </c>
      <c r="AP509" s="234">
        <v>0</v>
      </c>
      <c r="AQ509" s="234">
        <v>0</v>
      </c>
      <c r="AR509" s="277">
        <f t="shared" si="466"/>
        <v>0</v>
      </c>
      <c r="AS509" s="234">
        <v>0</v>
      </c>
      <c r="AT509" s="277">
        <f t="shared" si="467"/>
        <v>0</v>
      </c>
      <c r="AU509" s="278">
        <f t="shared" si="468"/>
        <v>0</v>
      </c>
    </row>
    <row r="510" spans="1:48" x14ac:dyDescent="0.35">
      <c r="A510" s="495">
        <v>0</v>
      </c>
      <c r="B510" s="491"/>
      <c r="C510" s="496" t="s">
        <v>22</v>
      </c>
      <c r="D510" s="496"/>
      <c r="E510" s="409"/>
      <c r="F510" s="234">
        <v>0</v>
      </c>
      <c r="G510" s="234">
        <v>0</v>
      </c>
      <c r="H510" s="235">
        <f t="shared" si="459"/>
        <v>0</v>
      </c>
      <c r="I510" s="234">
        <v>0</v>
      </c>
      <c r="J510" s="234">
        <v>0</v>
      </c>
      <c r="K510" s="235">
        <f t="shared" si="460"/>
        <v>0</v>
      </c>
      <c r="L510" s="234">
        <v>0</v>
      </c>
      <c r="M510" s="236">
        <f t="shared" si="461"/>
        <v>0</v>
      </c>
      <c r="N510" s="223"/>
      <c r="P510" s="522">
        <v>0</v>
      </c>
      <c r="Q510" s="496"/>
      <c r="R510" s="496" t="s">
        <v>22</v>
      </c>
      <c r="S510" s="496"/>
      <c r="T510" s="409"/>
      <c r="U510" s="162">
        <f t="shared" si="456"/>
        <v>0</v>
      </c>
      <c r="V510" s="234">
        <v>0</v>
      </c>
      <c r="W510" s="234">
        <v>0</v>
      </c>
      <c r="X510" s="295">
        <f t="shared" si="462"/>
        <v>0</v>
      </c>
      <c r="Y510" s="234">
        <v>0</v>
      </c>
      <c r="Z510" s="234">
        <v>0</v>
      </c>
      <c r="AA510" s="295">
        <f t="shared" si="463"/>
        <v>0</v>
      </c>
      <c r="AB510" s="234">
        <v>0</v>
      </c>
      <c r="AC510" s="295">
        <f t="shared" si="464"/>
        <v>0</v>
      </c>
      <c r="AD510" s="296">
        <f t="shared" si="457"/>
        <v>0</v>
      </c>
      <c r="AE510" s="223"/>
      <c r="AG510" s="522">
        <v>0</v>
      </c>
      <c r="AH510" s="496"/>
      <c r="AI510" s="496" t="s">
        <v>22</v>
      </c>
      <c r="AJ510" s="496"/>
      <c r="AK510" s="409"/>
      <c r="AL510" s="307">
        <f t="shared" si="458"/>
        <v>0</v>
      </c>
      <c r="AM510" s="234">
        <v>0</v>
      </c>
      <c r="AN510" s="234">
        <v>0</v>
      </c>
      <c r="AO510" s="277">
        <f t="shared" si="465"/>
        <v>0</v>
      </c>
      <c r="AP510" s="234">
        <v>0</v>
      </c>
      <c r="AQ510" s="234">
        <v>0</v>
      </c>
      <c r="AR510" s="277">
        <f t="shared" si="466"/>
        <v>0</v>
      </c>
      <c r="AS510" s="234">
        <v>0</v>
      </c>
      <c r="AT510" s="277">
        <f t="shared" si="467"/>
        <v>0</v>
      </c>
      <c r="AU510" s="278">
        <f t="shared" si="468"/>
        <v>0</v>
      </c>
    </row>
    <row r="511" spans="1:48" x14ac:dyDescent="0.35">
      <c r="A511" s="495">
        <v>0</v>
      </c>
      <c r="B511" s="491"/>
      <c r="C511" s="491" t="s">
        <v>23</v>
      </c>
      <c r="D511" s="491"/>
      <c r="E511" s="409"/>
      <c r="F511" s="234">
        <v>0</v>
      </c>
      <c r="G511" s="234">
        <v>0</v>
      </c>
      <c r="H511" s="235">
        <f t="shared" si="459"/>
        <v>0</v>
      </c>
      <c r="I511" s="234">
        <v>0</v>
      </c>
      <c r="J511" s="234">
        <v>0</v>
      </c>
      <c r="K511" s="235">
        <f t="shared" si="460"/>
        <v>0</v>
      </c>
      <c r="L511" s="234">
        <v>0</v>
      </c>
      <c r="M511" s="236">
        <f t="shared" si="461"/>
        <v>0</v>
      </c>
      <c r="N511" s="223"/>
      <c r="P511" s="522">
        <v>0</v>
      </c>
      <c r="Q511" s="496"/>
      <c r="R511" s="496" t="s">
        <v>23</v>
      </c>
      <c r="S511" s="496"/>
      <c r="T511" s="409"/>
      <c r="U511" s="162">
        <f t="shared" si="456"/>
        <v>0</v>
      </c>
      <c r="V511" s="234">
        <v>0</v>
      </c>
      <c r="W511" s="234">
        <v>0</v>
      </c>
      <c r="X511" s="295">
        <f t="shared" si="462"/>
        <v>0</v>
      </c>
      <c r="Y511" s="234">
        <v>0</v>
      </c>
      <c r="Z511" s="234">
        <v>0</v>
      </c>
      <c r="AA511" s="295">
        <f t="shared" si="463"/>
        <v>0</v>
      </c>
      <c r="AB511" s="234">
        <v>0</v>
      </c>
      <c r="AC511" s="295">
        <f t="shared" si="464"/>
        <v>0</v>
      </c>
      <c r="AD511" s="296">
        <f t="shared" si="457"/>
        <v>0</v>
      </c>
      <c r="AE511" s="223"/>
      <c r="AG511" s="522">
        <v>0</v>
      </c>
      <c r="AH511" s="496"/>
      <c r="AI511" s="496" t="s">
        <v>23</v>
      </c>
      <c r="AJ511" s="496"/>
      <c r="AK511" s="409"/>
      <c r="AL511" s="307">
        <f t="shared" si="458"/>
        <v>0</v>
      </c>
      <c r="AM511" s="234">
        <v>0</v>
      </c>
      <c r="AN511" s="234">
        <v>0</v>
      </c>
      <c r="AO511" s="277">
        <f t="shared" si="465"/>
        <v>0</v>
      </c>
      <c r="AP511" s="234">
        <v>0</v>
      </c>
      <c r="AQ511" s="234">
        <v>0</v>
      </c>
      <c r="AR511" s="277">
        <f t="shared" si="466"/>
        <v>0</v>
      </c>
      <c r="AS511" s="234">
        <v>0</v>
      </c>
      <c r="AT511" s="277">
        <f t="shared" si="467"/>
        <v>0</v>
      </c>
      <c r="AU511" s="278">
        <f t="shared" si="468"/>
        <v>0</v>
      </c>
    </row>
    <row r="512" spans="1:48" ht="16" thickBot="1" x14ac:dyDescent="0.4">
      <c r="A512" s="410" t="s">
        <v>181</v>
      </c>
      <c r="B512" s="411"/>
      <c r="C512" s="497">
        <f>SUM(A507:B511)</f>
        <v>0</v>
      </c>
      <c r="D512" s="497"/>
      <c r="E512" s="411"/>
      <c r="F512" s="250">
        <f>SUM(F507:F511)</f>
        <v>0</v>
      </c>
      <c r="G512" s="250">
        <f t="shared" ref="G512:L512" si="469">SUM(G507:G511)</f>
        <v>0</v>
      </c>
      <c r="H512" s="250">
        <f t="shared" si="469"/>
        <v>0</v>
      </c>
      <c r="I512" s="250">
        <f t="shared" si="469"/>
        <v>0</v>
      </c>
      <c r="J512" s="250">
        <f t="shared" si="469"/>
        <v>0</v>
      </c>
      <c r="K512" s="250">
        <f t="shared" si="469"/>
        <v>0</v>
      </c>
      <c r="L512" s="250">
        <f t="shared" si="469"/>
        <v>0</v>
      </c>
      <c r="M512" s="237">
        <f>SUM(M507:M511)</f>
        <v>0</v>
      </c>
      <c r="N512" s="223"/>
      <c r="P512" s="410" t="s">
        <v>181</v>
      </c>
      <c r="Q512" s="411"/>
      <c r="R512" s="498">
        <f>SUM(P507:Q511)</f>
        <v>0</v>
      </c>
      <c r="S512" s="498"/>
      <c r="T512" s="421"/>
      <c r="U512" s="339">
        <f t="shared" si="456"/>
        <v>0</v>
      </c>
      <c r="V512" s="293">
        <f>SUM(V507:V511)</f>
        <v>0</v>
      </c>
      <c r="W512" s="293">
        <f t="shared" ref="W512:AB512" si="470">SUM(W507:W511)</f>
        <v>0</v>
      </c>
      <c r="X512" s="293">
        <f t="shared" si="470"/>
        <v>0</v>
      </c>
      <c r="Y512" s="293">
        <f t="shared" si="470"/>
        <v>0</v>
      </c>
      <c r="Z512" s="293">
        <f t="shared" si="470"/>
        <v>0</v>
      </c>
      <c r="AA512" s="293">
        <f t="shared" si="470"/>
        <v>0</v>
      </c>
      <c r="AB512" s="293">
        <f t="shared" si="470"/>
        <v>0</v>
      </c>
      <c r="AC512" s="293">
        <f>SUM(AC507:AC511)</f>
        <v>0</v>
      </c>
      <c r="AD512" s="294">
        <f>SUM(AD507:AD511)</f>
        <v>0</v>
      </c>
      <c r="AE512" s="223"/>
      <c r="AG512" s="410" t="s">
        <v>181</v>
      </c>
      <c r="AH512" s="411"/>
      <c r="AI512" s="543">
        <f>SUM(AG507:AH511)</f>
        <v>0</v>
      </c>
      <c r="AJ512" s="543"/>
      <c r="AK512" s="421"/>
      <c r="AL512" s="337">
        <f t="shared" si="458"/>
        <v>0</v>
      </c>
      <c r="AM512" s="275">
        <f>SUM(AM507:AM511)</f>
        <v>0</v>
      </c>
      <c r="AN512" s="275">
        <f t="shared" ref="AN512:AT512" si="471">SUM(AN507:AN511)</f>
        <v>0</v>
      </c>
      <c r="AO512" s="275">
        <f t="shared" si="471"/>
        <v>0</v>
      </c>
      <c r="AP512" s="275">
        <f t="shared" si="471"/>
        <v>0</v>
      </c>
      <c r="AQ512" s="275">
        <f t="shared" si="471"/>
        <v>0</v>
      </c>
      <c r="AR512" s="275">
        <f t="shared" si="471"/>
        <v>0</v>
      </c>
      <c r="AS512" s="275">
        <f t="shared" si="471"/>
        <v>0</v>
      </c>
      <c r="AT512" s="275">
        <f t="shared" si="471"/>
        <v>0</v>
      </c>
      <c r="AU512" s="276">
        <f t="shared" si="468"/>
        <v>0</v>
      </c>
    </row>
    <row r="513" spans="1:47" s="358" customFormat="1" ht="3.75" customHeight="1" thickBot="1" x14ac:dyDescent="0.4">
      <c r="A513" s="499"/>
      <c r="B513" s="499"/>
      <c r="C513" s="499"/>
      <c r="D513" s="499"/>
      <c r="E513" s="499"/>
      <c r="F513" s="499"/>
      <c r="G513" s="499"/>
      <c r="H513" s="499"/>
      <c r="I513" s="499"/>
      <c r="J513" s="499"/>
      <c r="K513" s="499"/>
      <c r="L513" s="499"/>
      <c r="M513" s="499"/>
      <c r="N513" s="223"/>
      <c r="P513" s="499"/>
      <c r="Q513" s="499"/>
      <c r="R513" s="499"/>
      <c r="S513" s="499"/>
      <c r="T513" s="499"/>
      <c r="U513" s="499"/>
      <c r="V513" s="499"/>
      <c r="W513" s="499"/>
      <c r="X513" s="499"/>
      <c r="Y513" s="499"/>
      <c r="Z513" s="499"/>
      <c r="AA513" s="499"/>
      <c r="AB513" s="499"/>
      <c r="AC513" s="499"/>
      <c r="AD513" s="499"/>
      <c r="AE513" s="223"/>
      <c r="AG513" s="499"/>
      <c r="AH513" s="499"/>
      <c r="AI513" s="499"/>
      <c r="AJ513" s="499"/>
      <c r="AK513" s="499"/>
      <c r="AL513" s="499"/>
      <c r="AM513" s="499"/>
      <c r="AN513" s="499"/>
      <c r="AO513" s="499"/>
      <c r="AP513" s="499"/>
      <c r="AQ513" s="499"/>
      <c r="AR513" s="499"/>
      <c r="AS513" s="499"/>
      <c r="AT513" s="499"/>
      <c r="AU513" s="499"/>
    </row>
    <row r="514" spans="1:47" ht="16" thickBot="1" x14ac:dyDescent="0.4">
      <c r="A514" s="500" t="s">
        <v>187</v>
      </c>
      <c r="B514" s="501"/>
      <c r="C514" s="501"/>
      <c r="D514" s="501"/>
      <c r="E514" s="501"/>
      <c r="F514" s="241">
        <f>SUM(F512, F503)</f>
        <v>0</v>
      </c>
      <c r="G514" s="241">
        <f t="shared" ref="G514:L514" si="472">SUM(G512, G503)</f>
        <v>0</v>
      </c>
      <c r="H514" s="241">
        <f>SUM(H512, H503)</f>
        <v>0</v>
      </c>
      <c r="I514" s="241">
        <f t="shared" si="472"/>
        <v>0</v>
      </c>
      <c r="J514" s="241">
        <f t="shared" si="472"/>
        <v>0</v>
      </c>
      <c r="K514" s="241">
        <f>SUM(K512, K503)</f>
        <v>0</v>
      </c>
      <c r="L514" s="241">
        <f t="shared" si="472"/>
        <v>0</v>
      </c>
      <c r="M514" s="240">
        <f>SUM(M512, M503)</f>
        <v>0</v>
      </c>
      <c r="N514" s="223"/>
      <c r="P514" s="500" t="s">
        <v>187</v>
      </c>
      <c r="Q514" s="501"/>
      <c r="R514" s="501"/>
      <c r="S514" s="501"/>
      <c r="T514" s="501"/>
      <c r="U514" s="340">
        <f t="shared" si="456"/>
        <v>0</v>
      </c>
      <c r="V514" s="297">
        <f>SUM(V512, V503)</f>
        <v>0</v>
      </c>
      <c r="W514" s="297">
        <f t="shared" ref="W514" si="473">SUM(W512, W503)</f>
        <v>0</v>
      </c>
      <c r="X514" s="297">
        <f>SUM(X512, X503)</f>
        <v>0</v>
      </c>
      <c r="Y514" s="297">
        <f t="shared" ref="Y514:AB514" si="474">SUM(Y512, Y503)</f>
        <v>0</v>
      </c>
      <c r="Z514" s="297">
        <f t="shared" si="474"/>
        <v>0</v>
      </c>
      <c r="AA514" s="297">
        <f t="shared" si="474"/>
        <v>0</v>
      </c>
      <c r="AB514" s="297">
        <f t="shared" si="474"/>
        <v>0</v>
      </c>
      <c r="AC514" s="297">
        <f>SUM(AC512, AC503)</f>
        <v>0</v>
      </c>
      <c r="AD514" s="298">
        <f>SUM(AD512, AD503)</f>
        <v>0</v>
      </c>
      <c r="AE514" s="223"/>
      <c r="AG514" s="500" t="s">
        <v>187</v>
      </c>
      <c r="AH514" s="501"/>
      <c r="AI514" s="501"/>
      <c r="AJ514" s="501"/>
      <c r="AK514" s="501"/>
      <c r="AL514" s="338">
        <f t="shared" si="458"/>
        <v>0</v>
      </c>
      <c r="AM514" s="279">
        <f>SUM(AM512, AM503)</f>
        <v>0</v>
      </c>
      <c r="AN514" s="279">
        <f t="shared" ref="AN514" si="475">SUM(AN512, AN503)</f>
        <v>0</v>
      </c>
      <c r="AO514" s="279">
        <f>SUM(AO512, AO503)</f>
        <v>0</v>
      </c>
      <c r="AP514" s="279">
        <f t="shared" ref="AP514:AT514" si="476">SUM(AP512, AP503)</f>
        <v>0</v>
      </c>
      <c r="AQ514" s="279">
        <f t="shared" si="476"/>
        <v>0</v>
      </c>
      <c r="AR514" s="279">
        <f t="shared" si="476"/>
        <v>0</v>
      </c>
      <c r="AS514" s="279">
        <f t="shared" si="476"/>
        <v>0</v>
      </c>
      <c r="AT514" s="279">
        <f t="shared" si="476"/>
        <v>0</v>
      </c>
      <c r="AU514" s="280">
        <f>IF($S$553&lt;&gt;0, AC514+AL514-AT514, M514+AL514-AT514)</f>
        <v>0</v>
      </c>
    </row>
    <row r="515" spans="1:47" ht="16" thickBot="1" x14ac:dyDescent="0.4">
      <c r="F515" s="357"/>
      <c r="G515" s="357"/>
      <c r="AE515" s="358"/>
    </row>
    <row r="516" spans="1:47" s="242" customFormat="1" x14ac:dyDescent="0.35">
      <c r="A516" s="502" t="s">
        <v>98</v>
      </c>
      <c r="B516" s="503"/>
      <c r="C516" s="503"/>
      <c r="D516" s="503"/>
      <c r="E516" s="503"/>
      <c r="F516" s="503"/>
      <c r="G516" s="503"/>
      <c r="H516" s="503"/>
      <c r="I516" s="503"/>
      <c r="J516" s="503"/>
      <c r="K516" s="503"/>
      <c r="L516" s="503"/>
      <c r="M516" s="518"/>
      <c r="N516" s="413"/>
      <c r="P516" s="502" t="s">
        <v>98</v>
      </c>
      <c r="Q516" s="503"/>
      <c r="R516" s="503"/>
      <c r="S516" s="503"/>
      <c r="T516" s="503"/>
      <c r="U516" s="503"/>
      <c r="V516" s="503"/>
      <c r="W516" s="503"/>
      <c r="X516" s="503"/>
      <c r="Y516" s="503"/>
      <c r="Z516" s="503"/>
      <c r="AA516" s="503"/>
      <c r="AB516" s="503"/>
      <c r="AC516" s="503"/>
      <c r="AD516" s="418"/>
      <c r="AE516" s="413"/>
      <c r="AG516" s="502" t="s">
        <v>98</v>
      </c>
      <c r="AH516" s="503"/>
      <c r="AI516" s="503"/>
      <c r="AJ516" s="503"/>
      <c r="AK516" s="503"/>
      <c r="AL516" s="503"/>
      <c r="AM516" s="503"/>
      <c r="AN516" s="503"/>
      <c r="AO516" s="503"/>
      <c r="AP516" s="503"/>
      <c r="AQ516" s="503"/>
      <c r="AR516" s="503"/>
      <c r="AS516" s="503"/>
      <c r="AT516" s="503"/>
      <c r="AU516" s="418"/>
    </row>
    <row r="517" spans="1:47" s="242" customFormat="1" x14ac:dyDescent="0.35">
      <c r="A517" s="530" t="s">
        <v>24</v>
      </c>
      <c r="B517" s="531"/>
      <c r="C517" s="531"/>
      <c r="D517" s="531"/>
      <c r="E517" s="531"/>
      <c r="F517" s="531"/>
      <c r="G517" s="531"/>
      <c r="H517" s="531"/>
      <c r="I517" s="531"/>
      <c r="J517" s="424" t="s">
        <v>17</v>
      </c>
      <c r="K517" s="424" t="s">
        <v>15</v>
      </c>
      <c r="L517" s="424" t="s">
        <v>16</v>
      </c>
      <c r="M517" s="259" t="s">
        <v>18</v>
      </c>
      <c r="N517" s="413"/>
      <c r="P517" s="530" t="s">
        <v>24</v>
      </c>
      <c r="Q517" s="531"/>
      <c r="R517" s="531"/>
      <c r="S517" s="531"/>
      <c r="T517" s="531"/>
      <c r="U517" s="531"/>
      <c r="V517" s="531"/>
      <c r="W517" s="531"/>
      <c r="X517" s="531"/>
      <c r="Y517" s="422" t="s">
        <v>269</v>
      </c>
      <c r="Z517" s="328" t="s">
        <v>77</v>
      </c>
      <c r="AA517" s="424" t="s">
        <v>15</v>
      </c>
      <c r="AB517" s="424" t="s">
        <v>16</v>
      </c>
      <c r="AC517" s="422" t="s">
        <v>18</v>
      </c>
      <c r="AD517" s="267" t="s">
        <v>114</v>
      </c>
      <c r="AE517" s="413"/>
      <c r="AG517" s="530" t="s">
        <v>24</v>
      </c>
      <c r="AH517" s="531"/>
      <c r="AI517" s="531"/>
      <c r="AJ517" s="531"/>
      <c r="AK517" s="531"/>
      <c r="AL517" s="531"/>
      <c r="AM517" s="531"/>
      <c r="AN517" s="531"/>
      <c r="AO517" s="531"/>
      <c r="AP517" s="422" t="s">
        <v>269</v>
      </c>
      <c r="AQ517" s="328" t="s">
        <v>211</v>
      </c>
      <c r="AR517" s="424" t="s">
        <v>15</v>
      </c>
      <c r="AS517" s="424" t="s">
        <v>16</v>
      </c>
      <c r="AT517" s="422" t="s">
        <v>213</v>
      </c>
      <c r="AU517" s="267" t="s">
        <v>284</v>
      </c>
    </row>
    <row r="518" spans="1:47" x14ac:dyDescent="0.35">
      <c r="A518" s="415">
        <v>1</v>
      </c>
      <c r="B518" s="491"/>
      <c r="C518" s="491"/>
      <c r="D518" s="491"/>
      <c r="E518" s="491"/>
      <c r="F518" s="491"/>
      <c r="G518" s="491"/>
      <c r="H518" s="491"/>
      <c r="I518" s="491"/>
      <c r="J518" s="234">
        <v>0</v>
      </c>
      <c r="K518" s="234">
        <v>0</v>
      </c>
      <c r="L518" s="234">
        <v>0</v>
      </c>
      <c r="M518" s="236">
        <f>SUM(J518:L518)</f>
        <v>0</v>
      </c>
      <c r="N518" s="223"/>
      <c r="P518" s="415">
        <v>1</v>
      </c>
      <c r="Q518" s="491"/>
      <c r="R518" s="491"/>
      <c r="S518" s="491"/>
      <c r="T518" s="491"/>
      <c r="U518" s="491"/>
      <c r="V518" s="491"/>
      <c r="W518" s="491"/>
      <c r="X518" s="491"/>
      <c r="Y518" s="164">
        <f>AU438</f>
        <v>0</v>
      </c>
      <c r="Z518" s="234">
        <v>0</v>
      </c>
      <c r="AA518" s="234">
        <v>0</v>
      </c>
      <c r="AB518" s="234">
        <v>0</v>
      </c>
      <c r="AC518" s="295">
        <f>SUM(Z518:AB518)</f>
        <v>0</v>
      </c>
      <c r="AD518" s="296">
        <f t="shared" ref="AD518:AD520" si="477">M518-AC518</f>
        <v>0</v>
      </c>
      <c r="AE518" s="223"/>
      <c r="AG518" s="415">
        <v>1</v>
      </c>
      <c r="AH518" s="491"/>
      <c r="AI518" s="491"/>
      <c r="AJ518" s="491"/>
      <c r="AK518" s="491"/>
      <c r="AL518" s="491"/>
      <c r="AM518" s="491"/>
      <c r="AN518" s="491"/>
      <c r="AO518" s="491"/>
      <c r="AP518" s="305">
        <f>AU438</f>
        <v>0</v>
      </c>
      <c r="AQ518" s="234">
        <v>0</v>
      </c>
      <c r="AR518" s="234">
        <v>0</v>
      </c>
      <c r="AS518" s="234">
        <v>0</v>
      </c>
      <c r="AT518" s="277">
        <f>SUM(AQ518:AS518)</f>
        <v>0</v>
      </c>
      <c r="AU518" s="278">
        <f>IF($S$553&lt;&gt;0, AC518+AP518-AT518, M518+AP518-AT518)</f>
        <v>0</v>
      </c>
    </row>
    <row r="519" spans="1:47" x14ac:dyDescent="0.35">
      <c r="A519" s="415">
        <v>2</v>
      </c>
      <c r="B519" s="492"/>
      <c r="C519" s="492"/>
      <c r="D519" s="492"/>
      <c r="E519" s="492"/>
      <c r="F519" s="492"/>
      <c r="G519" s="492"/>
      <c r="H519" s="492"/>
      <c r="I519" s="492"/>
      <c r="J519" s="234">
        <v>0</v>
      </c>
      <c r="K519" s="234">
        <v>0</v>
      </c>
      <c r="L519" s="234">
        <v>0</v>
      </c>
      <c r="M519" s="236">
        <f>SUM(J519:L519)</f>
        <v>0</v>
      </c>
      <c r="N519" s="223"/>
      <c r="P519" s="415">
        <v>2</v>
      </c>
      <c r="Q519" s="492"/>
      <c r="R519" s="492"/>
      <c r="S519" s="492"/>
      <c r="T519" s="492"/>
      <c r="U519" s="492"/>
      <c r="V519" s="492"/>
      <c r="W519" s="492"/>
      <c r="X519" s="492"/>
      <c r="Y519" s="164">
        <f t="shared" ref="Y519:Y521" si="478">AU439</f>
        <v>0</v>
      </c>
      <c r="Z519" s="234">
        <v>0</v>
      </c>
      <c r="AA519" s="234">
        <v>0</v>
      </c>
      <c r="AB519" s="234">
        <v>0</v>
      </c>
      <c r="AC519" s="295">
        <f t="shared" ref="AC519:AC520" si="479">SUM(Z519:AB519)</f>
        <v>0</v>
      </c>
      <c r="AD519" s="296">
        <f t="shared" si="477"/>
        <v>0</v>
      </c>
      <c r="AE519" s="223"/>
      <c r="AG519" s="415">
        <v>2</v>
      </c>
      <c r="AH519" s="492"/>
      <c r="AI519" s="492"/>
      <c r="AJ519" s="492"/>
      <c r="AK519" s="492"/>
      <c r="AL519" s="492"/>
      <c r="AM519" s="492"/>
      <c r="AN519" s="492"/>
      <c r="AO519" s="492"/>
      <c r="AP519" s="305">
        <f t="shared" ref="AP519:AP521" si="480">AU439</f>
        <v>0</v>
      </c>
      <c r="AQ519" s="234">
        <v>0</v>
      </c>
      <c r="AR519" s="234">
        <v>0</v>
      </c>
      <c r="AS519" s="234">
        <v>0</v>
      </c>
      <c r="AT519" s="277">
        <f t="shared" ref="AT519:AT520" si="481">SUM(AQ519:AS519)</f>
        <v>0</v>
      </c>
      <c r="AU519" s="278">
        <f t="shared" ref="AU519:AU521" si="482">IF($S$553&lt;&gt;0, AC519+AP519-AT519, M519+AP519-AT519)</f>
        <v>0</v>
      </c>
    </row>
    <row r="520" spans="1:47" x14ac:dyDescent="0.35">
      <c r="A520" s="415">
        <v>3</v>
      </c>
      <c r="B520" s="492"/>
      <c r="C520" s="492"/>
      <c r="D520" s="492"/>
      <c r="E520" s="492"/>
      <c r="F520" s="492"/>
      <c r="G520" s="492"/>
      <c r="H520" s="492"/>
      <c r="I520" s="492"/>
      <c r="J520" s="234">
        <v>0</v>
      </c>
      <c r="K520" s="234">
        <v>0</v>
      </c>
      <c r="L520" s="234">
        <v>0</v>
      </c>
      <c r="M520" s="236">
        <f t="shared" ref="M520:M539" si="483">SUM(J520:L520)</f>
        <v>0</v>
      </c>
      <c r="N520" s="223"/>
      <c r="P520" s="415">
        <v>3</v>
      </c>
      <c r="Q520" s="492"/>
      <c r="R520" s="492"/>
      <c r="S520" s="492"/>
      <c r="T520" s="492"/>
      <c r="U520" s="492"/>
      <c r="V520" s="492"/>
      <c r="W520" s="492"/>
      <c r="X520" s="492"/>
      <c r="Y520" s="164">
        <f t="shared" si="478"/>
        <v>0</v>
      </c>
      <c r="Z520" s="234">
        <v>0</v>
      </c>
      <c r="AA520" s="234">
        <v>0</v>
      </c>
      <c r="AB520" s="234">
        <v>0</v>
      </c>
      <c r="AC520" s="295">
        <f t="shared" si="479"/>
        <v>0</v>
      </c>
      <c r="AD520" s="296">
        <f t="shared" si="477"/>
        <v>0</v>
      </c>
      <c r="AE520" s="223"/>
      <c r="AG520" s="415">
        <v>3</v>
      </c>
      <c r="AH520" s="492"/>
      <c r="AI520" s="492"/>
      <c r="AJ520" s="492"/>
      <c r="AK520" s="492"/>
      <c r="AL520" s="492"/>
      <c r="AM520" s="492"/>
      <c r="AN520" s="492"/>
      <c r="AO520" s="492"/>
      <c r="AP520" s="305">
        <f t="shared" si="480"/>
        <v>0</v>
      </c>
      <c r="AQ520" s="234">
        <v>0</v>
      </c>
      <c r="AR520" s="234">
        <v>0</v>
      </c>
      <c r="AS520" s="234">
        <v>0</v>
      </c>
      <c r="AT520" s="277">
        <f t="shared" si="481"/>
        <v>0</v>
      </c>
      <c r="AU520" s="278">
        <f t="shared" si="482"/>
        <v>0</v>
      </c>
    </row>
    <row r="521" spans="1:47" ht="16" thickBot="1" x14ac:dyDescent="0.4">
      <c r="A521" s="504" t="s">
        <v>25</v>
      </c>
      <c r="B521" s="505"/>
      <c r="C521" s="505"/>
      <c r="D521" s="505"/>
      <c r="E521" s="505"/>
      <c r="F521" s="505"/>
      <c r="G521" s="505"/>
      <c r="H521" s="505"/>
      <c r="I521" s="505"/>
      <c r="J521" s="250">
        <f>SUM(J518:J520)</f>
        <v>0</v>
      </c>
      <c r="K521" s="250">
        <f t="shared" ref="K521:L521" si="484">SUM(K518:K520)</f>
        <v>0</v>
      </c>
      <c r="L521" s="250">
        <f t="shared" si="484"/>
        <v>0</v>
      </c>
      <c r="M521" s="237">
        <f t="shared" si="483"/>
        <v>0</v>
      </c>
      <c r="N521" s="223"/>
      <c r="P521" s="504" t="s">
        <v>25</v>
      </c>
      <c r="Q521" s="505"/>
      <c r="R521" s="505"/>
      <c r="S521" s="505"/>
      <c r="T521" s="505"/>
      <c r="U521" s="505"/>
      <c r="V521" s="505"/>
      <c r="W521" s="505"/>
      <c r="X521" s="505"/>
      <c r="Y521" s="200">
        <f t="shared" si="478"/>
        <v>0</v>
      </c>
      <c r="Z521" s="293">
        <f>SUM(Z518:Z520)</f>
        <v>0</v>
      </c>
      <c r="AA521" s="293">
        <f t="shared" ref="AA521:AD521" si="485">SUM(AA518:AA520)</f>
        <v>0</v>
      </c>
      <c r="AB521" s="293">
        <f t="shared" si="485"/>
        <v>0</v>
      </c>
      <c r="AC521" s="293">
        <f t="shared" si="485"/>
        <v>0</v>
      </c>
      <c r="AD521" s="294">
        <f t="shared" si="485"/>
        <v>0</v>
      </c>
      <c r="AE521" s="223"/>
      <c r="AG521" s="504" t="s">
        <v>25</v>
      </c>
      <c r="AH521" s="505"/>
      <c r="AI521" s="505"/>
      <c r="AJ521" s="505"/>
      <c r="AK521" s="505"/>
      <c r="AL521" s="505"/>
      <c r="AM521" s="505"/>
      <c r="AN521" s="505"/>
      <c r="AO521" s="505"/>
      <c r="AP521" s="306">
        <f t="shared" si="480"/>
        <v>0</v>
      </c>
      <c r="AQ521" s="275">
        <f>SUM(AQ518:AQ520)</f>
        <v>0</v>
      </c>
      <c r="AR521" s="275">
        <f t="shared" ref="AR521:AT521" si="486">SUM(AR518:AR520)</f>
        <v>0</v>
      </c>
      <c r="AS521" s="275">
        <f t="shared" si="486"/>
        <v>0</v>
      </c>
      <c r="AT521" s="275">
        <f t="shared" si="486"/>
        <v>0</v>
      </c>
      <c r="AU521" s="276">
        <f t="shared" si="482"/>
        <v>0</v>
      </c>
    </row>
    <row r="522" spans="1:47" s="358" customFormat="1" ht="3.75" customHeight="1" thickBot="1" x14ac:dyDescent="0.4">
      <c r="A522" s="413"/>
      <c r="B522" s="413"/>
      <c r="C522" s="413"/>
      <c r="D522" s="413"/>
      <c r="E522" s="413"/>
      <c r="F522" s="413"/>
      <c r="G522" s="413"/>
      <c r="H522" s="413"/>
      <c r="I522" s="413"/>
      <c r="J522" s="246"/>
      <c r="K522" s="246"/>
      <c r="L522" s="246"/>
      <c r="M522" s="246"/>
      <c r="N522" s="223"/>
      <c r="P522" s="413"/>
      <c r="Q522" s="413"/>
      <c r="R522" s="413"/>
      <c r="S522" s="413"/>
      <c r="T522" s="413"/>
      <c r="U522" s="413"/>
      <c r="V522" s="413"/>
      <c r="W522" s="413"/>
      <c r="X522" s="413"/>
      <c r="Y522" s="304"/>
      <c r="Z522" s="246"/>
      <c r="AA522" s="246"/>
      <c r="AB522" s="246"/>
      <c r="AC522" s="246"/>
      <c r="AD522" s="246"/>
      <c r="AE522" s="223"/>
      <c r="AG522" s="413"/>
      <c r="AH522" s="413"/>
      <c r="AI522" s="413"/>
      <c r="AJ522" s="413"/>
      <c r="AK522" s="413"/>
      <c r="AL522" s="413"/>
      <c r="AM522" s="413"/>
      <c r="AN522" s="413"/>
      <c r="AO522" s="413"/>
      <c r="AP522" s="304"/>
      <c r="AQ522" s="246"/>
      <c r="AR522" s="246"/>
      <c r="AS522" s="246"/>
      <c r="AT522" s="246"/>
      <c r="AU522" s="246"/>
    </row>
    <row r="523" spans="1:47" s="242" customFormat="1" x14ac:dyDescent="0.35">
      <c r="A523" s="502" t="s">
        <v>33</v>
      </c>
      <c r="B523" s="503"/>
      <c r="C523" s="503"/>
      <c r="D523" s="503"/>
      <c r="E523" s="503"/>
      <c r="F523" s="503"/>
      <c r="G523" s="503"/>
      <c r="H523" s="503"/>
      <c r="I523" s="503"/>
      <c r="J523" s="425" t="s">
        <v>17</v>
      </c>
      <c r="K523" s="425" t="s">
        <v>15</v>
      </c>
      <c r="L523" s="425" t="s">
        <v>16</v>
      </c>
      <c r="M523" s="418" t="s">
        <v>18</v>
      </c>
      <c r="N523" s="413"/>
      <c r="P523" s="502" t="s">
        <v>33</v>
      </c>
      <c r="Q523" s="503"/>
      <c r="R523" s="503"/>
      <c r="S523" s="503"/>
      <c r="T523" s="503"/>
      <c r="U523" s="503"/>
      <c r="V523" s="503"/>
      <c r="W523" s="503"/>
      <c r="X523" s="503"/>
      <c r="Y523" s="414" t="s">
        <v>269</v>
      </c>
      <c r="Z523" s="425" t="s">
        <v>77</v>
      </c>
      <c r="AA523" s="425" t="s">
        <v>15</v>
      </c>
      <c r="AB523" s="425" t="s">
        <v>16</v>
      </c>
      <c r="AC523" s="414" t="s">
        <v>18</v>
      </c>
      <c r="AD523" s="268" t="s">
        <v>114</v>
      </c>
      <c r="AE523" s="413"/>
      <c r="AG523" s="502" t="s">
        <v>33</v>
      </c>
      <c r="AH523" s="503"/>
      <c r="AI523" s="503"/>
      <c r="AJ523" s="503"/>
      <c r="AK523" s="503"/>
      <c r="AL523" s="503"/>
      <c r="AM523" s="503"/>
      <c r="AN523" s="503"/>
      <c r="AO523" s="503"/>
      <c r="AP523" s="414" t="s">
        <v>269</v>
      </c>
      <c r="AQ523" s="425" t="s">
        <v>211</v>
      </c>
      <c r="AR523" s="425" t="s">
        <v>15</v>
      </c>
      <c r="AS523" s="425" t="s">
        <v>16</v>
      </c>
      <c r="AT523" s="414" t="s">
        <v>213</v>
      </c>
      <c r="AU523" s="268" t="s">
        <v>284</v>
      </c>
    </row>
    <row r="524" spans="1:47" x14ac:dyDescent="0.35">
      <c r="A524" s="415">
        <v>1</v>
      </c>
      <c r="B524" s="492"/>
      <c r="C524" s="492"/>
      <c r="D524" s="492"/>
      <c r="E524" s="492"/>
      <c r="F524" s="492"/>
      <c r="G524" s="492"/>
      <c r="H524" s="492"/>
      <c r="I524" s="492"/>
      <c r="J524" s="234">
        <v>0</v>
      </c>
      <c r="K524" s="234">
        <v>0</v>
      </c>
      <c r="L524" s="234">
        <v>0</v>
      </c>
      <c r="M524" s="236">
        <f t="shared" si="483"/>
        <v>0</v>
      </c>
      <c r="N524" s="223"/>
      <c r="P524" s="415">
        <v>1</v>
      </c>
      <c r="Q524" s="492"/>
      <c r="R524" s="492"/>
      <c r="S524" s="492"/>
      <c r="T524" s="492"/>
      <c r="U524" s="492"/>
      <c r="V524" s="492"/>
      <c r="W524" s="492"/>
      <c r="X524" s="492"/>
      <c r="Y524" s="164">
        <f t="shared" ref="Y524:Y527" si="487">AU444</f>
        <v>0</v>
      </c>
      <c r="Z524" s="234">
        <v>0</v>
      </c>
      <c r="AA524" s="234">
        <v>0</v>
      </c>
      <c r="AB524" s="234">
        <v>0</v>
      </c>
      <c r="AC524" s="295">
        <f t="shared" ref="AC524:AC526" si="488">SUM(Z524:AB524)</f>
        <v>0</v>
      </c>
      <c r="AD524" s="296">
        <f t="shared" ref="AD524:AD526" si="489">M524-AC524</f>
        <v>0</v>
      </c>
      <c r="AE524" s="223"/>
      <c r="AG524" s="415">
        <v>1</v>
      </c>
      <c r="AH524" s="492"/>
      <c r="AI524" s="492"/>
      <c r="AJ524" s="492"/>
      <c r="AK524" s="492"/>
      <c r="AL524" s="492"/>
      <c r="AM524" s="492"/>
      <c r="AN524" s="492"/>
      <c r="AO524" s="492"/>
      <c r="AP524" s="305">
        <f t="shared" ref="AP524:AP527" si="490">AU444</f>
        <v>0</v>
      </c>
      <c r="AQ524" s="234">
        <v>0</v>
      </c>
      <c r="AR524" s="234">
        <v>0</v>
      </c>
      <c r="AS524" s="234">
        <v>0</v>
      </c>
      <c r="AT524" s="277">
        <f t="shared" ref="AT524:AT526" si="491">SUM(AQ524:AS524)</f>
        <v>0</v>
      </c>
      <c r="AU524" s="278">
        <f t="shared" ref="AU524:AU527" si="492">IF($S$553&lt;&gt;0, AC524+AP524-AT524, M524+AP524-AT524)</f>
        <v>0</v>
      </c>
    </row>
    <row r="525" spans="1:47" x14ac:dyDescent="0.35">
      <c r="A525" s="415">
        <v>2</v>
      </c>
      <c r="B525" s="492"/>
      <c r="C525" s="492"/>
      <c r="D525" s="492"/>
      <c r="E525" s="492"/>
      <c r="F525" s="492"/>
      <c r="G525" s="492"/>
      <c r="H525" s="492"/>
      <c r="I525" s="492"/>
      <c r="J525" s="234">
        <v>0</v>
      </c>
      <c r="K525" s="234">
        <v>0</v>
      </c>
      <c r="L525" s="234">
        <v>0</v>
      </c>
      <c r="M525" s="236">
        <f t="shared" si="483"/>
        <v>0</v>
      </c>
      <c r="N525" s="223"/>
      <c r="P525" s="415">
        <v>2</v>
      </c>
      <c r="Q525" s="492"/>
      <c r="R525" s="492"/>
      <c r="S525" s="492"/>
      <c r="T525" s="492"/>
      <c r="U525" s="492"/>
      <c r="V525" s="492"/>
      <c r="W525" s="492"/>
      <c r="X525" s="492"/>
      <c r="Y525" s="164">
        <f t="shared" si="487"/>
        <v>0</v>
      </c>
      <c r="Z525" s="234">
        <v>0</v>
      </c>
      <c r="AA525" s="234">
        <v>0</v>
      </c>
      <c r="AB525" s="234">
        <v>0</v>
      </c>
      <c r="AC525" s="295">
        <f t="shared" si="488"/>
        <v>0</v>
      </c>
      <c r="AD525" s="296">
        <f t="shared" si="489"/>
        <v>0</v>
      </c>
      <c r="AE525" s="223"/>
      <c r="AG525" s="415">
        <v>2</v>
      </c>
      <c r="AH525" s="492"/>
      <c r="AI525" s="492"/>
      <c r="AJ525" s="492"/>
      <c r="AK525" s="492"/>
      <c r="AL525" s="492"/>
      <c r="AM525" s="492"/>
      <c r="AN525" s="492"/>
      <c r="AO525" s="492"/>
      <c r="AP525" s="305">
        <f t="shared" si="490"/>
        <v>0</v>
      </c>
      <c r="AQ525" s="234">
        <v>0</v>
      </c>
      <c r="AR525" s="234">
        <v>0</v>
      </c>
      <c r="AS525" s="234">
        <v>0</v>
      </c>
      <c r="AT525" s="277">
        <f t="shared" si="491"/>
        <v>0</v>
      </c>
      <c r="AU525" s="278">
        <f t="shared" si="492"/>
        <v>0</v>
      </c>
    </row>
    <row r="526" spans="1:47" x14ac:dyDescent="0.35">
      <c r="A526" s="415">
        <v>3</v>
      </c>
      <c r="B526" s="492"/>
      <c r="C526" s="492"/>
      <c r="D526" s="492"/>
      <c r="E526" s="492"/>
      <c r="F526" s="492"/>
      <c r="G526" s="492"/>
      <c r="H526" s="492"/>
      <c r="I526" s="492"/>
      <c r="J526" s="234">
        <v>0</v>
      </c>
      <c r="K526" s="234">
        <v>0</v>
      </c>
      <c r="L526" s="234">
        <v>0</v>
      </c>
      <c r="M526" s="236">
        <f>SUM(J526:L526)</f>
        <v>0</v>
      </c>
      <c r="N526" s="223"/>
      <c r="P526" s="415">
        <v>3</v>
      </c>
      <c r="Q526" s="492"/>
      <c r="R526" s="492"/>
      <c r="S526" s="492"/>
      <c r="T526" s="492"/>
      <c r="U526" s="492"/>
      <c r="V526" s="492"/>
      <c r="W526" s="492"/>
      <c r="X526" s="492"/>
      <c r="Y526" s="164">
        <f t="shared" si="487"/>
        <v>0</v>
      </c>
      <c r="Z526" s="234">
        <v>0</v>
      </c>
      <c r="AA526" s="234">
        <v>0</v>
      </c>
      <c r="AB526" s="234">
        <v>0</v>
      </c>
      <c r="AC526" s="295">
        <f t="shared" si="488"/>
        <v>0</v>
      </c>
      <c r="AD526" s="296">
        <f t="shared" si="489"/>
        <v>0</v>
      </c>
      <c r="AE526" s="223"/>
      <c r="AG526" s="415">
        <v>3</v>
      </c>
      <c r="AH526" s="492"/>
      <c r="AI526" s="492"/>
      <c r="AJ526" s="492"/>
      <c r="AK526" s="492"/>
      <c r="AL526" s="492"/>
      <c r="AM526" s="492"/>
      <c r="AN526" s="492"/>
      <c r="AO526" s="492"/>
      <c r="AP526" s="305">
        <f t="shared" si="490"/>
        <v>0</v>
      </c>
      <c r="AQ526" s="234">
        <v>0</v>
      </c>
      <c r="AR526" s="234">
        <v>0</v>
      </c>
      <c r="AS526" s="234">
        <v>0</v>
      </c>
      <c r="AT526" s="277">
        <f t="shared" si="491"/>
        <v>0</v>
      </c>
      <c r="AU526" s="278">
        <f t="shared" si="492"/>
        <v>0</v>
      </c>
    </row>
    <row r="527" spans="1:47" ht="16" thickBot="1" x14ac:dyDescent="0.4">
      <c r="A527" s="504" t="s">
        <v>26</v>
      </c>
      <c r="B527" s="505"/>
      <c r="C527" s="505"/>
      <c r="D527" s="505"/>
      <c r="E527" s="505"/>
      <c r="F527" s="505"/>
      <c r="G527" s="505"/>
      <c r="H527" s="505"/>
      <c r="I527" s="505"/>
      <c r="J527" s="250">
        <f>SUM(J524:J526)</f>
        <v>0</v>
      </c>
      <c r="K527" s="250">
        <f t="shared" ref="K527" si="493">SUM(K524:K526)</f>
        <v>0</v>
      </c>
      <c r="L527" s="250">
        <f>SUM(L524:L526)</f>
        <v>0</v>
      </c>
      <c r="M527" s="237">
        <f t="shared" si="483"/>
        <v>0</v>
      </c>
      <c r="N527" s="223"/>
      <c r="P527" s="504" t="s">
        <v>26</v>
      </c>
      <c r="Q527" s="505"/>
      <c r="R527" s="505"/>
      <c r="S527" s="505"/>
      <c r="T527" s="505"/>
      <c r="U527" s="505"/>
      <c r="V527" s="505"/>
      <c r="W527" s="505"/>
      <c r="X527" s="505"/>
      <c r="Y527" s="200">
        <f t="shared" si="487"/>
        <v>0</v>
      </c>
      <c r="Z527" s="293">
        <f>SUM(Z524:Z526)</f>
        <v>0</v>
      </c>
      <c r="AA527" s="293">
        <f t="shared" ref="AA527:AD527" si="494">SUM(AA524:AA526)</f>
        <v>0</v>
      </c>
      <c r="AB527" s="293">
        <f t="shared" si="494"/>
        <v>0</v>
      </c>
      <c r="AC527" s="293">
        <f t="shared" si="494"/>
        <v>0</v>
      </c>
      <c r="AD527" s="294">
        <f t="shared" si="494"/>
        <v>0</v>
      </c>
      <c r="AE527" s="223"/>
      <c r="AG527" s="504" t="s">
        <v>26</v>
      </c>
      <c r="AH527" s="505"/>
      <c r="AI527" s="505"/>
      <c r="AJ527" s="505"/>
      <c r="AK527" s="505"/>
      <c r="AL527" s="505"/>
      <c r="AM527" s="505"/>
      <c r="AN527" s="505"/>
      <c r="AO527" s="505"/>
      <c r="AP527" s="306">
        <f t="shared" si="490"/>
        <v>0</v>
      </c>
      <c r="AQ527" s="275">
        <f>SUM(AQ524:AQ526)</f>
        <v>0</v>
      </c>
      <c r="AR527" s="275">
        <f t="shared" ref="AR527:AT527" si="495">SUM(AR524:AR526)</f>
        <v>0</v>
      </c>
      <c r="AS527" s="275">
        <f t="shared" si="495"/>
        <v>0</v>
      </c>
      <c r="AT527" s="275">
        <f t="shared" si="495"/>
        <v>0</v>
      </c>
      <c r="AU527" s="276">
        <f t="shared" si="492"/>
        <v>0</v>
      </c>
    </row>
    <row r="528" spans="1:47" s="358" customFormat="1" ht="3.75" customHeight="1" thickBot="1" x14ac:dyDescent="0.4">
      <c r="A528" s="413"/>
      <c r="B528" s="413"/>
      <c r="C528" s="413"/>
      <c r="D528" s="413"/>
      <c r="E528" s="413"/>
      <c r="F528" s="413"/>
      <c r="G528" s="413"/>
      <c r="H528" s="413"/>
      <c r="I528" s="413"/>
      <c r="J528" s="246"/>
      <c r="K528" s="246"/>
      <c r="L528" s="246"/>
      <c r="M528" s="246"/>
      <c r="N528" s="223"/>
      <c r="P528" s="413"/>
      <c r="Q528" s="413"/>
      <c r="R528" s="413"/>
      <c r="S528" s="413"/>
      <c r="T528" s="413"/>
      <c r="U528" s="413"/>
      <c r="V528" s="413"/>
      <c r="W528" s="413"/>
      <c r="X528" s="413"/>
      <c r="Y528" s="246"/>
      <c r="Z528" s="246"/>
      <c r="AA528" s="246"/>
      <c r="AB528" s="246"/>
      <c r="AC528" s="246"/>
      <c r="AD528" s="246"/>
      <c r="AE528" s="223"/>
      <c r="AG528" s="413"/>
      <c r="AH528" s="413"/>
      <c r="AI528" s="413"/>
      <c r="AJ528" s="413"/>
      <c r="AK528" s="413"/>
      <c r="AL528" s="413"/>
      <c r="AM528" s="413"/>
      <c r="AN528" s="413"/>
      <c r="AO528" s="413"/>
      <c r="AP528" s="246"/>
      <c r="AQ528" s="246"/>
      <c r="AR528" s="246"/>
      <c r="AS528" s="246"/>
      <c r="AT528" s="246"/>
      <c r="AU528" s="246"/>
    </row>
    <row r="529" spans="1:134" s="242" customFormat="1" x14ac:dyDescent="0.35">
      <c r="A529" s="502" t="s">
        <v>27</v>
      </c>
      <c r="B529" s="503"/>
      <c r="C529" s="503"/>
      <c r="D529" s="503"/>
      <c r="E529" s="503"/>
      <c r="F529" s="503"/>
      <c r="G529" s="503"/>
      <c r="H529" s="503"/>
      <c r="I529" s="503"/>
      <c r="J529" s="425" t="s">
        <v>17</v>
      </c>
      <c r="K529" s="425" t="s">
        <v>15</v>
      </c>
      <c r="L529" s="425" t="s">
        <v>16</v>
      </c>
      <c r="M529" s="418" t="s">
        <v>18</v>
      </c>
      <c r="N529" s="413"/>
      <c r="P529" s="502" t="s">
        <v>27</v>
      </c>
      <c r="Q529" s="503"/>
      <c r="R529" s="503"/>
      <c r="S529" s="503"/>
      <c r="T529" s="503"/>
      <c r="U529" s="503"/>
      <c r="V529" s="503"/>
      <c r="W529" s="503"/>
      <c r="X529" s="503"/>
      <c r="Y529" s="414" t="s">
        <v>269</v>
      </c>
      <c r="Z529" s="425" t="s">
        <v>77</v>
      </c>
      <c r="AA529" s="425" t="s">
        <v>15</v>
      </c>
      <c r="AB529" s="425" t="s">
        <v>16</v>
      </c>
      <c r="AC529" s="414" t="s">
        <v>18</v>
      </c>
      <c r="AD529" s="268" t="s">
        <v>114</v>
      </c>
      <c r="AE529" s="413"/>
      <c r="AG529" s="502" t="s">
        <v>27</v>
      </c>
      <c r="AH529" s="503"/>
      <c r="AI529" s="503"/>
      <c r="AJ529" s="503"/>
      <c r="AK529" s="503"/>
      <c r="AL529" s="503"/>
      <c r="AM529" s="503"/>
      <c r="AN529" s="503"/>
      <c r="AO529" s="503"/>
      <c r="AP529" s="414" t="s">
        <v>269</v>
      </c>
      <c r="AQ529" s="425" t="s">
        <v>211</v>
      </c>
      <c r="AR529" s="425" t="s">
        <v>15</v>
      </c>
      <c r="AS529" s="425" t="s">
        <v>16</v>
      </c>
      <c r="AT529" s="414" t="s">
        <v>213</v>
      </c>
      <c r="AU529" s="268" t="s">
        <v>284</v>
      </c>
    </row>
    <row r="530" spans="1:134" x14ac:dyDescent="0.35">
      <c r="A530" s="415">
        <v>1</v>
      </c>
      <c r="B530" s="228" t="s">
        <v>28</v>
      </c>
      <c r="C530" s="492"/>
      <c r="D530" s="492"/>
      <c r="E530" s="492"/>
      <c r="F530" s="492"/>
      <c r="G530" s="492"/>
      <c r="H530" s="492"/>
      <c r="I530" s="492"/>
      <c r="J530" s="234">
        <v>0</v>
      </c>
      <c r="K530" s="234">
        <v>0</v>
      </c>
      <c r="L530" s="234">
        <v>0</v>
      </c>
      <c r="M530" s="236">
        <f t="shared" si="483"/>
        <v>0</v>
      </c>
      <c r="N530" s="223"/>
      <c r="P530" s="415">
        <v>1</v>
      </c>
      <c r="Q530" s="228" t="s">
        <v>28</v>
      </c>
      <c r="R530" s="492"/>
      <c r="S530" s="492"/>
      <c r="T530" s="492"/>
      <c r="U530" s="492"/>
      <c r="V530" s="492"/>
      <c r="W530" s="492"/>
      <c r="X530" s="492"/>
      <c r="Y530" s="164">
        <f t="shared" ref="Y530:Y541" si="496">AU450</f>
        <v>0</v>
      </c>
      <c r="Z530" s="234">
        <v>0</v>
      </c>
      <c r="AA530" s="234">
        <v>0</v>
      </c>
      <c r="AB530" s="234">
        <v>0</v>
      </c>
      <c r="AC530" s="295">
        <f t="shared" ref="AC530:AC539" si="497">SUM(Z530:AB530)</f>
        <v>0</v>
      </c>
      <c r="AD530" s="296">
        <f t="shared" ref="AD530:AD540" si="498">M530-AC530</f>
        <v>0</v>
      </c>
      <c r="AE530" s="223"/>
      <c r="AG530" s="415">
        <v>1</v>
      </c>
      <c r="AH530" s="228" t="s">
        <v>28</v>
      </c>
      <c r="AI530" s="492"/>
      <c r="AJ530" s="492"/>
      <c r="AK530" s="492"/>
      <c r="AL530" s="492"/>
      <c r="AM530" s="492"/>
      <c r="AN530" s="492"/>
      <c r="AO530" s="492"/>
      <c r="AP530" s="305">
        <f t="shared" ref="AP530:AP541" si="499">AU450</f>
        <v>0</v>
      </c>
      <c r="AQ530" s="234">
        <v>0</v>
      </c>
      <c r="AR530" s="234">
        <v>0</v>
      </c>
      <c r="AS530" s="234">
        <v>0</v>
      </c>
      <c r="AT530" s="277">
        <f t="shared" ref="AT530:AT539" si="500">SUM(AQ530:AS530)</f>
        <v>0</v>
      </c>
      <c r="AU530" s="278">
        <f>IF($S$553&lt;&gt;0, AC530+AP530-AT530, M530+AP530-AT530)</f>
        <v>0</v>
      </c>
    </row>
    <row r="531" spans="1:134" x14ac:dyDescent="0.35">
      <c r="A531" s="415">
        <v>2</v>
      </c>
      <c r="B531" s="228" t="s">
        <v>31</v>
      </c>
      <c r="C531" s="492"/>
      <c r="D531" s="492"/>
      <c r="E531" s="492"/>
      <c r="F531" s="492"/>
      <c r="G531" s="492"/>
      <c r="H531" s="492"/>
      <c r="I531" s="492"/>
      <c r="J531" s="234">
        <v>0</v>
      </c>
      <c r="K531" s="234">
        <v>0</v>
      </c>
      <c r="L531" s="234">
        <v>0</v>
      </c>
      <c r="M531" s="236">
        <f t="shared" si="483"/>
        <v>0</v>
      </c>
      <c r="N531" s="223"/>
      <c r="P531" s="415">
        <v>2</v>
      </c>
      <c r="Q531" s="228" t="s">
        <v>31</v>
      </c>
      <c r="R531" s="492"/>
      <c r="S531" s="492"/>
      <c r="T531" s="492"/>
      <c r="U531" s="492"/>
      <c r="V531" s="492"/>
      <c r="W531" s="492"/>
      <c r="X531" s="492"/>
      <c r="Y531" s="164">
        <f t="shared" si="496"/>
        <v>0</v>
      </c>
      <c r="Z531" s="234">
        <v>0</v>
      </c>
      <c r="AA531" s="234">
        <v>0</v>
      </c>
      <c r="AB531" s="234">
        <v>0</v>
      </c>
      <c r="AC531" s="295">
        <f t="shared" si="497"/>
        <v>0</v>
      </c>
      <c r="AD531" s="296">
        <f t="shared" si="498"/>
        <v>0</v>
      </c>
      <c r="AE531" s="223"/>
      <c r="AG531" s="415">
        <v>2</v>
      </c>
      <c r="AH531" s="228" t="s">
        <v>31</v>
      </c>
      <c r="AI531" s="492"/>
      <c r="AJ531" s="492"/>
      <c r="AK531" s="492"/>
      <c r="AL531" s="492"/>
      <c r="AM531" s="492"/>
      <c r="AN531" s="492"/>
      <c r="AO531" s="492"/>
      <c r="AP531" s="305">
        <f t="shared" si="499"/>
        <v>0</v>
      </c>
      <c r="AQ531" s="234">
        <v>0</v>
      </c>
      <c r="AR531" s="234">
        <v>0</v>
      </c>
      <c r="AS531" s="234">
        <v>0</v>
      </c>
      <c r="AT531" s="277">
        <f t="shared" si="500"/>
        <v>0</v>
      </c>
      <c r="AU531" s="278">
        <f t="shared" ref="AU531:AU540" si="501">IF($S$553&lt;&gt;0, AC531+AP531-AT531, M531+AP531-AT531)</f>
        <v>0</v>
      </c>
    </row>
    <row r="532" spans="1:134" x14ac:dyDescent="0.35">
      <c r="A532" s="415">
        <v>3</v>
      </c>
      <c r="B532" s="228" t="s">
        <v>32</v>
      </c>
      <c r="C532" s="492"/>
      <c r="D532" s="492"/>
      <c r="E532" s="492"/>
      <c r="F532" s="492"/>
      <c r="G532" s="492"/>
      <c r="H532" s="492"/>
      <c r="I532" s="492"/>
      <c r="J532" s="234">
        <v>0</v>
      </c>
      <c r="K532" s="234">
        <v>0</v>
      </c>
      <c r="L532" s="234">
        <v>0</v>
      </c>
      <c r="M532" s="236">
        <f t="shared" si="483"/>
        <v>0</v>
      </c>
      <c r="N532" s="223"/>
      <c r="P532" s="415">
        <v>3</v>
      </c>
      <c r="Q532" s="228" t="s">
        <v>32</v>
      </c>
      <c r="R532" s="492"/>
      <c r="S532" s="492"/>
      <c r="T532" s="492"/>
      <c r="U532" s="492"/>
      <c r="V532" s="492"/>
      <c r="W532" s="492"/>
      <c r="X532" s="492"/>
      <c r="Y532" s="164">
        <f t="shared" si="496"/>
        <v>0</v>
      </c>
      <c r="Z532" s="234">
        <v>0</v>
      </c>
      <c r="AA532" s="234">
        <v>0</v>
      </c>
      <c r="AB532" s="234">
        <v>0</v>
      </c>
      <c r="AC532" s="295">
        <f t="shared" si="497"/>
        <v>0</v>
      </c>
      <c r="AD532" s="296">
        <f t="shared" si="498"/>
        <v>0</v>
      </c>
      <c r="AE532" s="223"/>
      <c r="AG532" s="415">
        <v>3</v>
      </c>
      <c r="AH532" s="228" t="s">
        <v>32</v>
      </c>
      <c r="AI532" s="492"/>
      <c r="AJ532" s="492"/>
      <c r="AK532" s="492"/>
      <c r="AL532" s="492"/>
      <c r="AM532" s="492"/>
      <c r="AN532" s="492"/>
      <c r="AO532" s="492"/>
      <c r="AP532" s="305">
        <f t="shared" si="499"/>
        <v>0</v>
      </c>
      <c r="AQ532" s="234">
        <v>0</v>
      </c>
      <c r="AR532" s="234">
        <v>0</v>
      </c>
      <c r="AS532" s="234">
        <v>0</v>
      </c>
      <c r="AT532" s="277">
        <f t="shared" si="500"/>
        <v>0</v>
      </c>
      <c r="AU532" s="278">
        <f t="shared" si="501"/>
        <v>0</v>
      </c>
    </row>
    <row r="533" spans="1:134" s="358" customFormat="1" x14ac:dyDescent="0.35">
      <c r="A533" s="229">
        <v>4</v>
      </c>
      <c r="B533" s="228" t="s">
        <v>72</v>
      </c>
      <c r="C533" s="492"/>
      <c r="D533" s="492"/>
      <c r="E533" s="492"/>
      <c r="F533" s="492"/>
      <c r="G533" s="492"/>
      <c r="H533" s="492"/>
      <c r="I533" s="492"/>
      <c r="J533" s="234">
        <v>0</v>
      </c>
      <c r="K533" s="234">
        <v>0</v>
      </c>
      <c r="L533" s="234">
        <v>0</v>
      </c>
      <c r="M533" s="236">
        <f t="shared" si="483"/>
        <v>0</v>
      </c>
      <c r="N533" s="223"/>
      <c r="P533" s="229">
        <v>4</v>
      </c>
      <c r="Q533" s="228" t="s">
        <v>72</v>
      </c>
      <c r="R533" s="492"/>
      <c r="S533" s="492"/>
      <c r="T533" s="492"/>
      <c r="U533" s="492"/>
      <c r="V533" s="492"/>
      <c r="W533" s="492"/>
      <c r="X533" s="492"/>
      <c r="Y533" s="164">
        <f t="shared" si="496"/>
        <v>0</v>
      </c>
      <c r="Z533" s="234">
        <v>0</v>
      </c>
      <c r="AA533" s="234">
        <v>0</v>
      </c>
      <c r="AB533" s="234">
        <v>0</v>
      </c>
      <c r="AC533" s="295">
        <f t="shared" si="497"/>
        <v>0</v>
      </c>
      <c r="AD533" s="296">
        <f t="shared" si="498"/>
        <v>0</v>
      </c>
      <c r="AE533" s="223"/>
      <c r="AG533" s="229">
        <v>4</v>
      </c>
      <c r="AH533" s="228" t="s">
        <v>72</v>
      </c>
      <c r="AI533" s="492"/>
      <c r="AJ533" s="492"/>
      <c r="AK533" s="492"/>
      <c r="AL533" s="492"/>
      <c r="AM533" s="492"/>
      <c r="AN533" s="492"/>
      <c r="AO533" s="492"/>
      <c r="AP533" s="305">
        <f t="shared" si="499"/>
        <v>0</v>
      </c>
      <c r="AQ533" s="234">
        <v>0</v>
      </c>
      <c r="AR533" s="234">
        <v>0</v>
      </c>
      <c r="AS533" s="234">
        <v>0</v>
      </c>
      <c r="AT533" s="277">
        <f t="shared" si="500"/>
        <v>0</v>
      </c>
      <c r="AU533" s="278">
        <f t="shared" si="501"/>
        <v>0</v>
      </c>
    </row>
    <row r="534" spans="1:134" x14ac:dyDescent="0.35">
      <c r="A534" s="415">
        <v>5</v>
      </c>
      <c r="B534" s="228" t="s">
        <v>29</v>
      </c>
      <c r="C534" s="492"/>
      <c r="D534" s="492"/>
      <c r="E534" s="492"/>
      <c r="F534" s="492"/>
      <c r="G534" s="492"/>
      <c r="H534" s="492"/>
      <c r="I534" s="492"/>
      <c r="J534" s="234">
        <v>0</v>
      </c>
      <c r="K534" s="234">
        <v>0</v>
      </c>
      <c r="L534" s="234">
        <v>0</v>
      </c>
      <c r="M534" s="236">
        <f t="shared" si="483"/>
        <v>0</v>
      </c>
      <c r="N534" s="223"/>
      <c r="P534" s="415">
        <v>5</v>
      </c>
      <c r="Q534" s="228" t="s">
        <v>29</v>
      </c>
      <c r="R534" s="492"/>
      <c r="S534" s="492"/>
      <c r="T534" s="492"/>
      <c r="U534" s="492"/>
      <c r="V534" s="492"/>
      <c r="W534" s="492"/>
      <c r="X534" s="492"/>
      <c r="Y534" s="164">
        <f t="shared" si="496"/>
        <v>0</v>
      </c>
      <c r="Z534" s="234">
        <v>0</v>
      </c>
      <c r="AA534" s="234">
        <v>0</v>
      </c>
      <c r="AB534" s="234">
        <v>0</v>
      </c>
      <c r="AC534" s="295">
        <f t="shared" si="497"/>
        <v>0</v>
      </c>
      <c r="AD534" s="296">
        <f t="shared" si="498"/>
        <v>0</v>
      </c>
      <c r="AE534" s="223"/>
      <c r="AG534" s="415">
        <v>5</v>
      </c>
      <c r="AH534" s="228" t="s">
        <v>29</v>
      </c>
      <c r="AI534" s="492"/>
      <c r="AJ534" s="492"/>
      <c r="AK534" s="492"/>
      <c r="AL534" s="492"/>
      <c r="AM534" s="492"/>
      <c r="AN534" s="492"/>
      <c r="AO534" s="492"/>
      <c r="AP534" s="305">
        <f t="shared" si="499"/>
        <v>0</v>
      </c>
      <c r="AQ534" s="234">
        <v>0</v>
      </c>
      <c r="AR534" s="234">
        <v>0</v>
      </c>
      <c r="AS534" s="234">
        <v>0</v>
      </c>
      <c r="AT534" s="277">
        <f t="shared" si="500"/>
        <v>0</v>
      </c>
      <c r="AU534" s="278">
        <f t="shared" si="501"/>
        <v>0</v>
      </c>
    </row>
    <row r="535" spans="1:134" x14ac:dyDescent="0.35">
      <c r="A535" s="415">
        <v>6</v>
      </c>
      <c r="B535" s="228" t="s">
        <v>30</v>
      </c>
      <c r="C535" s="492"/>
      <c r="D535" s="492"/>
      <c r="E535" s="492"/>
      <c r="F535" s="492"/>
      <c r="G535" s="492"/>
      <c r="H535" s="492"/>
      <c r="I535" s="492"/>
      <c r="J535" s="234">
        <v>0</v>
      </c>
      <c r="K535" s="234">
        <v>0</v>
      </c>
      <c r="L535" s="234">
        <v>0</v>
      </c>
      <c r="M535" s="236">
        <f t="shared" si="483"/>
        <v>0</v>
      </c>
      <c r="N535" s="223"/>
      <c r="P535" s="415">
        <v>6</v>
      </c>
      <c r="Q535" s="228" t="s">
        <v>30</v>
      </c>
      <c r="R535" s="492"/>
      <c r="S535" s="492"/>
      <c r="T535" s="492"/>
      <c r="U535" s="492"/>
      <c r="V535" s="492"/>
      <c r="W535" s="492"/>
      <c r="X535" s="492"/>
      <c r="Y535" s="164">
        <f t="shared" si="496"/>
        <v>0</v>
      </c>
      <c r="Z535" s="234">
        <v>0</v>
      </c>
      <c r="AA535" s="234">
        <v>0</v>
      </c>
      <c r="AB535" s="234">
        <v>0</v>
      </c>
      <c r="AC535" s="295">
        <f t="shared" si="497"/>
        <v>0</v>
      </c>
      <c r="AD535" s="296">
        <f t="shared" si="498"/>
        <v>0</v>
      </c>
      <c r="AE535" s="223"/>
      <c r="AG535" s="415">
        <v>6</v>
      </c>
      <c r="AH535" s="228" t="s">
        <v>30</v>
      </c>
      <c r="AI535" s="492"/>
      <c r="AJ535" s="492"/>
      <c r="AK535" s="492"/>
      <c r="AL535" s="492"/>
      <c r="AM535" s="492"/>
      <c r="AN535" s="492"/>
      <c r="AO535" s="492"/>
      <c r="AP535" s="305">
        <f t="shared" si="499"/>
        <v>0</v>
      </c>
      <c r="AQ535" s="234">
        <v>0</v>
      </c>
      <c r="AR535" s="234">
        <v>0</v>
      </c>
      <c r="AS535" s="234">
        <v>0</v>
      </c>
      <c r="AT535" s="277">
        <f t="shared" si="500"/>
        <v>0</v>
      </c>
      <c r="AU535" s="278">
        <f t="shared" si="501"/>
        <v>0</v>
      </c>
    </row>
    <row r="536" spans="1:134" x14ac:dyDescent="0.35">
      <c r="A536" s="415">
        <v>7</v>
      </c>
      <c r="B536" s="228" t="s">
        <v>34</v>
      </c>
      <c r="C536" s="492"/>
      <c r="D536" s="492"/>
      <c r="E536" s="492"/>
      <c r="F536" s="492"/>
      <c r="G536" s="492"/>
      <c r="H536" s="492"/>
      <c r="I536" s="492"/>
      <c r="J536" s="234">
        <v>0</v>
      </c>
      <c r="K536" s="234">
        <v>0</v>
      </c>
      <c r="L536" s="234">
        <v>0</v>
      </c>
      <c r="M536" s="236">
        <f t="shared" si="483"/>
        <v>0</v>
      </c>
      <c r="N536" s="223"/>
      <c r="P536" s="415">
        <v>7</v>
      </c>
      <c r="Q536" s="228" t="s">
        <v>34</v>
      </c>
      <c r="R536" s="492"/>
      <c r="S536" s="492"/>
      <c r="T536" s="492"/>
      <c r="U536" s="492"/>
      <c r="V536" s="492"/>
      <c r="W536" s="492"/>
      <c r="X536" s="492"/>
      <c r="Y536" s="164">
        <f t="shared" si="496"/>
        <v>0</v>
      </c>
      <c r="Z536" s="234">
        <v>0</v>
      </c>
      <c r="AA536" s="234">
        <v>0</v>
      </c>
      <c r="AB536" s="234">
        <v>0</v>
      </c>
      <c r="AC536" s="295">
        <f t="shared" si="497"/>
        <v>0</v>
      </c>
      <c r="AD536" s="296">
        <f t="shared" si="498"/>
        <v>0</v>
      </c>
      <c r="AE536" s="223"/>
      <c r="AG536" s="415">
        <v>7</v>
      </c>
      <c r="AH536" s="228" t="s">
        <v>34</v>
      </c>
      <c r="AI536" s="492"/>
      <c r="AJ536" s="492"/>
      <c r="AK536" s="492"/>
      <c r="AL536" s="492"/>
      <c r="AM536" s="492"/>
      <c r="AN536" s="492"/>
      <c r="AO536" s="492"/>
      <c r="AP536" s="305">
        <f t="shared" si="499"/>
        <v>0</v>
      </c>
      <c r="AQ536" s="234">
        <v>0</v>
      </c>
      <c r="AR536" s="234">
        <v>0</v>
      </c>
      <c r="AS536" s="234">
        <v>0</v>
      </c>
      <c r="AT536" s="277">
        <f t="shared" si="500"/>
        <v>0</v>
      </c>
      <c r="AU536" s="278">
        <f t="shared" si="501"/>
        <v>0</v>
      </c>
    </row>
    <row r="537" spans="1:134" x14ac:dyDescent="0.35">
      <c r="A537" s="415">
        <v>8</v>
      </c>
      <c r="B537" s="228" t="s">
        <v>35</v>
      </c>
      <c r="C537" s="492"/>
      <c r="D537" s="492"/>
      <c r="E537" s="492"/>
      <c r="F537" s="492"/>
      <c r="G537" s="492"/>
      <c r="H537" s="492"/>
      <c r="I537" s="492"/>
      <c r="J537" s="234">
        <v>0</v>
      </c>
      <c r="K537" s="234">
        <v>0</v>
      </c>
      <c r="L537" s="234">
        <v>0</v>
      </c>
      <c r="M537" s="236">
        <f>SUM(J537:L537)</f>
        <v>0</v>
      </c>
      <c r="N537" s="223"/>
      <c r="P537" s="415">
        <v>8</v>
      </c>
      <c r="Q537" s="228" t="s">
        <v>35</v>
      </c>
      <c r="R537" s="492"/>
      <c r="S537" s="492"/>
      <c r="T537" s="492"/>
      <c r="U537" s="492"/>
      <c r="V537" s="492"/>
      <c r="W537" s="492"/>
      <c r="X537" s="492"/>
      <c r="Y537" s="164">
        <f t="shared" si="496"/>
        <v>0</v>
      </c>
      <c r="Z537" s="234">
        <v>0</v>
      </c>
      <c r="AA537" s="234">
        <v>0</v>
      </c>
      <c r="AB537" s="234">
        <v>0</v>
      </c>
      <c r="AC537" s="295">
        <f t="shared" si="497"/>
        <v>0</v>
      </c>
      <c r="AD537" s="296">
        <f t="shared" si="498"/>
        <v>0</v>
      </c>
      <c r="AE537" s="223"/>
      <c r="AG537" s="415">
        <v>8</v>
      </c>
      <c r="AH537" s="228" t="s">
        <v>35</v>
      </c>
      <c r="AI537" s="492"/>
      <c r="AJ537" s="492"/>
      <c r="AK537" s="492"/>
      <c r="AL537" s="492"/>
      <c r="AM537" s="492"/>
      <c r="AN537" s="492"/>
      <c r="AO537" s="492"/>
      <c r="AP537" s="305">
        <f t="shared" si="499"/>
        <v>0</v>
      </c>
      <c r="AQ537" s="234">
        <v>0</v>
      </c>
      <c r="AR537" s="234">
        <v>0</v>
      </c>
      <c r="AS537" s="234">
        <v>0</v>
      </c>
      <c r="AT537" s="277">
        <f t="shared" si="500"/>
        <v>0</v>
      </c>
      <c r="AU537" s="278">
        <f t="shared" si="501"/>
        <v>0</v>
      </c>
    </row>
    <row r="538" spans="1:134" x14ac:dyDescent="0.35">
      <c r="A538" s="415">
        <v>9</v>
      </c>
      <c r="B538" s="228" t="s">
        <v>50</v>
      </c>
      <c r="C538" s="492"/>
      <c r="D538" s="492"/>
      <c r="E538" s="492"/>
      <c r="F538" s="492"/>
      <c r="G538" s="492"/>
      <c r="H538" s="492"/>
      <c r="I538" s="492"/>
      <c r="J538" s="234">
        <v>0</v>
      </c>
      <c r="K538" s="234">
        <v>0</v>
      </c>
      <c r="L538" s="234">
        <v>0</v>
      </c>
      <c r="M538" s="236">
        <f t="shared" si="483"/>
        <v>0</v>
      </c>
      <c r="N538" s="223"/>
      <c r="P538" s="415">
        <v>9</v>
      </c>
      <c r="Q538" s="228" t="s">
        <v>50</v>
      </c>
      <c r="R538" s="492"/>
      <c r="S538" s="492"/>
      <c r="T538" s="492"/>
      <c r="U538" s="492"/>
      <c r="V538" s="492"/>
      <c r="W538" s="492"/>
      <c r="X538" s="492"/>
      <c r="Y538" s="164">
        <f t="shared" si="496"/>
        <v>0</v>
      </c>
      <c r="Z538" s="234">
        <v>0</v>
      </c>
      <c r="AA538" s="234">
        <v>0</v>
      </c>
      <c r="AB538" s="234">
        <v>0</v>
      </c>
      <c r="AC538" s="295">
        <f t="shared" si="497"/>
        <v>0</v>
      </c>
      <c r="AD538" s="296">
        <f t="shared" si="498"/>
        <v>0</v>
      </c>
      <c r="AE538" s="223"/>
      <c r="AG538" s="415">
        <v>9</v>
      </c>
      <c r="AH538" s="228" t="s">
        <v>50</v>
      </c>
      <c r="AI538" s="492"/>
      <c r="AJ538" s="492"/>
      <c r="AK538" s="492"/>
      <c r="AL538" s="492"/>
      <c r="AM538" s="492"/>
      <c r="AN538" s="492"/>
      <c r="AO538" s="492"/>
      <c r="AP538" s="305">
        <f t="shared" si="499"/>
        <v>0</v>
      </c>
      <c r="AQ538" s="234">
        <v>0</v>
      </c>
      <c r="AR538" s="234">
        <v>0</v>
      </c>
      <c r="AS538" s="234">
        <v>0</v>
      </c>
      <c r="AT538" s="277">
        <f t="shared" si="500"/>
        <v>0</v>
      </c>
      <c r="AU538" s="278">
        <f t="shared" si="501"/>
        <v>0</v>
      </c>
    </row>
    <row r="539" spans="1:134" x14ac:dyDescent="0.35">
      <c r="A539" s="229">
        <v>10</v>
      </c>
      <c r="B539" s="313" t="s">
        <v>205</v>
      </c>
      <c r="C539" s="623"/>
      <c r="D539" s="623"/>
      <c r="E539" s="623"/>
      <c r="F539" s="623"/>
      <c r="G539" s="623"/>
      <c r="H539" s="623"/>
      <c r="I539" s="623"/>
      <c r="J539" s="234">
        <v>0</v>
      </c>
      <c r="K539" s="234">
        <v>0</v>
      </c>
      <c r="L539" s="234">
        <v>0</v>
      </c>
      <c r="M539" s="236">
        <f t="shared" si="483"/>
        <v>0</v>
      </c>
      <c r="N539" s="223"/>
      <c r="P539" s="229">
        <v>10</v>
      </c>
      <c r="Q539" s="313" t="s">
        <v>205</v>
      </c>
      <c r="R539" s="623"/>
      <c r="S539" s="623"/>
      <c r="T539" s="623"/>
      <c r="U539" s="623"/>
      <c r="V539" s="623"/>
      <c r="W539" s="623"/>
      <c r="X539" s="623"/>
      <c r="Y539" s="164">
        <f t="shared" si="496"/>
        <v>0</v>
      </c>
      <c r="Z539" s="234">
        <v>0</v>
      </c>
      <c r="AA539" s="234">
        <v>0</v>
      </c>
      <c r="AB539" s="234">
        <v>0</v>
      </c>
      <c r="AC539" s="295">
        <f t="shared" si="497"/>
        <v>0</v>
      </c>
      <c r="AD539" s="296">
        <f t="shared" si="498"/>
        <v>0</v>
      </c>
      <c r="AE539" s="223"/>
      <c r="AG539" s="229">
        <v>10</v>
      </c>
      <c r="AH539" s="313" t="s">
        <v>205</v>
      </c>
      <c r="AI539" s="623"/>
      <c r="AJ539" s="623"/>
      <c r="AK539" s="623"/>
      <c r="AL539" s="623"/>
      <c r="AM539" s="623"/>
      <c r="AN539" s="623"/>
      <c r="AO539" s="623"/>
      <c r="AP539" s="305">
        <f t="shared" si="499"/>
        <v>0</v>
      </c>
      <c r="AQ539" s="234">
        <v>0</v>
      </c>
      <c r="AR539" s="234">
        <v>0</v>
      </c>
      <c r="AS539" s="234">
        <v>0</v>
      </c>
      <c r="AT539" s="277">
        <f t="shared" si="500"/>
        <v>0</v>
      </c>
      <c r="AU539" s="278">
        <f t="shared" si="501"/>
        <v>0</v>
      </c>
    </row>
    <row r="540" spans="1:134" x14ac:dyDescent="0.35">
      <c r="A540" s="229">
        <v>11</v>
      </c>
      <c r="B540" s="313" t="s">
        <v>205</v>
      </c>
      <c r="C540" s="623"/>
      <c r="D540" s="623"/>
      <c r="E540" s="623"/>
      <c r="F540" s="623"/>
      <c r="G540" s="623"/>
      <c r="H540" s="623"/>
      <c r="I540" s="623"/>
      <c r="J540" s="234">
        <v>0</v>
      </c>
      <c r="K540" s="234">
        <v>0</v>
      </c>
      <c r="L540" s="234">
        <v>0</v>
      </c>
      <c r="M540" s="236">
        <f>SUM(J540:L540)</f>
        <v>0</v>
      </c>
      <c r="N540" s="223"/>
      <c r="P540" s="229">
        <v>11</v>
      </c>
      <c r="Q540" s="313" t="s">
        <v>205</v>
      </c>
      <c r="R540" s="623"/>
      <c r="S540" s="623"/>
      <c r="T540" s="623"/>
      <c r="U540" s="623"/>
      <c r="V540" s="623"/>
      <c r="W540" s="623"/>
      <c r="X540" s="623"/>
      <c r="Y540" s="164">
        <f t="shared" si="496"/>
        <v>0</v>
      </c>
      <c r="Z540" s="234">
        <v>0</v>
      </c>
      <c r="AA540" s="234">
        <v>0</v>
      </c>
      <c r="AB540" s="234">
        <v>0</v>
      </c>
      <c r="AC540" s="295">
        <f>SUM(Z540:AB540)</f>
        <v>0</v>
      </c>
      <c r="AD540" s="296">
        <f t="shared" si="498"/>
        <v>0</v>
      </c>
      <c r="AE540" s="223"/>
      <c r="AG540" s="229">
        <v>11</v>
      </c>
      <c r="AH540" s="313" t="s">
        <v>205</v>
      </c>
      <c r="AI540" s="623"/>
      <c r="AJ540" s="623"/>
      <c r="AK540" s="623"/>
      <c r="AL540" s="623"/>
      <c r="AM540" s="623"/>
      <c r="AN540" s="623"/>
      <c r="AO540" s="623"/>
      <c r="AP540" s="305">
        <f t="shared" si="499"/>
        <v>0</v>
      </c>
      <c r="AQ540" s="234">
        <v>0</v>
      </c>
      <c r="AR540" s="234">
        <v>0</v>
      </c>
      <c r="AS540" s="234">
        <v>0</v>
      </c>
      <c r="AT540" s="277">
        <f>SUM(AQ540:AS540)</f>
        <v>0</v>
      </c>
      <c r="AU540" s="278">
        <f t="shared" si="501"/>
        <v>0</v>
      </c>
    </row>
    <row r="541" spans="1:134" ht="16" thickBot="1" x14ac:dyDescent="0.4">
      <c r="A541" s="578" t="s">
        <v>36</v>
      </c>
      <c r="B541" s="579"/>
      <c r="C541" s="579"/>
      <c r="D541" s="579"/>
      <c r="E541" s="579"/>
      <c r="F541" s="579"/>
      <c r="G541" s="579"/>
      <c r="H541" s="579"/>
      <c r="I541" s="579"/>
      <c r="J541" s="250">
        <f>SUM(J530:J540)</f>
        <v>0</v>
      </c>
      <c r="K541" s="250">
        <f t="shared" ref="K541:L541" si="502">SUM(K530:K540)</f>
        <v>0</v>
      </c>
      <c r="L541" s="250">
        <f t="shared" si="502"/>
        <v>0</v>
      </c>
      <c r="M541" s="237">
        <f>SUM(J541:L541)</f>
        <v>0</v>
      </c>
      <c r="N541" s="223"/>
      <c r="P541" s="578" t="s">
        <v>36</v>
      </c>
      <c r="Q541" s="579"/>
      <c r="R541" s="579"/>
      <c r="S541" s="579"/>
      <c r="T541" s="579"/>
      <c r="U541" s="579"/>
      <c r="V541" s="579"/>
      <c r="W541" s="579"/>
      <c r="X541" s="579"/>
      <c r="Y541" s="200">
        <f t="shared" si="496"/>
        <v>0</v>
      </c>
      <c r="Z541" s="293">
        <f>SUM(Z530:Z540)</f>
        <v>0</v>
      </c>
      <c r="AA541" s="293">
        <f t="shared" ref="AA541" si="503">SUM(AA530:AA540)</f>
        <v>0</v>
      </c>
      <c r="AB541" s="293">
        <f>SUM(AB530:AB540)</f>
        <v>0</v>
      </c>
      <c r="AC541" s="293">
        <f t="shared" ref="AC541:AD541" si="504">SUM(AC530:AC540)</f>
        <v>0</v>
      </c>
      <c r="AD541" s="294">
        <f t="shared" si="504"/>
        <v>0</v>
      </c>
      <c r="AE541" s="223"/>
      <c r="AG541" s="578" t="s">
        <v>36</v>
      </c>
      <c r="AH541" s="579"/>
      <c r="AI541" s="579"/>
      <c r="AJ541" s="579"/>
      <c r="AK541" s="579"/>
      <c r="AL541" s="579"/>
      <c r="AM541" s="579"/>
      <c r="AN541" s="579"/>
      <c r="AO541" s="579"/>
      <c r="AP541" s="306">
        <f t="shared" si="499"/>
        <v>0</v>
      </c>
      <c r="AQ541" s="275">
        <f>SUM(AQ530:AQ540)</f>
        <v>0</v>
      </c>
      <c r="AR541" s="275">
        <f t="shared" ref="AR541:AU541" si="505">SUM(AR530:AR540)</f>
        <v>0</v>
      </c>
      <c r="AS541" s="275">
        <f t="shared" si="505"/>
        <v>0</v>
      </c>
      <c r="AT541" s="275">
        <f t="shared" si="505"/>
        <v>0</v>
      </c>
      <c r="AU541" s="276">
        <f t="shared" si="505"/>
        <v>0</v>
      </c>
    </row>
    <row r="542" spans="1:134" s="358" customFormat="1" ht="3.75" customHeight="1" x14ac:dyDescent="0.35">
      <c r="B542" s="281"/>
      <c r="C542" s="284"/>
      <c r="D542" s="284"/>
      <c r="E542" s="284"/>
      <c r="F542" s="284"/>
      <c r="G542" s="284"/>
      <c r="H542" s="284"/>
      <c r="I542" s="284"/>
      <c r="J542" s="283"/>
      <c r="K542" s="283"/>
      <c r="L542" s="283"/>
      <c r="M542" s="246"/>
      <c r="N542" s="223"/>
      <c r="Q542" s="281"/>
      <c r="R542" s="284"/>
      <c r="S542" s="284"/>
      <c r="T542" s="284"/>
      <c r="U542" s="284"/>
      <c r="V542" s="284"/>
      <c r="W542" s="284"/>
      <c r="X542" s="284"/>
      <c r="Y542" s="304"/>
      <c r="Z542" s="283"/>
      <c r="AA542" s="283"/>
      <c r="AB542" s="283"/>
      <c r="AC542" s="246"/>
      <c r="AD542" s="246"/>
      <c r="AE542" s="223"/>
      <c r="AH542" s="281"/>
      <c r="AI542" s="284"/>
      <c r="AJ542" s="284"/>
      <c r="AK542" s="284"/>
      <c r="AL542" s="284"/>
      <c r="AM542" s="284"/>
      <c r="AN542" s="284"/>
      <c r="AO542" s="284"/>
      <c r="AP542" s="304"/>
      <c r="AQ542" s="283"/>
      <c r="AR542" s="283"/>
      <c r="AS542" s="283"/>
      <c r="AT542" s="246"/>
      <c r="AU542" s="246"/>
      <c r="AW542" s="357"/>
      <c r="AX542" s="357"/>
      <c r="AY542" s="357"/>
      <c r="AZ542" s="357"/>
      <c r="BA542" s="357"/>
      <c r="BB542" s="357"/>
      <c r="BC542" s="357"/>
      <c r="BD542" s="357"/>
      <c r="BE542" s="357"/>
      <c r="BF542" s="357"/>
      <c r="BG542" s="357"/>
      <c r="BH542" s="357"/>
      <c r="BI542" s="357"/>
      <c r="BJ542" s="357"/>
      <c r="BK542" s="357"/>
      <c r="BL542" s="357"/>
      <c r="BM542" s="357"/>
      <c r="BN542" s="357"/>
      <c r="BO542" s="357"/>
      <c r="BP542" s="357"/>
      <c r="BQ542" s="357"/>
      <c r="BR542" s="357"/>
      <c r="BS542" s="357"/>
      <c r="BT542" s="357"/>
      <c r="BU542" s="357"/>
      <c r="BV542" s="357"/>
      <c r="BW542" s="357"/>
      <c r="BX542" s="357"/>
      <c r="BY542" s="357"/>
      <c r="BZ542" s="357"/>
      <c r="CA542" s="357"/>
      <c r="CB542" s="357"/>
      <c r="CC542" s="357"/>
      <c r="CD542" s="357"/>
      <c r="CE542" s="357"/>
      <c r="CF542" s="357"/>
      <c r="CG542" s="357"/>
      <c r="CH542" s="357"/>
      <c r="CI542" s="357"/>
      <c r="CJ542" s="357"/>
      <c r="CK542" s="357"/>
      <c r="CL542" s="357"/>
      <c r="CM542" s="357"/>
      <c r="CN542" s="357"/>
      <c r="CO542" s="357"/>
      <c r="CP542" s="357"/>
      <c r="CQ542" s="357"/>
      <c r="CR542" s="357"/>
      <c r="CS542" s="357"/>
      <c r="CT542" s="357"/>
      <c r="CU542" s="357"/>
      <c r="CV542" s="357"/>
      <c r="CW542" s="357"/>
      <c r="CX542" s="357"/>
      <c r="CY542" s="357"/>
      <c r="CZ542" s="357"/>
      <c r="DA542" s="357"/>
      <c r="DB542" s="357"/>
      <c r="DC542" s="357"/>
      <c r="DD542" s="357"/>
      <c r="DE542" s="357"/>
      <c r="DF542" s="357"/>
      <c r="DG542" s="357"/>
      <c r="DH542" s="357"/>
      <c r="DI542" s="357"/>
      <c r="DJ542" s="357"/>
      <c r="DK542" s="357"/>
      <c r="DL542" s="357"/>
      <c r="DM542" s="357"/>
      <c r="DN542" s="357"/>
      <c r="DO542" s="357"/>
      <c r="DP542" s="357"/>
      <c r="DQ542" s="357"/>
      <c r="DR542" s="357"/>
      <c r="DS542" s="357"/>
      <c r="DT542" s="357"/>
      <c r="DU542" s="357"/>
      <c r="DV542" s="357"/>
      <c r="DW542" s="357"/>
      <c r="DX542" s="357"/>
      <c r="DY542" s="357"/>
      <c r="DZ542" s="357"/>
      <c r="EA542" s="357"/>
      <c r="EB542" s="357"/>
      <c r="EC542" s="357"/>
      <c r="ED542" s="357"/>
    </row>
    <row r="543" spans="1:134" ht="3.75" customHeight="1" thickBot="1" x14ac:dyDescent="0.4">
      <c r="A543" s="242"/>
      <c r="B543" s="242"/>
      <c r="C543" s="242"/>
      <c r="D543" s="242"/>
      <c r="E543" s="242"/>
      <c r="F543" s="242"/>
      <c r="G543" s="242"/>
      <c r="H543" s="242"/>
      <c r="I543" s="413"/>
      <c r="J543" s="246"/>
      <c r="K543" s="246"/>
      <c r="L543" s="246"/>
      <c r="M543" s="246"/>
      <c r="N543" s="223"/>
      <c r="P543" s="242"/>
      <c r="Q543" s="242"/>
      <c r="R543" s="242"/>
      <c r="S543" s="242"/>
      <c r="T543" s="242"/>
      <c r="U543" s="242"/>
      <c r="V543" s="242"/>
      <c r="W543" s="242"/>
      <c r="X543" s="413"/>
      <c r="Y543" s="246"/>
      <c r="Z543" s="246"/>
      <c r="AA543" s="246"/>
      <c r="AB543" s="246"/>
      <c r="AC543" s="246"/>
      <c r="AD543" s="246"/>
      <c r="AE543" s="223"/>
      <c r="AG543" s="242"/>
      <c r="AH543" s="242"/>
      <c r="AI543" s="242"/>
      <c r="AJ543" s="242"/>
      <c r="AK543" s="242"/>
      <c r="AL543" s="242"/>
      <c r="AM543" s="242"/>
      <c r="AN543" s="242"/>
      <c r="AO543" s="413"/>
      <c r="AP543" s="246"/>
      <c r="AQ543" s="246"/>
      <c r="AR543" s="246"/>
      <c r="AS543" s="246"/>
      <c r="AT543" s="246"/>
      <c r="AU543" s="246"/>
    </row>
    <row r="544" spans="1:134" x14ac:dyDescent="0.35">
      <c r="A544" s="544" t="s">
        <v>189</v>
      </c>
      <c r="B544" s="545"/>
      <c r="C544" s="545"/>
      <c r="D544" s="545"/>
      <c r="E544" s="545"/>
      <c r="F544" s="545"/>
      <c r="G544" s="545"/>
      <c r="H544" s="545"/>
      <c r="I544" s="545"/>
      <c r="J544" s="244">
        <f>SUM(J541, J527, J521, H514)</f>
        <v>0</v>
      </c>
      <c r="K544" s="244">
        <f>SUM(K541, K527, K521, K514)</f>
        <v>0</v>
      </c>
      <c r="L544" s="244">
        <f>SUM(L541, L527, L521, L514)</f>
        <v>0</v>
      </c>
      <c r="M544" s="245">
        <f>SUM(J544:L544)</f>
        <v>0</v>
      </c>
      <c r="N544" s="223"/>
      <c r="P544" s="544" t="s">
        <v>182</v>
      </c>
      <c r="Q544" s="545"/>
      <c r="R544" s="545"/>
      <c r="S544" s="545"/>
      <c r="T544" s="545"/>
      <c r="U544" s="545"/>
      <c r="V544" s="545"/>
      <c r="W544" s="545"/>
      <c r="X544" s="545"/>
      <c r="Y544" s="199">
        <f t="shared" ref="Y544:Y545" si="506">AU464</f>
        <v>0</v>
      </c>
      <c r="Z544" s="300">
        <f>SUM(Z541, Z527, Z521, X514)</f>
        <v>0</v>
      </c>
      <c r="AA544" s="300">
        <f>SUM(AA541, AA527, AA521, AA514)</f>
        <v>0</v>
      </c>
      <c r="AB544" s="300">
        <f>SUM(AB541, AB527, AB521, AB514, )</f>
        <v>0</v>
      </c>
      <c r="AC544" s="300">
        <f t="shared" ref="AC544" si="507">SUM(Z544:AB544)</f>
        <v>0</v>
      </c>
      <c r="AD544" s="301">
        <f>M544-AC544</f>
        <v>0</v>
      </c>
      <c r="AE544" s="246"/>
      <c r="AG544" s="544" t="s">
        <v>182</v>
      </c>
      <c r="AH544" s="545"/>
      <c r="AI544" s="545"/>
      <c r="AJ544" s="545"/>
      <c r="AK544" s="545"/>
      <c r="AL544" s="545"/>
      <c r="AM544" s="545"/>
      <c r="AN544" s="545"/>
      <c r="AO544" s="545"/>
      <c r="AP544" s="205">
        <f t="shared" ref="AP544:AP545" si="508">AU464</f>
        <v>0</v>
      </c>
      <c r="AQ544" s="286">
        <f>SUM(AQ541, AQ527, AQ521, AO514)</f>
        <v>0</v>
      </c>
      <c r="AR544" s="286">
        <f>SUM(AR541, AR527, AR521, AR514)</f>
        <v>0</v>
      </c>
      <c r="AS544" s="286">
        <f>SUM(AS541, AS527, AS521, AS514, )</f>
        <v>0</v>
      </c>
      <c r="AT544" s="286">
        <f t="shared" ref="AT544" si="509">SUM(AQ544:AS544)</f>
        <v>0</v>
      </c>
      <c r="AU544" s="287">
        <f>IF($S$553&lt;&gt;0, AC544+AP544-AT544, M544+AP544-AT544)</f>
        <v>0</v>
      </c>
      <c r="AV544" s="246"/>
    </row>
    <row r="545" spans="1:134" ht="16" thickBot="1" x14ac:dyDescent="0.4">
      <c r="A545" s="540" t="s">
        <v>183</v>
      </c>
      <c r="B545" s="541"/>
      <c r="C545" s="541"/>
      <c r="D545" s="541"/>
      <c r="E545" s="541"/>
      <c r="F545" s="541"/>
      <c r="G545" s="541"/>
      <c r="H545" s="541"/>
      <c r="I545" s="541"/>
      <c r="J545" s="593">
        <f>SUM(K541, L541, K527, L527, K521, L521, K514, L514)</f>
        <v>0</v>
      </c>
      <c r="K545" s="593"/>
      <c r="L545" s="593"/>
      <c r="M545" s="594"/>
      <c r="N545" s="223"/>
      <c r="P545" s="540" t="s">
        <v>183</v>
      </c>
      <c r="Q545" s="541"/>
      <c r="R545" s="541"/>
      <c r="S545" s="541"/>
      <c r="T545" s="541"/>
      <c r="U545" s="541"/>
      <c r="V545" s="541"/>
      <c r="W545" s="541"/>
      <c r="X545" s="541"/>
      <c r="Y545" s="200">
        <f t="shared" si="506"/>
        <v>0</v>
      </c>
      <c r="Z545" s="588">
        <f>SUM(AA541, AB541, AA527, AB527, AA521, AB521, AA514, AB514)</f>
        <v>0</v>
      </c>
      <c r="AA545" s="588"/>
      <c r="AB545" s="588"/>
      <c r="AC545" s="588"/>
      <c r="AD545" s="330">
        <f>M545-Z545</f>
        <v>0</v>
      </c>
      <c r="AE545" s="223"/>
      <c r="AG545" s="540" t="s">
        <v>183</v>
      </c>
      <c r="AH545" s="541"/>
      <c r="AI545" s="541"/>
      <c r="AJ545" s="541"/>
      <c r="AK545" s="541"/>
      <c r="AL545" s="541"/>
      <c r="AM545" s="541"/>
      <c r="AN545" s="541"/>
      <c r="AO545" s="541"/>
      <c r="AP545" s="306">
        <f t="shared" si="508"/>
        <v>0</v>
      </c>
      <c r="AQ545" s="539">
        <f>SUM(AR541, AS541, AR527, AS527, AR521, AS521, AR514, AS514)</f>
        <v>0</v>
      </c>
      <c r="AR545" s="539"/>
      <c r="AS545" s="539"/>
      <c r="AT545" s="539"/>
      <c r="AU545" s="276">
        <f>IF($S$553&lt;&gt;0, AC545+AP545-AQ545, M545+AP545-AQ545)</f>
        <v>0</v>
      </c>
    </row>
    <row r="546" spans="1:134" s="224" customFormat="1" ht="16" thickBot="1" x14ac:dyDescent="0.4">
      <c r="A546" s="358"/>
      <c r="B546" s="413"/>
      <c r="C546" s="413"/>
      <c r="D546" s="413"/>
      <c r="E546" s="413"/>
      <c r="F546" s="413"/>
      <c r="G546" s="413"/>
      <c r="H546" s="413"/>
      <c r="I546" s="413"/>
      <c r="J546" s="258"/>
      <c r="K546" s="258"/>
      <c r="L546" s="258"/>
      <c r="M546" s="358"/>
      <c r="N546" s="223"/>
      <c r="O546" s="357"/>
      <c r="P546" s="358"/>
      <c r="Q546" s="413"/>
      <c r="R546" s="413"/>
      <c r="S546" s="413"/>
      <c r="T546" s="413"/>
      <c r="U546" s="413"/>
      <c r="V546" s="413"/>
      <c r="W546" s="413"/>
      <c r="X546" s="413"/>
      <c r="Y546" s="258"/>
      <c r="Z546" s="258"/>
      <c r="AA546" s="258"/>
      <c r="AB546" s="358"/>
      <c r="AC546" s="358"/>
      <c r="AD546" s="358"/>
      <c r="AE546" s="223"/>
      <c r="AF546" s="357"/>
      <c r="AG546" s="358"/>
      <c r="AH546" s="413"/>
      <c r="AI546" s="413"/>
      <c r="AJ546" s="413"/>
      <c r="AK546" s="413"/>
      <c r="AL546" s="413"/>
      <c r="AM546" s="413"/>
      <c r="AN546" s="413"/>
      <c r="AO546" s="413"/>
      <c r="AP546" s="258"/>
      <c r="AQ546" s="258"/>
      <c r="AR546" s="258"/>
      <c r="AS546" s="358"/>
      <c r="AT546" s="358"/>
      <c r="AU546" s="358"/>
      <c r="AV546" s="357"/>
      <c r="AW546" s="357"/>
      <c r="AX546" s="357"/>
      <c r="AY546" s="357"/>
      <c r="AZ546" s="357"/>
      <c r="BA546" s="357"/>
      <c r="BB546" s="357"/>
      <c r="BC546" s="357"/>
      <c r="BD546" s="357"/>
      <c r="BE546" s="357"/>
      <c r="BF546" s="357"/>
      <c r="BG546" s="357"/>
      <c r="BH546" s="357"/>
      <c r="BI546" s="357"/>
      <c r="BJ546" s="357"/>
      <c r="BK546" s="357"/>
      <c r="BL546" s="357"/>
      <c r="BM546" s="357"/>
      <c r="BN546" s="357"/>
      <c r="BO546" s="357"/>
      <c r="BP546" s="357"/>
      <c r="BQ546" s="357"/>
      <c r="BR546" s="357"/>
      <c r="BS546" s="357"/>
      <c r="BT546" s="357"/>
      <c r="BU546" s="357"/>
      <c r="BV546" s="357"/>
      <c r="BW546" s="357"/>
      <c r="BX546" s="357"/>
      <c r="BY546" s="357"/>
      <c r="BZ546" s="357"/>
      <c r="CA546" s="357"/>
      <c r="CB546" s="357"/>
      <c r="CC546" s="357"/>
      <c r="CD546" s="357"/>
      <c r="CE546" s="357"/>
      <c r="CF546" s="357"/>
      <c r="CG546" s="357"/>
      <c r="CH546" s="357"/>
      <c r="CI546" s="357"/>
      <c r="CJ546" s="357"/>
      <c r="CK546" s="357"/>
      <c r="CL546" s="357"/>
      <c r="CM546" s="357"/>
      <c r="CN546" s="357"/>
      <c r="CO546" s="357"/>
      <c r="CP546" s="357"/>
      <c r="CQ546" s="357"/>
      <c r="CR546" s="357"/>
      <c r="CS546" s="357"/>
      <c r="CT546" s="357"/>
      <c r="CU546" s="357"/>
      <c r="CV546" s="357"/>
      <c r="CW546" s="357"/>
      <c r="CX546" s="357"/>
      <c r="CY546" s="357"/>
      <c r="CZ546" s="357"/>
      <c r="DA546" s="357"/>
      <c r="DB546" s="357"/>
      <c r="DC546" s="357"/>
      <c r="DD546" s="357"/>
      <c r="DE546" s="357"/>
      <c r="DF546" s="357"/>
      <c r="DG546" s="357"/>
      <c r="DH546" s="357"/>
      <c r="DI546" s="357"/>
      <c r="DJ546" s="357"/>
      <c r="DK546" s="357"/>
      <c r="DL546" s="357"/>
      <c r="DM546" s="357"/>
      <c r="DN546" s="357"/>
      <c r="DO546" s="357"/>
      <c r="DP546" s="357"/>
      <c r="DQ546" s="357"/>
      <c r="DR546" s="357"/>
      <c r="DS546" s="357"/>
      <c r="DT546" s="357"/>
      <c r="DU546" s="357"/>
      <c r="DV546" s="357"/>
      <c r="DW546" s="357"/>
      <c r="DX546" s="357"/>
      <c r="DY546" s="357"/>
      <c r="DZ546" s="357"/>
      <c r="EA546" s="357"/>
      <c r="EB546" s="357"/>
      <c r="EC546" s="357"/>
      <c r="ED546" s="357"/>
    </row>
    <row r="547" spans="1:134" s="242" customFormat="1" x14ac:dyDescent="0.35">
      <c r="A547" s="502" t="s">
        <v>100</v>
      </c>
      <c r="B547" s="503"/>
      <c r="C547" s="503"/>
      <c r="D547" s="503"/>
      <c r="E547" s="503"/>
      <c r="F547" s="503"/>
      <c r="G547" s="503"/>
      <c r="H547" s="503"/>
      <c r="I547" s="503"/>
      <c r="J547" s="425" t="s">
        <v>17</v>
      </c>
      <c r="K547" s="542" t="s">
        <v>4</v>
      </c>
      <c r="L547" s="542"/>
      <c r="M547" s="418" t="s">
        <v>49</v>
      </c>
      <c r="N547" s="261"/>
      <c r="P547" s="502" t="s">
        <v>100</v>
      </c>
      <c r="Q547" s="503"/>
      <c r="R547" s="503"/>
      <c r="S547" s="503"/>
      <c r="T547" s="503"/>
      <c r="U547" s="503"/>
      <c r="V547" s="503"/>
      <c r="W547" s="503"/>
      <c r="X547" s="503"/>
      <c r="Y547" s="414" t="s">
        <v>269</v>
      </c>
      <c r="Z547" s="425" t="s">
        <v>77</v>
      </c>
      <c r="AA547" s="542" t="s">
        <v>4</v>
      </c>
      <c r="AB547" s="542"/>
      <c r="AC547" s="414" t="s">
        <v>18</v>
      </c>
      <c r="AD547" s="268" t="s">
        <v>114</v>
      </c>
      <c r="AE547" s="261"/>
      <c r="AG547" s="502" t="s">
        <v>100</v>
      </c>
      <c r="AH547" s="503"/>
      <c r="AI547" s="503"/>
      <c r="AJ547" s="503"/>
      <c r="AK547" s="503"/>
      <c r="AL547" s="503"/>
      <c r="AM547" s="503"/>
      <c r="AN547" s="503"/>
      <c r="AO547" s="503"/>
      <c r="AP547" s="414" t="s">
        <v>269</v>
      </c>
      <c r="AQ547" s="425" t="s">
        <v>212</v>
      </c>
      <c r="AR547" s="542" t="s">
        <v>4</v>
      </c>
      <c r="AS547" s="542"/>
      <c r="AT547" s="414" t="s">
        <v>214</v>
      </c>
      <c r="AU547" s="268" t="s">
        <v>284</v>
      </c>
      <c r="AW547" s="357"/>
      <c r="AX547" s="357"/>
      <c r="AY547" s="357"/>
      <c r="AZ547" s="357"/>
      <c r="BA547" s="357"/>
      <c r="BB547" s="357"/>
      <c r="BC547" s="357"/>
      <c r="BD547" s="357"/>
      <c r="BE547" s="357"/>
      <c r="BF547" s="357"/>
      <c r="BG547" s="357"/>
      <c r="BH547" s="357"/>
      <c r="BI547" s="357"/>
      <c r="BJ547" s="357"/>
      <c r="BK547" s="357"/>
      <c r="BL547" s="357"/>
      <c r="BM547" s="357"/>
      <c r="BN547" s="357"/>
      <c r="BO547" s="357"/>
      <c r="BP547" s="357"/>
      <c r="BQ547" s="357"/>
      <c r="BR547" s="357"/>
      <c r="BS547" s="357"/>
      <c r="BT547" s="357"/>
      <c r="BU547" s="357"/>
      <c r="BV547" s="357"/>
      <c r="BW547" s="357"/>
      <c r="BX547" s="357"/>
      <c r="BY547" s="357"/>
      <c r="BZ547" s="357"/>
      <c r="CA547" s="357"/>
      <c r="CB547" s="357"/>
      <c r="CC547" s="357"/>
      <c r="CD547" s="357"/>
      <c r="CE547" s="357"/>
      <c r="CF547" s="357"/>
      <c r="CG547" s="357"/>
      <c r="CH547" s="357"/>
      <c r="CI547" s="357"/>
      <c r="CJ547" s="357"/>
      <c r="CK547" s="357"/>
      <c r="CL547" s="357"/>
      <c r="CM547" s="357"/>
      <c r="CN547" s="357"/>
      <c r="CO547" s="357"/>
      <c r="CP547" s="357"/>
      <c r="CQ547" s="357"/>
      <c r="CR547" s="357"/>
      <c r="CS547" s="357"/>
      <c r="CT547" s="357"/>
      <c r="CU547" s="357"/>
      <c r="CV547" s="357"/>
      <c r="CW547" s="357"/>
      <c r="CX547" s="357"/>
      <c r="CY547" s="357"/>
      <c r="CZ547" s="357"/>
      <c r="DA547" s="357"/>
      <c r="DB547" s="357"/>
      <c r="DC547" s="357"/>
      <c r="DD547" s="357"/>
      <c r="DE547" s="357"/>
      <c r="DF547" s="357"/>
      <c r="DG547" s="357"/>
      <c r="DH547" s="357"/>
      <c r="DI547" s="357"/>
      <c r="DJ547" s="357"/>
      <c r="DK547" s="357"/>
      <c r="DL547" s="357"/>
      <c r="DM547" s="357"/>
      <c r="DN547" s="357"/>
      <c r="DO547" s="357"/>
      <c r="DP547" s="357"/>
      <c r="DQ547" s="357"/>
      <c r="DR547" s="357"/>
      <c r="DS547" s="357"/>
      <c r="DT547" s="357"/>
      <c r="DU547" s="357"/>
      <c r="DV547" s="357"/>
      <c r="DW547" s="357"/>
      <c r="DX547" s="357"/>
      <c r="DY547" s="357"/>
      <c r="DZ547" s="357"/>
      <c r="EA547" s="357"/>
      <c r="EB547" s="357"/>
      <c r="EC547" s="357"/>
      <c r="ED547" s="357"/>
    </row>
    <row r="548" spans="1:134" ht="16" thickBot="1" x14ac:dyDescent="0.4">
      <c r="A548" s="540" t="s">
        <v>37</v>
      </c>
      <c r="B548" s="541"/>
      <c r="C548" s="541"/>
      <c r="D548" s="541"/>
      <c r="E548" s="541"/>
      <c r="F548" s="541"/>
      <c r="G548" s="541"/>
      <c r="H548" s="541"/>
      <c r="I548" s="541"/>
      <c r="J548" s="243">
        <f>(SUM(J541, J527, J521, H514))*'Cumulative Budget'!$G$36</f>
        <v>0</v>
      </c>
      <c r="K548" s="593">
        <f>(SUM(K541, L541, K527, L527, K521, L521, K514, L514))*'Cumulative Budget'!$G$36</f>
        <v>0</v>
      </c>
      <c r="L548" s="593"/>
      <c r="M548" s="237">
        <f t="shared" ref="M548" si="510">SUM(J548:L548)</f>
        <v>0</v>
      </c>
      <c r="N548" s="223"/>
      <c r="P548" s="540" t="s">
        <v>37</v>
      </c>
      <c r="Q548" s="541"/>
      <c r="R548" s="541"/>
      <c r="S548" s="541"/>
      <c r="T548" s="541"/>
      <c r="U548" s="541"/>
      <c r="V548" s="541"/>
      <c r="W548" s="541"/>
      <c r="X548" s="541"/>
      <c r="Y548" s="200">
        <f t="shared" ref="Y548" si="511">AU468</f>
        <v>0</v>
      </c>
      <c r="Z548" s="302">
        <f>(SUM(Z541, Z527, Z521, X514))*'Cumulative Budget'!$G$36</f>
        <v>0</v>
      </c>
      <c r="AA548" s="588">
        <f>(SUM(AA541, AB541, AA527, AB527, AA521, AB521, AA514, AB514))*'Cumulative Budget'!$G$36</f>
        <v>0</v>
      </c>
      <c r="AB548" s="588"/>
      <c r="AC548" s="293">
        <f t="shared" ref="AC548" si="512">SUM(Z548:AB548)</f>
        <v>0</v>
      </c>
      <c r="AD548" s="294">
        <f t="shared" ref="AD548" si="513">M548-AC548</f>
        <v>0</v>
      </c>
      <c r="AE548" s="223"/>
      <c r="AG548" s="540" t="s">
        <v>37</v>
      </c>
      <c r="AH548" s="541"/>
      <c r="AI548" s="541"/>
      <c r="AJ548" s="541"/>
      <c r="AK548" s="541"/>
      <c r="AL548" s="541"/>
      <c r="AM548" s="541"/>
      <c r="AN548" s="541"/>
      <c r="AO548" s="541"/>
      <c r="AP548" s="306">
        <f t="shared" ref="AP548:AP550" si="514">AU468</f>
        <v>0</v>
      </c>
      <c r="AQ548" s="443">
        <v>0</v>
      </c>
      <c r="AR548" s="563">
        <v>0</v>
      </c>
      <c r="AS548" s="563"/>
      <c r="AT548" s="275">
        <f>SUM(AQ548:AS548)</f>
        <v>0</v>
      </c>
      <c r="AU548" s="276">
        <f>IF($S$553&lt;&gt;0, AC548+AP548-AT548, M548+AP548-AT548)</f>
        <v>0</v>
      </c>
    </row>
    <row r="549" spans="1:134" s="358" customFormat="1" ht="16" thickBot="1" x14ac:dyDescent="0.4">
      <c r="A549" s="359" t="s">
        <v>99</v>
      </c>
      <c r="B549" s="359"/>
      <c r="J549" s="233"/>
      <c r="K549" s="233"/>
      <c r="L549" s="233"/>
      <c r="M549" s="233"/>
      <c r="N549" s="223"/>
      <c r="O549" s="357"/>
      <c r="P549" s="359" t="s">
        <v>99</v>
      </c>
      <c r="Q549" s="359"/>
      <c r="Z549" s="233"/>
      <c r="AA549" s="233"/>
      <c r="AB549" s="233"/>
      <c r="AC549" s="233"/>
      <c r="AD549" s="233"/>
      <c r="AE549" s="223"/>
      <c r="AG549" s="359" t="s">
        <v>99</v>
      </c>
      <c r="AH549" s="359"/>
      <c r="AQ549" s="233"/>
      <c r="AR549" s="233"/>
      <c r="AS549" s="233"/>
      <c r="AT549" s="233"/>
      <c r="AU549" s="233"/>
      <c r="AV549" s="357"/>
      <c r="AW549" s="357"/>
      <c r="AX549" s="357"/>
      <c r="AY549" s="357"/>
      <c r="AZ549" s="357"/>
      <c r="BA549" s="357"/>
      <c r="BB549" s="357"/>
      <c r="BC549" s="357"/>
      <c r="BD549" s="357"/>
      <c r="BE549" s="357"/>
      <c r="BF549" s="357"/>
      <c r="BG549" s="357"/>
      <c r="BH549" s="357"/>
      <c r="BI549" s="357"/>
      <c r="BJ549" s="357"/>
      <c r="BK549" s="357"/>
      <c r="BL549" s="357"/>
      <c r="BM549" s="357"/>
      <c r="BN549" s="357"/>
      <c r="BO549" s="357"/>
      <c r="BP549" s="357"/>
      <c r="BQ549" s="357"/>
      <c r="BR549" s="357"/>
      <c r="BS549" s="357"/>
      <c r="BT549" s="357"/>
      <c r="BU549" s="357"/>
      <c r="BV549" s="357"/>
      <c r="BW549" s="357"/>
      <c r="BX549" s="357"/>
      <c r="BY549" s="357"/>
      <c r="BZ549" s="357"/>
      <c r="CA549" s="357"/>
      <c r="CB549" s="357"/>
      <c r="CC549" s="357"/>
      <c r="CD549" s="357"/>
      <c r="CE549" s="357"/>
      <c r="CF549" s="357"/>
      <c r="CG549" s="357"/>
      <c r="CH549" s="357"/>
      <c r="CI549" s="357"/>
      <c r="CJ549" s="357"/>
      <c r="CK549" s="357"/>
      <c r="CL549" s="357"/>
      <c r="CM549" s="357"/>
      <c r="CN549" s="357"/>
      <c r="CO549" s="357"/>
      <c r="CP549" s="357"/>
      <c r="CQ549" s="357"/>
      <c r="CR549" s="357"/>
      <c r="CS549" s="357"/>
      <c r="CT549" s="357"/>
      <c r="CU549" s="357"/>
      <c r="CV549" s="357"/>
      <c r="CW549" s="357"/>
      <c r="CX549" s="357"/>
      <c r="CY549" s="357"/>
      <c r="CZ549" s="357"/>
      <c r="DA549" s="357"/>
      <c r="DB549" s="357"/>
      <c r="DC549" s="357"/>
      <c r="DD549" s="357"/>
      <c r="DE549" s="357"/>
      <c r="DF549" s="357"/>
      <c r="DG549" s="357"/>
      <c r="DH549" s="357"/>
      <c r="DI549" s="357"/>
      <c r="DJ549" s="357"/>
      <c r="DK549" s="357"/>
      <c r="DL549" s="357"/>
      <c r="DM549" s="357"/>
      <c r="DN549" s="357"/>
      <c r="DO549" s="357"/>
      <c r="DP549" s="357"/>
      <c r="DQ549" s="357"/>
      <c r="DR549" s="357"/>
      <c r="DS549" s="357"/>
      <c r="DT549" s="357"/>
      <c r="DU549" s="357"/>
      <c r="DV549" s="357"/>
      <c r="DW549" s="357"/>
      <c r="DX549" s="357"/>
      <c r="DY549" s="357"/>
      <c r="DZ549" s="357"/>
      <c r="EA549" s="357"/>
      <c r="EB549" s="357"/>
      <c r="EC549" s="357"/>
      <c r="ED549" s="357"/>
    </row>
    <row r="550" spans="1:134" s="331" customFormat="1" ht="16" thickBot="1" x14ac:dyDescent="0.4">
      <c r="A550" s="621" t="s">
        <v>101</v>
      </c>
      <c r="B550" s="622"/>
      <c r="C550" s="622"/>
      <c r="D550" s="622"/>
      <c r="E550" s="622"/>
      <c r="F550" s="622"/>
      <c r="G550" s="622"/>
      <c r="H550" s="622"/>
      <c r="I550" s="622"/>
      <c r="J550" s="239">
        <f xml:space="preserve"> SUM(J548, J541, J527, J521, H514)</f>
        <v>0</v>
      </c>
      <c r="K550" s="211">
        <f xml:space="preserve"> SUM(K548, K541, K527, K521, K514)</f>
        <v>0</v>
      </c>
      <c r="L550" s="239">
        <f xml:space="preserve"> SUM(L541, L527, L521, L514)</f>
        <v>0</v>
      </c>
      <c r="M550" s="240">
        <f>SUM(J550:L550)</f>
        <v>0</v>
      </c>
      <c r="N550" s="246"/>
      <c r="P550" s="589" t="s">
        <v>101</v>
      </c>
      <c r="Q550" s="590"/>
      <c r="R550" s="590"/>
      <c r="S550" s="590"/>
      <c r="T550" s="590"/>
      <c r="U550" s="590"/>
      <c r="V550" s="590"/>
      <c r="W550" s="590"/>
      <c r="X550" s="590"/>
      <c r="Y550" s="201">
        <f t="shared" ref="Y550" si="515">AU470</f>
        <v>0</v>
      </c>
      <c r="Z550" s="303">
        <f xml:space="preserve"> SUM(Z548, Z541, Z527, Z521, X514)</f>
        <v>0</v>
      </c>
      <c r="AA550" s="212">
        <f xml:space="preserve"> SUM(AA548, AA541, AA527, AA521, AA514)</f>
        <v>0</v>
      </c>
      <c r="AB550" s="303">
        <f xml:space="preserve"> SUM(AB541, AB527, AB521, AB514)</f>
        <v>0</v>
      </c>
      <c r="AC550" s="297">
        <f>SUM(Z550:AB550)</f>
        <v>0</v>
      </c>
      <c r="AD550" s="298">
        <f t="shared" ref="AD550" si="516">M550-AC550</f>
        <v>0</v>
      </c>
      <c r="AE550" s="246"/>
      <c r="AG550" s="564" t="s">
        <v>101</v>
      </c>
      <c r="AH550" s="565"/>
      <c r="AI550" s="565"/>
      <c r="AJ550" s="565"/>
      <c r="AK550" s="565"/>
      <c r="AL550" s="565"/>
      <c r="AM550" s="565"/>
      <c r="AN550" s="565"/>
      <c r="AO550" s="565"/>
      <c r="AP550" s="206">
        <f t="shared" si="514"/>
        <v>0</v>
      </c>
      <c r="AQ550" s="288">
        <f xml:space="preserve"> SUM(AQ548, AQ541, AQ527, AQ521, AO514)</f>
        <v>0</v>
      </c>
      <c r="AR550" s="213">
        <f xml:space="preserve"> SUM(AR548, AR541, AR527, AR521, AR514)</f>
        <v>0</v>
      </c>
      <c r="AS550" s="288">
        <f xml:space="preserve"> SUM(AS541, AS527, AS521, AS514)</f>
        <v>0</v>
      </c>
      <c r="AT550" s="279">
        <f>SUM(AQ550:AS550)</f>
        <v>0</v>
      </c>
      <c r="AU550" s="280">
        <f>IF($S$553&lt;&gt;0, AC550+AP550-AT550, M550+AP550-AT550)</f>
        <v>0</v>
      </c>
    </row>
    <row r="551" spans="1:134" x14ac:dyDescent="0.35">
      <c r="F551" s="357"/>
      <c r="G551" s="357"/>
      <c r="N551" s="223"/>
    </row>
    <row r="552" spans="1:134" ht="16" thickBot="1" x14ac:dyDescent="0.4">
      <c r="F552" s="357"/>
      <c r="G552" s="357"/>
      <c r="S552" s="270"/>
    </row>
    <row r="553" spans="1:134" x14ac:dyDescent="0.35">
      <c r="B553" s="576" t="s">
        <v>254</v>
      </c>
      <c r="C553" s="577"/>
      <c r="D553" s="264">
        <f>J550</f>
        <v>0</v>
      </c>
      <c r="F553" s="357"/>
      <c r="G553" s="357"/>
      <c r="O553" s="309"/>
      <c r="P553" s="645" t="s">
        <v>254</v>
      </c>
      <c r="Q553" s="646"/>
      <c r="R553" s="646"/>
      <c r="S553" s="202">
        <f>Z550</f>
        <v>0</v>
      </c>
      <c r="T553" s="646" t="s">
        <v>104</v>
      </c>
      <c r="U553" s="646"/>
      <c r="V553" s="160">
        <f>D553-S553</f>
        <v>0</v>
      </c>
      <c r="W553" s="430"/>
      <c r="X553" s="601"/>
      <c r="Y553" s="601"/>
      <c r="Z553" s="430"/>
      <c r="AA553" s="430"/>
      <c r="AG553" s="642" t="s">
        <v>191</v>
      </c>
      <c r="AH553" s="548"/>
      <c r="AI553" s="637">
        <f>AQ550</f>
        <v>0</v>
      </c>
      <c r="AJ553" s="637"/>
      <c r="AK553" s="548" t="s">
        <v>196</v>
      </c>
      <c r="AL553" s="548"/>
      <c r="AM553" s="287">
        <f>IF($S$73&lt;&gt;0, S553+'Year 1'!AM633-AI553, D553+'Year 1'!AM633-AI553)</f>
        <v>0</v>
      </c>
      <c r="AO553" s="315" t="s">
        <v>89</v>
      </c>
      <c r="AP553" s="556"/>
      <c r="AQ553" s="556"/>
      <c r="AR553" s="556" t="s">
        <v>90</v>
      </c>
      <c r="AS553" s="612"/>
    </row>
    <row r="554" spans="1:134" x14ac:dyDescent="0.35">
      <c r="B554" s="535" t="s">
        <v>255</v>
      </c>
      <c r="C554" s="536"/>
      <c r="D554" s="390">
        <f>K550</f>
        <v>0</v>
      </c>
      <c r="F554" s="357"/>
      <c r="G554" s="357"/>
      <c r="O554" s="309"/>
      <c r="P554" s="585" t="s">
        <v>255</v>
      </c>
      <c r="Q554" s="586"/>
      <c r="R554" s="586"/>
      <c r="S554" s="189">
        <f>AA550</f>
        <v>0</v>
      </c>
      <c r="T554" s="586" t="s">
        <v>105</v>
      </c>
      <c r="U554" s="586"/>
      <c r="V554" s="161">
        <f>D554-S554</f>
        <v>0</v>
      </c>
      <c r="W554" s="430"/>
      <c r="X554" s="604"/>
      <c r="Y554" s="604"/>
      <c r="Z554" s="604"/>
      <c r="AA554" s="604"/>
      <c r="AG554" s="555" t="s">
        <v>192</v>
      </c>
      <c r="AH554" s="550"/>
      <c r="AI554" s="606">
        <f>AR550</f>
        <v>0</v>
      </c>
      <c r="AJ554" s="606"/>
      <c r="AK554" s="550" t="s">
        <v>197</v>
      </c>
      <c r="AL554" s="550"/>
      <c r="AM554" s="278">
        <f>IF($S$73&lt;&gt;0, S554+'Year 1'!AM634-AI554, D554+'Year 1'!AM634-AI554)</f>
        <v>0</v>
      </c>
      <c r="AO554" s="314" t="s">
        <v>91</v>
      </c>
      <c r="AP554" s="532"/>
      <c r="AQ554" s="532"/>
      <c r="AR554" s="532"/>
      <c r="AS554" s="562"/>
    </row>
    <row r="555" spans="1:134" ht="16" thickBot="1" x14ac:dyDescent="0.4">
      <c r="B555" s="535" t="s">
        <v>226</v>
      </c>
      <c r="C555" s="536"/>
      <c r="D555" s="265">
        <f>L550</f>
        <v>0</v>
      </c>
      <c r="F555" s="357"/>
      <c r="G555" s="357"/>
      <c r="O555" s="309"/>
      <c r="P555" s="585" t="s">
        <v>226</v>
      </c>
      <c r="Q555" s="586"/>
      <c r="R555" s="586"/>
      <c r="S555" s="189">
        <f>AB550</f>
        <v>0</v>
      </c>
      <c r="T555" s="586" t="s">
        <v>106</v>
      </c>
      <c r="U555" s="586"/>
      <c r="V555" s="161">
        <f>D555-S555</f>
        <v>0</v>
      </c>
      <c r="W555" s="430"/>
      <c r="X555" s="601"/>
      <c r="Y555" s="601"/>
      <c r="Z555" s="430"/>
      <c r="AA555" s="430"/>
      <c r="AG555" s="555" t="s">
        <v>193</v>
      </c>
      <c r="AH555" s="550"/>
      <c r="AI555" s="606">
        <f>AS550</f>
        <v>0</v>
      </c>
      <c r="AJ555" s="606"/>
      <c r="AK555" s="550" t="s">
        <v>198</v>
      </c>
      <c r="AL555" s="550"/>
      <c r="AM555" s="278">
        <f>IF($S$73&lt;&gt;0, S555+'Year 1'!AM635-AI555, D555+'Year 1'!AM635-AI555)</f>
        <v>0</v>
      </c>
      <c r="AO555" s="318" t="s">
        <v>92</v>
      </c>
      <c r="AP555" s="557"/>
      <c r="AQ555" s="557"/>
      <c r="AR555" s="557" t="s">
        <v>90</v>
      </c>
      <c r="AS555" s="613"/>
    </row>
    <row r="556" spans="1:134" ht="16" thickBot="1" x14ac:dyDescent="0.4">
      <c r="B556" s="535" t="s">
        <v>256</v>
      </c>
      <c r="C556" s="536"/>
      <c r="D556" s="390">
        <f>K550+L550</f>
        <v>0</v>
      </c>
      <c r="F556" s="357"/>
      <c r="G556" s="357"/>
      <c r="O556" s="309"/>
      <c r="P556" s="585" t="s">
        <v>256</v>
      </c>
      <c r="Q556" s="586"/>
      <c r="R556" s="586"/>
      <c r="S556" s="189">
        <f>SUM(S554:S555)</f>
        <v>0</v>
      </c>
      <c r="T556" s="586" t="s">
        <v>107</v>
      </c>
      <c r="U556" s="586"/>
      <c r="V556" s="161">
        <f>D556-S556</f>
        <v>0</v>
      </c>
      <c r="W556" s="431"/>
      <c r="X556" s="431"/>
      <c r="Y556" s="431"/>
      <c r="Z556" s="431"/>
      <c r="AA556" s="431"/>
      <c r="AG556" s="555" t="s">
        <v>194</v>
      </c>
      <c r="AH556" s="550"/>
      <c r="AI556" s="606">
        <f>SUM(AI554:AI555)</f>
        <v>0</v>
      </c>
      <c r="AJ556" s="606"/>
      <c r="AK556" s="550" t="s">
        <v>200</v>
      </c>
      <c r="AL556" s="550"/>
      <c r="AM556" s="278">
        <f>IF($S$73&lt;&gt;0, S556+'Year 1'!AM636-AI556, D556+'Year 1'!AM636-AI556)</f>
        <v>0</v>
      </c>
      <c r="AO556" s="431"/>
      <c r="AP556" s="431"/>
      <c r="AQ556" s="431"/>
      <c r="AR556" s="431"/>
      <c r="AS556" s="431"/>
    </row>
    <row r="557" spans="1:134" ht="16" thickBot="1" x14ac:dyDescent="0.4">
      <c r="B557" s="535" t="s">
        <v>257</v>
      </c>
      <c r="C557" s="536"/>
      <c r="D557" s="265">
        <f>M550</f>
        <v>0</v>
      </c>
      <c r="F557" s="357"/>
      <c r="G557" s="357"/>
      <c r="O557" s="309"/>
      <c r="P557" s="585" t="s">
        <v>257</v>
      </c>
      <c r="Q557" s="586"/>
      <c r="R557" s="586"/>
      <c r="S557" s="189">
        <f>AC550</f>
        <v>0</v>
      </c>
      <c r="T557" s="580" t="s">
        <v>108</v>
      </c>
      <c r="U557" s="580"/>
      <c r="V557" s="196">
        <f>D557-S557</f>
        <v>0</v>
      </c>
      <c r="W557" s="602"/>
      <c r="X557" s="602"/>
      <c r="Y557" s="604"/>
      <c r="Z557" s="604"/>
      <c r="AA557" s="604"/>
      <c r="AB557" s="358"/>
      <c r="AC557" s="358"/>
      <c r="AD557" s="358"/>
      <c r="AG557" s="555" t="s">
        <v>285</v>
      </c>
      <c r="AH557" s="550"/>
      <c r="AI557" s="606">
        <f>AT550</f>
        <v>0</v>
      </c>
      <c r="AJ557" s="606"/>
      <c r="AK557" s="611" t="s">
        <v>286</v>
      </c>
      <c r="AL557" s="611"/>
      <c r="AM557" s="312">
        <f>IF($S$73&lt;&gt;0, S557+'Year 1'!AM637-AI557, D557+'Year 1'!AM637-AI557)</f>
        <v>0</v>
      </c>
      <c r="AO557" s="428" t="s">
        <v>93</v>
      </c>
      <c r="AP557" s="429"/>
      <c r="AQ557" s="630"/>
      <c r="AR557" s="630"/>
      <c r="AS557" s="631"/>
      <c r="AT557" s="358"/>
      <c r="AU557" s="358"/>
    </row>
    <row r="558" spans="1:134" x14ac:dyDescent="0.35">
      <c r="B558" s="535" t="s">
        <v>174</v>
      </c>
      <c r="C558" s="536"/>
      <c r="D558" s="324" t="e">
        <f>L550/K550</f>
        <v>#DIV/0!</v>
      </c>
      <c r="F558" s="357"/>
      <c r="G558" s="357"/>
      <c r="O558" s="309"/>
      <c r="P558" s="585" t="s">
        <v>174</v>
      </c>
      <c r="Q558" s="586"/>
      <c r="R558" s="586"/>
      <c r="S558" s="203" t="e">
        <f>S555/S554</f>
        <v>#DIV/0!</v>
      </c>
      <c r="T558" s="188"/>
      <c r="U558" s="188"/>
      <c r="V558" s="190"/>
      <c r="W558" s="358"/>
      <c r="X558" s="358"/>
      <c r="Y558" s="358"/>
      <c r="Z558" s="358"/>
      <c r="AA558" s="358"/>
      <c r="AG558" s="535" t="s">
        <v>208</v>
      </c>
      <c r="AH558" s="617"/>
      <c r="AI558" s="607" t="e">
        <f>AQ548/AQ550</f>
        <v>#DIV/0!</v>
      </c>
      <c r="AJ558" s="608"/>
      <c r="AK558" s="167"/>
      <c r="AL558" s="166"/>
      <c r="AM558" s="166"/>
      <c r="AO558" s="358"/>
      <c r="AP558" s="358"/>
      <c r="AQ558" s="358"/>
      <c r="AR558" s="358"/>
      <c r="AS558" s="358"/>
    </row>
    <row r="559" spans="1:134" ht="16" thickBot="1" x14ac:dyDescent="0.4">
      <c r="B559" s="537" t="s">
        <v>144</v>
      </c>
      <c r="C559" s="538"/>
      <c r="D559" s="266" t="e">
        <f>D562 &amp; D563 &amp; D564</f>
        <v>#DIV/0!</v>
      </c>
      <c r="F559" s="357"/>
      <c r="G559" s="357"/>
      <c r="O559" s="309"/>
      <c r="P559" s="638" t="s">
        <v>144</v>
      </c>
      <c r="Q559" s="580"/>
      <c r="R559" s="580"/>
      <c r="S559" s="204" t="e">
        <f>S562 &amp; S563 &amp; S564</f>
        <v>#DIV/0!</v>
      </c>
      <c r="T559" s="188"/>
      <c r="U559" s="188"/>
      <c r="V559" s="190"/>
      <c r="AG559" s="537" t="s">
        <v>209</v>
      </c>
      <c r="AH559" s="538"/>
      <c r="AI559" s="647" t="e">
        <f>AR548/(AR550+AS550)</f>
        <v>#DIV/0!</v>
      </c>
      <c r="AJ559" s="648"/>
    </row>
    <row r="560" spans="1:134" x14ac:dyDescent="0.35">
      <c r="F560" s="357"/>
      <c r="G560" s="357"/>
      <c r="S560" s="166"/>
    </row>
    <row r="561" spans="4:19" x14ac:dyDescent="0.35">
      <c r="F561" s="357"/>
      <c r="G561" s="357"/>
    </row>
    <row r="562" spans="4:19" x14ac:dyDescent="0.35">
      <c r="D562" s="357" t="e">
        <f>D553/D553</f>
        <v>#DIV/0!</v>
      </c>
      <c r="F562" s="357"/>
      <c r="G562" s="357"/>
      <c r="S562" s="357" t="e">
        <f>S553/S553</f>
        <v>#DIV/0!</v>
      </c>
    </row>
    <row r="563" spans="4:19" x14ac:dyDescent="0.35">
      <c r="D563" s="357" t="s">
        <v>145</v>
      </c>
      <c r="F563" s="357"/>
      <c r="G563" s="357"/>
      <c r="S563" s="357" t="s">
        <v>145</v>
      </c>
    </row>
    <row r="564" spans="4:19" x14ac:dyDescent="0.35">
      <c r="D564" s="225" t="e">
        <f>D556/D553</f>
        <v>#DIV/0!</v>
      </c>
      <c r="F564" s="357"/>
      <c r="G564" s="357"/>
      <c r="S564" s="225" t="e">
        <f>S556/S553</f>
        <v>#DIV/0!</v>
      </c>
    </row>
    <row r="565" spans="4:19" x14ac:dyDescent="0.35">
      <c r="F565" s="357"/>
      <c r="G565" s="357"/>
    </row>
    <row r="566" spans="4:19" x14ac:dyDescent="0.35">
      <c r="F566" s="357"/>
      <c r="G566" s="357"/>
    </row>
  </sheetData>
  <sheetProtection algorithmName="SHA-512" hashValue="toZED9Sni1qhOrQDd9x+FzWQKhMrB+Mt2Lw839niTPRXW289ywCBDvCkESjO+utK6y9YmQjRLVaB34FRwDPv/g==" saltValue="8oRHhl5myT2OfByd5ai5oA==" spinCount="100000" sheet="1" objects="1" scenarios="1" formatCells="0" formatColumns="0" formatRows="0" insertColumns="0"/>
  <mergeCells count="1857">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R377:X377"/>
    <mergeCell ref="AI377:AO377"/>
    <mergeCell ref="C378:I378"/>
    <mergeCell ref="R378:X378"/>
    <mergeCell ref="AI378:AO378"/>
    <mergeCell ref="C379:I379"/>
    <mergeCell ref="R379:X379"/>
    <mergeCell ref="AI379:AO379"/>
    <mergeCell ref="C376:I376"/>
    <mergeCell ref="R376:X376"/>
    <mergeCell ref="AI376:AO376"/>
    <mergeCell ref="C371:I371"/>
    <mergeCell ref="R371:X371"/>
    <mergeCell ref="AI371:AO371"/>
    <mergeCell ref="C372:I372"/>
    <mergeCell ref="R372:X372"/>
    <mergeCell ref="AI372:AO372"/>
    <mergeCell ref="C370:I370"/>
    <mergeCell ref="R370:X370"/>
    <mergeCell ref="AI370:AO370"/>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E247A0CC-A24A-401A-84CA-A1594632BC8D}"/>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D0F1-5EB5-4EDA-B600-31306F271B1C}">
  <sheetPr>
    <tabColor theme="2"/>
  </sheetPr>
  <dimension ref="A1:ED566"/>
  <sheetViews>
    <sheetView view="pageBreakPreview" zoomScale="60" zoomScaleNormal="50" workbookViewId="0">
      <selection activeCell="C3" sqref="C3:L3"/>
    </sheetView>
  </sheetViews>
  <sheetFormatPr defaultColWidth="8.54296875" defaultRowHeight="15.5" x14ac:dyDescent="0.35"/>
  <cols>
    <col min="1" max="1" width="5.1796875" style="357" customWidth="1"/>
    <col min="2" max="2" width="46.453125" style="357" bestFit="1" customWidth="1"/>
    <col min="3" max="3" width="13.1796875" style="357" customWidth="1"/>
    <col min="4" max="4" width="22.81640625" style="357" bestFit="1" customWidth="1"/>
    <col min="5" max="5" width="20.453125" style="357" bestFit="1" customWidth="1"/>
    <col min="6" max="7" width="22.1796875" style="224" bestFit="1" customWidth="1"/>
    <col min="8" max="8" width="22.81640625" style="357" bestFit="1" customWidth="1"/>
    <col min="9" max="9" width="22.1796875" style="357" bestFit="1" customWidth="1"/>
    <col min="10" max="10" width="24.81640625" style="357" bestFit="1" customWidth="1"/>
    <col min="11" max="11" width="22.81640625" style="357" bestFit="1" customWidth="1"/>
    <col min="12" max="12" width="22.1796875" style="357" bestFit="1" customWidth="1"/>
    <col min="13" max="13" width="22.81640625" style="357" bestFit="1" customWidth="1"/>
    <col min="14" max="14" width="5.81640625" style="358" customWidth="1"/>
    <col min="15" max="15" width="5.81640625" style="357" customWidth="1"/>
    <col min="16" max="16" width="4.81640625" style="357" customWidth="1"/>
    <col min="17" max="17" width="37.1796875" style="357" bestFit="1" customWidth="1"/>
    <col min="18" max="18" width="27.6328125" style="357" customWidth="1"/>
    <col min="19" max="19" width="22.81640625" style="357" bestFit="1" customWidth="1"/>
    <col min="20" max="20" width="23.1796875" style="357" customWidth="1"/>
    <col min="21" max="21" width="20.453125" style="357" bestFit="1" customWidth="1"/>
    <col min="22" max="23" width="22.1796875" style="357" bestFit="1" customWidth="1"/>
    <col min="24" max="24" width="22.81640625" style="357" bestFit="1" customWidth="1"/>
    <col min="25" max="25" width="22.1796875" style="357" bestFit="1" customWidth="1"/>
    <col min="26" max="26" width="24.81640625" style="357" customWidth="1"/>
    <col min="27" max="27" width="22.81640625" style="357" bestFit="1" customWidth="1"/>
    <col min="28" max="28" width="22.1796875" style="357" bestFit="1" customWidth="1"/>
    <col min="29" max="29" width="32.81640625" style="357" bestFit="1" customWidth="1"/>
    <col min="30" max="30" width="23.1796875" style="357" bestFit="1" customWidth="1"/>
    <col min="31" max="32" width="8.54296875" style="357"/>
    <col min="33" max="33" width="4.81640625" style="357" customWidth="1"/>
    <col min="34" max="34" width="37.1796875" style="357" bestFit="1" customWidth="1"/>
    <col min="35" max="35" width="39.81640625" style="357" customWidth="1"/>
    <col min="36" max="36" width="22.81640625" style="357" bestFit="1" customWidth="1"/>
    <col min="37" max="37" width="23.1796875" style="357" customWidth="1"/>
    <col min="38" max="38" width="20.453125" style="357" bestFit="1" customWidth="1"/>
    <col min="39" max="40" width="22.1796875" style="357" bestFit="1" customWidth="1"/>
    <col min="41" max="41" width="22.81640625" style="357" bestFit="1" customWidth="1"/>
    <col min="42" max="42" width="22.1796875" style="357" bestFit="1" customWidth="1"/>
    <col min="43" max="43" width="24.81640625" style="357" customWidth="1"/>
    <col min="44" max="44" width="22.81640625" style="357" bestFit="1" customWidth="1"/>
    <col min="45" max="45" width="22.1796875" style="357" bestFit="1" customWidth="1"/>
    <col min="46" max="46" width="32.81640625" style="357" bestFit="1" customWidth="1"/>
    <col min="47" max="47" width="23.1796875" style="357" bestFit="1" customWidth="1"/>
    <col min="48" max="48" width="9.453125" style="357" customWidth="1"/>
    <col min="49" max="16384" width="8.54296875" style="357"/>
  </cols>
  <sheetData>
    <row r="1" spans="1:64" ht="16" thickBot="1" x14ac:dyDescent="0.4">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row>
    <row r="2" spans="1:64" x14ac:dyDescent="0.35">
      <c r="A2" s="219"/>
      <c r="B2" s="544" t="s">
        <v>295</v>
      </c>
      <c r="C2" s="545"/>
      <c r="D2" s="545"/>
      <c r="E2" s="545"/>
      <c r="F2" s="545"/>
      <c r="G2" s="545"/>
      <c r="H2" s="545"/>
      <c r="I2" s="545"/>
      <c r="J2" s="545"/>
      <c r="K2" s="545"/>
      <c r="L2" s="632"/>
      <c r="M2" s="219"/>
      <c r="N2" s="219"/>
      <c r="O2" s="219"/>
      <c r="P2" s="219"/>
      <c r="Q2" s="544" t="s">
        <v>295</v>
      </c>
      <c r="R2" s="545"/>
      <c r="S2" s="545"/>
      <c r="T2" s="545"/>
      <c r="U2" s="545"/>
      <c r="V2" s="545"/>
      <c r="W2" s="545"/>
      <c r="X2" s="545"/>
      <c r="Y2" s="545"/>
      <c r="Z2" s="545"/>
      <c r="AA2" s="632"/>
      <c r="AB2" s="219"/>
      <c r="AC2" s="219"/>
      <c r="AD2" s="219"/>
      <c r="AE2" s="219"/>
      <c r="AF2" s="219"/>
      <c r="AG2" s="219"/>
      <c r="AH2" s="544" t="s">
        <v>295</v>
      </c>
      <c r="AI2" s="545"/>
      <c r="AJ2" s="545"/>
      <c r="AK2" s="545"/>
      <c r="AL2" s="545"/>
      <c r="AM2" s="545"/>
      <c r="AN2" s="545"/>
      <c r="AO2" s="545"/>
      <c r="AP2" s="545"/>
      <c r="AQ2" s="545"/>
      <c r="AR2" s="632"/>
      <c r="AS2" s="219"/>
      <c r="AT2" s="219"/>
      <c r="AU2" s="219"/>
      <c r="AV2" s="219"/>
      <c r="AW2" s="219"/>
      <c r="AX2" s="219"/>
      <c r="AY2" s="219"/>
      <c r="AZ2" s="219"/>
      <c r="BA2" s="219"/>
      <c r="BB2" s="219"/>
      <c r="BC2" s="219"/>
      <c r="BD2" s="219"/>
      <c r="BE2" s="219"/>
      <c r="BF2" s="219"/>
      <c r="BG2" s="219"/>
      <c r="BH2" s="219"/>
      <c r="BI2" s="219"/>
      <c r="BJ2" s="219"/>
      <c r="BK2" s="219"/>
      <c r="BL2" s="219"/>
    </row>
    <row r="3" spans="1:64" x14ac:dyDescent="0.35">
      <c r="A3" s="219"/>
      <c r="B3" s="415" t="s">
        <v>288</v>
      </c>
      <c r="C3" s="512"/>
      <c r="D3" s="512"/>
      <c r="E3" s="512"/>
      <c r="F3" s="512"/>
      <c r="G3" s="512"/>
      <c r="H3" s="512"/>
      <c r="I3" s="512"/>
      <c r="J3" s="512"/>
      <c r="K3" s="512"/>
      <c r="L3" s="527"/>
      <c r="M3" s="219"/>
      <c r="N3" s="219"/>
      <c r="O3" s="219"/>
      <c r="P3" s="219"/>
      <c r="Q3" s="415" t="s">
        <v>288</v>
      </c>
      <c r="R3" s="654">
        <f>$C$3</f>
        <v>0</v>
      </c>
      <c r="S3" s="654"/>
      <c r="T3" s="654"/>
      <c r="U3" s="654"/>
      <c r="V3" s="654"/>
      <c r="W3" s="654"/>
      <c r="X3" s="654"/>
      <c r="Y3" s="654"/>
      <c r="Z3" s="654"/>
      <c r="AA3" s="655"/>
      <c r="AB3" s="219"/>
      <c r="AC3" s="219"/>
      <c r="AD3" s="219"/>
      <c r="AE3" s="219"/>
      <c r="AF3" s="219"/>
      <c r="AG3" s="219"/>
      <c r="AH3" s="415" t="s">
        <v>288</v>
      </c>
      <c r="AI3" s="658">
        <f>$C$3</f>
        <v>0</v>
      </c>
      <c r="AJ3" s="658"/>
      <c r="AK3" s="658"/>
      <c r="AL3" s="658"/>
      <c r="AM3" s="658"/>
      <c r="AN3" s="658"/>
      <c r="AO3" s="658"/>
      <c r="AP3" s="658"/>
      <c r="AQ3" s="658"/>
      <c r="AR3" s="659"/>
      <c r="AS3" s="219"/>
      <c r="AT3" s="219"/>
      <c r="AU3" s="219"/>
      <c r="AV3" s="219"/>
      <c r="AW3" s="219"/>
      <c r="AX3" s="219"/>
      <c r="AY3" s="219"/>
      <c r="AZ3" s="219"/>
      <c r="BA3" s="219"/>
      <c r="BB3" s="219"/>
      <c r="BC3" s="219"/>
      <c r="BD3" s="219"/>
      <c r="BE3" s="219"/>
      <c r="BF3" s="219"/>
      <c r="BG3" s="219"/>
      <c r="BH3" s="219"/>
      <c r="BI3" s="219"/>
      <c r="BJ3" s="219"/>
      <c r="BK3" s="219"/>
      <c r="BL3" s="219"/>
    </row>
    <row r="4" spans="1:64" x14ac:dyDescent="0.35">
      <c r="A4" s="219"/>
      <c r="B4" s="415" t="s">
        <v>289</v>
      </c>
      <c r="C4" s="512"/>
      <c r="D4" s="512"/>
      <c r="E4" s="512"/>
      <c r="F4" s="512"/>
      <c r="G4" s="512"/>
      <c r="H4" s="512"/>
      <c r="I4" s="512"/>
      <c r="J4" s="512"/>
      <c r="K4" s="512"/>
      <c r="L4" s="527"/>
      <c r="M4" s="219"/>
      <c r="N4" s="219"/>
      <c r="O4" s="219"/>
      <c r="P4" s="219"/>
      <c r="Q4" s="415" t="s">
        <v>289</v>
      </c>
      <c r="R4" s="654">
        <f>$C$4</f>
        <v>0</v>
      </c>
      <c r="S4" s="654"/>
      <c r="T4" s="654"/>
      <c r="U4" s="654"/>
      <c r="V4" s="654"/>
      <c r="W4" s="654"/>
      <c r="X4" s="654"/>
      <c r="Y4" s="654"/>
      <c r="Z4" s="654"/>
      <c r="AA4" s="655"/>
      <c r="AB4" s="219"/>
      <c r="AC4" s="219"/>
      <c r="AD4" s="219"/>
      <c r="AE4" s="219"/>
      <c r="AF4" s="219"/>
      <c r="AG4" s="219"/>
      <c r="AH4" s="415" t="s">
        <v>289</v>
      </c>
      <c r="AI4" s="658">
        <f>$C$4</f>
        <v>0</v>
      </c>
      <c r="AJ4" s="658"/>
      <c r="AK4" s="658"/>
      <c r="AL4" s="658"/>
      <c r="AM4" s="658"/>
      <c r="AN4" s="658"/>
      <c r="AO4" s="658"/>
      <c r="AP4" s="658"/>
      <c r="AQ4" s="658"/>
      <c r="AR4" s="659"/>
      <c r="AS4" s="219"/>
      <c r="AT4" s="219"/>
      <c r="AU4" s="219"/>
      <c r="AV4" s="219"/>
      <c r="AW4" s="219"/>
      <c r="AX4" s="219"/>
      <c r="AY4" s="219"/>
      <c r="AZ4" s="219"/>
      <c r="BA4" s="219"/>
      <c r="BB4" s="219"/>
      <c r="BC4" s="219"/>
      <c r="BD4" s="219"/>
      <c r="BE4" s="219"/>
      <c r="BF4" s="219"/>
      <c r="BG4" s="219"/>
      <c r="BH4" s="219"/>
      <c r="BI4" s="219"/>
      <c r="BJ4" s="219"/>
      <c r="BK4" s="219"/>
      <c r="BL4" s="219"/>
    </row>
    <row r="5" spans="1:64" ht="16" thickBot="1" x14ac:dyDescent="0.4">
      <c r="A5" s="219"/>
      <c r="B5" s="410" t="s">
        <v>290</v>
      </c>
      <c r="C5" s="528"/>
      <c r="D5" s="528"/>
      <c r="E5" s="528"/>
      <c r="F5" s="528"/>
      <c r="G5" s="528"/>
      <c r="H5" s="528"/>
      <c r="I5" s="528"/>
      <c r="J5" s="528"/>
      <c r="K5" s="528"/>
      <c r="L5" s="529"/>
      <c r="M5" s="219"/>
      <c r="N5" s="219"/>
      <c r="O5" s="219"/>
      <c r="P5" s="219"/>
      <c r="Q5" s="410" t="s">
        <v>290</v>
      </c>
      <c r="R5" s="656">
        <f>$C$5</f>
        <v>0</v>
      </c>
      <c r="S5" s="656"/>
      <c r="T5" s="656"/>
      <c r="U5" s="656"/>
      <c r="V5" s="656"/>
      <c r="W5" s="656"/>
      <c r="X5" s="656"/>
      <c r="Y5" s="656"/>
      <c r="Z5" s="656"/>
      <c r="AA5" s="657"/>
      <c r="AB5" s="219"/>
      <c r="AC5" s="219"/>
      <c r="AD5" s="219"/>
      <c r="AE5" s="219"/>
      <c r="AF5" s="219"/>
      <c r="AG5" s="219"/>
      <c r="AH5" s="410" t="s">
        <v>290</v>
      </c>
      <c r="AI5" s="660">
        <f>$C$5</f>
        <v>0</v>
      </c>
      <c r="AJ5" s="660"/>
      <c r="AK5" s="660"/>
      <c r="AL5" s="660"/>
      <c r="AM5" s="660"/>
      <c r="AN5" s="660"/>
      <c r="AO5" s="660"/>
      <c r="AP5" s="660"/>
      <c r="AQ5" s="660"/>
      <c r="AR5" s="661"/>
      <c r="AS5" s="219"/>
      <c r="AT5" s="219"/>
      <c r="AU5" s="219"/>
      <c r="AV5" s="219"/>
      <c r="AW5" s="219"/>
      <c r="AX5" s="219"/>
      <c r="AY5" s="219"/>
      <c r="AZ5" s="219"/>
      <c r="BA5" s="219"/>
      <c r="BB5" s="219"/>
      <c r="BC5" s="219"/>
      <c r="BD5" s="219"/>
      <c r="BE5" s="219"/>
      <c r="BF5" s="219"/>
      <c r="BG5" s="219"/>
      <c r="BH5" s="219"/>
      <c r="BI5" s="219"/>
      <c r="BJ5" s="219"/>
      <c r="BK5" s="219"/>
      <c r="BL5" s="219"/>
    </row>
    <row r="6" spans="1:64" ht="16" thickBot="1" x14ac:dyDescent="0.4">
      <c r="A6" s="219"/>
      <c r="B6" s="219"/>
      <c r="C6" s="219"/>
      <c r="D6" s="219"/>
      <c r="E6" s="219"/>
      <c r="F6" s="357"/>
      <c r="G6" s="357"/>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row>
    <row r="7" spans="1:64" s="242" customFormat="1" x14ac:dyDescent="0.35">
      <c r="A7" s="519" t="s">
        <v>97</v>
      </c>
      <c r="B7" s="520"/>
      <c r="C7" s="520"/>
      <c r="D7" s="520"/>
      <c r="E7" s="520"/>
      <c r="F7" s="520"/>
      <c r="G7" s="520"/>
      <c r="H7" s="520"/>
      <c r="I7" s="520"/>
      <c r="J7" s="520"/>
      <c r="K7" s="520"/>
      <c r="L7" s="520"/>
      <c r="M7" s="521"/>
      <c r="N7" s="413"/>
      <c r="P7" s="573" t="s">
        <v>221</v>
      </c>
      <c r="Q7" s="574"/>
      <c r="R7" s="574"/>
      <c r="S7" s="574"/>
      <c r="T7" s="574"/>
      <c r="U7" s="574"/>
      <c r="V7" s="574"/>
      <c r="W7" s="574"/>
      <c r="X7" s="574"/>
      <c r="Y7" s="574"/>
      <c r="Z7" s="574"/>
      <c r="AA7" s="574"/>
      <c r="AB7" s="574"/>
      <c r="AC7" s="574"/>
      <c r="AD7" s="575"/>
      <c r="AG7" s="614" t="s">
        <v>102</v>
      </c>
      <c r="AH7" s="615"/>
      <c r="AI7" s="615"/>
      <c r="AJ7" s="615"/>
      <c r="AK7" s="615"/>
      <c r="AL7" s="615"/>
      <c r="AM7" s="615"/>
      <c r="AN7" s="615"/>
      <c r="AO7" s="615"/>
      <c r="AP7" s="615"/>
      <c r="AQ7" s="615"/>
      <c r="AR7" s="615"/>
      <c r="AS7" s="615"/>
      <c r="AT7" s="615"/>
      <c r="AU7" s="616"/>
    </row>
    <row r="8" spans="1:64" s="242" customFormat="1" x14ac:dyDescent="0.35">
      <c r="A8" s="522" t="s">
        <v>3</v>
      </c>
      <c r="B8" s="496"/>
      <c r="C8" s="496"/>
      <c r="D8" s="496"/>
      <c r="E8" s="496"/>
      <c r="F8" s="496"/>
      <c r="G8" s="496"/>
      <c r="H8" s="496"/>
      <c r="I8" s="496"/>
      <c r="J8" s="496"/>
      <c r="K8" s="496"/>
      <c r="L8" s="496"/>
      <c r="M8" s="523"/>
      <c r="N8" s="413"/>
      <c r="P8" s="522" t="s">
        <v>3</v>
      </c>
      <c r="Q8" s="496"/>
      <c r="R8" s="496"/>
      <c r="S8" s="496"/>
      <c r="T8" s="496"/>
      <c r="U8" s="496"/>
      <c r="V8" s="496"/>
      <c r="W8" s="496"/>
      <c r="X8" s="496"/>
      <c r="Y8" s="496"/>
      <c r="Z8" s="496"/>
      <c r="AA8" s="496"/>
      <c r="AB8" s="496"/>
      <c r="AC8" s="496"/>
      <c r="AD8" s="523"/>
      <c r="AG8" s="522" t="s">
        <v>3</v>
      </c>
      <c r="AH8" s="496"/>
      <c r="AI8" s="496"/>
      <c r="AJ8" s="496"/>
      <c r="AK8" s="496"/>
      <c r="AL8" s="496"/>
      <c r="AM8" s="496"/>
      <c r="AN8" s="496"/>
      <c r="AO8" s="496"/>
      <c r="AP8" s="496"/>
      <c r="AQ8" s="496"/>
      <c r="AR8" s="496"/>
      <c r="AS8" s="496"/>
      <c r="AT8" s="496"/>
      <c r="AU8" s="523"/>
    </row>
    <row r="9" spans="1:64" s="165" customFormat="1" x14ac:dyDescent="0.35">
      <c r="A9" s="495" t="s">
        <v>94</v>
      </c>
      <c r="B9" s="491"/>
      <c r="C9" s="524"/>
      <c r="D9" s="524"/>
      <c r="E9" s="524"/>
      <c r="F9" s="524"/>
      <c r="G9" s="409" t="s">
        <v>95</v>
      </c>
      <c r="H9" s="525"/>
      <c r="I9" s="525"/>
      <c r="J9" s="525"/>
      <c r="K9" s="525"/>
      <c r="L9" s="525"/>
      <c r="M9" s="526"/>
      <c r="N9" s="432"/>
      <c r="P9" s="495" t="s">
        <v>94</v>
      </c>
      <c r="Q9" s="491"/>
      <c r="R9" s="491"/>
      <c r="S9" s="525"/>
      <c r="T9" s="525"/>
      <c r="U9" s="525"/>
      <c r="V9" s="525"/>
      <c r="W9" s="409" t="s">
        <v>95</v>
      </c>
      <c r="X9" s="525"/>
      <c r="Y9" s="525"/>
      <c r="Z9" s="525"/>
      <c r="AA9" s="525"/>
      <c r="AB9" s="525"/>
      <c r="AC9" s="525"/>
      <c r="AD9" s="526"/>
      <c r="AG9" s="495" t="s">
        <v>94</v>
      </c>
      <c r="AH9" s="491"/>
      <c r="AI9" s="491"/>
      <c r="AJ9" s="525"/>
      <c r="AK9" s="525"/>
      <c r="AL9" s="525"/>
      <c r="AM9" s="525"/>
      <c r="AN9" s="409" t="s">
        <v>95</v>
      </c>
      <c r="AO9" s="525"/>
      <c r="AP9" s="525"/>
      <c r="AQ9" s="525"/>
      <c r="AR9" s="525"/>
      <c r="AS9" s="525"/>
      <c r="AT9" s="525"/>
      <c r="AU9" s="526"/>
    </row>
    <row r="10" spans="1:64" s="165" customFormat="1" x14ac:dyDescent="0.35">
      <c r="A10" s="495" t="s">
        <v>0</v>
      </c>
      <c r="B10" s="491"/>
      <c r="C10" s="512"/>
      <c r="D10" s="512"/>
      <c r="E10" s="512"/>
      <c r="F10" s="512"/>
      <c r="G10" s="512"/>
      <c r="H10" s="512"/>
      <c r="I10" s="512"/>
      <c r="J10" s="512"/>
      <c r="K10" s="512"/>
      <c r="L10" s="512"/>
      <c r="M10" s="527"/>
      <c r="N10" s="432"/>
      <c r="P10" s="495" t="s">
        <v>0</v>
      </c>
      <c r="Q10" s="491"/>
      <c r="R10" s="491"/>
      <c r="S10" s="512"/>
      <c r="T10" s="512"/>
      <c r="U10" s="512"/>
      <c r="V10" s="512"/>
      <c r="W10" s="512"/>
      <c r="X10" s="512"/>
      <c r="Y10" s="512"/>
      <c r="Z10" s="512"/>
      <c r="AA10" s="512"/>
      <c r="AB10" s="512"/>
      <c r="AC10" s="512"/>
      <c r="AD10" s="527"/>
      <c r="AG10" s="495" t="s">
        <v>0</v>
      </c>
      <c r="AH10" s="491"/>
      <c r="AI10" s="491"/>
      <c r="AJ10" s="512"/>
      <c r="AK10" s="512"/>
      <c r="AL10" s="512"/>
      <c r="AM10" s="512"/>
      <c r="AN10" s="512"/>
      <c r="AO10" s="512"/>
      <c r="AP10" s="512"/>
      <c r="AQ10" s="512"/>
      <c r="AR10" s="512"/>
      <c r="AS10" s="512"/>
      <c r="AT10" s="512"/>
      <c r="AU10" s="527"/>
    </row>
    <row r="11" spans="1:64" s="165" customFormat="1" x14ac:dyDescent="0.35">
      <c r="A11" s="495" t="s">
        <v>96</v>
      </c>
      <c r="B11" s="491"/>
      <c r="C11" s="512"/>
      <c r="D11" s="512"/>
      <c r="E11" s="512"/>
      <c r="F11" s="512"/>
      <c r="G11" s="512"/>
      <c r="H11" s="512"/>
      <c r="I11" s="512"/>
      <c r="J11" s="512"/>
      <c r="K11" s="512"/>
      <c r="L11" s="512"/>
      <c r="M11" s="527"/>
      <c r="N11" s="432"/>
      <c r="P11" s="495" t="s">
        <v>96</v>
      </c>
      <c r="Q11" s="491"/>
      <c r="R11" s="491"/>
      <c r="S11" s="512"/>
      <c r="T11" s="512"/>
      <c r="U11" s="512"/>
      <c r="V11" s="512"/>
      <c r="W11" s="512"/>
      <c r="X11" s="512"/>
      <c r="Y11" s="512"/>
      <c r="Z11" s="512"/>
      <c r="AA11" s="512"/>
      <c r="AB11" s="512"/>
      <c r="AC11" s="512"/>
      <c r="AD11" s="527"/>
      <c r="AG11" s="495" t="s">
        <v>96</v>
      </c>
      <c r="AH11" s="491"/>
      <c r="AI11" s="491"/>
      <c r="AJ11" s="512"/>
      <c r="AK11" s="512"/>
      <c r="AL11" s="512"/>
      <c r="AM11" s="512"/>
      <c r="AN11" s="512"/>
      <c r="AO11" s="512"/>
      <c r="AP11" s="512"/>
      <c r="AQ11" s="512"/>
      <c r="AR11" s="512"/>
      <c r="AS11" s="512"/>
      <c r="AT11" s="512"/>
      <c r="AU11" s="527"/>
    </row>
    <row r="12" spans="1:64" s="165" customFormat="1" ht="16" thickBot="1" x14ac:dyDescent="0.4">
      <c r="A12" s="516" t="s">
        <v>2</v>
      </c>
      <c r="B12" s="517"/>
      <c r="C12" s="528"/>
      <c r="D12" s="528"/>
      <c r="E12" s="528"/>
      <c r="F12" s="528"/>
      <c r="G12" s="528"/>
      <c r="H12" s="528"/>
      <c r="I12" s="528"/>
      <c r="J12" s="528"/>
      <c r="K12" s="528"/>
      <c r="L12" s="528"/>
      <c r="M12" s="529"/>
      <c r="N12" s="432"/>
      <c r="P12" s="516" t="s">
        <v>2</v>
      </c>
      <c r="Q12" s="517"/>
      <c r="R12" s="517"/>
      <c r="S12" s="528"/>
      <c r="T12" s="528"/>
      <c r="U12" s="528"/>
      <c r="V12" s="528"/>
      <c r="W12" s="528"/>
      <c r="X12" s="528"/>
      <c r="Y12" s="528"/>
      <c r="Z12" s="528"/>
      <c r="AA12" s="528"/>
      <c r="AB12" s="528"/>
      <c r="AC12" s="528"/>
      <c r="AD12" s="529"/>
      <c r="AG12" s="516" t="s">
        <v>2</v>
      </c>
      <c r="AH12" s="517"/>
      <c r="AI12" s="517"/>
      <c r="AJ12" s="528"/>
      <c r="AK12" s="528"/>
      <c r="AL12" s="528"/>
      <c r="AM12" s="528"/>
      <c r="AN12" s="528"/>
      <c r="AO12" s="528"/>
      <c r="AP12" s="528"/>
      <c r="AQ12" s="528"/>
      <c r="AR12" s="528"/>
      <c r="AS12" s="528"/>
      <c r="AT12" s="528"/>
      <c r="AU12" s="529"/>
    </row>
    <row r="13" spans="1:64" ht="16" thickBot="1" x14ac:dyDescent="0.4">
      <c r="F13" s="357"/>
      <c r="G13" s="357"/>
    </row>
    <row r="14" spans="1:64" x14ac:dyDescent="0.35">
      <c r="A14" s="502" t="s">
        <v>84</v>
      </c>
      <c r="B14" s="503"/>
      <c r="C14" s="503"/>
      <c r="D14" s="503"/>
      <c r="E14" s="503"/>
      <c r="F14" s="503"/>
      <c r="G14" s="503"/>
      <c r="H14" s="503"/>
      <c r="I14" s="503"/>
      <c r="J14" s="503"/>
      <c r="K14" s="503"/>
      <c r="L14" s="503"/>
      <c r="M14" s="518"/>
      <c r="P14" s="502" t="s">
        <v>84</v>
      </c>
      <c r="Q14" s="503"/>
      <c r="R14" s="503"/>
      <c r="S14" s="503"/>
      <c r="T14" s="503"/>
      <c r="U14" s="503"/>
      <c r="V14" s="503"/>
      <c r="W14" s="503"/>
      <c r="X14" s="503"/>
      <c r="Y14" s="503"/>
      <c r="Z14" s="503"/>
      <c r="AA14" s="503"/>
      <c r="AB14" s="503"/>
      <c r="AC14" s="503"/>
      <c r="AD14" s="518"/>
      <c r="AE14" s="358"/>
      <c r="AF14" s="358"/>
      <c r="AG14" s="502" t="s">
        <v>84</v>
      </c>
      <c r="AH14" s="503"/>
      <c r="AI14" s="503"/>
      <c r="AJ14" s="503"/>
      <c r="AK14" s="503"/>
      <c r="AL14" s="503"/>
      <c r="AM14" s="503"/>
      <c r="AN14" s="503"/>
      <c r="AO14" s="503"/>
      <c r="AP14" s="503"/>
      <c r="AQ14" s="503"/>
      <c r="AR14" s="503"/>
      <c r="AS14" s="503"/>
      <c r="AT14" s="503"/>
      <c r="AU14" s="518"/>
    </row>
    <row r="15" spans="1:64" s="242" customFormat="1" x14ac:dyDescent="0.35">
      <c r="A15" s="419"/>
      <c r="B15" s="412" t="s">
        <v>85</v>
      </c>
      <c r="C15" s="496" t="s">
        <v>13</v>
      </c>
      <c r="D15" s="496"/>
      <c r="E15" s="424" t="s">
        <v>14</v>
      </c>
      <c r="F15" s="361" t="s">
        <v>171</v>
      </c>
      <c r="G15" s="412" t="s">
        <v>68</v>
      </c>
      <c r="H15" s="422" t="s">
        <v>151</v>
      </c>
      <c r="I15" s="412" t="s">
        <v>80</v>
      </c>
      <c r="J15" s="412" t="s">
        <v>81</v>
      </c>
      <c r="K15" s="422" t="s">
        <v>82</v>
      </c>
      <c r="L15" s="412" t="s">
        <v>150</v>
      </c>
      <c r="M15" s="259" t="s">
        <v>18</v>
      </c>
      <c r="N15" s="413"/>
      <c r="P15" s="522" t="s">
        <v>85</v>
      </c>
      <c r="Q15" s="496"/>
      <c r="R15" s="496"/>
      <c r="S15" s="496" t="s">
        <v>13</v>
      </c>
      <c r="T15" s="496"/>
      <c r="U15" s="424" t="s">
        <v>14</v>
      </c>
      <c r="V15" s="424" t="s">
        <v>171</v>
      </c>
      <c r="W15" s="424" t="s">
        <v>68</v>
      </c>
      <c r="X15" s="260" t="s">
        <v>151</v>
      </c>
      <c r="Y15" s="424" t="s">
        <v>80</v>
      </c>
      <c r="Z15" s="424" t="s">
        <v>81</v>
      </c>
      <c r="AA15" s="260" t="s">
        <v>82</v>
      </c>
      <c r="AB15" s="424" t="s">
        <v>150</v>
      </c>
      <c r="AC15" s="260" t="s">
        <v>18</v>
      </c>
      <c r="AD15" s="267" t="s">
        <v>114</v>
      </c>
      <c r="AE15" s="413"/>
      <c r="AF15" s="413"/>
      <c r="AG15" s="522" t="s">
        <v>85</v>
      </c>
      <c r="AH15" s="496"/>
      <c r="AI15" s="496"/>
      <c r="AJ15" s="496" t="s">
        <v>13</v>
      </c>
      <c r="AK15" s="496"/>
      <c r="AL15" s="424" t="s">
        <v>14</v>
      </c>
      <c r="AM15" s="424" t="s">
        <v>171</v>
      </c>
      <c r="AN15" s="424" t="s">
        <v>68</v>
      </c>
      <c r="AO15" s="260" t="s">
        <v>151</v>
      </c>
      <c r="AP15" s="424" t="s">
        <v>80</v>
      </c>
      <c r="AQ15" s="424" t="s">
        <v>81</v>
      </c>
      <c r="AR15" s="260" t="s">
        <v>82</v>
      </c>
      <c r="AS15" s="424" t="s">
        <v>150</v>
      </c>
      <c r="AT15" s="260" t="s">
        <v>213</v>
      </c>
      <c r="AU15" s="267" t="s">
        <v>110</v>
      </c>
    </row>
    <row r="16" spans="1:64" x14ac:dyDescent="0.35">
      <c r="A16" s="415">
        <v>1</v>
      </c>
      <c r="B16" s="420"/>
      <c r="C16" s="491"/>
      <c r="D16" s="491"/>
      <c r="E16" s="409"/>
      <c r="F16" s="234">
        <v>0</v>
      </c>
      <c r="G16" s="234">
        <v>0</v>
      </c>
      <c r="H16" s="235">
        <f>SUM(F16:G16)</f>
        <v>0</v>
      </c>
      <c r="I16" s="234">
        <v>0</v>
      </c>
      <c r="J16" s="234">
        <v>0</v>
      </c>
      <c r="K16" s="235">
        <f>SUM(I16:J16)</f>
        <v>0</v>
      </c>
      <c r="L16" s="234">
        <v>0</v>
      </c>
      <c r="M16" s="236">
        <f>SUM(H16, K16, L16)</f>
        <v>0</v>
      </c>
      <c r="N16" s="222"/>
      <c r="P16" s="191">
        <v>1</v>
      </c>
      <c r="Q16" s="617"/>
      <c r="R16" s="617"/>
      <c r="S16" s="491"/>
      <c r="T16" s="491"/>
      <c r="U16" s="409"/>
      <c r="V16" s="234">
        <v>0</v>
      </c>
      <c r="W16" s="234">
        <v>0</v>
      </c>
      <c r="X16" s="295">
        <f>SUM(V16:W16)</f>
        <v>0</v>
      </c>
      <c r="Y16" s="234">
        <v>0</v>
      </c>
      <c r="Z16" s="234">
        <v>0</v>
      </c>
      <c r="AA16" s="295">
        <f>SUM(Y16:Z16)</f>
        <v>0</v>
      </c>
      <c r="AB16" s="234">
        <v>0</v>
      </c>
      <c r="AC16" s="295">
        <f>SUM(X16, AA16, AB16)</f>
        <v>0</v>
      </c>
      <c r="AD16" s="296">
        <f>M16-AC16</f>
        <v>0</v>
      </c>
      <c r="AE16" s="222"/>
      <c r="AF16" s="222"/>
      <c r="AG16" s="191">
        <v>1</v>
      </c>
      <c r="AH16" s="617"/>
      <c r="AI16" s="617"/>
      <c r="AJ16" s="491"/>
      <c r="AK16" s="491"/>
      <c r="AL16" s="409"/>
      <c r="AM16" s="234">
        <v>0</v>
      </c>
      <c r="AN16" s="234">
        <v>0</v>
      </c>
      <c r="AO16" s="277">
        <f>SUM(AM16:AN16)</f>
        <v>0</v>
      </c>
      <c r="AP16" s="234">
        <v>0</v>
      </c>
      <c r="AQ16" s="234">
        <v>0</v>
      </c>
      <c r="AR16" s="277">
        <f>SUM(AP16:AQ16)</f>
        <v>0</v>
      </c>
      <c r="AS16" s="234">
        <v>0</v>
      </c>
      <c r="AT16" s="277">
        <f>SUM(AO16, AR16, AS16)</f>
        <v>0</v>
      </c>
      <c r="AU16" s="278">
        <f>IF($S$73&lt;&gt;0, AC16-AT16, M16-AT16)</f>
        <v>0</v>
      </c>
    </row>
    <row r="17" spans="1:48" x14ac:dyDescent="0.35">
      <c r="A17" s="415">
        <v>2</v>
      </c>
      <c r="B17" s="420"/>
      <c r="C17" s="491"/>
      <c r="D17" s="491"/>
      <c r="E17" s="409"/>
      <c r="F17" s="234">
        <v>0</v>
      </c>
      <c r="G17" s="234">
        <v>0</v>
      </c>
      <c r="H17" s="235">
        <f t="shared" ref="H17:H22" si="0">SUM(F17:G17)</f>
        <v>0</v>
      </c>
      <c r="I17" s="234">
        <v>0</v>
      </c>
      <c r="J17" s="234">
        <v>0</v>
      </c>
      <c r="K17" s="235">
        <f t="shared" ref="K17:K22" si="1">SUM(I17:J17)</f>
        <v>0</v>
      </c>
      <c r="L17" s="234">
        <v>0</v>
      </c>
      <c r="M17" s="236">
        <f t="shared" ref="M17:M22" si="2">SUM(H17, K17, L17)</f>
        <v>0</v>
      </c>
      <c r="N17" s="222"/>
      <c r="P17" s="191">
        <v>2</v>
      </c>
      <c r="Q17" s="617"/>
      <c r="R17" s="617"/>
      <c r="S17" s="491"/>
      <c r="T17" s="491"/>
      <c r="U17" s="409"/>
      <c r="V17" s="234">
        <v>0</v>
      </c>
      <c r="W17" s="234">
        <v>0</v>
      </c>
      <c r="X17" s="295">
        <f t="shared" ref="X17:X22" si="3">SUM(V17:W17)</f>
        <v>0</v>
      </c>
      <c r="Y17" s="234">
        <v>0</v>
      </c>
      <c r="Z17" s="234">
        <v>0</v>
      </c>
      <c r="AA17" s="295">
        <f t="shared" ref="AA17:AA22" si="4">SUM(Y17:Z17)</f>
        <v>0</v>
      </c>
      <c r="AB17" s="234">
        <v>0</v>
      </c>
      <c r="AC17" s="295">
        <f t="shared" ref="AC17:AC22" si="5">SUM(X17, AA17, AB17)</f>
        <v>0</v>
      </c>
      <c r="AD17" s="296">
        <f>M17-AC17</f>
        <v>0</v>
      </c>
      <c r="AE17" s="222"/>
      <c r="AF17" s="222"/>
      <c r="AG17" s="191">
        <v>2</v>
      </c>
      <c r="AH17" s="617"/>
      <c r="AI17" s="617"/>
      <c r="AJ17" s="491"/>
      <c r="AK17" s="491"/>
      <c r="AL17" s="409"/>
      <c r="AM17" s="234">
        <v>0</v>
      </c>
      <c r="AN17" s="234">
        <v>0</v>
      </c>
      <c r="AO17" s="277">
        <f t="shared" ref="AO17:AO22" si="6">SUM(AM17:AN17)</f>
        <v>0</v>
      </c>
      <c r="AP17" s="234">
        <v>0</v>
      </c>
      <c r="AQ17" s="234">
        <v>0</v>
      </c>
      <c r="AR17" s="277">
        <f t="shared" ref="AR17:AR22" si="7">SUM(AP17:AQ17)</f>
        <v>0</v>
      </c>
      <c r="AS17" s="234">
        <v>0</v>
      </c>
      <c r="AT17" s="277">
        <f t="shared" ref="AT17:AT22" si="8">SUM(AO17, AR17, AS17)</f>
        <v>0</v>
      </c>
      <c r="AU17" s="278">
        <f t="shared" ref="AU17:AU23" si="9">IF($S$73&lt;&gt;0, AC17-AT17, M17-AT17)</f>
        <v>0</v>
      </c>
    </row>
    <row r="18" spans="1:48" x14ac:dyDescent="0.35">
      <c r="A18" s="415">
        <v>3</v>
      </c>
      <c r="B18" s="420"/>
      <c r="C18" s="491"/>
      <c r="D18" s="491"/>
      <c r="E18" s="409"/>
      <c r="F18" s="234">
        <v>0</v>
      </c>
      <c r="G18" s="234">
        <v>0</v>
      </c>
      <c r="H18" s="235">
        <f t="shared" si="0"/>
        <v>0</v>
      </c>
      <c r="I18" s="234">
        <v>0</v>
      </c>
      <c r="J18" s="234">
        <v>0</v>
      </c>
      <c r="K18" s="235">
        <f t="shared" si="1"/>
        <v>0</v>
      </c>
      <c r="L18" s="234">
        <v>0</v>
      </c>
      <c r="M18" s="236">
        <f>SUM(H18, K18, L18)</f>
        <v>0</v>
      </c>
      <c r="N18" s="222"/>
      <c r="P18" s="191">
        <v>3</v>
      </c>
      <c r="Q18" s="617"/>
      <c r="R18" s="617"/>
      <c r="S18" s="491"/>
      <c r="T18" s="491"/>
      <c r="U18" s="409"/>
      <c r="V18" s="234">
        <v>0</v>
      </c>
      <c r="W18" s="234">
        <v>0</v>
      </c>
      <c r="X18" s="295">
        <f t="shared" si="3"/>
        <v>0</v>
      </c>
      <c r="Y18" s="234">
        <v>0</v>
      </c>
      <c r="Z18" s="234">
        <v>0</v>
      </c>
      <c r="AA18" s="295">
        <f t="shared" si="4"/>
        <v>0</v>
      </c>
      <c r="AB18" s="234">
        <v>0</v>
      </c>
      <c r="AC18" s="295">
        <f t="shared" si="5"/>
        <v>0</v>
      </c>
      <c r="AD18" s="296">
        <f>M18-AC18</f>
        <v>0</v>
      </c>
      <c r="AE18" s="222"/>
      <c r="AF18" s="222"/>
      <c r="AG18" s="191">
        <v>3</v>
      </c>
      <c r="AH18" s="617"/>
      <c r="AI18" s="617"/>
      <c r="AJ18" s="491"/>
      <c r="AK18" s="491"/>
      <c r="AL18" s="409"/>
      <c r="AM18" s="234">
        <v>0</v>
      </c>
      <c r="AN18" s="234">
        <v>0</v>
      </c>
      <c r="AO18" s="277">
        <f t="shared" si="6"/>
        <v>0</v>
      </c>
      <c r="AP18" s="234">
        <v>0</v>
      </c>
      <c r="AQ18" s="234">
        <v>0</v>
      </c>
      <c r="AR18" s="277">
        <f t="shared" si="7"/>
        <v>0</v>
      </c>
      <c r="AS18" s="234">
        <v>0</v>
      </c>
      <c r="AT18" s="277">
        <f t="shared" si="8"/>
        <v>0</v>
      </c>
      <c r="AU18" s="278">
        <f t="shared" si="9"/>
        <v>0</v>
      </c>
    </row>
    <row r="19" spans="1:48" x14ac:dyDescent="0.35">
      <c r="A19" s="415">
        <v>4</v>
      </c>
      <c r="B19" s="420"/>
      <c r="C19" s="491"/>
      <c r="D19" s="491"/>
      <c r="E19" s="409"/>
      <c r="F19" s="234">
        <v>0</v>
      </c>
      <c r="G19" s="234">
        <v>0</v>
      </c>
      <c r="H19" s="235">
        <f>SUM(F19:G19)</f>
        <v>0</v>
      </c>
      <c r="I19" s="234">
        <v>0</v>
      </c>
      <c r="J19" s="234">
        <v>0</v>
      </c>
      <c r="K19" s="235">
        <f>SUM(I19:J19)</f>
        <v>0</v>
      </c>
      <c r="L19" s="234">
        <v>0</v>
      </c>
      <c r="M19" s="236">
        <f>SUM(H19, K19, L19)</f>
        <v>0</v>
      </c>
      <c r="N19" s="222"/>
      <c r="P19" s="191">
        <v>4</v>
      </c>
      <c r="Q19" s="617"/>
      <c r="R19" s="617"/>
      <c r="S19" s="491"/>
      <c r="T19" s="491"/>
      <c r="U19" s="409"/>
      <c r="V19" s="234">
        <v>0</v>
      </c>
      <c r="W19" s="234">
        <v>0</v>
      </c>
      <c r="X19" s="295">
        <f t="shared" si="3"/>
        <v>0</v>
      </c>
      <c r="Y19" s="234">
        <v>0</v>
      </c>
      <c r="Z19" s="234">
        <v>0</v>
      </c>
      <c r="AA19" s="295">
        <f t="shared" si="4"/>
        <v>0</v>
      </c>
      <c r="AB19" s="234">
        <v>0</v>
      </c>
      <c r="AC19" s="295">
        <f t="shared" si="5"/>
        <v>0</v>
      </c>
      <c r="AD19" s="296">
        <f>M19-AC19</f>
        <v>0</v>
      </c>
      <c r="AE19" s="222"/>
      <c r="AF19" s="222"/>
      <c r="AG19" s="191">
        <v>4</v>
      </c>
      <c r="AH19" s="617"/>
      <c r="AI19" s="617"/>
      <c r="AJ19" s="491"/>
      <c r="AK19" s="491"/>
      <c r="AL19" s="409"/>
      <c r="AM19" s="234">
        <v>0</v>
      </c>
      <c r="AN19" s="234">
        <v>0</v>
      </c>
      <c r="AO19" s="277">
        <f t="shared" si="6"/>
        <v>0</v>
      </c>
      <c r="AP19" s="234">
        <v>0</v>
      </c>
      <c r="AQ19" s="234">
        <v>0</v>
      </c>
      <c r="AR19" s="277">
        <f t="shared" si="7"/>
        <v>0</v>
      </c>
      <c r="AS19" s="234">
        <v>0</v>
      </c>
      <c r="AT19" s="277">
        <f t="shared" si="8"/>
        <v>0</v>
      </c>
      <c r="AU19" s="278">
        <f t="shared" si="9"/>
        <v>0</v>
      </c>
    </row>
    <row r="20" spans="1:48" x14ac:dyDescent="0.35">
      <c r="A20" s="415">
        <v>5</v>
      </c>
      <c r="B20" s="420"/>
      <c r="C20" s="491"/>
      <c r="D20" s="491"/>
      <c r="E20" s="409"/>
      <c r="F20" s="234">
        <v>0</v>
      </c>
      <c r="G20" s="234">
        <v>0</v>
      </c>
      <c r="H20" s="235">
        <f t="shared" si="0"/>
        <v>0</v>
      </c>
      <c r="I20" s="234">
        <v>0</v>
      </c>
      <c r="J20" s="234">
        <v>0</v>
      </c>
      <c r="K20" s="235">
        <f t="shared" si="1"/>
        <v>0</v>
      </c>
      <c r="L20" s="234">
        <v>0</v>
      </c>
      <c r="M20" s="236">
        <f t="shared" si="2"/>
        <v>0</v>
      </c>
      <c r="N20" s="222"/>
      <c r="P20" s="191">
        <v>5</v>
      </c>
      <c r="Q20" s="617"/>
      <c r="R20" s="617"/>
      <c r="S20" s="491"/>
      <c r="T20" s="491"/>
      <c r="U20" s="409"/>
      <c r="V20" s="234">
        <v>0</v>
      </c>
      <c r="W20" s="234">
        <v>0</v>
      </c>
      <c r="X20" s="295">
        <f t="shared" si="3"/>
        <v>0</v>
      </c>
      <c r="Y20" s="234">
        <v>0</v>
      </c>
      <c r="Z20" s="234">
        <v>0</v>
      </c>
      <c r="AA20" s="295">
        <f t="shared" si="4"/>
        <v>0</v>
      </c>
      <c r="AB20" s="234">
        <v>0</v>
      </c>
      <c r="AC20" s="295">
        <f t="shared" si="5"/>
        <v>0</v>
      </c>
      <c r="AD20" s="296">
        <f t="shared" ref="AD20:AD24" si="10">M20-AC20</f>
        <v>0</v>
      </c>
      <c r="AE20" s="222"/>
      <c r="AF20" s="222"/>
      <c r="AG20" s="191">
        <v>5</v>
      </c>
      <c r="AH20" s="617"/>
      <c r="AI20" s="617"/>
      <c r="AJ20" s="491"/>
      <c r="AK20" s="491"/>
      <c r="AL20" s="409"/>
      <c r="AM20" s="234">
        <v>0</v>
      </c>
      <c r="AN20" s="234">
        <v>0</v>
      </c>
      <c r="AO20" s="277">
        <f t="shared" si="6"/>
        <v>0</v>
      </c>
      <c r="AP20" s="234">
        <v>0</v>
      </c>
      <c r="AQ20" s="234">
        <v>0</v>
      </c>
      <c r="AR20" s="277">
        <f t="shared" si="7"/>
        <v>0</v>
      </c>
      <c r="AS20" s="234">
        <v>0</v>
      </c>
      <c r="AT20" s="277">
        <f t="shared" si="8"/>
        <v>0</v>
      </c>
      <c r="AU20" s="278">
        <f t="shared" si="9"/>
        <v>0</v>
      </c>
    </row>
    <row r="21" spans="1:48" x14ac:dyDescent="0.35">
      <c r="A21" s="415">
        <v>6</v>
      </c>
      <c r="B21" s="420"/>
      <c r="C21" s="491"/>
      <c r="D21" s="491"/>
      <c r="E21" s="409"/>
      <c r="F21" s="234">
        <v>0</v>
      </c>
      <c r="G21" s="234">
        <v>0</v>
      </c>
      <c r="H21" s="235">
        <f t="shared" si="0"/>
        <v>0</v>
      </c>
      <c r="I21" s="234">
        <v>0</v>
      </c>
      <c r="J21" s="234">
        <v>0</v>
      </c>
      <c r="K21" s="235">
        <f t="shared" si="1"/>
        <v>0</v>
      </c>
      <c r="L21" s="234">
        <v>0</v>
      </c>
      <c r="M21" s="236">
        <f t="shared" si="2"/>
        <v>0</v>
      </c>
      <c r="N21" s="222"/>
      <c r="P21" s="191">
        <v>6</v>
      </c>
      <c r="Q21" s="617"/>
      <c r="R21" s="617"/>
      <c r="S21" s="491"/>
      <c r="T21" s="491"/>
      <c r="U21" s="409"/>
      <c r="V21" s="234">
        <v>0</v>
      </c>
      <c r="W21" s="234">
        <v>0</v>
      </c>
      <c r="X21" s="295">
        <f t="shared" si="3"/>
        <v>0</v>
      </c>
      <c r="Y21" s="234">
        <v>0</v>
      </c>
      <c r="Z21" s="234">
        <v>0</v>
      </c>
      <c r="AA21" s="295">
        <f t="shared" si="4"/>
        <v>0</v>
      </c>
      <c r="AB21" s="234">
        <v>0</v>
      </c>
      <c r="AC21" s="295">
        <f t="shared" si="5"/>
        <v>0</v>
      </c>
      <c r="AD21" s="296">
        <f t="shared" si="10"/>
        <v>0</v>
      </c>
      <c r="AE21" s="222"/>
      <c r="AF21" s="222"/>
      <c r="AG21" s="191">
        <v>6</v>
      </c>
      <c r="AH21" s="617"/>
      <c r="AI21" s="617"/>
      <c r="AJ21" s="491"/>
      <c r="AK21" s="491"/>
      <c r="AL21" s="409"/>
      <c r="AM21" s="234">
        <v>0</v>
      </c>
      <c r="AN21" s="234">
        <v>0</v>
      </c>
      <c r="AO21" s="277">
        <f t="shared" si="6"/>
        <v>0</v>
      </c>
      <c r="AP21" s="234">
        <v>0</v>
      </c>
      <c r="AQ21" s="234">
        <v>0</v>
      </c>
      <c r="AR21" s="277">
        <f t="shared" si="7"/>
        <v>0</v>
      </c>
      <c r="AS21" s="234">
        <v>0</v>
      </c>
      <c r="AT21" s="277">
        <f t="shared" si="8"/>
        <v>0</v>
      </c>
      <c r="AU21" s="278">
        <f t="shared" si="9"/>
        <v>0</v>
      </c>
    </row>
    <row r="22" spans="1:48" x14ac:dyDescent="0.35">
      <c r="A22" s="620" t="s">
        <v>180</v>
      </c>
      <c r="B22" s="617"/>
      <c r="C22" s="532">
        <v>0</v>
      </c>
      <c r="D22" s="532"/>
      <c r="E22" s="409"/>
      <c r="F22" s="234">
        <v>0</v>
      </c>
      <c r="G22" s="234">
        <v>0</v>
      </c>
      <c r="H22" s="235">
        <f t="shared" si="0"/>
        <v>0</v>
      </c>
      <c r="I22" s="234">
        <v>0</v>
      </c>
      <c r="J22" s="234">
        <v>0</v>
      </c>
      <c r="K22" s="235">
        <f t="shared" si="1"/>
        <v>0</v>
      </c>
      <c r="L22" s="234">
        <v>0</v>
      </c>
      <c r="M22" s="236">
        <f t="shared" si="2"/>
        <v>0</v>
      </c>
      <c r="N22" s="222"/>
      <c r="P22" s="570" t="s">
        <v>180</v>
      </c>
      <c r="Q22" s="571"/>
      <c r="R22" s="571"/>
      <c r="S22" s="532">
        <v>0</v>
      </c>
      <c r="T22" s="532"/>
      <c r="U22" s="409"/>
      <c r="V22" s="234">
        <v>0</v>
      </c>
      <c r="W22" s="234">
        <v>0</v>
      </c>
      <c r="X22" s="295">
        <f t="shared" si="3"/>
        <v>0</v>
      </c>
      <c r="Y22" s="234">
        <v>0</v>
      </c>
      <c r="Z22" s="234">
        <v>0</v>
      </c>
      <c r="AA22" s="295">
        <f t="shared" si="4"/>
        <v>0</v>
      </c>
      <c r="AB22" s="234">
        <v>0</v>
      </c>
      <c r="AC22" s="295">
        <f t="shared" si="5"/>
        <v>0</v>
      </c>
      <c r="AD22" s="296">
        <f t="shared" si="10"/>
        <v>0</v>
      </c>
      <c r="AE22" s="222"/>
      <c r="AF22" s="222"/>
      <c r="AG22" s="570" t="s">
        <v>180</v>
      </c>
      <c r="AH22" s="571"/>
      <c r="AI22" s="571"/>
      <c r="AJ22" s="532">
        <v>0</v>
      </c>
      <c r="AK22" s="532"/>
      <c r="AL22" s="409"/>
      <c r="AM22" s="234">
        <v>0</v>
      </c>
      <c r="AN22" s="234">
        <v>0</v>
      </c>
      <c r="AO22" s="277">
        <f t="shared" si="6"/>
        <v>0</v>
      </c>
      <c r="AP22" s="234">
        <v>0</v>
      </c>
      <c r="AQ22" s="234">
        <v>0</v>
      </c>
      <c r="AR22" s="277">
        <f t="shared" si="7"/>
        <v>0</v>
      </c>
      <c r="AS22" s="234">
        <v>0</v>
      </c>
      <c r="AT22" s="277">
        <f t="shared" si="8"/>
        <v>0</v>
      </c>
      <c r="AU22" s="278">
        <f t="shared" si="9"/>
        <v>0</v>
      </c>
    </row>
    <row r="23" spans="1:48" ht="16" thickBot="1" x14ac:dyDescent="0.4">
      <c r="A23" s="509" t="s">
        <v>206</v>
      </c>
      <c r="B23" s="510"/>
      <c r="C23" s="497">
        <f>COUNTA(B16:B21)+C22</f>
        <v>0</v>
      </c>
      <c r="D23" s="497"/>
      <c r="E23" s="411"/>
      <c r="F23" s="250">
        <f>SUM(F16:F22)</f>
        <v>0</v>
      </c>
      <c r="G23" s="250">
        <f>SUM(G16:G22)</f>
        <v>0</v>
      </c>
      <c r="H23" s="250">
        <f t="shared" ref="H23:L23" si="11">SUM(H16:H22)</f>
        <v>0</v>
      </c>
      <c r="I23" s="250">
        <f>SUM(I16:I22)</f>
        <v>0</v>
      </c>
      <c r="J23" s="250">
        <f>SUM(J16:J22)</f>
        <v>0</v>
      </c>
      <c r="K23" s="250">
        <f t="shared" si="11"/>
        <v>0</v>
      </c>
      <c r="L23" s="250">
        <f t="shared" si="11"/>
        <v>0</v>
      </c>
      <c r="M23" s="237">
        <f>SUM(M16:M22)</f>
        <v>0</v>
      </c>
      <c r="N23" s="222"/>
      <c r="P23" s="566" t="s">
        <v>206</v>
      </c>
      <c r="Q23" s="567"/>
      <c r="R23" s="567"/>
      <c r="S23" s="498">
        <f>COUNTA(Q16:Q21)+S22</f>
        <v>0</v>
      </c>
      <c r="T23" s="498"/>
      <c r="U23" s="411"/>
      <c r="V23" s="293">
        <f>SUM(V16:V22)</f>
        <v>0</v>
      </c>
      <c r="W23" s="293">
        <f>SUM(W16:W22)</f>
        <v>0</v>
      </c>
      <c r="X23" s="293">
        <f t="shared" ref="X23:AA23" si="12">SUM(X16:X22)</f>
        <v>0</v>
      </c>
      <c r="Y23" s="293">
        <f t="shared" si="12"/>
        <v>0</v>
      </c>
      <c r="Z23" s="293">
        <f t="shared" si="12"/>
        <v>0</v>
      </c>
      <c r="AA23" s="293">
        <f t="shared" si="12"/>
        <v>0</v>
      </c>
      <c r="AB23" s="293">
        <f>SUM(AB16:AB22)</f>
        <v>0</v>
      </c>
      <c r="AC23" s="293">
        <f>SUM(AC16:AC22)</f>
        <v>0</v>
      </c>
      <c r="AD23" s="294">
        <f>SUM(AD16:AD22)</f>
        <v>0</v>
      </c>
      <c r="AE23" s="222"/>
      <c r="AF23" s="222"/>
      <c r="AG23" s="566" t="s">
        <v>206</v>
      </c>
      <c r="AH23" s="567"/>
      <c r="AI23" s="567"/>
      <c r="AJ23" s="543">
        <f>COUNTA(AH16:AH21)+AJ22</f>
        <v>0</v>
      </c>
      <c r="AK23" s="543"/>
      <c r="AL23" s="411"/>
      <c r="AM23" s="275">
        <f>SUM(AM16:AM22)</f>
        <v>0</v>
      </c>
      <c r="AN23" s="275">
        <f>SUM(AN16:AN22)</f>
        <v>0</v>
      </c>
      <c r="AO23" s="275">
        <f t="shared" ref="AO23:AS23" si="13">SUM(AO16:AO22)</f>
        <v>0</v>
      </c>
      <c r="AP23" s="275">
        <f t="shared" si="13"/>
        <v>0</v>
      </c>
      <c r="AQ23" s="275">
        <f t="shared" si="13"/>
        <v>0</v>
      </c>
      <c r="AR23" s="275">
        <f t="shared" si="13"/>
        <v>0</v>
      </c>
      <c r="AS23" s="275">
        <f t="shared" si="13"/>
        <v>0</v>
      </c>
      <c r="AT23" s="275">
        <f>SUM(AT16:AT22)</f>
        <v>0</v>
      </c>
      <c r="AU23" s="276">
        <f t="shared" si="9"/>
        <v>0</v>
      </c>
      <c r="AV23" s="358"/>
    </row>
    <row r="24" spans="1:48" ht="3.75" customHeight="1" thickBot="1" x14ac:dyDescent="0.4">
      <c r="F24" s="357"/>
      <c r="G24" s="357"/>
      <c r="AD24" s="246">
        <f t="shared" si="10"/>
        <v>0</v>
      </c>
      <c r="AE24" s="358"/>
      <c r="AF24" s="358"/>
    </row>
    <row r="25" spans="1:48" x14ac:dyDescent="0.35">
      <c r="A25" s="502" t="s">
        <v>186</v>
      </c>
      <c r="B25" s="503"/>
      <c r="C25" s="503"/>
      <c r="D25" s="503"/>
      <c r="E25" s="503"/>
      <c r="F25" s="503"/>
      <c r="G25" s="503"/>
      <c r="H25" s="503"/>
      <c r="I25" s="503"/>
      <c r="J25" s="503"/>
      <c r="K25" s="503"/>
      <c r="L25" s="503"/>
      <c r="M25" s="518"/>
      <c r="P25" s="502" t="s">
        <v>186</v>
      </c>
      <c r="Q25" s="503"/>
      <c r="R25" s="503"/>
      <c r="S25" s="503"/>
      <c r="T25" s="503"/>
      <c r="U25" s="503"/>
      <c r="V25" s="503"/>
      <c r="W25" s="503"/>
      <c r="X25" s="503"/>
      <c r="Y25" s="503"/>
      <c r="Z25" s="503"/>
      <c r="AA25" s="503"/>
      <c r="AB25" s="503"/>
      <c r="AC25" s="503"/>
      <c r="AD25" s="418"/>
      <c r="AE25" s="358"/>
      <c r="AF25" s="358"/>
      <c r="AG25" s="502" t="s">
        <v>186</v>
      </c>
      <c r="AH25" s="503"/>
      <c r="AI25" s="503"/>
      <c r="AJ25" s="503"/>
      <c r="AK25" s="503"/>
      <c r="AL25" s="503"/>
      <c r="AM25" s="503"/>
      <c r="AN25" s="503"/>
      <c r="AO25" s="503"/>
      <c r="AP25" s="503"/>
      <c r="AQ25" s="503"/>
      <c r="AR25" s="503"/>
      <c r="AS25" s="503"/>
      <c r="AT25" s="503"/>
      <c r="AU25" s="418"/>
    </row>
    <row r="26" spans="1:48" s="242" customFormat="1" ht="31.5" customHeight="1" x14ac:dyDescent="0.35">
      <c r="A26" s="534" t="s">
        <v>188</v>
      </c>
      <c r="B26" s="533"/>
      <c r="C26" s="533" t="s">
        <v>13</v>
      </c>
      <c r="D26" s="533"/>
      <c r="E26" s="424" t="s">
        <v>14</v>
      </c>
      <c r="F26" s="412" t="s">
        <v>171</v>
      </c>
      <c r="G26" s="412" t="s">
        <v>68</v>
      </c>
      <c r="H26" s="422" t="s">
        <v>151</v>
      </c>
      <c r="I26" s="412" t="s">
        <v>80</v>
      </c>
      <c r="J26" s="412" t="s">
        <v>81</v>
      </c>
      <c r="K26" s="422" t="s">
        <v>82</v>
      </c>
      <c r="L26" s="412" t="s">
        <v>150</v>
      </c>
      <c r="M26" s="259" t="s">
        <v>18</v>
      </c>
      <c r="N26" s="413"/>
      <c r="P26" s="534" t="s">
        <v>188</v>
      </c>
      <c r="Q26" s="533"/>
      <c r="R26" s="533"/>
      <c r="S26" s="533" t="s">
        <v>13</v>
      </c>
      <c r="T26" s="533"/>
      <c r="U26" s="424" t="s">
        <v>14</v>
      </c>
      <c r="V26" s="424" t="s">
        <v>171</v>
      </c>
      <c r="W26" s="424" t="s">
        <v>68</v>
      </c>
      <c r="X26" s="260" t="s">
        <v>151</v>
      </c>
      <c r="Y26" s="424" t="s">
        <v>80</v>
      </c>
      <c r="Z26" s="424" t="s">
        <v>81</v>
      </c>
      <c r="AA26" s="260" t="s">
        <v>82</v>
      </c>
      <c r="AB26" s="424" t="s">
        <v>150</v>
      </c>
      <c r="AC26" s="260" t="s">
        <v>18</v>
      </c>
      <c r="AD26" s="267" t="s">
        <v>114</v>
      </c>
      <c r="AE26" s="413"/>
      <c r="AF26" s="413"/>
      <c r="AG26" s="534" t="s">
        <v>188</v>
      </c>
      <c r="AH26" s="533"/>
      <c r="AI26" s="533"/>
      <c r="AJ26" s="533" t="s">
        <v>13</v>
      </c>
      <c r="AK26" s="533"/>
      <c r="AL26" s="424" t="s">
        <v>14</v>
      </c>
      <c r="AM26" s="424" t="s">
        <v>171</v>
      </c>
      <c r="AN26" s="424" t="s">
        <v>68</v>
      </c>
      <c r="AO26" s="260" t="s">
        <v>151</v>
      </c>
      <c r="AP26" s="424" t="s">
        <v>80</v>
      </c>
      <c r="AQ26" s="424" t="s">
        <v>81</v>
      </c>
      <c r="AR26" s="260" t="s">
        <v>82</v>
      </c>
      <c r="AS26" s="424" t="s">
        <v>150</v>
      </c>
      <c r="AT26" s="260" t="s">
        <v>213</v>
      </c>
      <c r="AU26" s="267" t="s">
        <v>110</v>
      </c>
    </row>
    <row r="27" spans="1:48" x14ac:dyDescent="0.35">
      <c r="A27" s="495">
        <v>0</v>
      </c>
      <c r="B27" s="491"/>
      <c r="C27" s="496" t="s">
        <v>19</v>
      </c>
      <c r="D27" s="496"/>
      <c r="E27" s="409"/>
      <c r="F27" s="234">
        <v>0</v>
      </c>
      <c r="G27" s="234">
        <v>0</v>
      </c>
      <c r="H27" s="235">
        <f>SUM(F27:G27)</f>
        <v>0</v>
      </c>
      <c r="I27" s="234">
        <v>0</v>
      </c>
      <c r="J27" s="234">
        <v>0</v>
      </c>
      <c r="K27" s="235">
        <f>SUM(I27:J27)</f>
        <v>0</v>
      </c>
      <c r="L27" s="234">
        <v>0</v>
      </c>
      <c r="M27" s="236">
        <f>SUM(H27, K27, L27)</f>
        <v>0</v>
      </c>
      <c r="N27" s="223"/>
      <c r="P27" s="495">
        <v>0</v>
      </c>
      <c r="Q27" s="491"/>
      <c r="R27" s="491"/>
      <c r="S27" s="496" t="s">
        <v>19</v>
      </c>
      <c r="T27" s="496"/>
      <c r="U27" s="423"/>
      <c r="V27" s="234">
        <v>0</v>
      </c>
      <c r="W27" s="234">
        <v>0</v>
      </c>
      <c r="X27" s="295">
        <f>SUM(V27:W27)</f>
        <v>0</v>
      </c>
      <c r="Y27" s="234">
        <v>0</v>
      </c>
      <c r="Z27" s="234">
        <v>0</v>
      </c>
      <c r="AA27" s="295">
        <f>SUM(Y27:Z27)</f>
        <v>0</v>
      </c>
      <c r="AB27" s="234">
        <v>0</v>
      </c>
      <c r="AC27" s="295">
        <f>SUM(X27, AA27, AB27)</f>
        <v>0</v>
      </c>
      <c r="AD27" s="296">
        <f>M27-AC27</f>
        <v>0</v>
      </c>
      <c r="AE27" s="223"/>
      <c r="AF27" s="223"/>
      <c r="AG27" s="495">
        <v>0</v>
      </c>
      <c r="AH27" s="491"/>
      <c r="AI27" s="491"/>
      <c r="AJ27" s="496" t="s">
        <v>19</v>
      </c>
      <c r="AK27" s="496"/>
      <c r="AL27" s="423"/>
      <c r="AM27" s="234">
        <v>0</v>
      </c>
      <c r="AN27" s="234">
        <v>0</v>
      </c>
      <c r="AO27" s="277">
        <f>SUM(AM27:AN27)</f>
        <v>0</v>
      </c>
      <c r="AP27" s="234">
        <v>0</v>
      </c>
      <c r="AQ27" s="234">
        <v>0</v>
      </c>
      <c r="AR27" s="277">
        <f>SUM(AP27:AQ27)</f>
        <v>0</v>
      </c>
      <c r="AS27" s="234">
        <v>0</v>
      </c>
      <c r="AT27" s="277">
        <f>SUM(AO27, AR27, AS27)</f>
        <v>0</v>
      </c>
      <c r="AU27" s="278">
        <f t="shared" ref="AU27:AU32" si="14">IF($S$73&lt;&gt;0, AC27-AT27, M27-AT27)</f>
        <v>0</v>
      </c>
    </row>
    <row r="28" spans="1:48" x14ac:dyDescent="0.35">
      <c r="A28" s="495">
        <v>0</v>
      </c>
      <c r="B28" s="491"/>
      <c r="C28" s="496" t="s">
        <v>20</v>
      </c>
      <c r="D28" s="496"/>
      <c r="E28" s="409"/>
      <c r="F28" s="234">
        <v>0</v>
      </c>
      <c r="G28" s="234">
        <v>0</v>
      </c>
      <c r="H28" s="235">
        <f t="shared" ref="H28:H31" si="15">SUM(F28:G28)</f>
        <v>0</v>
      </c>
      <c r="I28" s="234">
        <v>0</v>
      </c>
      <c r="J28" s="234">
        <v>0</v>
      </c>
      <c r="K28" s="235">
        <f t="shared" ref="K28:K31" si="16">SUM(I28:J28)</f>
        <v>0</v>
      </c>
      <c r="L28" s="234">
        <v>0</v>
      </c>
      <c r="M28" s="236">
        <f t="shared" ref="M28:M31" si="17">SUM(H28, K28, L28)</f>
        <v>0</v>
      </c>
      <c r="N28" s="223"/>
      <c r="P28" s="495">
        <v>0</v>
      </c>
      <c r="Q28" s="491"/>
      <c r="R28" s="491"/>
      <c r="S28" s="496" t="s">
        <v>20</v>
      </c>
      <c r="T28" s="496"/>
      <c r="U28" s="423"/>
      <c r="V28" s="234">
        <v>0</v>
      </c>
      <c r="W28" s="234">
        <v>0</v>
      </c>
      <c r="X28" s="295">
        <f t="shared" ref="X28:X31" si="18">SUM(V28:W28)</f>
        <v>0</v>
      </c>
      <c r="Y28" s="234">
        <v>0</v>
      </c>
      <c r="Z28" s="234">
        <v>0</v>
      </c>
      <c r="AA28" s="295">
        <f t="shared" ref="AA28:AA31" si="19">SUM(Y28:Z28)</f>
        <v>0</v>
      </c>
      <c r="AB28" s="234">
        <v>0</v>
      </c>
      <c r="AC28" s="295">
        <f t="shared" ref="AC28:AC31" si="20">SUM(X28, AA28, AB28)</f>
        <v>0</v>
      </c>
      <c r="AD28" s="296">
        <f t="shared" ref="AD28:AD31" si="21">M28-AC28</f>
        <v>0</v>
      </c>
      <c r="AE28" s="223"/>
      <c r="AF28" s="223"/>
      <c r="AG28" s="495">
        <v>0</v>
      </c>
      <c r="AH28" s="491"/>
      <c r="AI28" s="491"/>
      <c r="AJ28" s="496" t="s">
        <v>20</v>
      </c>
      <c r="AK28" s="496"/>
      <c r="AL28" s="423"/>
      <c r="AM28" s="234">
        <v>0</v>
      </c>
      <c r="AN28" s="234">
        <v>0</v>
      </c>
      <c r="AO28" s="277">
        <f t="shared" ref="AO28:AO31" si="22">SUM(AM28:AN28)</f>
        <v>0</v>
      </c>
      <c r="AP28" s="234">
        <v>0</v>
      </c>
      <c r="AQ28" s="234">
        <v>0</v>
      </c>
      <c r="AR28" s="277">
        <f t="shared" ref="AR28:AR31" si="23">SUM(AP28:AQ28)</f>
        <v>0</v>
      </c>
      <c r="AS28" s="234">
        <v>0</v>
      </c>
      <c r="AT28" s="277">
        <f t="shared" ref="AT28:AT31" si="24">SUM(AO28, AR28, AS28)</f>
        <v>0</v>
      </c>
      <c r="AU28" s="278">
        <f t="shared" si="14"/>
        <v>0</v>
      </c>
    </row>
    <row r="29" spans="1:48" x14ac:dyDescent="0.35">
      <c r="A29" s="495">
        <v>0</v>
      </c>
      <c r="B29" s="491"/>
      <c r="C29" s="496" t="s">
        <v>21</v>
      </c>
      <c r="D29" s="496"/>
      <c r="E29" s="409"/>
      <c r="F29" s="234">
        <v>0</v>
      </c>
      <c r="G29" s="234">
        <v>0</v>
      </c>
      <c r="H29" s="235">
        <f>SUM(F29:G29)</f>
        <v>0</v>
      </c>
      <c r="I29" s="234">
        <v>0</v>
      </c>
      <c r="J29" s="234">
        <v>0</v>
      </c>
      <c r="K29" s="235">
        <f t="shared" si="16"/>
        <v>0</v>
      </c>
      <c r="L29" s="234">
        <v>0</v>
      </c>
      <c r="M29" s="236">
        <f t="shared" si="17"/>
        <v>0</v>
      </c>
      <c r="N29" s="223"/>
      <c r="P29" s="495">
        <v>0</v>
      </c>
      <c r="Q29" s="491"/>
      <c r="R29" s="491"/>
      <c r="S29" s="496" t="s">
        <v>21</v>
      </c>
      <c r="T29" s="496"/>
      <c r="U29" s="423"/>
      <c r="V29" s="234">
        <v>0</v>
      </c>
      <c r="W29" s="234">
        <v>0</v>
      </c>
      <c r="X29" s="295">
        <f t="shared" si="18"/>
        <v>0</v>
      </c>
      <c r="Y29" s="234">
        <v>0</v>
      </c>
      <c r="Z29" s="234">
        <v>0</v>
      </c>
      <c r="AA29" s="295">
        <f t="shared" si="19"/>
        <v>0</v>
      </c>
      <c r="AB29" s="234">
        <v>0</v>
      </c>
      <c r="AC29" s="295">
        <f t="shared" si="20"/>
        <v>0</v>
      </c>
      <c r="AD29" s="296">
        <f t="shared" si="21"/>
        <v>0</v>
      </c>
      <c r="AE29" s="223"/>
      <c r="AF29" s="223"/>
      <c r="AG29" s="495">
        <v>0</v>
      </c>
      <c r="AH29" s="491"/>
      <c r="AI29" s="491"/>
      <c r="AJ29" s="496" t="s">
        <v>21</v>
      </c>
      <c r="AK29" s="496"/>
      <c r="AL29" s="423"/>
      <c r="AM29" s="234">
        <v>0</v>
      </c>
      <c r="AN29" s="234">
        <v>0</v>
      </c>
      <c r="AO29" s="277">
        <f t="shared" si="22"/>
        <v>0</v>
      </c>
      <c r="AP29" s="234">
        <v>0</v>
      </c>
      <c r="AQ29" s="234">
        <v>0</v>
      </c>
      <c r="AR29" s="277">
        <f t="shared" si="23"/>
        <v>0</v>
      </c>
      <c r="AS29" s="234">
        <v>0</v>
      </c>
      <c r="AT29" s="277">
        <f t="shared" si="24"/>
        <v>0</v>
      </c>
      <c r="AU29" s="278">
        <f t="shared" si="14"/>
        <v>0</v>
      </c>
    </row>
    <row r="30" spans="1:48" x14ac:dyDescent="0.35">
      <c r="A30" s="495">
        <v>0</v>
      </c>
      <c r="B30" s="491"/>
      <c r="C30" s="496" t="s">
        <v>22</v>
      </c>
      <c r="D30" s="496"/>
      <c r="E30" s="409"/>
      <c r="F30" s="234">
        <v>0</v>
      </c>
      <c r="G30" s="234">
        <v>0</v>
      </c>
      <c r="H30" s="235">
        <f t="shared" si="15"/>
        <v>0</v>
      </c>
      <c r="I30" s="234">
        <v>0</v>
      </c>
      <c r="J30" s="234">
        <v>0</v>
      </c>
      <c r="K30" s="235">
        <f t="shared" si="16"/>
        <v>0</v>
      </c>
      <c r="L30" s="234">
        <v>0</v>
      </c>
      <c r="M30" s="236">
        <f t="shared" si="17"/>
        <v>0</v>
      </c>
      <c r="N30" s="223"/>
      <c r="P30" s="495">
        <v>0</v>
      </c>
      <c r="Q30" s="491"/>
      <c r="R30" s="491"/>
      <c r="S30" s="496" t="s">
        <v>22</v>
      </c>
      <c r="T30" s="496"/>
      <c r="U30" s="423"/>
      <c r="V30" s="234">
        <v>0</v>
      </c>
      <c r="W30" s="234">
        <v>0</v>
      </c>
      <c r="X30" s="295">
        <f t="shared" si="18"/>
        <v>0</v>
      </c>
      <c r="Y30" s="234">
        <v>0</v>
      </c>
      <c r="Z30" s="234">
        <v>0</v>
      </c>
      <c r="AA30" s="295">
        <f t="shared" si="19"/>
        <v>0</v>
      </c>
      <c r="AB30" s="234">
        <v>0</v>
      </c>
      <c r="AC30" s="295">
        <f t="shared" si="20"/>
        <v>0</v>
      </c>
      <c r="AD30" s="296">
        <f t="shared" si="21"/>
        <v>0</v>
      </c>
      <c r="AE30" s="223"/>
      <c r="AF30" s="223"/>
      <c r="AG30" s="495">
        <v>0</v>
      </c>
      <c r="AH30" s="491"/>
      <c r="AI30" s="491"/>
      <c r="AJ30" s="496" t="s">
        <v>22</v>
      </c>
      <c r="AK30" s="496"/>
      <c r="AL30" s="423"/>
      <c r="AM30" s="234">
        <v>0</v>
      </c>
      <c r="AN30" s="234">
        <v>0</v>
      </c>
      <c r="AO30" s="277">
        <f t="shared" si="22"/>
        <v>0</v>
      </c>
      <c r="AP30" s="234">
        <v>0</v>
      </c>
      <c r="AQ30" s="234">
        <v>0</v>
      </c>
      <c r="AR30" s="277">
        <f t="shared" si="23"/>
        <v>0</v>
      </c>
      <c r="AS30" s="234">
        <v>0</v>
      </c>
      <c r="AT30" s="277">
        <f>SUM(AO30, AR30, AS30)</f>
        <v>0</v>
      </c>
      <c r="AU30" s="278">
        <f t="shared" si="14"/>
        <v>0</v>
      </c>
    </row>
    <row r="31" spans="1:48" x14ac:dyDescent="0.35">
      <c r="A31" s="495">
        <v>0</v>
      </c>
      <c r="B31" s="491"/>
      <c r="C31" s="491" t="s">
        <v>23</v>
      </c>
      <c r="D31" s="491"/>
      <c r="E31" s="409"/>
      <c r="F31" s="234">
        <v>0</v>
      </c>
      <c r="G31" s="234">
        <v>0</v>
      </c>
      <c r="H31" s="235">
        <f t="shared" si="15"/>
        <v>0</v>
      </c>
      <c r="I31" s="234">
        <v>0</v>
      </c>
      <c r="J31" s="234">
        <v>0</v>
      </c>
      <c r="K31" s="235">
        <f t="shared" si="16"/>
        <v>0</v>
      </c>
      <c r="L31" s="234">
        <v>0</v>
      </c>
      <c r="M31" s="236">
        <f t="shared" si="17"/>
        <v>0</v>
      </c>
      <c r="N31" s="223"/>
      <c r="P31" s="495">
        <v>0</v>
      </c>
      <c r="Q31" s="491"/>
      <c r="R31" s="491"/>
      <c r="S31" s="491" t="s">
        <v>23</v>
      </c>
      <c r="T31" s="491"/>
      <c r="U31" s="423"/>
      <c r="V31" s="234">
        <v>0</v>
      </c>
      <c r="W31" s="234">
        <v>0</v>
      </c>
      <c r="X31" s="295">
        <f t="shared" si="18"/>
        <v>0</v>
      </c>
      <c r="Y31" s="234">
        <v>0</v>
      </c>
      <c r="Z31" s="234">
        <v>0</v>
      </c>
      <c r="AA31" s="295">
        <f t="shared" si="19"/>
        <v>0</v>
      </c>
      <c r="AB31" s="234">
        <v>0</v>
      </c>
      <c r="AC31" s="295">
        <f t="shared" si="20"/>
        <v>0</v>
      </c>
      <c r="AD31" s="296">
        <f t="shared" si="21"/>
        <v>0</v>
      </c>
      <c r="AE31" s="223"/>
      <c r="AF31" s="223"/>
      <c r="AG31" s="495">
        <v>0</v>
      </c>
      <c r="AH31" s="491"/>
      <c r="AI31" s="491"/>
      <c r="AJ31" s="491" t="s">
        <v>23</v>
      </c>
      <c r="AK31" s="491"/>
      <c r="AL31" s="423"/>
      <c r="AM31" s="234">
        <v>0</v>
      </c>
      <c r="AN31" s="234">
        <v>0</v>
      </c>
      <c r="AO31" s="277">
        <f t="shared" si="22"/>
        <v>0</v>
      </c>
      <c r="AP31" s="234">
        <v>0</v>
      </c>
      <c r="AQ31" s="234">
        <v>0</v>
      </c>
      <c r="AR31" s="277">
        <f t="shared" si="23"/>
        <v>0</v>
      </c>
      <c r="AS31" s="234">
        <v>0</v>
      </c>
      <c r="AT31" s="277">
        <f t="shared" si="24"/>
        <v>0</v>
      </c>
      <c r="AU31" s="278">
        <f t="shared" si="14"/>
        <v>0</v>
      </c>
    </row>
    <row r="32" spans="1:48" ht="16" thickBot="1" x14ac:dyDescent="0.4">
      <c r="A32" s="493" t="s">
        <v>181</v>
      </c>
      <c r="B32" s="494"/>
      <c r="C32" s="497">
        <f>SUM(A27:B31)</f>
        <v>0</v>
      </c>
      <c r="D32" s="497"/>
      <c r="E32" s="411"/>
      <c r="F32" s="250">
        <f>SUM(F27:F31)</f>
        <v>0</v>
      </c>
      <c r="G32" s="250">
        <f t="shared" ref="G32:L32" si="25">SUM(G27:G31)</f>
        <v>0</v>
      </c>
      <c r="H32" s="250">
        <f t="shared" si="25"/>
        <v>0</v>
      </c>
      <c r="I32" s="250">
        <f t="shared" si="25"/>
        <v>0</v>
      </c>
      <c r="J32" s="250">
        <f t="shared" si="25"/>
        <v>0</v>
      </c>
      <c r="K32" s="250">
        <f t="shared" si="25"/>
        <v>0</v>
      </c>
      <c r="L32" s="250">
        <f t="shared" si="25"/>
        <v>0</v>
      </c>
      <c r="M32" s="237">
        <f>SUM(M27:M31)</f>
        <v>0</v>
      </c>
      <c r="N32" s="223"/>
      <c r="P32" s="493" t="s">
        <v>181</v>
      </c>
      <c r="Q32" s="494"/>
      <c r="R32" s="494"/>
      <c r="S32" s="498">
        <f>SUM(P27:R31)</f>
        <v>0</v>
      </c>
      <c r="T32" s="498"/>
      <c r="U32" s="411"/>
      <c r="V32" s="293">
        <f>SUM(V27:V31)</f>
        <v>0</v>
      </c>
      <c r="W32" s="293">
        <f t="shared" ref="W32:AD32" si="26">SUM(W27:W31)</f>
        <v>0</v>
      </c>
      <c r="X32" s="293">
        <f t="shared" si="26"/>
        <v>0</v>
      </c>
      <c r="Y32" s="293">
        <f>SUM(Y27:Y31)</f>
        <v>0</v>
      </c>
      <c r="Z32" s="293">
        <f t="shared" si="26"/>
        <v>0</v>
      </c>
      <c r="AA32" s="293">
        <f t="shared" si="26"/>
        <v>0</v>
      </c>
      <c r="AB32" s="293">
        <f t="shared" si="26"/>
        <v>0</v>
      </c>
      <c r="AC32" s="293">
        <f t="shared" si="26"/>
        <v>0</v>
      </c>
      <c r="AD32" s="294">
        <f t="shared" si="26"/>
        <v>0</v>
      </c>
      <c r="AE32" s="223"/>
      <c r="AF32" s="223"/>
      <c r="AG32" s="493" t="s">
        <v>181</v>
      </c>
      <c r="AH32" s="494"/>
      <c r="AI32" s="494"/>
      <c r="AJ32" s="543">
        <f>SUM(AG27:AI31)</f>
        <v>0</v>
      </c>
      <c r="AK32" s="543"/>
      <c r="AL32" s="411"/>
      <c r="AM32" s="275">
        <f>SUM(AM27:AM31)</f>
        <v>0</v>
      </c>
      <c r="AN32" s="275">
        <f t="shared" ref="AN32:AR32" si="27">SUM(AN27:AN31)</f>
        <v>0</v>
      </c>
      <c r="AO32" s="275">
        <f t="shared" si="27"/>
        <v>0</v>
      </c>
      <c r="AP32" s="275">
        <f t="shared" si="27"/>
        <v>0</v>
      </c>
      <c r="AQ32" s="275">
        <f t="shared" si="27"/>
        <v>0</v>
      </c>
      <c r="AR32" s="275">
        <f t="shared" si="27"/>
        <v>0</v>
      </c>
      <c r="AS32" s="275">
        <f>SUM(AS27:AS31)</f>
        <v>0</v>
      </c>
      <c r="AT32" s="275">
        <f>SUM(AT27:AT31)</f>
        <v>0</v>
      </c>
      <c r="AU32" s="276">
        <f t="shared" si="14"/>
        <v>0</v>
      </c>
    </row>
    <row r="33" spans="1:47" s="358" customFormat="1" ht="3.75" customHeight="1" thickBot="1" x14ac:dyDescent="0.4">
      <c r="A33" s="499"/>
      <c r="B33" s="499"/>
      <c r="C33" s="499"/>
      <c r="D33" s="499"/>
      <c r="E33" s="499"/>
      <c r="F33" s="499"/>
      <c r="G33" s="499"/>
      <c r="H33" s="499"/>
      <c r="I33" s="499"/>
      <c r="J33" s="499"/>
      <c r="K33" s="499"/>
      <c r="L33" s="499"/>
      <c r="M33" s="499"/>
      <c r="N33" s="223"/>
      <c r="P33" s="499"/>
      <c r="Q33" s="499"/>
      <c r="R33" s="499"/>
      <c r="S33" s="499"/>
      <c r="T33" s="499"/>
      <c r="U33" s="499"/>
      <c r="V33" s="499"/>
      <c r="W33" s="499"/>
      <c r="X33" s="499"/>
      <c r="Y33" s="499"/>
      <c r="Z33" s="499"/>
      <c r="AA33" s="499"/>
      <c r="AB33" s="499"/>
      <c r="AC33" s="499"/>
      <c r="AD33" s="499"/>
      <c r="AE33" s="223"/>
      <c r="AF33" s="223"/>
      <c r="AG33" s="499"/>
      <c r="AH33" s="499"/>
      <c r="AI33" s="499"/>
      <c r="AJ33" s="499"/>
      <c r="AK33" s="499"/>
      <c r="AL33" s="499"/>
      <c r="AM33" s="499"/>
      <c r="AN33" s="499"/>
      <c r="AO33" s="499"/>
      <c r="AP33" s="499"/>
      <c r="AQ33" s="499"/>
      <c r="AR33" s="499"/>
      <c r="AS33" s="499"/>
      <c r="AT33" s="499"/>
      <c r="AU33" s="499"/>
    </row>
    <row r="34" spans="1:47" ht="16" thickBot="1" x14ac:dyDescent="0.4">
      <c r="A34" s="514" t="s">
        <v>187</v>
      </c>
      <c r="B34" s="515"/>
      <c r="C34" s="515"/>
      <c r="D34" s="515"/>
      <c r="E34" s="515"/>
      <c r="F34" s="241">
        <f>SUM(F32, F23)</f>
        <v>0</v>
      </c>
      <c r="G34" s="241">
        <f t="shared" ref="G34:L34" si="28">SUM(G32, G23)</f>
        <v>0</v>
      </c>
      <c r="H34" s="241">
        <f>SUM(H32, H23)</f>
        <v>0</v>
      </c>
      <c r="I34" s="241">
        <f>SUM(I32, I23)</f>
        <v>0</v>
      </c>
      <c r="J34" s="241">
        <f t="shared" si="28"/>
        <v>0</v>
      </c>
      <c r="K34" s="241">
        <f>SUM(K32, K23)</f>
        <v>0</v>
      </c>
      <c r="L34" s="241">
        <f t="shared" si="28"/>
        <v>0</v>
      </c>
      <c r="M34" s="240">
        <f>SUM(M32, M23)</f>
        <v>0</v>
      </c>
      <c r="N34" s="223"/>
      <c r="P34" s="500" t="s">
        <v>187</v>
      </c>
      <c r="Q34" s="501"/>
      <c r="R34" s="501"/>
      <c r="S34" s="501"/>
      <c r="T34" s="501"/>
      <c r="U34" s="501"/>
      <c r="V34" s="297">
        <f>SUM(V32, V23)</f>
        <v>0</v>
      </c>
      <c r="W34" s="297">
        <f t="shared" ref="W34" si="29">SUM(W32, W23)</f>
        <v>0</v>
      </c>
      <c r="X34" s="297">
        <f>SUM(X32, X23)</f>
        <v>0</v>
      </c>
      <c r="Y34" s="297">
        <f>SUM(Y32, Y23)</f>
        <v>0</v>
      </c>
      <c r="Z34" s="297">
        <f t="shared" ref="Z34:AB34" si="30">SUM(Z32, Z23)</f>
        <v>0</v>
      </c>
      <c r="AA34" s="297">
        <f t="shared" si="30"/>
        <v>0</v>
      </c>
      <c r="AB34" s="297">
        <f t="shared" si="30"/>
        <v>0</v>
      </c>
      <c r="AC34" s="297">
        <f>SUM(AC32, AC23)</f>
        <v>0</v>
      </c>
      <c r="AD34" s="298">
        <f>SUM(AD32, AD23)</f>
        <v>0</v>
      </c>
      <c r="AE34" s="223"/>
      <c r="AF34" s="223"/>
      <c r="AG34" s="500" t="s">
        <v>187</v>
      </c>
      <c r="AH34" s="501"/>
      <c r="AI34" s="501"/>
      <c r="AJ34" s="501"/>
      <c r="AK34" s="501"/>
      <c r="AL34" s="501"/>
      <c r="AM34" s="279">
        <f>SUM(AM32, AM23)</f>
        <v>0</v>
      </c>
      <c r="AN34" s="279">
        <f t="shared" ref="AN34" si="31">SUM(AN32, AN23)</f>
        <v>0</v>
      </c>
      <c r="AO34" s="279">
        <f>SUM(AO32, AO23)</f>
        <v>0</v>
      </c>
      <c r="AP34" s="279">
        <f t="shared" ref="AP34:AS34" si="32">SUM(AP32, AP23)</f>
        <v>0</v>
      </c>
      <c r="AQ34" s="279">
        <f t="shared" si="32"/>
        <v>0</v>
      </c>
      <c r="AR34" s="279">
        <f t="shared" si="32"/>
        <v>0</v>
      </c>
      <c r="AS34" s="279">
        <f t="shared" si="32"/>
        <v>0</v>
      </c>
      <c r="AT34" s="279">
        <f>SUM(AT32, AT23)</f>
        <v>0</v>
      </c>
      <c r="AU34" s="280">
        <f>SUM(AU32, AU23)</f>
        <v>0</v>
      </c>
    </row>
    <row r="35" spans="1:47" ht="15.75" customHeight="1" thickBot="1" x14ac:dyDescent="0.4">
      <c r="F35" s="357"/>
      <c r="G35" s="357"/>
      <c r="AE35" s="358"/>
      <c r="AF35" s="358"/>
    </row>
    <row r="36" spans="1:47" x14ac:dyDescent="0.35">
      <c r="A36" s="502" t="s">
        <v>98</v>
      </c>
      <c r="B36" s="503"/>
      <c r="C36" s="503"/>
      <c r="D36" s="503"/>
      <c r="E36" s="503"/>
      <c r="F36" s="503"/>
      <c r="G36" s="503"/>
      <c r="H36" s="503"/>
      <c r="I36" s="503"/>
      <c r="J36" s="503"/>
      <c r="K36" s="503"/>
      <c r="L36" s="503"/>
      <c r="M36" s="518"/>
      <c r="P36" s="502" t="s">
        <v>98</v>
      </c>
      <c r="Q36" s="503"/>
      <c r="R36" s="503"/>
      <c r="S36" s="503"/>
      <c r="T36" s="503"/>
      <c r="U36" s="503"/>
      <c r="V36" s="503"/>
      <c r="W36" s="503"/>
      <c r="X36" s="503"/>
      <c r="Y36" s="503"/>
      <c r="Z36" s="503"/>
      <c r="AA36" s="503"/>
      <c r="AB36" s="503"/>
      <c r="AC36" s="503"/>
      <c r="AD36" s="418"/>
      <c r="AE36" s="358"/>
      <c r="AF36" s="358"/>
      <c r="AG36" s="502" t="s">
        <v>98</v>
      </c>
      <c r="AH36" s="503"/>
      <c r="AI36" s="503"/>
      <c r="AJ36" s="503"/>
      <c r="AK36" s="503"/>
      <c r="AL36" s="503"/>
      <c r="AM36" s="503"/>
      <c r="AN36" s="503"/>
      <c r="AO36" s="503"/>
      <c r="AP36" s="503"/>
      <c r="AQ36" s="503"/>
      <c r="AR36" s="503"/>
      <c r="AS36" s="503"/>
      <c r="AT36" s="503"/>
      <c r="AU36" s="418"/>
    </row>
    <row r="37" spans="1:47" s="242" customFormat="1" ht="15.65" customHeight="1" x14ac:dyDescent="0.35">
      <c r="A37" s="530" t="s">
        <v>24</v>
      </c>
      <c r="B37" s="531"/>
      <c r="C37" s="531"/>
      <c r="D37" s="531"/>
      <c r="E37" s="531"/>
      <c r="F37" s="531"/>
      <c r="G37" s="531"/>
      <c r="H37" s="531"/>
      <c r="I37" s="531"/>
      <c r="J37" s="424" t="s">
        <v>17</v>
      </c>
      <c r="K37" s="424" t="s">
        <v>15</v>
      </c>
      <c r="L37" s="424" t="s">
        <v>16</v>
      </c>
      <c r="M37" s="259" t="s">
        <v>18</v>
      </c>
      <c r="N37" s="413"/>
      <c r="P37" s="530" t="s">
        <v>24</v>
      </c>
      <c r="Q37" s="531"/>
      <c r="R37" s="531"/>
      <c r="S37" s="531"/>
      <c r="T37" s="531"/>
      <c r="U37" s="531"/>
      <c r="V37" s="531"/>
      <c r="W37" s="531"/>
      <c r="X37" s="531"/>
      <c r="Y37" s="531"/>
      <c r="Z37" s="328" t="s">
        <v>77</v>
      </c>
      <c r="AA37" s="424" t="s">
        <v>15</v>
      </c>
      <c r="AB37" s="424" t="s">
        <v>16</v>
      </c>
      <c r="AC37" s="422" t="s">
        <v>18</v>
      </c>
      <c r="AD37" s="267" t="s">
        <v>114</v>
      </c>
      <c r="AE37" s="413"/>
      <c r="AF37" s="413"/>
      <c r="AG37" s="530" t="s">
        <v>24</v>
      </c>
      <c r="AH37" s="531"/>
      <c r="AI37" s="531"/>
      <c r="AJ37" s="531"/>
      <c r="AK37" s="531"/>
      <c r="AL37" s="531"/>
      <c r="AM37" s="531"/>
      <c r="AN37" s="531"/>
      <c r="AO37" s="531"/>
      <c r="AP37" s="531"/>
      <c r="AQ37" s="328" t="s">
        <v>211</v>
      </c>
      <c r="AR37" s="424" t="s">
        <v>15</v>
      </c>
      <c r="AS37" s="424" t="s">
        <v>16</v>
      </c>
      <c r="AT37" s="422" t="s">
        <v>213</v>
      </c>
      <c r="AU37" s="267" t="s">
        <v>110</v>
      </c>
    </row>
    <row r="38" spans="1:47" x14ac:dyDescent="0.35">
      <c r="A38" s="415">
        <v>1</v>
      </c>
      <c r="B38" s="491"/>
      <c r="C38" s="491"/>
      <c r="D38" s="491"/>
      <c r="E38" s="491"/>
      <c r="F38" s="491"/>
      <c r="G38" s="491"/>
      <c r="H38" s="491"/>
      <c r="I38" s="491"/>
      <c r="J38" s="234">
        <v>0</v>
      </c>
      <c r="K38" s="234">
        <v>0</v>
      </c>
      <c r="L38" s="234">
        <v>0</v>
      </c>
      <c r="M38" s="236">
        <f>SUM(J38:L38)</f>
        <v>0</v>
      </c>
      <c r="N38" s="223"/>
      <c r="P38" s="415">
        <v>1</v>
      </c>
      <c r="Q38" s="496"/>
      <c r="R38" s="496"/>
      <c r="S38" s="496"/>
      <c r="T38" s="496"/>
      <c r="U38" s="496"/>
      <c r="V38" s="496"/>
      <c r="W38" s="496"/>
      <c r="X38" s="496"/>
      <c r="Y38" s="496"/>
      <c r="Z38" s="234">
        <v>0</v>
      </c>
      <c r="AA38" s="234">
        <v>0</v>
      </c>
      <c r="AB38" s="234">
        <v>0</v>
      </c>
      <c r="AC38" s="295">
        <f>SUM(Z38:AB38)</f>
        <v>0</v>
      </c>
      <c r="AD38" s="296">
        <f>M38-AC38</f>
        <v>0</v>
      </c>
      <c r="AE38" s="223"/>
      <c r="AF38" s="223"/>
      <c r="AG38" s="415">
        <v>1</v>
      </c>
      <c r="AH38" s="496"/>
      <c r="AI38" s="496"/>
      <c r="AJ38" s="496"/>
      <c r="AK38" s="496"/>
      <c r="AL38" s="496"/>
      <c r="AM38" s="496"/>
      <c r="AN38" s="496"/>
      <c r="AO38" s="496"/>
      <c r="AP38" s="496"/>
      <c r="AQ38" s="234">
        <v>0</v>
      </c>
      <c r="AR38" s="234">
        <v>0</v>
      </c>
      <c r="AS38" s="234">
        <v>0</v>
      </c>
      <c r="AT38" s="277">
        <f>SUM(AQ38:AS38)</f>
        <v>0</v>
      </c>
      <c r="AU38" s="278">
        <f>IF($S$73&lt;&gt;0, AC38-AT38, M38-AT38)</f>
        <v>0</v>
      </c>
    </row>
    <row r="39" spans="1:47" x14ac:dyDescent="0.35">
      <c r="A39" s="415">
        <v>2</v>
      </c>
      <c r="B39" s="492"/>
      <c r="C39" s="492"/>
      <c r="D39" s="492"/>
      <c r="E39" s="492"/>
      <c r="F39" s="492"/>
      <c r="G39" s="492"/>
      <c r="H39" s="492"/>
      <c r="I39" s="492"/>
      <c r="J39" s="234">
        <v>0</v>
      </c>
      <c r="K39" s="234">
        <v>0</v>
      </c>
      <c r="L39" s="234">
        <v>0</v>
      </c>
      <c r="M39" s="236">
        <f>SUM(J39:L39)</f>
        <v>0</v>
      </c>
      <c r="N39" s="223"/>
      <c r="P39" s="415">
        <v>2</v>
      </c>
      <c r="Q39" s="496"/>
      <c r="R39" s="496"/>
      <c r="S39" s="496"/>
      <c r="T39" s="496"/>
      <c r="U39" s="496"/>
      <c r="V39" s="496"/>
      <c r="W39" s="496"/>
      <c r="X39" s="496"/>
      <c r="Y39" s="496"/>
      <c r="Z39" s="234">
        <v>0</v>
      </c>
      <c r="AA39" s="234">
        <v>0</v>
      </c>
      <c r="AB39" s="234">
        <v>0</v>
      </c>
      <c r="AC39" s="295">
        <f t="shared" ref="AC39:AC40" si="33">SUM(Z39:AB39)</f>
        <v>0</v>
      </c>
      <c r="AD39" s="296">
        <f t="shared" ref="AD39:AD40" si="34">M39-AC39</f>
        <v>0</v>
      </c>
      <c r="AE39" s="223"/>
      <c r="AF39" s="223"/>
      <c r="AG39" s="415">
        <v>2</v>
      </c>
      <c r="AH39" s="496"/>
      <c r="AI39" s="496"/>
      <c r="AJ39" s="496"/>
      <c r="AK39" s="496"/>
      <c r="AL39" s="496"/>
      <c r="AM39" s="496"/>
      <c r="AN39" s="496"/>
      <c r="AO39" s="496"/>
      <c r="AP39" s="496"/>
      <c r="AQ39" s="234">
        <v>0</v>
      </c>
      <c r="AR39" s="234">
        <v>0</v>
      </c>
      <c r="AS39" s="234">
        <v>0</v>
      </c>
      <c r="AT39" s="277">
        <f>SUM(AQ39:AS39)</f>
        <v>0</v>
      </c>
      <c r="AU39" s="278">
        <f>IF($S$73&lt;&gt;0, AC39-AT39, M39-AT39)</f>
        <v>0</v>
      </c>
    </row>
    <row r="40" spans="1:47" x14ac:dyDescent="0.35">
      <c r="A40" s="415">
        <v>3</v>
      </c>
      <c r="B40" s="492"/>
      <c r="C40" s="492"/>
      <c r="D40" s="492"/>
      <c r="E40" s="492"/>
      <c r="F40" s="492"/>
      <c r="G40" s="492"/>
      <c r="H40" s="492"/>
      <c r="I40" s="492"/>
      <c r="J40" s="234">
        <v>0</v>
      </c>
      <c r="K40" s="234">
        <v>0</v>
      </c>
      <c r="L40" s="234">
        <v>0</v>
      </c>
      <c r="M40" s="236">
        <f>SUM(J40:L40)</f>
        <v>0</v>
      </c>
      <c r="N40" s="223"/>
      <c r="P40" s="415">
        <v>3</v>
      </c>
      <c r="Q40" s="496"/>
      <c r="R40" s="496"/>
      <c r="S40" s="496"/>
      <c r="T40" s="496"/>
      <c r="U40" s="496"/>
      <c r="V40" s="496"/>
      <c r="W40" s="496"/>
      <c r="X40" s="496"/>
      <c r="Y40" s="496"/>
      <c r="Z40" s="234">
        <v>0</v>
      </c>
      <c r="AA40" s="234">
        <v>0</v>
      </c>
      <c r="AB40" s="234">
        <v>0</v>
      </c>
      <c r="AC40" s="295">
        <f t="shared" si="33"/>
        <v>0</v>
      </c>
      <c r="AD40" s="296">
        <f t="shared" si="34"/>
        <v>0</v>
      </c>
      <c r="AE40" s="223"/>
      <c r="AF40" s="223"/>
      <c r="AG40" s="415">
        <v>3</v>
      </c>
      <c r="AH40" s="496"/>
      <c r="AI40" s="496"/>
      <c r="AJ40" s="496"/>
      <c r="AK40" s="496"/>
      <c r="AL40" s="496"/>
      <c r="AM40" s="496"/>
      <c r="AN40" s="496"/>
      <c r="AO40" s="496"/>
      <c r="AP40" s="496"/>
      <c r="AQ40" s="234">
        <v>0</v>
      </c>
      <c r="AR40" s="234">
        <v>0</v>
      </c>
      <c r="AS40" s="234">
        <v>0</v>
      </c>
      <c r="AT40" s="277">
        <f t="shared" ref="AT40" si="35">SUM(AQ40:AS40)</f>
        <v>0</v>
      </c>
      <c r="AU40" s="278">
        <f>IF($S$73&lt;&gt;0, AC40-AT40, M40-AT40)</f>
        <v>0</v>
      </c>
    </row>
    <row r="41" spans="1:47" ht="16" thickBot="1" x14ac:dyDescent="0.4">
      <c r="A41" s="504" t="s">
        <v>25</v>
      </c>
      <c r="B41" s="505"/>
      <c r="C41" s="505"/>
      <c r="D41" s="505"/>
      <c r="E41" s="505"/>
      <c r="F41" s="505"/>
      <c r="G41" s="505"/>
      <c r="H41" s="505"/>
      <c r="I41" s="505"/>
      <c r="J41" s="250">
        <f>SUM(J38:J40)</f>
        <v>0</v>
      </c>
      <c r="K41" s="250">
        <f t="shared" ref="K41:L41" si="36">SUM(K38:K40)</f>
        <v>0</v>
      </c>
      <c r="L41" s="250">
        <f t="shared" si="36"/>
        <v>0</v>
      </c>
      <c r="M41" s="237">
        <f>SUM(J41:L41)</f>
        <v>0</v>
      </c>
      <c r="N41" s="223"/>
      <c r="P41" s="504" t="s">
        <v>25</v>
      </c>
      <c r="Q41" s="505"/>
      <c r="R41" s="505"/>
      <c r="S41" s="505"/>
      <c r="T41" s="505"/>
      <c r="U41" s="505"/>
      <c r="V41" s="505"/>
      <c r="W41" s="505"/>
      <c r="X41" s="505"/>
      <c r="Y41" s="505"/>
      <c r="Z41" s="293">
        <f>SUM(Z38:Z40)</f>
        <v>0</v>
      </c>
      <c r="AA41" s="293">
        <f t="shared" ref="AA41:AC41" si="37">SUM(AA38:AA40)</f>
        <v>0</v>
      </c>
      <c r="AB41" s="293">
        <f>SUM(AB38:AB40)</f>
        <v>0</v>
      </c>
      <c r="AC41" s="293">
        <f t="shared" si="37"/>
        <v>0</v>
      </c>
      <c r="AD41" s="294">
        <f>SUM(AD38:AD40)</f>
        <v>0</v>
      </c>
      <c r="AE41" s="223"/>
      <c r="AF41" s="223"/>
      <c r="AG41" s="504" t="s">
        <v>25</v>
      </c>
      <c r="AH41" s="505"/>
      <c r="AI41" s="505"/>
      <c r="AJ41" s="505"/>
      <c r="AK41" s="505"/>
      <c r="AL41" s="505"/>
      <c r="AM41" s="505"/>
      <c r="AN41" s="505"/>
      <c r="AO41" s="505"/>
      <c r="AP41" s="505"/>
      <c r="AQ41" s="275">
        <f>SUM(AQ38:AQ40)</f>
        <v>0</v>
      </c>
      <c r="AR41" s="275">
        <f t="shared" ref="AR41:AU41" si="38">SUM(AR38:AR40)</f>
        <v>0</v>
      </c>
      <c r="AS41" s="275">
        <f t="shared" si="38"/>
        <v>0</v>
      </c>
      <c r="AT41" s="275">
        <f t="shared" si="38"/>
        <v>0</v>
      </c>
      <c r="AU41" s="276">
        <f t="shared" si="38"/>
        <v>0</v>
      </c>
    </row>
    <row r="42" spans="1:47" s="358" customFormat="1" ht="3.75" customHeight="1" thickBot="1" x14ac:dyDescent="0.4">
      <c r="A42" s="413"/>
      <c r="B42" s="413"/>
      <c r="C42" s="413"/>
      <c r="D42" s="413"/>
      <c r="E42" s="413"/>
      <c r="F42" s="413"/>
      <c r="G42" s="413"/>
      <c r="H42" s="413"/>
      <c r="I42" s="413"/>
      <c r="J42" s="246"/>
      <c r="K42" s="246"/>
      <c r="L42" s="246"/>
      <c r="M42" s="246"/>
      <c r="N42" s="223"/>
      <c r="Q42" s="413"/>
      <c r="R42" s="413"/>
      <c r="S42" s="413"/>
      <c r="T42" s="413"/>
      <c r="U42" s="413"/>
      <c r="V42" s="413"/>
      <c r="W42" s="413"/>
      <c r="X42" s="413"/>
      <c r="Y42" s="413"/>
      <c r="Z42" s="246"/>
      <c r="AA42" s="246"/>
      <c r="AB42" s="246"/>
      <c r="AC42" s="246"/>
      <c r="AD42" s="246"/>
      <c r="AE42" s="223"/>
      <c r="AF42" s="223"/>
      <c r="AH42" s="413"/>
      <c r="AI42" s="413"/>
      <c r="AJ42" s="413"/>
      <c r="AK42" s="413"/>
      <c r="AL42" s="413"/>
      <c r="AM42" s="413"/>
      <c r="AN42" s="413"/>
      <c r="AO42" s="413"/>
      <c r="AP42" s="413"/>
      <c r="AQ42" s="246"/>
      <c r="AR42" s="246"/>
      <c r="AS42" s="246"/>
      <c r="AT42" s="246"/>
      <c r="AU42" s="246"/>
    </row>
    <row r="43" spans="1:47" s="242" customFormat="1" x14ac:dyDescent="0.35">
      <c r="A43" s="502" t="s">
        <v>33</v>
      </c>
      <c r="B43" s="503"/>
      <c r="C43" s="503"/>
      <c r="D43" s="503"/>
      <c r="E43" s="503"/>
      <c r="F43" s="503"/>
      <c r="G43" s="503"/>
      <c r="H43" s="503"/>
      <c r="I43" s="503"/>
      <c r="J43" s="425" t="s">
        <v>17</v>
      </c>
      <c r="K43" s="425" t="s">
        <v>15</v>
      </c>
      <c r="L43" s="425" t="s">
        <v>16</v>
      </c>
      <c r="M43" s="418" t="s">
        <v>18</v>
      </c>
      <c r="N43" s="413"/>
      <c r="P43" s="502" t="s">
        <v>33</v>
      </c>
      <c r="Q43" s="503"/>
      <c r="R43" s="503"/>
      <c r="S43" s="503"/>
      <c r="T43" s="503"/>
      <c r="U43" s="503"/>
      <c r="V43" s="503"/>
      <c r="W43" s="503"/>
      <c r="X43" s="503"/>
      <c r="Y43" s="503"/>
      <c r="Z43" s="329" t="s">
        <v>77</v>
      </c>
      <c r="AA43" s="425" t="s">
        <v>15</v>
      </c>
      <c r="AB43" s="425" t="s">
        <v>16</v>
      </c>
      <c r="AC43" s="414" t="s">
        <v>18</v>
      </c>
      <c r="AD43" s="268" t="s">
        <v>114</v>
      </c>
      <c r="AE43" s="413"/>
      <c r="AF43" s="413"/>
      <c r="AG43" s="502" t="s">
        <v>33</v>
      </c>
      <c r="AH43" s="503"/>
      <c r="AI43" s="503"/>
      <c r="AJ43" s="503"/>
      <c r="AK43" s="503"/>
      <c r="AL43" s="503"/>
      <c r="AM43" s="503"/>
      <c r="AN43" s="503"/>
      <c r="AO43" s="503"/>
      <c r="AP43" s="503"/>
      <c r="AQ43" s="329" t="s">
        <v>211</v>
      </c>
      <c r="AR43" s="425" t="s">
        <v>15</v>
      </c>
      <c r="AS43" s="425" t="s">
        <v>16</v>
      </c>
      <c r="AT43" s="414" t="s">
        <v>213</v>
      </c>
      <c r="AU43" s="268" t="s">
        <v>110</v>
      </c>
    </row>
    <row r="44" spans="1:47" x14ac:dyDescent="0.35">
      <c r="A44" s="415">
        <v>1</v>
      </c>
      <c r="B44" s="492"/>
      <c r="C44" s="492"/>
      <c r="D44" s="492"/>
      <c r="E44" s="492"/>
      <c r="F44" s="492"/>
      <c r="G44" s="492"/>
      <c r="H44" s="492"/>
      <c r="I44" s="492"/>
      <c r="J44" s="234">
        <v>0</v>
      </c>
      <c r="K44" s="234">
        <v>0</v>
      </c>
      <c r="L44" s="234">
        <v>0</v>
      </c>
      <c r="M44" s="236">
        <f t="shared" ref="M44:M59" si="39">SUM(J44:L44)</f>
        <v>0</v>
      </c>
      <c r="N44" s="223"/>
      <c r="P44" s="415">
        <v>1</v>
      </c>
      <c r="Q44" s="496"/>
      <c r="R44" s="496"/>
      <c r="S44" s="496"/>
      <c r="T44" s="496"/>
      <c r="U44" s="496"/>
      <c r="V44" s="496"/>
      <c r="W44" s="496"/>
      <c r="X44" s="496"/>
      <c r="Y44" s="496"/>
      <c r="Z44" s="234">
        <v>0</v>
      </c>
      <c r="AA44" s="234">
        <v>0</v>
      </c>
      <c r="AB44" s="234">
        <v>0</v>
      </c>
      <c r="AC44" s="295">
        <f t="shared" ref="AC44:AC46" si="40">SUM(Z44:AB44)</f>
        <v>0</v>
      </c>
      <c r="AD44" s="296">
        <f>M44-AC44</f>
        <v>0</v>
      </c>
      <c r="AE44" s="223"/>
      <c r="AF44" s="223"/>
      <c r="AG44" s="415">
        <v>1</v>
      </c>
      <c r="AH44" s="496"/>
      <c r="AI44" s="496"/>
      <c r="AJ44" s="496"/>
      <c r="AK44" s="496"/>
      <c r="AL44" s="496"/>
      <c r="AM44" s="496"/>
      <c r="AN44" s="496"/>
      <c r="AO44" s="496"/>
      <c r="AP44" s="496"/>
      <c r="AQ44" s="234">
        <v>0</v>
      </c>
      <c r="AR44" s="234">
        <v>0</v>
      </c>
      <c r="AS44" s="234">
        <v>0</v>
      </c>
      <c r="AT44" s="277">
        <f t="shared" ref="AT44:AT46" si="41">SUM(AQ44:AS44)</f>
        <v>0</v>
      </c>
      <c r="AU44" s="278">
        <f>IF($S$73&lt;&gt;0, AC44-AT44, M44-AT44)</f>
        <v>0</v>
      </c>
    </row>
    <row r="45" spans="1:47" x14ac:dyDescent="0.35">
      <c r="A45" s="415">
        <v>2</v>
      </c>
      <c r="B45" s="492"/>
      <c r="C45" s="492"/>
      <c r="D45" s="492"/>
      <c r="E45" s="492"/>
      <c r="F45" s="492"/>
      <c r="G45" s="492"/>
      <c r="H45" s="492"/>
      <c r="I45" s="492"/>
      <c r="J45" s="234">
        <v>0</v>
      </c>
      <c r="K45" s="234">
        <v>0</v>
      </c>
      <c r="L45" s="234">
        <v>0</v>
      </c>
      <c r="M45" s="236">
        <f>SUM(J45:L45)</f>
        <v>0</v>
      </c>
      <c r="N45" s="223"/>
      <c r="P45" s="415">
        <v>2</v>
      </c>
      <c r="Q45" s="496"/>
      <c r="R45" s="496"/>
      <c r="S45" s="496"/>
      <c r="T45" s="496"/>
      <c r="U45" s="496"/>
      <c r="V45" s="496"/>
      <c r="W45" s="496"/>
      <c r="X45" s="496"/>
      <c r="Y45" s="496"/>
      <c r="Z45" s="234">
        <v>0</v>
      </c>
      <c r="AA45" s="234">
        <v>0</v>
      </c>
      <c r="AB45" s="234">
        <v>0</v>
      </c>
      <c r="AC45" s="295">
        <f t="shared" si="40"/>
        <v>0</v>
      </c>
      <c r="AD45" s="296">
        <f t="shared" ref="AD45:AD46" si="42">M45-AC45</f>
        <v>0</v>
      </c>
      <c r="AE45" s="223"/>
      <c r="AF45" s="223"/>
      <c r="AG45" s="415">
        <v>2</v>
      </c>
      <c r="AH45" s="496"/>
      <c r="AI45" s="496"/>
      <c r="AJ45" s="496"/>
      <c r="AK45" s="496"/>
      <c r="AL45" s="496"/>
      <c r="AM45" s="496"/>
      <c r="AN45" s="496"/>
      <c r="AO45" s="496"/>
      <c r="AP45" s="496"/>
      <c r="AQ45" s="234">
        <v>0</v>
      </c>
      <c r="AR45" s="234">
        <v>0</v>
      </c>
      <c r="AS45" s="234">
        <v>0</v>
      </c>
      <c r="AT45" s="277">
        <f t="shared" si="41"/>
        <v>0</v>
      </c>
      <c r="AU45" s="278">
        <f>IF($S$73&lt;&gt;0, AC45-AT45, M45-AT45)</f>
        <v>0</v>
      </c>
    </row>
    <row r="46" spans="1:47" x14ac:dyDescent="0.35">
      <c r="A46" s="415">
        <v>3</v>
      </c>
      <c r="B46" s="492"/>
      <c r="C46" s="492"/>
      <c r="D46" s="492"/>
      <c r="E46" s="492"/>
      <c r="F46" s="492"/>
      <c r="G46" s="492"/>
      <c r="H46" s="492"/>
      <c r="I46" s="492"/>
      <c r="J46" s="234">
        <v>0</v>
      </c>
      <c r="K46" s="234">
        <v>0</v>
      </c>
      <c r="L46" s="234">
        <v>0</v>
      </c>
      <c r="M46" s="236">
        <f>SUM(J46:L46)</f>
        <v>0</v>
      </c>
      <c r="N46" s="223"/>
      <c r="P46" s="415">
        <v>3</v>
      </c>
      <c r="Q46" s="496"/>
      <c r="R46" s="496"/>
      <c r="S46" s="496"/>
      <c r="T46" s="496"/>
      <c r="U46" s="496"/>
      <c r="V46" s="496"/>
      <c r="W46" s="496"/>
      <c r="X46" s="496"/>
      <c r="Y46" s="496"/>
      <c r="Z46" s="234">
        <v>0</v>
      </c>
      <c r="AA46" s="234">
        <v>0</v>
      </c>
      <c r="AB46" s="234">
        <v>0</v>
      </c>
      <c r="AC46" s="295">
        <f t="shared" si="40"/>
        <v>0</v>
      </c>
      <c r="AD46" s="296">
        <f t="shared" si="42"/>
        <v>0</v>
      </c>
      <c r="AE46" s="223"/>
      <c r="AF46" s="223"/>
      <c r="AG46" s="415">
        <v>3</v>
      </c>
      <c r="AH46" s="496"/>
      <c r="AI46" s="496"/>
      <c r="AJ46" s="496"/>
      <c r="AK46" s="496"/>
      <c r="AL46" s="496"/>
      <c r="AM46" s="496"/>
      <c r="AN46" s="496"/>
      <c r="AO46" s="496"/>
      <c r="AP46" s="496"/>
      <c r="AQ46" s="234">
        <v>0</v>
      </c>
      <c r="AR46" s="234">
        <v>0</v>
      </c>
      <c r="AS46" s="234">
        <v>0</v>
      </c>
      <c r="AT46" s="277">
        <f t="shared" si="41"/>
        <v>0</v>
      </c>
      <c r="AU46" s="278">
        <f>IF($S$73&lt;&gt;0, AC46-AT46, M46-AT46)</f>
        <v>0</v>
      </c>
    </row>
    <row r="47" spans="1:47" ht="16" thickBot="1" x14ac:dyDescent="0.4">
      <c r="A47" s="504" t="s">
        <v>26</v>
      </c>
      <c r="B47" s="505"/>
      <c r="C47" s="505"/>
      <c r="D47" s="505"/>
      <c r="E47" s="505"/>
      <c r="F47" s="505"/>
      <c r="G47" s="505"/>
      <c r="H47" s="505"/>
      <c r="I47" s="505"/>
      <c r="J47" s="250">
        <f>SUM(J44:J46)</f>
        <v>0</v>
      </c>
      <c r="K47" s="250">
        <f t="shared" ref="K47" si="43">SUM(K44:K46)</f>
        <v>0</v>
      </c>
      <c r="L47" s="250">
        <f>SUM(L44:L46)</f>
        <v>0</v>
      </c>
      <c r="M47" s="237">
        <f t="shared" si="39"/>
        <v>0</v>
      </c>
      <c r="N47" s="223"/>
      <c r="P47" s="504" t="s">
        <v>26</v>
      </c>
      <c r="Q47" s="505"/>
      <c r="R47" s="505"/>
      <c r="S47" s="505"/>
      <c r="T47" s="505"/>
      <c r="U47" s="505"/>
      <c r="V47" s="505"/>
      <c r="W47" s="505"/>
      <c r="X47" s="505"/>
      <c r="Y47" s="505"/>
      <c r="Z47" s="293">
        <f>SUM(Z44:Z46)</f>
        <v>0</v>
      </c>
      <c r="AA47" s="293">
        <f t="shared" ref="AA47:AC47" si="44">SUM(AA44:AA46)</f>
        <v>0</v>
      </c>
      <c r="AB47" s="293">
        <f t="shared" si="44"/>
        <v>0</v>
      </c>
      <c r="AC47" s="293">
        <f t="shared" si="44"/>
        <v>0</v>
      </c>
      <c r="AD47" s="294">
        <f>SUM(AD44:AD46)</f>
        <v>0</v>
      </c>
      <c r="AE47" s="223"/>
      <c r="AF47" s="223"/>
      <c r="AG47" s="504" t="s">
        <v>26</v>
      </c>
      <c r="AH47" s="505"/>
      <c r="AI47" s="505"/>
      <c r="AJ47" s="505"/>
      <c r="AK47" s="505"/>
      <c r="AL47" s="505"/>
      <c r="AM47" s="505"/>
      <c r="AN47" s="505"/>
      <c r="AO47" s="505"/>
      <c r="AP47" s="505"/>
      <c r="AQ47" s="275">
        <f>SUM(AQ44:AQ46)</f>
        <v>0</v>
      </c>
      <c r="AR47" s="275">
        <f t="shared" ref="AR47:AU47" si="45">SUM(AR44:AR46)</f>
        <v>0</v>
      </c>
      <c r="AS47" s="275">
        <f t="shared" si="45"/>
        <v>0</v>
      </c>
      <c r="AT47" s="275">
        <f t="shared" si="45"/>
        <v>0</v>
      </c>
      <c r="AU47" s="276">
        <f t="shared" si="45"/>
        <v>0</v>
      </c>
    </row>
    <row r="48" spans="1:47" s="358" customFormat="1" ht="3.75" customHeight="1" thickBot="1" x14ac:dyDescent="0.4">
      <c r="A48" s="413"/>
      <c r="B48" s="413"/>
      <c r="C48" s="413"/>
      <c r="D48" s="413"/>
      <c r="E48" s="413"/>
      <c r="F48" s="413"/>
      <c r="G48" s="413"/>
      <c r="H48" s="413"/>
      <c r="I48" s="413"/>
      <c r="J48" s="246"/>
      <c r="K48" s="246"/>
      <c r="L48" s="246"/>
      <c r="M48" s="246"/>
      <c r="N48" s="223"/>
      <c r="Q48" s="413"/>
      <c r="R48" s="413"/>
      <c r="S48" s="413"/>
      <c r="T48" s="413"/>
      <c r="U48" s="413"/>
      <c r="V48" s="413"/>
      <c r="W48" s="413"/>
      <c r="X48" s="413"/>
      <c r="Y48" s="413"/>
      <c r="Z48" s="246"/>
      <c r="AA48" s="246"/>
      <c r="AB48" s="246"/>
      <c r="AC48" s="246"/>
      <c r="AD48" s="246"/>
      <c r="AE48" s="223"/>
      <c r="AF48" s="223"/>
      <c r="AH48" s="413"/>
      <c r="AI48" s="413"/>
      <c r="AJ48" s="413"/>
      <c r="AK48" s="413"/>
      <c r="AL48" s="413"/>
      <c r="AM48" s="413"/>
      <c r="AN48" s="413"/>
      <c r="AO48" s="413"/>
      <c r="AP48" s="413"/>
      <c r="AQ48" s="246"/>
      <c r="AR48" s="246"/>
      <c r="AS48" s="246"/>
      <c r="AT48" s="246"/>
      <c r="AU48" s="246"/>
    </row>
    <row r="49" spans="1:47" s="242" customFormat="1" x14ac:dyDescent="0.35">
      <c r="A49" s="502" t="s">
        <v>27</v>
      </c>
      <c r="B49" s="503"/>
      <c r="C49" s="503"/>
      <c r="D49" s="503"/>
      <c r="E49" s="503"/>
      <c r="F49" s="503"/>
      <c r="G49" s="503"/>
      <c r="H49" s="503"/>
      <c r="I49" s="503"/>
      <c r="J49" s="425" t="s">
        <v>17</v>
      </c>
      <c r="K49" s="425" t="s">
        <v>15</v>
      </c>
      <c r="L49" s="425" t="s">
        <v>16</v>
      </c>
      <c r="M49" s="418" t="s">
        <v>18</v>
      </c>
      <c r="N49" s="413"/>
      <c r="P49" s="502" t="s">
        <v>27</v>
      </c>
      <c r="Q49" s="503"/>
      <c r="R49" s="503"/>
      <c r="S49" s="503"/>
      <c r="T49" s="503"/>
      <c r="U49" s="503"/>
      <c r="V49" s="503"/>
      <c r="W49" s="503"/>
      <c r="X49" s="503"/>
      <c r="Y49" s="503"/>
      <c r="Z49" s="329" t="s">
        <v>77</v>
      </c>
      <c r="AA49" s="425" t="s">
        <v>15</v>
      </c>
      <c r="AB49" s="425" t="s">
        <v>16</v>
      </c>
      <c r="AC49" s="414" t="s">
        <v>18</v>
      </c>
      <c r="AD49" s="268" t="s">
        <v>114</v>
      </c>
      <c r="AE49" s="413"/>
      <c r="AF49" s="413"/>
      <c r="AG49" s="502" t="s">
        <v>27</v>
      </c>
      <c r="AH49" s="503"/>
      <c r="AI49" s="503"/>
      <c r="AJ49" s="503"/>
      <c r="AK49" s="503"/>
      <c r="AL49" s="503"/>
      <c r="AM49" s="503"/>
      <c r="AN49" s="503"/>
      <c r="AO49" s="503"/>
      <c r="AP49" s="503"/>
      <c r="AQ49" s="329" t="s">
        <v>211</v>
      </c>
      <c r="AR49" s="425" t="s">
        <v>15</v>
      </c>
      <c r="AS49" s="425" t="s">
        <v>16</v>
      </c>
      <c r="AT49" s="414" t="s">
        <v>213</v>
      </c>
      <c r="AU49" s="268" t="s">
        <v>110</v>
      </c>
    </row>
    <row r="50" spans="1:47" x14ac:dyDescent="0.35">
      <c r="A50" s="415">
        <v>1</v>
      </c>
      <c r="B50" s="228" t="s">
        <v>28</v>
      </c>
      <c r="C50" s="492"/>
      <c r="D50" s="492"/>
      <c r="E50" s="492"/>
      <c r="F50" s="492"/>
      <c r="G50" s="492"/>
      <c r="H50" s="492"/>
      <c r="I50" s="492"/>
      <c r="J50" s="234">
        <v>0</v>
      </c>
      <c r="K50" s="234">
        <v>0</v>
      </c>
      <c r="L50" s="234">
        <v>0</v>
      </c>
      <c r="M50" s="236">
        <f t="shared" si="39"/>
        <v>0</v>
      </c>
      <c r="N50" s="223"/>
      <c r="P50" s="415">
        <v>1</v>
      </c>
      <c r="Q50" s="228" t="s">
        <v>28</v>
      </c>
      <c r="R50" s="617"/>
      <c r="S50" s="617"/>
      <c r="T50" s="617"/>
      <c r="U50" s="617"/>
      <c r="V50" s="617"/>
      <c r="W50" s="617"/>
      <c r="X50" s="617"/>
      <c r="Y50" s="617"/>
      <c r="Z50" s="234">
        <v>0</v>
      </c>
      <c r="AA50" s="234">
        <v>0</v>
      </c>
      <c r="AB50" s="234">
        <v>0</v>
      </c>
      <c r="AC50" s="295">
        <f t="shared" ref="AC50:AC58" si="46">SUM(Z50:AB50)</f>
        <v>0</v>
      </c>
      <c r="AD50" s="296">
        <f t="shared" ref="AD50:AD60" si="47">M50-AC50</f>
        <v>0</v>
      </c>
      <c r="AE50" s="223"/>
      <c r="AF50" s="223"/>
      <c r="AG50" s="415">
        <v>1</v>
      </c>
      <c r="AH50" s="228" t="s">
        <v>28</v>
      </c>
      <c r="AI50" s="416"/>
      <c r="AJ50" s="492"/>
      <c r="AK50" s="492"/>
      <c r="AL50" s="492"/>
      <c r="AM50" s="492"/>
      <c r="AN50" s="492"/>
      <c r="AO50" s="492"/>
      <c r="AP50" s="492"/>
      <c r="AQ50" s="234">
        <v>0</v>
      </c>
      <c r="AR50" s="234">
        <v>0</v>
      </c>
      <c r="AS50" s="234">
        <v>0</v>
      </c>
      <c r="AT50" s="277">
        <f t="shared" ref="AT50:AT59" si="48">SUM(AQ50:AS50)</f>
        <v>0</v>
      </c>
      <c r="AU50" s="278">
        <f t="shared" ref="AU50:AU60" si="49">IF($S$73&lt;&gt;0, AC50-AT50, M50-AT50)</f>
        <v>0</v>
      </c>
    </row>
    <row r="51" spans="1:47" x14ac:dyDescent="0.35">
      <c r="A51" s="415">
        <v>2</v>
      </c>
      <c r="B51" s="228" t="s">
        <v>31</v>
      </c>
      <c r="C51" s="492"/>
      <c r="D51" s="492"/>
      <c r="E51" s="492"/>
      <c r="F51" s="492"/>
      <c r="G51" s="492"/>
      <c r="H51" s="492"/>
      <c r="I51" s="492"/>
      <c r="J51" s="234">
        <v>0</v>
      </c>
      <c r="K51" s="234">
        <v>0</v>
      </c>
      <c r="L51" s="234">
        <v>0</v>
      </c>
      <c r="M51" s="236">
        <f t="shared" si="39"/>
        <v>0</v>
      </c>
      <c r="N51" s="223"/>
      <c r="P51" s="415">
        <v>2</v>
      </c>
      <c r="Q51" s="228" t="s">
        <v>31</v>
      </c>
      <c r="R51" s="617"/>
      <c r="S51" s="617"/>
      <c r="T51" s="617"/>
      <c r="U51" s="617"/>
      <c r="V51" s="617"/>
      <c r="W51" s="617"/>
      <c r="X51" s="617"/>
      <c r="Y51" s="617"/>
      <c r="Z51" s="234">
        <v>0</v>
      </c>
      <c r="AA51" s="234">
        <v>0</v>
      </c>
      <c r="AB51" s="234">
        <v>0</v>
      </c>
      <c r="AC51" s="295">
        <f t="shared" si="46"/>
        <v>0</v>
      </c>
      <c r="AD51" s="296">
        <f t="shared" si="47"/>
        <v>0</v>
      </c>
      <c r="AE51" s="223"/>
      <c r="AF51" s="223"/>
      <c r="AG51" s="415">
        <v>2</v>
      </c>
      <c r="AH51" s="228" t="s">
        <v>31</v>
      </c>
      <c r="AI51" s="416"/>
      <c r="AJ51" s="492"/>
      <c r="AK51" s="492"/>
      <c r="AL51" s="492"/>
      <c r="AM51" s="492"/>
      <c r="AN51" s="492"/>
      <c r="AO51" s="492"/>
      <c r="AP51" s="492"/>
      <c r="AQ51" s="234">
        <v>0</v>
      </c>
      <c r="AR51" s="234">
        <v>0</v>
      </c>
      <c r="AS51" s="234">
        <v>0</v>
      </c>
      <c r="AT51" s="277">
        <f t="shared" si="48"/>
        <v>0</v>
      </c>
      <c r="AU51" s="278">
        <f t="shared" si="49"/>
        <v>0</v>
      </c>
    </row>
    <row r="52" spans="1:47" x14ac:dyDescent="0.35">
      <c r="A52" s="415">
        <v>3</v>
      </c>
      <c r="B52" s="228" t="s">
        <v>32</v>
      </c>
      <c r="C52" s="492"/>
      <c r="D52" s="492"/>
      <c r="E52" s="492"/>
      <c r="F52" s="492"/>
      <c r="G52" s="492"/>
      <c r="H52" s="492"/>
      <c r="I52" s="492"/>
      <c r="J52" s="234">
        <v>0</v>
      </c>
      <c r="K52" s="234">
        <v>0</v>
      </c>
      <c r="L52" s="234">
        <v>0</v>
      </c>
      <c r="M52" s="236">
        <f t="shared" si="39"/>
        <v>0</v>
      </c>
      <c r="N52" s="223"/>
      <c r="P52" s="415">
        <v>3</v>
      </c>
      <c r="Q52" s="228" t="s">
        <v>32</v>
      </c>
      <c r="R52" s="617"/>
      <c r="S52" s="617"/>
      <c r="T52" s="617"/>
      <c r="U52" s="617"/>
      <c r="V52" s="617"/>
      <c r="W52" s="617"/>
      <c r="X52" s="617"/>
      <c r="Y52" s="617"/>
      <c r="Z52" s="234">
        <v>0</v>
      </c>
      <c r="AA52" s="234">
        <v>0</v>
      </c>
      <c r="AB52" s="234">
        <v>0</v>
      </c>
      <c r="AC52" s="295">
        <f t="shared" si="46"/>
        <v>0</v>
      </c>
      <c r="AD52" s="296">
        <f t="shared" si="47"/>
        <v>0</v>
      </c>
      <c r="AE52" s="223"/>
      <c r="AF52" s="223"/>
      <c r="AG52" s="415">
        <v>3</v>
      </c>
      <c r="AH52" s="228" t="s">
        <v>32</v>
      </c>
      <c r="AI52" s="416"/>
      <c r="AJ52" s="492"/>
      <c r="AK52" s="492"/>
      <c r="AL52" s="492"/>
      <c r="AM52" s="492"/>
      <c r="AN52" s="492"/>
      <c r="AO52" s="492"/>
      <c r="AP52" s="492"/>
      <c r="AQ52" s="234">
        <v>0</v>
      </c>
      <c r="AR52" s="234">
        <v>0</v>
      </c>
      <c r="AS52" s="234">
        <v>0</v>
      </c>
      <c r="AT52" s="277">
        <f t="shared" si="48"/>
        <v>0</v>
      </c>
      <c r="AU52" s="278">
        <f t="shared" si="49"/>
        <v>0</v>
      </c>
    </row>
    <row r="53" spans="1:47" s="358" customFormat="1" x14ac:dyDescent="0.35">
      <c r="A53" s="229">
        <v>4</v>
      </c>
      <c r="B53" s="228" t="s">
        <v>72</v>
      </c>
      <c r="C53" s="492"/>
      <c r="D53" s="492"/>
      <c r="E53" s="492"/>
      <c r="F53" s="492"/>
      <c r="G53" s="492"/>
      <c r="H53" s="492"/>
      <c r="I53" s="492"/>
      <c r="J53" s="234">
        <v>0</v>
      </c>
      <c r="K53" s="234">
        <v>0</v>
      </c>
      <c r="L53" s="234">
        <v>0</v>
      </c>
      <c r="M53" s="236">
        <f t="shared" si="39"/>
        <v>0</v>
      </c>
      <c r="N53" s="223"/>
      <c r="P53" s="229">
        <v>4</v>
      </c>
      <c r="Q53" s="228" t="s">
        <v>72</v>
      </c>
      <c r="R53" s="633"/>
      <c r="S53" s="633"/>
      <c r="T53" s="633"/>
      <c r="U53" s="633"/>
      <c r="V53" s="633"/>
      <c r="W53" s="633"/>
      <c r="X53" s="633"/>
      <c r="Y53" s="633"/>
      <c r="Z53" s="234">
        <v>0</v>
      </c>
      <c r="AA53" s="234">
        <v>0</v>
      </c>
      <c r="AB53" s="234">
        <v>0</v>
      </c>
      <c r="AC53" s="295">
        <f t="shared" si="46"/>
        <v>0</v>
      </c>
      <c r="AD53" s="296">
        <f t="shared" si="47"/>
        <v>0</v>
      </c>
      <c r="AE53" s="223"/>
      <c r="AF53" s="223"/>
      <c r="AG53" s="229">
        <v>4</v>
      </c>
      <c r="AH53" s="228" t="s">
        <v>72</v>
      </c>
      <c r="AI53" s="437"/>
      <c r="AJ53" s="492"/>
      <c r="AK53" s="492"/>
      <c r="AL53" s="492"/>
      <c r="AM53" s="492"/>
      <c r="AN53" s="492"/>
      <c r="AO53" s="492"/>
      <c r="AP53" s="492"/>
      <c r="AQ53" s="234">
        <v>0</v>
      </c>
      <c r="AR53" s="234">
        <v>0</v>
      </c>
      <c r="AS53" s="234">
        <v>0</v>
      </c>
      <c r="AT53" s="277">
        <f t="shared" si="48"/>
        <v>0</v>
      </c>
      <c r="AU53" s="278">
        <f t="shared" si="49"/>
        <v>0</v>
      </c>
    </row>
    <row r="54" spans="1:47" x14ac:dyDescent="0.35">
      <c r="A54" s="415">
        <v>5</v>
      </c>
      <c r="B54" s="228" t="s">
        <v>29</v>
      </c>
      <c r="C54" s="492"/>
      <c r="D54" s="492"/>
      <c r="E54" s="492"/>
      <c r="F54" s="492"/>
      <c r="G54" s="492"/>
      <c r="H54" s="492"/>
      <c r="I54" s="492"/>
      <c r="J54" s="234">
        <v>0</v>
      </c>
      <c r="K54" s="234">
        <v>0</v>
      </c>
      <c r="L54" s="234">
        <v>0</v>
      </c>
      <c r="M54" s="236">
        <f t="shared" si="39"/>
        <v>0</v>
      </c>
      <c r="N54" s="223"/>
      <c r="P54" s="415">
        <v>5</v>
      </c>
      <c r="Q54" s="228" t="s">
        <v>29</v>
      </c>
      <c r="R54" s="617"/>
      <c r="S54" s="617"/>
      <c r="T54" s="617"/>
      <c r="U54" s="617"/>
      <c r="V54" s="617"/>
      <c r="W54" s="617"/>
      <c r="X54" s="617"/>
      <c r="Y54" s="617"/>
      <c r="Z54" s="234">
        <v>0</v>
      </c>
      <c r="AA54" s="234">
        <v>0</v>
      </c>
      <c r="AB54" s="234">
        <v>0</v>
      </c>
      <c r="AC54" s="295">
        <f t="shared" si="46"/>
        <v>0</v>
      </c>
      <c r="AD54" s="296">
        <f t="shared" si="47"/>
        <v>0</v>
      </c>
      <c r="AE54" s="223"/>
      <c r="AF54" s="223"/>
      <c r="AG54" s="415">
        <v>5</v>
      </c>
      <c r="AH54" s="228" t="s">
        <v>29</v>
      </c>
      <c r="AI54" s="416"/>
      <c r="AJ54" s="492"/>
      <c r="AK54" s="492"/>
      <c r="AL54" s="492"/>
      <c r="AM54" s="492"/>
      <c r="AN54" s="492"/>
      <c r="AO54" s="492"/>
      <c r="AP54" s="492"/>
      <c r="AQ54" s="234">
        <v>0</v>
      </c>
      <c r="AR54" s="234">
        <v>0</v>
      </c>
      <c r="AS54" s="234">
        <v>0</v>
      </c>
      <c r="AT54" s="277">
        <f t="shared" si="48"/>
        <v>0</v>
      </c>
      <c r="AU54" s="278">
        <f t="shared" si="49"/>
        <v>0</v>
      </c>
    </row>
    <row r="55" spans="1:47" x14ac:dyDescent="0.35">
      <c r="A55" s="415">
        <v>6</v>
      </c>
      <c r="B55" s="228" t="s">
        <v>30</v>
      </c>
      <c r="C55" s="492"/>
      <c r="D55" s="492"/>
      <c r="E55" s="492"/>
      <c r="F55" s="492"/>
      <c r="G55" s="492"/>
      <c r="H55" s="492"/>
      <c r="I55" s="492"/>
      <c r="J55" s="234">
        <v>0</v>
      </c>
      <c r="K55" s="234">
        <v>0</v>
      </c>
      <c r="L55" s="234">
        <v>0</v>
      </c>
      <c r="M55" s="236">
        <f>SUM(J55:L55)</f>
        <v>0</v>
      </c>
      <c r="N55" s="223"/>
      <c r="P55" s="415">
        <v>6</v>
      </c>
      <c r="Q55" s="228" t="s">
        <v>30</v>
      </c>
      <c r="R55" s="617"/>
      <c r="S55" s="617"/>
      <c r="T55" s="617"/>
      <c r="U55" s="617"/>
      <c r="V55" s="617"/>
      <c r="W55" s="617"/>
      <c r="X55" s="617"/>
      <c r="Y55" s="617"/>
      <c r="Z55" s="234">
        <v>0</v>
      </c>
      <c r="AA55" s="234">
        <v>0</v>
      </c>
      <c r="AB55" s="234">
        <v>0</v>
      </c>
      <c r="AC55" s="295">
        <f t="shared" si="46"/>
        <v>0</v>
      </c>
      <c r="AD55" s="296">
        <f t="shared" si="47"/>
        <v>0</v>
      </c>
      <c r="AE55" s="223"/>
      <c r="AF55" s="223"/>
      <c r="AG55" s="415">
        <v>6</v>
      </c>
      <c r="AH55" s="228" t="s">
        <v>30</v>
      </c>
      <c r="AI55" s="416"/>
      <c r="AJ55" s="492"/>
      <c r="AK55" s="492"/>
      <c r="AL55" s="492"/>
      <c r="AM55" s="492"/>
      <c r="AN55" s="492"/>
      <c r="AO55" s="492"/>
      <c r="AP55" s="492"/>
      <c r="AQ55" s="234">
        <v>0</v>
      </c>
      <c r="AR55" s="234">
        <v>0</v>
      </c>
      <c r="AS55" s="234">
        <v>0</v>
      </c>
      <c r="AT55" s="277">
        <f t="shared" si="48"/>
        <v>0</v>
      </c>
      <c r="AU55" s="278">
        <f t="shared" si="49"/>
        <v>0</v>
      </c>
    </row>
    <row r="56" spans="1:47" x14ac:dyDescent="0.35">
      <c r="A56" s="415">
        <v>7</v>
      </c>
      <c r="B56" s="228" t="s">
        <v>34</v>
      </c>
      <c r="C56" s="492"/>
      <c r="D56" s="492"/>
      <c r="E56" s="492"/>
      <c r="F56" s="492"/>
      <c r="G56" s="492"/>
      <c r="H56" s="492"/>
      <c r="I56" s="492"/>
      <c r="J56" s="234">
        <v>0</v>
      </c>
      <c r="K56" s="234">
        <v>0</v>
      </c>
      <c r="L56" s="234">
        <v>0</v>
      </c>
      <c r="M56" s="236">
        <f>SUM(J56:L56)</f>
        <v>0</v>
      </c>
      <c r="N56" s="223"/>
      <c r="P56" s="415">
        <v>7</v>
      </c>
      <c r="Q56" s="228" t="s">
        <v>34</v>
      </c>
      <c r="R56" s="617"/>
      <c r="S56" s="617"/>
      <c r="T56" s="617"/>
      <c r="U56" s="617"/>
      <c r="V56" s="617"/>
      <c r="W56" s="617"/>
      <c r="X56" s="617"/>
      <c r="Y56" s="617"/>
      <c r="Z56" s="234">
        <v>0</v>
      </c>
      <c r="AA56" s="234">
        <v>0</v>
      </c>
      <c r="AB56" s="234">
        <v>0</v>
      </c>
      <c r="AC56" s="295">
        <f t="shared" si="46"/>
        <v>0</v>
      </c>
      <c r="AD56" s="296">
        <f t="shared" si="47"/>
        <v>0</v>
      </c>
      <c r="AE56" s="223"/>
      <c r="AF56" s="223"/>
      <c r="AG56" s="415">
        <v>7</v>
      </c>
      <c r="AH56" s="228" t="s">
        <v>34</v>
      </c>
      <c r="AI56" s="416"/>
      <c r="AJ56" s="492"/>
      <c r="AK56" s="492"/>
      <c r="AL56" s="492"/>
      <c r="AM56" s="492"/>
      <c r="AN56" s="492"/>
      <c r="AO56" s="492"/>
      <c r="AP56" s="492"/>
      <c r="AQ56" s="234">
        <v>0</v>
      </c>
      <c r="AR56" s="234">
        <v>0</v>
      </c>
      <c r="AS56" s="234">
        <v>0</v>
      </c>
      <c r="AT56" s="277">
        <f t="shared" si="48"/>
        <v>0</v>
      </c>
      <c r="AU56" s="278">
        <f t="shared" si="49"/>
        <v>0</v>
      </c>
    </row>
    <row r="57" spans="1:47" x14ac:dyDescent="0.35">
      <c r="A57" s="415">
        <v>8</v>
      </c>
      <c r="B57" s="228" t="s">
        <v>35</v>
      </c>
      <c r="C57" s="492"/>
      <c r="D57" s="492"/>
      <c r="E57" s="492"/>
      <c r="F57" s="492"/>
      <c r="G57" s="492"/>
      <c r="H57" s="492"/>
      <c r="I57" s="492"/>
      <c r="J57" s="234">
        <v>0</v>
      </c>
      <c r="K57" s="234">
        <v>0</v>
      </c>
      <c r="L57" s="234">
        <v>0</v>
      </c>
      <c r="M57" s="236">
        <f>SUM(J57:L57)</f>
        <v>0</v>
      </c>
      <c r="N57" s="223"/>
      <c r="P57" s="415">
        <v>8</v>
      </c>
      <c r="Q57" s="228" t="s">
        <v>35</v>
      </c>
      <c r="R57" s="617"/>
      <c r="S57" s="617"/>
      <c r="T57" s="617"/>
      <c r="U57" s="617"/>
      <c r="V57" s="617"/>
      <c r="W57" s="617"/>
      <c r="X57" s="617"/>
      <c r="Y57" s="617"/>
      <c r="Z57" s="234">
        <v>0</v>
      </c>
      <c r="AA57" s="234">
        <v>0</v>
      </c>
      <c r="AB57" s="234">
        <v>0</v>
      </c>
      <c r="AC57" s="295">
        <f t="shared" si="46"/>
        <v>0</v>
      </c>
      <c r="AD57" s="296">
        <f t="shared" si="47"/>
        <v>0</v>
      </c>
      <c r="AE57" s="223"/>
      <c r="AF57" s="223"/>
      <c r="AG57" s="415">
        <v>8</v>
      </c>
      <c r="AH57" s="228" t="s">
        <v>35</v>
      </c>
      <c r="AI57" s="416"/>
      <c r="AJ57" s="492"/>
      <c r="AK57" s="492"/>
      <c r="AL57" s="492"/>
      <c r="AM57" s="492"/>
      <c r="AN57" s="492"/>
      <c r="AO57" s="492"/>
      <c r="AP57" s="492"/>
      <c r="AQ57" s="234">
        <v>0</v>
      </c>
      <c r="AR57" s="234">
        <v>0</v>
      </c>
      <c r="AS57" s="234">
        <v>0</v>
      </c>
      <c r="AT57" s="277">
        <f t="shared" si="48"/>
        <v>0</v>
      </c>
      <c r="AU57" s="278">
        <f t="shared" si="49"/>
        <v>0</v>
      </c>
    </row>
    <row r="58" spans="1:47" x14ac:dyDescent="0.35">
      <c r="A58" s="415">
        <v>9</v>
      </c>
      <c r="B58" s="228" t="s">
        <v>50</v>
      </c>
      <c r="C58" s="492"/>
      <c r="D58" s="492"/>
      <c r="E58" s="492"/>
      <c r="F58" s="492"/>
      <c r="G58" s="492"/>
      <c r="H58" s="492"/>
      <c r="I58" s="492"/>
      <c r="J58" s="234">
        <v>0</v>
      </c>
      <c r="K58" s="234">
        <v>0</v>
      </c>
      <c r="L58" s="234">
        <v>0</v>
      </c>
      <c r="M58" s="236">
        <f t="shared" si="39"/>
        <v>0</v>
      </c>
      <c r="N58" s="223"/>
      <c r="P58" s="415">
        <v>9</v>
      </c>
      <c r="Q58" s="228" t="s">
        <v>50</v>
      </c>
      <c r="R58" s="617"/>
      <c r="S58" s="617"/>
      <c r="T58" s="617"/>
      <c r="U58" s="617"/>
      <c r="V58" s="617"/>
      <c r="W58" s="617"/>
      <c r="X58" s="617"/>
      <c r="Y58" s="617"/>
      <c r="Z58" s="234">
        <v>0</v>
      </c>
      <c r="AA58" s="234">
        <v>0</v>
      </c>
      <c r="AB58" s="234">
        <v>0</v>
      </c>
      <c r="AC58" s="295">
        <f t="shared" si="46"/>
        <v>0</v>
      </c>
      <c r="AD58" s="296">
        <f t="shared" si="47"/>
        <v>0</v>
      </c>
      <c r="AE58" s="223"/>
      <c r="AF58" s="223"/>
      <c r="AG58" s="415">
        <v>9</v>
      </c>
      <c r="AH58" s="228" t="s">
        <v>50</v>
      </c>
      <c r="AI58" s="416"/>
      <c r="AJ58" s="492"/>
      <c r="AK58" s="492"/>
      <c r="AL58" s="492"/>
      <c r="AM58" s="492"/>
      <c r="AN58" s="492"/>
      <c r="AO58" s="492"/>
      <c r="AP58" s="492"/>
      <c r="AQ58" s="234">
        <v>0</v>
      </c>
      <c r="AR58" s="234">
        <v>0</v>
      </c>
      <c r="AS58" s="234">
        <v>0</v>
      </c>
      <c r="AT58" s="277">
        <f t="shared" si="48"/>
        <v>0</v>
      </c>
      <c r="AU58" s="278">
        <f t="shared" si="49"/>
        <v>0</v>
      </c>
    </row>
    <row r="59" spans="1:47" x14ac:dyDescent="0.35">
      <c r="A59" s="415">
        <v>10</v>
      </c>
      <c r="B59" s="313" t="s">
        <v>205</v>
      </c>
      <c r="C59" s="492"/>
      <c r="D59" s="492"/>
      <c r="E59" s="492"/>
      <c r="F59" s="492"/>
      <c r="G59" s="492"/>
      <c r="H59" s="492"/>
      <c r="I59" s="492"/>
      <c r="J59" s="234">
        <v>0</v>
      </c>
      <c r="K59" s="234">
        <v>0</v>
      </c>
      <c r="L59" s="234">
        <v>0</v>
      </c>
      <c r="M59" s="236">
        <f t="shared" si="39"/>
        <v>0</v>
      </c>
      <c r="N59" s="223"/>
      <c r="P59" s="415">
        <v>10</v>
      </c>
      <c r="Q59" s="417" t="s">
        <v>205</v>
      </c>
      <c r="R59" s="513"/>
      <c r="S59" s="513"/>
      <c r="T59" s="513"/>
      <c r="U59" s="513"/>
      <c r="V59" s="513"/>
      <c r="W59" s="513"/>
      <c r="X59" s="513"/>
      <c r="Y59" s="513"/>
      <c r="Z59" s="234">
        <v>0</v>
      </c>
      <c r="AA59" s="234">
        <v>0</v>
      </c>
      <c r="AB59" s="234">
        <v>0</v>
      </c>
      <c r="AC59" s="295">
        <f>SUM(Z59:AB59)</f>
        <v>0</v>
      </c>
      <c r="AD59" s="296">
        <f t="shared" si="47"/>
        <v>0</v>
      </c>
      <c r="AE59" s="223"/>
      <c r="AF59" s="223"/>
      <c r="AG59" s="415">
        <v>10</v>
      </c>
      <c r="AH59" s="513" t="s">
        <v>205</v>
      </c>
      <c r="AI59" s="513"/>
      <c r="AJ59" s="491"/>
      <c r="AK59" s="491"/>
      <c r="AL59" s="491"/>
      <c r="AM59" s="491"/>
      <c r="AN59" s="491"/>
      <c r="AO59" s="491"/>
      <c r="AP59" s="491"/>
      <c r="AQ59" s="234">
        <v>0</v>
      </c>
      <c r="AR59" s="234">
        <v>0</v>
      </c>
      <c r="AS59" s="234">
        <v>0</v>
      </c>
      <c r="AT59" s="277">
        <f t="shared" si="48"/>
        <v>0</v>
      </c>
      <c r="AU59" s="278">
        <f t="shared" si="49"/>
        <v>0</v>
      </c>
    </row>
    <row r="60" spans="1:47" ht="17.25" customHeight="1" x14ac:dyDescent="0.35">
      <c r="A60" s="415">
        <v>11</v>
      </c>
      <c r="B60" s="313" t="s">
        <v>205</v>
      </c>
      <c r="C60" s="492"/>
      <c r="D60" s="492"/>
      <c r="E60" s="492"/>
      <c r="F60" s="492"/>
      <c r="G60" s="492"/>
      <c r="H60" s="492"/>
      <c r="I60" s="492"/>
      <c r="J60" s="234">
        <v>0</v>
      </c>
      <c r="K60" s="234">
        <v>0</v>
      </c>
      <c r="L60" s="234">
        <v>0</v>
      </c>
      <c r="M60" s="236">
        <f>SUM(J60:L60)</f>
        <v>0</v>
      </c>
      <c r="N60" s="223"/>
      <c r="P60" s="415">
        <v>11</v>
      </c>
      <c r="Q60" s="417" t="s">
        <v>205</v>
      </c>
      <c r="R60" s="513"/>
      <c r="S60" s="513"/>
      <c r="T60" s="513"/>
      <c r="U60" s="513"/>
      <c r="V60" s="513"/>
      <c r="W60" s="513"/>
      <c r="X60" s="513"/>
      <c r="Y60" s="513"/>
      <c r="Z60" s="234">
        <v>0</v>
      </c>
      <c r="AA60" s="234">
        <v>0</v>
      </c>
      <c r="AB60" s="234">
        <v>0</v>
      </c>
      <c r="AC60" s="295">
        <f>SUM(Z60:AB60)</f>
        <v>0</v>
      </c>
      <c r="AD60" s="296">
        <f t="shared" si="47"/>
        <v>0</v>
      </c>
      <c r="AE60" s="223"/>
      <c r="AF60" s="223"/>
      <c r="AG60" s="415">
        <v>11</v>
      </c>
      <c r="AH60" s="513" t="s">
        <v>205</v>
      </c>
      <c r="AI60" s="513"/>
      <c r="AJ60" s="491"/>
      <c r="AK60" s="491"/>
      <c r="AL60" s="491"/>
      <c r="AM60" s="491"/>
      <c r="AN60" s="491"/>
      <c r="AO60" s="491"/>
      <c r="AP60" s="491"/>
      <c r="AQ60" s="234">
        <v>0</v>
      </c>
      <c r="AR60" s="234">
        <v>0</v>
      </c>
      <c r="AS60" s="234">
        <v>0</v>
      </c>
      <c r="AT60" s="277">
        <f>SUM(AQ60:AS60)</f>
        <v>0</v>
      </c>
      <c r="AU60" s="278">
        <f t="shared" si="49"/>
        <v>0</v>
      </c>
    </row>
    <row r="61" spans="1:47" ht="16" thickBot="1" x14ac:dyDescent="0.4">
      <c r="A61" s="504" t="s">
        <v>36</v>
      </c>
      <c r="B61" s="505"/>
      <c r="C61" s="505"/>
      <c r="D61" s="505"/>
      <c r="E61" s="505"/>
      <c r="F61" s="505"/>
      <c r="G61" s="505"/>
      <c r="H61" s="505"/>
      <c r="I61" s="505"/>
      <c r="J61" s="250">
        <f>SUM(J50:J60)</f>
        <v>0</v>
      </c>
      <c r="K61" s="250">
        <f t="shared" ref="K61:L61" si="50">SUM(K50:K60)</f>
        <v>0</v>
      </c>
      <c r="L61" s="250">
        <f t="shared" si="50"/>
        <v>0</v>
      </c>
      <c r="M61" s="237">
        <f>SUM(J61:L61)</f>
        <v>0</v>
      </c>
      <c r="N61" s="223"/>
      <c r="P61" s="578" t="s">
        <v>36</v>
      </c>
      <c r="Q61" s="579"/>
      <c r="R61" s="579"/>
      <c r="S61" s="579"/>
      <c r="T61" s="579"/>
      <c r="U61" s="579"/>
      <c r="V61" s="579"/>
      <c r="W61" s="579"/>
      <c r="X61" s="579"/>
      <c r="Y61" s="579"/>
      <c r="Z61" s="293">
        <f>SUM(Z50:Z60)</f>
        <v>0</v>
      </c>
      <c r="AA61" s="293">
        <f t="shared" ref="AA61:AB61" si="51">SUM(AA50:AA60)</f>
        <v>0</v>
      </c>
      <c r="AB61" s="293">
        <f t="shared" si="51"/>
        <v>0</v>
      </c>
      <c r="AC61" s="293">
        <f>SUM(AC50:AC60)</f>
        <v>0</v>
      </c>
      <c r="AD61" s="294">
        <f>SUM(AD50:AD60)</f>
        <v>0</v>
      </c>
      <c r="AE61" s="223"/>
      <c r="AF61" s="223"/>
      <c r="AG61" s="578" t="s">
        <v>36</v>
      </c>
      <c r="AH61" s="579"/>
      <c r="AI61" s="579"/>
      <c r="AJ61" s="579"/>
      <c r="AK61" s="579"/>
      <c r="AL61" s="579"/>
      <c r="AM61" s="579"/>
      <c r="AN61" s="579"/>
      <c r="AO61" s="579"/>
      <c r="AP61" s="579"/>
      <c r="AQ61" s="275">
        <f>SUM(AQ50:AQ60)</f>
        <v>0</v>
      </c>
      <c r="AR61" s="275">
        <f t="shared" ref="AR61:AU61" si="52">SUM(AR50:AR60)</f>
        <v>0</v>
      </c>
      <c r="AS61" s="275">
        <f t="shared" si="52"/>
        <v>0</v>
      </c>
      <c r="AT61" s="275">
        <f t="shared" si="52"/>
        <v>0</v>
      </c>
      <c r="AU61" s="276">
        <f t="shared" si="52"/>
        <v>0</v>
      </c>
    </row>
    <row r="62" spans="1:47" s="358" customFormat="1" ht="4.5" customHeight="1" x14ac:dyDescent="0.35">
      <c r="B62" s="281"/>
      <c r="C62" s="360"/>
      <c r="D62" s="360"/>
      <c r="E62" s="360"/>
      <c r="F62" s="360"/>
      <c r="G62" s="360"/>
      <c r="H62" s="360"/>
      <c r="I62" s="360"/>
      <c r="J62" s="283"/>
      <c r="K62" s="283"/>
      <c r="L62" s="283"/>
      <c r="M62" s="246"/>
      <c r="N62" s="223"/>
      <c r="R62" s="281"/>
      <c r="S62" s="284"/>
      <c r="T62" s="284"/>
      <c r="U62" s="284"/>
      <c r="V62" s="284"/>
      <c r="W62" s="284"/>
      <c r="X62" s="284"/>
      <c r="Y62" s="284"/>
      <c r="Z62" s="283"/>
      <c r="AA62" s="283"/>
      <c r="AB62" s="283"/>
      <c r="AC62" s="246"/>
      <c r="AD62" s="246"/>
      <c r="AE62" s="223"/>
      <c r="AF62" s="223"/>
      <c r="AI62" s="281"/>
      <c r="AJ62" s="284"/>
      <c r="AK62" s="284"/>
      <c r="AL62" s="284"/>
      <c r="AM62" s="284"/>
      <c r="AN62" s="284"/>
      <c r="AO62" s="284"/>
      <c r="AP62" s="284"/>
      <c r="AQ62" s="283"/>
      <c r="AR62" s="283"/>
      <c r="AS62" s="283"/>
      <c r="AT62" s="246"/>
      <c r="AU62" s="246"/>
    </row>
    <row r="63" spans="1:47" ht="3.75" customHeight="1" thickBot="1" x14ac:dyDescent="0.4">
      <c r="A63" s="242"/>
      <c r="B63" s="242"/>
      <c r="C63" s="242"/>
      <c r="D63" s="242"/>
      <c r="E63" s="242"/>
      <c r="F63" s="242"/>
      <c r="G63" s="242"/>
      <c r="H63" s="242"/>
      <c r="I63" s="413"/>
      <c r="J63" s="246"/>
      <c r="K63" s="246"/>
      <c r="L63" s="246"/>
      <c r="M63" s="246"/>
      <c r="N63" s="223"/>
      <c r="Q63" s="242"/>
      <c r="R63" s="242"/>
      <c r="S63" s="242"/>
      <c r="T63" s="242"/>
      <c r="U63" s="242"/>
      <c r="V63" s="242"/>
      <c r="W63" s="242"/>
      <c r="X63" s="242"/>
      <c r="Y63" s="413"/>
      <c r="Z63" s="246"/>
      <c r="AA63" s="246"/>
      <c r="AB63" s="246"/>
      <c r="AC63" s="246"/>
      <c r="AD63" s="246"/>
      <c r="AE63" s="223"/>
      <c r="AF63" s="223"/>
      <c r="AH63" s="242"/>
      <c r="AI63" s="242"/>
      <c r="AJ63" s="242"/>
      <c r="AK63" s="242"/>
      <c r="AL63" s="242"/>
      <c r="AM63" s="242"/>
      <c r="AN63" s="242"/>
      <c r="AO63" s="242"/>
      <c r="AP63" s="413"/>
      <c r="AQ63" s="246"/>
      <c r="AR63" s="246"/>
      <c r="AS63" s="246"/>
      <c r="AT63" s="246"/>
      <c r="AU63" s="246"/>
    </row>
    <row r="64" spans="1:47" x14ac:dyDescent="0.35">
      <c r="A64" s="544" t="s">
        <v>182</v>
      </c>
      <c r="B64" s="545"/>
      <c r="C64" s="545"/>
      <c r="D64" s="545"/>
      <c r="E64" s="545"/>
      <c r="F64" s="545"/>
      <c r="G64" s="545"/>
      <c r="H64" s="545"/>
      <c r="I64" s="545"/>
      <c r="J64" s="244">
        <f>SUM(J61,J47,J41,H34)</f>
        <v>0</v>
      </c>
      <c r="K64" s="244">
        <f>SUM(K61,K47,K41,K34)</f>
        <v>0</v>
      </c>
      <c r="L64" s="244">
        <f>SUM(L61,L47,L41,L34)</f>
        <v>0</v>
      </c>
      <c r="M64" s="245">
        <f t="shared" ref="M64" si="53">SUM(J64:L64)</f>
        <v>0</v>
      </c>
      <c r="N64" s="223"/>
      <c r="P64" s="544" t="s">
        <v>182</v>
      </c>
      <c r="Q64" s="545"/>
      <c r="R64" s="545"/>
      <c r="S64" s="545"/>
      <c r="T64" s="545"/>
      <c r="U64" s="545"/>
      <c r="V64" s="545"/>
      <c r="W64" s="545"/>
      <c r="X64" s="545"/>
      <c r="Y64" s="545"/>
      <c r="Z64" s="300">
        <f>SUM(Z61, Z47, Z41, X34)</f>
        <v>0</v>
      </c>
      <c r="AA64" s="300">
        <f>SUM(AA61, AA47, AA41, AA34)</f>
        <v>0</v>
      </c>
      <c r="AB64" s="300">
        <f>SUM(AB61, AB47, AB41, AB34)</f>
        <v>0</v>
      </c>
      <c r="AC64" s="300">
        <f>SUM(Z64:AB64)</f>
        <v>0</v>
      </c>
      <c r="AD64" s="301">
        <f>M64-AC64</f>
        <v>0</v>
      </c>
      <c r="AE64" s="223"/>
      <c r="AF64" s="223"/>
      <c r="AG64" s="544" t="s">
        <v>182</v>
      </c>
      <c r="AH64" s="545"/>
      <c r="AI64" s="545"/>
      <c r="AJ64" s="545"/>
      <c r="AK64" s="545"/>
      <c r="AL64" s="545"/>
      <c r="AM64" s="545"/>
      <c r="AN64" s="545"/>
      <c r="AO64" s="545"/>
      <c r="AP64" s="545"/>
      <c r="AQ64" s="286">
        <f>SUM(AQ61, AQ47, AQ41, AO34)</f>
        <v>0</v>
      </c>
      <c r="AR64" s="286">
        <f>SUM(AR61, AR47, AR41, AR34)</f>
        <v>0</v>
      </c>
      <c r="AS64" s="286">
        <f>SUM(AS61, AS47, AS41, AS34)</f>
        <v>0</v>
      </c>
      <c r="AT64" s="286">
        <f>SUM(AQ64:AS64)</f>
        <v>0</v>
      </c>
      <c r="AU64" s="287">
        <f>IF($S$73&lt;&gt;0, AC64-AT64, M64-AT64)</f>
        <v>0</v>
      </c>
    </row>
    <row r="65" spans="1:49" ht="16" thickBot="1" x14ac:dyDescent="0.4">
      <c r="A65" s="540" t="s">
        <v>183</v>
      </c>
      <c r="B65" s="541"/>
      <c r="C65" s="541"/>
      <c r="D65" s="541"/>
      <c r="E65" s="541"/>
      <c r="F65" s="541"/>
      <c r="G65" s="541"/>
      <c r="H65" s="541"/>
      <c r="I65" s="541"/>
      <c r="J65" s="593">
        <f xml:space="preserve"> SUM(K61, L61, K47, L47, K41, L41, K34, L34)</f>
        <v>0</v>
      </c>
      <c r="K65" s="593"/>
      <c r="L65" s="593"/>
      <c r="M65" s="594"/>
      <c r="N65" s="223"/>
      <c r="P65" s="540" t="s">
        <v>183</v>
      </c>
      <c r="Q65" s="541"/>
      <c r="R65" s="541"/>
      <c r="S65" s="541"/>
      <c r="T65" s="541"/>
      <c r="U65" s="541"/>
      <c r="V65" s="541"/>
      <c r="W65" s="541"/>
      <c r="X65" s="541"/>
      <c r="Y65" s="541"/>
      <c r="Z65" s="588">
        <f>SUM(AA61, AB61, AA47, AB47, AA41, AB41,AA34, AB34)</f>
        <v>0</v>
      </c>
      <c r="AA65" s="588"/>
      <c r="AB65" s="588"/>
      <c r="AC65" s="588"/>
      <c r="AD65" s="294">
        <f>J65-Z65</f>
        <v>0</v>
      </c>
      <c r="AE65" s="223"/>
      <c r="AF65" s="223"/>
      <c r="AG65" s="540" t="s">
        <v>183</v>
      </c>
      <c r="AH65" s="541"/>
      <c r="AI65" s="541"/>
      <c r="AJ65" s="541"/>
      <c r="AK65" s="541"/>
      <c r="AL65" s="541"/>
      <c r="AM65" s="541"/>
      <c r="AN65" s="541"/>
      <c r="AO65" s="541"/>
      <c r="AP65" s="541"/>
      <c r="AQ65" s="539">
        <f>SUM(AR61, AS61, AR47, AS47, AR41, AS41,AR34, AS34)</f>
        <v>0</v>
      </c>
      <c r="AR65" s="539"/>
      <c r="AS65" s="539"/>
      <c r="AT65" s="539"/>
      <c r="AU65" s="276">
        <f>IF($S$73&lt;&gt;0, AC65-AQ65, J65-AQ65)</f>
        <v>0</v>
      </c>
    </row>
    <row r="66" spans="1:49" s="224" customFormat="1" ht="16" thickBot="1" x14ac:dyDescent="0.4">
      <c r="A66" s="358"/>
      <c r="B66" s="413"/>
      <c r="C66" s="413"/>
      <c r="D66" s="413"/>
      <c r="E66" s="413"/>
      <c r="F66" s="413"/>
      <c r="G66" s="413"/>
      <c r="H66" s="413"/>
      <c r="I66" s="413"/>
      <c r="J66" s="258"/>
      <c r="K66" s="258"/>
      <c r="L66" s="258"/>
      <c r="M66" s="358"/>
      <c r="N66" s="223"/>
      <c r="O66" s="357"/>
      <c r="P66" s="358"/>
      <c r="Q66" s="358"/>
      <c r="R66" s="413"/>
      <c r="S66" s="413"/>
      <c r="T66" s="413"/>
      <c r="U66" s="413"/>
      <c r="V66" s="413"/>
      <c r="W66" s="413"/>
      <c r="X66" s="413"/>
      <c r="Y66" s="413"/>
      <c r="Z66" s="258"/>
      <c r="AA66" s="258"/>
      <c r="AB66" s="258"/>
      <c r="AC66" s="358"/>
      <c r="AD66" s="246"/>
      <c r="AE66" s="223"/>
      <c r="AF66" s="223"/>
      <c r="AG66" s="358"/>
      <c r="AH66" s="358"/>
      <c r="AI66" s="413"/>
      <c r="AJ66" s="413"/>
      <c r="AK66" s="413"/>
      <c r="AL66" s="413"/>
      <c r="AM66" s="413"/>
      <c r="AN66" s="413"/>
      <c r="AO66" s="413"/>
      <c r="AP66" s="413"/>
      <c r="AQ66" s="258"/>
      <c r="AR66" s="258"/>
      <c r="AS66" s="258"/>
      <c r="AT66" s="358"/>
      <c r="AU66" s="246"/>
      <c r="AV66" s="357"/>
      <c r="AW66" s="357"/>
    </row>
    <row r="67" spans="1:49" s="242" customFormat="1" x14ac:dyDescent="0.35">
      <c r="A67" s="502" t="s">
        <v>100</v>
      </c>
      <c r="B67" s="503"/>
      <c r="C67" s="503"/>
      <c r="D67" s="503"/>
      <c r="E67" s="503"/>
      <c r="F67" s="503"/>
      <c r="G67" s="503"/>
      <c r="H67" s="503"/>
      <c r="I67" s="503"/>
      <c r="J67" s="425" t="s">
        <v>17</v>
      </c>
      <c r="K67" s="542" t="s">
        <v>4</v>
      </c>
      <c r="L67" s="542"/>
      <c r="M67" s="418" t="s">
        <v>49</v>
      </c>
      <c r="N67" s="261"/>
      <c r="P67" s="502" t="s">
        <v>100</v>
      </c>
      <c r="Q67" s="503"/>
      <c r="R67" s="503"/>
      <c r="S67" s="503"/>
      <c r="T67" s="503"/>
      <c r="U67" s="503"/>
      <c r="V67" s="503"/>
      <c r="W67" s="503"/>
      <c r="X67" s="503"/>
      <c r="Y67" s="503"/>
      <c r="Z67" s="329" t="s">
        <v>77</v>
      </c>
      <c r="AA67" s="542" t="s">
        <v>4</v>
      </c>
      <c r="AB67" s="542"/>
      <c r="AC67" s="414" t="s">
        <v>18</v>
      </c>
      <c r="AD67" s="268" t="s">
        <v>114</v>
      </c>
      <c r="AE67" s="261"/>
      <c r="AF67" s="261"/>
      <c r="AG67" s="502" t="s">
        <v>100</v>
      </c>
      <c r="AH67" s="503"/>
      <c r="AI67" s="503"/>
      <c r="AJ67" s="503"/>
      <c r="AK67" s="503"/>
      <c r="AL67" s="503"/>
      <c r="AM67" s="503"/>
      <c r="AN67" s="503"/>
      <c r="AO67" s="503"/>
      <c r="AP67" s="503"/>
      <c r="AQ67" s="329" t="s">
        <v>212</v>
      </c>
      <c r="AR67" s="542" t="s">
        <v>4</v>
      </c>
      <c r="AS67" s="542"/>
      <c r="AT67" s="414" t="s">
        <v>214</v>
      </c>
      <c r="AU67" s="268" t="s">
        <v>110</v>
      </c>
    </row>
    <row r="68" spans="1:49" ht="16" thickBot="1" x14ac:dyDescent="0.4">
      <c r="A68" s="540" t="s">
        <v>37</v>
      </c>
      <c r="B68" s="541"/>
      <c r="C68" s="541"/>
      <c r="D68" s="541"/>
      <c r="E68" s="541"/>
      <c r="F68" s="541"/>
      <c r="G68" s="541"/>
      <c r="H68" s="541"/>
      <c r="I68" s="541"/>
      <c r="J68" s="243">
        <f>(SUM(J61, J47, J41, H34))*'Cumulative Budget'!$G$36</f>
        <v>0</v>
      </c>
      <c r="K68" s="593">
        <f>(SUM(K61, L61, K47, L47, K41, L41, K34, L34))*'Cumulative Budget'!$G$36</f>
        <v>0</v>
      </c>
      <c r="L68" s="593"/>
      <c r="M68" s="237">
        <f t="shared" ref="M68" si="54">SUM(J68:L68)</f>
        <v>0</v>
      </c>
      <c r="N68" s="223"/>
      <c r="P68" s="540" t="s">
        <v>37</v>
      </c>
      <c r="Q68" s="541"/>
      <c r="R68" s="541"/>
      <c r="S68" s="541"/>
      <c r="T68" s="541"/>
      <c r="U68" s="541"/>
      <c r="V68" s="541"/>
      <c r="W68" s="541"/>
      <c r="X68" s="541"/>
      <c r="Y68" s="541"/>
      <c r="Z68" s="302">
        <f>(SUM(Z61, Z47, Z41,X34))*'Cumulative Budget'!$G$36</f>
        <v>0</v>
      </c>
      <c r="AA68" s="588">
        <f>(SUM( AA61, AB61, AA47, AB47, AA41, AB41, AA34, AB34))*'Cumulative Budget'!$G$36</f>
        <v>0</v>
      </c>
      <c r="AB68" s="588"/>
      <c r="AC68" s="293">
        <f>SUM(Z68:AB68)</f>
        <v>0</v>
      </c>
      <c r="AD68" s="294">
        <f t="shared" ref="AD68" si="55">M68-AC68</f>
        <v>0</v>
      </c>
      <c r="AE68" s="223"/>
      <c r="AF68" s="223"/>
      <c r="AG68" s="540" t="s">
        <v>37</v>
      </c>
      <c r="AH68" s="541"/>
      <c r="AI68" s="541"/>
      <c r="AJ68" s="541"/>
      <c r="AK68" s="541"/>
      <c r="AL68" s="541"/>
      <c r="AM68" s="541"/>
      <c r="AN68" s="541"/>
      <c r="AO68" s="541"/>
      <c r="AP68" s="541"/>
      <c r="AQ68" s="443">
        <v>0</v>
      </c>
      <c r="AR68" s="563">
        <v>0</v>
      </c>
      <c r="AS68" s="563"/>
      <c r="AT68" s="275">
        <f>SUM(AQ68:AS68)</f>
        <v>0</v>
      </c>
      <c r="AU68" s="276">
        <f>IF($S$73&lt;&gt;0, AC68-AT68, M68-AT68)</f>
        <v>0</v>
      </c>
    </row>
    <row r="69" spans="1:49" s="358" customFormat="1" ht="16.5" customHeight="1" thickBot="1" x14ac:dyDescent="0.4">
      <c r="A69" s="359" t="s">
        <v>99</v>
      </c>
      <c r="B69" s="359"/>
      <c r="J69" s="233"/>
      <c r="K69" s="233"/>
      <c r="L69" s="233"/>
      <c r="M69" s="233"/>
      <c r="N69" s="223"/>
      <c r="O69" s="357"/>
      <c r="P69" s="359" t="s">
        <v>99</v>
      </c>
      <c r="Q69" s="359"/>
      <c r="R69" s="359"/>
      <c r="Z69" s="233"/>
      <c r="AA69" s="233"/>
      <c r="AB69" s="233"/>
      <c r="AC69" s="233"/>
      <c r="AD69" s="233"/>
      <c r="AE69" s="223"/>
      <c r="AF69" s="223"/>
      <c r="AG69" s="359" t="s">
        <v>99</v>
      </c>
      <c r="AH69" s="359"/>
      <c r="AI69" s="359"/>
      <c r="AQ69" s="233"/>
      <c r="AR69" s="233"/>
      <c r="AS69" s="233"/>
      <c r="AT69" s="233"/>
      <c r="AU69" s="233"/>
      <c r="AV69" s="357"/>
    </row>
    <row r="70" spans="1:49" s="331" customFormat="1" ht="16" thickBot="1" x14ac:dyDescent="0.4">
      <c r="A70" s="581" t="s">
        <v>101</v>
      </c>
      <c r="B70" s="582"/>
      <c r="C70" s="582"/>
      <c r="D70" s="582"/>
      <c r="E70" s="582"/>
      <c r="F70" s="582"/>
      <c r="G70" s="582"/>
      <c r="H70" s="582"/>
      <c r="I70" s="582"/>
      <c r="J70" s="239">
        <f>SUM(J68, J61, J47, J41, H34)</f>
        <v>0</v>
      </c>
      <c r="K70" s="211">
        <f>SUM(K68, K61, K47, K41, K34)</f>
        <v>0</v>
      </c>
      <c r="L70" s="239">
        <f>SUM(L61, L47, L41, L34)</f>
        <v>0</v>
      </c>
      <c r="M70" s="240">
        <f>SUM(J70:L70)</f>
        <v>0</v>
      </c>
      <c r="N70" s="246"/>
      <c r="P70" s="589" t="s">
        <v>101</v>
      </c>
      <c r="Q70" s="590"/>
      <c r="R70" s="590"/>
      <c r="S70" s="590"/>
      <c r="T70" s="590"/>
      <c r="U70" s="590"/>
      <c r="V70" s="590"/>
      <c r="W70" s="590"/>
      <c r="X70" s="590"/>
      <c r="Y70" s="590"/>
      <c r="Z70" s="303">
        <f xml:space="preserve"> SUM(Z68, Z61, Z47, Z41, X34)</f>
        <v>0</v>
      </c>
      <c r="AA70" s="212">
        <f xml:space="preserve"> SUM(AA68, AA61, AA47, AA41, AA34)</f>
        <v>0</v>
      </c>
      <c r="AB70" s="303">
        <f xml:space="preserve"> SUM(AB61, AB47, AB41, AB34)</f>
        <v>0</v>
      </c>
      <c r="AC70" s="297">
        <f>SUM(Z70:AB70)</f>
        <v>0</v>
      </c>
      <c r="AD70" s="298">
        <f>M70-AC70</f>
        <v>0</v>
      </c>
      <c r="AE70" s="246"/>
      <c r="AF70" s="246"/>
      <c r="AG70" s="564" t="s">
        <v>101</v>
      </c>
      <c r="AH70" s="565"/>
      <c r="AI70" s="565"/>
      <c r="AJ70" s="565"/>
      <c r="AK70" s="565"/>
      <c r="AL70" s="565"/>
      <c r="AM70" s="565"/>
      <c r="AN70" s="565"/>
      <c r="AO70" s="565"/>
      <c r="AP70" s="565"/>
      <c r="AQ70" s="288">
        <f xml:space="preserve"> SUM(AQ68, AQ61, AQ47, AQ41, AO34)</f>
        <v>0</v>
      </c>
      <c r="AR70" s="213">
        <f xml:space="preserve"> SUM(AR68, AR61, AR47, AR41, AR34)</f>
        <v>0</v>
      </c>
      <c r="AS70" s="288">
        <f xml:space="preserve"> SUM(AS61, AS47, AS41, AS34)</f>
        <v>0</v>
      </c>
      <c r="AT70" s="279">
        <f>SUM(AQ70:AS70)</f>
        <v>0</v>
      </c>
      <c r="AU70" s="280">
        <f>IF($S$73&lt;&gt;0, AC70-AT70, M70-AT70)</f>
        <v>0</v>
      </c>
    </row>
    <row r="71" spans="1:49" x14ac:dyDescent="0.35">
      <c r="F71" s="357"/>
      <c r="G71" s="357"/>
      <c r="N71" s="223"/>
    </row>
    <row r="72" spans="1:49" ht="16" thickBot="1" x14ac:dyDescent="0.4">
      <c r="F72" s="357"/>
      <c r="G72" s="357"/>
      <c r="K72" s="310"/>
      <c r="S72" s="270"/>
      <c r="T72" s="270"/>
      <c r="U72" s="270"/>
    </row>
    <row r="73" spans="1:49" x14ac:dyDescent="0.35">
      <c r="B73" s="576" t="s">
        <v>103</v>
      </c>
      <c r="C73" s="577"/>
      <c r="D73" s="264">
        <f>J70</f>
        <v>0</v>
      </c>
      <c r="F73" s="357"/>
      <c r="G73" s="357"/>
      <c r="O73" s="309"/>
      <c r="P73" s="640" t="s">
        <v>103</v>
      </c>
      <c r="Q73" s="641"/>
      <c r="R73" s="641"/>
      <c r="S73" s="194">
        <f>Z70</f>
        <v>0</v>
      </c>
      <c r="T73" s="583" t="s">
        <v>104</v>
      </c>
      <c r="U73" s="584"/>
      <c r="V73" s="160">
        <f>D73-S73</f>
        <v>0</v>
      </c>
      <c r="X73" s="430"/>
      <c r="Y73" s="601"/>
      <c r="Z73" s="601"/>
      <c r="AA73" s="430"/>
      <c r="AB73" s="430"/>
      <c r="AG73" s="642" t="s">
        <v>191</v>
      </c>
      <c r="AH73" s="548"/>
      <c r="AI73" s="548"/>
      <c r="AJ73" s="438">
        <f>AQ70</f>
        <v>0</v>
      </c>
      <c r="AK73" s="548" t="s">
        <v>196</v>
      </c>
      <c r="AL73" s="548"/>
      <c r="AM73" s="289">
        <f>IF($S$73&lt;&gt;0, S73-AJ73, D73-AJ73)</f>
        <v>0</v>
      </c>
      <c r="AO73" s="315" t="s">
        <v>89</v>
      </c>
      <c r="AP73" s="556"/>
      <c r="AQ73" s="556"/>
      <c r="AR73" s="426" t="s">
        <v>90</v>
      </c>
      <c r="AS73" s="435"/>
    </row>
    <row r="74" spans="1:49" x14ac:dyDescent="0.35">
      <c r="B74" s="535" t="s">
        <v>172</v>
      </c>
      <c r="C74" s="536"/>
      <c r="D74" s="390">
        <f>K70</f>
        <v>0</v>
      </c>
      <c r="F74" s="357"/>
      <c r="G74" s="357"/>
      <c r="O74" s="309"/>
      <c r="P74" s="597" t="s">
        <v>172</v>
      </c>
      <c r="Q74" s="598"/>
      <c r="R74" s="598"/>
      <c r="S74" s="391">
        <f>AA70</f>
        <v>0</v>
      </c>
      <c r="T74" s="585" t="s">
        <v>105</v>
      </c>
      <c r="U74" s="586"/>
      <c r="V74" s="161">
        <f t="shared" ref="V74:V77" si="56">D74-S74</f>
        <v>0</v>
      </c>
      <c r="X74" s="430"/>
      <c r="Y74" s="604"/>
      <c r="Z74" s="604"/>
      <c r="AA74" s="604"/>
      <c r="AB74" s="604"/>
      <c r="AG74" s="555" t="s">
        <v>192</v>
      </c>
      <c r="AH74" s="550"/>
      <c r="AI74" s="550"/>
      <c r="AJ74" s="439">
        <f>AR70</f>
        <v>0</v>
      </c>
      <c r="AK74" s="550" t="s">
        <v>197</v>
      </c>
      <c r="AL74" s="550"/>
      <c r="AM74" s="290">
        <f t="shared" ref="AM74:AM77" si="57">IF($S$73&lt;&gt;0, S74-AJ74, D74-AJ74)</f>
        <v>0</v>
      </c>
      <c r="AO74" s="314" t="s">
        <v>91</v>
      </c>
      <c r="AP74" s="532"/>
      <c r="AQ74" s="532"/>
      <c r="AR74" s="532"/>
      <c r="AS74" s="562"/>
    </row>
    <row r="75" spans="1:49" ht="16" thickBot="1" x14ac:dyDescent="0.4">
      <c r="B75" s="535" t="s">
        <v>113</v>
      </c>
      <c r="C75" s="536"/>
      <c r="D75" s="265">
        <f>L70</f>
        <v>0</v>
      </c>
      <c r="F75" s="357"/>
      <c r="G75" s="357"/>
      <c r="O75" s="309"/>
      <c r="P75" s="597" t="s">
        <v>113</v>
      </c>
      <c r="Q75" s="598"/>
      <c r="R75" s="598"/>
      <c r="S75" s="193">
        <f>AB70</f>
        <v>0</v>
      </c>
      <c r="T75" s="585" t="s">
        <v>106</v>
      </c>
      <c r="U75" s="586"/>
      <c r="V75" s="161">
        <f t="shared" si="56"/>
        <v>0</v>
      </c>
      <c r="X75" s="430"/>
      <c r="Y75" s="601"/>
      <c r="Z75" s="601"/>
      <c r="AA75" s="430"/>
      <c r="AB75" s="430"/>
      <c r="AG75" s="555" t="s">
        <v>193</v>
      </c>
      <c r="AH75" s="550"/>
      <c r="AI75" s="550"/>
      <c r="AJ75" s="433">
        <f>AS70</f>
        <v>0</v>
      </c>
      <c r="AK75" s="550" t="s">
        <v>198</v>
      </c>
      <c r="AL75" s="550"/>
      <c r="AM75" s="290">
        <f t="shared" si="57"/>
        <v>0</v>
      </c>
      <c r="AO75" s="318" t="s">
        <v>92</v>
      </c>
      <c r="AP75" s="557"/>
      <c r="AQ75" s="557"/>
      <c r="AR75" s="427" t="s">
        <v>90</v>
      </c>
      <c r="AS75" s="436"/>
    </row>
    <row r="76" spans="1:49" ht="16" thickBot="1" x14ac:dyDescent="0.4">
      <c r="B76" s="535" t="s">
        <v>109</v>
      </c>
      <c r="C76" s="536"/>
      <c r="D76" s="390">
        <f>K70+L70</f>
        <v>0</v>
      </c>
      <c r="F76" s="357"/>
      <c r="G76" s="357"/>
      <c r="O76" s="309"/>
      <c r="P76" s="597" t="s">
        <v>109</v>
      </c>
      <c r="Q76" s="598"/>
      <c r="R76" s="598"/>
      <c r="S76" s="391">
        <f>SUM(S74:S75)</f>
        <v>0</v>
      </c>
      <c r="T76" s="585" t="s">
        <v>107</v>
      </c>
      <c r="U76" s="586"/>
      <c r="V76" s="161">
        <f t="shared" si="56"/>
        <v>0</v>
      </c>
      <c r="X76" s="247"/>
      <c r="Y76" s="247"/>
      <c r="Z76" s="247"/>
      <c r="AA76" s="247"/>
      <c r="AB76" s="247"/>
      <c r="AG76" s="555" t="s">
        <v>194</v>
      </c>
      <c r="AH76" s="550"/>
      <c r="AI76" s="550"/>
      <c r="AJ76" s="439">
        <f>SUM(AJ74:AJ75)</f>
        <v>0</v>
      </c>
      <c r="AK76" s="550" t="s">
        <v>200</v>
      </c>
      <c r="AL76" s="550"/>
      <c r="AM76" s="290">
        <f t="shared" si="57"/>
        <v>0</v>
      </c>
      <c r="AO76" s="247"/>
      <c r="AP76" s="247"/>
      <c r="AQ76" s="247"/>
      <c r="AR76" s="247"/>
      <c r="AS76" s="247"/>
    </row>
    <row r="77" spans="1:49" ht="16" thickBot="1" x14ac:dyDescent="0.4">
      <c r="B77" s="535" t="s">
        <v>173</v>
      </c>
      <c r="C77" s="536"/>
      <c r="D77" s="265">
        <f>M70</f>
        <v>0</v>
      </c>
      <c r="F77" s="357"/>
      <c r="G77" s="357"/>
      <c r="O77" s="309"/>
      <c r="P77" s="597" t="s">
        <v>173</v>
      </c>
      <c r="Q77" s="598"/>
      <c r="R77" s="598"/>
      <c r="S77" s="193">
        <f>AC70</f>
        <v>0</v>
      </c>
      <c r="T77" s="580" t="s">
        <v>108</v>
      </c>
      <c r="U77" s="580"/>
      <c r="V77" s="196">
        <f t="shared" si="56"/>
        <v>0</v>
      </c>
      <c r="W77" s="358"/>
      <c r="X77" s="602"/>
      <c r="Y77" s="602"/>
      <c r="Z77" s="603"/>
      <c r="AA77" s="603"/>
      <c r="AB77" s="603"/>
      <c r="AC77" s="358"/>
      <c r="AD77" s="358"/>
      <c r="AG77" s="555" t="s">
        <v>195</v>
      </c>
      <c r="AH77" s="550"/>
      <c r="AI77" s="550"/>
      <c r="AJ77" s="433">
        <f>AT70</f>
        <v>0</v>
      </c>
      <c r="AK77" s="611" t="s">
        <v>199</v>
      </c>
      <c r="AL77" s="611"/>
      <c r="AM77" s="336">
        <f t="shared" si="57"/>
        <v>0</v>
      </c>
      <c r="AN77" s="358"/>
      <c r="AO77" s="558" t="s">
        <v>93</v>
      </c>
      <c r="AP77" s="559"/>
      <c r="AQ77" s="560"/>
      <c r="AR77" s="560"/>
      <c r="AS77" s="561"/>
      <c r="AT77" s="358"/>
      <c r="AU77" s="358"/>
      <c r="AV77" s="358"/>
    </row>
    <row r="78" spans="1:49" x14ac:dyDescent="0.35">
      <c r="B78" s="535" t="s">
        <v>174</v>
      </c>
      <c r="C78" s="536"/>
      <c r="D78" s="324" t="e">
        <f>L70/K70</f>
        <v>#DIV/0!</v>
      </c>
      <c r="E78" s="358"/>
      <c r="F78" s="357"/>
      <c r="G78" s="357"/>
      <c r="O78" s="309"/>
      <c r="P78" s="597" t="s">
        <v>174</v>
      </c>
      <c r="Q78" s="598"/>
      <c r="R78" s="598"/>
      <c r="S78" s="195" t="e">
        <f>S75/S76</f>
        <v>#DIV/0!</v>
      </c>
      <c r="T78" s="188"/>
      <c r="U78" s="188"/>
      <c r="V78" s="190"/>
      <c r="AG78" s="535" t="s">
        <v>208</v>
      </c>
      <c r="AH78" s="536"/>
      <c r="AI78" s="536"/>
      <c r="AJ78" s="434" t="e">
        <f>AQ68/AQ70</f>
        <v>#DIV/0!</v>
      </c>
      <c r="AK78" s="167"/>
      <c r="AL78" s="166"/>
      <c r="AM78" s="166"/>
    </row>
    <row r="79" spans="1:49" ht="16" thickBot="1" x14ac:dyDescent="0.4">
      <c r="B79" s="537" t="s">
        <v>144</v>
      </c>
      <c r="C79" s="538"/>
      <c r="D79" s="266" t="e">
        <f>D82 &amp; D83 &amp; D84</f>
        <v>#DIV/0!</v>
      </c>
      <c r="F79" s="357"/>
      <c r="G79" s="357"/>
      <c r="O79" s="309"/>
      <c r="P79" s="643" t="s">
        <v>144</v>
      </c>
      <c r="Q79" s="644"/>
      <c r="R79" s="644"/>
      <c r="S79" s="197" t="e">
        <f>S82 &amp; S83 &amp; S84</f>
        <v>#DIV/0!</v>
      </c>
      <c r="T79" s="188"/>
      <c r="U79" s="188"/>
      <c r="V79" s="190"/>
      <c r="AG79" s="537" t="s">
        <v>209</v>
      </c>
      <c r="AH79" s="538"/>
      <c r="AI79" s="538"/>
      <c r="AJ79" s="440" t="e">
        <f>AR68/(AR70+AS70)</f>
        <v>#DIV/0!</v>
      </c>
    </row>
    <row r="80" spans="1:49" x14ac:dyDescent="0.35">
      <c r="F80" s="357"/>
      <c r="G80" s="357"/>
      <c r="S80" s="166"/>
    </row>
    <row r="81" spans="1:47" ht="15.75" customHeight="1" x14ac:dyDescent="0.35">
      <c r="F81" s="357"/>
      <c r="G81" s="357"/>
    </row>
    <row r="82" spans="1:47" x14ac:dyDescent="0.35">
      <c r="D82" s="357" t="e">
        <f>D73/D73</f>
        <v>#DIV/0!</v>
      </c>
      <c r="F82" s="357"/>
      <c r="G82" s="357"/>
      <c r="S82" s="357" t="e">
        <f>S73/S73</f>
        <v>#DIV/0!</v>
      </c>
    </row>
    <row r="83" spans="1:47" x14ac:dyDescent="0.35">
      <c r="D83" s="357" t="s">
        <v>145</v>
      </c>
      <c r="F83" s="357"/>
      <c r="G83" s="357"/>
      <c r="S83" s="357" t="s">
        <v>145</v>
      </c>
    </row>
    <row r="84" spans="1:47" x14ac:dyDescent="0.35">
      <c r="D84" s="225" t="e">
        <f>D76/D73</f>
        <v>#DIV/0!</v>
      </c>
      <c r="F84" s="357"/>
      <c r="G84" s="357"/>
      <c r="S84" s="225" t="e">
        <f>S76/S73</f>
        <v>#DIV/0!</v>
      </c>
    </row>
    <row r="85" spans="1:47" x14ac:dyDescent="0.35">
      <c r="F85" s="357"/>
      <c r="G85" s="357"/>
    </row>
    <row r="86" spans="1:47" ht="16" thickBot="1" x14ac:dyDescent="0.4">
      <c r="F86" s="357"/>
      <c r="G86" s="357"/>
    </row>
    <row r="87" spans="1:47" s="242" customFormat="1" x14ac:dyDescent="0.35">
      <c r="A87" s="519" t="s">
        <v>97</v>
      </c>
      <c r="B87" s="520"/>
      <c r="C87" s="520"/>
      <c r="D87" s="520"/>
      <c r="E87" s="520"/>
      <c r="F87" s="520"/>
      <c r="G87" s="520"/>
      <c r="H87" s="520"/>
      <c r="I87" s="520"/>
      <c r="J87" s="520"/>
      <c r="K87" s="520"/>
      <c r="L87" s="520"/>
      <c r="M87" s="521"/>
      <c r="N87" s="413"/>
      <c r="P87" s="573" t="s">
        <v>222</v>
      </c>
      <c r="Q87" s="574"/>
      <c r="R87" s="574"/>
      <c r="S87" s="574"/>
      <c r="T87" s="574"/>
      <c r="U87" s="574"/>
      <c r="V87" s="574"/>
      <c r="W87" s="574"/>
      <c r="X87" s="574"/>
      <c r="Y87" s="574"/>
      <c r="Z87" s="574"/>
      <c r="AA87" s="574"/>
      <c r="AB87" s="574"/>
      <c r="AC87" s="574"/>
      <c r="AD87" s="575"/>
      <c r="AG87" s="614" t="s">
        <v>127</v>
      </c>
      <c r="AH87" s="615"/>
      <c r="AI87" s="615"/>
      <c r="AJ87" s="615"/>
      <c r="AK87" s="615"/>
      <c r="AL87" s="615"/>
      <c r="AM87" s="615"/>
      <c r="AN87" s="615"/>
      <c r="AO87" s="615"/>
      <c r="AP87" s="615"/>
      <c r="AQ87" s="615"/>
      <c r="AR87" s="615"/>
      <c r="AS87" s="615"/>
      <c r="AT87" s="615"/>
      <c r="AU87" s="616"/>
    </row>
    <row r="88" spans="1:47" s="242" customFormat="1" x14ac:dyDescent="0.35">
      <c r="A88" s="522" t="s">
        <v>5</v>
      </c>
      <c r="B88" s="496"/>
      <c r="C88" s="496"/>
      <c r="D88" s="496"/>
      <c r="E88" s="496"/>
      <c r="F88" s="496"/>
      <c r="G88" s="496"/>
      <c r="H88" s="496"/>
      <c r="I88" s="496"/>
      <c r="J88" s="496"/>
      <c r="K88" s="496"/>
      <c r="L88" s="496"/>
      <c r="M88" s="523"/>
      <c r="N88" s="413"/>
      <c r="P88" s="522" t="s">
        <v>128</v>
      </c>
      <c r="Q88" s="496"/>
      <c r="R88" s="496"/>
      <c r="S88" s="496"/>
      <c r="T88" s="496"/>
      <c r="U88" s="496"/>
      <c r="V88" s="496"/>
      <c r="W88" s="496"/>
      <c r="X88" s="496"/>
      <c r="Y88" s="496"/>
      <c r="Z88" s="496"/>
      <c r="AA88" s="496"/>
      <c r="AB88" s="496"/>
      <c r="AC88" s="496"/>
      <c r="AD88" s="523"/>
      <c r="AG88" s="522" t="s">
        <v>128</v>
      </c>
      <c r="AH88" s="496"/>
      <c r="AI88" s="496"/>
      <c r="AJ88" s="496"/>
      <c r="AK88" s="496"/>
      <c r="AL88" s="496"/>
      <c r="AM88" s="496"/>
      <c r="AN88" s="496"/>
      <c r="AO88" s="496"/>
      <c r="AP88" s="496"/>
      <c r="AQ88" s="496"/>
      <c r="AR88" s="496"/>
      <c r="AS88" s="496"/>
      <c r="AT88" s="496"/>
      <c r="AU88" s="523"/>
    </row>
    <row r="89" spans="1:47" s="165" customFormat="1" x14ac:dyDescent="0.35">
      <c r="A89" s="495" t="s">
        <v>123</v>
      </c>
      <c r="B89" s="491"/>
      <c r="C89" s="525"/>
      <c r="D89" s="525"/>
      <c r="E89" s="525"/>
      <c r="F89" s="525"/>
      <c r="G89" s="409" t="s">
        <v>124</v>
      </c>
      <c r="H89" s="525"/>
      <c r="I89" s="525"/>
      <c r="J89" s="525"/>
      <c r="K89" s="525"/>
      <c r="L89" s="525"/>
      <c r="M89" s="526"/>
      <c r="N89" s="432"/>
      <c r="P89" s="495" t="s">
        <v>123</v>
      </c>
      <c r="Q89" s="491"/>
      <c r="R89" s="525"/>
      <c r="S89" s="525"/>
      <c r="T89" s="525"/>
      <c r="U89" s="525"/>
      <c r="V89" s="525"/>
      <c r="W89" s="409" t="s">
        <v>124</v>
      </c>
      <c r="X89" s="525"/>
      <c r="Y89" s="525"/>
      <c r="Z89" s="525"/>
      <c r="AA89" s="525"/>
      <c r="AB89" s="525"/>
      <c r="AC89" s="525"/>
      <c r="AD89" s="526"/>
      <c r="AG89" s="495" t="s">
        <v>123</v>
      </c>
      <c r="AH89" s="491"/>
      <c r="AI89" s="525"/>
      <c r="AJ89" s="525"/>
      <c r="AK89" s="525"/>
      <c r="AL89" s="525"/>
      <c r="AM89" s="525"/>
      <c r="AN89" s="409" t="s">
        <v>124</v>
      </c>
      <c r="AO89" s="525"/>
      <c r="AP89" s="525"/>
      <c r="AQ89" s="525"/>
      <c r="AR89" s="525"/>
      <c r="AS89" s="525"/>
      <c r="AT89" s="525"/>
      <c r="AU89" s="526"/>
    </row>
    <row r="90" spans="1:47" x14ac:dyDescent="0.35">
      <c r="A90" s="522" t="s">
        <v>0</v>
      </c>
      <c r="B90" s="496"/>
      <c r="C90" s="512"/>
      <c r="D90" s="512"/>
      <c r="E90" s="512"/>
      <c r="F90" s="512"/>
      <c r="G90" s="512"/>
      <c r="H90" s="512"/>
      <c r="I90" s="512"/>
      <c r="J90" s="512"/>
      <c r="K90" s="512"/>
      <c r="L90" s="512"/>
      <c r="M90" s="527"/>
      <c r="P90" s="522" t="s">
        <v>0</v>
      </c>
      <c r="Q90" s="496"/>
      <c r="R90" s="617"/>
      <c r="S90" s="617"/>
      <c r="T90" s="617"/>
      <c r="U90" s="617"/>
      <c r="V90" s="617"/>
      <c r="W90" s="617"/>
      <c r="X90" s="617"/>
      <c r="Y90" s="617"/>
      <c r="Z90" s="617"/>
      <c r="AA90" s="617"/>
      <c r="AB90" s="617"/>
      <c r="AC90" s="617"/>
      <c r="AD90" s="618"/>
      <c r="AG90" s="522" t="s">
        <v>0</v>
      </c>
      <c r="AH90" s="496"/>
      <c r="AI90" s="617"/>
      <c r="AJ90" s="617"/>
      <c r="AK90" s="617"/>
      <c r="AL90" s="617"/>
      <c r="AM90" s="617"/>
      <c r="AN90" s="617"/>
      <c r="AO90" s="617"/>
      <c r="AP90" s="617"/>
      <c r="AQ90" s="617"/>
      <c r="AR90" s="617"/>
      <c r="AS90" s="617"/>
      <c r="AT90" s="617"/>
      <c r="AU90" s="618"/>
    </row>
    <row r="91" spans="1:47" x14ac:dyDescent="0.35">
      <c r="A91" s="522" t="s">
        <v>96</v>
      </c>
      <c r="B91" s="496"/>
      <c r="C91" s="512"/>
      <c r="D91" s="512"/>
      <c r="E91" s="512"/>
      <c r="F91" s="512"/>
      <c r="G91" s="512"/>
      <c r="H91" s="512"/>
      <c r="I91" s="512"/>
      <c r="J91" s="512"/>
      <c r="K91" s="512"/>
      <c r="L91" s="512"/>
      <c r="M91" s="527"/>
      <c r="P91" s="522" t="s">
        <v>96</v>
      </c>
      <c r="Q91" s="496"/>
      <c r="R91" s="617"/>
      <c r="S91" s="617"/>
      <c r="T91" s="617"/>
      <c r="U91" s="617"/>
      <c r="V91" s="617"/>
      <c r="W91" s="617"/>
      <c r="X91" s="617"/>
      <c r="Y91" s="617"/>
      <c r="Z91" s="617"/>
      <c r="AA91" s="617"/>
      <c r="AB91" s="617"/>
      <c r="AC91" s="617"/>
      <c r="AD91" s="618"/>
      <c r="AG91" s="522" t="s">
        <v>96</v>
      </c>
      <c r="AH91" s="496"/>
      <c r="AI91" s="617"/>
      <c r="AJ91" s="617"/>
      <c r="AK91" s="617"/>
      <c r="AL91" s="617"/>
      <c r="AM91" s="617"/>
      <c r="AN91" s="617"/>
      <c r="AO91" s="617"/>
      <c r="AP91" s="617"/>
      <c r="AQ91" s="617"/>
      <c r="AR91" s="617"/>
      <c r="AS91" s="617"/>
      <c r="AT91" s="617"/>
      <c r="AU91" s="618"/>
    </row>
    <row r="92" spans="1:47" ht="16" thickBot="1" x14ac:dyDescent="0.4">
      <c r="A92" s="540" t="s">
        <v>2</v>
      </c>
      <c r="B92" s="541"/>
      <c r="C92" s="528"/>
      <c r="D92" s="528"/>
      <c r="E92" s="528"/>
      <c r="F92" s="528"/>
      <c r="G92" s="528"/>
      <c r="H92" s="528"/>
      <c r="I92" s="528"/>
      <c r="J92" s="528"/>
      <c r="K92" s="528"/>
      <c r="L92" s="528"/>
      <c r="M92" s="529"/>
      <c r="P92" s="540" t="s">
        <v>2</v>
      </c>
      <c r="Q92" s="541"/>
      <c r="R92" s="494"/>
      <c r="S92" s="494"/>
      <c r="T92" s="494"/>
      <c r="U92" s="494"/>
      <c r="V92" s="494"/>
      <c r="W92" s="494"/>
      <c r="X92" s="494"/>
      <c r="Y92" s="494"/>
      <c r="Z92" s="494"/>
      <c r="AA92" s="494"/>
      <c r="AB92" s="494"/>
      <c r="AC92" s="494"/>
      <c r="AD92" s="619"/>
      <c r="AG92" s="540" t="s">
        <v>2</v>
      </c>
      <c r="AH92" s="541"/>
      <c r="AI92" s="494"/>
      <c r="AJ92" s="494"/>
      <c r="AK92" s="494"/>
      <c r="AL92" s="494"/>
      <c r="AM92" s="494"/>
      <c r="AN92" s="494"/>
      <c r="AO92" s="494"/>
      <c r="AP92" s="494"/>
      <c r="AQ92" s="494"/>
      <c r="AR92" s="494"/>
      <c r="AS92" s="494"/>
      <c r="AT92" s="494"/>
      <c r="AU92" s="619"/>
    </row>
    <row r="93" spans="1:47" ht="16" thickBot="1" x14ac:dyDescent="0.4">
      <c r="F93" s="357"/>
      <c r="G93" s="357"/>
    </row>
    <row r="94" spans="1:47" s="242" customFormat="1" x14ac:dyDescent="0.35">
      <c r="A94" s="502" t="s">
        <v>84</v>
      </c>
      <c r="B94" s="503"/>
      <c r="C94" s="503"/>
      <c r="D94" s="503"/>
      <c r="E94" s="503"/>
      <c r="F94" s="503"/>
      <c r="G94" s="503"/>
      <c r="H94" s="503"/>
      <c r="I94" s="503"/>
      <c r="J94" s="503"/>
      <c r="K94" s="503"/>
      <c r="L94" s="503"/>
      <c r="M94" s="518"/>
      <c r="N94" s="413"/>
      <c r="P94" s="502" t="s">
        <v>84</v>
      </c>
      <c r="Q94" s="503"/>
      <c r="R94" s="503"/>
      <c r="S94" s="503"/>
      <c r="T94" s="503"/>
      <c r="U94" s="503"/>
      <c r="V94" s="503"/>
      <c r="W94" s="503"/>
      <c r="X94" s="503"/>
      <c r="Y94" s="503"/>
      <c r="Z94" s="503"/>
      <c r="AA94" s="503"/>
      <c r="AB94" s="503"/>
      <c r="AC94" s="503"/>
      <c r="AD94" s="518"/>
      <c r="AE94" s="413"/>
      <c r="AG94" s="502" t="s">
        <v>84</v>
      </c>
      <c r="AH94" s="503"/>
      <c r="AI94" s="503"/>
      <c r="AJ94" s="503"/>
      <c r="AK94" s="503"/>
      <c r="AL94" s="503"/>
      <c r="AM94" s="503"/>
      <c r="AN94" s="503"/>
      <c r="AO94" s="503"/>
      <c r="AP94" s="503"/>
      <c r="AQ94" s="503"/>
      <c r="AR94" s="503"/>
      <c r="AS94" s="503"/>
      <c r="AT94" s="503"/>
      <c r="AU94" s="518"/>
    </row>
    <row r="95" spans="1:47" s="242" customFormat="1" x14ac:dyDescent="0.35">
      <c r="A95" s="419"/>
      <c r="B95" s="412" t="s">
        <v>85</v>
      </c>
      <c r="C95" s="496" t="s">
        <v>13</v>
      </c>
      <c r="D95" s="496"/>
      <c r="E95" s="424" t="s">
        <v>14</v>
      </c>
      <c r="F95" s="412" t="s">
        <v>171</v>
      </c>
      <c r="G95" s="412" t="s">
        <v>68</v>
      </c>
      <c r="H95" s="422" t="s">
        <v>151</v>
      </c>
      <c r="I95" s="412" t="s">
        <v>80</v>
      </c>
      <c r="J95" s="412" t="s">
        <v>81</v>
      </c>
      <c r="K95" s="422" t="s">
        <v>82</v>
      </c>
      <c r="L95" s="412" t="s">
        <v>150</v>
      </c>
      <c r="M95" s="259" t="s">
        <v>18</v>
      </c>
      <c r="N95" s="413"/>
      <c r="P95" s="419"/>
      <c r="Q95" s="412" t="s">
        <v>85</v>
      </c>
      <c r="R95" s="496" t="s">
        <v>13</v>
      </c>
      <c r="S95" s="496"/>
      <c r="T95" s="424" t="s">
        <v>14</v>
      </c>
      <c r="U95" s="260" t="s">
        <v>110</v>
      </c>
      <c r="V95" s="424" t="s">
        <v>171</v>
      </c>
      <c r="W95" s="424" t="s">
        <v>68</v>
      </c>
      <c r="X95" s="260" t="s">
        <v>151</v>
      </c>
      <c r="Y95" s="424" t="s">
        <v>80</v>
      </c>
      <c r="Z95" s="424" t="s">
        <v>81</v>
      </c>
      <c r="AA95" s="260" t="s">
        <v>82</v>
      </c>
      <c r="AB95" s="424" t="s">
        <v>150</v>
      </c>
      <c r="AC95" s="260" t="s">
        <v>18</v>
      </c>
      <c r="AD95" s="267" t="s">
        <v>114</v>
      </c>
      <c r="AE95" s="413"/>
      <c r="AG95" s="419"/>
      <c r="AH95" s="412" t="s">
        <v>85</v>
      </c>
      <c r="AI95" s="496" t="s">
        <v>13</v>
      </c>
      <c r="AJ95" s="496"/>
      <c r="AK95" s="424" t="s">
        <v>14</v>
      </c>
      <c r="AL95" s="260" t="s">
        <v>110</v>
      </c>
      <c r="AM95" s="424" t="s">
        <v>171</v>
      </c>
      <c r="AN95" s="424" t="s">
        <v>68</v>
      </c>
      <c r="AO95" s="260" t="s">
        <v>151</v>
      </c>
      <c r="AP95" s="424" t="s">
        <v>80</v>
      </c>
      <c r="AQ95" s="424" t="s">
        <v>81</v>
      </c>
      <c r="AR95" s="260" t="s">
        <v>82</v>
      </c>
      <c r="AS95" s="424" t="s">
        <v>150</v>
      </c>
      <c r="AT95" s="260" t="s">
        <v>213</v>
      </c>
      <c r="AU95" s="267" t="s">
        <v>111</v>
      </c>
    </row>
    <row r="96" spans="1:47" x14ac:dyDescent="0.35">
      <c r="A96" s="415">
        <v>1</v>
      </c>
      <c r="B96" s="420"/>
      <c r="C96" s="491"/>
      <c r="D96" s="491"/>
      <c r="E96" s="423"/>
      <c r="F96" s="234">
        <v>0</v>
      </c>
      <c r="G96" s="234">
        <v>0</v>
      </c>
      <c r="H96" s="235">
        <f>SUM(F96:G96)</f>
        <v>0</v>
      </c>
      <c r="I96" s="234">
        <v>0</v>
      </c>
      <c r="J96" s="234">
        <v>0</v>
      </c>
      <c r="K96" s="235">
        <f>SUM(I96:J96)</f>
        <v>0</v>
      </c>
      <c r="L96" s="234">
        <v>0</v>
      </c>
      <c r="M96" s="236">
        <f>SUM(H96, K96, L96)</f>
        <v>0</v>
      </c>
      <c r="N96" s="222"/>
      <c r="P96" s="415">
        <v>1</v>
      </c>
      <c r="Q96" s="420"/>
      <c r="R96" s="491"/>
      <c r="S96" s="491"/>
      <c r="T96" s="409"/>
      <c r="U96" s="162">
        <f>AU16</f>
        <v>0</v>
      </c>
      <c r="V96" s="234">
        <v>0</v>
      </c>
      <c r="W96" s="234">
        <v>0</v>
      </c>
      <c r="X96" s="295">
        <f>SUM(V96:W96)</f>
        <v>0</v>
      </c>
      <c r="Y96" s="234">
        <v>0</v>
      </c>
      <c r="Z96" s="234">
        <v>0</v>
      </c>
      <c r="AA96" s="295">
        <f>SUM(Y96:Z96)</f>
        <v>0</v>
      </c>
      <c r="AB96" s="234">
        <v>0</v>
      </c>
      <c r="AC96" s="295">
        <f>SUM(X96, AA96, AB96)</f>
        <v>0</v>
      </c>
      <c r="AD96" s="296">
        <f>M96-AC96</f>
        <v>0</v>
      </c>
      <c r="AE96" s="222"/>
      <c r="AG96" s="415">
        <v>1</v>
      </c>
      <c r="AH96" s="420"/>
      <c r="AI96" s="491"/>
      <c r="AJ96" s="491"/>
      <c r="AK96" s="409"/>
      <c r="AL96" s="307">
        <f>AU16</f>
        <v>0</v>
      </c>
      <c r="AM96" s="234">
        <v>0</v>
      </c>
      <c r="AN96" s="234">
        <v>0</v>
      </c>
      <c r="AO96" s="277">
        <f>SUM(AM96:AN96)</f>
        <v>0</v>
      </c>
      <c r="AP96" s="234">
        <v>0</v>
      </c>
      <c r="AQ96" s="234">
        <v>0</v>
      </c>
      <c r="AR96" s="277">
        <f>SUM(AP96:AQ96)</f>
        <v>0</v>
      </c>
      <c r="AS96" s="234">
        <v>0</v>
      </c>
      <c r="AT96" s="277">
        <f>SUM(AO96, AR96, AS96)</f>
        <v>0</v>
      </c>
      <c r="AU96" s="278">
        <f>IF($S$153&lt;&gt;0, AC96+AL96-AT96, M96+AL96-AT96)</f>
        <v>0</v>
      </c>
    </row>
    <row r="97" spans="1:48" x14ac:dyDescent="0.35">
      <c r="A97" s="415">
        <v>2</v>
      </c>
      <c r="B97" s="420"/>
      <c r="C97" s="491"/>
      <c r="D97" s="491"/>
      <c r="E97" s="423"/>
      <c r="F97" s="234">
        <v>0</v>
      </c>
      <c r="G97" s="234">
        <v>0</v>
      </c>
      <c r="H97" s="235">
        <f t="shared" ref="H97:H102" si="58">SUM(F97:G97)</f>
        <v>0</v>
      </c>
      <c r="I97" s="234">
        <v>0</v>
      </c>
      <c r="J97" s="234">
        <v>0</v>
      </c>
      <c r="K97" s="235">
        <f t="shared" ref="K97:K102" si="59">SUM(I97:J97)</f>
        <v>0</v>
      </c>
      <c r="L97" s="234">
        <v>0</v>
      </c>
      <c r="M97" s="236">
        <f t="shared" ref="M97:M102" si="60">SUM(H97, K97, L97)</f>
        <v>0</v>
      </c>
      <c r="N97" s="222"/>
      <c r="P97" s="415">
        <v>2</v>
      </c>
      <c r="Q97" s="420"/>
      <c r="R97" s="491"/>
      <c r="S97" s="491"/>
      <c r="T97" s="409"/>
      <c r="U97" s="162">
        <f t="shared" ref="U97:U103" si="61">AU17</f>
        <v>0</v>
      </c>
      <c r="V97" s="234">
        <v>0</v>
      </c>
      <c r="W97" s="234">
        <v>0</v>
      </c>
      <c r="X97" s="295">
        <f t="shared" ref="X97:X102" si="62">SUM(V97:W97)</f>
        <v>0</v>
      </c>
      <c r="Y97" s="234">
        <v>0</v>
      </c>
      <c r="Z97" s="234">
        <v>0</v>
      </c>
      <c r="AA97" s="295">
        <f t="shared" ref="AA97:AA102" si="63">SUM(Y97:Z97)</f>
        <v>0</v>
      </c>
      <c r="AB97" s="234">
        <v>0</v>
      </c>
      <c r="AC97" s="295">
        <f t="shared" ref="AC97:AC102" si="64">SUM(X97, AA97, AB97)</f>
        <v>0</v>
      </c>
      <c r="AD97" s="296">
        <f t="shared" ref="AD97:AD102" si="65">M97-AC97</f>
        <v>0</v>
      </c>
      <c r="AE97" s="222"/>
      <c r="AG97" s="415">
        <v>2</v>
      </c>
      <c r="AH97" s="420"/>
      <c r="AI97" s="491"/>
      <c r="AJ97" s="491"/>
      <c r="AK97" s="409"/>
      <c r="AL97" s="307">
        <f t="shared" ref="AL97:AL103" si="66">AU17</f>
        <v>0</v>
      </c>
      <c r="AM97" s="234">
        <v>0</v>
      </c>
      <c r="AN97" s="234">
        <v>0</v>
      </c>
      <c r="AO97" s="277">
        <f t="shared" ref="AO97:AO102" si="67">SUM(AM97:AN97)</f>
        <v>0</v>
      </c>
      <c r="AP97" s="234">
        <v>0</v>
      </c>
      <c r="AQ97" s="234">
        <v>0</v>
      </c>
      <c r="AR97" s="277">
        <f t="shared" ref="AR97:AR102" si="68">SUM(AP97:AQ97)</f>
        <v>0</v>
      </c>
      <c r="AS97" s="234">
        <v>0</v>
      </c>
      <c r="AT97" s="277">
        <f t="shared" ref="AT97:AT102" si="69">SUM(AO97, AR97, AS97)</f>
        <v>0</v>
      </c>
      <c r="AU97" s="278">
        <f t="shared" ref="AU97:AU103" si="70">IF($S$153&lt;&gt;0, AC97+AL97-AT97, M97+AL97-AT97)</f>
        <v>0</v>
      </c>
    </row>
    <row r="98" spans="1:48" x14ac:dyDescent="0.35">
      <c r="A98" s="415">
        <v>3</v>
      </c>
      <c r="B98" s="420"/>
      <c r="C98" s="491"/>
      <c r="D98" s="491"/>
      <c r="E98" s="423"/>
      <c r="F98" s="234">
        <v>0</v>
      </c>
      <c r="G98" s="234">
        <v>0</v>
      </c>
      <c r="H98" s="235">
        <f t="shared" si="58"/>
        <v>0</v>
      </c>
      <c r="I98" s="234">
        <v>0</v>
      </c>
      <c r="J98" s="234">
        <v>0</v>
      </c>
      <c r="K98" s="235">
        <f t="shared" si="59"/>
        <v>0</v>
      </c>
      <c r="L98" s="234">
        <v>0</v>
      </c>
      <c r="M98" s="236">
        <f t="shared" si="60"/>
        <v>0</v>
      </c>
      <c r="N98" s="222"/>
      <c r="P98" s="415">
        <v>3</v>
      </c>
      <c r="Q98" s="420"/>
      <c r="R98" s="491"/>
      <c r="S98" s="491"/>
      <c r="T98" s="409"/>
      <c r="U98" s="162">
        <f t="shared" si="61"/>
        <v>0</v>
      </c>
      <c r="V98" s="234">
        <v>0</v>
      </c>
      <c r="W98" s="234">
        <v>0</v>
      </c>
      <c r="X98" s="295">
        <f t="shared" si="62"/>
        <v>0</v>
      </c>
      <c r="Y98" s="234">
        <v>0</v>
      </c>
      <c r="Z98" s="234">
        <v>0</v>
      </c>
      <c r="AA98" s="295">
        <f t="shared" si="63"/>
        <v>0</v>
      </c>
      <c r="AB98" s="234">
        <v>0</v>
      </c>
      <c r="AC98" s="295">
        <f t="shared" si="64"/>
        <v>0</v>
      </c>
      <c r="AD98" s="296">
        <f t="shared" si="65"/>
        <v>0</v>
      </c>
      <c r="AE98" s="222"/>
      <c r="AG98" s="415">
        <v>3</v>
      </c>
      <c r="AH98" s="420"/>
      <c r="AI98" s="491"/>
      <c r="AJ98" s="491"/>
      <c r="AK98" s="409"/>
      <c r="AL98" s="307">
        <f t="shared" si="66"/>
        <v>0</v>
      </c>
      <c r="AM98" s="234">
        <v>0</v>
      </c>
      <c r="AN98" s="234">
        <v>0</v>
      </c>
      <c r="AO98" s="277">
        <f t="shared" si="67"/>
        <v>0</v>
      </c>
      <c r="AP98" s="234">
        <v>0</v>
      </c>
      <c r="AQ98" s="234">
        <v>0</v>
      </c>
      <c r="AR98" s="277">
        <f t="shared" si="68"/>
        <v>0</v>
      </c>
      <c r="AS98" s="234">
        <v>0</v>
      </c>
      <c r="AT98" s="277">
        <f t="shared" si="69"/>
        <v>0</v>
      </c>
      <c r="AU98" s="278">
        <f t="shared" si="70"/>
        <v>0</v>
      </c>
    </row>
    <row r="99" spans="1:48" x14ac:dyDescent="0.35">
      <c r="A99" s="415">
        <v>4</v>
      </c>
      <c r="B99" s="420"/>
      <c r="C99" s="491"/>
      <c r="D99" s="491"/>
      <c r="E99" s="423"/>
      <c r="F99" s="234">
        <v>0</v>
      </c>
      <c r="G99" s="234">
        <v>0</v>
      </c>
      <c r="H99" s="235">
        <f>SUM(F99:G99)</f>
        <v>0</v>
      </c>
      <c r="I99" s="234">
        <v>0</v>
      </c>
      <c r="J99" s="234">
        <v>0</v>
      </c>
      <c r="K99" s="235">
        <f>SUM(I99:J99)</f>
        <v>0</v>
      </c>
      <c r="L99" s="234">
        <v>0</v>
      </c>
      <c r="M99" s="236">
        <f>SUM(H99, K99, L99)</f>
        <v>0</v>
      </c>
      <c r="N99" s="222"/>
      <c r="P99" s="415">
        <v>4</v>
      </c>
      <c r="Q99" s="420"/>
      <c r="R99" s="491"/>
      <c r="S99" s="491"/>
      <c r="T99" s="409"/>
      <c r="U99" s="162">
        <f t="shared" si="61"/>
        <v>0</v>
      </c>
      <c r="V99" s="234">
        <v>0</v>
      </c>
      <c r="W99" s="234">
        <v>0</v>
      </c>
      <c r="X99" s="295">
        <f t="shared" si="62"/>
        <v>0</v>
      </c>
      <c r="Y99" s="234">
        <v>0</v>
      </c>
      <c r="Z99" s="234">
        <v>0</v>
      </c>
      <c r="AA99" s="295">
        <f t="shared" si="63"/>
        <v>0</v>
      </c>
      <c r="AB99" s="234">
        <v>0</v>
      </c>
      <c r="AC99" s="295">
        <f t="shared" si="64"/>
        <v>0</v>
      </c>
      <c r="AD99" s="296">
        <f t="shared" si="65"/>
        <v>0</v>
      </c>
      <c r="AE99" s="222"/>
      <c r="AG99" s="415">
        <v>4</v>
      </c>
      <c r="AH99" s="420"/>
      <c r="AI99" s="491"/>
      <c r="AJ99" s="491"/>
      <c r="AK99" s="409"/>
      <c r="AL99" s="307">
        <f t="shared" si="66"/>
        <v>0</v>
      </c>
      <c r="AM99" s="234">
        <v>0</v>
      </c>
      <c r="AN99" s="234">
        <v>0</v>
      </c>
      <c r="AO99" s="277">
        <f t="shared" si="67"/>
        <v>0</v>
      </c>
      <c r="AP99" s="234">
        <v>0</v>
      </c>
      <c r="AQ99" s="234">
        <v>0</v>
      </c>
      <c r="AR99" s="277">
        <f t="shared" si="68"/>
        <v>0</v>
      </c>
      <c r="AS99" s="234">
        <v>0</v>
      </c>
      <c r="AT99" s="277">
        <f t="shared" si="69"/>
        <v>0</v>
      </c>
      <c r="AU99" s="278">
        <f t="shared" si="70"/>
        <v>0</v>
      </c>
    </row>
    <row r="100" spans="1:48" x14ac:dyDescent="0.35">
      <c r="A100" s="415">
        <v>5</v>
      </c>
      <c r="B100" s="420"/>
      <c r="C100" s="491"/>
      <c r="D100" s="491"/>
      <c r="E100" s="423"/>
      <c r="F100" s="234">
        <v>0</v>
      </c>
      <c r="G100" s="234">
        <v>0</v>
      </c>
      <c r="H100" s="235">
        <f t="shared" si="58"/>
        <v>0</v>
      </c>
      <c r="I100" s="234">
        <v>0</v>
      </c>
      <c r="J100" s="234">
        <v>0</v>
      </c>
      <c r="K100" s="235">
        <f t="shared" si="59"/>
        <v>0</v>
      </c>
      <c r="L100" s="234">
        <v>0</v>
      </c>
      <c r="M100" s="236">
        <f t="shared" si="60"/>
        <v>0</v>
      </c>
      <c r="N100" s="222"/>
      <c r="P100" s="415">
        <v>5</v>
      </c>
      <c r="Q100" s="420"/>
      <c r="R100" s="491"/>
      <c r="S100" s="491"/>
      <c r="T100" s="409"/>
      <c r="U100" s="162">
        <f t="shared" si="61"/>
        <v>0</v>
      </c>
      <c r="V100" s="234">
        <v>0</v>
      </c>
      <c r="W100" s="234">
        <v>0</v>
      </c>
      <c r="X100" s="295">
        <f t="shared" si="62"/>
        <v>0</v>
      </c>
      <c r="Y100" s="234">
        <v>0</v>
      </c>
      <c r="Z100" s="234">
        <v>0</v>
      </c>
      <c r="AA100" s="295">
        <f t="shared" si="63"/>
        <v>0</v>
      </c>
      <c r="AB100" s="234">
        <v>0</v>
      </c>
      <c r="AC100" s="295">
        <f t="shared" si="64"/>
        <v>0</v>
      </c>
      <c r="AD100" s="296">
        <f t="shared" si="65"/>
        <v>0</v>
      </c>
      <c r="AE100" s="222"/>
      <c r="AG100" s="415">
        <v>5</v>
      </c>
      <c r="AH100" s="420"/>
      <c r="AI100" s="491"/>
      <c r="AJ100" s="491"/>
      <c r="AK100" s="409"/>
      <c r="AL100" s="307">
        <f t="shared" si="66"/>
        <v>0</v>
      </c>
      <c r="AM100" s="234">
        <v>0</v>
      </c>
      <c r="AN100" s="234">
        <v>0</v>
      </c>
      <c r="AO100" s="277">
        <f t="shared" si="67"/>
        <v>0</v>
      </c>
      <c r="AP100" s="234">
        <v>0</v>
      </c>
      <c r="AQ100" s="234">
        <v>0</v>
      </c>
      <c r="AR100" s="277">
        <f t="shared" si="68"/>
        <v>0</v>
      </c>
      <c r="AS100" s="234">
        <v>0</v>
      </c>
      <c r="AT100" s="277">
        <f t="shared" si="69"/>
        <v>0</v>
      </c>
      <c r="AU100" s="278">
        <f t="shared" si="70"/>
        <v>0</v>
      </c>
    </row>
    <row r="101" spans="1:48" x14ac:dyDescent="0.35">
      <c r="A101" s="415">
        <v>6</v>
      </c>
      <c r="B101" s="420"/>
      <c r="C101" s="491"/>
      <c r="D101" s="491"/>
      <c r="E101" s="423"/>
      <c r="F101" s="234">
        <v>0</v>
      </c>
      <c r="G101" s="234">
        <v>0</v>
      </c>
      <c r="H101" s="235">
        <f t="shared" si="58"/>
        <v>0</v>
      </c>
      <c r="I101" s="234">
        <v>0</v>
      </c>
      <c r="J101" s="234">
        <v>0</v>
      </c>
      <c r="K101" s="235">
        <f t="shared" si="59"/>
        <v>0</v>
      </c>
      <c r="L101" s="234">
        <v>0</v>
      </c>
      <c r="M101" s="236">
        <f t="shared" si="60"/>
        <v>0</v>
      </c>
      <c r="N101" s="222"/>
      <c r="P101" s="415">
        <v>6</v>
      </c>
      <c r="Q101" s="420"/>
      <c r="R101" s="491"/>
      <c r="S101" s="491"/>
      <c r="T101" s="409"/>
      <c r="U101" s="162">
        <f t="shared" si="61"/>
        <v>0</v>
      </c>
      <c r="V101" s="234">
        <v>0</v>
      </c>
      <c r="W101" s="234">
        <v>0</v>
      </c>
      <c r="X101" s="295">
        <f t="shared" si="62"/>
        <v>0</v>
      </c>
      <c r="Y101" s="234">
        <v>0</v>
      </c>
      <c r="Z101" s="234">
        <v>0</v>
      </c>
      <c r="AA101" s="295">
        <f t="shared" si="63"/>
        <v>0</v>
      </c>
      <c r="AB101" s="234">
        <v>0</v>
      </c>
      <c r="AC101" s="295">
        <f t="shared" si="64"/>
        <v>0</v>
      </c>
      <c r="AD101" s="296">
        <f t="shared" si="65"/>
        <v>0</v>
      </c>
      <c r="AE101" s="222"/>
      <c r="AG101" s="415">
        <v>6</v>
      </c>
      <c r="AH101" s="420"/>
      <c r="AI101" s="491"/>
      <c r="AJ101" s="491"/>
      <c r="AK101" s="409"/>
      <c r="AL101" s="307">
        <f t="shared" si="66"/>
        <v>0</v>
      </c>
      <c r="AM101" s="234">
        <v>0</v>
      </c>
      <c r="AN101" s="234">
        <v>0</v>
      </c>
      <c r="AO101" s="277">
        <f t="shared" si="67"/>
        <v>0</v>
      </c>
      <c r="AP101" s="234">
        <v>0</v>
      </c>
      <c r="AQ101" s="234">
        <v>0</v>
      </c>
      <c r="AR101" s="277">
        <f t="shared" si="68"/>
        <v>0</v>
      </c>
      <c r="AS101" s="234">
        <v>0</v>
      </c>
      <c r="AT101" s="277">
        <f t="shared" si="69"/>
        <v>0</v>
      </c>
      <c r="AU101" s="278">
        <f t="shared" si="70"/>
        <v>0</v>
      </c>
    </row>
    <row r="102" spans="1:48" x14ac:dyDescent="0.35">
      <c r="A102" s="620" t="s">
        <v>180</v>
      </c>
      <c r="B102" s="617"/>
      <c r="C102" s="532">
        <v>0</v>
      </c>
      <c r="D102" s="532"/>
      <c r="E102" s="423"/>
      <c r="F102" s="234">
        <v>0</v>
      </c>
      <c r="G102" s="234">
        <v>0</v>
      </c>
      <c r="H102" s="235">
        <f t="shared" si="58"/>
        <v>0</v>
      </c>
      <c r="I102" s="234">
        <v>0</v>
      </c>
      <c r="J102" s="234">
        <v>0</v>
      </c>
      <c r="K102" s="235">
        <f t="shared" si="59"/>
        <v>0</v>
      </c>
      <c r="L102" s="234">
        <v>0</v>
      </c>
      <c r="M102" s="236">
        <f t="shared" si="60"/>
        <v>0</v>
      </c>
      <c r="N102" s="222"/>
      <c r="P102" s="620" t="s">
        <v>180</v>
      </c>
      <c r="Q102" s="617"/>
      <c r="R102" s="532">
        <v>0</v>
      </c>
      <c r="S102" s="532"/>
      <c r="T102" s="409"/>
      <c r="U102" s="162">
        <f t="shared" si="61"/>
        <v>0</v>
      </c>
      <c r="V102" s="234">
        <v>0</v>
      </c>
      <c r="W102" s="234">
        <v>0</v>
      </c>
      <c r="X102" s="295">
        <f t="shared" si="62"/>
        <v>0</v>
      </c>
      <c r="Y102" s="234">
        <v>0</v>
      </c>
      <c r="Z102" s="234">
        <v>0</v>
      </c>
      <c r="AA102" s="295">
        <f t="shared" si="63"/>
        <v>0</v>
      </c>
      <c r="AB102" s="234">
        <v>0</v>
      </c>
      <c r="AC102" s="295">
        <f t="shared" si="64"/>
        <v>0</v>
      </c>
      <c r="AD102" s="296">
        <f t="shared" si="65"/>
        <v>0</v>
      </c>
      <c r="AE102" s="222"/>
      <c r="AG102" s="620" t="s">
        <v>180</v>
      </c>
      <c r="AH102" s="617"/>
      <c r="AI102" s="532">
        <v>0</v>
      </c>
      <c r="AJ102" s="532"/>
      <c r="AK102" s="409"/>
      <c r="AL102" s="307">
        <f t="shared" si="66"/>
        <v>0</v>
      </c>
      <c r="AM102" s="234">
        <v>0</v>
      </c>
      <c r="AN102" s="234">
        <v>0</v>
      </c>
      <c r="AO102" s="277">
        <f t="shared" si="67"/>
        <v>0</v>
      </c>
      <c r="AP102" s="234">
        <v>0</v>
      </c>
      <c r="AQ102" s="234">
        <v>0</v>
      </c>
      <c r="AR102" s="277">
        <f t="shared" si="68"/>
        <v>0</v>
      </c>
      <c r="AS102" s="234">
        <v>0</v>
      </c>
      <c r="AT102" s="277">
        <f t="shared" si="69"/>
        <v>0</v>
      </c>
      <c r="AU102" s="278">
        <f t="shared" si="70"/>
        <v>0</v>
      </c>
    </row>
    <row r="103" spans="1:48" ht="16" thickBot="1" x14ac:dyDescent="0.4">
      <c r="A103" s="493" t="s">
        <v>207</v>
      </c>
      <c r="B103" s="494"/>
      <c r="C103" s="497">
        <f>COUNTA(B96:B101)+C102</f>
        <v>0</v>
      </c>
      <c r="D103" s="497"/>
      <c r="E103" s="411"/>
      <c r="F103" s="250">
        <f>SUM(F96:F102)</f>
        <v>0</v>
      </c>
      <c r="G103" s="250">
        <f>SUM(G96:G102)</f>
        <v>0</v>
      </c>
      <c r="H103" s="250">
        <f t="shared" ref="H103:L103" si="71">SUM(H96:H102)</f>
        <v>0</v>
      </c>
      <c r="I103" s="250">
        <f t="shared" si="71"/>
        <v>0</v>
      </c>
      <c r="J103" s="250">
        <f>SUM(J96:J102)</f>
        <v>0</v>
      </c>
      <c r="K103" s="250">
        <f t="shared" si="71"/>
        <v>0</v>
      </c>
      <c r="L103" s="250">
        <f t="shared" si="71"/>
        <v>0</v>
      </c>
      <c r="M103" s="237">
        <f>SUM(M96:M102)</f>
        <v>0</v>
      </c>
      <c r="N103" s="222"/>
      <c r="P103" s="493" t="s">
        <v>207</v>
      </c>
      <c r="Q103" s="494"/>
      <c r="R103" s="498">
        <f>COUNTA(Q96:Q101)+R102</f>
        <v>0</v>
      </c>
      <c r="S103" s="498"/>
      <c r="T103" s="411"/>
      <c r="U103" s="339">
        <f t="shared" si="61"/>
        <v>0</v>
      </c>
      <c r="V103" s="293">
        <f>SUM(V96:V102)</f>
        <v>0</v>
      </c>
      <c r="W103" s="293">
        <f>SUM(W96:W102)</f>
        <v>0</v>
      </c>
      <c r="X103" s="293">
        <f t="shared" ref="X103:AB103" si="72">SUM(X96:X102)</f>
        <v>0</v>
      </c>
      <c r="Y103" s="293">
        <f t="shared" si="72"/>
        <v>0</v>
      </c>
      <c r="Z103" s="293">
        <f t="shared" si="72"/>
        <v>0</v>
      </c>
      <c r="AA103" s="293">
        <f t="shared" si="72"/>
        <v>0</v>
      </c>
      <c r="AB103" s="293">
        <f t="shared" si="72"/>
        <v>0</v>
      </c>
      <c r="AC103" s="293">
        <f>SUM(AC96:AC102)</f>
        <v>0</v>
      </c>
      <c r="AD103" s="294">
        <f>SUM(AD96:AD102)</f>
        <v>0</v>
      </c>
      <c r="AE103" s="222"/>
      <c r="AG103" s="493" t="s">
        <v>207</v>
      </c>
      <c r="AH103" s="494"/>
      <c r="AI103" s="543">
        <f>COUNTA(AH96:AH101)+AI102</f>
        <v>0</v>
      </c>
      <c r="AJ103" s="543"/>
      <c r="AK103" s="411"/>
      <c r="AL103" s="337">
        <f t="shared" si="66"/>
        <v>0</v>
      </c>
      <c r="AM103" s="275">
        <f>SUM(AM96:AM102)</f>
        <v>0</v>
      </c>
      <c r="AN103" s="275">
        <f>SUM(AN96:AN102)</f>
        <v>0</v>
      </c>
      <c r="AO103" s="275">
        <f t="shared" ref="AO103:AT103" si="73">SUM(AO96:AO102)</f>
        <v>0</v>
      </c>
      <c r="AP103" s="275">
        <f t="shared" si="73"/>
        <v>0</v>
      </c>
      <c r="AQ103" s="275">
        <f t="shared" si="73"/>
        <v>0</v>
      </c>
      <c r="AR103" s="275">
        <f t="shared" si="73"/>
        <v>0</v>
      </c>
      <c r="AS103" s="275">
        <f t="shared" si="73"/>
        <v>0</v>
      </c>
      <c r="AT103" s="275">
        <f t="shared" si="73"/>
        <v>0</v>
      </c>
      <c r="AU103" s="276">
        <f t="shared" si="70"/>
        <v>0</v>
      </c>
      <c r="AV103" s="358"/>
    </row>
    <row r="104" spans="1:48" ht="3.75" customHeight="1" thickBot="1" x14ac:dyDescent="0.4">
      <c r="F104" s="357"/>
      <c r="G104" s="357"/>
      <c r="Y104" s="163"/>
      <c r="Z104" s="163"/>
      <c r="AA104" s="163"/>
      <c r="AB104" s="163"/>
      <c r="AC104" s="163"/>
      <c r="AD104" s="163"/>
      <c r="AE104" s="358"/>
    </row>
    <row r="105" spans="1:48" s="242" customFormat="1" x14ac:dyDescent="0.35">
      <c r="A105" s="502" t="s">
        <v>186</v>
      </c>
      <c r="B105" s="503"/>
      <c r="C105" s="503"/>
      <c r="D105" s="503"/>
      <c r="E105" s="503"/>
      <c r="F105" s="503"/>
      <c r="G105" s="503"/>
      <c r="H105" s="503"/>
      <c r="I105" s="503"/>
      <c r="J105" s="503"/>
      <c r="K105" s="503"/>
      <c r="L105" s="503"/>
      <c r="M105" s="518"/>
      <c r="N105" s="413"/>
      <c r="P105" s="502" t="s">
        <v>186</v>
      </c>
      <c r="Q105" s="503"/>
      <c r="R105" s="503"/>
      <c r="S105" s="503"/>
      <c r="T105" s="503"/>
      <c r="U105" s="503"/>
      <c r="V105" s="503"/>
      <c r="W105" s="503"/>
      <c r="X105" s="503"/>
      <c r="Y105" s="503"/>
      <c r="Z105" s="503"/>
      <c r="AA105" s="503"/>
      <c r="AB105" s="503"/>
      <c r="AC105" s="503"/>
      <c r="AD105" s="418"/>
      <c r="AE105" s="413"/>
      <c r="AG105" s="502" t="s">
        <v>186</v>
      </c>
      <c r="AH105" s="503"/>
      <c r="AI105" s="503"/>
      <c r="AJ105" s="503"/>
      <c r="AK105" s="503"/>
      <c r="AL105" s="503"/>
      <c r="AM105" s="503"/>
      <c r="AN105" s="503"/>
      <c r="AO105" s="503"/>
      <c r="AP105" s="503"/>
      <c r="AQ105" s="503"/>
      <c r="AR105" s="503"/>
      <c r="AS105" s="503"/>
      <c r="AT105" s="503"/>
      <c r="AU105" s="418"/>
    </row>
    <row r="106" spans="1:48" s="242" customFormat="1" ht="31.5" customHeight="1" x14ac:dyDescent="0.35">
      <c r="A106" s="534" t="s">
        <v>188</v>
      </c>
      <c r="B106" s="533"/>
      <c r="C106" s="533" t="s">
        <v>13</v>
      </c>
      <c r="D106" s="533"/>
      <c r="E106" s="424" t="s">
        <v>14</v>
      </c>
      <c r="F106" s="412" t="s">
        <v>171</v>
      </c>
      <c r="G106" s="412" t="s">
        <v>68</v>
      </c>
      <c r="H106" s="422" t="s">
        <v>151</v>
      </c>
      <c r="I106" s="412" t="s">
        <v>80</v>
      </c>
      <c r="J106" s="412" t="s">
        <v>81</v>
      </c>
      <c r="K106" s="422" t="s">
        <v>82</v>
      </c>
      <c r="L106" s="412" t="s">
        <v>150</v>
      </c>
      <c r="M106" s="259" t="s">
        <v>18</v>
      </c>
      <c r="N106" s="413"/>
      <c r="P106" s="534" t="s">
        <v>188</v>
      </c>
      <c r="Q106" s="533"/>
      <c r="R106" s="533" t="s">
        <v>13</v>
      </c>
      <c r="S106" s="533"/>
      <c r="T106" s="424" t="s">
        <v>14</v>
      </c>
      <c r="U106" s="260" t="s">
        <v>110</v>
      </c>
      <c r="V106" s="424" t="s">
        <v>171</v>
      </c>
      <c r="W106" s="424" t="s">
        <v>68</v>
      </c>
      <c r="X106" s="260" t="s">
        <v>151</v>
      </c>
      <c r="Y106" s="424" t="s">
        <v>80</v>
      </c>
      <c r="Z106" s="424" t="s">
        <v>81</v>
      </c>
      <c r="AA106" s="260" t="s">
        <v>82</v>
      </c>
      <c r="AB106" s="424" t="s">
        <v>150</v>
      </c>
      <c r="AC106" s="260" t="s">
        <v>18</v>
      </c>
      <c r="AD106" s="267" t="s">
        <v>114</v>
      </c>
      <c r="AE106" s="413"/>
      <c r="AG106" s="534" t="s">
        <v>188</v>
      </c>
      <c r="AH106" s="533"/>
      <c r="AI106" s="533" t="s">
        <v>13</v>
      </c>
      <c r="AJ106" s="533"/>
      <c r="AK106" s="424" t="s">
        <v>14</v>
      </c>
      <c r="AL106" s="260" t="s">
        <v>110</v>
      </c>
      <c r="AM106" s="424" t="s">
        <v>171</v>
      </c>
      <c r="AN106" s="424" t="s">
        <v>68</v>
      </c>
      <c r="AO106" s="260" t="s">
        <v>151</v>
      </c>
      <c r="AP106" s="424" t="s">
        <v>80</v>
      </c>
      <c r="AQ106" s="424" t="s">
        <v>81</v>
      </c>
      <c r="AR106" s="260" t="s">
        <v>82</v>
      </c>
      <c r="AS106" s="424" t="s">
        <v>150</v>
      </c>
      <c r="AT106" s="260" t="s">
        <v>213</v>
      </c>
      <c r="AU106" s="267" t="s">
        <v>111</v>
      </c>
    </row>
    <row r="107" spans="1:48" x14ac:dyDescent="0.35">
      <c r="A107" s="495">
        <v>0</v>
      </c>
      <c r="B107" s="491"/>
      <c r="C107" s="496" t="s">
        <v>19</v>
      </c>
      <c r="D107" s="496"/>
      <c r="E107" s="409"/>
      <c r="F107" s="234">
        <v>0</v>
      </c>
      <c r="G107" s="234">
        <v>0</v>
      </c>
      <c r="H107" s="235">
        <f>SUM(F107:G107)</f>
        <v>0</v>
      </c>
      <c r="I107" s="234">
        <v>0</v>
      </c>
      <c r="J107" s="234">
        <v>0</v>
      </c>
      <c r="K107" s="235">
        <f>SUM(I107:J107)</f>
        <v>0</v>
      </c>
      <c r="L107" s="234">
        <v>0</v>
      </c>
      <c r="M107" s="236">
        <f>SUM(H107, K107, L107)</f>
        <v>0</v>
      </c>
      <c r="N107" s="223"/>
      <c r="P107" s="522">
        <v>0</v>
      </c>
      <c r="Q107" s="496"/>
      <c r="R107" s="496" t="s">
        <v>19</v>
      </c>
      <c r="S107" s="496"/>
      <c r="T107" s="409"/>
      <c r="U107" s="162">
        <f t="shared" ref="U107:U114" si="74">AU27</f>
        <v>0</v>
      </c>
      <c r="V107" s="234">
        <v>0</v>
      </c>
      <c r="W107" s="234">
        <v>0</v>
      </c>
      <c r="X107" s="295">
        <f>SUM(V107:W107)</f>
        <v>0</v>
      </c>
      <c r="Y107" s="234">
        <v>0</v>
      </c>
      <c r="Z107" s="234">
        <v>0</v>
      </c>
      <c r="AA107" s="295">
        <f>SUM(Y107:Z107)</f>
        <v>0</v>
      </c>
      <c r="AB107" s="234">
        <v>0</v>
      </c>
      <c r="AC107" s="295">
        <f>SUM(X107, AA107, AB107)</f>
        <v>0</v>
      </c>
      <c r="AD107" s="296">
        <f t="shared" ref="AD107:AD111" si="75">M107-AC107</f>
        <v>0</v>
      </c>
      <c r="AE107" s="223"/>
      <c r="AG107" s="522">
        <v>0</v>
      </c>
      <c r="AH107" s="496"/>
      <c r="AI107" s="496" t="s">
        <v>19</v>
      </c>
      <c r="AJ107" s="496"/>
      <c r="AK107" s="409"/>
      <c r="AL107" s="307">
        <f t="shared" ref="AL107:AL114" si="76">AU27</f>
        <v>0</v>
      </c>
      <c r="AM107" s="234">
        <v>0</v>
      </c>
      <c r="AN107" s="234">
        <v>0</v>
      </c>
      <c r="AO107" s="277">
        <f>SUM(AM107:AN107)</f>
        <v>0</v>
      </c>
      <c r="AP107" s="234">
        <v>0</v>
      </c>
      <c r="AQ107" s="234">
        <v>0</v>
      </c>
      <c r="AR107" s="277">
        <f>SUM(AP107:AQ107)</f>
        <v>0</v>
      </c>
      <c r="AS107" s="234">
        <v>0</v>
      </c>
      <c r="AT107" s="277">
        <f>SUM(AO107, AR107, AS107)</f>
        <v>0</v>
      </c>
      <c r="AU107" s="278">
        <f t="shared" ref="AU107:AU114" si="77">IF($S$153&lt;&gt;0, AC107+AL107-AT107, M107+AL107-AT107)</f>
        <v>0</v>
      </c>
    </row>
    <row r="108" spans="1:48" x14ac:dyDescent="0.35">
      <c r="A108" s="495">
        <v>0</v>
      </c>
      <c r="B108" s="491"/>
      <c r="C108" s="496" t="s">
        <v>20</v>
      </c>
      <c r="D108" s="496"/>
      <c r="E108" s="409"/>
      <c r="F108" s="234">
        <v>0</v>
      </c>
      <c r="G108" s="234">
        <v>0</v>
      </c>
      <c r="H108" s="235">
        <f t="shared" ref="H108:H111" si="78">SUM(F108:G108)</f>
        <v>0</v>
      </c>
      <c r="I108" s="234">
        <v>0</v>
      </c>
      <c r="J108" s="234">
        <v>0</v>
      </c>
      <c r="K108" s="235">
        <f t="shared" ref="K108:K111" si="79">SUM(I108:J108)</f>
        <v>0</v>
      </c>
      <c r="L108" s="234">
        <v>0</v>
      </c>
      <c r="M108" s="236">
        <f t="shared" ref="M108:M111" si="80">SUM(H108, K108, L108)</f>
        <v>0</v>
      </c>
      <c r="N108" s="223"/>
      <c r="P108" s="522">
        <v>0</v>
      </c>
      <c r="Q108" s="496"/>
      <c r="R108" s="496" t="s">
        <v>20</v>
      </c>
      <c r="S108" s="496"/>
      <c r="T108" s="409"/>
      <c r="U108" s="162">
        <f t="shared" si="74"/>
        <v>0</v>
      </c>
      <c r="V108" s="234">
        <v>0</v>
      </c>
      <c r="W108" s="234">
        <v>0</v>
      </c>
      <c r="X108" s="295">
        <f t="shared" ref="X108:X111" si="81">SUM(V108:W108)</f>
        <v>0</v>
      </c>
      <c r="Y108" s="234">
        <v>0</v>
      </c>
      <c r="Z108" s="234">
        <v>0</v>
      </c>
      <c r="AA108" s="295">
        <f t="shared" ref="AA108:AA111" si="82">SUM(Y108:Z108)</f>
        <v>0</v>
      </c>
      <c r="AB108" s="234">
        <v>0</v>
      </c>
      <c r="AC108" s="295">
        <f t="shared" ref="AC108:AC111" si="83">SUM(X108, AA108, AB108)</f>
        <v>0</v>
      </c>
      <c r="AD108" s="296">
        <f t="shared" si="75"/>
        <v>0</v>
      </c>
      <c r="AE108" s="223"/>
      <c r="AG108" s="522">
        <v>0</v>
      </c>
      <c r="AH108" s="496"/>
      <c r="AI108" s="496" t="s">
        <v>20</v>
      </c>
      <c r="AJ108" s="496"/>
      <c r="AK108" s="409"/>
      <c r="AL108" s="307">
        <f t="shared" si="76"/>
        <v>0</v>
      </c>
      <c r="AM108" s="234">
        <v>0</v>
      </c>
      <c r="AN108" s="234">
        <v>0</v>
      </c>
      <c r="AO108" s="277">
        <f t="shared" ref="AO108:AO111" si="84">SUM(AM108:AN108)</f>
        <v>0</v>
      </c>
      <c r="AP108" s="234">
        <v>0</v>
      </c>
      <c r="AQ108" s="234">
        <v>0</v>
      </c>
      <c r="AR108" s="277">
        <f t="shared" ref="AR108:AR111" si="85">SUM(AP108:AQ108)</f>
        <v>0</v>
      </c>
      <c r="AS108" s="234">
        <v>0</v>
      </c>
      <c r="AT108" s="277">
        <f t="shared" ref="AT108:AT111" si="86">SUM(AO108, AR108, AS108)</f>
        <v>0</v>
      </c>
      <c r="AU108" s="278">
        <f t="shared" si="77"/>
        <v>0</v>
      </c>
    </row>
    <row r="109" spans="1:48" x14ac:dyDescent="0.35">
      <c r="A109" s="495">
        <v>0</v>
      </c>
      <c r="B109" s="491"/>
      <c r="C109" s="496" t="s">
        <v>21</v>
      </c>
      <c r="D109" s="496"/>
      <c r="E109" s="409"/>
      <c r="F109" s="234">
        <v>0</v>
      </c>
      <c r="G109" s="234">
        <v>0</v>
      </c>
      <c r="H109" s="235">
        <f>SUM(F109:G109)</f>
        <v>0</v>
      </c>
      <c r="I109" s="234">
        <v>0</v>
      </c>
      <c r="J109" s="234">
        <v>0</v>
      </c>
      <c r="K109" s="235">
        <f t="shared" si="79"/>
        <v>0</v>
      </c>
      <c r="L109" s="234">
        <v>0</v>
      </c>
      <c r="M109" s="236">
        <f t="shared" si="80"/>
        <v>0</v>
      </c>
      <c r="N109" s="223"/>
      <c r="P109" s="522">
        <v>0</v>
      </c>
      <c r="Q109" s="496"/>
      <c r="R109" s="496" t="s">
        <v>21</v>
      </c>
      <c r="S109" s="496"/>
      <c r="T109" s="409"/>
      <c r="U109" s="162">
        <f t="shared" si="74"/>
        <v>0</v>
      </c>
      <c r="V109" s="234">
        <v>0</v>
      </c>
      <c r="W109" s="234">
        <v>0</v>
      </c>
      <c r="X109" s="295">
        <f t="shared" si="81"/>
        <v>0</v>
      </c>
      <c r="Y109" s="234">
        <v>0</v>
      </c>
      <c r="Z109" s="234">
        <v>0</v>
      </c>
      <c r="AA109" s="295">
        <f t="shared" si="82"/>
        <v>0</v>
      </c>
      <c r="AB109" s="234">
        <v>0</v>
      </c>
      <c r="AC109" s="295">
        <f t="shared" si="83"/>
        <v>0</v>
      </c>
      <c r="AD109" s="296">
        <f t="shared" si="75"/>
        <v>0</v>
      </c>
      <c r="AE109" s="223"/>
      <c r="AG109" s="522">
        <v>0</v>
      </c>
      <c r="AH109" s="496"/>
      <c r="AI109" s="496" t="s">
        <v>21</v>
      </c>
      <c r="AJ109" s="496"/>
      <c r="AK109" s="409"/>
      <c r="AL109" s="307">
        <f t="shared" si="76"/>
        <v>0</v>
      </c>
      <c r="AM109" s="234">
        <v>0</v>
      </c>
      <c r="AN109" s="234">
        <v>0</v>
      </c>
      <c r="AO109" s="277">
        <f t="shared" si="84"/>
        <v>0</v>
      </c>
      <c r="AP109" s="234">
        <v>0</v>
      </c>
      <c r="AQ109" s="234">
        <v>0</v>
      </c>
      <c r="AR109" s="277">
        <f t="shared" si="85"/>
        <v>0</v>
      </c>
      <c r="AS109" s="234">
        <v>0</v>
      </c>
      <c r="AT109" s="277">
        <f t="shared" si="86"/>
        <v>0</v>
      </c>
      <c r="AU109" s="278">
        <f>IF($S$153&lt;&gt;0, AC109+AL109-AT109, M109+AL109-AT109)</f>
        <v>0</v>
      </c>
    </row>
    <row r="110" spans="1:48" x14ac:dyDescent="0.35">
      <c r="A110" s="495">
        <v>0</v>
      </c>
      <c r="B110" s="491"/>
      <c r="C110" s="496" t="s">
        <v>22</v>
      </c>
      <c r="D110" s="496"/>
      <c r="E110" s="409"/>
      <c r="F110" s="234">
        <v>0</v>
      </c>
      <c r="G110" s="234">
        <v>0</v>
      </c>
      <c r="H110" s="235">
        <f t="shared" si="78"/>
        <v>0</v>
      </c>
      <c r="I110" s="234">
        <v>0</v>
      </c>
      <c r="J110" s="234">
        <v>0</v>
      </c>
      <c r="K110" s="235">
        <f t="shared" si="79"/>
        <v>0</v>
      </c>
      <c r="L110" s="234">
        <v>0</v>
      </c>
      <c r="M110" s="236">
        <f t="shared" si="80"/>
        <v>0</v>
      </c>
      <c r="N110" s="223"/>
      <c r="P110" s="522">
        <v>0</v>
      </c>
      <c r="Q110" s="496"/>
      <c r="R110" s="496" t="s">
        <v>22</v>
      </c>
      <c r="S110" s="496"/>
      <c r="T110" s="409"/>
      <c r="U110" s="162">
        <f t="shared" si="74"/>
        <v>0</v>
      </c>
      <c r="V110" s="234">
        <v>0</v>
      </c>
      <c r="W110" s="234">
        <v>0</v>
      </c>
      <c r="X110" s="295">
        <f t="shared" si="81"/>
        <v>0</v>
      </c>
      <c r="Y110" s="234">
        <v>0</v>
      </c>
      <c r="Z110" s="234">
        <v>0</v>
      </c>
      <c r="AA110" s="295">
        <f t="shared" si="82"/>
        <v>0</v>
      </c>
      <c r="AB110" s="234">
        <v>0</v>
      </c>
      <c r="AC110" s="295">
        <f t="shared" si="83"/>
        <v>0</v>
      </c>
      <c r="AD110" s="296">
        <f t="shared" si="75"/>
        <v>0</v>
      </c>
      <c r="AE110" s="223"/>
      <c r="AG110" s="522">
        <v>0</v>
      </c>
      <c r="AH110" s="496"/>
      <c r="AI110" s="496" t="s">
        <v>22</v>
      </c>
      <c r="AJ110" s="496"/>
      <c r="AK110" s="409"/>
      <c r="AL110" s="307">
        <f t="shared" si="76"/>
        <v>0</v>
      </c>
      <c r="AM110" s="234">
        <v>0</v>
      </c>
      <c r="AN110" s="234">
        <v>0</v>
      </c>
      <c r="AO110" s="277">
        <f t="shared" si="84"/>
        <v>0</v>
      </c>
      <c r="AP110" s="234">
        <v>0</v>
      </c>
      <c r="AQ110" s="234">
        <v>0</v>
      </c>
      <c r="AR110" s="277">
        <f t="shared" si="85"/>
        <v>0</v>
      </c>
      <c r="AS110" s="234">
        <v>0</v>
      </c>
      <c r="AT110" s="277">
        <f t="shared" si="86"/>
        <v>0</v>
      </c>
      <c r="AU110" s="278">
        <f t="shared" si="77"/>
        <v>0</v>
      </c>
    </row>
    <row r="111" spans="1:48" x14ac:dyDescent="0.35">
      <c r="A111" s="495">
        <v>0</v>
      </c>
      <c r="B111" s="491"/>
      <c r="C111" s="491" t="s">
        <v>23</v>
      </c>
      <c r="D111" s="491"/>
      <c r="E111" s="409"/>
      <c r="F111" s="234">
        <v>0</v>
      </c>
      <c r="G111" s="234">
        <v>0</v>
      </c>
      <c r="H111" s="235">
        <f t="shared" si="78"/>
        <v>0</v>
      </c>
      <c r="I111" s="234">
        <v>0</v>
      </c>
      <c r="J111" s="234">
        <v>0</v>
      </c>
      <c r="K111" s="235">
        <f t="shared" si="79"/>
        <v>0</v>
      </c>
      <c r="L111" s="234">
        <v>0</v>
      </c>
      <c r="M111" s="236">
        <f t="shared" si="80"/>
        <v>0</v>
      </c>
      <c r="N111" s="223"/>
      <c r="P111" s="522">
        <v>0</v>
      </c>
      <c r="Q111" s="496"/>
      <c r="R111" s="496" t="s">
        <v>23</v>
      </c>
      <c r="S111" s="496"/>
      <c r="T111" s="409"/>
      <c r="U111" s="162">
        <f t="shared" si="74"/>
        <v>0</v>
      </c>
      <c r="V111" s="234">
        <v>0</v>
      </c>
      <c r="W111" s="234">
        <v>0</v>
      </c>
      <c r="X111" s="295">
        <f t="shared" si="81"/>
        <v>0</v>
      </c>
      <c r="Y111" s="234">
        <v>0</v>
      </c>
      <c r="Z111" s="234">
        <v>0</v>
      </c>
      <c r="AA111" s="295">
        <f t="shared" si="82"/>
        <v>0</v>
      </c>
      <c r="AB111" s="234">
        <v>0</v>
      </c>
      <c r="AC111" s="295">
        <f t="shared" si="83"/>
        <v>0</v>
      </c>
      <c r="AD111" s="296">
        <f t="shared" si="75"/>
        <v>0</v>
      </c>
      <c r="AE111" s="223"/>
      <c r="AG111" s="522">
        <v>0</v>
      </c>
      <c r="AH111" s="496"/>
      <c r="AI111" s="496" t="s">
        <v>23</v>
      </c>
      <c r="AJ111" s="496"/>
      <c r="AK111" s="409"/>
      <c r="AL111" s="307">
        <f t="shared" si="76"/>
        <v>0</v>
      </c>
      <c r="AM111" s="234">
        <v>0</v>
      </c>
      <c r="AN111" s="234">
        <v>0</v>
      </c>
      <c r="AO111" s="277">
        <f t="shared" si="84"/>
        <v>0</v>
      </c>
      <c r="AP111" s="234">
        <v>0</v>
      </c>
      <c r="AQ111" s="234">
        <v>0</v>
      </c>
      <c r="AR111" s="277">
        <f t="shared" si="85"/>
        <v>0</v>
      </c>
      <c r="AS111" s="234">
        <v>0</v>
      </c>
      <c r="AT111" s="277">
        <f t="shared" si="86"/>
        <v>0</v>
      </c>
      <c r="AU111" s="278">
        <f t="shared" si="77"/>
        <v>0</v>
      </c>
    </row>
    <row r="112" spans="1:48" ht="16" thickBot="1" x14ac:dyDescent="0.4">
      <c r="A112" s="410" t="s">
        <v>181</v>
      </c>
      <c r="B112" s="411"/>
      <c r="C112" s="497">
        <f>SUM(A107:B111)</f>
        <v>0</v>
      </c>
      <c r="D112" s="497"/>
      <c r="E112" s="411"/>
      <c r="F112" s="250">
        <f>SUM(F107:F111)</f>
        <v>0</v>
      </c>
      <c r="G112" s="250">
        <f t="shared" ref="G112:L112" si="87">SUM(G107:G111)</f>
        <v>0</v>
      </c>
      <c r="H112" s="250">
        <f t="shared" si="87"/>
        <v>0</v>
      </c>
      <c r="I112" s="250">
        <f t="shared" si="87"/>
        <v>0</v>
      </c>
      <c r="J112" s="250">
        <f t="shared" si="87"/>
        <v>0</v>
      </c>
      <c r="K112" s="250">
        <f t="shared" si="87"/>
        <v>0</v>
      </c>
      <c r="L112" s="250">
        <f t="shared" si="87"/>
        <v>0</v>
      </c>
      <c r="M112" s="237">
        <f>SUM(M107:M111)</f>
        <v>0</v>
      </c>
      <c r="N112" s="223"/>
      <c r="P112" s="410" t="s">
        <v>181</v>
      </c>
      <c r="Q112" s="411"/>
      <c r="R112" s="498">
        <f>SUM(P107:Q111)</f>
        <v>0</v>
      </c>
      <c r="S112" s="498"/>
      <c r="T112" s="421"/>
      <c r="U112" s="339">
        <f t="shared" si="74"/>
        <v>0</v>
      </c>
      <c r="V112" s="293">
        <f>SUM(V107:V111)</f>
        <v>0</v>
      </c>
      <c r="W112" s="293">
        <f t="shared" ref="W112:AB112" si="88">SUM(W107:W111)</f>
        <v>0</v>
      </c>
      <c r="X112" s="293">
        <f t="shared" si="88"/>
        <v>0</v>
      </c>
      <c r="Y112" s="293">
        <f t="shared" si="88"/>
        <v>0</v>
      </c>
      <c r="Z112" s="293">
        <f t="shared" si="88"/>
        <v>0</v>
      </c>
      <c r="AA112" s="293">
        <f t="shared" si="88"/>
        <v>0</v>
      </c>
      <c r="AB112" s="293">
        <f t="shared" si="88"/>
        <v>0</v>
      </c>
      <c r="AC112" s="293">
        <f>SUM(AC107:AC111)</f>
        <v>0</v>
      </c>
      <c r="AD112" s="294">
        <f>SUM(AD107:AD111)</f>
        <v>0</v>
      </c>
      <c r="AE112" s="223"/>
      <c r="AG112" s="410" t="s">
        <v>181</v>
      </c>
      <c r="AH112" s="411"/>
      <c r="AI112" s="543">
        <f>SUM(AG107:AH111)</f>
        <v>0</v>
      </c>
      <c r="AJ112" s="543"/>
      <c r="AK112" s="421"/>
      <c r="AL112" s="337">
        <f t="shared" si="76"/>
        <v>0</v>
      </c>
      <c r="AM112" s="275">
        <f>SUM(AM107:AM111)</f>
        <v>0</v>
      </c>
      <c r="AN112" s="275">
        <f t="shared" ref="AN112:AT112" si="89">SUM(AN107:AN111)</f>
        <v>0</v>
      </c>
      <c r="AO112" s="275">
        <f t="shared" si="89"/>
        <v>0</v>
      </c>
      <c r="AP112" s="275">
        <f t="shared" si="89"/>
        <v>0</v>
      </c>
      <c r="AQ112" s="275">
        <f t="shared" si="89"/>
        <v>0</v>
      </c>
      <c r="AR112" s="275">
        <f t="shared" si="89"/>
        <v>0</v>
      </c>
      <c r="AS112" s="275">
        <f t="shared" si="89"/>
        <v>0</v>
      </c>
      <c r="AT112" s="275">
        <f t="shared" si="89"/>
        <v>0</v>
      </c>
      <c r="AU112" s="276">
        <f t="shared" si="77"/>
        <v>0</v>
      </c>
    </row>
    <row r="113" spans="1:47" s="358" customFormat="1" ht="3.75" customHeight="1" thickBot="1" x14ac:dyDescent="0.4">
      <c r="A113" s="499"/>
      <c r="B113" s="499"/>
      <c r="C113" s="499"/>
      <c r="D113" s="499"/>
      <c r="E113" s="499"/>
      <c r="F113" s="499"/>
      <c r="G113" s="499"/>
      <c r="H113" s="499"/>
      <c r="I113" s="499"/>
      <c r="J113" s="499"/>
      <c r="K113" s="499"/>
      <c r="L113" s="499"/>
      <c r="M113" s="499"/>
      <c r="N113" s="223"/>
      <c r="P113" s="499"/>
      <c r="Q113" s="499"/>
      <c r="R113" s="499"/>
      <c r="S113" s="499"/>
      <c r="T113" s="499"/>
      <c r="U113" s="499"/>
      <c r="V113" s="499"/>
      <c r="W113" s="499"/>
      <c r="X113" s="499"/>
      <c r="Y113" s="499"/>
      <c r="Z113" s="499"/>
      <c r="AA113" s="499"/>
      <c r="AB113" s="499"/>
      <c r="AC113" s="499"/>
      <c r="AD113" s="499"/>
      <c r="AE113" s="223"/>
      <c r="AG113" s="499"/>
      <c r="AH113" s="499"/>
      <c r="AI113" s="499"/>
      <c r="AJ113" s="499"/>
      <c r="AK113" s="499"/>
      <c r="AL113" s="499"/>
      <c r="AM113" s="499"/>
      <c r="AN113" s="499"/>
      <c r="AO113" s="499"/>
      <c r="AP113" s="499"/>
      <c r="AQ113" s="499"/>
      <c r="AR113" s="499"/>
      <c r="AS113" s="499"/>
      <c r="AT113" s="499"/>
      <c r="AU113" s="499"/>
    </row>
    <row r="114" spans="1:47" ht="16" thickBot="1" x14ac:dyDescent="0.4">
      <c r="A114" s="500" t="s">
        <v>187</v>
      </c>
      <c r="B114" s="501"/>
      <c r="C114" s="501"/>
      <c r="D114" s="501"/>
      <c r="E114" s="501"/>
      <c r="F114" s="241">
        <f>SUM(F112, F103)</f>
        <v>0</v>
      </c>
      <c r="G114" s="241">
        <f t="shared" ref="G114:L114" si="90">SUM(G112, G103)</f>
        <v>0</v>
      </c>
      <c r="H114" s="241">
        <f>SUM(H112, H103)</f>
        <v>0</v>
      </c>
      <c r="I114" s="241">
        <f t="shared" si="90"/>
        <v>0</v>
      </c>
      <c r="J114" s="241">
        <f t="shared" si="90"/>
        <v>0</v>
      </c>
      <c r="K114" s="241">
        <f>SUM(K112, K103)</f>
        <v>0</v>
      </c>
      <c r="L114" s="241">
        <f t="shared" si="90"/>
        <v>0</v>
      </c>
      <c r="M114" s="240">
        <f>SUM(M112, M103)</f>
        <v>0</v>
      </c>
      <c r="N114" s="223"/>
      <c r="P114" s="500" t="s">
        <v>187</v>
      </c>
      <c r="Q114" s="501"/>
      <c r="R114" s="501"/>
      <c r="S114" s="501"/>
      <c r="T114" s="501"/>
      <c r="U114" s="340">
        <f t="shared" si="74"/>
        <v>0</v>
      </c>
      <c r="V114" s="297">
        <f>SUM(V112, V103)</f>
        <v>0</v>
      </c>
      <c r="W114" s="297">
        <f t="shared" ref="W114" si="91">SUM(W112, W103)</f>
        <v>0</v>
      </c>
      <c r="X114" s="297">
        <f>SUM(X112, X103)</f>
        <v>0</v>
      </c>
      <c r="Y114" s="297">
        <f t="shared" ref="Y114:AB114" si="92">SUM(Y112, Y103)</f>
        <v>0</v>
      </c>
      <c r="Z114" s="297">
        <f t="shared" si="92"/>
        <v>0</v>
      </c>
      <c r="AA114" s="297">
        <f t="shared" si="92"/>
        <v>0</v>
      </c>
      <c r="AB114" s="297">
        <f t="shared" si="92"/>
        <v>0</v>
      </c>
      <c r="AC114" s="297">
        <f>SUM(AC112, AC103)</f>
        <v>0</v>
      </c>
      <c r="AD114" s="298">
        <f>SUM(AD112, AD103)</f>
        <v>0</v>
      </c>
      <c r="AE114" s="223"/>
      <c r="AG114" s="500" t="s">
        <v>187</v>
      </c>
      <c r="AH114" s="501"/>
      <c r="AI114" s="501"/>
      <c r="AJ114" s="501"/>
      <c r="AK114" s="501"/>
      <c r="AL114" s="338">
        <f t="shared" si="76"/>
        <v>0</v>
      </c>
      <c r="AM114" s="279">
        <f>SUM(AM112, AM103)</f>
        <v>0</v>
      </c>
      <c r="AN114" s="279">
        <f t="shared" ref="AN114" si="93">SUM(AN112, AN103)</f>
        <v>0</v>
      </c>
      <c r="AO114" s="279">
        <f>SUM(AO112, AO103)</f>
        <v>0</v>
      </c>
      <c r="AP114" s="279">
        <f t="shared" ref="AP114:AT114" si="94">SUM(AP112, AP103)</f>
        <v>0</v>
      </c>
      <c r="AQ114" s="279">
        <f t="shared" si="94"/>
        <v>0</v>
      </c>
      <c r="AR114" s="279">
        <f t="shared" si="94"/>
        <v>0</v>
      </c>
      <c r="AS114" s="279">
        <f t="shared" si="94"/>
        <v>0</v>
      </c>
      <c r="AT114" s="279">
        <f t="shared" si="94"/>
        <v>0</v>
      </c>
      <c r="AU114" s="280">
        <f t="shared" si="77"/>
        <v>0</v>
      </c>
    </row>
    <row r="115" spans="1:47" ht="16" thickBot="1" x14ac:dyDescent="0.4">
      <c r="F115" s="357"/>
      <c r="G115" s="357"/>
      <c r="AE115" s="358"/>
    </row>
    <row r="116" spans="1:47" s="242" customFormat="1" x14ac:dyDescent="0.35">
      <c r="A116" s="502" t="s">
        <v>98</v>
      </c>
      <c r="B116" s="503"/>
      <c r="C116" s="503"/>
      <c r="D116" s="503"/>
      <c r="E116" s="503"/>
      <c r="F116" s="503"/>
      <c r="G116" s="503"/>
      <c r="H116" s="503"/>
      <c r="I116" s="503"/>
      <c r="J116" s="503"/>
      <c r="K116" s="503"/>
      <c r="L116" s="503"/>
      <c r="M116" s="518"/>
      <c r="N116" s="413"/>
      <c r="P116" s="502" t="s">
        <v>98</v>
      </c>
      <c r="Q116" s="503"/>
      <c r="R116" s="503"/>
      <c r="S116" s="503"/>
      <c r="T116" s="503"/>
      <c r="U116" s="503"/>
      <c r="V116" s="503"/>
      <c r="W116" s="503"/>
      <c r="X116" s="503"/>
      <c r="Y116" s="503"/>
      <c r="Z116" s="503"/>
      <c r="AA116" s="503"/>
      <c r="AB116" s="503"/>
      <c r="AC116" s="503"/>
      <c r="AD116" s="418"/>
      <c r="AE116" s="413"/>
      <c r="AG116" s="502" t="s">
        <v>98</v>
      </c>
      <c r="AH116" s="503"/>
      <c r="AI116" s="503"/>
      <c r="AJ116" s="503"/>
      <c r="AK116" s="503"/>
      <c r="AL116" s="503"/>
      <c r="AM116" s="503"/>
      <c r="AN116" s="503"/>
      <c r="AO116" s="503"/>
      <c r="AP116" s="503"/>
      <c r="AQ116" s="503"/>
      <c r="AR116" s="503"/>
      <c r="AS116" s="503"/>
      <c r="AT116" s="503"/>
      <c r="AU116" s="418"/>
    </row>
    <row r="117" spans="1:47" s="242" customFormat="1" x14ac:dyDescent="0.35">
      <c r="A117" s="530" t="s">
        <v>24</v>
      </c>
      <c r="B117" s="531"/>
      <c r="C117" s="531"/>
      <c r="D117" s="531"/>
      <c r="E117" s="531"/>
      <c r="F117" s="531"/>
      <c r="G117" s="531"/>
      <c r="H117" s="531"/>
      <c r="I117" s="531"/>
      <c r="J117" s="424" t="s">
        <v>17</v>
      </c>
      <c r="K117" s="424" t="s">
        <v>15</v>
      </c>
      <c r="L117" s="424" t="s">
        <v>16</v>
      </c>
      <c r="M117" s="259" t="s">
        <v>18</v>
      </c>
      <c r="N117" s="413"/>
      <c r="P117" s="530" t="s">
        <v>24</v>
      </c>
      <c r="Q117" s="531"/>
      <c r="R117" s="531"/>
      <c r="S117" s="531"/>
      <c r="T117" s="531"/>
      <c r="U117" s="531"/>
      <c r="V117" s="531"/>
      <c r="W117" s="531"/>
      <c r="X117" s="531"/>
      <c r="Y117" s="422" t="s">
        <v>110</v>
      </c>
      <c r="Z117" s="328" t="s">
        <v>77</v>
      </c>
      <c r="AA117" s="424" t="s">
        <v>15</v>
      </c>
      <c r="AB117" s="424" t="s">
        <v>16</v>
      </c>
      <c r="AC117" s="422" t="s">
        <v>18</v>
      </c>
      <c r="AD117" s="267" t="s">
        <v>114</v>
      </c>
      <c r="AE117" s="413"/>
      <c r="AG117" s="530" t="s">
        <v>24</v>
      </c>
      <c r="AH117" s="531"/>
      <c r="AI117" s="531"/>
      <c r="AJ117" s="531"/>
      <c r="AK117" s="531"/>
      <c r="AL117" s="531"/>
      <c r="AM117" s="531"/>
      <c r="AN117" s="531"/>
      <c r="AO117" s="531"/>
      <c r="AP117" s="422" t="s">
        <v>110</v>
      </c>
      <c r="AQ117" s="328" t="s">
        <v>211</v>
      </c>
      <c r="AR117" s="424" t="s">
        <v>15</v>
      </c>
      <c r="AS117" s="424" t="s">
        <v>16</v>
      </c>
      <c r="AT117" s="422" t="s">
        <v>213</v>
      </c>
      <c r="AU117" s="267" t="s">
        <v>111</v>
      </c>
    </row>
    <row r="118" spans="1:47" x14ac:dyDescent="0.35">
      <c r="A118" s="415">
        <v>1</v>
      </c>
      <c r="B118" s="491"/>
      <c r="C118" s="491"/>
      <c r="D118" s="491"/>
      <c r="E118" s="491"/>
      <c r="F118" s="491"/>
      <c r="G118" s="491"/>
      <c r="H118" s="491"/>
      <c r="I118" s="491"/>
      <c r="J118" s="234">
        <v>0</v>
      </c>
      <c r="K118" s="234">
        <v>0</v>
      </c>
      <c r="L118" s="234">
        <v>0</v>
      </c>
      <c r="M118" s="236">
        <f>SUM(J118:L118)</f>
        <v>0</v>
      </c>
      <c r="N118" s="223"/>
      <c r="P118" s="415">
        <v>1</v>
      </c>
      <c r="Q118" s="491"/>
      <c r="R118" s="491"/>
      <c r="S118" s="491"/>
      <c r="T118" s="491"/>
      <c r="U118" s="491"/>
      <c r="V118" s="491"/>
      <c r="W118" s="491"/>
      <c r="X118" s="491"/>
      <c r="Y118" s="164">
        <f>AU38</f>
        <v>0</v>
      </c>
      <c r="Z118" s="234">
        <v>0</v>
      </c>
      <c r="AA118" s="234">
        <v>0</v>
      </c>
      <c r="AB118" s="234">
        <v>0</v>
      </c>
      <c r="AC118" s="295">
        <f>SUM(Z118:AB118)</f>
        <v>0</v>
      </c>
      <c r="AD118" s="296">
        <f t="shared" ref="AD118:AD120" si="95">M118-AC118</f>
        <v>0</v>
      </c>
      <c r="AE118" s="223"/>
      <c r="AG118" s="415">
        <v>1</v>
      </c>
      <c r="AH118" s="491"/>
      <c r="AI118" s="491"/>
      <c r="AJ118" s="491"/>
      <c r="AK118" s="491"/>
      <c r="AL118" s="491"/>
      <c r="AM118" s="491"/>
      <c r="AN118" s="491"/>
      <c r="AO118" s="491"/>
      <c r="AP118" s="305">
        <f>AU38</f>
        <v>0</v>
      </c>
      <c r="AQ118" s="234">
        <v>0</v>
      </c>
      <c r="AR118" s="234">
        <v>0</v>
      </c>
      <c r="AS118" s="234">
        <v>0</v>
      </c>
      <c r="AT118" s="277">
        <f>SUM(AQ118:AS118)</f>
        <v>0</v>
      </c>
      <c r="AU118" s="278">
        <f>IF($S$153&lt;&gt;0, AC118+AP118-AT118, M118+AP118-AT118)</f>
        <v>0</v>
      </c>
    </row>
    <row r="119" spans="1:47" x14ac:dyDescent="0.35">
      <c r="A119" s="415">
        <v>2</v>
      </c>
      <c r="B119" s="492"/>
      <c r="C119" s="492"/>
      <c r="D119" s="492"/>
      <c r="E119" s="492"/>
      <c r="F119" s="492"/>
      <c r="G119" s="492"/>
      <c r="H119" s="492"/>
      <c r="I119" s="492"/>
      <c r="J119" s="234">
        <v>0</v>
      </c>
      <c r="K119" s="234">
        <v>0</v>
      </c>
      <c r="L119" s="234">
        <v>0</v>
      </c>
      <c r="M119" s="236">
        <f>SUM(J119:L119)</f>
        <v>0</v>
      </c>
      <c r="N119" s="223"/>
      <c r="P119" s="415">
        <v>2</v>
      </c>
      <c r="Q119" s="492"/>
      <c r="R119" s="492"/>
      <c r="S119" s="492"/>
      <c r="T119" s="492"/>
      <c r="U119" s="492"/>
      <c r="V119" s="492"/>
      <c r="W119" s="492"/>
      <c r="X119" s="492"/>
      <c r="Y119" s="164">
        <f t="shared" ref="Y119:Y121" si="96">AU39</f>
        <v>0</v>
      </c>
      <c r="Z119" s="234">
        <v>0</v>
      </c>
      <c r="AA119" s="234">
        <v>0</v>
      </c>
      <c r="AB119" s="234">
        <v>0</v>
      </c>
      <c r="AC119" s="295">
        <f t="shared" ref="AC119:AC120" si="97">SUM(Z119:AB119)</f>
        <v>0</v>
      </c>
      <c r="AD119" s="296">
        <f t="shared" si="95"/>
        <v>0</v>
      </c>
      <c r="AE119" s="223"/>
      <c r="AG119" s="415">
        <v>2</v>
      </c>
      <c r="AH119" s="492"/>
      <c r="AI119" s="492"/>
      <c r="AJ119" s="492"/>
      <c r="AK119" s="492"/>
      <c r="AL119" s="492"/>
      <c r="AM119" s="492"/>
      <c r="AN119" s="492"/>
      <c r="AO119" s="492"/>
      <c r="AP119" s="305">
        <f t="shared" ref="AP119:AP121" si="98">AU39</f>
        <v>0</v>
      </c>
      <c r="AQ119" s="234">
        <v>0</v>
      </c>
      <c r="AR119" s="234">
        <v>0</v>
      </c>
      <c r="AS119" s="234">
        <v>0</v>
      </c>
      <c r="AT119" s="277">
        <f t="shared" ref="AT119:AT120" si="99">SUM(AQ119:AS119)</f>
        <v>0</v>
      </c>
      <c r="AU119" s="278">
        <f t="shared" ref="AU119:AU120" si="100">IF($S$153&lt;&gt;0, AC119+AP119-AT119, M119+AP119-AT119)</f>
        <v>0</v>
      </c>
    </row>
    <row r="120" spans="1:47" x14ac:dyDescent="0.35">
      <c r="A120" s="415">
        <v>3</v>
      </c>
      <c r="B120" s="492"/>
      <c r="C120" s="492"/>
      <c r="D120" s="492"/>
      <c r="E120" s="492"/>
      <c r="F120" s="492"/>
      <c r="G120" s="492"/>
      <c r="H120" s="492"/>
      <c r="I120" s="492"/>
      <c r="J120" s="234">
        <v>0</v>
      </c>
      <c r="K120" s="234">
        <v>0</v>
      </c>
      <c r="L120" s="234">
        <v>0</v>
      </c>
      <c r="M120" s="236">
        <f t="shared" ref="M120:M139" si="101">SUM(J120:L120)</f>
        <v>0</v>
      </c>
      <c r="N120" s="223"/>
      <c r="P120" s="415">
        <v>3</v>
      </c>
      <c r="Q120" s="492"/>
      <c r="R120" s="492"/>
      <c r="S120" s="492"/>
      <c r="T120" s="492"/>
      <c r="U120" s="492"/>
      <c r="V120" s="492"/>
      <c r="W120" s="492"/>
      <c r="X120" s="492"/>
      <c r="Y120" s="164">
        <f t="shared" si="96"/>
        <v>0</v>
      </c>
      <c r="Z120" s="234">
        <v>0</v>
      </c>
      <c r="AA120" s="234">
        <v>0</v>
      </c>
      <c r="AB120" s="234">
        <v>0</v>
      </c>
      <c r="AC120" s="295">
        <f t="shared" si="97"/>
        <v>0</v>
      </c>
      <c r="AD120" s="296">
        <f t="shared" si="95"/>
        <v>0</v>
      </c>
      <c r="AE120" s="223"/>
      <c r="AG120" s="415">
        <v>3</v>
      </c>
      <c r="AH120" s="492"/>
      <c r="AI120" s="492"/>
      <c r="AJ120" s="492"/>
      <c r="AK120" s="492"/>
      <c r="AL120" s="492"/>
      <c r="AM120" s="492"/>
      <c r="AN120" s="492"/>
      <c r="AO120" s="492"/>
      <c r="AP120" s="305">
        <f t="shared" si="98"/>
        <v>0</v>
      </c>
      <c r="AQ120" s="234">
        <v>0</v>
      </c>
      <c r="AR120" s="234">
        <v>0</v>
      </c>
      <c r="AS120" s="234">
        <v>0</v>
      </c>
      <c r="AT120" s="277">
        <f t="shared" si="99"/>
        <v>0</v>
      </c>
      <c r="AU120" s="278">
        <f t="shared" si="100"/>
        <v>0</v>
      </c>
    </row>
    <row r="121" spans="1:47" ht="16" thickBot="1" x14ac:dyDescent="0.4">
      <c r="A121" s="504" t="s">
        <v>25</v>
      </c>
      <c r="B121" s="505"/>
      <c r="C121" s="505"/>
      <c r="D121" s="505"/>
      <c r="E121" s="505"/>
      <c r="F121" s="505"/>
      <c r="G121" s="505"/>
      <c r="H121" s="505"/>
      <c r="I121" s="505"/>
      <c r="J121" s="250">
        <f>SUM(J118:J120)</f>
        <v>0</v>
      </c>
      <c r="K121" s="250">
        <f t="shared" ref="K121:L121" si="102">SUM(K118:K120)</f>
        <v>0</v>
      </c>
      <c r="L121" s="250">
        <f t="shared" si="102"/>
        <v>0</v>
      </c>
      <c r="M121" s="237">
        <f t="shared" si="101"/>
        <v>0</v>
      </c>
      <c r="N121" s="223"/>
      <c r="P121" s="504" t="s">
        <v>25</v>
      </c>
      <c r="Q121" s="505"/>
      <c r="R121" s="505"/>
      <c r="S121" s="505"/>
      <c r="T121" s="505"/>
      <c r="U121" s="505"/>
      <c r="V121" s="505"/>
      <c r="W121" s="505"/>
      <c r="X121" s="505"/>
      <c r="Y121" s="200">
        <f t="shared" si="96"/>
        <v>0</v>
      </c>
      <c r="Z121" s="293">
        <f>SUM(Z118:Z120)</f>
        <v>0</v>
      </c>
      <c r="AA121" s="293">
        <f t="shared" ref="AA121:AD121" si="103">SUM(AA118:AA120)</f>
        <v>0</v>
      </c>
      <c r="AB121" s="293">
        <f t="shared" si="103"/>
        <v>0</v>
      </c>
      <c r="AC121" s="293">
        <f t="shared" si="103"/>
        <v>0</v>
      </c>
      <c r="AD121" s="294">
        <f t="shared" si="103"/>
        <v>0</v>
      </c>
      <c r="AE121" s="223"/>
      <c r="AG121" s="504" t="s">
        <v>25</v>
      </c>
      <c r="AH121" s="505"/>
      <c r="AI121" s="505"/>
      <c r="AJ121" s="505"/>
      <c r="AK121" s="505"/>
      <c r="AL121" s="505"/>
      <c r="AM121" s="505"/>
      <c r="AN121" s="505"/>
      <c r="AO121" s="505"/>
      <c r="AP121" s="306">
        <f t="shared" si="98"/>
        <v>0</v>
      </c>
      <c r="AQ121" s="275">
        <f>SUM(AQ118:AQ120)</f>
        <v>0</v>
      </c>
      <c r="AR121" s="275">
        <f t="shared" ref="AR121:AT121" si="104">SUM(AR118:AR120)</f>
        <v>0</v>
      </c>
      <c r="AS121" s="275">
        <f t="shared" si="104"/>
        <v>0</v>
      </c>
      <c r="AT121" s="275">
        <f t="shared" si="104"/>
        <v>0</v>
      </c>
      <c r="AU121" s="276">
        <f>IF($S$153&lt;&gt;0, AC121+AP121-AT121, M121+AP121-AT121)</f>
        <v>0</v>
      </c>
    </row>
    <row r="122" spans="1:47" s="358" customFormat="1" ht="3.75" customHeight="1" thickBot="1" x14ac:dyDescent="0.4">
      <c r="A122" s="413"/>
      <c r="B122" s="413"/>
      <c r="C122" s="413"/>
      <c r="D122" s="413"/>
      <c r="E122" s="413"/>
      <c r="F122" s="413"/>
      <c r="G122" s="413"/>
      <c r="H122" s="413"/>
      <c r="I122" s="413"/>
      <c r="J122" s="246"/>
      <c r="K122" s="246"/>
      <c r="L122" s="246"/>
      <c r="M122" s="246"/>
      <c r="N122" s="223"/>
      <c r="P122" s="413"/>
      <c r="Q122" s="413"/>
      <c r="R122" s="413"/>
      <c r="S122" s="413"/>
      <c r="T122" s="413"/>
      <c r="U122" s="413"/>
      <c r="V122" s="413"/>
      <c r="W122" s="413"/>
      <c r="X122" s="413"/>
      <c r="Y122" s="304"/>
      <c r="Z122" s="246"/>
      <c r="AA122" s="246"/>
      <c r="AB122" s="246"/>
      <c r="AC122" s="246"/>
      <c r="AD122" s="246"/>
      <c r="AE122" s="223"/>
      <c r="AG122" s="413"/>
      <c r="AH122" s="413"/>
      <c r="AI122" s="413"/>
      <c r="AJ122" s="413"/>
      <c r="AK122" s="413"/>
      <c r="AL122" s="413"/>
      <c r="AM122" s="413"/>
      <c r="AN122" s="413"/>
      <c r="AO122" s="413"/>
      <c r="AP122" s="304"/>
      <c r="AQ122" s="246"/>
      <c r="AR122" s="246"/>
      <c r="AS122" s="246"/>
      <c r="AT122" s="246"/>
      <c r="AU122" s="246"/>
    </row>
    <row r="123" spans="1:47" s="242" customFormat="1" x14ac:dyDescent="0.35">
      <c r="A123" s="502" t="s">
        <v>33</v>
      </c>
      <c r="B123" s="503"/>
      <c r="C123" s="503"/>
      <c r="D123" s="503"/>
      <c r="E123" s="503"/>
      <c r="F123" s="503"/>
      <c r="G123" s="503"/>
      <c r="H123" s="503"/>
      <c r="I123" s="503"/>
      <c r="J123" s="425" t="s">
        <v>17</v>
      </c>
      <c r="K123" s="425" t="s">
        <v>15</v>
      </c>
      <c r="L123" s="425" t="s">
        <v>16</v>
      </c>
      <c r="M123" s="418" t="s">
        <v>18</v>
      </c>
      <c r="N123" s="413"/>
      <c r="P123" s="502" t="s">
        <v>33</v>
      </c>
      <c r="Q123" s="503"/>
      <c r="R123" s="503"/>
      <c r="S123" s="503"/>
      <c r="T123" s="503"/>
      <c r="U123" s="503"/>
      <c r="V123" s="503"/>
      <c r="W123" s="503"/>
      <c r="X123" s="503"/>
      <c r="Y123" s="414" t="s">
        <v>110</v>
      </c>
      <c r="Z123" s="425" t="s">
        <v>77</v>
      </c>
      <c r="AA123" s="425" t="s">
        <v>15</v>
      </c>
      <c r="AB123" s="425" t="s">
        <v>16</v>
      </c>
      <c r="AC123" s="414" t="s">
        <v>18</v>
      </c>
      <c r="AD123" s="268" t="s">
        <v>114</v>
      </c>
      <c r="AE123" s="413"/>
      <c r="AG123" s="502" t="s">
        <v>33</v>
      </c>
      <c r="AH123" s="503"/>
      <c r="AI123" s="503"/>
      <c r="AJ123" s="503"/>
      <c r="AK123" s="503"/>
      <c r="AL123" s="503"/>
      <c r="AM123" s="503"/>
      <c r="AN123" s="503"/>
      <c r="AO123" s="503"/>
      <c r="AP123" s="414" t="s">
        <v>110</v>
      </c>
      <c r="AQ123" s="425" t="s">
        <v>211</v>
      </c>
      <c r="AR123" s="425" t="s">
        <v>15</v>
      </c>
      <c r="AS123" s="425" t="s">
        <v>16</v>
      </c>
      <c r="AT123" s="414" t="s">
        <v>213</v>
      </c>
      <c r="AU123" s="268" t="s">
        <v>111</v>
      </c>
    </row>
    <row r="124" spans="1:47" x14ac:dyDescent="0.35">
      <c r="A124" s="415">
        <v>1</v>
      </c>
      <c r="B124" s="492"/>
      <c r="C124" s="492"/>
      <c r="D124" s="492"/>
      <c r="E124" s="492"/>
      <c r="F124" s="492"/>
      <c r="G124" s="492"/>
      <c r="H124" s="492"/>
      <c r="I124" s="492"/>
      <c r="J124" s="234">
        <v>0</v>
      </c>
      <c r="K124" s="234">
        <v>0</v>
      </c>
      <c r="L124" s="234">
        <v>0</v>
      </c>
      <c r="M124" s="236">
        <f t="shared" si="101"/>
        <v>0</v>
      </c>
      <c r="N124" s="223"/>
      <c r="P124" s="415">
        <v>1</v>
      </c>
      <c r="Q124" s="492"/>
      <c r="R124" s="492"/>
      <c r="S124" s="492"/>
      <c r="T124" s="492"/>
      <c r="U124" s="492"/>
      <c r="V124" s="492"/>
      <c r="W124" s="492"/>
      <c r="X124" s="492"/>
      <c r="Y124" s="164">
        <f>AU44</f>
        <v>0</v>
      </c>
      <c r="Z124" s="234">
        <v>0</v>
      </c>
      <c r="AA124" s="234">
        <v>0</v>
      </c>
      <c r="AB124" s="234">
        <v>0</v>
      </c>
      <c r="AC124" s="295">
        <f t="shared" ref="AC124:AC126" si="105">SUM(Z124:AB124)</f>
        <v>0</v>
      </c>
      <c r="AD124" s="296">
        <f t="shared" ref="AD124:AD126" si="106">M124-AC124</f>
        <v>0</v>
      </c>
      <c r="AE124" s="223"/>
      <c r="AG124" s="415">
        <v>1</v>
      </c>
      <c r="AH124" s="492"/>
      <c r="AI124" s="492"/>
      <c r="AJ124" s="492"/>
      <c r="AK124" s="492"/>
      <c r="AL124" s="492"/>
      <c r="AM124" s="492"/>
      <c r="AN124" s="492"/>
      <c r="AO124" s="492"/>
      <c r="AP124" s="305">
        <f t="shared" ref="AP124:AP127" si="107">AU44</f>
        <v>0</v>
      </c>
      <c r="AQ124" s="234">
        <v>0</v>
      </c>
      <c r="AR124" s="234">
        <v>0</v>
      </c>
      <c r="AS124" s="234">
        <v>0</v>
      </c>
      <c r="AT124" s="277">
        <f t="shared" ref="AT124:AT126" si="108">SUM(AQ124:AS124)</f>
        <v>0</v>
      </c>
      <c r="AU124" s="278">
        <f>IF($S$153&lt;&gt;0, AC124+AP124-AT124, M124+AP124-AT124)</f>
        <v>0</v>
      </c>
    </row>
    <row r="125" spans="1:47" x14ac:dyDescent="0.35">
      <c r="A125" s="415">
        <v>2</v>
      </c>
      <c r="B125" s="492"/>
      <c r="C125" s="492"/>
      <c r="D125" s="492"/>
      <c r="E125" s="492"/>
      <c r="F125" s="492"/>
      <c r="G125" s="492"/>
      <c r="H125" s="492"/>
      <c r="I125" s="492"/>
      <c r="J125" s="234">
        <v>0</v>
      </c>
      <c r="K125" s="234">
        <v>0</v>
      </c>
      <c r="L125" s="234">
        <v>0</v>
      </c>
      <c r="M125" s="236">
        <f t="shared" si="101"/>
        <v>0</v>
      </c>
      <c r="N125" s="223"/>
      <c r="P125" s="415">
        <v>2</v>
      </c>
      <c r="Q125" s="492"/>
      <c r="R125" s="492"/>
      <c r="S125" s="492"/>
      <c r="T125" s="492"/>
      <c r="U125" s="492"/>
      <c r="V125" s="492"/>
      <c r="W125" s="492"/>
      <c r="X125" s="492"/>
      <c r="Y125" s="164">
        <f t="shared" ref="Y125:Y127" si="109">AU45</f>
        <v>0</v>
      </c>
      <c r="Z125" s="234">
        <v>0</v>
      </c>
      <c r="AA125" s="234">
        <v>0</v>
      </c>
      <c r="AB125" s="234">
        <v>0</v>
      </c>
      <c r="AC125" s="295">
        <f t="shared" si="105"/>
        <v>0</v>
      </c>
      <c r="AD125" s="296">
        <f t="shared" si="106"/>
        <v>0</v>
      </c>
      <c r="AE125" s="223"/>
      <c r="AG125" s="415">
        <v>2</v>
      </c>
      <c r="AH125" s="492"/>
      <c r="AI125" s="492"/>
      <c r="AJ125" s="492"/>
      <c r="AK125" s="492"/>
      <c r="AL125" s="492"/>
      <c r="AM125" s="492"/>
      <c r="AN125" s="492"/>
      <c r="AO125" s="492"/>
      <c r="AP125" s="305">
        <f t="shared" si="107"/>
        <v>0</v>
      </c>
      <c r="AQ125" s="234">
        <v>0</v>
      </c>
      <c r="AR125" s="234">
        <v>0</v>
      </c>
      <c r="AS125" s="234">
        <v>0</v>
      </c>
      <c r="AT125" s="277">
        <f t="shared" si="108"/>
        <v>0</v>
      </c>
      <c r="AU125" s="278">
        <f t="shared" ref="AU125:AU127" si="110">IF($S$153&lt;&gt;0, AC125+AP125-AT125, M125+AP125-AT125)</f>
        <v>0</v>
      </c>
    </row>
    <row r="126" spans="1:47" x14ac:dyDescent="0.35">
      <c r="A126" s="415">
        <v>3</v>
      </c>
      <c r="B126" s="492"/>
      <c r="C126" s="492"/>
      <c r="D126" s="492"/>
      <c r="E126" s="492"/>
      <c r="F126" s="492"/>
      <c r="G126" s="492"/>
      <c r="H126" s="492"/>
      <c r="I126" s="492"/>
      <c r="J126" s="234">
        <v>0</v>
      </c>
      <c r="K126" s="234">
        <v>0</v>
      </c>
      <c r="L126" s="234">
        <v>0</v>
      </c>
      <c r="M126" s="236">
        <f>SUM(J126:L126)</f>
        <v>0</v>
      </c>
      <c r="N126" s="223"/>
      <c r="P126" s="415">
        <v>3</v>
      </c>
      <c r="Q126" s="492"/>
      <c r="R126" s="492"/>
      <c r="S126" s="492"/>
      <c r="T126" s="492"/>
      <c r="U126" s="492"/>
      <c r="V126" s="492"/>
      <c r="W126" s="492"/>
      <c r="X126" s="492"/>
      <c r="Y126" s="164">
        <f t="shared" si="109"/>
        <v>0</v>
      </c>
      <c r="Z126" s="234">
        <v>0</v>
      </c>
      <c r="AA126" s="234">
        <v>0</v>
      </c>
      <c r="AB126" s="234">
        <v>0</v>
      </c>
      <c r="AC126" s="295">
        <f t="shared" si="105"/>
        <v>0</v>
      </c>
      <c r="AD126" s="296">
        <f t="shared" si="106"/>
        <v>0</v>
      </c>
      <c r="AE126" s="223"/>
      <c r="AG126" s="415">
        <v>3</v>
      </c>
      <c r="AH126" s="492"/>
      <c r="AI126" s="492"/>
      <c r="AJ126" s="492"/>
      <c r="AK126" s="492"/>
      <c r="AL126" s="492"/>
      <c r="AM126" s="492"/>
      <c r="AN126" s="492"/>
      <c r="AO126" s="492"/>
      <c r="AP126" s="305">
        <f t="shared" si="107"/>
        <v>0</v>
      </c>
      <c r="AQ126" s="234">
        <v>0</v>
      </c>
      <c r="AR126" s="234">
        <v>0</v>
      </c>
      <c r="AS126" s="234">
        <v>0</v>
      </c>
      <c r="AT126" s="277">
        <f t="shared" si="108"/>
        <v>0</v>
      </c>
      <c r="AU126" s="278">
        <f t="shared" si="110"/>
        <v>0</v>
      </c>
    </row>
    <row r="127" spans="1:47" ht="16" thickBot="1" x14ac:dyDescent="0.4">
      <c r="A127" s="504" t="s">
        <v>26</v>
      </c>
      <c r="B127" s="505"/>
      <c r="C127" s="505"/>
      <c r="D127" s="505"/>
      <c r="E127" s="505"/>
      <c r="F127" s="505"/>
      <c r="G127" s="505"/>
      <c r="H127" s="505"/>
      <c r="I127" s="505"/>
      <c r="J127" s="250">
        <f>SUM(J124:J126)</f>
        <v>0</v>
      </c>
      <c r="K127" s="250">
        <f t="shared" ref="K127" si="111">SUM(K124:K126)</f>
        <v>0</v>
      </c>
      <c r="L127" s="250">
        <f>SUM(L124:L126)</f>
        <v>0</v>
      </c>
      <c r="M127" s="237">
        <f t="shared" si="101"/>
        <v>0</v>
      </c>
      <c r="N127" s="223"/>
      <c r="P127" s="504" t="s">
        <v>26</v>
      </c>
      <c r="Q127" s="505"/>
      <c r="R127" s="505"/>
      <c r="S127" s="505"/>
      <c r="T127" s="505"/>
      <c r="U127" s="505"/>
      <c r="V127" s="505"/>
      <c r="W127" s="505"/>
      <c r="X127" s="505"/>
      <c r="Y127" s="200">
        <f t="shared" si="109"/>
        <v>0</v>
      </c>
      <c r="Z127" s="293">
        <f>SUM(Z124:Z126)</f>
        <v>0</v>
      </c>
      <c r="AA127" s="293">
        <f t="shared" ref="AA127:AD127" si="112">SUM(AA124:AA126)</f>
        <v>0</v>
      </c>
      <c r="AB127" s="293">
        <f t="shared" si="112"/>
        <v>0</v>
      </c>
      <c r="AC127" s="293">
        <f t="shared" si="112"/>
        <v>0</v>
      </c>
      <c r="AD127" s="294">
        <f t="shared" si="112"/>
        <v>0</v>
      </c>
      <c r="AE127" s="223"/>
      <c r="AG127" s="504" t="s">
        <v>26</v>
      </c>
      <c r="AH127" s="505"/>
      <c r="AI127" s="505"/>
      <c r="AJ127" s="505"/>
      <c r="AK127" s="505"/>
      <c r="AL127" s="505"/>
      <c r="AM127" s="505"/>
      <c r="AN127" s="505"/>
      <c r="AO127" s="505"/>
      <c r="AP127" s="306">
        <f t="shared" si="107"/>
        <v>0</v>
      </c>
      <c r="AQ127" s="275">
        <f>SUM(AQ124:AQ126)</f>
        <v>0</v>
      </c>
      <c r="AR127" s="275">
        <f t="shared" ref="AR127:AT127" si="113">SUM(AR124:AR126)</f>
        <v>0</v>
      </c>
      <c r="AS127" s="275">
        <f t="shared" si="113"/>
        <v>0</v>
      </c>
      <c r="AT127" s="275">
        <f t="shared" si="113"/>
        <v>0</v>
      </c>
      <c r="AU127" s="276">
        <f t="shared" si="110"/>
        <v>0</v>
      </c>
    </row>
    <row r="128" spans="1:47" s="358" customFormat="1" ht="3.75" customHeight="1" thickBot="1" x14ac:dyDescent="0.4">
      <c r="A128" s="413"/>
      <c r="B128" s="413"/>
      <c r="C128" s="413"/>
      <c r="D128" s="413"/>
      <c r="E128" s="413"/>
      <c r="F128" s="413"/>
      <c r="G128" s="413"/>
      <c r="H128" s="413"/>
      <c r="I128" s="413"/>
      <c r="J128" s="246"/>
      <c r="K128" s="246"/>
      <c r="L128" s="246"/>
      <c r="M128" s="246"/>
      <c r="N128" s="223"/>
      <c r="P128" s="413"/>
      <c r="Q128" s="413"/>
      <c r="R128" s="413"/>
      <c r="S128" s="413"/>
      <c r="T128" s="413"/>
      <c r="U128" s="413"/>
      <c r="V128" s="413"/>
      <c r="W128" s="413"/>
      <c r="X128" s="413"/>
      <c r="Y128" s="246"/>
      <c r="Z128" s="246"/>
      <c r="AA128" s="246"/>
      <c r="AB128" s="246"/>
      <c r="AC128" s="246"/>
      <c r="AD128" s="246"/>
      <c r="AE128" s="223"/>
      <c r="AG128" s="413"/>
      <c r="AH128" s="413"/>
      <c r="AI128" s="413"/>
      <c r="AJ128" s="413"/>
      <c r="AK128" s="413"/>
      <c r="AL128" s="413"/>
      <c r="AM128" s="413"/>
      <c r="AN128" s="413"/>
      <c r="AO128" s="413"/>
      <c r="AP128" s="246"/>
      <c r="AQ128" s="246"/>
      <c r="AR128" s="246"/>
      <c r="AS128" s="246"/>
      <c r="AT128" s="246"/>
      <c r="AU128" s="246"/>
    </row>
    <row r="129" spans="1:134" s="242" customFormat="1" x14ac:dyDescent="0.35">
      <c r="A129" s="502" t="s">
        <v>27</v>
      </c>
      <c r="B129" s="503"/>
      <c r="C129" s="503"/>
      <c r="D129" s="503"/>
      <c r="E129" s="503"/>
      <c r="F129" s="503"/>
      <c r="G129" s="503"/>
      <c r="H129" s="503"/>
      <c r="I129" s="503"/>
      <c r="J129" s="425" t="s">
        <v>17</v>
      </c>
      <c r="K129" s="425" t="s">
        <v>15</v>
      </c>
      <c r="L129" s="425" t="s">
        <v>16</v>
      </c>
      <c r="M129" s="418" t="s">
        <v>18</v>
      </c>
      <c r="N129" s="413"/>
      <c r="P129" s="502" t="s">
        <v>27</v>
      </c>
      <c r="Q129" s="503"/>
      <c r="R129" s="503"/>
      <c r="S129" s="503"/>
      <c r="T129" s="503"/>
      <c r="U129" s="503"/>
      <c r="V129" s="503"/>
      <c r="W129" s="503"/>
      <c r="X129" s="503"/>
      <c r="Y129" s="414" t="s">
        <v>110</v>
      </c>
      <c r="Z129" s="425" t="s">
        <v>77</v>
      </c>
      <c r="AA129" s="425" t="s">
        <v>15</v>
      </c>
      <c r="AB129" s="425" t="s">
        <v>16</v>
      </c>
      <c r="AC129" s="414" t="s">
        <v>18</v>
      </c>
      <c r="AD129" s="268" t="s">
        <v>114</v>
      </c>
      <c r="AE129" s="413"/>
      <c r="AG129" s="502" t="s">
        <v>27</v>
      </c>
      <c r="AH129" s="503"/>
      <c r="AI129" s="503"/>
      <c r="AJ129" s="503"/>
      <c r="AK129" s="503"/>
      <c r="AL129" s="503"/>
      <c r="AM129" s="503"/>
      <c r="AN129" s="503"/>
      <c r="AO129" s="503"/>
      <c r="AP129" s="414" t="s">
        <v>110</v>
      </c>
      <c r="AQ129" s="425" t="s">
        <v>211</v>
      </c>
      <c r="AR129" s="425" t="s">
        <v>15</v>
      </c>
      <c r="AS129" s="425" t="s">
        <v>16</v>
      </c>
      <c r="AT129" s="414" t="s">
        <v>213</v>
      </c>
      <c r="AU129" s="268" t="s">
        <v>111</v>
      </c>
    </row>
    <row r="130" spans="1:134" x14ac:dyDescent="0.35">
      <c r="A130" s="415">
        <v>1</v>
      </c>
      <c r="B130" s="228" t="s">
        <v>28</v>
      </c>
      <c r="C130" s="492"/>
      <c r="D130" s="492"/>
      <c r="E130" s="492"/>
      <c r="F130" s="492"/>
      <c r="G130" s="492"/>
      <c r="H130" s="492"/>
      <c r="I130" s="492"/>
      <c r="J130" s="234">
        <v>0</v>
      </c>
      <c r="K130" s="234">
        <v>0</v>
      </c>
      <c r="L130" s="234">
        <v>0</v>
      </c>
      <c r="M130" s="236">
        <f t="shared" si="101"/>
        <v>0</v>
      </c>
      <c r="N130" s="223"/>
      <c r="P130" s="415">
        <v>1</v>
      </c>
      <c r="Q130" s="228" t="s">
        <v>28</v>
      </c>
      <c r="R130" s="492"/>
      <c r="S130" s="492"/>
      <c r="T130" s="492"/>
      <c r="U130" s="492"/>
      <c r="V130" s="492"/>
      <c r="W130" s="492"/>
      <c r="X130" s="492"/>
      <c r="Y130" s="164">
        <f t="shared" ref="Y130:Y141" si="114">AU50</f>
        <v>0</v>
      </c>
      <c r="Z130" s="234">
        <v>0</v>
      </c>
      <c r="AA130" s="234">
        <v>0</v>
      </c>
      <c r="AB130" s="234">
        <v>0</v>
      </c>
      <c r="AC130" s="295">
        <f t="shared" ref="AC130:AC139" si="115">SUM(Z130:AB130)</f>
        <v>0</v>
      </c>
      <c r="AD130" s="296">
        <f t="shared" ref="AD130:AD140" si="116">M130-AC130</f>
        <v>0</v>
      </c>
      <c r="AE130" s="223"/>
      <c r="AG130" s="415">
        <v>1</v>
      </c>
      <c r="AH130" s="228" t="s">
        <v>28</v>
      </c>
      <c r="AI130" s="492"/>
      <c r="AJ130" s="492"/>
      <c r="AK130" s="492"/>
      <c r="AL130" s="492"/>
      <c r="AM130" s="492"/>
      <c r="AN130" s="492"/>
      <c r="AO130" s="492"/>
      <c r="AP130" s="305">
        <f t="shared" ref="AP130:AP141" si="117">AU50</f>
        <v>0</v>
      </c>
      <c r="AQ130" s="234">
        <v>0</v>
      </c>
      <c r="AR130" s="234">
        <v>0</v>
      </c>
      <c r="AS130" s="234">
        <v>0</v>
      </c>
      <c r="AT130" s="277">
        <f t="shared" ref="AT130:AT139" si="118">SUM(AQ130:AS130)</f>
        <v>0</v>
      </c>
      <c r="AU130" s="278">
        <f t="shared" ref="AU130:AU140" si="119">IF($S$153&lt;&gt;0, AC130+AP130-AT130, M130+AP130-AT130)</f>
        <v>0</v>
      </c>
    </row>
    <row r="131" spans="1:134" x14ac:dyDescent="0.35">
      <c r="A131" s="415">
        <v>2</v>
      </c>
      <c r="B131" s="228" t="s">
        <v>31</v>
      </c>
      <c r="C131" s="492"/>
      <c r="D131" s="492"/>
      <c r="E131" s="492"/>
      <c r="F131" s="492"/>
      <c r="G131" s="492"/>
      <c r="H131" s="492"/>
      <c r="I131" s="492"/>
      <c r="J131" s="234">
        <v>0</v>
      </c>
      <c r="K131" s="234">
        <v>0</v>
      </c>
      <c r="L131" s="234">
        <v>0</v>
      </c>
      <c r="M131" s="236">
        <f t="shared" si="101"/>
        <v>0</v>
      </c>
      <c r="N131" s="223"/>
      <c r="P131" s="415">
        <v>2</v>
      </c>
      <c r="Q131" s="228" t="s">
        <v>31</v>
      </c>
      <c r="R131" s="492"/>
      <c r="S131" s="492"/>
      <c r="T131" s="492"/>
      <c r="U131" s="492"/>
      <c r="V131" s="492"/>
      <c r="W131" s="492"/>
      <c r="X131" s="492"/>
      <c r="Y131" s="164">
        <f t="shared" si="114"/>
        <v>0</v>
      </c>
      <c r="Z131" s="234">
        <v>0</v>
      </c>
      <c r="AA131" s="234">
        <v>0</v>
      </c>
      <c r="AB131" s="234">
        <v>0</v>
      </c>
      <c r="AC131" s="295">
        <f t="shared" si="115"/>
        <v>0</v>
      </c>
      <c r="AD131" s="296">
        <f t="shared" si="116"/>
        <v>0</v>
      </c>
      <c r="AE131" s="223"/>
      <c r="AG131" s="415">
        <v>2</v>
      </c>
      <c r="AH131" s="228" t="s">
        <v>31</v>
      </c>
      <c r="AI131" s="492"/>
      <c r="AJ131" s="492"/>
      <c r="AK131" s="492"/>
      <c r="AL131" s="492"/>
      <c r="AM131" s="492"/>
      <c r="AN131" s="492"/>
      <c r="AO131" s="492"/>
      <c r="AP131" s="305">
        <f t="shared" si="117"/>
        <v>0</v>
      </c>
      <c r="AQ131" s="234">
        <v>0</v>
      </c>
      <c r="AR131" s="234">
        <v>0</v>
      </c>
      <c r="AS131" s="234">
        <v>0</v>
      </c>
      <c r="AT131" s="277">
        <f t="shared" si="118"/>
        <v>0</v>
      </c>
      <c r="AU131" s="278">
        <f t="shared" si="119"/>
        <v>0</v>
      </c>
    </row>
    <row r="132" spans="1:134" x14ac:dyDescent="0.35">
      <c r="A132" s="415">
        <v>3</v>
      </c>
      <c r="B132" s="228" t="s">
        <v>32</v>
      </c>
      <c r="C132" s="492"/>
      <c r="D132" s="492"/>
      <c r="E132" s="492"/>
      <c r="F132" s="492"/>
      <c r="G132" s="492"/>
      <c r="H132" s="492"/>
      <c r="I132" s="492"/>
      <c r="J132" s="234">
        <v>0</v>
      </c>
      <c r="K132" s="234">
        <v>0</v>
      </c>
      <c r="L132" s="234">
        <v>0</v>
      </c>
      <c r="M132" s="236">
        <f t="shared" si="101"/>
        <v>0</v>
      </c>
      <c r="N132" s="223"/>
      <c r="P132" s="415">
        <v>3</v>
      </c>
      <c r="Q132" s="228" t="s">
        <v>32</v>
      </c>
      <c r="R132" s="492"/>
      <c r="S132" s="492"/>
      <c r="T132" s="492"/>
      <c r="U132" s="492"/>
      <c r="V132" s="492"/>
      <c r="W132" s="492"/>
      <c r="X132" s="492"/>
      <c r="Y132" s="164">
        <f t="shared" si="114"/>
        <v>0</v>
      </c>
      <c r="Z132" s="234">
        <v>0</v>
      </c>
      <c r="AA132" s="234">
        <v>0</v>
      </c>
      <c r="AB132" s="234">
        <v>0</v>
      </c>
      <c r="AC132" s="295">
        <f t="shared" si="115"/>
        <v>0</v>
      </c>
      <c r="AD132" s="296">
        <f t="shared" si="116"/>
        <v>0</v>
      </c>
      <c r="AE132" s="223"/>
      <c r="AG132" s="415">
        <v>3</v>
      </c>
      <c r="AH132" s="228" t="s">
        <v>32</v>
      </c>
      <c r="AI132" s="492"/>
      <c r="AJ132" s="492"/>
      <c r="AK132" s="492"/>
      <c r="AL132" s="492"/>
      <c r="AM132" s="492"/>
      <c r="AN132" s="492"/>
      <c r="AO132" s="492"/>
      <c r="AP132" s="305">
        <f t="shared" si="117"/>
        <v>0</v>
      </c>
      <c r="AQ132" s="234">
        <v>0</v>
      </c>
      <c r="AR132" s="234">
        <v>0</v>
      </c>
      <c r="AS132" s="234">
        <v>0</v>
      </c>
      <c r="AT132" s="277">
        <f t="shared" si="118"/>
        <v>0</v>
      </c>
      <c r="AU132" s="278">
        <f t="shared" si="119"/>
        <v>0</v>
      </c>
    </row>
    <row r="133" spans="1:134" s="358" customFormat="1" x14ac:dyDescent="0.35">
      <c r="A133" s="229">
        <v>4</v>
      </c>
      <c r="B133" s="228" t="s">
        <v>72</v>
      </c>
      <c r="C133" s="492"/>
      <c r="D133" s="492"/>
      <c r="E133" s="492"/>
      <c r="F133" s="492"/>
      <c r="G133" s="492"/>
      <c r="H133" s="492"/>
      <c r="I133" s="492"/>
      <c r="J133" s="234">
        <v>0</v>
      </c>
      <c r="K133" s="234">
        <v>0</v>
      </c>
      <c r="L133" s="234">
        <v>0</v>
      </c>
      <c r="M133" s="236">
        <f t="shared" si="101"/>
        <v>0</v>
      </c>
      <c r="N133" s="223"/>
      <c r="P133" s="229">
        <v>4</v>
      </c>
      <c r="Q133" s="228" t="s">
        <v>72</v>
      </c>
      <c r="R133" s="492"/>
      <c r="S133" s="492"/>
      <c r="T133" s="492"/>
      <c r="U133" s="492"/>
      <c r="V133" s="492"/>
      <c r="W133" s="492"/>
      <c r="X133" s="492"/>
      <c r="Y133" s="164">
        <f t="shared" si="114"/>
        <v>0</v>
      </c>
      <c r="Z133" s="234">
        <v>0</v>
      </c>
      <c r="AA133" s="234">
        <v>0</v>
      </c>
      <c r="AB133" s="234">
        <v>0</v>
      </c>
      <c r="AC133" s="295">
        <f t="shared" si="115"/>
        <v>0</v>
      </c>
      <c r="AD133" s="296">
        <f t="shared" si="116"/>
        <v>0</v>
      </c>
      <c r="AE133" s="223"/>
      <c r="AG133" s="229">
        <v>4</v>
      </c>
      <c r="AH133" s="228" t="s">
        <v>72</v>
      </c>
      <c r="AI133" s="492"/>
      <c r="AJ133" s="492"/>
      <c r="AK133" s="492"/>
      <c r="AL133" s="492"/>
      <c r="AM133" s="492"/>
      <c r="AN133" s="492"/>
      <c r="AO133" s="492"/>
      <c r="AP133" s="305">
        <f t="shared" si="117"/>
        <v>0</v>
      </c>
      <c r="AQ133" s="234">
        <v>0</v>
      </c>
      <c r="AR133" s="234">
        <v>0</v>
      </c>
      <c r="AS133" s="234">
        <v>0</v>
      </c>
      <c r="AT133" s="277">
        <f t="shared" si="118"/>
        <v>0</v>
      </c>
      <c r="AU133" s="278">
        <f t="shared" si="119"/>
        <v>0</v>
      </c>
    </row>
    <row r="134" spans="1:134" x14ac:dyDescent="0.35">
      <c r="A134" s="415">
        <v>5</v>
      </c>
      <c r="B134" s="228" t="s">
        <v>29</v>
      </c>
      <c r="C134" s="492"/>
      <c r="D134" s="492"/>
      <c r="E134" s="492"/>
      <c r="F134" s="492"/>
      <c r="G134" s="492"/>
      <c r="H134" s="492"/>
      <c r="I134" s="492"/>
      <c r="J134" s="234">
        <v>0</v>
      </c>
      <c r="K134" s="234">
        <v>0</v>
      </c>
      <c r="L134" s="234">
        <v>0</v>
      </c>
      <c r="M134" s="236">
        <f t="shared" si="101"/>
        <v>0</v>
      </c>
      <c r="N134" s="223"/>
      <c r="P134" s="415">
        <v>5</v>
      </c>
      <c r="Q134" s="228" t="s">
        <v>29</v>
      </c>
      <c r="R134" s="492"/>
      <c r="S134" s="492"/>
      <c r="T134" s="492"/>
      <c r="U134" s="492"/>
      <c r="V134" s="492"/>
      <c r="W134" s="492"/>
      <c r="X134" s="492"/>
      <c r="Y134" s="164">
        <f t="shared" si="114"/>
        <v>0</v>
      </c>
      <c r="Z134" s="234">
        <v>0</v>
      </c>
      <c r="AA134" s="234">
        <v>0</v>
      </c>
      <c r="AB134" s="234">
        <v>0</v>
      </c>
      <c r="AC134" s="295">
        <f t="shared" si="115"/>
        <v>0</v>
      </c>
      <c r="AD134" s="296">
        <f t="shared" si="116"/>
        <v>0</v>
      </c>
      <c r="AE134" s="223"/>
      <c r="AG134" s="415">
        <v>5</v>
      </c>
      <c r="AH134" s="228" t="s">
        <v>29</v>
      </c>
      <c r="AI134" s="492"/>
      <c r="AJ134" s="492"/>
      <c r="AK134" s="492"/>
      <c r="AL134" s="492"/>
      <c r="AM134" s="492"/>
      <c r="AN134" s="492"/>
      <c r="AO134" s="492"/>
      <c r="AP134" s="305">
        <f t="shared" si="117"/>
        <v>0</v>
      </c>
      <c r="AQ134" s="234">
        <v>0</v>
      </c>
      <c r="AR134" s="234">
        <v>0</v>
      </c>
      <c r="AS134" s="234">
        <v>0</v>
      </c>
      <c r="AT134" s="277">
        <f t="shared" si="118"/>
        <v>0</v>
      </c>
      <c r="AU134" s="278">
        <f t="shared" si="119"/>
        <v>0</v>
      </c>
    </row>
    <row r="135" spans="1:134" x14ac:dyDescent="0.35">
      <c r="A135" s="415">
        <v>6</v>
      </c>
      <c r="B135" s="228" t="s">
        <v>30</v>
      </c>
      <c r="C135" s="492"/>
      <c r="D135" s="492"/>
      <c r="E135" s="492"/>
      <c r="F135" s="492"/>
      <c r="G135" s="492"/>
      <c r="H135" s="492"/>
      <c r="I135" s="492"/>
      <c r="J135" s="234">
        <v>0</v>
      </c>
      <c r="K135" s="234">
        <v>0</v>
      </c>
      <c r="L135" s="234">
        <v>0</v>
      </c>
      <c r="M135" s="236">
        <f t="shared" si="101"/>
        <v>0</v>
      </c>
      <c r="N135" s="223"/>
      <c r="P135" s="415">
        <v>6</v>
      </c>
      <c r="Q135" s="228" t="s">
        <v>30</v>
      </c>
      <c r="R135" s="492"/>
      <c r="S135" s="492"/>
      <c r="T135" s="492"/>
      <c r="U135" s="492"/>
      <c r="V135" s="492"/>
      <c r="W135" s="492"/>
      <c r="X135" s="492"/>
      <c r="Y135" s="164">
        <f t="shared" si="114"/>
        <v>0</v>
      </c>
      <c r="Z135" s="234">
        <v>0</v>
      </c>
      <c r="AA135" s="234">
        <v>0</v>
      </c>
      <c r="AB135" s="234">
        <v>0</v>
      </c>
      <c r="AC135" s="295">
        <f t="shared" si="115"/>
        <v>0</v>
      </c>
      <c r="AD135" s="296">
        <f t="shared" si="116"/>
        <v>0</v>
      </c>
      <c r="AE135" s="223"/>
      <c r="AG135" s="415">
        <v>6</v>
      </c>
      <c r="AH135" s="228" t="s">
        <v>30</v>
      </c>
      <c r="AI135" s="492"/>
      <c r="AJ135" s="492"/>
      <c r="AK135" s="492"/>
      <c r="AL135" s="492"/>
      <c r="AM135" s="492"/>
      <c r="AN135" s="492"/>
      <c r="AO135" s="492"/>
      <c r="AP135" s="305">
        <f t="shared" si="117"/>
        <v>0</v>
      </c>
      <c r="AQ135" s="234">
        <v>0</v>
      </c>
      <c r="AR135" s="234">
        <v>0</v>
      </c>
      <c r="AS135" s="234">
        <v>0</v>
      </c>
      <c r="AT135" s="277">
        <f t="shared" si="118"/>
        <v>0</v>
      </c>
      <c r="AU135" s="278">
        <f t="shared" si="119"/>
        <v>0</v>
      </c>
    </row>
    <row r="136" spans="1:134" x14ac:dyDescent="0.35">
      <c r="A136" s="415">
        <v>7</v>
      </c>
      <c r="B136" s="228" t="s">
        <v>34</v>
      </c>
      <c r="C136" s="492"/>
      <c r="D136" s="492"/>
      <c r="E136" s="492"/>
      <c r="F136" s="492"/>
      <c r="G136" s="492"/>
      <c r="H136" s="492"/>
      <c r="I136" s="492"/>
      <c r="J136" s="234">
        <v>0</v>
      </c>
      <c r="K136" s="234">
        <v>0</v>
      </c>
      <c r="L136" s="234">
        <v>0</v>
      </c>
      <c r="M136" s="236">
        <f t="shared" si="101"/>
        <v>0</v>
      </c>
      <c r="N136" s="223"/>
      <c r="P136" s="415">
        <v>7</v>
      </c>
      <c r="Q136" s="228" t="s">
        <v>34</v>
      </c>
      <c r="R136" s="492"/>
      <c r="S136" s="492"/>
      <c r="T136" s="492"/>
      <c r="U136" s="492"/>
      <c r="V136" s="492"/>
      <c r="W136" s="492"/>
      <c r="X136" s="492"/>
      <c r="Y136" s="164">
        <f t="shared" si="114"/>
        <v>0</v>
      </c>
      <c r="Z136" s="234">
        <v>0</v>
      </c>
      <c r="AA136" s="234">
        <v>0</v>
      </c>
      <c r="AB136" s="234">
        <v>0</v>
      </c>
      <c r="AC136" s="295">
        <f t="shared" si="115"/>
        <v>0</v>
      </c>
      <c r="AD136" s="296">
        <f t="shared" si="116"/>
        <v>0</v>
      </c>
      <c r="AE136" s="223"/>
      <c r="AG136" s="415">
        <v>7</v>
      </c>
      <c r="AH136" s="228" t="s">
        <v>34</v>
      </c>
      <c r="AI136" s="492"/>
      <c r="AJ136" s="492"/>
      <c r="AK136" s="492"/>
      <c r="AL136" s="492"/>
      <c r="AM136" s="492"/>
      <c r="AN136" s="492"/>
      <c r="AO136" s="492"/>
      <c r="AP136" s="305">
        <f t="shared" si="117"/>
        <v>0</v>
      </c>
      <c r="AQ136" s="234">
        <v>0</v>
      </c>
      <c r="AR136" s="234">
        <v>0</v>
      </c>
      <c r="AS136" s="234">
        <v>0</v>
      </c>
      <c r="AT136" s="277">
        <f t="shared" si="118"/>
        <v>0</v>
      </c>
      <c r="AU136" s="278">
        <f t="shared" si="119"/>
        <v>0</v>
      </c>
    </row>
    <row r="137" spans="1:134" x14ac:dyDescent="0.35">
      <c r="A137" s="415">
        <v>8</v>
      </c>
      <c r="B137" s="228" t="s">
        <v>35</v>
      </c>
      <c r="C137" s="492"/>
      <c r="D137" s="492"/>
      <c r="E137" s="492"/>
      <c r="F137" s="492"/>
      <c r="G137" s="492"/>
      <c r="H137" s="492"/>
      <c r="I137" s="492"/>
      <c r="J137" s="234">
        <v>0</v>
      </c>
      <c r="K137" s="234">
        <v>0</v>
      </c>
      <c r="L137" s="234">
        <v>0</v>
      </c>
      <c r="M137" s="236">
        <f>SUM(J137:L137)</f>
        <v>0</v>
      </c>
      <c r="N137" s="223"/>
      <c r="P137" s="415">
        <v>8</v>
      </c>
      <c r="Q137" s="228" t="s">
        <v>35</v>
      </c>
      <c r="R137" s="492"/>
      <c r="S137" s="492"/>
      <c r="T137" s="492"/>
      <c r="U137" s="492"/>
      <c r="V137" s="492"/>
      <c r="W137" s="492"/>
      <c r="X137" s="492"/>
      <c r="Y137" s="164">
        <f t="shared" si="114"/>
        <v>0</v>
      </c>
      <c r="Z137" s="234">
        <v>0</v>
      </c>
      <c r="AA137" s="234">
        <v>0</v>
      </c>
      <c r="AB137" s="234">
        <v>0</v>
      </c>
      <c r="AC137" s="295">
        <f t="shared" si="115"/>
        <v>0</v>
      </c>
      <c r="AD137" s="296">
        <f t="shared" si="116"/>
        <v>0</v>
      </c>
      <c r="AE137" s="223"/>
      <c r="AG137" s="415">
        <v>8</v>
      </c>
      <c r="AH137" s="228" t="s">
        <v>35</v>
      </c>
      <c r="AI137" s="492"/>
      <c r="AJ137" s="492"/>
      <c r="AK137" s="492"/>
      <c r="AL137" s="492"/>
      <c r="AM137" s="492"/>
      <c r="AN137" s="492"/>
      <c r="AO137" s="492"/>
      <c r="AP137" s="305">
        <f t="shared" si="117"/>
        <v>0</v>
      </c>
      <c r="AQ137" s="234">
        <v>0</v>
      </c>
      <c r="AR137" s="234">
        <v>0</v>
      </c>
      <c r="AS137" s="234">
        <v>0</v>
      </c>
      <c r="AT137" s="277">
        <f t="shared" si="118"/>
        <v>0</v>
      </c>
      <c r="AU137" s="278">
        <f t="shared" si="119"/>
        <v>0</v>
      </c>
    </row>
    <row r="138" spans="1:134" x14ac:dyDescent="0.35">
      <c r="A138" s="415">
        <v>9</v>
      </c>
      <c r="B138" s="228" t="s">
        <v>50</v>
      </c>
      <c r="C138" s="492"/>
      <c r="D138" s="492"/>
      <c r="E138" s="492"/>
      <c r="F138" s="492"/>
      <c r="G138" s="492"/>
      <c r="H138" s="492"/>
      <c r="I138" s="492"/>
      <c r="J138" s="234">
        <v>0</v>
      </c>
      <c r="K138" s="234">
        <v>0</v>
      </c>
      <c r="L138" s="234">
        <v>0</v>
      </c>
      <c r="M138" s="236">
        <f t="shared" si="101"/>
        <v>0</v>
      </c>
      <c r="N138" s="223"/>
      <c r="P138" s="415">
        <v>9</v>
      </c>
      <c r="Q138" s="228" t="s">
        <v>50</v>
      </c>
      <c r="R138" s="492"/>
      <c r="S138" s="492"/>
      <c r="T138" s="492"/>
      <c r="U138" s="492"/>
      <c r="V138" s="492"/>
      <c r="W138" s="492"/>
      <c r="X138" s="492"/>
      <c r="Y138" s="164">
        <f t="shared" si="114"/>
        <v>0</v>
      </c>
      <c r="Z138" s="234">
        <v>0</v>
      </c>
      <c r="AA138" s="234">
        <v>0</v>
      </c>
      <c r="AB138" s="234">
        <v>0</v>
      </c>
      <c r="AC138" s="295">
        <f t="shared" si="115"/>
        <v>0</v>
      </c>
      <c r="AD138" s="296">
        <f t="shared" si="116"/>
        <v>0</v>
      </c>
      <c r="AE138" s="223"/>
      <c r="AG138" s="415">
        <v>9</v>
      </c>
      <c r="AH138" s="228" t="s">
        <v>50</v>
      </c>
      <c r="AI138" s="492"/>
      <c r="AJ138" s="492"/>
      <c r="AK138" s="492"/>
      <c r="AL138" s="492"/>
      <c r="AM138" s="492"/>
      <c r="AN138" s="492"/>
      <c r="AO138" s="492"/>
      <c r="AP138" s="305">
        <f t="shared" si="117"/>
        <v>0</v>
      </c>
      <c r="AQ138" s="234">
        <v>0</v>
      </c>
      <c r="AR138" s="234">
        <v>0</v>
      </c>
      <c r="AS138" s="234">
        <v>0</v>
      </c>
      <c r="AT138" s="277">
        <f t="shared" si="118"/>
        <v>0</v>
      </c>
      <c r="AU138" s="278">
        <f>IF($S$153&lt;&gt;0, AC138+AP138-AT138, M138+AP138-AT138)</f>
        <v>0</v>
      </c>
    </row>
    <row r="139" spans="1:134" x14ac:dyDescent="0.35">
      <c r="A139" s="229">
        <v>10</v>
      </c>
      <c r="B139" s="313" t="s">
        <v>205</v>
      </c>
      <c r="C139" s="623"/>
      <c r="D139" s="623"/>
      <c r="E139" s="623"/>
      <c r="F139" s="623"/>
      <c r="G139" s="623"/>
      <c r="H139" s="623"/>
      <c r="I139" s="623"/>
      <c r="J139" s="234">
        <v>0</v>
      </c>
      <c r="K139" s="234">
        <v>0</v>
      </c>
      <c r="L139" s="234">
        <v>0</v>
      </c>
      <c r="M139" s="236">
        <f t="shared" si="101"/>
        <v>0</v>
      </c>
      <c r="N139" s="223"/>
      <c r="P139" s="229">
        <v>10</v>
      </c>
      <c r="Q139" s="313" t="s">
        <v>205</v>
      </c>
      <c r="R139" s="623"/>
      <c r="S139" s="623"/>
      <c r="T139" s="623"/>
      <c r="U139" s="623"/>
      <c r="V139" s="623"/>
      <c r="W139" s="623"/>
      <c r="X139" s="623"/>
      <c r="Y139" s="164">
        <f t="shared" si="114"/>
        <v>0</v>
      </c>
      <c r="Z139" s="234">
        <v>0</v>
      </c>
      <c r="AA139" s="234">
        <v>0</v>
      </c>
      <c r="AB139" s="234">
        <v>0</v>
      </c>
      <c r="AC139" s="295">
        <f t="shared" si="115"/>
        <v>0</v>
      </c>
      <c r="AD139" s="296">
        <f t="shared" si="116"/>
        <v>0</v>
      </c>
      <c r="AE139" s="223"/>
      <c r="AG139" s="229">
        <v>10</v>
      </c>
      <c r="AH139" s="313" t="s">
        <v>205</v>
      </c>
      <c r="AI139" s="623"/>
      <c r="AJ139" s="623"/>
      <c r="AK139" s="623"/>
      <c r="AL139" s="623"/>
      <c r="AM139" s="623"/>
      <c r="AN139" s="623"/>
      <c r="AO139" s="623"/>
      <c r="AP139" s="305">
        <f t="shared" si="117"/>
        <v>0</v>
      </c>
      <c r="AQ139" s="234">
        <v>0</v>
      </c>
      <c r="AR139" s="234">
        <v>0</v>
      </c>
      <c r="AS139" s="234">
        <v>0</v>
      </c>
      <c r="AT139" s="277">
        <f t="shared" si="118"/>
        <v>0</v>
      </c>
      <c r="AU139" s="278">
        <f>IF($S$153&lt;&gt;0, AC139+AP139-AT139, M139+AP139-AT139)</f>
        <v>0</v>
      </c>
    </row>
    <row r="140" spans="1:134" x14ac:dyDescent="0.35">
      <c r="A140" s="229">
        <v>11</v>
      </c>
      <c r="B140" s="313" t="s">
        <v>205</v>
      </c>
      <c r="C140" s="623"/>
      <c r="D140" s="623"/>
      <c r="E140" s="623"/>
      <c r="F140" s="623"/>
      <c r="G140" s="623"/>
      <c r="H140" s="623"/>
      <c r="I140" s="623"/>
      <c r="J140" s="234">
        <v>0</v>
      </c>
      <c r="K140" s="234">
        <v>0</v>
      </c>
      <c r="L140" s="234">
        <v>0</v>
      </c>
      <c r="M140" s="236">
        <f>SUM(J140:L140)</f>
        <v>0</v>
      </c>
      <c r="N140" s="223"/>
      <c r="P140" s="229">
        <v>11</v>
      </c>
      <c r="Q140" s="313" t="s">
        <v>205</v>
      </c>
      <c r="R140" s="623"/>
      <c r="S140" s="623"/>
      <c r="T140" s="623"/>
      <c r="U140" s="623"/>
      <c r="V140" s="623"/>
      <c r="W140" s="623"/>
      <c r="X140" s="623"/>
      <c r="Y140" s="164">
        <f t="shared" si="114"/>
        <v>0</v>
      </c>
      <c r="Z140" s="234">
        <v>0</v>
      </c>
      <c r="AA140" s="234">
        <v>0</v>
      </c>
      <c r="AB140" s="234">
        <v>0</v>
      </c>
      <c r="AC140" s="295">
        <f>SUM(Z140:AB140)</f>
        <v>0</v>
      </c>
      <c r="AD140" s="296">
        <f t="shared" si="116"/>
        <v>0</v>
      </c>
      <c r="AE140" s="223"/>
      <c r="AG140" s="229">
        <v>11</v>
      </c>
      <c r="AH140" s="313" t="s">
        <v>205</v>
      </c>
      <c r="AI140" s="623"/>
      <c r="AJ140" s="623"/>
      <c r="AK140" s="623"/>
      <c r="AL140" s="623"/>
      <c r="AM140" s="623"/>
      <c r="AN140" s="623"/>
      <c r="AO140" s="623"/>
      <c r="AP140" s="305">
        <f t="shared" si="117"/>
        <v>0</v>
      </c>
      <c r="AQ140" s="234">
        <v>0</v>
      </c>
      <c r="AR140" s="234">
        <v>0</v>
      </c>
      <c r="AS140" s="234">
        <v>0</v>
      </c>
      <c r="AT140" s="277">
        <f>SUM(AQ140:AS140)</f>
        <v>0</v>
      </c>
      <c r="AU140" s="278">
        <f t="shared" si="119"/>
        <v>0</v>
      </c>
    </row>
    <row r="141" spans="1:134" ht="16" thickBot="1" x14ac:dyDescent="0.4">
      <c r="A141" s="578" t="s">
        <v>36</v>
      </c>
      <c r="B141" s="579"/>
      <c r="C141" s="579"/>
      <c r="D141" s="579"/>
      <c r="E141" s="579"/>
      <c r="F141" s="579"/>
      <c r="G141" s="579"/>
      <c r="H141" s="579"/>
      <c r="I141" s="579"/>
      <c r="J141" s="250">
        <f>SUM(J130:J140)</f>
        <v>0</v>
      </c>
      <c r="K141" s="250">
        <f t="shared" ref="K141:L141" si="120">SUM(K130:K140)</f>
        <v>0</v>
      </c>
      <c r="L141" s="250">
        <f t="shared" si="120"/>
        <v>0</v>
      </c>
      <c r="M141" s="237">
        <f>SUM(J141:L141)</f>
        <v>0</v>
      </c>
      <c r="N141" s="223"/>
      <c r="P141" s="578" t="s">
        <v>36</v>
      </c>
      <c r="Q141" s="579"/>
      <c r="R141" s="579"/>
      <c r="S141" s="579"/>
      <c r="T141" s="579"/>
      <c r="U141" s="579"/>
      <c r="V141" s="579"/>
      <c r="W141" s="579"/>
      <c r="X141" s="579"/>
      <c r="Y141" s="200">
        <f t="shared" si="114"/>
        <v>0</v>
      </c>
      <c r="Z141" s="293">
        <f>SUM(Z130:Z140)</f>
        <v>0</v>
      </c>
      <c r="AA141" s="293">
        <f t="shared" ref="AA141" si="121">SUM(AA130:AA140)</f>
        <v>0</v>
      </c>
      <c r="AB141" s="293">
        <f>SUM(AB130:AB140)</f>
        <v>0</v>
      </c>
      <c r="AC141" s="293">
        <f t="shared" ref="AC141:AD141" si="122">SUM(AC130:AC140)</f>
        <v>0</v>
      </c>
      <c r="AD141" s="294">
        <f t="shared" si="122"/>
        <v>0</v>
      </c>
      <c r="AE141" s="223"/>
      <c r="AG141" s="578" t="s">
        <v>36</v>
      </c>
      <c r="AH141" s="579"/>
      <c r="AI141" s="579"/>
      <c r="AJ141" s="579"/>
      <c r="AK141" s="579"/>
      <c r="AL141" s="579"/>
      <c r="AM141" s="579"/>
      <c r="AN141" s="579"/>
      <c r="AO141" s="579"/>
      <c r="AP141" s="306">
        <f t="shared" si="117"/>
        <v>0</v>
      </c>
      <c r="AQ141" s="275">
        <f>SUM(AQ130:AQ140)</f>
        <v>0</v>
      </c>
      <c r="AR141" s="275">
        <f t="shared" ref="AR141:AU141" si="123">SUM(AR130:AR140)</f>
        <v>0</v>
      </c>
      <c r="AS141" s="275">
        <f t="shared" si="123"/>
        <v>0</v>
      </c>
      <c r="AT141" s="275">
        <f t="shared" si="123"/>
        <v>0</v>
      </c>
      <c r="AU141" s="276">
        <f t="shared" si="123"/>
        <v>0</v>
      </c>
    </row>
    <row r="142" spans="1:134" s="358" customFormat="1" ht="3.75" customHeight="1" x14ac:dyDescent="0.35">
      <c r="B142" s="281"/>
      <c r="C142" s="284"/>
      <c r="D142" s="284"/>
      <c r="E142" s="284"/>
      <c r="F142" s="284"/>
      <c r="G142" s="284"/>
      <c r="H142" s="284"/>
      <c r="I142" s="284"/>
      <c r="J142" s="283"/>
      <c r="K142" s="283"/>
      <c r="L142" s="283"/>
      <c r="M142" s="246"/>
      <c r="N142" s="223"/>
      <c r="Q142" s="281"/>
      <c r="R142" s="284"/>
      <c r="S142" s="284"/>
      <c r="T142" s="284"/>
      <c r="U142" s="284"/>
      <c r="V142" s="284"/>
      <c r="W142" s="284"/>
      <c r="X142" s="284"/>
      <c r="Y142" s="304"/>
      <c r="Z142" s="283"/>
      <c r="AA142" s="283"/>
      <c r="AB142" s="283"/>
      <c r="AC142" s="246"/>
      <c r="AD142" s="246"/>
      <c r="AE142" s="223"/>
      <c r="AH142" s="281"/>
      <c r="AI142" s="284"/>
      <c r="AJ142" s="284"/>
      <c r="AK142" s="284"/>
      <c r="AL142" s="284"/>
      <c r="AM142" s="284"/>
      <c r="AN142" s="284"/>
      <c r="AO142" s="284"/>
      <c r="AP142" s="304"/>
      <c r="AQ142" s="283"/>
      <c r="AR142" s="283"/>
      <c r="AS142" s="283"/>
      <c r="AT142" s="246"/>
      <c r="AU142" s="246"/>
      <c r="AW142" s="357"/>
      <c r="AX142" s="357"/>
      <c r="AY142" s="357"/>
      <c r="AZ142" s="357"/>
      <c r="BA142" s="357"/>
      <c r="BB142" s="357"/>
      <c r="BC142" s="357"/>
      <c r="BD142" s="357"/>
      <c r="BE142" s="357"/>
      <c r="BF142" s="357"/>
      <c r="BG142" s="357"/>
      <c r="BH142" s="357"/>
      <c r="BI142" s="357"/>
      <c r="BJ142" s="357"/>
      <c r="BK142" s="357"/>
      <c r="BL142" s="357"/>
      <c r="BM142" s="357"/>
      <c r="BN142" s="357"/>
      <c r="BO142" s="357"/>
      <c r="BP142" s="357"/>
      <c r="BQ142" s="357"/>
      <c r="BR142" s="357"/>
      <c r="BS142" s="357"/>
      <c r="BT142" s="357"/>
      <c r="BU142" s="357"/>
      <c r="BV142" s="357"/>
      <c r="BW142" s="357"/>
      <c r="BX142" s="357"/>
      <c r="BY142" s="357"/>
      <c r="BZ142" s="357"/>
      <c r="CA142" s="357"/>
      <c r="CB142" s="357"/>
      <c r="CC142" s="357"/>
      <c r="CD142" s="357"/>
      <c r="CE142" s="357"/>
      <c r="CF142" s="357"/>
      <c r="CG142" s="357"/>
      <c r="CH142" s="357"/>
      <c r="CI142" s="357"/>
      <c r="CJ142" s="357"/>
      <c r="CK142" s="357"/>
      <c r="CL142" s="357"/>
      <c r="CM142" s="357"/>
      <c r="CN142" s="357"/>
      <c r="CO142" s="357"/>
      <c r="CP142" s="357"/>
      <c r="CQ142" s="357"/>
      <c r="CR142" s="357"/>
      <c r="CS142" s="357"/>
      <c r="CT142" s="357"/>
      <c r="CU142" s="357"/>
      <c r="CV142" s="357"/>
      <c r="CW142" s="357"/>
      <c r="CX142" s="357"/>
      <c r="CY142" s="357"/>
      <c r="CZ142" s="357"/>
      <c r="DA142" s="357"/>
      <c r="DB142" s="357"/>
      <c r="DC142" s="357"/>
      <c r="DD142" s="357"/>
      <c r="DE142" s="357"/>
      <c r="DF142" s="357"/>
      <c r="DG142" s="357"/>
      <c r="DH142" s="357"/>
      <c r="DI142" s="357"/>
      <c r="DJ142" s="357"/>
      <c r="DK142" s="357"/>
      <c r="DL142" s="357"/>
      <c r="DM142" s="357"/>
      <c r="DN142" s="357"/>
      <c r="DO142" s="357"/>
      <c r="DP142" s="357"/>
      <c r="DQ142" s="357"/>
      <c r="DR142" s="357"/>
      <c r="DS142" s="357"/>
      <c r="DT142" s="357"/>
      <c r="DU142" s="357"/>
      <c r="DV142" s="357"/>
      <c r="DW142" s="357"/>
      <c r="DX142" s="357"/>
      <c r="DY142" s="357"/>
      <c r="DZ142" s="357"/>
      <c r="EA142" s="357"/>
      <c r="EB142" s="357"/>
      <c r="EC142" s="357"/>
      <c r="ED142" s="357"/>
    </row>
    <row r="143" spans="1:134" ht="3.75" customHeight="1" thickBot="1" x14ac:dyDescent="0.4">
      <c r="A143" s="242"/>
      <c r="B143" s="242"/>
      <c r="C143" s="242"/>
      <c r="D143" s="242"/>
      <c r="E143" s="242"/>
      <c r="F143" s="242"/>
      <c r="G143" s="242"/>
      <c r="H143" s="242"/>
      <c r="I143" s="413"/>
      <c r="J143" s="246"/>
      <c r="K143" s="246"/>
      <c r="L143" s="246"/>
      <c r="M143" s="246"/>
      <c r="N143" s="223"/>
      <c r="P143" s="242"/>
      <c r="Q143" s="242"/>
      <c r="R143" s="242"/>
      <c r="S143" s="242"/>
      <c r="T143" s="242"/>
      <c r="U143" s="242"/>
      <c r="V143" s="242"/>
      <c r="W143" s="242"/>
      <c r="X143" s="413"/>
      <c r="Y143" s="246"/>
      <c r="Z143" s="246"/>
      <c r="AA143" s="246"/>
      <c r="AB143" s="246"/>
      <c r="AC143" s="246"/>
      <c r="AD143" s="246"/>
      <c r="AE143" s="223"/>
      <c r="AG143" s="242"/>
      <c r="AH143" s="242"/>
      <c r="AI143" s="242"/>
      <c r="AJ143" s="242"/>
      <c r="AK143" s="242"/>
      <c r="AL143" s="242"/>
      <c r="AM143" s="242"/>
      <c r="AN143" s="242"/>
      <c r="AO143" s="413"/>
      <c r="AP143" s="246"/>
      <c r="AQ143" s="246"/>
      <c r="AR143" s="246"/>
      <c r="AS143" s="246"/>
      <c r="AT143" s="246"/>
      <c r="AU143" s="246"/>
    </row>
    <row r="144" spans="1:134" x14ac:dyDescent="0.35">
      <c r="A144" s="544" t="s">
        <v>189</v>
      </c>
      <c r="B144" s="545"/>
      <c r="C144" s="545"/>
      <c r="D144" s="545"/>
      <c r="E144" s="545"/>
      <c r="F144" s="545"/>
      <c r="G144" s="545"/>
      <c r="H144" s="545"/>
      <c r="I144" s="545"/>
      <c r="J144" s="244">
        <f>SUM(J141, J127, J121, H114)</f>
        <v>0</v>
      </c>
      <c r="K144" s="244">
        <f>SUM( K141, K127, K121, K114)</f>
        <v>0</v>
      </c>
      <c r="L144" s="244">
        <f>SUM( L141, L127, L121, L114)</f>
        <v>0</v>
      </c>
      <c r="M144" s="245">
        <f>SUM(J144:L144)</f>
        <v>0</v>
      </c>
      <c r="N144" s="223"/>
      <c r="P144" s="544" t="s">
        <v>182</v>
      </c>
      <c r="Q144" s="545"/>
      <c r="R144" s="545"/>
      <c r="S144" s="545"/>
      <c r="T144" s="545"/>
      <c r="U144" s="545"/>
      <c r="V144" s="545"/>
      <c r="W144" s="545"/>
      <c r="X144" s="545"/>
      <c r="Y144" s="199">
        <f t="shared" ref="Y144:Y145" si="124">AU64</f>
        <v>0</v>
      </c>
      <c r="Z144" s="300">
        <f>SUM(Z141, Z127, Z121, X114)</f>
        <v>0</v>
      </c>
      <c r="AA144" s="300">
        <f>SUM(AA141, AA127, AA121, AA114)</f>
        <v>0</v>
      </c>
      <c r="AB144" s="300">
        <f>SUM(AB141, AB127, AB121, AB114, )</f>
        <v>0</v>
      </c>
      <c r="AC144" s="300">
        <f t="shared" ref="AC144" si="125">SUM(Z144:AB144)</f>
        <v>0</v>
      </c>
      <c r="AD144" s="301">
        <f>M144-AC144</f>
        <v>0</v>
      </c>
      <c r="AE144" s="246"/>
      <c r="AG144" s="544" t="s">
        <v>182</v>
      </c>
      <c r="AH144" s="545"/>
      <c r="AI144" s="545"/>
      <c r="AJ144" s="545"/>
      <c r="AK144" s="545"/>
      <c r="AL144" s="545"/>
      <c r="AM144" s="545"/>
      <c r="AN144" s="545"/>
      <c r="AO144" s="545"/>
      <c r="AP144" s="205">
        <f t="shared" ref="AP144:AP145" si="126">AU64</f>
        <v>0</v>
      </c>
      <c r="AQ144" s="286">
        <f>SUM( AQ141, AQ127, AQ121, AO114)</f>
        <v>0</v>
      </c>
      <c r="AR144" s="286">
        <f>SUM( AR141, AR127, AR121, AR114)</f>
        <v>0</v>
      </c>
      <c r="AS144" s="286">
        <f>SUM( AS141, AS127, AS121, AS114, )</f>
        <v>0</v>
      </c>
      <c r="AT144" s="286">
        <f t="shared" ref="AT144" si="127">SUM(AQ144:AS144)</f>
        <v>0</v>
      </c>
      <c r="AU144" s="287">
        <f>IF($S$153&lt;&gt;0, AC144+AP144-AT144, M144+AP144-AT144)</f>
        <v>0</v>
      </c>
      <c r="AV144" s="246"/>
    </row>
    <row r="145" spans="1:134" ht="16" thickBot="1" x14ac:dyDescent="0.4">
      <c r="A145" s="540" t="s">
        <v>183</v>
      </c>
      <c r="B145" s="541"/>
      <c r="C145" s="541"/>
      <c r="D145" s="541"/>
      <c r="E145" s="541"/>
      <c r="F145" s="541"/>
      <c r="G145" s="541"/>
      <c r="H145" s="541"/>
      <c r="I145" s="541"/>
      <c r="J145" s="593">
        <f>SUM(K141, L141, K127, L127, K121, L121, K114, L114)</f>
        <v>0</v>
      </c>
      <c r="K145" s="593"/>
      <c r="L145" s="593"/>
      <c r="M145" s="594"/>
      <c r="N145" s="223"/>
      <c r="P145" s="540" t="s">
        <v>183</v>
      </c>
      <c r="Q145" s="541"/>
      <c r="R145" s="541"/>
      <c r="S145" s="541"/>
      <c r="T145" s="541"/>
      <c r="U145" s="541"/>
      <c r="V145" s="541"/>
      <c r="W145" s="541"/>
      <c r="X145" s="541"/>
      <c r="Y145" s="200">
        <f t="shared" si="124"/>
        <v>0</v>
      </c>
      <c r="Z145" s="588">
        <f>SUM(AA141, AB141, AA127, AB127, AA121, AB121, AA114, AB114)</f>
        <v>0</v>
      </c>
      <c r="AA145" s="588"/>
      <c r="AB145" s="588"/>
      <c r="AC145" s="588"/>
      <c r="AD145" s="330">
        <f>M145-Z145</f>
        <v>0</v>
      </c>
      <c r="AE145" s="223"/>
      <c r="AG145" s="540" t="s">
        <v>183</v>
      </c>
      <c r="AH145" s="541"/>
      <c r="AI145" s="541"/>
      <c r="AJ145" s="541"/>
      <c r="AK145" s="541"/>
      <c r="AL145" s="541"/>
      <c r="AM145" s="541"/>
      <c r="AN145" s="541"/>
      <c r="AO145" s="541"/>
      <c r="AP145" s="306">
        <f t="shared" si="126"/>
        <v>0</v>
      </c>
      <c r="AQ145" s="539">
        <f>SUM(AR141, AS141, AR127, AS127, AR121, AS121, AR114, AS114)</f>
        <v>0</v>
      </c>
      <c r="AR145" s="539"/>
      <c r="AS145" s="539"/>
      <c r="AT145" s="539"/>
      <c r="AU145" s="276">
        <f>IF($S$153&lt;&gt;0, AC145+AP145-AQ145, M145+AP145-AQ145)</f>
        <v>0</v>
      </c>
    </row>
    <row r="146" spans="1:134" s="224" customFormat="1" ht="16" thickBot="1" x14ac:dyDescent="0.4">
      <c r="A146" s="358"/>
      <c r="B146" s="413"/>
      <c r="C146" s="413"/>
      <c r="D146" s="413"/>
      <c r="E146" s="413"/>
      <c r="F146" s="413"/>
      <c r="G146" s="413"/>
      <c r="H146" s="413"/>
      <c r="I146" s="413"/>
      <c r="J146" s="258"/>
      <c r="K146" s="258"/>
      <c r="L146" s="258"/>
      <c r="M146" s="358"/>
      <c r="N146" s="223"/>
      <c r="O146" s="357"/>
      <c r="P146" s="358"/>
      <c r="Q146" s="413"/>
      <c r="R146" s="413"/>
      <c r="S146" s="413"/>
      <c r="T146" s="413"/>
      <c r="U146" s="413"/>
      <c r="V146" s="413"/>
      <c r="W146" s="413"/>
      <c r="X146" s="413"/>
      <c r="Y146" s="258"/>
      <c r="Z146" s="258"/>
      <c r="AA146" s="258"/>
      <c r="AB146" s="358"/>
      <c r="AC146" s="358"/>
      <c r="AD146" s="358"/>
      <c r="AE146" s="223"/>
      <c r="AF146" s="357"/>
      <c r="AG146" s="358"/>
      <c r="AH146" s="413"/>
      <c r="AI146" s="413"/>
      <c r="AJ146" s="413"/>
      <c r="AK146" s="413"/>
      <c r="AL146" s="413"/>
      <c r="AM146" s="413"/>
      <c r="AN146" s="413"/>
      <c r="AO146" s="413"/>
      <c r="AP146" s="258"/>
      <c r="AQ146" s="258"/>
      <c r="AR146" s="258"/>
      <c r="AS146" s="358"/>
      <c r="AT146" s="358"/>
      <c r="AU146" s="358"/>
      <c r="AV146" s="357"/>
      <c r="AW146" s="357"/>
      <c r="AX146" s="357"/>
      <c r="AY146" s="357"/>
      <c r="AZ146" s="357"/>
      <c r="BA146" s="357"/>
      <c r="BB146" s="357"/>
      <c r="BC146" s="357"/>
      <c r="BD146" s="357"/>
      <c r="BE146" s="357"/>
      <c r="BF146" s="357"/>
      <c r="BG146" s="357"/>
      <c r="BH146" s="357"/>
      <c r="BI146" s="357"/>
      <c r="BJ146" s="357"/>
      <c r="BK146" s="357"/>
      <c r="BL146" s="357"/>
      <c r="BM146" s="357"/>
      <c r="BN146" s="357"/>
      <c r="BO146" s="357"/>
      <c r="BP146" s="357"/>
      <c r="BQ146" s="357"/>
      <c r="BR146" s="357"/>
      <c r="BS146" s="357"/>
      <c r="BT146" s="357"/>
      <c r="BU146" s="357"/>
      <c r="BV146" s="357"/>
      <c r="BW146" s="357"/>
      <c r="BX146" s="357"/>
      <c r="BY146" s="357"/>
      <c r="BZ146" s="357"/>
      <c r="CA146" s="357"/>
      <c r="CB146" s="357"/>
      <c r="CC146" s="357"/>
      <c r="CD146" s="357"/>
      <c r="CE146" s="357"/>
      <c r="CF146" s="357"/>
      <c r="CG146" s="357"/>
      <c r="CH146" s="357"/>
      <c r="CI146" s="357"/>
      <c r="CJ146" s="357"/>
      <c r="CK146" s="357"/>
      <c r="CL146" s="357"/>
      <c r="CM146" s="357"/>
      <c r="CN146" s="357"/>
      <c r="CO146" s="357"/>
      <c r="CP146" s="357"/>
      <c r="CQ146" s="357"/>
      <c r="CR146" s="357"/>
      <c r="CS146" s="357"/>
      <c r="CT146" s="357"/>
      <c r="CU146" s="357"/>
      <c r="CV146" s="357"/>
      <c r="CW146" s="357"/>
      <c r="CX146" s="357"/>
      <c r="CY146" s="357"/>
      <c r="CZ146" s="357"/>
      <c r="DA146" s="357"/>
      <c r="DB146" s="357"/>
      <c r="DC146" s="357"/>
      <c r="DD146" s="357"/>
      <c r="DE146" s="357"/>
      <c r="DF146" s="357"/>
      <c r="DG146" s="357"/>
      <c r="DH146" s="357"/>
      <c r="DI146" s="357"/>
      <c r="DJ146" s="357"/>
      <c r="DK146" s="357"/>
      <c r="DL146" s="357"/>
      <c r="DM146" s="357"/>
      <c r="DN146" s="357"/>
      <c r="DO146" s="357"/>
      <c r="DP146" s="357"/>
      <c r="DQ146" s="357"/>
      <c r="DR146" s="357"/>
      <c r="DS146" s="357"/>
      <c r="DT146" s="357"/>
      <c r="DU146" s="357"/>
      <c r="DV146" s="357"/>
      <c r="DW146" s="357"/>
      <c r="DX146" s="357"/>
      <c r="DY146" s="357"/>
      <c r="DZ146" s="357"/>
      <c r="EA146" s="357"/>
      <c r="EB146" s="357"/>
      <c r="EC146" s="357"/>
      <c r="ED146" s="357"/>
    </row>
    <row r="147" spans="1:134" s="242" customFormat="1" x14ac:dyDescent="0.35">
      <c r="A147" s="502" t="s">
        <v>100</v>
      </c>
      <c r="B147" s="503"/>
      <c r="C147" s="503"/>
      <c r="D147" s="503"/>
      <c r="E147" s="503"/>
      <c r="F147" s="503"/>
      <c r="G147" s="503"/>
      <c r="H147" s="503"/>
      <c r="I147" s="503"/>
      <c r="J147" s="425" t="s">
        <v>17</v>
      </c>
      <c r="K147" s="542" t="s">
        <v>4</v>
      </c>
      <c r="L147" s="542"/>
      <c r="M147" s="418" t="s">
        <v>49</v>
      </c>
      <c r="N147" s="261"/>
      <c r="P147" s="502" t="s">
        <v>100</v>
      </c>
      <c r="Q147" s="503"/>
      <c r="R147" s="503"/>
      <c r="S147" s="503"/>
      <c r="T147" s="503"/>
      <c r="U147" s="503"/>
      <c r="V147" s="503"/>
      <c r="W147" s="503"/>
      <c r="X147" s="503"/>
      <c r="Y147" s="414" t="s">
        <v>110</v>
      </c>
      <c r="Z147" s="425" t="s">
        <v>77</v>
      </c>
      <c r="AA147" s="542" t="s">
        <v>4</v>
      </c>
      <c r="AB147" s="542"/>
      <c r="AC147" s="414" t="s">
        <v>18</v>
      </c>
      <c r="AD147" s="268" t="s">
        <v>114</v>
      </c>
      <c r="AE147" s="261"/>
      <c r="AG147" s="502" t="s">
        <v>100</v>
      </c>
      <c r="AH147" s="503"/>
      <c r="AI147" s="503"/>
      <c r="AJ147" s="503"/>
      <c r="AK147" s="503"/>
      <c r="AL147" s="503"/>
      <c r="AM147" s="503"/>
      <c r="AN147" s="503"/>
      <c r="AO147" s="503"/>
      <c r="AP147" s="414" t="s">
        <v>110</v>
      </c>
      <c r="AQ147" s="425" t="s">
        <v>212</v>
      </c>
      <c r="AR147" s="542" t="s">
        <v>4</v>
      </c>
      <c r="AS147" s="542"/>
      <c r="AT147" s="414" t="s">
        <v>214</v>
      </c>
      <c r="AU147" s="268" t="s">
        <v>111</v>
      </c>
      <c r="AW147" s="357"/>
      <c r="AX147" s="357"/>
      <c r="AY147" s="357"/>
      <c r="AZ147" s="357"/>
      <c r="BA147" s="357"/>
      <c r="BB147" s="357"/>
      <c r="BC147" s="357"/>
      <c r="BD147" s="357"/>
      <c r="BE147" s="357"/>
      <c r="BF147" s="357"/>
      <c r="BG147" s="357"/>
      <c r="BH147" s="357"/>
      <c r="BI147" s="357"/>
      <c r="BJ147" s="357"/>
      <c r="BK147" s="357"/>
      <c r="BL147" s="357"/>
      <c r="BM147" s="357"/>
      <c r="BN147" s="357"/>
      <c r="BO147" s="357"/>
      <c r="BP147" s="357"/>
      <c r="BQ147" s="357"/>
      <c r="BR147" s="357"/>
      <c r="BS147" s="357"/>
      <c r="BT147" s="357"/>
      <c r="BU147" s="357"/>
      <c r="BV147" s="357"/>
      <c r="BW147" s="357"/>
      <c r="BX147" s="357"/>
      <c r="BY147" s="357"/>
      <c r="BZ147" s="357"/>
      <c r="CA147" s="357"/>
      <c r="CB147" s="357"/>
      <c r="CC147" s="357"/>
      <c r="CD147" s="357"/>
      <c r="CE147" s="357"/>
      <c r="CF147" s="357"/>
      <c r="CG147" s="357"/>
      <c r="CH147" s="357"/>
      <c r="CI147" s="357"/>
      <c r="CJ147" s="357"/>
      <c r="CK147" s="357"/>
      <c r="CL147" s="357"/>
      <c r="CM147" s="357"/>
      <c r="CN147" s="357"/>
      <c r="CO147" s="357"/>
      <c r="CP147" s="357"/>
      <c r="CQ147" s="357"/>
      <c r="CR147" s="357"/>
      <c r="CS147" s="357"/>
      <c r="CT147" s="357"/>
      <c r="CU147" s="357"/>
      <c r="CV147" s="357"/>
      <c r="CW147" s="357"/>
      <c r="CX147" s="357"/>
      <c r="CY147" s="357"/>
      <c r="CZ147" s="357"/>
      <c r="DA147" s="357"/>
      <c r="DB147" s="357"/>
      <c r="DC147" s="357"/>
      <c r="DD147" s="357"/>
      <c r="DE147" s="357"/>
      <c r="DF147" s="357"/>
      <c r="DG147" s="357"/>
      <c r="DH147" s="357"/>
      <c r="DI147" s="357"/>
      <c r="DJ147" s="357"/>
      <c r="DK147" s="357"/>
      <c r="DL147" s="357"/>
      <c r="DM147" s="357"/>
      <c r="DN147" s="357"/>
      <c r="DO147" s="357"/>
      <c r="DP147" s="357"/>
      <c r="DQ147" s="357"/>
      <c r="DR147" s="357"/>
      <c r="DS147" s="357"/>
      <c r="DT147" s="357"/>
      <c r="DU147" s="357"/>
      <c r="DV147" s="357"/>
      <c r="DW147" s="357"/>
      <c r="DX147" s="357"/>
      <c r="DY147" s="357"/>
      <c r="DZ147" s="357"/>
      <c r="EA147" s="357"/>
      <c r="EB147" s="357"/>
      <c r="EC147" s="357"/>
      <c r="ED147" s="357"/>
    </row>
    <row r="148" spans="1:134" ht="16" thickBot="1" x14ac:dyDescent="0.4">
      <c r="A148" s="540" t="s">
        <v>37</v>
      </c>
      <c r="B148" s="541"/>
      <c r="C148" s="541"/>
      <c r="D148" s="541"/>
      <c r="E148" s="541"/>
      <c r="F148" s="541"/>
      <c r="G148" s="541"/>
      <c r="H148" s="541"/>
      <c r="I148" s="541"/>
      <c r="J148" s="243">
        <f>(SUM(J141, J127, J121, H114))*'Cumulative Budget'!$G$36</f>
        <v>0</v>
      </c>
      <c r="K148" s="593">
        <f>(SUM(K141, L141, K127, L127, K121, L121, K114, L114))*'Cumulative Budget'!$G$36</f>
        <v>0</v>
      </c>
      <c r="L148" s="593"/>
      <c r="M148" s="237">
        <f t="shared" ref="M148" si="128">SUM(J148:L148)</f>
        <v>0</v>
      </c>
      <c r="N148" s="223"/>
      <c r="P148" s="540" t="s">
        <v>37</v>
      </c>
      <c r="Q148" s="541"/>
      <c r="R148" s="541"/>
      <c r="S148" s="541"/>
      <c r="T148" s="541"/>
      <c r="U148" s="541"/>
      <c r="V148" s="541"/>
      <c r="W148" s="541"/>
      <c r="X148" s="541"/>
      <c r="Y148" s="200">
        <f t="shared" ref="Y148:Y150" si="129">AU68</f>
        <v>0</v>
      </c>
      <c r="Z148" s="302">
        <f>(SUM(Z141, Z127, Z121, X114))*'Cumulative Budget'!$G$36</f>
        <v>0</v>
      </c>
      <c r="AA148" s="588">
        <f>(SUM(AA141, AB141, AA127, AB127, AA121, AB121, AA114, AB114))*'Cumulative Budget'!$G$36</f>
        <v>0</v>
      </c>
      <c r="AB148" s="588"/>
      <c r="AC148" s="293">
        <f t="shared" ref="AC148" si="130">SUM(Z148:AB148)</f>
        <v>0</v>
      </c>
      <c r="AD148" s="294">
        <f t="shared" ref="AD148" si="131">M148-AC148</f>
        <v>0</v>
      </c>
      <c r="AE148" s="223"/>
      <c r="AG148" s="540" t="s">
        <v>37</v>
      </c>
      <c r="AH148" s="541"/>
      <c r="AI148" s="541"/>
      <c r="AJ148" s="541"/>
      <c r="AK148" s="541"/>
      <c r="AL148" s="541"/>
      <c r="AM148" s="541"/>
      <c r="AN148" s="541"/>
      <c r="AO148" s="541"/>
      <c r="AP148" s="306">
        <f t="shared" ref="AP148:AP150" si="132">AU68</f>
        <v>0</v>
      </c>
      <c r="AQ148" s="443">
        <v>0</v>
      </c>
      <c r="AR148" s="563">
        <v>0</v>
      </c>
      <c r="AS148" s="563"/>
      <c r="AT148" s="275">
        <f>SUM(AQ148:AS148)</f>
        <v>0</v>
      </c>
      <c r="AU148" s="276">
        <f>IF($S$153&lt;&gt;0, AC148+AP148-AT148, M148+AP148-AT148)</f>
        <v>0</v>
      </c>
    </row>
    <row r="149" spans="1:134" s="358" customFormat="1" ht="16" thickBot="1" x14ac:dyDescent="0.4">
      <c r="A149" s="359" t="s">
        <v>99</v>
      </c>
      <c r="B149" s="359"/>
      <c r="J149" s="233"/>
      <c r="K149" s="233"/>
      <c r="L149" s="233"/>
      <c r="M149" s="233"/>
      <c r="N149" s="223"/>
      <c r="O149" s="357"/>
      <c r="P149" s="359" t="s">
        <v>99</v>
      </c>
      <c r="Q149" s="359"/>
      <c r="Z149" s="233"/>
      <c r="AA149" s="233"/>
      <c r="AB149" s="233"/>
      <c r="AC149" s="233"/>
      <c r="AD149" s="233"/>
      <c r="AE149" s="223"/>
      <c r="AG149" s="359" t="s">
        <v>99</v>
      </c>
      <c r="AH149" s="359"/>
      <c r="AQ149" s="233"/>
      <c r="AR149" s="233"/>
      <c r="AS149" s="233"/>
      <c r="AT149" s="233"/>
      <c r="AU149" s="233"/>
      <c r="AV149" s="357"/>
      <c r="AW149" s="357"/>
      <c r="AX149" s="357"/>
      <c r="AY149" s="357"/>
      <c r="AZ149" s="357"/>
      <c r="BA149" s="357"/>
      <c r="BB149" s="357"/>
      <c r="BC149" s="357"/>
      <c r="BD149" s="357"/>
      <c r="BE149" s="357"/>
      <c r="BF149" s="357"/>
      <c r="BG149" s="357"/>
      <c r="BH149" s="357"/>
      <c r="BI149" s="357"/>
      <c r="BJ149" s="357"/>
      <c r="BK149" s="357"/>
      <c r="BL149" s="357"/>
      <c r="BM149" s="357"/>
      <c r="BN149" s="357"/>
      <c r="BO149" s="357"/>
      <c r="BP149" s="357"/>
      <c r="BQ149" s="357"/>
      <c r="BR149" s="357"/>
      <c r="BS149" s="357"/>
      <c r="BT149" s="357"/>
      <c r="BU149" s="357"/>
      <c r="BV149" s="357"/>
      <c r="BW149" s="357"/>
      <c r="BX149" s="357"/>
      <c r="BY149" s="357"/>
      <c r="BZ149" s="357"/>
      <c r="CA149" s="357"/>
      <c r="CB149" s="357"/>
      <c r="CC149" s="357"/>
      <c r="CD149" s="357"/>
      <c r="CE149" s="357"/>
      <c r="CF149" s="357"/>
      <c r="CG149" s="357"/>
      <c r="CH149" s="357"/>
      <c r="CI149" s="357"/>
      <c r="CJ149" s="357"/>
      <c r="CK149" s="357"/>
      <c r="CL149" s="357"/>
      <c r="CM149" s="357"/>
      <c r="CN149" s="357"/>
      <c r="CO149" s="357"/>
      <c r="CP149" s="357"/>
      <c r="CQ149" s="357"/>
      <c r="CR149" s="357"/>
      <c r="CS149" s="357"/>
      <c r="CT149" s="357"/>
      <c r="CU149" s="357"/>
      <c r="CV149" s="357"/>
      <c r="CW149" s="357"/>
      <c r="CX149" s="357"/>
      <c r="CY149" s="357"/>
      <c r="CZ149" s="357"/>
      <c r="DA149" s="357"/>
      <c r="DB149" s="357"/>
      <c r="DC149" s="357"/>
      <c r="DD149" s="357"/>
      <c r="DE149" s="357"/>
      <c r="DF149" s="357"/>
      <c r="DG149" s="357"/>
      <c r="DH149" s="357"/>
      <c r="DI149" s="357"/>
      <c r="DJ149" s="357"/>
      <c r="DK149" s="357"/>
      <c r="DL149" s="357"/>
      <c r="DM149" s="357"/>
      <c r="DN149" s="357"/>
      <c r="DO149" s="357"/>
      <c r="DP149" s="357"/>
      <c r="DQ149" s="357"/>
      <c r="DR149" s="357"/>
      <c r="DS149" s="357"/>
      <c r="DT149" s="357"/>
      <c r="DU149" s="357"/>
      <c r="DV149" s="357"/>
      <c r="DW149" s="357"/>
      <c r="DX149" s="357"/>
      <c r="DY149" s="357"/>
      <c r="DZ149" s="357"/>
      <c r="EA149" s="357"/>
      <c r="EB149" s="357"/>
      <c r="EC149" s="357"/>
      <c r="ED149" s="357"/>
    </row>
    <row r="150" spans="1:134" s="331" customFormat="1" ht="16" thickBot="1" x14ac:dyDescent="0.4">
      <c r="A150" s="621" t="s">
        <v>101</v>
      </c>
      <c r="B150" s="622"/>
      <c r="C150" s="622"/>
      <c r="D150" s="622"/>
      <c r="E150" s="622"/>
      <c r="F150" s="622"/>
      <c r="G150" s="622"/>
      <c r="H150" s="622"/>
      <c r="I150" s="622"/>
      <c r="J150" s="239">
        <f xml:space="preserve"> SUM(J148, J141, J127, J121, H114)</f>
        <v>0</v>
      </c>
      <c r="K150" s="211">
        <f xml:space="preserve"> SUM(K148, K141, K127, K121, K114)</f>
        <v>0</v>
      </c>
      <c r="L150" s="239">
        <f xml:space="preserve"> SUM(L141, L127, L121, L114)</f>
        <v>0</v>
      </c>
      <c r="M150" s="240">
        <f>SUM(J150:L150)</f>
        <v>0</v>
      </c>
      <c r="N150" s="246"/>
      <c r="P150" s="589" t="s">
        <v>101</v>
      </c>
      <c r="Q150" s="590"/>
      <c r="R150" s="590"/>
      <c r="S150" s="590"/>
      <c r="T150" s="590"/>
      <c r="U150" s="590"/>
      <c r="V150" s="590"/>
      <c r="W150" s="590"/>
      <c r="X150" s="590"/>
      <c r="Y150" s="201">
        <f t="shared" si="129"/>
        <v>0</v>
      </c>
      <c r="Z150" s="303">
        <f xml:space="preserve"> SUM(Z148, Z141, Z127, Z121, X114)</f>
        <v>0</v>
      </c>
      <c r="AA150" s="212">
        <f xml:space="preserve"> SUM(AA148, AA141, AA127, AA121, AA114)</f>
        <v>0</v>
      </c>
      <c r="AB150" s="303">
        <f xml:space="preserve"> SUM(AB141, AB127, AB121, AB114)</f>
        <v>0</v>
      </c>
      <c r="AC150" s="297">
        <f>SUM(Z150:AB150)</f>
        <v>0</v>
      </c>
      <c r="AD150" s="298">
        <f t="shared" ref="AD150" si="133">M150-AC150</f>
        <v>0</v>
      </c>
      <c r="AE150" s="246"/>
      <c r="AG150" s="564" t="s">
        <v>101</v>
      </c>
      <c r="AH150" s="565"/>
      <c r="AI150" s="565"/>
      <c r="AJ150" s="565"/>
      <c r="AK150" s="565"/>
      <c r="AL150" s="565"/>
      <c r="AM150" s="565"/>
      <c r="AN150" s="565"/>
      <c r="AO150" s="565"/>
      <c r="AP150" s="206">
        <f t="shared" si="132"/>
        <v>0</v>
      </c>
      <c r="AQ150" s="288">
        <f xml:space="preserve"> SUM(AQ148, AQ141, AQ127, AQ121, AO114)</f>
        <v>0</v>
      </c>
      <c r="AR150" s="213">
        <f xml:space="preserve"> SUM(AR148, AR141, AR127, AR121, AR114)</f>
        <v>0</v>
      </c>
      <c r="AS150" s="288">
        <f xml:space="preserve"> SUM(AS141, AS127, AS121, AS114)</f>
        <v>0</v>
      </c>
      <c r="AT150" s="279">
        <f>SUM(AQ150:AS150)</f>
        <v>0</v>
      </c>
      <c r="AU150" s="280">
        <f>IF($S$153&lt;&gt;0, AC150+AP150-AT150, M150+AP150-AT150)</f>
        <v>0</v>
      </c>
    </row>
    <row r="151" spans="1:134" x14ac:dyDescent="0.35">
      <c r="F151" s="357"/>
      <c r="G151" s="357"/>
      <c r="N151" s="223"/>
    </row>
    <row r="152" spans="1:134" ht="16" thickBot="1" x14ac:dyDescent="0.4">
      <c r="F152" s="357"/>
      <c r="G152" s="357"/>
      <c r="P152" s="270"/>
      <c r="Q152" s="270"/>
      <c r="R152" s="270"/>
      <c r="S152" s="270"/>
      <c r="T152" s="270"/>
      <c r="U152" s="270"/>
      <c r="V152" s="270"/>
      <c r="AK152" s="270"/>
      <c r="AL152" s="270"/>
    </row>
    <row r="153" spans="1:134" x14ac:dyDescent="0.35">
      <c r="B153" s="576" t="s">
        <v>125</v>
      </c>
      <c r="C153" s="577"/>
      <c r="D153" s="264">
        <f>J150</f>
        <v>0</v>
      </c>
      <c r="F153" s="357"/>
      <c r="G153" s="357"/>
      <c r="O153" s="309"/>
      <c r="P153" s="583" t="s">
        <v>103</v>
      </c>
      <c r="Q153" s="584"/>
      <c r="R153" s="584"/>
      <c r="S153" s="202">
        <f>Z150</f>
        <v>0</v>
      </c>
      <c r="T153" s="584" t="s">
        <v>104</v>
      </c>
      <c r="U153" s="584"/>
      <c r="V153" s="160">
        <f>D153-S153</f>
        <v>0</v>
      </c>
      <c r="W153" s="430"/>
      <c r="X153" s="601"/>
      <c r="Y153" s="601"/>
      <c r="Z153" s="430"/>
      <c r="AA153" s="430"/>
      <c r="AF153" s="309"/>
      <c r="AG153" s="547" t="s">
        <v>191</v>
      </c>
      <c r="AH153" s="548"/>
      <c r="AI153" s="637">
        <f>AQ150</f>
        <v>0</v>
      </c>
      <c r="AJ153" s="637"/>
      <c r="AK153" s="554" t="s">
        <v>196</v>
      </c>
      <c r="AL153" s="554"/>
      <c r="AM153" s="287">
        <f>IF($S$73&lt;&gt;0, S153+'Year 1'!AM173-AI153, D153+'Year 1'!AM173-AI153)</f>
        <v>0</v>
      </c>
      <c r="AO153" s="315" t="s">
        <v>89</v>
      </c>
      <c r="AP153" s="556"/>
      <c r="AQ153" s="556"/>
      <c r="AR153" s="556" t="s">
        <v>90</v>
      </c>
      <c r="AS153" s="612"/>
    </row>
    <row r="154" spans="1:134" x14ac:dyDescent="0.35">
      <c r="B154" s="535" t="s">
        <v>184</v>
      </c>
      <c r="C154" s="536"/>
      <c r="D154" s="390">
        <f>K150</f>
        <v>0</v>
      </c>
      <c r="F154" s="357"/>
      <c r="G154" s="357"/>
      <c r="O154" s="309"/>
      <c r="P154" s="585" t="s">
        <v>172</v>
      </c>
      <c r="Q154" s="586"/>
      <c r="R154" s="586"/>
      <c r="S154" s="393">
        <f>AA150</f>
        <v>0</v>
      </c>
      <c r="T154" s="586" t="s">
        <v>105</v>
      </c>
      <c r="U154" s="586"/>
      <c r="V154" s="161">
        <f>D154-S154</f>
        <v>0</v>
      </c>
      <c r="W154" s="430"/>
      <c r="X154" s="604"/>
      <c r="Y154" s="604"/>
      <c r="Z154" s="604"/>
      <c r="AA154" s="604"/>
      <c r="AF154" s="309"/>
      <c r="AG154" s="549" t="s">
        <v>192</v>
      </c>
      <c r="AH154" s="550"/>
      <c r="AI154" s="639">
        <f>AR150</f>
        <v>0</v>
      </c>
      <c r="AJ154" s="606"/>
      <c r="AK154" s="550" t="s">
        <v>197</v>
      </c>
      <c r="AL154" s="550"/>
      <c r="AM154" s="278">
        <f>IF($S$73&lt;&gt;0, S154+'Year 1'!AM174-AI154, D154+'Year 1'!AM174-AI154)</f>
        <v>0</v>
      </c>
      <c r="AO154" s="314" t="s">
        <v>91</v>
      </c>
      <c r="AP154" s="532"/>
      <c r="AQ154" s="532"/>
      <c r="AR154" s="532"/>
      <c r="AS154" s="562"/>
    </row>
    <row r="155" spans="1:134" ht="16" thickBot="1" x14ac:dyDescent="0.4">
      <c r="B155" s="535" t="s">
        <v>133</v>
      </c>
      <c r="C155" s="536"/>
      <c r="D155" s="265">
        <f>L150</f>
        <v>0</v>
      </c>
      <c r="F155" s="357"/>
      <c r="G155" s="357"/>
      <c r="O155" s="309"/>
      <c r="P155" s="585" t="s">
        <v>113</v>
      </c>
      <c r="Q155" s="586"/>
      <c r="R155" s="586"/>
      <c r="S155" s="189">
        <f>AB150</f>
        <v>0</v>
      </c>
      <c r="T155" s="586" t="s">
        <v>106</v>
      </c>
      <c r="U155" s="586"/>
      <c r="V155" s="161">
        <f>D155-S155</f>
        <v>0</v>
      </c>
      <c r="W155" s="430"/>
      <c r="X155" s="601"/>
      <c r="Y155" s="601"/>
      <c r="Z155" s="430"/>
      <c r="AA155" s="430"/>
      <c r="AF155" s="309"/>
      <c r="AG155" s="549" t="s">
        <v>193</v>
      </c>
      <c r="AH155" s="550"/>
      <c r="AI155" s="606">
        <f>AS150</f>
        <v>0</v>
      </c>
      <c r="AJ155" s="606"/>
      <c r="AK155" s="550" t="s">
        <v>198</v>
      </c>
      <c r="AL155" s="550"/>
      <c r="AM155" s="278">
        <f>IF($S$73&lt;&gt;0, S155+'Year 1'!AM175-AI155, D155+'Year 1'!AM175-AI155)</f>
        <v>0</v>
      </c>
      <c r="AO155" s="318" t="s">
        <v>92</v>
      </c>
      <c r="AP155" s="557"/>
      <c r="AQ155" s="557"/>
      <c r="AR155" s="557" t="s">
        <v>90</v>
      </c>
      <c r="AS155" s="613"/>
    </row>
    <row r="156" spans="1:134" ht="16" thickBot="1" x14ac:dyDescent="0.4">
      <c r="B156" s="535" t="s">
        <v>126</v>
      </c>
      <c r="C156" s="536"/>
      <c r="D156" s="390">
        <f>K150+L150</f>
        <v>0</v>
      </c>
      <c r="F156" s="357"/>
      <c r="G156" s="357"/>
      <c r="O156" s="309"/>
      <c r="P156" s="585" t="s">
        <v>109</v>
      </c>
      <c r="Q156" s="586"/>
      <c r="R156" s="586"/>
      <c r="S156" s="393">
        <f>SUM(S154:S155)</f>
        <v>0</v>
      </c>
      <c r="T156" s="586" t="s">
        <v>107</v>
      </c>
      <c r="U156" s="586"/>
      <c r="V156" s="161">
        <f>D156-S156</f>
        <v>0</v>
      </c>
      <c r="W156" s="431"/>
      <c r="X156" s="431"/>
      <c r="Y156" s="431"/>
      <c r="Z156" s="431"/>
      <c r="AA156" s="431"/>
      <c r="AF156" s="309"/>
      <c r="AG156" s="549" t="s">
        <v>194</v>
      </c>
      <c r="AH156" s="550"/>
      <c r="AI156" s="639">
        <f>SUM(AI154:AI155)</f>
        <v>0</v>
      </c>
      <c r="AJ156" s="606"/>
      <c r="AK156" s="550" t="s">
        <v>200</v>
      </c>
      <c r="AL156" s="550"/>
      <c r="AM156" s="278">
        <f>IF($S$73&lt;&gt;0, S156+'Year 1'!AM176-AI156, D156+'Year 1'!AM176-AI156)</f>
        <v>0</v>
      </c>
      <c r="AO156" s="431"/>
      <c r="AP156" s="431"/>
      <c r="AQ156" s="431"/>
      <c r="AR156" s="431"/>
      <c r="AS156" s="431"/>
    </row>
    <row r="157" spans="1:134" ht="16" thickBot="1" x14ac:dyDescent="0.4">
      <c r="B157" s="535" t="s">
        <v>185</v>
      </c>
      <c r="C157" s="536"/>
      <c r="D157" s="265">
        <f>M150</f>
        <v>0</v>
      </c>
      <c r="F157" s="357"/>
      <c r="G157" s="357"/>
      <c r="O157" s="309"/>
      <c r="P157" s="585" t="s">
        <v>173</v>
      </c>
      <c r="Q157" s="586"/>
      <c r="R157" s="586"/>
      <c r="S157" s="189">
        <f>AC150</f>
        <v>0</v>
      </c>
      <c r="T157" s="580" t="s">
        <v>108</v>
      </c>
      <c r="U157" s="580"/>
      <c r="V157" s="196">
        <f>D157-S157</f>
        <v>0</v>
      </c>
      <c r="W157" s="602"/>
      <c r="X157" s="602"/>
      <c r="Y157" s="604"/>
      <c r="Z157" s="604"/>
      <c r="AA157" s="604"/>
      <c r="AB157" s="358"/>
      <c r="AC157" s="358"/>
      <c r="AD157" s="358"/>
      <c r="AF157" s="309"/>
      <c r="AG157" s="549" t="s">
        <v>201</v>
      </c>
      <c r="AH157" s="550"/>
      <c r="AI157" s="606">
        <f>AT150</f>
        <v>0</v>
      </c>
      <c r="AJ157" s="606"/>
      <c r="AK157" s="551" t="s">
        <v>202</v>
      </c>
      <c r="AL157" s="551"/>
      <c r="AM157" s="276">
        <f>IF($S$73&lt;&gt;0, S157+'Year 1'!AM177-AI157, D157+'Year 1'!AM177-AI157)</f>
        <v>0</v>
      </c>
      <c r="AO157" s="428" t="s">
        <v>93</v>
      </c>
      <c r="AP157" s="429"/>
      <c r="AQ157" s="630"/>
      <c r="AR157" s="630"/>
      <c r="AS157" s="631"/>
      <c r="AT157" s="358"/>
      <c r="AU157" s="358"/>
    </row>
    <row r="158" spans="1:134" x14ac:dyDescent="0.35">
      <c r="B158" s="535" t="s">
        <v>174</v>
      </c>
      <c r="C158" s="536"/>
      <c r="D158" s="324" t="e">
        <f>L150/K150</f>
        <v>#DIV/0!</v>
      </c>
      <c r="F158" s="357"/>
      <c r="G158" s="357"/>
      <c r="O158" s="309"/>
      <c r="P158" s="585" t="s">
        <v>174</v>
      </c>
      <c r="Q158" s="586"/>
      <c r="R158" s="586"/>
      <c r="S158" s="203" t="e">
        <f>S155/S154</f>
        <v>#DIV/0!</v>
      </c>
      <c r="T158" s="349"/>
      <c r="U158" s="188"/>
      <c r="V158" s="190"/>
      <c r="W158" s="358"/>
      <c r="X158" s="358"/>
      <c r="Y158" s="358"/>
      <c r="Z158" s="358"/>
      <c r="AA158" s="358"/>
      <c r="AF158" s="309"/>
      <c r="AG158" s="624" t="s">
        <v>208</v>
      </c>
      <c r="AH158" s="617"/>
      <c r="AI158" s="607" t="e">
        <f>AQ148/AQ150</f>
        <v>#DIV/0!</v>
      </c>
      <c r="AJ158" s="608"/>
      <c r="AO158" s="358"/>
      <c r="AP158" s="358"/>
      <c r="AQ158" s="358"/>
      <c r="AR158" s="358"/>
      <c r="AS158" s="358"/>
    </row>
    <row r="159" spans="1:134" ht="16" thickBot="1" x14ac:dyDescent="0.4">
      <c r="B159" s="537" t="s">
        <v>144</v>
      </c>
      <c r="C159" s="538"/>
      <c r="D159" s="266" t="e">
        <f>D162 &amp; D163 &amp; D164</f>
        <v>#DIV/0!</v>
      </c>
      <c r="F159" s="357"/>
      <c r="G159" s="357"/>
      <c r="O159" s="309"/>
      <c r="P159" s="638" t="s">
        <v>144</v>
      </c>
      <c r="Q159" s="580"/>
      <c r="R159" s="580"/>
      <c r="S159" s="204" t="e">
        <f>S162 &amp; S163 &amp; S164</f>
        <v>#DIV/0!</v>
      </c>
      <c r="T159" s="188"/>
      <c r="U159" s="188"/>
      <c r="V159" s="190"/>
      <c r="AF159" s="309"/>
      <c r="AG159" s="625" t="s">
        <v>209</v>
      </c>
      <c r="AH159" s="626"/>
      <c r="AI159" s="627" t="e">
        <f>AR148/(AR150+AS150)</f>
        <v>#DIV/0!</v>
      </c>
      <c r="AJ159" s="628"/>
    </row>
    <row r="160" spans="1:134" x14ac:dyDescent="0.35">
      <c r="F160" s="357"/>
      <c r="G160" s="357"/>
      <c r="S160" s="166"/>
      <c r="AG160" s="166"/>
      <c r="AH160" s="166"/>
      <c r="AI160" s="166"/>
      <c r="AJ160" s="166"/>
    </row>
    <row r="161" spans="1:47" x14ac:dyDescent="0.35">
      <c r="F161" s="357"/>
      <c r="G161" s="357"/>
    </row>
    <row r="162" spans="1:47" x14ac:dyDescent="0.35">
      <c r="D162" s="357" t="e">
        <f>D153/D153</f>
        <v>#DIV/0!</v>
      </c>
      <c r="F162" s="357"/>
      <c r="G162" s="357"/>
      <c r="S162" s="357" t="e">
        <f>S153/S153</f>
        <v>#DIV/0!</v>
      </c>
    </row>
    <row r="163" spans="1:47" x14ac:dyDescent="0.35">
      <c r="D163" s="357" t="s">
        <v>145</v>
      </c>
      <c r="F163" s="357"/>
      <c r="G163" s="357"/>
      <c r="S163" s="357" t="s">
        <v>145</v>
      </c>
    </row>
    <row r="164" spans="1:47" x14ac:dyDescent="0.35">
      <c r="D164" s="225" t="e">
        <f>D156/D153</f>
        <v>#DIV/0!</v>
      </c>
      <c r="F164" s="357"/>
      <c r="G164" s="357"/>
      <c r="S164" s="225" t="e">
        <f>S156/S153</f>
        <v>#DIV/0!</v>
      </c>
    </row>
    <row r="165" spans="1:47" x14ac:dyDescent="0.35">
      <c r="F165" s="357"/>
      <c r="G165" s="357"/>
    </row>
    <row r="166" spans="1:47" ht="16" thickBot="1" x14ac:dyDescent="0.4">
      <c r="F166" s="357"/>
      <c r="G166" s="357"/>
    </row>
    <row r="167" spans="1:47" s="242" customFormat="1" x14ac:dyDescent="0.35">
      <c r="A167" s="519" t="s">
        <v>97</v>
      </c>
      <c r="B167" s="520"/>
      <c r="C167" s="520"/>
      <c r="D167" s="520"/>
      <c r="E167" s="520"/>
      <c r="F167" s="520"/>
      <c r="G167" s="520"/>
      <c r="H167" s="520"/>
      <c r="I167" s="520"/>
      <c r="J167" s="520"/>
      <c r="K167" s="520"/>
      <c r="L167" s="520"/>
      <c r="M167" s="521"/>
      <c r="N167" s="413"/>
      <c r="P167" s="573" t="s">
        <v>258</v>
      </c>
      <c r="Q167" s="574"/>
      <c r="R167" s="574"/>
      <c r="S167" s="574"/>
      <c r="T167" s="574"/>
      <c r="U167" s="574"/>
      <c r="V167" s="574"/>
      <c r="W167" s="574"/>
      <c r="X167" s="574"/>
      <c r="Y167" s="574"/>
      <c r="Z167" s="574"/>
      <c r="AA167" s="574"/>
      <c r="AB167" s="574"/>
      <c r="AC167" s="574"/>
      <c r="AD167" s="575"/>
      <c r="AG167" s="614" t="s">
        <v>270</v>
      </c>
      <c r="AH167" s="615"/>
      <c r="AI167" s="615"/>
      <c r="AJ167" s="615"/>
      <c r="AK167" s="615"/>
      <c r="AL167" s="615"/>
      <c r="AM167" s="615"/>
      <c r="AN167" s="615"/>
      <c r="AO167" s="615"/>
      <c r="AP167" s="615"/>
      <c r="AQ167" s="615"/>
      <c r="AR167" s="615"/>
      <c r="AS167" s="615"/>
      <c r="AT167" s="615"/>
      <c r="AU167" s="616"/>
    </row>
    <row r="168" spans="1:47" s="242" customFormat="1" x14ac:dyDescent="0.35">
      <c r="A168" s="522" t="s">
        <v>6</v>
      </c>
      <c r="B168" s="496"/>
      <c r="C168" s="496"/>
      <c r="D168" s="496"/>
      <c r="E168" s="496"/>
      <c r="F168" s="496"/>
      <c r="G168" s="496"/>
      <c r="H168" s="496"/>
      <c r="I168" s="496"/>
      <c r="J168" s="496"/>
      <c r="K168" s="496"/>
      <c r="L168" s="496"/>
      <c r="M168" s="523"/>
      <c r="N168" s="413"/>
      <c r="P168" s="522" t="s">
        <v>128</v>
      </c>
      <c r="Q168" s="496"/>
      <c r="R168" s="496"/>
      <c r="S168" s="496"/>
      <c r="T168" s="496"/>
      <c r="U168" s="496"/>
      <c r="V168" s="496"/>
      <c r="W168" s="496"/>
      <c r="X168" s="496"/>
      <c r="Y168" s="496"/>
      <c r="Z168" s="496"/>
      <c r="AA168" s="496"/>
      <c r="AB168" s="496"/>
      <c r="AC168" s="496"/>
      <c r="AD168" s="523"/>
      <c r="AG168" s="522" t="s">
        <v>270</v>
      </c>
      <c r="AH168" s="496"/>
      <c r="AI168" s="496"/>
      <c r="AJ168" s="496"/>
      <c r="AK168" s="496"/>
      <c r="AL168" s="496"/>
      <c r="AM168" s="496"/>
      <c r="AN168" s="496"/>
      <c r="AO168" s="496"/>
      <c r="AP168" s="496"/>
      <c r="AQ168" s="496"/>
      <c r="AR168" s="496"/>
      <c r="AS168" s="496"/>
      <c r="AT168" s="496"/>
      <c r="AU168" s="523"/>
    </row>
    <row r="169" spans="1:47" s="165" customFormat="1" x14ac:dyDescent="0.35">
      <c r="A169" s="495" t="s">
        <v>228</v>
      </c>
      <c r="B169" s="491"/>
      <c r="C169" s="525"/>
      <c r="D169" s="525"/>
      <c r="E169" s="525"/>
      <c r="F169" s="525"/>
      <c r="G169" s="409" t="s">
        <v>229</v>
      </c>
      <c r="H169" s="525"/>
      <c r="I169" s="525"/>
      <c r="J169" s="525"/>
      <c r="K169" s="525"/>
      <c r="L169" s="525"/>
      <c r="M169" s="526"/>
      <c r="N169" s="432"/>
      <c r="P169" s="495" t="s">
        <v>228</v>
      </c>
      <c r="Q169" s="491"/>
      <c r="R169" s="525"/>
      <c r="S169" s="525"/>
      <c r="T169" s="525"/>
      <c r="U169" s="525"/>
      <c r="V169" s="525"/>
      <c r="W169" s="409" t="s">
        <v>229</v>
      </c>
      <c r="X169" s="525"/>
      <c r="Y169" s="525"/>
      <c r="Z169" s="525"/>
      <c r="AA169" s="525"/>
      <c r="AB169" s="525"/>
      <c r="AC169" s="525"/>
      <c r="AD169" s="526"/>
      <c r="AG169" s="495" t="s">
        <v>228</v>
      </c>
      <c r="AH169" s="491"/>
      <c r="AI169" s="525"/>
      <c r="AJ169" s="525"/>
      <c r="AK169" s="525"/>
      <c r="AL169" s="525"/>
      <c r="AM169" s="525"/>
      <c r="AN169" s="409" t="s">
        <v>229</v>
      </c>
      <c r="AO169" s="525"/>
      <c r="AP169" s="525"/>
      <c r="AQ169" s="525"/>
      <c r="AR169" s="525"/>
      <c r="AS169" s="525"/>
      <c r="AT169" s="525"/>
      <c r="AU169" s="526"/>
    </row>
    <row r="170" spans="1:47" x14ac:dyDescent="0.35">
      <c r="A170" s="522" t="s">
        <v>0</v>
      </c>
      <c r="B170" s="496"/>
      <c r="C170" s="512"/>
      <c r="D170" s="512"/>
      <c r="E170" s="512"/>
      <c r="F170" s="512"/>
      <c r="G170" s="512"/>
      <c r="H170" s="512"/>
      <c r="I170" s="512"/>
      <c r="J170" s="512"/>
      <c r="K170" s="512"/>
      <c r="L170" s="512"/>
      <c r="M170" s="527"/>
      <c r="P170" s="522" t="s">
        <v>0</v>
      </c>
      <c r="Q170" s="496"/>
      <c r="R170" s="617"/>
      <c r="S170" s="617"/>
      <c r="T170" s="617"/>
      <c r="U170" s="617"/>
      <c r="V170" s="617"/>
      <c r="W170" s="617"/>
      <c r="X170" s="617"/>
      <c r="Y170" s="617"/>
      <c r="Z170" s="617"/>
      <c r="AA170" s="617"/>
      <c r="AB170" s="617"/>
      <c r="AC170" s="617"/>
      <c r="AD170" s="618"/>
      <c r="AG170" s="522" t="s">
        <v>0</v>
      </c>
      <c r="AH170" s="496"/>
      <c r="AI170" s="617"/>
      <c r="AJ170" s="617"/>
      <c r="AK170" s="617"/>
      <c r="AL170" s="617"/>
      <c r="AM170" s="617"/>
      <c r="AN170" s="617"/>
      <c r="AO170" s="617"/>
      <c r="AP170" s="617"/>
      <c r="AQ170" s="617"/>
      <c r="AR170" s="617"/>
      <c r="AS170" s="617"/>
      <c r="AT170" s="617"/>
      <c r="AU170" s="618"/>
    </row>
    <row r="171" spans="1:47" x14ac:dyDescent="0.35">
      <c r="A171" s="522" t="s">
        <v>96</v>
      </c>
      <c r="B171" s="496"/>
      <c r="C171" s="512"/>
      <c r="D171" s="512"/>
      <c r="E171" s="512"/>
      <c r="F171" s="512"/>
      <c r="G171" s="512"/>
      <c r="H171" s="512"/>
      <c r="I171" s="512"/>
      <c r="J171" s="512"/>
      <c r="K171" s="512"/>
      <c r="L171" s="512"/>
      <c r="M171" s="527"/>
      <c r="P171" s="522" t="s">
        <v>96</v>
      </c>
      <c r="Q171" s="496"/>
      <c r="R171" s="617"/>
      <c r="S171" s="617"/>
      <c r="T171" s="617"/>
      <c r="U171" s="617"/>
      <c r="V171" s="617"/>
      <c r="W171" s="617"/>
      <c r="X171" s="617"/>
      <c r="Y171" s="617"/>
      <c r="Z171" s="617"/>
      <c r="AA171" s="617"/>
      <c r="AB171" s="617"/>
      <c r="AC171" s="617"/>
      <c r="AD171" s="618"/>
      <c r="AG171" s="522" t="s">
        <v>96</v>
      </c>
      <c r="AH171" s="496"/>
      <c r="AI171" s="617"/>
      <c r="AJ171" s="617"/>
      <c r="AK171" s="617"/>
      <c r="AL171" s="617"/>
      <c r="AM171" s="617"/>
      <c r="AN171" s="617"/>
      <c r="AO171" s="617"/>
      <c r="AP171" s="617"/>
      <c r="AQ171" s="617"/>
      <c r="AR171" s="617"/>
      <c r="AS171" s="617"/>
      <c r="AT171" s="617"/>
      <c r="AU171" s="618"/>
    </row>
    <row r="172" spans="1:47" ht="16" thickBot="1" x14ac:dyDescent="0.4">
      <c r="A172" s="540" t="s">
        <v>2</v>
      </c>
      <c r="B172" s="541"/>
      <c r="C172" s="528"/>
      <c r="D172" s="528"/>
      <c r="E172" s="528"/>
      <c r="F172" s="528"/>
      <c r="G172" s="528"/>
      <c r="H172" s="528"/>
      <c r="I172" s="528"/>
      <c r="J172" s="528"/>
      <c r="K172" s="528"/>
      <c r="L172" s="528"/>
      <c r="M172" s="529"/>
      <c r="P172" s="540" t="s">
        <v>2</v>
      </c>
      <c r="Q172" s="541"/>
      <c r="R172" s="494"/>
      <c r="S172" s="494"/>
      <c r="T172" s="494"/>
      <c r="U172" s="494"/>
      <c r="V172" s="494"/>
      <c r="W172" s="494"/>
      <c r="X172" s="494"/>
      <c r="Y172" s="494"/>
      <c r="Z172" s="494"/>
      <c r="AA172" s="494"/>
      <c r="AB172" s="494"/>
      <c r="AC172" s="494"/>
      <c r="AD172" s="619"/>
      <c r="AG172" s="540" t="s">
        <v>2</v>
      </c>
      <c r="AH172" s="541"/>
      <c r="AI172" s="494"/>
      <c r="AJ172" s="494"/>
      <c r="AK172" s="494"/>
      <c r="AL172" s="494"/>
      <c r="AM172" s="494"/>
      <c r="AN172" s="494"/>
      <c r="AO172" s="494"/>
      <c r="AP172" s="494"/>
      <c r="AQ172" s="494"/>
      <c r="AR172" s="494"/>
      <c r="AS172" s="494"/>
      <c r="AT172" s="494"/>
      <c r="AU172" s="619"/>
    </row>
    <row r="173" spans="1:47" ht="16" thickBot="1" x14ac:dyDescent="0.4">
      <c r="F173" s="357"/>
      <c r="G173" s="357"/>
    </row>
    <row r="174" spans="1:47" s="242" customFormat="1" x14ac:dyDescent="0.35">
      <c r="A174" s="502" t="s">
        <v>84</v>
      </c>
      <c r="B174" s="503"/>
      <c r="C174" s="503"/>
      <c r="D174" s="503"/>
      <c r="E174" s="503"/>
      <c r="F174" s="503"/>
      <c r="G174" s="503"/>
      <c r="H174" s="503"/>
      <c r="I174" s="503"/>
      <c r="J174" s="503"/>
      <c r="K174" s="503"/>
      <c r="L174" s="503"/>
      <c r="M174" s="518"/>
      <c r="N174" s="413"/>
      <c r="P174" s="502" t="s">
        <v>84</v>
      </c>
      <c r="Q174" s="503"/>
      <c r="R174" s="503"/>
      <c r="S174" s="503"/>
      <c r="T174" s="503"/>
      <c r="U174" s="503"/>
      <c r="V174" s="503"/>
      <c r="W174" s="503"/>
      <c r="X174" s="503"/>
      <c r="Y174" s="503"/>
      <c r="Z174" s="503"/>
      <c r="AA174" s="503"/>
      <c r="AB174" s="503"/>
      <c r="AC174" s="503"/>
      <c r="AD174" s="518"/>
      <c r="AE174" s="413"/>
      <c r="AG174" s="502" t="s">
        <v>84</v>
      </c>
      <c r="AH174" s="503"/>
      <c r="AI174" s="503"/>
      <c r="AJ174" s="503"/>
      <c r="AK174" s="503"/>
      <c r="AL174" s="503"/>
      <c r="AM174" s="503"/>
      <c r="AN174" s="503"/>
      <c r="AO174" s="503"/>
      <c r="AP174" s="503"/>
      <c r="AQ174" s="503"/>
      <c r="AR174" s="503"/>
      <c r="AS174" s="503"/>
      <c r="AT174" s="503"/>
      <c r="AU174" s="518"/>
    </row>
    <row r="175" spans="1:47" s="242" customFormat="1" x14ac:dyDescent="0.35">
      <c r="A175" s="419"/>
      <c r="B175" s="412" t="s">
        <v>85</v>
      </c>
      <c r="C175" s="496" t="s">
        <v>13</v>
      </c>
      <c r="D175" s="496"/>
      <c r="E175" s="424" t="s">
        <v>14</v>
      </c>
      <c r="F175" s="412" t="s">
        <v>171</v>
      </c>
      <c r="G175" s="412" t="s">
        <v>68</v>
      </c>
      <c r="H175" s="422" t="s">
        <v>151</v>
      </c>
      <c r="I175" s="412" t="s">
        <v>80</v>
      </c>
      <c r="J175" s="412" t="s">
        <v>81</v>
      </c>
      <c r="K175" s="422" t="s">
        <v>82</v>
      </c>
      <c r="L175" s="412" t="s">
        <v>150</v>
      </c>
      <c r="M175" s="259" t="s">
        <v>18</v>
      </c>
      <c r="N175" s="413"/>
      <c r="P175" s="419"/>
      <c r="Q175" s="412" t="s">
        <v>85</v>
      </c>
      <c r="R175" s="496" t="s">
        <v>13</v>
      </c>
      <c r="S175" s="496"/>
      <c r="T175" s="424" t="s">
        <v>14</v>
      </c>
      <c r="U175" s="260" t="s">
        <v>111</v>
      </c>
      <c r="V175" s="424" t="s">
        <v>171</v>
      </c>
      <c r="W175" s="424" t="s">
        <v>68</v>
      </c>
      <c r="X175" s="260" t="s">
        <v>151</v>
      </c>
      <c r="Y175" s="424" t="s">
        <v>80</v>
      </c>
      <c r="Z175" s="424" t="s">
        <v>81</v>
      </c>
      <c r="AA175" s="260" t="s">
        <v>82</v>
      </c>
      <c r="AB175" s="424" t="s">
        <v>150</v>
      </c>
      <c r="AC175" s="260" t="s">
        <v>18</v>
      </c>
      <c r="AD175" s="267" t="s">
        <v>114</v>
      </c>
      <c r="AE175" s="413"/>
      <c r="AG175" s="419"/>
      <c r="AH175" s="412" t="s">
        <v>85</v>
      </c>
      <c r="AI175" s="496" t="s">
        <v>13</v>
      </c>
      <c r="AJ175" s="496"/>
      <c r="AK175" s="424" t="s">
        <v>14</v>
      </c>
      <c r="AL175" s="260" t="s">
        <v>111</v>
      </c>
      <c r="AM175" s="424" t="s">
        <v>171</v>
      </c>
      <c r="AN175" s="424" t="s">
        <v>68</v>
      </c>
      <c r="AO175" s="260" t="s">
        <v>151</v>
      </c>
      <c r="AP175" s="424" t="s">
        <v>80</v>
      </c>
      <c r="AQ175" s="424" t="s">
        <v>81</v>
      </c>
      <c r="AR175" s="260" t="s">
        <v>82</v>
      </c>
      <c r="AS175" s="424" t="s">
        <v>150</v>
      </c>
      <c r="AT175" s="260" t="s">
        <v>213</v>
      </c>
      <c r="AU175" s="267" t="s">
        <v>260</v>
      </c>
    </row>
    <row r="176" spans="1:47" x14ac:dyDescent="0.35">
      <c r="A176" s="415">
        <v>1</v>
      </c>
      <c r="B176" s="420"/>
      <c r="C176" s="491"/>
      <c r="D176" s="491"/>
      <c r="E176" s="423"/>
      <c r="F176" s="234">
        <v>0</v>
      </c>
      <c r="G176" s="234">
        <v>0</v>
      </c>
      <c r="H176" s="235">
        <f>SUM(F176:G176)</f>
        <v>0</v>
      </c>
      <c r="I176" s="234">
        <v>0</v>
      </c>
      <c r="J176" s="234">
        <v>0</v>
      </c>
      <c r="K176" s="235">
        <f>SUM(I176:J176)</f>
        <v>0</v>
      </c>
      <c r="L176" s="234">
        <v>0</v>
      </c>
      <c r="M176" s="236">
        <f>SUM(H176, K176, L176)</f>
        <v>0</v>
      </c>
      <c r="N176" s="222"/>
      <c r="P176" s="415">
        <v>1</v>
      </c>
      <c r="Q176" s="420"/>
      <c r="R176" s="491"/>
      <c r="S176" s="491"/>
      <c r="T176" s="409"/>
      <c r="U176" s="162">
        <f>AU96</f>
        <v>0</v>
      </c>
      <c r="V176" s="234">
        <v>0</v>
      </c>
      <c r="W176" s="234">
        <v>0</v>
      </c>
      <c r="X176" s="295">
        <f>SUM(V176:W176)</f>
        <v>0</v>
      </c>
      <c r="Y176" s="234">
        <v>0</v>
      </c>
      <c r="Z176" s="234">
        <v>0</v>
      </c>
      <c r="AA176" s="295">
        <f>SUM(Y176:Z176)</f>
        <v>0</v>
      </c>
      <c r="AB176" s="234">
        <v>0</v>
      </c>
      <c r="AC176" s="295">
        <f>SUM(X176, AA176, AB176)</f>
        <v>0</v>
      </c>
      <c r="AD176" s="296">
        <f>M176-AC176</f>
        <v>0</v>
      </c>
      <c r="AE176" s="222"/>
      <c r="AG176" s="415">
        <v>1</v>
      </c>
      <c r="AH176" s="420"/>
      <c r="AI176" s="491"/>
      <c r="AJ176" s="491"/>
      <c r="AK176" s="409"/>
      <c r="AL176" s="307">
        <f>AU96</f>
        <v>0</v>
      </c>
      <c r="AM176" s="234">
        <v>0</v>
      </c>
      <c r="AN176" s="234">
        <v>0</v>
      </c>
      <c r="AO176" s="277">
        <f>SUM(AM176:AN176)</f>
        <v>0</v>
      </c>
      <c r="AP176" s="234">
        <v>0</v>
      </c>
      <c r="AQ176" s="234">
        <v>0</v>
      </c>
      <c r="AR176" s="277">
        <f>SUM(AP176:AQ176)</f>
        <v>0</v>
      </c>
      <c r="AS176" s="234">
        <v>0</v>
      </c>
      <c r="AT176" s="277">
        <f>SUM(AO176, AR176, AS176)</f>
        <v>0</v>
      </c>
      <c r="AU176" s="278">
        <f>IF($S$233&lt;&gt;0, AC176+AL176-AT176, M176+AL176-AT176)</f>
        <v>0</v>
      </c>
    </row>
    <row r="177" spans="1:48" x14ac:dyDescent="0.35">
      <c r="A177" s="415">
        <v>2</v>
      </c>
      <c r="B177" s="420"/>
      <c r="C177" s="491"/>
      <c r="D177" s="491"/>
      <c r="E177" s="423"/>
      <c r="F177" s="234">
        <v>0</v>
      </c>
      <c r="G177" s="234">
        <v>0</v>
      </c>
      <c r="H177" s="235">
        <f t="shared" ref="H177:H182" si="134">SUM(F177:G177)</f>
        <v>0</v>
      </c>
      <c r="I177" s="234">
        <v>0</v>
      </c>
      <c r="J177" s="234">
        <v>0</v>
      </c>
      <c r="K177" s="235">
        <f t="shared" ref="K177:K182" si="135">SUM(I177:J177)</f>
        <v>0</v>
      </c>
      <c r="L177" s="234">
        <v>0</v>
      </c>
      <c r="M177" s="236">
        <f t="shared" ref="M177:M182" si="136">SUM(H177, K177, L177)</f>
        <v>0</v>
      </c>
      <c r="N177" s="222"/>
      <c r="P177" s="415">
        <v>2</v>
      </c>
      <c r="Q177" s="420"/>
      <c r="R177" s="491"/>
      <c r="S177" s="491"/>
      <c r="T177" s="409"/>
      <c r="U177" s="162">
        <f t="shared" ref="U177:U183" si="137">AU97</f>
        <v>0</v>
      </c>
      <c r="V177" s="234">
        <v>0</v>
      </c>
      <c r="W177" s="234">
        <v>0</v>
      </c>
      <c r="X177" s="295">
        <f t="shared" ref="X177:X182" si="138">SUM(V177:W177)</f>
        <v>0</v>
      </c>
      <c r="Y177" s="234">
        <v>0</v>
      </c>
      <c r="Z177" s="234">
        <v>0</v>
      </c>
      <c r="AA177" s="295">
        <f t="shared" ref="AA177:AA182" si="139">SUM(Y177:Z177)</f>
        <v>0</v>
      </c>
      <c r="AB177" s="234">
        <v>0</v>
      </c>
      <c r="AC177" s="295">
        <f t="shared" ref="AC177:AC182" si="140">SUM(X177, AA177, AB177)</f>
        <v>0</v>
      </c>
      <c r="AD177" s="296">
        <f t="shared" ref="AD177:AD182" si="141">M177-AC177</f>
        <v>0</v>
      </c>
      <c r="AE177" s="222"/>
      <c r="AG177" s="415">
        <v>2</v>
      </c>
      <c r="AH177" s="420"/>
      <c r="AI177" s="491"/>
      <c r="AJ177" s="491"/>
      <c r="AK177" s="409"/>
      <c r="AL177" s="307">
        <f t="shared" ref="AL177:AL183" si="142">AU97</f>
        <v>0</v>
      </c>
      <c r="AM177" s="234">
        <v>0</v>
      </c>
      <c r="AN177" s="234">
        <v>0</v>
      </c>
      <c r="AO177" s="277">
        <f t="shared" ref="AO177:AO182" si="143">SUM(AM177:AN177)</f>
        <v>0</v>
      </c>
      <c r="AP177" s="234">
        <v>0</v>
      </c>
      <c r="AQ177" s="234">
        <v>0</v>
      </c>
      <c r="AR177" s="277">
        <f t="shared" ref="AR177:AR182" si="144">SUM(AP177:AQ177)</f>
        <v>0</v>
      </c>
      <c r="AS177" s="234">
        <v>0</v>
      </c>
      <c r="AT177" s="277">
        <f t="shared" ref="AT177:AT182" si="145">SUM(AO177, AR177, AS177)</f>
        <v>0</v>
      </c>
      <c r="AU177" s="278">
        <f>IF($S$233&lt;&gt;0, AC177+AL177-AT177, M177+AL177-AT177)</f>
        <v>0</v>
      </c>
    </row>
    <row r="178" spans="1:48" x14ac:dyDescent="0.35">
      <c r="A178" s="415">
        <v>3</v>
      </c>
      <c r="B178" s="420"/>
      <c r="C178" s="491"/>
      <c r="D178" s="491"/>
      <c r="E178" s="423"/>
      <c r="F178" s="234">
        <v>0</v>
      </c>
      <c r="G178" s="234">
        <v>0</v>
      </c>
      <c r="H178" s="235">
        <f t="shared" si="134"/>
        <v>0</v>
      </c>
      <c r="I178" s="234">
        <v>0</v>
      </c>
      <c r="J178" s="234">
        <v>0</v>
      </c>
      <c r="K178" s="235">
        <f t="shared" si="135"/>
        <v>0</v>
      </c>
      <c r="L178" s="234">
        <v>0</v>
      </c>
      <c r="M178" s="236">
        <f t="shared" si="136"/>
        <v>0</v>
      </c>
      <c r="N178" s="222"/>
      <c r="P178" s="415">
        <v>3</v>
      </c>
      <c r="Q178" s="420"/>
      <c r="R178" s="491"/>
      <c r="S178" s="491"/>
      <c r="T178" s="409"/>
      <c r="U178" s="162">
        <f t="shared" si="137"/>
        <v>0</v>
      </c>
      <c r="V178" s="234">
        <v>0</v>
      </c>
      <c r="W178" s="234">
        <v>0</v>
      </c>
      <c r="X178" s="295">
        <f t="shared" si="138"/>
        <v>0</v>
      </c>
      <c r="Y178" s="234">
        <v>0</v>
      </c>
      <c r="Z178" s="234">
        <v>0</v>
      </c>
      <c r="AA178" s="295">
        <f t="shared" si="139"/>
        <v>0</v>
      </c>
      <c r="AB178" s="234">
        <v>0</v>
      </c>
      <c r="AC178" s="295">
        <f t="shared" si="140"/>
        <v>0</v>
      </c>
      <c r="AD178" s="296">
        <f t="shared" si="141"/>
        <v>0</v>
      </c>
      <c r="AE178" s="222"/>
      <c r="AG178" s="415">
        <v>3</v>
      </c>
      <c r="AH178" s="420"/>
      <c r="AI178" s="491"/>
      <c r="AJ178" s="491"/>
      <c r="AK178" s="409"/>
      <c r="AL178" s="307">
        <f t="shared" si="142"/>
        <v>0</v>
      </c>
      <c r="AM178" s="234">
        <v>0</v>
      </c>
      <c r="AN178" s="234">
        <v>0</v>
      </c>
      <c r="AO178" s="277">
        <f t="shared" si="143"/>
        <v>0</v>
      </c>
      <c r="AP178" s="234">
        <v>0</v>
      </c>
      <c r="AQ178" s="234">
        <v>0</v>
      </c>
      <c r="AR178" s="277">
        <f t="shared" si="144"/>
        <v>0</v>
      </c>
      <c r="AS178" s="234">
        <v>0</v>
      </c>
      <c r="AT178" s="277">
        <f t="shared" si="145"/>
        <v>0</v>
      </c>
      <c r="AU178" s="278">
        <f t="shared" ref="AU178:AU183" si="146">IF($S$233&lt;&gt;0, AC178+AL178-AT178, M178+AL178-AT178)</f>
        <v>0</v>
      </c>
    </row>
    <row r="179" spans="1:48" x14ac:dyDescent="0.35">
      <c r="A179" s="415">
        <v>4</v>
      </c>
      <c r="B179" s="420"/>
      <c r="C179" s="491"/>
      <c r="D179" s="491"/>
      <c r="E179" s="423"/>
      <c r="F179" s="234">
        <v>0</v>
      </c>
      <c r="G179" s="234">
        <v>0</v>
      </c>
      <c r="H179" s="235">
        <f>SUM(F179:G179)</f>
        <v>0</v>
      </c>
      <c r="I179" s="234">
        <v>0</v>
      </c>
      <c r="J179" s="234">
        <v>0</v>
      </c>
      <c r="K179" s="235">
        <f>SUM(I179:J179)</f>
        <v>0</v>
      </c>
      <c r="L179" s="234">
        <v>0</v>
      </c>
      <c r="M179" s="236">
        <f>SUM(H179, K179, L179)</f>
        <v>0</v>
      </c>
      <c r="N179" s="222"/>
      <c r="P179" s="415">
        <v>4</v>
      </c>
      <c r="Q179" s="420"/>
      <c r="R179" s="491"/>
      <c r="S179" s="491"/>
      <c r="T179" s="409"/>
      <c r="U179" s="162">
        <f t="shared" si="137"/>
        <v>0</v>
      </c>
      <c r="V179" s="234">
        <v>0</v>
      </c>
      <c r="W179" s="234">
        <v>0</v>
      </c>
      <c r="X179" s="295">
        <f t="shared" si="138"/>
        <v>0</v>
      </c>
      <c r="Y179" s="234">
        <v>0</v>
      </c>
      <c r="Z179" s="234">
        <v>0</v>
      </c>
      <c r="AA179" s="295">
        <f t="shared" si="139"/>
        <v>0</v>
      </c>
      <c r="AB179" s="234">
        <v>0</v>
      </c>
      <c r="AC179" s="295">
        <f t="shared" si="140"/>
        <v>0</v>
      </c>
      <c r="AD179" s="296">
        <f t="shared" si="141"/>
        <v>0</v>
      </c>
      <c r="AE179" s="222"/>
      <c r="AG179" s="415">
        <v>4</v>
      </c>
      <c r="AH179" s="420"/>
      <c r="AI179" s="491"/>
      <c r="AJ179" s="491"/>
      <c r="AK179" s="409"/>
      <c r="AL179" s="307">
        <f t="shared" si="142"/>
        <v>0</v>
      </c>
      <c r="AM179" s="234">
        <v>0</v>
      </c>
      <c r="AN179" s="234">
        <v>0</v>
      </c>
      <c r="AO179" s="277">
        <f t="shared" si="143"/>
        <v>0</v>
      </c>
      <c r="AP179" s="234">
        <v>0</v>
      </c>
      <c r="AQ179" s="234">
        <v>0</v>
      </c>
      <c r="AR179" s="277">
        <f t="shared" si="144"/>
        <v>0</v>
      </c>
      <c r="AS179" s="234">
        <v>0</v>
      </c>
      <c r="AT179" s="277">
        <f t="shared" si="145"/>
        <v>0</v>
      </c>
      <c r="AU179" s="278">
        <f t="shared" si="146"/>
        <v>0</v>
      </c>
    </row>
    <row r="180" spans="1:48" x14ac:dyDescent="0.35">
      <c r="A180" s="415">
        <v>5</v>
      </c>
      <c r="B180" s="420"/>
      <c r="C180" s="491"/>
      <c r="D180" s="491"/>
      <c r="E180" s="423"/>
      <c r="F180" s="234">
        <v>0</v>
      </c>
      <c r="G180" s="234">
        <v>0</v>
      </c>
      <c r="H180" s="235">
        <f t="shared" si="134"/>
        <v>0</v>
      </c>
      <c r="I180" s="234">
        <v>0</v>
      </c>
      <c r="J180" s="234">
        <v>0</v>
      </c>
      <c r="K180" s="235">
        <f t="shared" si="135"/>
        <v>0</v>
      </c>
      <c r="L180" s="234">
        <v>0</v>
      </c>
      <c r="M180" s="236">
        <f t="shared" si="136"/>
        <v>0</v>
      </c>
      <c r="N180" s="222"/>
      <c r="P180" s="415">
        <v>5</v>
      </c>
      <c r="Q180" s="420"/>
      <c r="R180" s="491"/>
      <c r="S180" s="491"/>
      <c r="T180" s="409"/>
      <c r="U180" s="162">
        <f t="shared" si="137"/>
        <v>0</v>
      </c>
      <c r="V180" s="234">
        <v>0</v>
      </c>
      <c r="W180" s="234">
        <v>0</v>
      </c>
      <c r="X180" s="295">
        <f t="shared" si="138"/>
        <v>0</v>
      </c>
      <c r="Y180" s="234">
        <v>0</v>
      </c>
      <c r="Z180" s="234">
        <v>0</v>
      </c>
      <c r="AA180" s="295">
        <f t="shared" si="139"/>
        <v>0</v>
      </c>
      <c r="AB180" s="234">
        <v>0</v>
      </c>
      <c r="AC180" s="295">
        <f t="shared" si="140"/>
        <v>0</v>
      </c>
      <c r="AD180" s="296">
        <f t="shared" si="141"/>
        <v>0</v>
      </c>
      <c r="AE180" s="222"/>
      <c r="AG180" s="415">
        <v>5</v>
      </c>
      <c r="AH180" s="420"/>
      <c r="AI180" s="491"/>
      <c r="AJ180" s="491"/>
      <c r="AK180" s="409"/>
      <c r="AL180" s="307">
        <f t="shared" si="142"/>
        <v>0</v>
      </c>
      <c r="AM180" s="234">
        <v>0</v>
      </c>
      <c r="AN180" s="234">
        <v>0</v>
      </c>
      <c r="AO180" s="277">
        <f t="shared" si="143"/>
        <v>0</v>
      </c>
      <c r="AP180" s="234">
        <v>0</v>
      </c>
      <c r="AQ180" s="234">
        <v>0</v>
      </c>
      <c r="AR180" s="277">
        <f t="shared" si="144"/>
        <v>0</v>
      </c>
      <c r="AS180" s="234">
        <v>0</v>
      </c>
      <c r="AT180" s="277">
        <f t="shared" si="145"/>
        <v>0</v>
      </c>
      <c r="AU180" s="278">
        <f t="shared" si="146"/>
        <v>0</v>
      </c>
    </row>
    <row r="181" spans="1:48" x14ac:dyDescent="0.35">
      <c r="A181" s="415">
        <v>6</v>
      </c>
      <c r="B181" s="420"/>
      <c r="C181" s="491"/>
      <c r="D181" s="491"/>
      <c r="E181" s="423"/>
      <c r="F181" s="234">
        <v>0</v>
      </c>
      <c r="G181" s="234">
        <v>0</v>
      </c>
      <c r="H181" s="235">
        <f t="shared" si="134"/>
        <v>0</v>
      </c>
      <c r="I181" s="234">
        <v>0</v>
      </c>
      <c r="J181" s="234">
        <v>0</v>
      </c>
      <c r="K181" s="235">
        <f t="shared" si="135"/>
        <v>0</v>
      </c>
      <c r="L181" s="234">
        <v>0</v>
      </c>
      <c r="M181" s="236">
        <f t="shared" si="136"/>
        <v>0</v>
      </c>
      <c r="N181" s="222"/>
      <c r="P181" s="415">
        <v>6</v>
      </c>
      <c r="Q181" s="420"/>
      <c r="R181" s="491"/>
      <c r="S181" s="491"/>
      <c r="T181" s="409"/>
      <c r="U181" s="162">
        <f t="shared" si="137"/>
        <v>0</v>
      </c>
      <c r="V181" s="234">
        <v>0</v>
      </c>
      <c r="W181" s="234">
        <v>0</v>
      </c>
      <c r="X181" s="295">
        <f t="shared" si="138"/>
        <v>0</v>
      </c>
      <c r="Y181" s="234">
        <v>0</v>
      </c>
      <c r="Z181" s="234">
        <v>0</v>
      </c>
      <c r="AA181" s="295">
        <f t="shared" si="139"/>
        <v>0</v>
      </c>
      <c r="AB181" s="234">
        <v>0</v>
      </c>
      <c r="AC181" s="295">
        <f t="shared" si="140"/>
        <v>0</v>
      </c>
      <c r="AD181" s="296">
        <f t="shared" si="141"/>
        <v>0</v>
      </c>
      <c r="AE181" s="222"/>
      <c r="AG181" s="415">
        <v>6</v>
      </c>
      <c r="AH181" s="420"/>
      <c r="AI181" s="491"/>
      <c r="AJ181" s="491"/>
      <c r="AK181" s="409"/>
      <c r="AL181" s="307">
        <f t="shared" si="142"/>
        <v>0</v>
      </c>
      <c r="AM181" s="234">
        <v>0</v>
      </c>
      <c r="AN181" s="234">
        <v>0</v>
      </c>
      <c r="AO181" s="277">
        <f t="shared" si="143"/>
        <v>0</v>
      </c>
      <c r="AP181" s="234">
        <v>0</v>
      </c>
      <c r="AQ181" s="234">
        <v>0</v>
      </c>
      <c r="AR181" s="277">
        <f t="shared" si="144"/>
        <v>0</v>
      </c>
      <c r="AS181" s="234">
        <v>0</v>
      </c>
      <c r="AT181" s="277">
        <f t="shared" si="145"/>
        <v>0</v>
      </c>
      <c r="AU181" s="278">
        <f t="shared" si="146"/>
        <v>0</v>
      </c>
    </row>
    <row r="182" spans="1:48" x14ac:dyDescent="0.35">
      <c r="A182" s="620" t="s">
        <v>180</v>
      </c>
      <c r="B182" s="617"/>
      <c r="C182" s="532">
        <v>0</v>
      </c>
      <c r="D182" s="532"/>
      <c r="E182" s="423"/>
      <c r="F182" s="234">
        <v>0</v>
      </c>
      <c r="G182" s="234">
        <v>0</v>
      </c>
      <c r="H182" s="235">
        <f t="shared" si="134"/>
        <v>0</v>
      </c>
      <c r="I182" s="234">
        <v>0</v>
      </c>
      <c r="J182" s="234">
        <v>0</v>
      </c>
      <c r="K182" s="235">
        <f t="shared" si="135"/>
        <v>0</v>
      </c>
      <c r="L182" s="234">
        <v>0</v>
      </c>
      <c r="M182" s="236">
        <f t="shared" si="136"/>
        <v>0</v>
      </c>
      <c r="N182" s="222"/>
      <c r="P182" s="620" t="s">
        <v>180</v>
      </c>
      <c r="Q182" s="617"/>
      <c r="R182" s="532">
        <v>0</v>
      </c>
      <c r="S182" s="532"/>
      <c r="T182" s="409"/>
      <c r="U182" s="162">
        <f t="shared" si="137"/>
        <v>0</v>
      </c>
      <c r="V182" s="234">
        <v>0</v>
      </c>
      <c r="W182" s="234">
        <v>0</v>
      </c>
      <c r="X182" s="295">
        <f t="shared" si="138"/>
        <v>0</v>
      </c>
      <c r="Y182" s="234">
        <v>0</v>
      </c>
      <c r="Z182" s="234">
        <v>0</v>
      </c>
      <c r="AA182" s="295">
        <f t="shared" si="139"/>
        <v>0</v>
      </c>
      <c r="AB182" s="234">
        <v>0</v>
      </c>
      <c r="AC182" s="295">
        <f t="shared" si="140"/>
        <v>0</v>
      </c>
      <c r="AD182" s="296">
        <f t="shared" si="141"/>
        <v>0</v>
      </c>
      <c r="AE182" s="222"/>
      <c r="AG182" s="620" t="s">
        <v>180</v>
      </c>
      <c r="AH182" s="617"/>
      <c r="AI182" s="532">
        <v>0</v>
      </c>
      <c r="AJ182" s="532"/>
      <c r="AK182" s="409"/>
      <c r="AL182" s="307">
        <f t="shared" si="142"/>
        <v>0</v>
      </c>
      <c r="AM182" s="234">
        <v>0</v>
      </c>
      <c r="AN182" s="234">
        <v>0</v>
      </c>
      <c r="AO182" s="277">
        <f t="shared" si="143"/>
        <v>0</v>
      </c>
      <c r="AP182" s="234">
        <v>0</v>
      </c>
      <c r="AQ182" s="234">
        <v>0</v>
      </c>
      <c r="AR182" s="277">
        <f t="shared" si="144"/>
        <v>0</v>
      </c>
      <c r="AS182" s="234">
        <v>0</v>
      </c>
      <c r="AT182" s="277">
        <f t="shared" si="145"/>
        <v>0</v>
      </c>
      <c r="AU182" s="278">
        <f t="shared" si="146"/>
        <v>0</v>
      </c>
    </row>
    <row r="183" spans="1:48" ht="16" thickBot="1" x14ac:dyDescent="0.4">
      <c r="A183" s="493" t="s">
        <v>207</v>
      </c>
      <c r="B183" s="494"/>
      <c r="C183" s="497">
        <f>COUNTA(B176:B181)+C182</f>
        <v>0</v>
      </c>
      <c r="D183" s="497"/>
      <c r="E183" s="411"/>
      <c r="F183" s="250">
        <f>SUM(F176:F182)</f>
        <v>0</v>
      </c>
      <c r="G183" s="250">
        <f>SUM(G176:G182)</f>
        <v>0</v>
      </c>
      <c r="H183" s="250">
        <f t="shared" ref="H183:L183" si="147">SUM(H176:H182)</f>
        <v>0</v>
      </c>
      <c r="I183" s="250">
        <f t="shared" si="147"/>
        <v>0</v>
      </c>
      <c r="J183" s="250">
        <f>SUM(J176:J182)</f>
        <v>0</v>
      </c>
      <c r="K183" s="250">
        <f t="shared" si="147"/>
        <v>0</v>
      </c>
      <c r="L183" s="250">
        <f t="shared" si="147"/>
        <v>0</v>
      </c>
      <c r="M183" s="237">
        <f>SUM(M176:M182)</f>
        <v>0</v>
      </c>
      <c r="N183" s="222"/>
      <c r="P183" s="493" t="s">
        <v>207</v>
      </c>
      <c r="Q183" s="494"/>
      <c r="R183" s="498">
        <f>COUNTA(Q176:Q181)+R182</f>
        <v>0</v>
      </c>
      <c r="S183" s="498"/>
      <c r="T183" s="411"/>
      <c r="U183" s="339">
        <f t="shared" si="137"/>
        <v>0</v>
      </c>
      <c r="V183" s="293">
        <f>SUM(V176:V182)</f>
        <v>0</v>
      </c>
      <c r="W183" s="293">
        <f>SUM(W176:W182)</f>
        <v>0</v>
      </c>
      <c r="X183" s="293">
        <f t="shared" ref="X183:AB183" si="148">SUM(X176:X182)</f>
        <v>0</v>
      </c>
      <c r="Y183" s="293">
        <f t="shared" si="148"/>
        <v>0</v>
      </c>
      <c r="Z183" s="293">
        <f t="shared" si="148"/>
        <v>0</v>
      </c>
      <c r="AA183" s="293">
        <f t="shared" si="148"/>
        <v>0</v>
      </c>
      <c r="AB183" s="293">
        <f t="shared" si="148"/>
        <v>0</v>
      </c>
      <c r="AC183" s="293">
        <f>SUM(AC176:AC182)</f>
        <v>0</v>
      </c>
      <c r="AD183" s="294">
        <f>SUM(AD176:AD182)</f>
        <v>0</v>
      </c>
      <c r="AE183" s="222"/>
      <c r="AG183" s="493" t="s">
        <v>207</v>
      </c>
      <c r="AH183" s="494"/>
      <c r="AI183" s="543">
        <f>COUNTA(AH176:AH181)+AI182</f>
        <v>0</v>
      </c>
      <c r="AJ183" s="543"/>
      <c r="AK183" s="411"/>
      <c r="AL183" s="337">
        <f t="shared" si="142"/>
        <v>0</v>
      </c>
      <c r="AM183" s="275">
        <f>SUM(AM176:AM182)</f>
        <v>0</v>
      </c>
      <c r="AN183" s="275">
        <f>SUM(AN176:AN182)</f>
        <v>0</v>
      </c>
      <c r="AO183" s="275">
        <f t="shared" ref="AO183:AT183" si="149">SUM(AO176:AO182)</f>
        <v>0</v>
      </c>
      <c r="AP183" s="275">
        <f t="shared" si="149"/>
        <v>0</v>
      </c>
      <c r="AQ183" s="275">
        <f t="shared" si="149"/>
        <v>0</v>
      </c>
      <c r="AR183" s="275">
        <f t="shared" si="149"/>
        <v>0</v>
      </c>
      <c r="AS183" s="275">
        <f t="shared" si="149"/>
        <v>0</v>
      </c>
      <c r="AT183" s="275">
        <f t="shared" si="149"/>
        <v>0</v>
      </c>
      <c r="AU183" s="276">
        <f t="shared" si="146"/>
        <v>0</v>
      </c>
      <c r="AV183" s="358"/>
    </row>
    <row r="184" spans="1:48" ht="3.75" customHeight="1" thickBot="1" x14ac:dyDescent="0.4">
      <c r="F184" s="357"/>
      <c r="G184" s="357"/>
      <c r="Y184" s="163"/>
      <c r="Z184" s="163"/>
      <c r="AA184" s="163"/>
      <c r="AB184" s="163"/>
      <c r="AC184" s="163"/>
      <c r="AD184" s="163"/>
      <c r="AE184" s="358"/>
    </row>
    <row r="185" spans="1:48" s="242" customFormat="1" x14ac:dyDescent="0.35">
      <c r="A185" s="502" t="s">
        <v>186</v>
      </c>
      <c r="B185" s="503"/>
      <c r="C185" s="503"/>
      <c r="D185" s="503"/>
      <c r="E185" s="503"/>
      <c r="F185" s="503"/>
      <c r="G185" s="503"/>
      <c r="H185" s="503"/>
      <c r="I185" s="503"/>
      <c r="J185" s="503"/>
      <c r="K185" s="503"/>
      <c r="L185" s="503"/>
      <c r="M185" s="518"/>
      <c r="N185" s="413"/>
      <c r="P185" s="502" t="s">
        <v>186</v>
      </c>
      <c r="Q185" s="503"/>
      <c r="R185" s="503"/>
      <c r="S185" s="503"/>
      <c r="T185" s="503"/>
      <c r="U185" s="503"/>
      <c r="V185" s="503"/>
      <c r="W185" s="503"/>
      <c r="X185" s="503"/>
      <c r="Y185" s="503"/>
      <c r="Z185" s="503"/>
      <c r="AA185" s="503"/>
      <c r="AB185" s="503"/>
      <c r="AC185" s="503"/>
      <c r="AD185" s="418"/>
      <c r="AE185" s="413"/>
      <c r="AG185" s="502" t="s">
        <v>186</v>
      </c>
      <c r="AH185" s="503"/>
      <c r="AI185" s="503"/>
      <c r="AJ185" s="503"/>
      <c r="AK185" s="503"/>
      <c r="AL185" s="503"/>
      <c r="AM185" s="503"/>
      <c r="AN185" s="503"/>
      <c r="AO185" s="503"/>
      <c r="AP185" s="503"/>
      <c r="AQ185" s="503"/>
      <c r="AR185" s="503"/>
      <c r="AS185" s="503"/>
      <c r="AT185" s="503"/>
      <c r="AU185" s="418"/>
    </row>
    <row r="186" spans="1:48" s="242" customFormat="1" ht="31.5" customHeight="1" x14ac:dyDescent="0.35">
      <c r="A186" s="534" t="s">
        <v>188</v>
      </c>
      <c r="B186" s="533"/>
      <c r="C186" s="533" t="s">
        <v>13</v>
      </c>
      <c r="D186" s="533"/>
      <c r="E186" s="424" t="s">
        <v>14</v>
      </c>
      <c r="F186" s="412" t="s">
        <v>171</v>
      </c>
      <c r="G186" s="412" t="s">
        <v>68</v>
      </c>
      <c r="H186" s="422" t="s">
        <v>151</v>
      </c>
      <c r="I186" s="412" t="s">
        <v>80</v>
      </c>
      <c r="J186" s="412" t="s">
        <v>81</v>
      </c>
      <c r="K186" s="422" t="s">
        <v>82</v>
      </c>
      <c r="L186" s="412" t="s">
        <v>150</v>
      </c>
      <c r="M186" s="259" t="s">
        <v>18</v>
      </c>
      <c r="N186" s="413"/>
      <c r="P186" s="534" t="s">
        <v>188</v>
      </c>
      <c r="Q186" s="533"/>
      <c r="R186" s="533" t="s">
        <v>13</v>
      </c>
      <c r="S186" s="533"/>
      <c r="T186" s="424" t="s">
        <v>14</v>
      </c>
      <c r="U186" s="260" t="s">
        <v>111</v>
      </c>
      <c r="V186" s="424" t="s">
        <v>171</v>
      </c>
      <c r="W186" s="424" t="s">
        <v>68</v>
      </c>
      <c r="X186" s="260" t="s">
        <v>151</v>
      </c>
      <c r="Y186" s="424" t="s">
        <v>80</v>
      </c>
      <c r="Z186" s="424" t="s">
        <v>81</v>
      </c>
      <c r="AA186" s="260" t="s">
        <v>82</v>
      </c>
      <c r="AB186" s="424" t="s">
        <v>150</v>
      </c>
      <c r="AC186" s="260" t="s">
        <v>18</v>
      </c>
      <c r="AD186" s="267" t="s">
        <v>114</v>
      </c>
      <c r="AE186" s="413"/>
      <c r="AG186" s="534" t="s">
        <v>188</v>
      </c>
      <c r="AH186" s="533"/>
      <c r="AI186" s="533" t="s">
        <v>13</v>
      </c>
      <c r="AJ186" s="533"/>
      <c r="AK186" s="424" t="s">
        <v>14</v>
      </c>
      <c r="AL186" s="260" t="s">
        <v>111</v>
      </c>
      <c r="AM186" s="424" t="s">
        <v>171</v>
      </c>
      <c r="AN186" s="424" t="s">
        <v>68</v>
      </c>
      <c r="AO186" s="260" t="s">
        <v>151</v>
      </c>
      <c r="AP186" s="424" t="s">
        <v>80</v>
      </c>
      <c r="AQ186" s="424" t="s">
        <v>81</v>
      </c>
      <c r="AR186" s="260" t="s">
        <v>82</v>
      </c>
      <c r="AS186" s="424" t="s">
        <v>150</v>
      </c>
      <c r="AT186" s="260" t="s">
        <v>213</v>
      </c>
      <c r="AU186" s="267" t="s">
        <v>260</v>
      </c>
    </row>
    <row r="187" spans="1:48" x14ac:dyDescent="0.35">
      <c r="A187" s="495">
        <v>0</v>
      </c>
      <c r="B187" s="491"/>
      <c r="C187" s="496" t="s">
        <v>19</v>
      </c>
      <c r="D187" s="496"/>
      <c r="E187" s="409"/>
      <c r="F187" s="234">
        <v>0</v>
      </c>
      <c r="G187" s="234">
        <v>0</v>
      </c>
      <c r="H187" s="235">
        <f>SUM(F187:G187)</f>
        <v>0</v>
      </c>
      <c r="I187" s="234">
        <v>0</v>
      </c>
      <c r="J187" s="234">
        <v>0</v>
      </c>
      <c r="K187" s="235">
        <f>SUM(I187:J187)</f>
        <v>0</v>
      </c>
      <c r="L187" s="234">
        <v>0</v>
      </c>
      <c r="M187" s="236">
        <f>SUM(H187, K187, L187)</f>
        <v>0</v>
      </c>
      <c r="N187" s="223"/>
      <c r="P187" s="522">
        <v>0</v>
      </c>
      <c r="Q187" s="496"/>
      <c r="R187" s="496" t="s">
        <v>19</v>
      </c>
      <c r="S187" s="496"/>
      <c r="T187" s="409"/>
      <c r="U187" s="162">
        <f t="shared" ref="U187:U194" si="150">AU107</f>
        <v>0</v>
      </c>
      <c r="V187" s="234">
        <v>0</v>
      </c>
      <c r="W187" s="234">
        <v>0</v>
      </c>
      <c r="X187" s="295">
        <f>SUM(V187:W187)</f>
        <v>0</v>
      </c>
      <c r="Y187" s="234">
        <v>0</v>
      </c>
      <c r="Z187" s="234">
        <v>0</v>
      </c>
      <c r="AA187" s="295">
        <f>SUM(Y187:Z187)</f>
        <v>0</v>
      </c>
      <c r="AB187" s="234">
        <v>0</v>
      </c>
      <c r="AC187" s="295">
        <f>SUM(X187, AA187, AB187)</f>
        <v>0</v>
      </c>
      <c r="AD187" s="296">
        <f t="shared" ref="AD187:AD191" si="151">M187-AC187</f>
        <v>0</v>
      </c>
      <c r="AE187" s="223"/>
      <c r="AG187" s="522">
        <v>0</v>
      </c>
      <c r="AH187" s="496"/>
      <c r="AI187" s="496" t="s">
        <v>19</v>
      </c>
      <c r="AJ187" s="496"/>
      <c r="AK187" s="409"/>
      <c r="AL187" s="307">
        <f t="shared" ref="AL187:AL194" si="152">AU107</f>
        <v>0</v>
      </c>
      <c r="AM187" s="234">
        <v>0</v>
      </c>
      <c r="AN187" s="234">
        <v>0</v>
      </c>
      <c r="AO187" s="277">
        <f>SUM(AM187:AN187)</f>
        <v>0</v>
      </c>
      <c r="AP187" s="234">
        <v>0</v>
      </c>
      <c r="AQ187" s="234">
        <v>0</v>
      </c>
      <c r="AR187" s="277">
        <f>SUM(AP187:AQ187)</f>
        <v>0</v>
      </c>
      <c r="AS187" s="234">
        <v>0</v>
      </c>
      <c r="AT187" s="277">
        <f>SUM(AO187, AR187, AS187)</f>
        <v>0</v>
      </c>
      <c r="AU187" s="278">
        <f t="shared" ref="AU187:AU192" si="153">IF($S$233&lt;&gt;0, AC187+AL187-AT187, M187+AL187-AT187)</f>
        <v>0</v>
      </c>
    </row>
    <row r="188" spans="1:48" x14ac:dyDescent="0.35">
      <c r="A188" s="495">
        <v>0</v>
      </c>
      <c r="B188" s="491"/>
      <c r="C188" s="496" t="s">
        <v>20</v>
      </c>
      <c r="D188" s="496"/>
      <c r="E188" s="409"/>
      <c r="F188" s="234">
        <v>0</v>
      </c>
      <c r="G188" s="234">
        <v>0</v>
      </c>
      <c r="H188" s="235">
        <f t="shared" ref="H188:H191" si="154">SUM(F188:G188)</f>
        <v>0</v>
      </c>
      <c r="I188" s="234">
        <v>0</v>
      </c>
      <c r="J188" s="234">
        <v>0</v>
      </c>
      <c r="K188" s="235">
        <f t="shared" ref="K188:K191" si="155">SUM(I188:J188)</f>
        <v>0</v>
      </c>
      <c r="L188" s="234">
        <v>0</v>
      </c>
      <c r="M188" s="236">
        <f t="shared" ref="M188:M191" si="156">SUM(H188, K188, L188)</f>
        <v>0</v>
      </c>
      <c r="N188" s="223"/>
      <c r="P188" s="522">
        <v>0</v>
      </c>
      <c r="Q188" s="496"/>
      <c r="R188" s="496" t="s">
        <v>20</v>
      </c>
      <c r="S188" s="496"/>
      <c r="T188" s="409"/>
      <c r="U188" s="162">
        <f t="shared" si="150"/>
        <v>0</v>
      </c>
      <c r="V188" s="234">
        <v>0</v>
      </c>
      <c r="W188" s="234">
        <v>0</v>
      </c>
      <c r="X188" s="295">
        <f t="shared" ref="X188:X191" si="157">SUM(V188:W188)</f>
        <v>0</v>
      </c>
      <c r="Y188" s="234">
        <v>0</v>
      </c>
      <c r="Z188" s="234">
        <v>0</v>
      </c>
      <c r="AA188" s="295">
        <f t="shared" ref="AA188:AA191" si="158">SUM(Y188:Z188)</f>
        <v>0</v>
      </c>
      <c r="AB188" s="234">
        <v>0</v>
      </c>
      <c r="AC188" s="295">
        <f t="shared" ref="AC188:AC191" si="159">SUM(X188, AA188, AB188)</f>
        <v>0</v>
      </c>
      <c r="AD188" s="296">
        <f t="shared" si="151"/>
        <v>0</v>
      </c>
      <c r="AE188" s="223"/>
      <c r="AG188" s="522">
        <v>0</v>
      </c>
      <c r="AH188" s="496"/>
      <c r="AI188" s="496" t="s">
        <v>20</v>
      </c>
      <c r="AJ188" s="496"/>
      <c r="AK188" s="409"/>
      <c r="AL188" s="307">
        <f t="shared" si="152"/>
        <v>0</v>
      </c>
      <c r="AM188" s="234">
        <v>0</v>
      </c>
      <c r="AN188" s="234">
        <v>0</v>
      </c>
      <c r="AO188" s="277">
        <f t="shared" ref="AO188:AO191" si="160">SUM(AM188:AN188)</f>
        <v>0</v>
      </c>
      <c r="AP188" s="234">
        <v>0</v>
      </c>
      <c r="AQ188" s="234">
        <v>0</v>
      </c>
      <c r="AR188" s="277">
        <f t="shared" ref="AR188:AR191" si="161">SUM(AP188:AQ188)</f>
        <v>0</v>
      </c>
      <c r="AS188" s="234">
        <v>0</v>
      </c>
      <c r="AT188" s="277">
        <f t="shared" ref="AT188:AT191" si="162">SUM(AO188, AR188, AS188)</f>
        <v>0</v>
      </c>
      <c r="AU188" s="278">
        <f t="shared" si="153"/>
        <v>0</v>
      </c>
    </row>
    <row r="189" spans="1:48" x14ac:dyDescent="0.35">
      <c r="A189" s="495">
        <v>0</v>
      </c>
      <c r="B189" s="491"/>
      <c r="C189" s="496" t="s">
        <v>21</v>
      </c>
      <c r="D189" s="496"/>
      <c r="E189" s="409"/>
      <c r="F189" s="234">
        <v>0</v>
      </c>
      <c r="G189" s="234">
        <v>0</v>
      </c>
      <c r="H189" s="235">
        <f>SUM(F189:G189)</f>
        <v>0</v>
      </c>
      <c r="I189" s="234">
        <v>0</v>
      </c>
      <c r="J189" s="234">
        <v>0</v>
      </c>
      <c r="K189" s="235">
        <f t="shared" si="155"/>
        <v>0</v>
      </c>
      <c r="L189" s="234">
        <v>0</v>
      </c>
      <c r="M189" s="236">
        <f t="shared" si="156"/>
        <v>0</v>
      </c>
      <c r="N189" s="223"/>
      <c r="P189" s="522">
        <v>0</v>
      </c>
      <c r="Q189" s="496"/>
      <c r="R189" s="496" t="s">
        <v>21</v>
      </c>
      <c r="S189" s="496"/>
      <c r="T189" s="409"/>
      <c r="U189" s="162">
        <f t="shared" si="150"/>
        <v>0</v>
      </c>
      <c r="V189" s="234">
        <v>0</v>
      </c>
      <c r="W189" s="234">
        <v>0</v>
      </c>
      <c r="X189" s="295">
        <f t="shared" si="157"/>
        <v>0</v>
      </c>
      <c r="Y189" s="234">
        <v>0</v>
      </c>
      <c r="Z189" s="234">
        <v>0</v>
      </c>
      <c r="AA189" s="295">
        <f t="shared" si="158"/>
        <v>0</v>
      </c>
      <c r="AB189" s="234">
        <v>0</v>
      </c>
      <c r="AC189" s="295">
        <f t="shared" si="159"/>
        <v>0</v>
      </c>
      <c r="AD189" s="296">
        <f t="shared" si="151"/>
        <v>0</v>
      </c>
      <c r="AE189" s="223"/>
      <c r="AG189" s="522">
        <v>0</v>
      </c>
      <c r="AH189" s="496"/>
      <c r="AI189" s="496" t="s">
        <v>21</v>
      </c>
      <c r="AJ189" s="496"/>
      <c r="AK189" s="409"/>
      <c r="AL189" s="307">
        <f t="shared" si="152"/>
        <v>0</v>
      </c>
      <c r="AM189" s="234">
        <v>0</v>
      </c>
      <c r="AN189" s="234">
        <v>0</v>
      </c>
      <c r="AO189" s="277">
        <f t="shared" si="160"/>
        <v>0</v>
      </c>
      <c r="AP189" s="234">
        <v>0</v>
      </c>
      <c r="AQ189" s="234">
        <v>0</v>
      </c>
      <c r="AR189" s="277">
        <f t="shared" si="161"/>
        <v>0</v>
      </c>
      <c r="AS189" s="234">
        <v>0</v>
      </c>
      <c r="AT189" s="277">
        <f t="shared" si="162"/>
        <v>0</v>
      </c>
      <c r="AU189" s="278">
        <f t="shared" si="153"/>
        <v>0</v>
      </c>
    </row>
    <row r="190" spans="1:48" x14ac:dyDescent="0.35">
      <c r="A190" s="495">
        <v>0</v>
      </c>
      <c r="B190" s="491"/>
      <c r="C190" s="496" t="s">
        <v>22</v>
      </c>
      <c r="D190" s="496"/>
      <c r="E190" s="409"/>
      <c r="F190" s="234">
        <v>0</v>
      </c>
      <c r="G190" s="234">
        <v>0</v>
      </c>
      <c r="H190" s="235">
        <f t="shared" si="154"/>
        <v>0</v>
      </c>
      <c r="I190" s="234">
        <v>0</v>
      </c>
      <c r="J190" s="234">
        <v>0</v>
      </c>
      <c r="K190" s="235">
        <f t="shared" si="155"/>
        <v>0</v>
      </c>
      <c r="L190" s="234">
        <v>0</v>
      </c>
      <c r="M190" s="236">
        <f t="shared" si="156"/>
        <v>0</v>
      </c>
      <c r="N190" s="223"/>
      <c r="P190" s="522">
        <v>0</v>
      </c>
      <c r="Q190" s="496"/>
      <c r="R190" s="496" t="s">
        <v>22</v>
      </c>
      <c r="S190" s="496"/>
      <c r="T190" s="409"/>
      <c r="U190" s="162">
        <f t="shared" si="150"/>
        <v>0</v>
      </c>
      <c r="V190" s="234">
        <v>0</v>
      </c>
      <c r="W190" s="234">
        <v>0</v>
      </c>
      <c r="X190" s="295">
        <f t="shared" si="157"/>
        <v>0</v>
      </c>
      <c r="Y190" s="234">
        <v>0</v>
      </c>
      <c r="Z190" s="234">
        <v>0</v>
      </c>
      <c r="AA190" s="295">
        <f t="shared" si="158"/>
        <v>0</v>
      </c>
      <c r="AB190" s="234">
        <v>0</v>
      </c>
      <c r="AC190" s="295">
        <f t="shared" si="159"/>
        <v>0</v>
      </c>
      <c r="AD190" s="296">
        <f t="shared" si="151"/>
        <v>0</v>
      </c>
      <c r="AE190" s="223"/>
      <c r="AG190" s="522">
        <v>0</v>
      </c>
      <c r="AH190" s="496"/>
      <c r="AI190" s="496" t="s">
        <v>22</v>
      </c>
      <c r="AJ190" s="496"/>
      <c r="AK190" s="409"/>
      <c r="AL190" s="307">
        <f t="shared" si="152"/>
        <v>0</v>
      </c>
      <c r="AM190" s="234">
        <v>0</v>
      </c>
      <c r="AN190" s="234">
        <v>0</v>
      </c>
      <c r="AO190" s="277">
        <f t="shared" si="160"/>
        <v>0</v>
      </c>
      <c r="AP190" s="234">
        <v>0</v>
      </c>
      <c r="AQ190" s="234">
        <v>0</v>
      </c>
      <c r="AR190" s="277">
        <f t="shared" si="161"/>
        <v>0</v>
      </c>
      <c r="AS190" s="234">
        <v>0</v>
      </c>
      <c r="AT190" s="277">
        <f t="shared" si="162"/>
        <v>0</v>
      </c>
      <c r="AU190" s="278">
        <f>IF($S$233&lt;&gt;0, AC190+AL190-AT190, M190+AL190-AT190)</f>
        <v>0</v>
      </c>
    </row>
    <row r="191" spans="1:48" x14ac:dyDescent="0.35">
      <c r="A191" s="495">
        <v>0</v>
      </c>
      <c r="B191" s="491"/>
      <c r="C191" s="491" t="s">
        <v>23</v>
      </c>
      <c r="D191" s="491"/>
      <c r="E191" s="409"/>
      <c r="F191" s="234">
        <v>0</v>
      </c>
      <c r="G191" s="234">
        <v>0</v>
      </c>
      <c r="H191" s="235">
        <f t="shared" si="154"/>
        <v>0</v>
      </c>
      <c r="I191" s="234">
        <v>0</v>
      </c>
      <c r="J191" s="234">
        <v>0</v>
      </c>
      <c r="K191" s="235">
        <f t="shared" si="155"/>
        <v>0</v>
      </c>
      <c r="L191" s="234">
        <v>0</v>
      </c>
      <c r="M191" s="236">
        <f t="shared" si="156"/>
        <v>0</v>
      </c>
      <c r="N191" s="223"/>
      <c r="P191" s="522">
        <v>0</v>
      </c>
      <c r="Q191" s="496"/>
      <c r="R191" s="496" t="s">
        <v>23</v>
      </c>
      <c r="S191" s="496"/>
      <c r="T191" s="409"/>
      <c r="U191" s="162">
        <f t="shared" si="150"/>
        <v>0</v>
      </c>
      <c r="V191" s="234">
        <v>0</v>
      </c>
      <c r="W191" s="234">
        <v>0</v>
      </c>
      <c r="X191" s="295">
        <f t="shared" si="157"/>
        <v>0</v>
      </c>
      <c r="Y191" s="234">
        <v>0</v>
      </c>
      <c r="Z191" s="234">
        <v>0</v>
      </c>
      <c r="AA191" s="295">
        <f t="shared" si="158"/>
        <v>0</v>
      </c>
      <c r="AB191" s="234">
        <v>0</v>
      </c>
      <c r="AC191" s="295">
        <f t="shared" si="159"/>
        <v>0</v>
      </c>
      <c r="AD191" s="296">
        <f t="shared" si="151"/>
        <v>0</v>
      </c>
      <c r="AE191" s="223"/>
      <c r="AG191" s="522">
        <v>0</v>
      </c>
      <c r="AH191" s="496"/>
      <c r="AI191" s="496" t="s">
        <v>23</v>
      </c>
      <c r="AJ191" s="496"/>
      <c r="AK191" s="409"/>
      <c r="AL191" s="307">
        <f t="shared" si="152"/>
        <v>0</v>
      </c>
      <c r="AM191" s="234">
        <v>0</v>
      </c>
      <c r="AN191" s="234">
        <v>0</v>
      </c>
      <c r="AO191" s="277">
        <f t="shared" si="160"/>
        <v>0</v>
      </c>
      <c r="AP191" s="234">
        <v>0</v>
      </c>
      <c r="AQ191" s="234">
        <v>0</v>
      </c>
      <c r="AR191" s="277">
        <f t="shared" si="161"/>
        <v>0</v>
      </c>
      <c r="AS191" s="234">
        <v>0</v>
      </c>
      <c r="AT191" s="277">
        <f t="shared" si="162"/>
        <v>0</v>
      </c>
      <c r="AU191" s="278">
        <f t="shared" si="153"/>
        <v>0</v>
      </c>
    </row>
    <row r="192" spans="1:48" ht="16" thickBot="1" x14ac:dyDescent="0.4">
      <c r="A192" s="410" t="s">
        <v>181</v>
      </c>
      <c r="B192" s="411"/>
      <c r="C192" s="497">
        <f>SUM(A187:B191)</f>
        <v>0</v>
      </c>
      <c r="D192" s="497"/>
      <c r="E192" s="411"/>
      <c r="F192" s="250">
        <f>SUM(F187:F191)</f>
        <v>0</v>
      </c>
      <c r="G192" s="250">
        <f t="shared" ref="G192:L192" si="163">SUM(G187:G191)</f>
        <v>0</v>
      </c>
      <c r="H192" s="250">
        <f t="shared" si="163"/>
        <v>0</v>
      </c>
      <c r="I192" s="250">
        <f t="shared" si="163"/>
        <v>0</v>
      </c>
      <c r="J192" s="250">
        <f t="shared" si="163"/>
        <v>0</v>
      </c>
      <c r="K192" s="250">
        <f t="shared" si="163"/>
        <v>0</v>
      </c>
      <c r="L192" s="250">
        <f t="shared" si="163"/>
        <v>0</v>
      </c>
      <c r="M192" s="237">
        <f>SUM(M187:M191)</f>
        <v>0</v>
      </c>
      <c r="N192" s="223"/>
      <c r="P192" s="410" t="s">
        <v>181</v>
      </c>
      <c r="Q192" s="411"/>
      <c r="R192" s="498">
        <f>SUM(P187:Q191)</f>
        <v>0</v>
      </c>
      <c r="S192" s="498"/>
      <c r="T192" s="421"/>
      <c r="U192" s="339">
        <f t="shared" si="150"/>
        <v>0</v>
      </c>
      <c r="V192" s="293">
        <f>SUM(V187:V191)</f>
        <v>0</v>
      </c>
      <c r="W192" s="293">
        <f t="shared" ref="W192:AB192" si="164">SUM(W187:W191)</f>
        <v>0</v>
      </c>
      <c r="X192" s="293">
        <f t="shared" si="164"/>
        <v>0</v>
      </c>
      <c r="Y192" s="293">
        <f t="shared" si="164"/>
        <v>0</v>
      </c>
      <c r="Z192" s="293">
        <f t="shared" si="164"/>
        <v>0</v>
      </c>
      <c r="AA192" s="293">
        <f t="shared" si="164"/>
        <v>0</v>
      </c>
      <c r="AB192" s="293">
        <f t="shared" si="164"/>
        <v>0</v>
      </c>
      <c r="AC192" s="293">
        <f>SUM(AC187:AC191)</f>
        <v>0</v>
      </c>
      <c r="AD192" s="294">
        <f>SUM(AD187:AD191)</f>
        <v>0</v>
      </c>
      <c r="AE192" s="223"/>
      <c r="AG192" s="410" t="s">
        <v>181</v>
      </c>
      <c r="AH192" s="411"/>
      <c r="AI192" s="543">
        <f>SUM(AG187:AH191)</f>
        <v>0</v>
      </c>
      <c r="AJ192" s="543"/>
      <c r="AK192" s="421"/>
      <c r="AL192" s="337">
        <f t="shared" si="152"/>
        <v>0</v>
      </c>
      <c r="AM192" s="275">
        <f>SUM(AM187:AM191)</f>
        <v>0</v>
      </c>
      <c r="AN192" s="275">
        <f t="shared" ref="AN192:AT192" si="165">SUM(AN187:AN191)</f>
        <v>0</v>
      </c>
      <c r="AO192" s="275">
        <f t="shared" si="165"/>
        <v>0</v>
      </c>
      <c r="AP192" s="275">
        <f t="shared" si="165"/>
        <v>0</v>
      </c>
      <c r="AQ192" s="275">
        <f t="shared" si="165"/>
        <v>0</v>
      </c>
      <c r="AR192" s="275">
        <f t="shared" si="165"/>
        <v>0</v>
      </c>
      <c r="AS192" s="275">
        <f t="shared" si="165"/>
        <v>0</v>
      </c>
      <c r="AT192" s="275">
        <f t="shared" si="165"/>
        <v>0</v>
      </c>
      <c r="AU192" s="276">
        <f t="shared" si="153"/>
        <v>0</v>
      </c>
    </row>
    <row r="193" spans="1:47" s="358" customFormat="1" ht="3.75" customHeight="1" thickBot="1" x14ac:dyDescent="0.4">
      <c r="A193" s="499"/>
      <c r="B193" s="499"/>
      <c r="C193" s="499"/>
      <c r="D193" s="499"/>
      <c r="E193" s="499"/>
      <c r="F193" s="499"/>
      <c r="G193" s="499"/>
      <c r="H193" s="499"/>
      <c r="I193" s="499"/>
      <c r="J193" s="499"/>
      <c r="K193" s="499"/>
      <c r="L193" s="499"/>
      <c r="M193" s="499"/>
      <c r="N193" s="223"/>
      <c r="P193" s="499"/>
      <c r="Q193" s="499"/>
      <c r="R193" s="499"/>
      <c r="S193" s="499"/>
      <c r="T193" s="499"/>
      <c r="U193" s="499"/>
      <c r="V193" s="499"/>
      <c r="W193" s="499"/>
      <c r="X193" s="499"/>
      <c r="Y193" s="499"/>
      <c r="Z193" s="499"/>
      <c r="AA193" s="499"/>
      <c r="AB193" s="499"/>
      <c r="AC193" s="499"/>
      <c r="AD193" s="499"/>
      <c r="AE193" s="223"/>
      <c r="AG193" s="499"/>
      <c r="AH193" s="499"/>
      <c r="AI193" s="499"/>
      <c r="AJ193" s="499"/>
      <c r="AK193" s="499"/>
      <c r="AL193" s="499"/>
      <c r="AM193" s="499"/>
      <c r="AN193" s="499"/>
      <c r="AO193" s="499"/>
      <c r="AP193" s="499"/>
      <c r="AQ193" s="499"/>
      <c r="AR193" s="499"/>
      <c r="AS193" s="499"/>
      <c r="AT193" s="499"/>
      <c r="AU193" s="499"/>
    </row>
    <row r="194" spans="1:47" ht="16" thickBot="1" x14ac:dyDescent="0.4">
      <c r="A194" s="500" t="s">
        <v>187</v>
      </c>
      <c r="B194" s="501"/>
      <c r="C194" s="501"/>
      <c r="D194" s="501"/>
      <c r="E194" s="501"/>
      <c r="F194" s="241">
        <f>SUM(F192, F183)</f>
        <v>0</v>
      </c>
      <c r="G194" s="241">
        <f t="shared" ref="G194:L194" si="166">SUM(G192, G183)</f>
        <v>0</v>
      </c>
      <c r="H194" s="241">
        <f>SUM(H192, H183)</f>
        <v>0</v>
      </c>
      <c r="I194" s="241">
        <f t="shared" si="166"/>
        <v>0</v>
      </c>
      <c r="J194" s="241">
        <f t="shared" si="166"/>
        <v>0</v>
      </c>
      <c r="K194" s="241">
        <f>SUM(K192, K183)</f>
        <v>0</v>
      </c>
      <c r="L194" s="241">
        <f t="shared" si="166"/>
        <v>0</v>
      </c>
      <c r="M194" s="240">
        <f>SUM(M192, M183)</f>
        <v>0</v>
      </c>
      <c r="N194" s="223"/>
      <c r="P194" s="500" t="s">
        <v>187</v>
      </c>
      <c r="Q194" s="501"/>
      <c r="R194" s="501"/>
      <c r="S194" s="501"/>
      <c r="T194" s="501"/>
      <c r="U194" s="340">
        <f t="shared" si="150"/>
        <v>0</v>
      </c>
      <c r="V194" s="297">
        <f>SUM(V192, V183)</f>
        <v>0</v>
      </c>
      <c r="W194" s="297">
        <f t="shared" ref="W194" si="167">SUM(W192, W183)</f>
        <v>0</v>
      </c>
      <c r="X194" s="297">
        <f>SUM(X192, X183)</f>
        <v>0</v>
      </c>
      <c r="Y194" s="297">
        <f t="shared" ref="Y194:AB194" si="168">SUM(Y192, Y183)</f>
        <v>0</v>
      </c>
      <c r="Z194" s="297">
        <f t="shared" si="168"/>
        <v>0</v>
      </c>
      <c r="AA194" s="297">
        <f t="shared" si="168"/>
        <v>0</v>
      </c>
      <c r="AB194" s="297">
        <f t="shared" si="168"/>
        <v>0</v>
      </c>
      <c r="AC194" s="297">
        <f>SUM(AC192, AC183)</f>
        <v>0</v>
      </c>
      <c r="AD194" s="298">
        <f>SUM(AD192, AD183)</f>
        <v>0</v>
      </c>
      <c r="AE194" s="223"/>
      <c r="AG194" s="500" t="s">
        <v>187</v>
      </c>
      <c r="AH194" s="501"/>
      <c r="AI194" s="501"/>
      <c r="AJ194" s="501"/>
      <c r="AK194" s="501"/>
      <c r="AL194" s="338">
        <f t="shared" si="152"/>
        <v>0</v>
      </c>
      <c r="AM194" s="279">
        <f>SUM(AM192, AM183)</f>
        <v>0</v>
      </c>
      <c r="AN194" s="279">
        <f t="shared" ref="AN194" si="169">SUM(AN192, AN183)</f>
        <v>0</v>
      </c>
      <c r="AO194" s="279">
        <f>SUM(AO192, AO183)</f>
        <v>0</v>
      </c>
      <c r="AP194" s="279">
        <f t="shared" ref="AP194:AT194" si="170">SUM(AP192, AP183)</f>
        <v>0</v>
      </c>
      <c r="AQ194" s="279">
        <f t="shared" si="170"/>
        <v>0</v>
      </c>
      <c r="AR194" s="279">
        <f t="shared" si="170"/>
        <v>0</v>
      </c>
      <c r="AS194" s="279">
        <f t="shared" si="170"/>
        <v>0</v>
      </c>
      <c r="AT194" s="279">
        <f t="shared" si="170"/>
        <v>0</v>
      </c>
      <c r="AU194" s="280">
        <f>IF($S$233&lt;&gt;0, AC194+AL194-AT194, M194+AL194-AT194)</f>
        <v>0</v>
      </c>
    </row>
    <row r="195" spans="1:47" ht="16" thickBot="1" x14ac:dyDescent="0.4">
      <c r="F195" s="357"/>
      <c r="G195" s="357"/>
      <c r="AE195" s="358"/>
    </row>
    <row r="196" spans="1:47" s="242" customFormat="1" x14ac:dyDescent="0.35">
      <c r="A196" s="502" t="s">
        <v>98</v>
      </c>
      <c r="B196" s="503"/>
      <c r="C196" s="503"/>
      <c r="D196" s="503"/>
      <c r="E196" s="503"/>
      <c r="F196" s="503"/>
      <c r="G196" s="503"/>
      <c r="H196" s="503"/>
      <c r="I196" s="503"/>
      <c r="J196" s="503"/>
      <c r="K196" s="503"/>
      <c r="L196" s="503"/>
      <c r="M196" s="518"/>
      <c r="N196" s="413"/>
      <c r="P196" s="502" t="s">
        <v>98</v>
      </c>
      <c r="Q196" s="503"/>
      <c r="R196" s="503"/>
      <c r="S196" s="503"/>
      <c r="T196" s="503"/>
      <c r="U196" s="503"/>
      <c r="V196" s="503"/>
      <c r="W196" s="503"/>
      <c r="X196" s="503"/>
      <c r="Y196" s="503"/>
      <c r="Z196" s="503"/>
      <c r="AA196" s="503"/>
      <c r="AB196" s="503"/>
      <c r="AC196" s="503"/>
      <c r="AD196" s="418"/>
      <c r="AE196" s="413"/>
      <c r="AG196" s="502" t="s">
        <v>98</v>
      </c>
      <c r="AH196" s="503"/>
      <c r="AI196" s="503"/>
      <c r="AJ196" s="503"/>
      <c r="AK196" s="503"/>
      <c r="AL196" s="503"/>
      <c r="AM196" s="503"/>
      <c r="AN196" s="503"/>
      <c r="AO196" s="503"/>
      <c r="AP196" s="503"/>
      <c r="AQ196" s="503"/>
      <c r="AR196" s="503"/>
      <c r="AS196" s="503"/>
      <c r="AT196" s="503"/>
      <c r="AU196" s="418"/>
    </row>
    <row r="197" spans="1:47" s="242" customFormat="1" x14ac:dyDescent="0.35">
      <c r="A197" s="530" t="s">
        <v>24</v>
      </c>
      <c r="B197" s="531"/>
      <c r="C197" s="531"/>
      <c r="D197" s="531"/>
      <c r="E197" s="531"/>
      <c r="F197" s="531"/>
      <c r="G197" s="531"/>
      <c r="H197" s="531"/>
      <c r="I197" s="531"/>
      <c r="J197" s="424" t="s">
        <v>17</v>
      </c>
      <c r="K197" s="424" t="s">
        <v>15</v>
      </c>
      <c r="L197" s="424" t="s">
        <v>16</v>
      </c>
      <c r="M197" s="259" t="s">
        <v>18</v>
      </c>
      <c r="N197" s="413"/>
      <c r="P197" s="530" t="s">
        <v>24</v>
      </c>
      <c r="Q197" s="531"/>
      <c r="R197" s="531"/>
      <c r="S197" s="531"/>
      <c r="T197" s="531"/>
      <c r="U197" s="531"/>
      <c r="V197" s="531"/>
      <c r="W197" s="531"/>
      <c r="X197" s="531"/>
      <c r="Y197" s="422" t="s">
        <v>111</v>
      </c>
      <c r="Z197" s="328" t="s">
        <v>77</v>
      </c>
      <c r="AA197" s="424" t="s">
        <v>15</v>
      </c>
      <c r="AB197" s="424" t="s">
        <v>16</v>
      </c>
      <c r="AC197" s="422" t="s">
        <v>18</v>
      </c>
      <c r="AD197" s="267" t="s">
        <v>114</v>
      </c>
      <c r="AE197" s="413"/>
      <c r="AG197" s="530" t="s">
        <v>24</v>
      </c>
      <c r="AH197" s="531"/>
      <c r="AI197" s="531"/>
      <c r="AJ197" s="531"/>
      <c r="AK197" s="531"/>
      <c r="AL197" s="531"/>
      <c r="AM197" s="531"/>
      <c r="AN197" s="531"/>
      <c r="AO197" s="531"/>
      <c r="AP197" s="422" t="s">
        <v>111</v>
      </c>
      <c r="AQ197" s="328" t="s">
        <v>211</v>
      </c>
      <c r="AR197" s="424" t="s">
        <v>15</v>
      </c>
      <c r="AS197" s="424" t="s">
        <v>16</v>
      </c>
      <c r="AT197" s="422" t="s">
        <v>213</v>
      </c>
      <c r="AU197" s="267" t="s">
        <v>260</v>
      </c>
    </row>
    <row r="198" spans="1:47" x14ac:dyDescent="0.35">
      <c r="A198" s="415">
        <v>1</v>
      </c>
      <c r="B198" s="491"/>
      <c r="C198" s="491"/>
      <c r="D198" s="491"/>
      <c r="E198" s="491"/>
      <c r="F198" s="491"/>
      <c r="G198" s="491"/>
      <c r="H198" s="491"/>
      <c r="I198" s="491"/>
      <c r="J198" s="234">
        <v>0</v>
      </c>
      <c r="K198" s="234">
        <v>0</v>
      </c>
      <c r="L198" s="234">
        <v>0</v>
      </c>
      <c r="M198" s="236">
        <f>SUM(J198:L198)</f>
        <v>0</v>
      </c>
      <c r="N198" s="223"/>
      <c r="P198" s="415">
        <v>1</v>
      </c>
      <c r="Q198" s="491"/>
      <c r="R198" s="491"/>
      <c r="S198" s="491"/>
      <c r="T198" s="491"/>
      <c r="U198" s="491"/>
      <c r="V198" s="491"/>
      <c r="W198" s="491"/>
      <c r="X198" s="491"/>
      <c r="Y198" s="164">
        <f>AU118</f>
        <v>0</v>
      </c>
      <c r="Z198" s="234">
        <v>0</v>
      </c>
      <c r="AA198" s="234">
        <v>0</v>
      </c>
      <c r="AB198" s="234">
        <v>0</v>
      </c>
      <c r="AC198" s="295">
        <f>SUM(Z198:AB198)</f>
        <v>0</v>
      </c>
      <c r="AD198" s="296">
        <f t="shared" ref="AD198:AD200" si="171">M198-AC198</f>
        <v>0</v>
      </c>
      <c r="AE198" s="223"/>
      <c r="AG198" s="415">
        <v>1</v>
      </c>
      <c r="AH198" s="491"/>
      <c r="AI198" s="491"/>
      <c r="AJ198" s="491"/>
      <c r="AK198" s="491"/>
      <c r="AL198" s="491"/>
      <c r="AM198" s="491"/>
      <c r="AN198" s="491"/>
      <c r="AO198" s="491"/>
      <c r="AP198" s="305">
        <f>AU118</f>
        <v>0</v>
      </c>
      <c r="AQ198" s="234">
        <v>0</v>
      </c>
      <c r="AR198" s="234">
        <v>0</v>
      </c>
      <c r="AS198" s="234">
        <v>0</v>
      </c>
      <c r="AT198" s="277">
        <f>SUM(AQ198:AS198)</f>
        <v>0</v>
      </c>
      <c r="AU198" s="278">
        <f>IF($S$233&lt;&gt;0, AC198+AP198-AT198, M198+AP198-AT198)</f>
        <v>0</v>
      </c>
    </row>
    <row r="199" spans="1:47" x14ac:dyDescent="0.35">
      <c r="A199" s="415">
        <v>2</v>
      </c>
      <c r="B199" s="492"/>
      <c r="C199" s="492"/>
      <c r="D199" s="492"/>
      <c r="E199" s="492"/>
      <c r="F199" s="492"/>
      <c r="G199" s="492"/>
      <c r="H199" s="492"/>
      <c r="I199" s="492"/>
      <c r="J199" s="234">
        <v>0</v>
      </c>
      <c r="K199" s="234">
        <v>0</v>
      </c>
      <c r="L199" s="234">
        <v>0</v>
      </c>
      <c r="M199" s="236">
        <f>SUM(J199:L199)</f>
        <v>0</v>
      </c>
      <c r="N199" s="223"/>
      <c r="P199" s="415">
        <v>2</v>
      </c>
      <c r="Q199" s="492"/>
      <c r="R199" s="492"/>
      <c r="S199" s="492"/>
      <c r="T199" s="492"/>
      <c r="U199" s="492"/>
      <c r="V199" s="492"/>
      <c r="W199" s="492"/>
      <c r="X199" s="492"/>
      <c r="Y199" s="164">
        <f t="shared" ref="Y199:Y201" si="172">AU119</f>
        <v>0</v>
      </c>
      <c r="Z199" s="234">
        <v>0</v>
      </c>
      <c r="AA199" s="234">
        <v>0</v>
      </c>
      <c r="AB199" s="234">
        <v>0</v>
      </c>
      <c r="AC199" s="295">
        <f t="shared" ref="AC199:AC200" si="173">SUM(Z199:AB199)</f>
        <v>0</v>
      </c>
      <c r="AD199" s="296">
        <f t="shared" si="171"/>
        <v>0</v>
      </c>
      <c r="AE199" s="223"/>
      <c r="AG199" s="415">
        <v>2</v>
      </c>
      <c r="AH199" s="492"/>
      <c r="AI199" s="492"/>
      <c r="AJ199" s="492"/>
      <c r="AK199" s="492"/>
      <c r="AL199" s="492"/>
      <c r="AM199" s="492"/>
      <c r="AN199" s="492"/>
      <c r="AO199" s="492"/>
      <c r="AP199" s="305">
        <f t="shared" ref="AP199:AP201" si="174">AU119</f>
        <v>0</v>
      </c>
      <c r="AQ199" s="234">
        <v>0</v>
      </c>
      <c r="AR199" s="234">
        <v>0</v>
      </c>
      <c r="AS199" s="234">
        <v>0</v>
      </c>
      <c r="AT199" s="277">
        <f t="shared" ref="AT199:AT200" si="175">SUM(AQ199:AS199)</f>
        <v>0</v>
      </c>
      <c r="AU199" s="278">
        <f t="shared" ref="AU199:AU201" si="176">IF($S$233&lt;&gt;0, AC199+AP199-AT199, M199+AP199-AT199)</f>
        <v>0</v>
      </c>
    </row>
    <row r="200" spans="1:47" x14ac:dyDescent="0.35">
      <c r="A200" s="415">
        <v>3</v>
      </c>
      <c r="B200" s="492"/>
      <c r="C200" s="492"/>
      <c r="D200" s="492"/>
      <c r="E200" s="492"/>
      <c r="F200" s="492"/>
      <c r="G200" s="492"/>
      <c r="H200" s="492"/>
      <c r="I200" s="492"/>
      <c r="J200" s="234">
        <v>0</v>
      </c>
      <c r="K200" s="234">
        <v>0</v>
      </c>
      <c r="L200" s="234">
        <v>0</v>
      </c>
      <c r="M200" s="236">
        <f t="shared" ref="M200:M219" si="177">SUM(J200:L200)</f>
        <v>0</v>
      </c>
      <c r="N200" s="223"/>
      <c r="P200" s="415">
        <v>3</v>
      </c>
      <c r="Q200" s="492"/>
      <c r="R200" s="492"/>
      <c r="S200" s="492"/>
      <c r="T200" s="492"/>
      <c r="U200" s="492"/>
      <c r="V200" s="492"/>
      <c r="W200" s="492"/>
      <c r="X200" s="492"/>
      <c r="Y200" s="164">
        <f t="shared" si="172"/>
        <v>0</v>
      </c>
      <c r="Z200" s="234">
        <v>0</v>
      </c>
      <c r="AA200" s="234">
        <v>0</v>
      </c>
      <c r="AB200" s="234">
        <v>0</v>
      </c>
      <c r="AC200" s="295">
        <f t="shared" si="173"/>
        <v>0</v>
      </c>
      <c r="AD200" s="296">
        <f t="shared" si="171"/>
        <v>0</v>
      </c>
      <c r="AE200" s="223"/>
      <c r="AG200" s="415">
        <v>3</v>
      </c>
      <c r="AH200" s="492"/>
      <c r="AI200" s="492"/>
      <c r="AJ200" s="492"/>
      <c r="AK200" s="492"/>
      <c r="AL200" s="492"/>
      <c r="AM200" s="492"/>
      <c r="AN200" s="492"/>
      <c r="AO200" s="492"/>
      <c r="AP200" s="305">
        <f t="shared" si="174"/>
        <v>0</v>
      </c>
      <c r="AQ200" s="234">
        <v>0</v>
      </c>
      <c r="AR200" s="234">
        <v>0</v>
      </c>
      <c r="AS200" s="234">
        <v>0</v>
      </c>
      <c r="AT200" s="277">
        <f t="shared" si="175"/>
        <v>0</v>
      </c>
      <c r="AU200" s="278">
        <f t="shared" si="176"/>
        <v>0</v>
      </c>
    </row>
    <row r="201" spans="1:47" ht="16" thickBot="1" x14ac:dyDescent="0.4">
      <c r="A201" s="504" t="s">
        <v>25</v>
      </c>
      <c r="B201" s="505"/>
      <c r="C201" s="505"/>
      <c r="D201" s="505"/>
      <c r="E201" s="505"/>
      <c r="F201" s="505"/>
      <c r="G201" s="505"/>
      <c r="H201" s="505"/>
      <c r="I201" s="505"/>
      <c r="J201" s="250">
        <f>SUM(J198:J200)</f>
        <v>0</v>
      </c>
      <c r="K201" s="250">
        <f t="shared" ref="K201:L201" si="178">SUM(K198:K200)</f>
        <v>0</v>
      </c>
      <c r="L201" s="250">
        <f t="shared" si="178"/>
        <v>0</v>
      </c>
      <c r="M201" s="237">
        <f t="shared" si="177"/>
        <v>0</v>
      </c>
      <c r="N201" s="223"/>
      <c r="P201" s="504" t="s">
        <v>25</v>
      </c>
      <c r="Q201" s="505"/>
      <c r="R201" s="505"/>
      <c r="S201" s="505"/>
      <c r="T201" s="505"/>
      <c r="U201" s="505"/>
      <c r="V201" s="505"/>
      <c r="W201" s="505"/>
      <c r="X201" s="505"/>
      <c r="Y201" s="200">
        <f t="shared" si="172"/>
        <v>0</v>
      </c>
      <c r="Z201" s="293">
        <f>SUM(Z198:Z200)</f>
        <v>0</v>
      </c>
      <c r="AA201" s="293">
        <f t="shared" ref="AA201:AD201" si="179">SUM(AA198:AA200)</f>
        <v>0</v>
      </c>
      <c r="AB201" s="293">
        <f t="shared" si="179"/>
        <v>0</v>
      </c>
      <c r="AC201" s="293">
        <f t="shared" si="179"/>
        <v>0</v>
      </c>
      <c r="AD201" s="294">
        <f t="shared" si="179"/>
        <v>0</v>
      </c>
      <c r="AE201" s="223"/>
      <c r="AG201" s="504" t="s">
        <v>25</v>
      </c>
      <c r="AH201" s="505"/>
      <c r="AI201" s="505"/>
      <c r="AJ201" s="505"/>
      <c r="AK201" s="505"/>
      <c r="AL201" s="505"/>
      <c r="AM201" s="505"/>
      <c r="AN201" s="505"/>
      <c r="AO201" s="505"/>
      <c r="AP201" s="306">
        <f t="shared" si="174"/>
        <v>0</v>
      </c>
      <c r="AQ201" s="275">
        <f>SUM(AQ198:AQ200)</f>
        <v>0</v>
      </c>
      <c r="AR201" s="275">
        <f t="shared" ref="AR201:AT201" si="180">SUM(AR198:AR200)</f>
        <v>0</v>
      </c>
      <c r="AS201" s="275">
        <f t="shared" si="180"/>
        <v>0</v>
      </c>
      <c r="AT201" s="275">
        <f t="shared" si="180"/>
        <v>0</v>
      </c>
      <c r="AU201" s="276">
        <f t="shared" si="176"/>
        <v>0</v>
      </c>
    </row>
    <row r="202" spans="1:47" s="358" customFormat="1" ht="3.75" customHeight="1" thickBot="1" x14ac:dyDescent="0.4">
      <c r="A202" s="413"/>
      <c r="B202" s="413"/>
      <c r="C202" s="413"/>
      <c r="D202" s="413"/>
      <c r="E202" s="413"/>
      <c r="F202" s="413"/>
      <c r="G202" s="413"/>
      <c r="H202" s="413"/>
      <c r="I202" s="413"/>
      <c r="J202" s="246"/>
      <c r="K202" s="246"/>
      <c r="L202" s="246"/>
      <c r="M202" s="246"/>
      <c r="N202" s="223"/>
      <c r="P202" s="413"/>
      <c r="Q202" s="413"/>
      <c r="R202" s="413"/>
      <c r="S202" s="413"/>
      <c r="T202" s="413"/>
      <c r="U202" s="413"/>
      <c r="V202" s="413"/>
      <c r="W202" s="413"/>
      <c r="X202" s="413"/>
      <c r="Y202" s="304"/>
      <c r="Z202" s="246"/>
      <c r="AA202" s="246"/>
      <c r="AB202" s="246"/>
      <c r="AC202" s="246"/>
      <c r="AD202" s="246"/>
      <c r="AE202" s="223"/>
      <c r="AG202" s="413"/>
      <c r="AH202" s="413"/>
      <c r="AI202" s="413"/>
      <c r="AJ202" s="413"/>
      <c r="AK202" s="413"/>
      <c r="AL202" s="413"/>
      <c r="AM202" s="413"/>
      <c r="AN202" s="413"/>
      <c r="AO202" s="413"/>
      <c r="AP202" s="304"/>
      <c r="AQ202" s="246"/>
      <c r="AR202" s="246"/>
      <c r="AS202" s="246"/>
      <c r="AT202" s="246"/>
      <c r="AU202" s="246"/>
    </row>
    <row r="203" spans="1:47" s="242" customFormat="1" x14ac:dyDescent="0.35">
      <c r="A203" s="502" t="s">
        <v>33</v>
      </c>
      <c r="B203" s="503"/>
      <c r="C203" s="503"/>
      <c r="D203" s="503"/>
      <c r="E203" s="503"/>
      <c r="F203" s="503"/>
      <c r="G203" s="503"/>
      <c r="H203" s="503"/>
      <c r="I203" s="503"/>
      <c r="J203" s="425" t="s">
        <v>17</v>
      </c>
      <c r="K203" s="425" t="s">
        <v>15</v>
      </c>
      <c r="L203" s="425" t="s">
        <v>16</v>
      </c>
      <c r="M203" s="418" t="s">
        <v>18</v>
      </c>
      <c r="N203" s="413"/>
      <c r="P203" s="502" t="s">
        <v>33</v>
      </c>
      <c r="Q203" s="503"/>
      <c r="R203" s="503"/>
      <c r="S203" s="503"/>
      <c r="T203" s="503"/>
      <c r="U203" s="503"/>
      <c r="V203" s="503"/>
      <c r="W203" s="503"/>
      <c r="X203" s="503"/>
      <c r="Y203" s="414" t="s">
        <v>111</v>
      </c>
      <c r="Z203" s="425" t="s">
        <v>77</v>
      </c>
      <c r="AA203" s="425" t="s">
        <v>15</v>
      </c>
      <c r="AB203" s="425" t="s">
        <v>16</v>
      </c>
      <c r="AC203" s="414" t="s">
        <v>18</v>
      </c>
      <c r="AD203" s="268" t="s">
        <v>114</v>
      </c>
      <c r="AE203" s="413"/>
      <c r="AG203" s="502" t="s">
        <v>33</v>
      </c>
      <c r="AH203" s="503"/>
      <c r="AI203" s="503"/>
      <c r="AJ203" s="503"/>
      <c r="AK203" s="503"/>
      <c r="AL203" s="503"/>
      <c r="AM203" s="503"/>
      <c r="AN203" s="503"/>
      <c r="AO203" s="503"/>
      <c r="AP203" s="414" t="s">
        <v>111</v>
      </c>
      <c r="AQ203" s="425" t="s">
        <v>211</v>
      </c>
      <c r="AR203" s="425" t="s">
        <v>15</v>
      </c>
      <c r="AS203" s="425" t="s">
        <v>16</v>
      </c>
      <c r="AT203" s="414" t="s">
        <v>213</v>
      </c>
      <c r="AU203" s="268" t="s">
        <v>260</v>
      </c>
    </row>
    <row r="204" spans="1:47" x14ac:dyDescent="0.35">
      <c r="A204" s="415">
        <v>1</v>
      </c>
      <c r="B204" s="492"/>
      <c r="C204" s="492"/>
      <c r="D204" s="492"/>
      <c r="E204" s="492"/>
      <c r="F204" s="492"/>
      <c r="G204" s="492"/>
      <c r="H204" s="492"/>
      <c r="I204" s="492"/>
      <c r="J204" s="234">
        <v>0</v>
      </c>
      <c r="K204" s="234">
        <v>0</v>
      </c>
      <c r="L204" s="234">
        <v>0</v>
      </c>
      <c r="M204" s="236">
        <f t="shared" si="177"/>
        <v>0</v>
      </c>
      <c r="N204" s="223"/>
      <c r="P204" s="415">
        <v>1</v>
      </c>
      <c r="Q204" s="492"/>
      <c r="R204" s="492"/>
      <c r="S204" s="492"/>
      <c r="T204" s="492"/>
      <c r="U204" s="492"/>
      <c r="V204" s="492"/>
      <c r="W204" s="492"/>
      <c r="X204" s="492"/>
      <c r="Y204" s="164">
        <f t="shared" ref="Y204:Y207" si="181">AU124</f>
        <v>0</v>
      </c>
      <c r="Z204" s="234">
        <v>0</v>
      </c>
      <c r="AA204" s="234">
        <v>0</v>
      </c>
      <c r="AB204" s="234">
        <v>0</v>
      </c>
      <c r="AC204" s="295">
        <f t="shared" ref="AC204:AC206" si="182">SUM(Z204:AB204)</f>
        <v>0</v>
      </c>
      <c r="AD204" s="296">
        <f t="shared" ref="AD204:AD206" si="183">M204-AC204</f>
        <v>0</v>
      </c>
      <c r="AE204" s="223"/>
      <c r="AG204" s="415">
        <v>1</v>
      </c>
      <c r="AH204" s="492"/>
      <c r="AI204" s="492"/>
      <c r="AJ204" s="492"/>
      <c r="AK204" s="492"/>
      <c r="AL204" s="492"/>
      <c r="AM204" s="492"/>
      <c r="AN204" s="492"/>
      <c r="AO204" s="492"/>
      <c r="AP204" s="305">
        <f t="shared" ref="AP204:AP207" si="184">AU124</f>
        <v>0</v>
      </c>
      <c r="AQ204" s="234">
        <v>0</v>
      </c>
      <c r="AR204" s="234">
        <v>0</v>
      </c>
      <c r="AS204" s="234">
        <v>0</v>
      </c>
      <c r="AT204" s="277">
        <f t="shared" ref="AT204:AT206" si="185">SUM(AQ204:AS204)</f>
        <v>0</v>
      </c>
      <c r="AU204" s="278">
        <f>IF($S$233&lt;&gt;0, AC204+AP204-AT204, M204+AP204-AT204)</f>
        <v>0</v>
      </c>
    </row>
    <row r="205" spans="1:47" x14ac:dyDescent="0.35">
      <c r="A205" s="415">
        <v>2</v>
      </c>
      <c r="B205" s="492"/>
      <c r="C205" s="492"/>
      <c r="D205" s="492"/>
      <c r="E205" s="492"/>
      <c r="F205" s="492"/>
      <c r="G205" s="492"/>
      <c r="H205" s="492"/>
      <c r="I205" s="492"/>
      <c r="J205" s="234">
        <v>0</v>
      </c>
      <c r="K205" s="234">
        <v>0</v>
      </c>
      <c r="L205" s="234">
        <v>0</v>
      </c>
      <c r="M205" s="236">
        <f t="shared" si="177"/>
        <v>0</v>
      </c>
      <c r="N205" s="223"/>
      <c r="P205" s="415">
        <v>2</v>
      </c>
      <c r="Q205" s="492"/>
      <c r="R205" s="492"/>
      <c r="S205" s="492"/>
      <c r="T205" s="492"/>
      <c r="U205" s="492"/>
      <c r="V205" s="492"/>
      <c r="W205" s="492"/>
      <c r="X205" s="492"/>
      <c r="Y205" s="164">
        <f t="shared" si="181"/>
        <v>0</v>
      </c>
      <c r="Z205" s="234">
        <v>0</v>
      </c>
      <c r="AA205" s="234">
        <v>0</v>
      </c>
      <c r="AB205" s="234">
        <v>0</v>
      </c>
      <c r="AC205" s="295">
        <f t="shared" si="182"/>
        <v>0</v>
      </c>
      <c r="AD205" s="296">
        <f t="shared" si="183"/>
        <v>0</v>
      </c>
      <c r="AE205" s="223"/>
      <c r="AG205" s="415">
        <v>2</v>
      </c>
      <c r="AH205" s="492"/>
      <c r="AI205" s="492"/>
      <c r="AJ205" s="492"/>
      <c r="AK205" s="492"/>
      <c r="AL205" s="492"/>
      <c r="AM205" s="492"/>
      <c r="AN205" s="492"/>
      <c r="AO205" s="492"/>
      <c r="AP205" s="305">
        <f t="shared" si="184"/>
        <v>0</v>
      </c>
      <c r="AQ205" s="234">
        <v>0</v>
      </c>
      <c r="AR205" s="234">
        <v>0</v>
      </c>
      <c r="AS205" s="234">
        <v>0</v>
      </c>
      <c r="AT205" s="277">
        <f t="shared" si="185"/>
        <v>0</v>
      </c>
      <c r="AU205" s="278">
        <f t="shared" ref="AU205:AU207" si="186">IF($S$233&lt;&gt;0, AC205+AP205-AT205, M205+AP205-AT205)</f>
        <v>0</v>
      </c>
    </row>
    <row r="206" spans="1:47" x14ac:dyDescent="0.35">
      <c r="A206" s="415">
        <v>3</v>
      </c>
      <c r="B206" s="492"/>
      <c r="C206" s="492"/>
      <c r="D206" s="492"/>
      <c r="E206" s="492"/>
      <c r="F206" s="492"/>
      <c r="G206" s="492"/>
      <c r="H206" s="492"/>
      <c r="I206" s="492"/>
      <c r="J206" s="234">
        <v>0</v>
      </c>
      <c r="K206" s="234">
        <v>0</v>
      </c>
      <c r="L206" s="234">
        <v>0</v>
      </c>
      <c r="M206" s="236">
        <f>SUM(J206:L206)</f>
        <v>0</v>
      </c>
      <c r="N206" s="223"/>
      <c r="P206" s="415">
        <v>3</v>
      </c>
      <c r="Q206" s="492"/>
      <c r="R206" s="492"/>
      <c r="S206" s="492"/>
      <c r="T206" s="492"/>
      <c r="U206" s="492"/>
      <c r="V206" s="492"/>
      <c r="W206" s="492"/>
      <c r="X206" s="492"/>
      <c r="Y206" s="164">
        <f t="shared" si="181"/>
        <v>0</v>
      </c>
      <c r="Z206" s="234">
        <v>0</v>
      </c>
      <c r="AA206" s="234">
        <v>0</v>
      </c>
      <c r="AB206" s="234">
        <v>0</v>
      </c>
      <c r="AC206" s="295">
        <f t="shared" si="182"/>
        <v>0</v>
      </c>
      <c r="AD206" s="296">
        <f t="shared" si="183"/>
        <v>0</v>
      </c>
      <c r="AE206" s="223"/>
      <c r="AG206" s="415">
        <v>3</v>
      </c>
      <c r="AH206" s="492"/>
      <c r="AI206" s="492"/>
      <c r="AJ206" s="492"/>
      <c r="AK206" s="492"/>
      <c r="AL206" s="492"/>
      <c r="AM206" s="492"/>
      <c r="AN206" s="492"/>
      <c r="AO206" s="492"/>
      <c r="AP206" s="305">
        <f t="shared" si="184"/>
        <v>0</v>
      </c>
      <c r="AQ206" s="234">
        <v>0</v>
      </c>
      <c r="AR206" s="234">
        <v>0</v>
      </c>
      <c r="AS206" s="234">
        <v>0</v>
      </c>
      <c r="AT206" s="277">
        <f t="shared" si="185"/>
        <v>0</v>
      </c>
      <c r="AU206" s="278">
        <f>IF($S$233&lt;&gt;0, AC206+AP206-AT206, M206+AP206-AT206)</f>
        <v>0</v>
      </c>
    </row>
    <row r="207" spans="1:47" ht="16" thickBot="1" x14ac:dyDescent="0.4">
      <c r="A207" s="504" t="s">
        <v>26</v>
      </c>
      <c r="B207" s="505"/>
      <c r="C207" s="505"/>
      <c r="D207" s="505"/>
      <c r="E207" s="505"/>
      <c r="F207" s="505"/>
      <c r="G207" s="505"/>
      <c r="H207" s="505"/>
      <c r="I207" s="505"/>
      <c r="J207" s="250">
        <f>SUM(J204:J206)</f>
        <v>0</v>
      </c>
      <c r="K207" s="250">
        <f t="shared" ref="K207" si="187">SUM(K204:K206)</f>
        <v>0</v>
      </c>
      <c r="L207" s="250">
        <f>SUM(L204:L206)</f>
        <v>0</v>
      </c>
      <c r="M207" s="237">
        <f t="shared" si="177"/>
        <v>0</v>
      </c>
      <c r="N207" s="223"/>
      <c r="P207" s="504" t="s">
        <v>26</v>
      </c>
      <c r="Q207" s="505"/>
      <c r="R207" s="505"/>
      <c r="S207" s="505"/>
      <c r="T207" s="505"/>
      <c r="U207" s="505"/>
      <c r="V207" s="505"/>
      <c r="W207" s="505"/>
      <c r="X207" s="505"/>
      <c r="Y207" s="200">
        <f t="shared" si="181"/>
        <v>0</v>
      </c>
      <c r="Z207" s="293">
        <f>SUM(Z204:Z206)</f>
        <v>0</v>
      </c>
      <c r="AA207" s="293">
        <f t="shared" ref="AA207:AD207" si="188">SUM(AA204:AA206)</f>
        <v>0</v>
      </c>
      <c r="AB207" s="293">
        <f t="shared" si="188"/>
        <v>0</v>
      </c>
      <c r="AC207" s="293">
        <f t="shared" si="188"/>
        <v>0</v>
      </c>
      <c r="AD207" s="294">
        <f t="shared" si="188"/>
        <v>0</v>
      </c>
      <c r="AE207" s="223"/>
      <c r="AG207" s="504" t="s">
        <v>26</v>
      </c>
      <c r="AH207" s="505"/>
      <c r="AI207" s="505"/>
      <c r="AJ207" s="505"/>
      <c r="AK207" s="505"/>
      <c r="AL207" s="505"/>
      <c r="AM207" s="505"/>
      <c r="AN207" s="505"/>
      <c r="AO207" s="505"/>
      <c r="AP207" s="306">
        <f t="shared" si="184"/>
        <v>0</v>
      </c>
      <c r="AQ207" s="275">
        <f>SUM(AQ204:AQ206)</f>
        <v>0</v>
      </c>
      <c r="AR207" s="275">
        <f t="shared" ref="AR207:AT207" si="189">SUM(AR204:AR206)</f>
        <v>0</v>
      </c>
      <c r="AS207" s="275">
        <f t="shared" si="189"/>
        <v>0</v>
      </c>
      <c r="AT207" s="275">
        <f t="shared" si="189"/>
        <v>0</v>
      </c>
      <c r="AU207" s="276">
        <f t="shared" si="186"/>
        <v>0</v>
      </c>
    </row>
    <row r="208" spans="1:47" s="358" customFormat="1" ht="3.75" customHeight="1" thickBot="1" x14ac:dyDescent="0.4">
      <c r="A208" s="413"/>
      <c r="B208" s="413"/>
      <c r="C208" s="413"/>
      <c r="D208" s="413"/>
      <c r="E208" s="413"/>
      <c r="F208" s="413"/>
      <c r="G208" s="413"/>
      <c r="H208" s="413"/>
      <c r="I208" s="413"/>
      <c r="J208" s="246"/>
      <c r="K208" s="246"/>
      <c r="L208" s="246"/>
      <c r="M208" s="246"/>
      <c r="N208" s="223"/>
      <c r="P208" s="413"/>
      <c r="Q208" s="413"/>
      <c r="R208" s="413"/>
      <c r="S208" s="413"/>
      <c r="T208" s="413"/>
      <c r="U208" s="413"/>
      <c r="V208" s="413"/>
      <c r="W208" s="413"/>
      <c r="X208" s="413"/>
      <c r="Y208" s="246"/>
      <c r="Z208" s="246"/>
      <c r="AA208" s="246"/>
      <c r="AB208" s="246"/>
      <c r="AC208" s="246"/>
      <c r="AD208" s="246"/>
      <c r="AE208" s="223"/>
      <c r="AG208" s="413"/>
      <c r="AH208" s="413"/>
      <c r="AI208" s="413"/>
      <c r="AJ208" s="413"/>
      <c r="AK208" s="413"/>
      <c r="AL208" s="413"/>
      <c r="AM208" s="413"/>
      <c r="AN208" s="413"/>
      <c r="AO208" s="413"/>
      <c r="AP208" s="246"/>
      <c r="AQ208" s="246"/>
      <c r="AR208" s="246"/>
      <c r="AS208" s="246"/>
      <c r="AT208" s="246"/>
      <c r="AU208" s="246"/>
    </row>
    <row r="209" spans="1:134" s="242" customFormat="1" x14ac:dyDescent="0.35">
      <c r="A209" s="502" t="s">
        <v>27</v>
      </c>
      <c r="B209" s="503"/>
      <c r="C209" s="503"/>
      <c r="D209" s="503"/>
      <c r="E209" s="503"/>
      <c r="F209" s="503"/>
      <c r="G209" s="503"/>
      <c r="H209" s="503"/>
      <c r="I209" s="503"/>
      <c r="J209" s="425" t="s">
        <v>17</v>
      </c>
      <c r="K209" s="425" t="s">
        <v>15</v>
      </c>
      <c r="L209" s="425" t="s">
        <v>16</v>
      </c>
      <c r="M209" s="418" t="s">
        <v>18</v>
      </c>
      <c r="N209" s="413"/>
      <c r="P209" s="502" t="s">
        <v>27</v>
      </c>
      <c r="Q209" s="503"/>
      <c r="R209" s="503"/>
      <c r="S209" s="503"/>
      <c r="T209" s="503"/>
      <c r="U209" s="503"/>
      <c r="V209" s="503"/>
      <c r="W209" s="503"/>
      <c r="X209" s="503"/>
      <c r="Y209" s="414" t="s">
        <v>111</v>
      </c>
      <c r="Z209" s="425" t="s">
        <v>77</v>
      </c>
      <c r="AA209" s="425" t="s">
        <v>15</v>
      </c>
      <c r="AB209" s="425" t="s">
        <v>16</v>
      </c>
      <c r="AC209" s="414" t="s">
        <v>18</v>
      </c>
      <c r="AD209" s="268" t="s">
        <v>114</v>
      </c>
      <c r="AE209" s="413"/>
      <c r="AG209" s="502" t="s">
        <v>27</v>
      </c>
      <c r="AH209" s="503"/>
      <c r="AI209" s="503"/>
      <c r="AJ209" s="503"/>
      <c r="AK209" s="503"/>
      <c r="AL209" s="503"/>
      <c r="AM209" s="503"/>
      <c r="AN209" s="503"/>
      <c r="AO209" s="503"/>
      <c r="AP209" s="414" t="s">
        <v>111</v>
      </c>
      <c r="AQ209" s="425" t="s">
        <v>211</v>
      </c>
      <c r="AR209" s="425" t="s">
        <v>15</v>
      </c>
      <c r="AS209" s="425" t="s">
        <v>16</v>
      </c>
      <c r="AT209" s="414" t="s">
        <v>213</v>
      </c>
      <c r="AU209" s="268" t="s">
        <v>260</v>
      </c>
    </row>
    <row r="210" spans="1:134" x14ac:dyDescent="0.35">
      <c r="A210" s="415">
        <v>1</v>
      </c>
      <c r="B210" s="228" t="s">
        <v>28</v>
      </c>
      <c r="C210" s="492"/>
      <c r="D210" s="492"/>
      <c r="E210" s="492"/>
      <c r="F210" s="492"/>
      <c r="G210" s="492"/>
      <c r="H210" s="492"/>
      <c r="I210" s="492"/>
      <c r="J210" s="234">
        <v>0</v>
      </c>
      <c r="K210" s="234">
        <v>0</v>
      </c>
      <c r="L210" s="234">
        <v>0</v>
      </c>
      <c r="M210" s="236">
        <f t="shared" si="177"/>
        <v>0</v>
      </c>
      <c r="N210" s="223"/>
      <c r="P210" s="415">
        <v>1</v>
      </c>
      <c r="Q210" s="228" t="s">
        <v>28</v>
      </c>
      <c r="R210" s="492"/>
      <c r="S210" s="492"/>
      <c r="T210" s="492"/>
      <c r="U210" s="492"/>
      <c r="V210" s="492"/>
      <c r="W210" s="492"/>
      <c r="X210" s="492"/>
      <c r="Y210" s="164">
        <f t="shared" ref="Y210:Y221" si="190">AU130</f>
        <v>0</v>
      </c>
      <c r="Z210" s="234">
        <v>0</v>
      </c>
      <c r="AA210" s="234">
        <v>0</v>
      </c>
      <c r="AB210" s="234">
        <v>0</v>
      </c>
      <c r="AC210" s="295">
        <f t="shared" ref="AC210:AC219" si="191">SUM(Z210:AB210)</f>
        <v>0</v>
      </c>
      <c r="AD210" s="296">
        <f t="shared" ref="AD210:AD220" si="192">M210-AC210</f>
        <v>0</v>
      </c>
      <c r="AE210" s="223"/>
      <c r="AG210" s="415">
        <v>1</v>
      </c>
      <c r="AH210" s="228" t="s">
        <v>28</v>
      </c>
      <c r="AI210" s="492"/>
      <c r="AJ210" s="492"/>
      <c r="AK210" s="492"/>
      <c r="AL210" s="492"/>
      <c r="AM210" s="492"/>
      <c r="AN210" s="492"/>
      <c r="AO210" s="492"/>
      <c r="AP210" s="305">
        <f t="shared" ref="AP210:AP221" si="193">AU130</f>
        <v>0</v>
      </c>
      <c r="AQ210" s="234">
        <v>0</v>
      </c>
      <c r="AR210" s="234">
        <v>0</v>
      </c>
      <c r="AS210" s="234">
        <v>0</v>
      </c>
      <c r="AT210" s="277">
        <f t="shared" ref="AT210:AT219" si="194">SUM(AQ210:AS210)</f>
        <v>0</v>
      </c>
      <c r="AU210" s="278">
        <f>IF($S$233&lt;&gt;0, AC210+AP210-AT210, M210+AP210-AT210)</f>
        <v>0</v>
      </c>
    </row>
    <row r="211" spans="1:134" x14ac:dyDescent="0.35">
      <c r="A211" s="415">
        <v>2</v>
      </c>
      <c r="B211" s="228" t="s">
        <v>31</v>
      </c>
      <c r="C211" s="492"/>
      <c r="D211" s="492"/>
      <c r="E211" s="492"/>
      <c r="F211" s="492"/>
      <c r="G211" s="492"/>
      <c r="H211" s="492"/>
      <c r="I211" s="492"/>
      <c r="J211" s="234">
        <v>0</v>
      </c>
      <c r="K211" s="234">
        <v>0</v>
      </c>
      <c r="L211" s="234">
        <v>0</v>
      </c>
      <c r="M211" s="236">
        <f t="shared" si="177"/>
        <v>0</v>
      </c>
      <c r="N211" s="223"/>
      <c r="P211" s="415">
        <v>2</v>
      </c>
      <c r="Q211" s="228" t="s">
        <v>31</v>
      </c>
      <c r="R211" s="492"/>
      <c r="S211" s="492"/>
      <c r="T211" s="492"/>
      <c r="U211" s="492"/>
      <c r="V211" s="492"/>
      <c r="W211" s="492"/>
      <c r="X211" s="492"/>
      <c r="Y211" s="164">
        <f t="shared" si="190"/>
        <v>0</v>
      </c>
      <c r="Z211" s="234">
        <v>0</v>
      </c>
      <c r="AA211" s="234">
        <v>0</v>
      </c>
      <c r="AB211" s="234">
        <v>0</v>
      </c>
      <c r="AC211" s="295">
        <f t="shared" si="191"/>
        <v>0</v>
      </c>
      <c r="AD211" s="296">
        <f t="shared" si="192"/>
        <v>0</v>
      </c>
      <c r="AE211" s="223"/>
      <c r="AG211" s="415">
        <v>2</v>
      </c>
      <c r="AH211" s="228" t="s">
        <v>31</v>
      </c>
      <c r="AI211" s="492"/>
      <c r="AJ211" s="492"/>
      <c r="AK211" s="492"/>
      <c r="AL211" s="492"/>
      <c r="AM211" s="492"/>
      <c r="AN211" s="492"/>
      <c r="AO211" s="492"/>
      <c r="AP211" s="305">
        <f t="shared" si="193"/>
        <v>0</v>
      </c>
      <c r="AQ211" s="234">
        <v>0</v>
      </c>
      <c r="AR211" s="234">
        <v>0</v>
      </c>
      <c r="AS211" s="234">
        <v>0</v>
      </c>
      <c r="AT211" s="277">
        <f t="shared" si="194"/>
        <v>0</v>
      </c>
      <c r="AU211" s="278">
        <f t="shared" ref="AU211:AU221" si="195">IF($S$233&lt;&gt;0, AC211+AP211-AT211, M211+AP211-AT211)</f>
        <v>0</v>
      </c>
    </row>
    <row r="212" spans="1:134" x14ac:dyDescent="0.35">
      <c r="A212" s="415">
        <v>3</v>
      </c>
      <c r="B212" s="228" t="s">
        <v>32</v>
      </c>
      <c r="C212" s="492"/>
      <c r="D212" s="492"/>
      <c r="E212" s="492"/>
      <c r="F212" s="492"/>
      <c r="G212" s="492"/>
      <c r="H212" s="492"/>
      <c r="I212" s="492"/>
      <c r="J212" s="234">
        <v>0</v>
      </c>
      <c r="K212" s="234">
        <v>0</v>
      </c>
      <c r="L212" s="234">
        <v>0</v>
      </c>
      <c r="M212" s="236">
        <f t="shared" si="177"/>
        <v>0</v>
      </c>
      <c r="N212" s="223"/>
      <c r="P212" s="415">
        <v>3</v>
      </c>
      <c r="Q212" s="228" t="s">
        <v>32</v>
      </c>
      <c r="R212" s="492"/>
      <c r="S212" s="492"/>
      <c r="T212" s="492"/>
      <c r="U212" s="492"/>
      <c r="V212" s="492"/>
      <c r="W212" s="492"/>
      <c r="X212" s="492"/>
      <c r="Y212" s="164">
        <f t="shared" si="190"/>
        <v>0</v>
      </c>
      <c r="Z212" s="234">
        <v>0</v>
      </c>
      <c r="AA212" s="234">
        <v>0</v>
      </c>
      <c r="AB212" s="234">
        <v>0</v>
      </c>
      <c r="AC212" s="295">
        <f t="shared" si="191"/>
        <v>0</v>
      </c>
      <c r="AD212" s="296">
        <f t="shared" si="192"/>
        <v>0</v>
      </c>
      <c r="AE212" s="223"/>
      <c r="AG212" s="415">
        <v>3</v>
      </c>
      <c r="AH212" s="228" t="s">
        <v>32</v>
      </c>
      <c r="AI212" s="492"/>
      <c r="AJ212" s="492"/>
      <c r="AK212" s="492"/>
      <c r="AL212" s="492"/>
      <c r="AM212" s="492"/>
      <c r="AN212" s="492"/>
      <c r="AO212" s="492"/>
      <c r="AP212" s="305">
        <f t="shared" si="193"/>
        <v>0</v>
      </c>
      <c r="AQ212" s="234">
        <v>0</v>
      </c>
      <c r="AR212" s="234">
        <v>0</v>
      </c>
      <c r="AS212" s="234">
        <v>0</v>
      </c>
      <c r="AT212" s="277">
        <f t="shared" si="194"/>
        <v>0</v>
      </c>
      <c r="AU212" s="278">
        <f t="shared" si="195"/>
        <v>0</v>
      </c>
    </row>
    <row r="213" spans="1:134" s="358" customFormat="1" x14ac:dyDescent="0.35">
      <c r="A213" s="229">
        <v>4</v>
      </c>
      <c r="B213" s="228" t="s">
        <v>72</v>
      </c>
      <c r="C213" s="492"/>
      <c r="D213" s="492"/>
      <c r="E213" s="492"/>
      <c r="F213" s="492"/>
      <c r="G213" s="492"/>
      <c r="H213" s="492"/>
      <c r="I213" s="492"/>
      <c r="J213" s="234">
        <v>0</v>
      </c>
      <c r="K213" s="234">
        <v>0</v>
      </c>
      <c r="L213" s="234">
        <v>0</v>
      </c>
      <c r="M213" s="236">
        <f t="shared" si="177"/>
        <v>0</v>
      </c>
      <c r="N213" s="223"/>
      <c r="P213" s="229">
        <v>4</v>
      </c>
      <c r="Q213" s="228" t="s">
        <v>72</v>
      </c>
      <c r="R213" s="492"/>
      <c r="S213" s="492"/>
      <c r="T213" s="492"/>
      <c r="U213" s="492"/>
      <c r="V213" s="492"/>
      <c r="W213" s="492"/>
      <c r="X213" s="492"/>
      <c r="Y213" s="164">
        <f t="shared" si="190"/>
        <v>0</v>
      </c>
      <c r="Z213" s="234">
        <v>0</v>
      </c>
      <c r="AA213" s="234">
        <v>0</v>
      </c>
      <c r="AB213" s="234">
        <v>0</v>
      </c>
      <c r="AC213" s="295">
        <f t="shared" si="191"/>
        <v>0</v>
      </c>
      <c r="AD213" s="296">
        <f t="shared" si="192"/>
        <v>0</v>
      </c>
      <c r="AE213" s="223"/>
      <c r="AG213" s="229">
        <v>4</v>
      </c>
      <c r="AH213" s="228" t="s">
        <v>72</v>
      </c>
      <c r="AI213" s="492"/>
      <c r="AJ213" s="492"/>
      <c r="AK213" s="492"/>
      <c r="AL213" s="492"/>
      <c r="AM213" s="492"/>
      <c r="AN213" s="492"/>
      <c r="AO213" s="492"/>
      <c r="AP213" s="305">
        <f t="shared" si="193"/>
        <v>0</v>
      </c>
      <c r="AQ213" s="234">
        <v>0</v>
      </c>
      <c r="AR213" s="234">
        <v>0</v>
      </c>
      <c r="AS213" s="234">
        <v>0</v>
      </c>
      <c r="AT213" s="277">
        <f t="shared" si="194"/>
        <v>0</v>
      </c>
      <c r="AU213" s="278">
        <f t="shared" si="195"/>
        <v>0</v>
      </c>
    </row>
    <row r="214" spans="1:134" x14ac:dyDescent="0.35">
      <c r="A214" s="415">
        <v>5</v>
      </c>
      <c r="B214" s="228" t="s">
        <v>29</v>
      </c>
      <c r="C214" s="492"/>
      <c r="D214" s="492"/>
      <c r="E214" s="492"/>
      <c r="F214" s="492"/>
      <c r="G214" s="492"/>
      <c r="H214" s="492"/>
      <c r="I214" s="492"/>
      <c r="J214" s="234">
        <v>0</v>
      </c>
      <c r="K214" s="234">
        <v>0</v>
      </c>
      <c r="L214" s="234">
        <v>0</v>
      </c>
      <c r="M214" s="236">
        <f t="shared" si="177"/>
        <v>0</v>
      </c>
      <c r="N214" s="223"/>
      <c r="P214" s="415">
        <v>5</v>
      </c>
      <c r="Q214" s="228" t="s">
        <v>29</v>
      </c>
      <c r="R214" s="492"/>
      <c r="S214" s="492"/>
      <c r="T214" s="492"/>
      <c r="U214" s="492"/>
      <c r="V214" s="492"/>
      <c r="W214" s="492"/>
      <c r="X214" s="492"/>
      <c r="Y214" s="164">
        <f t="shared" si="190"/>
        <v>0</v>
      </c>
      <c r="Z214" s="234">
        <v>0</v>
      </c>
      <c r="AA214" s="234">
        <v>0</v>
      </c>
      <c r="AB214" s="234">
        <v>0</v>
      </c>
      <c r="AC214" s="295">
        <f t="shared" si="191"/>
        <v>0</v>
      </c>
      <c r="AD214" s="296">
        <f t="shared" si="192"/>
        <v>0</v>
      </c>
      <c r="AE214" s="223"/>
      <c r="AG214" s="415">
        <v>5</v>
      </c>
      <c r="AH214" s="228" t="s">
        <v>29</v>
      </c>
      <c r="AI214" s="492"/>
      <c r="AJ214" s="492"/>
      <c r="AK214" s="492"/>
      <c r="AL214" s="492"/>
      <c r="AM214" s="492"/>
      <c r="AN214" s="492"/>
      <c r="AO214" s="492"/>
      <c r="AP214" s="305">
        <f t="shared" si="193"/>
        <v>0</v>
      </c>
      <c r="AQ214" s="234">
        <v>0</v>
      </c>
      <c r="AR214" s="234">
        <v>0</v>
      </c>
      <c r="AS214" s="234">
        <v>0</v>
      </c>
      <c r="AT214" s="277">
        <f t="shared" si="194"/>
        <v>0</v>
      </c>
      <c r="AU214" s="278">
        <f t="shared" si="195"/>
        <v>0</v>
      </c>
    </row>
    <row r="215" spans="1:134" x14ac:dyDescent="0.35">
      <c r="A215" s="415">
        <v>6</v>
      </c>
      <c r="B215" s="228" t="s">
        <v>30</v>
      </c>
      <c r="C215" s="492"/>
      <c r="D215" s="492"/>
      <c r="E215" s="492"/>
      <c r="F215" s="492"/>
      <c r="G215" s="492"/>
      <c r="H215" s="492"/>
      <c r="I215" s="492"/>
      <c r="J215" s="234">
        <v>0</v>
      </c>
      <c r="K215" s="234">
        <v>0</v>
      </c>
      <c r="L215" s="234">
        <v>0</v>
      </c>
      <c r="M215" s="236">
        <f t="shared" si="177"/>
        <v>0</v>
      </c>
      <c r="N215" s="223"/>
      <c r="P215" s="415">
        <v>6</v>
      </c>
      <c r="Q215" s="228" t="s">
        <v>30</v>
      </c>
      <c r="R215" s="492"/>
      <c r="S215" s="492"/>
      <c r="T215" s="492"/>
      <c r="U215" s="492"/>
      <c r="V215" s="492"/>
      <c r="W215" s="492"/>
      <c r="X215" s="492"/>
      <c r="Y215" s="164">
        <f t="shared" si="190"/>
        <v>0</v>
      </c>
      <c r="Z215" s="234">
        <v>0</v>
      </c>
      <c r="AA215" s="234">
        <v>0</v>
      </c>
      <c r="AB215" s="234">
        <v>0</v>
      </c>
      <c r="AC215" s="295">
        <f t="shared" si="191"/>
        <v>0</v>
      </c>
      <c r="AD215" s="296">
        <f t="shared" si="192"/>
        <v>0</v>
      </c>
      <c r="AE215" s="223"/>
      <c r="AG215" s="415">
        <v>6</v>
      </c>
      <c r="AH215" s="228" t="s">
        <v>30</v>
      </c>
      <c r="AI215" s="492"/>
      <c r="AJ215" s="492"/>
      <c r="AK215" s="492"/>
      <c r="AL215" s="492"/>
      <c r="AM215" s="492"/>
      <c r="AN215" s="492"/>
      <c r="AO215" s="492"/>
      <c r="AP215" s="305">
        <f t="shared" si="193"/>
        <v>0</v>
      </c>
      <c r="AQ215" s="234">
        <v>0</v>
      </c>
      <c r="AR215" s="234">
        <v>0</v>
      </c>
      <c r="AS215" s="234">
        <v>0</v>
      </c>
      <c r="AT215" s="277">
        <f t="shared" si="194"/>
        <v>0</v>
      </c>
      <c r="AU215" s="278">
        <f t="shared" si="195"/>
        <v>0</v>
      </c>
    </row>
    <row r="216" spans="1:134" x14ac:dyDescent="0.35">
      <c r="A216" s="415">
        <v>7</v>
      </c>
      <c r="B216" s="228" t="s">
        <v>34</v>
      </c>
      <c r="C216" s="492"/>
      <c r="D216" s="492"/>
      <c r="E216" s="492"/>
      <c r="F216" s="492"/>
      <c r="G216" s="492"/>
      <c r="H216" s="492"/>
      <c r="I216" s="492"/>
      <c r="J216" s="234">
        <v>0</v>
      </c>
      <c r="K216" s="234">
        <v>0</v>
      </c>
      <c r="L216" s="234">
        <v>0</v>
      </c>
      <c r="M216" s="236">
        <f t="shared" si="177"/>
        <v>0</v>
      </c>
      <c r="N216" s="223"/>
      <c r="P216" s="415">
        <v>7</v>
      </c>
      <c r="Q216" s="228" t="s">
        <v>34</v>
      </c>
      <c r="R216" s="492"/>
      <c r="S216" s="492"/>
      <c r="T216" s="492"/>
      <c r="U216" s="492"/>
      <c r="V216" s="492"/>
      <c r="W216" s="492"/>
      <c r="X216" s="492"/>
      <c r="Y216" s="164">
        <f t="shared" si="190"/>
        <v>0</v>
      </c>
      <c r="Z216" s="234">
        <v>0</v>
      </c>
      <c r="AA216" s="234">
        <v>0</v>
      </c>
      <c r="AB216" s="234">
        <v>0</v>
      </c>
      <c r="AC216" s="295">
        <f t="shared" si="191"/>
        <v>0</v>
      </c>
      <c r="AD216" s="296">
        <f t="shared" si="192"/>
        <v>0</v>
      </c>
      <c r="AE216" s="223"/>
      <c r="AG216" s="415">
        <v>7</v>
      </c>
      <c r="AH216" s="228" t="s">
        <v>34</v>
      </c>
      <c r="AI216" s="492"/>
      <c r="AJ216" s="492"/>
      <c r="AK216" s="492"/>
      <c r="AL216" s="492"/>
      <c r="AM216" s="492"/>
      <c r="AN216" s="492"/>
      <c r="AO216" s="492"/>
      <c r="AP216" s="305">
        <f t="shared" si="193"/>
        <v>0</v>
      </c>
      <c r="AQ216" s="234">
        <v>0</v>
      </c>
      <c r="AR216" s="234">
        <v>0</v>
      </c>
      <c r="AS216" s="234">
        <v>0</v>
      </c>
      <c r="AT216" s="277">
        <f t="shared" si="194"/>
        <v>0</v>
      </c>
      <c r="AU216" s="278">
        <f t="shared" si="195"/>
        <v>0</v>
      </c>
    </row>
    <row r="217" spans="1:134" x14ac:dyDescent="0.35">
      <c r="A217" s="415">
        <v>8</v>
      </c>
      <c r="B217" s="228" t="s">
        <v>35</v>
      </c>
      <c r="C217" s="492"/>
      <c r="D217" s="492"/>
      <c r="E217" s="492"/>
      <c r="F217" s="492"/>
      <c r="G217" s="492"/>
      <c r="H217" s="492"/>
      <c r="I217" s="492"/>
      <c r="J217" s="234">
        <v>0</v>
      </c>
      <c r="K217" s="234">
        <v>0</v>
      </c>
      <c r="L217" s="234">
        <v>0</v>
      </c>
      <c r="M217" s="236">
        <f>SUM(J217:L217)</f>
        <v>0</v>
      </c>
      <c r="N217" s="223"/>
      <c r="P217" s="415">
        <v>8</v>
      </c>
      <c r="Q217" s="228" t="s">
        <v>35</v>
      </c>
      <c r="R217" s="492"/>
      <c r="S217" s="492"/>
      <c r="T217" s="492"/>
      <c r="U217" s="492"/>
      <c r="V217" s="492"/>
      <c r="W217" s="492"/>
      <c r="X217" s="492"/>
      <c r="Y217" s="164">
        <f t="shared" si="190"/>
        <v>0</v>
      </c>
      <c r="Z217" s="234">
        <v>0</v>
      </c>
      <c r="AA217" s="234">
        <v>0</v>
      </c>
      <c r="AB217" s="234">
        <v>0</v>
      </c>
      <c r="AC217" s="295">
        <f t="shared" si="191"/>
        <v>0</v>
      </c>
      <c r="AD217" s="296">
        <f t="shared" si="192"/>
        <v>0</v>
      </c>
      <c r="AE217" s="223"/>
      <c r="AG217" s="415">
        <v>8</v>
      </c>
      <c r="AH217" s="228" t="s">
        <v>35</v>
      </c>
      <c r="AI217" s="492"/>
      <c r="AJ217" s="492"/>
      <c r="AK217" s="492"/>
      <c r="AL217" s="492"/>
      <c r="AM217" s="492"/>
      <c r="AN217" s="492"/>
      <c r="AO217" s="492"/>
      <c r="AP217" s="305">
        <f t="shared" si="193"/>
        <v>0</v>
      </c>
      <c r="AQ217" s="234">
        <v>0</v>
      </c>
      <c r="AR217" s="234">
        <v>0</v>
      </c>
      <c r="AS217" s="234">
        <v>0</v>
      </c>
      <c r="AT217" s="277">
        <f t="shared" si="194"/>
        <v>0</v>
      </c>
      <c r="AU217" s="278">
        <f t="shared" si="195"/>
        <v>0</v>
      </c>
    </row>
    <row r="218" spans="1:134" x14ac:dyDescent="0.35">
      <c r="A218" s="415">
        <v>9</v>
      </c>
      <c r="B218" s="228" t="s">
        <v>50</v>
      </c>
      <c r="C218" s="492"/>
      <c r="D218" s="492"/>
      <c r="E218" s="492"/>
      <c r="F218" s="492"/>
      <c r="G218" s="492"/>
      <c r="H218" s="492"/>
      <c r="I218" s="492"/>
      <c r="J218" s="234">
        <v>0</v>
      </c>
      <c r="K218" s="234">
        <v>0</v>
      </c>
      <c r="L218" s="234">
        <v>0</v>
      </c>
      <c r="M218" s="236">
        <f t="shared" si="177"/>
        <v>0</v>
      </c>
      <c r="N218" s="223"/>
      <c r="P218" s="415">
        <v>9</v>
      </c>
      <c r="Q218" s="228" t="s">
        <v>50</v>
      </c>
      <c r="R218" s="492"/>
      <c r="S218" s="492"/>
      <c r="T218" s="492"/>
      <c r="U218" s="492"/>
      <c r="V218" s="492"/>
      <c r="W218" s="492"/>
      <c r="X218" s="492"/>
      <c r="Y218" s="164">
        <f t="shared" si="190"/>
        <v>0</v>
      </c>
      <c r="Z218" s="234">
        <v>0</v>
      </c>
      <c r="AA218" s="234">
        <v>0</v>
      </c>
      <c r="AB218" s="234">
        <v>0</v>
      </c>
      <c r="AC218" s="295">
        <f t="shared" si="191"/>
        <v>0</v>
      </c>
      <c r="AD218" s="296">
        <f t="shared" si="192"/>
        <v>0</v>
      </c>
      <c r="AE218" s="223"/>
      <c r="AG218" s="415">
        <v>9</v>
      </c>
      <c r="AH218" s="228" t="s">
        <v>50</v>
      </c>
      <c r="AI218" s="492"/>
      <c r="AJ218" s="492"/>
      <c r="AK218" s="492"/>
      <c r="AL218" s="492"/>
      <c r="AM218" s="492"/>
      <c r="AN218" s="492"/>
      <c r="AO218" s="492"/>
      <c r="AP218" s="305">
        <f t="shared" si="193"/>
        <v>0</v>
      </c>
      <c r="AQ218" s="234">
        <v>0</v>
      </c>
      <c r="AR218" s="234">
        <v>0</v>
      </c>
      <c r="AS218" s="234">
        <v>0</v>
      </c>
      <c r="AT218" s="277">
        <f t="shared" si="194"/>
        <v>0</v>
      </c>
      <c r="AU218" s="278">
        <f t="shared" si="195"/>
        <v>0</v>
      </c>
    </row>
    <row r="219" spans="1:134" x14ac:dyDescent="0.35">
      <c r="A219" s="229">
        <v>10</v>
      </c>
      <c r="B219" s="313" t="s">
        <v>205</v>
      </c>
      <c r="C219" s="623"/>
      <c r="D219" s="623"/>
      <c r="E219" s="623"/>
      <c r="F219" s="623"/>
      <c r="G219" s="623"/>
      <c r="H219" s="623"/>
      <c r="I219" s="623"/>
      <c r="J219" s="234">
        <v>0</v>
      </c>
      <c r="K219" s="234">
        <v>0</v>
      </c>
      <c r="L219" s="234">
        <v>0</v>
      </c>
      <c r="M219" s="236">
        <f t="shared" si="177"/>
        <v>0</v>
      </c>
      <c r="N219" s="223"/>
      <c r="P219" s="229">
        <v>10</v>
      </c>
      <c r="Q219" s="313" t="s">
        <v>205</v>
      </c>
      <c r="R219" s="623"/>
      <c r="S219" s="623"/>
      <c r="T219" s="623"/>
      <c r="U219" s="623"/>
      <c r="V219" s="623"/>
      <c r="W219" s="623"/>
      <c r="X219" s="623"/>
      <c r="Y219" s="164">
        <f t="shared" si="190"/>
        <v>0</v>
      </c>
      <c r="Z219" s="234">
        <v>0</v>
      </c>
      <c r="AA219" s="234">
        <v>0</v>
      </c>
      <c r="AB219" s="234">
        <v>0</v>
      </c>
      <c r="AC219" s="295">
        <f t="shared" si="191"/>
        <v>0</v>
      </c>
      <c r="AD219" s="296">
        <f t="shared" si="192"/>
        <v>0</v>
      </c>
      <c r="AE219" s="223"/>
      <c r="AG219" s="229">
        <v>10</v>
      </c>
      <c r="AH219" s="313" t="s">
        <v>205</v>
      </c>
      <c r="AI219" s="623"/>
      <c r="AJ219" s="623"/>
      <c r="AK219" s="623"/>
      <c r="AL219" s="623"/>
      <c r="AM219" s="623"/>
      <c r="AN219" s="623"/>
      <c r="AO219" s="623"/>
      <c r="AP219" s="305">
        <f t="shared" si="193"/>
        <v>0</v>
      </c>
      <c r="AQ219" s="234">
        <v>0</v>
      </c>
      <c r="AR219" s="234">
        <v>0</v>
      </c>
      <c r="AS219" s="234">
        <v>0</v>
      </c>
      <c r="AT219" s="277">
        <f t="shared" si="194"/>
        <v>0</v>
      </c>
      <c r="AU219" s="278">
        <f t="shared" si="195"/>
        <v>0</v>
      </c>
    </row>
    <row r="220" spans="1:134" x14ac:dyDescent="0.35">
      <c r="A220" s="229">
        <v>11</v>
      </c>
      <c r="B220" s="313" t="s">
        <v>205</v>
      </c>
      <c r="C220" s="623"/>
      <c r="D220" s="623"/>
      <c r="E220" s="623"/>
      <c r="F220" s="623"/>
      <c r="G220" s="623"/>
      <c r="H220" s="623"/>
      <c r="I220" s="623"/>
      <c r="J220" s="234">
        <v>0</v>
      </c>
      <c r="K220" s="234">
        <v>0</v>
      </c>
      <c r="L220" s="234">
        <v>0</v>
      </c>
      <c r="M220" s="236">
        <f>SUM(J220:L220)</f>
        <v>0</v>
      </c>
      <c r="N220" s="223"/>
      <c r="P220" s="229">
        <v>11</v>
      </c>
      <c r="Q220" s="313" t="s">
        <v>205</v>
      </c>
      <c r="R220" s="623"/>
      <c r="S220" s="623"/>
      <c r="T220" s="623"/>
      <c r="U220" s="623"/>
      <c r="V220" s="623"/>
      <c r="W220" s="623"/>
      <c r="X220" s="623"/>
      <c r="Y220" s="164">
        <f t="shared" si="190"/>
        <v>0</v>
      </c>
      <c r="Z220" s="234">
        <v>0</v>
      </c>
      <c r="AA220" s="234">
        <v>0</v>
      </c>
      <c r="AB220" s="234">
        <v>0</v>
      </c>
      <c r="AC220" s="295">
        <f>SUM(Z220:AB220)</f>
        <v>0</v>
      </c>
      <c r="AD220" s="296">
        <f t="shared" si="192"/>
        <v>0</v>
      </c>
      <c r="AE220" s="223"/>
      <c r="AG220" s="229">
        <v>11</v>
      </c>
      <c r="AH220" s="313" t="s">
        <v>205</v>
      </c>
      <c r="AI220" s="623"/>
      <c r="AJ220" s="623"/>
      <c r="AK220" s="623"/>
      <c r="AL220" s="623"/>
      <c r="AM220" s="623"/>
      <c r="AN220" s="623"/>
      <c r="AO220" s="623"/>
      <c r="AP220" s="305">
        <f t="shared" si="193"/>
        <v>0</v>
      </c>
      <c r="AQ220" s="234">
        <v>0</v>
      </c>
      <c r="AR220" s="234">
        <v>0</v>
      </c>
      <c r="AS220" s="234">
        <v>0</v>
      </c>
      <c r="AT220" s="277">
        <f>SUM(AQ220:AS220)</f>
        <v>0</v>
      </c>
      <c r="AU220" s="278">
        <f t="shared" si="195"/>
        <v>0</v>
      </c>
    </row>
    <row r="221" spans="1:134" ht="16" thickBot="1" x14ac:dyDescent="0.4">
      <c r="A221" s="578" t="s">
        <v>36</v>
      </c>
      <c r="B221" s="579"/>
      <c r="C221" s="579"/>
      <c r="D221" s="579"/>
      <c r="E221" s="579"/>
      <c r="F221" s="579"/>
      <c r="G221" s="579"/>
      <c r="H221" s="579"/>
      <c r="I221" s="579"/>
      <c r="J221" s="250">
        <f>SUM(J210:J220)</f>
        <v>0</v>
      </c>
      <c r="K221" s="250">
        <f t="shared" ref="K221:L221" si="196">SUM(K210:K220)</f>
        <v>0</v>
      </c>
      <c r="L221" s="250">
        <f t="shared" si="196"/>
        <v>0</v>
      </c>
      <c r="M221" s="237">
        <f>SUM(J221:L221)</f>
        <v>0</v>
      </c>
      <c r="N221" s="223"/>
      <c r="P221" s="578" t="s">
        <v>36</v>
      </c>
      <c r="Q221" s="579"/>
      <c r="R221" s="579"/>
      <c r="S221" s="579"/>
      <c r="T221" s="579"/>
      <c r="U221" s="579"/>
      <c r="V221" s="579"/>
      <c r="W221" s="579"/>
      <c r="X221" s="579"/>
      <c r="Y221" s="200">
        <f t="shared" si="190"/>
        <v>0</v>
      </c>
      <c r="Z221" s="293">
        <f>SUM(Z210:Z220)</f>
        <v>0</v>
      </c>
      <c r="AA221" s="293">
        <f t="shared" ref="AA221" si="197">SUM(AA210:AA220)</f>
        <v>0</v>
      </c>
      <c r="AB221" s="293">
        <f>SUM(AB210:AB220)</f>
        <v>0</v>
      </c>
      <c r="AC221" s="293">
        <f t="shared" ref="AC221:AD221" si="198">SUM(AC210:AC220)</f>
        <v>0</v>
      </c>
      <c r="AD221" s="294">
        <f t="shared" si="198"/>
        <v>0</v>
      </c>
      <c r="AE221" s="223"/>
      <c r="AG221" s="578" t="s">
        <v>36</v>
      </c>
      <c r="AH221" s="579"/>
      <c r="AI221" s="579"/>
      <c r="AJ221" s="579"/>
      <c r="AK221" s="579"/>
      <c r="AL221" s="579"/>
      <c r="AM221" s="579"/>
      <c r="AN221" s="579"/>
      <c r="AO221" s="579"/>
      <c r="AP221" s="306">
        <f t="shared" si="193"/>
        <v>0</v>
      </c>
      <c r="AQ221" s="275">
        <f>SUM(AQ210:AQ220)</f>
        <v>0</v>
      </c>
      <c r="AR221" s="275">
        <f t="shared" ref="AR221:AT221" si="199">SUM(AR210:AR220)</f>
        <v>0</v>
      </c>
      <c r="AS221" s="275">
        <f t="shared" si="199"/>
        <v>0</v>
      </c>
      <c r="AT221" s="275">
        <f t="shared" si="199"/>
        <v>0</v>
      </c>
      <c r="AU221" s="276">
        <f t="shared" si="195"/>
        <v>0</v>
      </c>
    </row>
    <row r="222" spans="1:134" s="358" customFormat="1" ht="3.75" customHeight="1" x14ac:dyDescent="0.35">
      <c r="B222" s="281"/>
      <c r="C222" s="284"/>
      <c r="D222" s="284"/>
      <c r="E222" s="284"/>
      <c r="F222" s="284"/>
      <c r="G222" s="284"/>
      <c r="H222" s="284"/>
      <c r="I222" s="284"/>
      <c r="J222" s="283"/>
      <c r="K222" s="283"/>
      <c r="L222" s="283"/>
      <c r="M222" s="246"/>
      <c r="N222" s="223"/>
      <c r="Q222" s="281"/>
      <c r="R222" s="284"/>
      <c r="S222" s="284"/>
      <c r="T222" s="284"/>
      <c r="U222" s="284"/>
      <c r="V222" s="284"/>
      <c r="W222" s="284"/>
      <c r="X222" s="284"/>
      <c r="Y222" s="304"/>
      <c r="Z222" s="283"/>
      <c r="AA222" s="283"/>
      <c r="AB222" s="283"/>
      <c r="AC222" s="246"/>
      <c r="AD222" s="246"/>
      <c r="AE222" s="223"/>
      <c r="AH222" s="281"/>
      <c r="AI222" s="284"/>
      <c r="AJ222" s="284"/>
      <c r="AK222" s="284"/>
      <c r="AL222" s="284"/>
      <c r="AM222" s="284"/>
      <c r="AN222" s="284"/>
      <c r="AO222" s="284"/>
      <c r="AP222" s="304"/>
      <c r="AQ222" s="283"/>
      <c r="AR222" s="283"/>
      <c r="AS222" s="283"/>
      <c r="AT222" s="246"/>
      <c r="AU222" s="246"/>
      <c r="AW222" s="357"/>
      <c r="AX222" s="357"/>
      <c r="AY222" s="357"/>
      <c r="AZ222" s="357"/>
      <c r="BA222" s="357"/>
      <c r="BB222" s="357"/>
      <c r="BC222" s="357"/>
      <c r="BD222" s="357"/>
      <c r="BE222" s="357"/>
      <c r="BF222" s="357"/>
      <c r="BG222" s="357"/>
      <c r="BH222" s="357"/>
      <c r="BI222" s="357"/>
      <c r="BJ222" s="357"/>
      <c r="BK222" s="357"/>
      <c r="BL222" s="357"/>
      <c r="BM222" s="357"/>
      <c r="BN222" s="357"/>
      <c r="BO222" s="357"/>
      <c r="BP222" s="357"/>
      <c r="BQ222" s="357"/>
      <c r="BR222" s="357"/>
      <c r="BS222" s="357"/>
      <c r="BT222" s="357"/>
      <c r="BU222" s="357"/>
      <c r="BV222" s="357"/>
      <c r="BW222" s="357"/>
      <c r="BX222" s="357"/>
      <c r="BY222" s="357"/>
      <c r="BZ222" s="357"/>
      <c r="CA222" s="357"/>
      <c r="CB222" s="357"/>
      <c r="CC222" s="357"/>
      <c r="CD222" s="357"/>
      <c r="CE222" s="357"/>
      <c r="CF222" s="357"/>
      <c r="CG222" s="357"/>
      <c r="CH222" s="357"/>
      <c r="CI222" s="357"/>
      <c r="CJ222" s="357"/>
      <c r="CK222" s="357"/>
      <c r="CL222" s="357"/>
      <c r="CM222" s="357"/>
      <c r="CN222" s="357"/>
      <c r="CO222" s="357"/>
      <c r="CP222" s="357"/>
      <c r="CQ222" s="357"/>
      <c r="CR222" s="357"/>
      <c r="CS222" s="357"/>
      <c r="CT222" s="357"/>
      <c r="CU222" s="357"/>
      <c r="CV222" s="357"/>
      <c r="CW222" s="357"/>
      <c r="CX222" s="357"/>
      <c r="CY222" s="357"/>
      <c r="CZ222" s="357"/>
      <c r="DA222" s="357"/>
      <c r="DB222" s="357"/>
      <c r="DC222" s="357"/>
      <c r="DD222" s="357"/>
      <c r="DE222" s="357"/>
      <c r="DF222" s="357"/>
      <c r="DG222" s="357"/>
      <c r="DH222" s="357"/>
      <c r="DI222" s="357"/>
      <c r="DJ222" s="357"/>
      <c r="DK222" s="357"/>
      <c r="DL222" s="357"/>
      <c r="DM222" s="357"/>
      <c r="DN222" s="357"/>
      <c r="DO222" s="357"/>
      <c r="DP222" s="357"/>
      <c r="DQ222" s="357"/>
      <c r="DR222" s="357"/>
      <c r="DS222" s="357"/>
      <c r="DT222" s="357"/>
      <c r="DU222" s="357"/>
      <c r="DV222" s="357"/>
      <c r="DW222" s="357"/>
      <c r="DX222" s="357"/>
      <c r="DY222" s="357"/>
      <c r="DZ222" s="357"/>
      <c r="EA222" s="357"/>
      <c r="EB222" s="357"/>
      <c r="EC222" s="357"/>
      <c r="ED222" s="357"/>
    </row>
    <row r="223" spans="1:134" ht="3.75" customHeight="1" thickBot="1" x14ac:dyDescent="0.4">
      <c r="A223" s="242"/>
      <c r="B223" s="242"/>
      <c r="C223" s="242"/>
      <c r="D223" s="242"/>
      <c r="E223" s="242"/>
      <c r="F223" s="242"/>
      <c r="G223" s="242"/>
      <c r="H223" s="242"/>
      <c r="I223" s="413"/>
      <c r="J223" s="246"/>
      <c r="K223" s="246"/>
      <c r="L223" s="246"/>
      <c r="M223" s="246"/>
      <c r="N223" s="223"/>
      <c r="P223" s="242"/>
      <c r="Q223" s="242"/>
      <c r="R223" s="242"/>
      <c r="S223" s="242"/>
      <c r="T223" s="242"/>
      <c r="U223" s="242"/>
      <c r="V223" s="242"/>
      <c r="W223" s="242"/>
      <c r="X223" s="413"/>
      <c r="Y223" s="246"/>
      <c r="Z223" s="246"/>
      <c r="AA223" s="246"/>
      <c r="AB223" s="246"/>
      <c r="AC223" s="246"/>
      <c r="AD223" s="246"/>
      <c r="AE223" s="223"/>
      <c r="AG223" s="242"/>
      <c r="AH223" s="242"/>
      <c r="AI223" s="242"/>
      <c r="AJ223" s="242"/>
      <c r="AK223" s="242"/>
      <c r="AL223" s="242"/>
      <c r="AM223" s="242"/>
      <c r="AN223" s="242"/>
      <c r="AO223" s="413"/>
      <c r="AP223" s="246"/>
      <c r="AQ223" s="246"/>
      <c r="AR223" s="246"/>
      <c r="AS223" s="246"/>
      <c r="AT223" s="246"/>
      <c r="AU223" s="246"/>
    </row>
    <row r="224" spans="1:134" x14ac:dyDescent="0.35">
      <c r="A224" s="544" t="s">
        <v>189</v>
      </c>
      <c r="B224" s="545"/>
      <c r="C224" s="545"/>
      <c r="D224" s="545"/>
      <c r="E224" s="545"/>
      <c r="F224" s="545"/>
      <c r="G224" s="545"/>
      <c r="H224" s="545"/>
      <c r="I224" s="545"/>
      <c r="J224" s="244">
        <f>SUM(J221, J207, J201, H194)</f>
        <v>0</v>
      </c>
      <c r="K224" s="244">
        <f>SUM( K221, K207, K201, K194)</f>
        <v>0</v>
      </c>
      <c r="L224" s="244">
        <f>SUM( L221, L207, L201, L194)</f>
        <v>0</v>
      </c>
      <c r="M224" s="245">
        <f>SUM(J224:L224)</f>
        <v>0</v>
      </c>
      <c r="N224" s="223"/>
      <c r="P224" s="544" t="s">
        <v>182</v>
      </c>
      <c r="Q224" s="545"/>
      <c r="R224" s="545"/>
      <c r="S224" s="545"/>
      <c r="T224" s="545"/>
      <c r="U224" s="545"/>
      <c r="V224" s="545"/>
      <c r="W224" s="545"/>
      <c r="X224" s="545"/>
      <c r="Y224" s="199">
        <f t="shared" ref="Y224:Y225" si="200">AU144</f>
        <v>0</v>
      </c>
      <c r="Z224" s="300">
        <f>SUM(Z221, Z207, Z201, X194)</f>
        <v>0</v>
      </c>
      <c r="AA224" s="300">
        <f>SUM(AA221, AA207, AA201, AA194)</f>
        <v>0</v>
      </c>
      <c r="AB224" s="300">
        <f>SUM(AB221, AB207, AB201, AB194, )</f>
        <v>0</v>
      </c>
      <c r="AC224" s="300">
        <f t="shared" ref="AC224" si="201">SUM(Z224:AB224)</f>
        <v>0</v>
      </c>
      <c r="AD224" s="301">
        <f>M224-AC224</f>
        <v>0</v>
      </c>
      <c r="AE224" s="246"/>
      <c r="AG224" s="544" t="s">
        <v>182</v>
      </c>
      <c r="AH224" s="545"/>
      <c r="AI224" s="545"/>
      <c r="AJ224" s="545"/>
      <c r="AK224" s="545"/>
      <c r="AL224" s="545"/>
      <c r="AM224" s="545"/>
      <c r="AN224" s="545"/>
      <c r="AO224" s="545"/>
      <c r="AP224" s="205">
        <f t="shared" ref="AP224:AP225" si="202">AU144</f>
        <v>0</v>
      </c>
      <c r="AQ224" s="286">
        <f>SUM( AQ221, AQ207, AQ201, AO194)</f>
        <v>0</v>
      </c>
      <c r="AR224" s="286">
        <f>SUM( AR221, AR207, AR201, AR194)</f>
        <v>0</v>
      </c>
      <c r="AS224" s="286">
        <f>SUM( AS221, AS207, AS201, AS194, )</f>
        <v>0</v>
      </c>
      <c r="AT224" s="286">
        <f t="shared" ref="AT224" si="203">SUM(AQ224:AS224)</f>
        <v>0</v>
      </c>
      <c r="AU224" s="287">
        <f>IF($S$233&lt;&gt;0, AC224+AP224-AT224, M224+AP224-AT224)</f>
        <v>0</v>
      </c>
      <c r="AV224" s="246"/>
    </row>
    <row r="225" spans="1:134" ht="16" thickBot="1" x14ac:dyDescent="0.4">
      <c r="A225" s="540" t="s">
        <v>183</v>
      </c>
      <c r="B225" s="541"/>
      <c r="C225" s="541"/>
      <c r="D225" s="541"/>
      <c r="E225" s="541"/>
      <c r="F225" s="541"/>
      <c r="G225" s="541"/>
      <c r="H225" s="541"/>
      <c r="I225" s="541"/>
      <c r="J225" s="593">
        <f>SUM(K221, L221, K207, L207, K201, L201, K194, L194)</f>
        <v>0</v>
      </c>
      <c r="K225" s="593"/>
      <c r="L225" s="593"/>
      <c r="M225" s="594"/>
      <c r="N225" s="223"/>
      <c r="P225" s="540" t="s">
        <v>183</v>
      </c>
      <c r="Q225" s="541"/>
      <c r="R225" s="541"/>
      <c r="S225" s="541"/>
      <c r="T225" s="541"/>
      <c r="U225" s="541"/>
      <c r="V225" s="541"/>
      <c r="W225" s="541"/>
      <c r="X225" s="541"/>
      <c r="Y225" s="200">
        <f t="shared" si="200"/>
        <v>0</v>
      </c>
      <c r="Z225" s="588">
        <f>SUM(AA221, AB221, AA207, AB207, AA201, AB201, AA194, AB194)</f>
        <v>0</v>
      </c>
      <c r="AA225" s="588"/>
      <c r="AB225" s="588"/>
      <c r="AC225" s="588"/>
      <c r="AD225" s="330">
        <f>M225-Z225</f>
        <v>0</v>
      </c>
      <c r="AE225" s="223"/>
      <c r="AG225" s="540" t="s">
        <v>183</v>
      </c>
      <c r="AH225" s="541"/>
      <c r="AI225" s="541"/>
      <c r="AJ225" s="541"/>
      <c r="AK225" s="541"/>
      <c r="AL225" s="541"/>
      <c r="AM225" s="541"/>
      <c r="AN225" s="541"/>
      <c r="AO225" s="541"/>
      <c r="AP225" s="306">
        <f t="shared" si="202"/>
        <v>0</v>
      </c>
      <c r="AQ225" s="539">
        <f>SUM( AR221, AS221, AR207, AS207, AR201, AS201, AR194, AS194)</f>
        <v>0</v>
      </c>
      <c r="AR225" s="539"/>
      <c r="AS225" s="539"/>
      <c r="AT225" s="539"/>
      <c r="AU225" s="276">
        <f>IF($S$233&lt;&gt;0, AC225+AP225-AT225, M225+AP225-AT225)</f>
        <v>0</v>
      </c>
    </row>
    <row r="226" spans="1:134" s="224" customFormat="1" ht="16" thickBot="1" x14ac:dyDescent="0.4">
      <c r="A226" s="358"/>
      <c r="B226" s="413"/>
      <c r="C226" s="413"/>
      <c r="D226" s="413"/>
      <c r="E226" s="413"/>
      <c r="F226" s="413"/>
      <c r="G226" s="413"/>
      <c r="H226" s="413"/>
      <c r="I226" s="413"/>
      <c r="J226" s="258"/>
      <c r="K226" s="258"/>
      <c r="L226" s="258"/>
      <c r="M226" s="358"/>
      <c r="N226" s="223"/>
      <c r="O226" s="357"/>
      <c r="P226" s="358"/>
      <c r="Q226" s="413"/>
      <c r="R226" s="413"/>
      <c r="S226" s="413"/>
      <c r="T226" s="413"/>
      <c r="U226" s="413"/>
      <c r="V226" s="413"/>
      <c r="W226" s="413"/>
      <c r="X226" s="413"/>
      <c r="Y226" s="258"/>
      <c r="Z226" s="258"/>
      <c r="AA226" s="258"/>
      <c r="AB226" s="358"/>
      <c r="AC226" s="358"/>
      <c r="AD226" s="358"/>
      <c r="AE226" s="223"/>
      <c r="AF226" s="357"/>
      <c r="AG226" s="358"/>
      <c r="AH226" s="413"/>
      <c r="AI226" s="413"/>
      <c r="AJ226" s="413"/>
      <c r="AK226" s="413"/>
      <c r="AL226" s="413"/>
      <c r="AM226" s="413"/>
      <c r="AN226" s="413"/>
      <c r="AO226" s="413"/>
      <c r="AP226" s="258"/>
      <c r="AQ226" s="258"/>
      <c r="AR226" s="258"/>
      <c r="AS226" s="358"/>
      <c r="AT226" s="358"/>
      <c r="AU226" s="358"/>
      <c r="AV226" s="357"/>
      <c r="AW226" s="357"/>
      <c r="AX226" s="357"/>
      <c r="AY226" s="357"/>
      <c r="AZ226" s="357"/>
      <c r="BA226" s="357"/>
      <c r="BB226" s="357"/>
      <c r="BC226" s="357"/>
      <c r="BD226" s="357"/>
      <c r="BE226" s="357"/>
      <c r="BF226" s="357"/>
      <c r="BG226" s="357"/>
      <c r="BH226" s="357"/>
      <c r="BI226" s="357"/>
      <c r="BJ226" s="357"/>
      <c r="BK226" s="357"/>
      <c r="BL226" s="357"/>
      <c r="BM226" s="357"/>
      <c r="BN226" s="357"/>
      <c r="BO226" s="357"/>
      <c r="BP226" s="357"/>
      <c r="BQ226" s="357"/>
      <c r="BR226" s="357"/>
      <c r="BS226" s="357"/>
      <c r="BT226" s="357"/>
      <c r="BU226" s="357"/>
      <c r="BV226" s="357"/>
      <c r="BW226" s="357"/>
      <c r="BX226" s="357"/>
      <c r="BY226" s="357"/>
      <c r="BZ226" s="357"/>
      <c r="CA226" s="357"/>
      <c r="CB226" s="357"/>
      <c r="CC226" s="357"/>
      <c r="CD226" s="357"/>
      <c r="CE226" s="357"/>
      <c r="CF226" s="357"/>
      <c r="CG226" s="357"/>
      <c r="CH226" s="357"/>
      <c r="CI226" s="357"/>
      <c r="CJ226" s="357"/>
      <c r="CK226" s="357"/>
      <c r="CL226" s="357"/>
      <c r="CM226" s="357"/>
      <c r="CN226" s="357"/>
      <c r="CO226" s="357"/>
      <c r="CP226" s="357"/>
      <c r="CQ226" s="357"/>
      <c r="CR226" s="357"/>
      <c r="CS226" s="357"/>
      <c r="CT226" s="357"/>
      <c r="CU226" s="357"/>
      <c r="CV226" s="357"/>
      <c r="CW226" s="357"/>
      <c r="CX226" s="357"/>
      <c r="CY226" s="357"/>
      <c r="CZ226" s="357"/>
      <c r="DA226" s="357"/>
      <c r="DB226" s="357"/>
      <c r="DC226" s="357"/>
      <c r="DD226" s="357"/>
      <c r="DE226" s="357"/>
      <c r="DF226" s="357"/>
      <c r="DG226" s="357"/>
      <c r="DH226" s="357"/>
      <c r="DI226" s="357"/>
      <c r="DJ226" s="357"/>
      <c r="DK226" s="357"/>
      <c r="DL226" s="357"/>
      <c r="DM226" s="357"/>
      <c r="DN226" s="357"/>
      <c r="DO226" s="357"/>
      <c r="DP226" s="357"/>
      <c r="DQ226" s="357"/>
      <c r="DR226" s="357"/>
      <c r="DS226" s="357"/>
      <c r="DT226" s="357"/>
      <c r="DU226" s="357"/>
      <c r="DV226" s="357"/>
      <c r="DW226" s="357"/>
      <c r="DX226" s="357"/>
      <c r="DY226" s="357"/>
      <c r="DZ226" s="357"/>
      <c r="EA226" s="357"/>
      <c r="EB226" s="357"/>
      <c r="EC226" s="357"/>
      <c r="ED226" s="357"/>
    </row>
    <row r="227" spans="1:134" s="242" customFormat="1" x14ac:dyDescent="0.35">
      <c r="A227" s="502" t="s">
        <v>100</v>
      </c>
      <c r="B227" s="503"/>
      <c r="C227" s="503"/>
      <c r="D227" s="503"/>
      <c r="E227" s="503"/>
      <c r="F227" s="503"/>
      <c r="G227" s="503"/>
      <c r="H227" s="503"/>
      <c r="I227" s="503"/>
      <c r="J227" s="425" t="s">
        <v>17</v>
      </c>
      <c r="K227" s="542" t="s">
        <v>4</v>
      </c>
      <c r="L227" s="542"/>
      <c r="M227" s="418" t="s">
        <v>49</v>
      </c>
      <c r="N227" s="261"/>
      <c r="P227" s="502" t="s">
        <v>100</v>
      </c>
      <c r="Q227" s="503"/>
      <c r="R227" s="503"/>
      <c r="S227" s="503"/>
      <c r="T227" s="503"/>
      <c r="U227" s="503"/>
      <c r="V227" s="503"/>
      <c r="W227" s="503"/>
      <c r="X227" s="503"/>
      <c r="Y227" s="414" t="s">
        <v>111</v>
      </c>
      <c r="Z227" s="425" t="s">
        <v>77</v>
      </c>
      <c r="AA227" s="542" t="s">
        <v>4</v>
      </c>
      <c r="AB227" s="542"/>
      <c r="AC227" s="414" t="s">
        <v>18</v>
      </c>
      <c r="AD227" s="268" t="s">
        <v>114</v>
      </c>
      <c r="AE227" s="261"/>
      <c r="AG227" s="502" t="s">
        <v>100</v>
      </c>
      <c r="AH227" s="503"/>
      <c r="AI227" s="503"/>
      <c r="AJ227" s="503"/>
      <c r="AK227" s="503"/>
      <c r="AL227" s="503"/>
      <c r="AM227" s="503"/>
      <c r="AN227" s="503"/>
      <c r="AO227" s="503"/>
      <c r="AP227" s="414" t="s">
        <v>111</v>
      </c>
      <c r="AQ227" s="425" t="s">
        <v>212</v>
      </c>
      <c r="AR227" s="542" t="s">
        <v>4</v>
      </c>
      <c r="AS227" s="542"/>
      <c r="AT227" s="414" t="s">
        <v>214</v>
      </c>
      <c r="AU227" s="268" t="s">
        <v>260</v>
      </c>
      <c r="AW227" s="357"/>
      <c r="AX227" s="357"/>
      <c r="AY227" s="357"/>
      <c r="AZ227" s="357"/>
      <c r="BA227" s="357"/>
      <c r="BB227" s="357"/>
      <c r="BC227" s="357"/>
      <c r="BD227" s="357"/>
      <c r="BE227" s="357"/>
      <c r="BF227" s="357"/>
      <c r="BG227" s="357"/>
      <c r="BH227" s="357"/>
      <c r="BI227" s="357"/>
      <c r="BJ227" s="357"/>
      <c r="BK227" s="357"/>
      <c r="BL227" s="357"/>
      <c r="BM227" s="357"/>
      <c r="BN227" s="357"/>
      <c r="BO227" s="357"/>
      <c r="BP227" s="357"/>
      <c r="BQ227" s="357"/>
      <c r="BR227" s="357"/>
      <c r="BS227" s="357"/>
      <c r="BT227" s="357"/>
      <c r="BU227" s="357"/>
      <c r="BV227" s="357"/>
      <c r="BW227" s="357"/>
      <c r="BX227" s="357"/>
      <c r="BY227" s="357"/>
      <c r="BZ227" s="357"/>
      <c r="CA227" s="357"/>
      <c r="CB227" s="357"/>
      <c r="CC227" s="357"/>
      <c r="CD227" s="357"/>
      <c r="CE227" s="357"/>
      <c r="CF227" s="357"/>
      <c r="CG227" s="357"/>
      <c r="CH227" s="357"/>
      <c r="CI227" s="357"/>
      <c r="CJ227" s="357"/>
      <c r="CK227" s="357"/>
      <c r="CL227" s="357"/>
      <c r="CM227" s="357"/>
      <c r="CN227" s="357"/>
      <c r="CO227" s="357"/>
      <c r="CP227" s="357"/>
      <c r="CQ227" s="357"/>
      <c r="CR227" s="357"/>
      <c r="CS227" s="357"/>
      <c r="CT227" s="357"/>
      <c r="CU227" s="357"/>
      <c r="CV227" s="357"/>
      <c r="CW227" s="357"/>
      <c r="CX227" s="357"/>
      <c r="CY227" s="357"/>
      <c r="CZ227" s="357"/>
      <c r="DA227" s="357"/>
      <c r="DB227" s="357"/>
      <c r="DC227" s="357"/>
      <c r="DD227" s="357"/>
      <c r="DE227" s="357"/>
      <c r="DF227" s="357"/>
      <c r="DG227" s="357"/>
      <c r="DH227" s="357"/>
      <c r="DI227" s="357"/>
      <c r="DJ227" s="357"/>
      <c r="DK227" s="357"/>
      <c r="DL227" s="357"/>
      <c r="DM227" s="357"/>
      <c r="DN227" s="357"/>
      <c r="DO227" s="357"/>
      <c r="DP227" s="357"/>
      <c r="DQ227" s="357"/>
      <c r="DR227" s="357"/>
      <c r="DS227" s="357"/>
      <c r="DT227" s="357"/>
      <c r="DU227" s="357"/>
      <c r="DV227" s="357"/>
      <c r="DW227" s="357"/>
      <c r="DX227" s="357"/>
      <c r="DY227" s="357"/>
      <c r="DZ227" s="357"/>
      <c r="EA227" s="357"/>
      <c r="EB227" s="357"/>
      <c r="EC227" s="357"/>
      <c r="ED227" s="357"/>
    </row>
    <row r="228" spans="1:134" ht="16" thickBot="1" x14ac:dyDescent="0.4">
      <c r="A228" s="540" t="s">
        <v>37</v>
      </c>
      <c r="B228" s="541"/>
      <c r="C228" s="541"/>
      <c r="D228" s="541"/>
      <c r="E228" s="541"/>
      <c r="F228" s="541"/>
      <c r="G228" s="541"/>
      <c r="H228" s="541"/>
      <c r="I228" s="541"/>
      <c r="J228" s="243">
        <f>(SUM(J221, J207, J201, H194))*'Cumulative Budget'!$G$36</f>
        <v>0</v>
      </c>
      <c r="K228" s="593">
        <f>(SUM(K221, L221, K207, L207, K201, L201, K194, L194))*'Cumulative Budget'!$G$36</f>
        <v>0</v>
      </c>
      <c r="L228" s="593"/>
      <c r="M228" s="237">
        <f t="shared" ref="M228" si="204">SUM(J228:L228)</f>
        <v>0</v>
      </c>
      <c r="N228" s="223"/>
      <c r="P228" s="540" t="s">
        <v>37</v>
      </c>
      <c r="Q228" s="541"/>
      <c r="R228" s="541"/>
      <c r="S228" s="541"/>
      <c r="T228" s="541"/>
      <c r="U228" s="541"/>
      <c r="V228" s="541"/>
      <c r="W228" s="541"/>
      <c r="X228" s="541"/>
      <c r="Y228" s="200">
        <f t="shared" ref="Y228:Y230" si="205">AU148</f>
        <v>0</v>
      </c>
      <c r="Z228" s="302">
        <f>(SUM(Z221, Z207, Z201, X194))*'Cumulative Budget'!$G$36</f>
        <v>0</v>
      </c>
      <c r="AA228" s="588">
        <f>(SUM(AA221, AB221, AA207, AB207, AA201, AB201, AA194, AB194))*'Cumulative Budget'!$G$36</f>
        <v>0</v>
      </c>
      <c r="AB228" s="588"/>
      <c r="AC228" s="293">
        <f t="shared" ref="AC228" si="206">SUM(Z228:AB228)</f>
        <v>0</v>
      </c>
      <c r="AD228" s="294">
        <f t="shared" ref="AD228" si="207">M228-AC228</f>
        <v>0</v>
      </c>
      <c r="AE228" s="223"/>
      <c r="AG228" s="540" t="s">
        <v>37</v>
      </c>
      <c r="AH228" s="541"/>
      <c r="AI228" s="541"/>
      <c r="AJ228" s="541"/>
      <c r="AK228" s="541"/>
      <c r="AL228" s="541"/>
      <c r="AM228" s="541"/>
      <c r="AN228" s="541"/>
      <c r="AO228" s="541"/>
      <c r="AP228" s="306">
        <f t="shared" ref="AP228:AP230" si="208">AU148</f>
        <v>0</v>
      </c>
      <c r="AQ228" s="443">
        <v>0</v>
      </c>
      <c r="AR228" s="563">
        <v>0</v>
      </c>
      <c r="AS228" s="563"/>
      <c r="AT228" s="275">
        <f>SUM(AQ228:AS228)</f>
        <v>0</v>
      </c>
      <c r="AU228" s="276">
        <f>IF($S$233&lt;&gt;0, AC228+AP228-AT228, M228+AP228-AT228)</f>
        <v>0</v>
      </c>
    </row>
    <row r="229" spans="1:134" s="358" customFormat="1" ht="16" thickBot="1" x14ac:dyDescent="0.4">
      <c r="A229" s="359" t="s">
        <v>99</v>
      </c>
      <c r="B229" s="359"/>
      <c r="J229" s="233"/>
      <c r="K229" s="233"/>
      <c r="L229" s="233"/>
      <c r="M229" s="233"/>
      <c r="N229" s="223"/>
      <c r="O229" s="357"/>
      <c r="P229" s="359" t="s">
        <v>99</v>
      </c>
      <c r="Q229" s="359"/>
      <c r="Z229" s="233"/>
      <c r="AA229" s="233"/>
      <c r="AB229" s="233"/>
      <c r="AC229" s="233"/>
      <c r="AD229" s="233"/>
      <c r="AE229" s="223"/>
      <c r="AG229" s="359" t="s">
        <v>99</v>
      </c>
      <c r="AH229" s="359"/>
      <c r="AQ229" s="233"/>
      <c r="AR229" s="233"/>
      <c r="AS229" s="233"/>
      <c r="AT229" s="233"/>
      <c r="AU229" s="233"/>
      <c r="AV229" s="357"/>
      <c r="AW229" s="357"/>
      <c r="AX229" s="357"/>
      <c r="AY229" s="357"/>
      <c r="AZ229" s="357"/>
      <c r="BA229" s="357"/>
      <c r="BB229" s="357"/>
      <c r="BC229" s="357"/>
      <c r="BD229" s="357"/>
      <c r="BE229" s="357"/>
      <c r="BF229" s="357"/>
      <c r="BG229" s="357"/>
      <c r="BH229" s="357"/>
      <c r="BI229" s="357"/>
      <c r="BJ229" s="357"/>
      <c r="BK229" s="357"/>
      <c r="BL229" s="357"/>
      <c r="BM229" s="357"/>
      <c r="BN229" s="357"/>
      <c r="BO229" s="357"/>
      <c r="BP229" s="357"/>
      <c r="BQ229" s="357"/>
      <c r="BR229" s="357"/>
      <c r="BS229" s="357"/>
      <c r="BT229" s="357"/>
      <c r="BU229" s="357"/>
      <c r="BV229" s="357"/>
      <c r="BW229" s="357"/>
      <c r="BX229" s="357"/>
      <c r="BY229" s="357"/>
      <c r="BZ229" s="357"/>
      <c r="CA229" s="357"/>
      <c r="CB229" s="357"/>
      <c r="CC229" s="357"/>
      <c r="CD229" s="357"/>
      <c r="CE229" s="357"/>
      <c r="CF229" s="357"/>
      <c r="CG229" s="357"/>
      <c r="CH229" s="357"/>
      <c r="CI229" s="357"/>
      <c r="CJ229" s="357"/>
      <c r="CK229" s="357"/>
      <c r="CL229" s="357"/>
      <c r="CM229" s="357"/>
      <c r="CN229" s="357"/>
      <c r="CO229" s="357"/>
      <c r="CP229" s="357"/>
      <c r="CQ229" s="357"/>
      <c r="CR229" s="357"/>
      <c r="CS229" s="357"/>
      <c r="CT229" s="357"/>
      <c r="CU229" s="357"/>
      <c r="CV229" s="357"/>
      <c r="CW229" s="357"/>
      <c r="CX229" s="357"/>
      <c r="CY229" s="357"/>
      <c r="CZ229" s="357"/>
      <c r="DA229" s="357"/>
      <c r="DB229" s="357"/>
      <c r="DC229" s="357"/>
      <c r="DD229" s="357"/>
      <c r="DE229" s="357"/>
      <c r="DF229" s="357"/>
      <c r="DG229" s="357"/>
      <c r="DH229" s="357"/>
      <c r="DI229" s="357"/>
      <c r="DJ229" s="357"/>
      <c r="DK229" s="357"/>
      <c r="DL229" s="357"/>
      <c r="DM229" s="357"/>
      <c r="DN229" s="357"/>
      <c r="DO229" s="357"/>
      <c r="DP229" s="357"/>
      <c r="DQ229" s="357"/>
      <c r="DR229" s="357"/>
      <c r="DS229" s="357"/>
      <c r="DT229" s="357"/>
      <c r="DU229" s="357"/>
      <c r="DV229" s="357"/>
      <c r="DW229" s="357"/>
      <c r="DX229" s="357"/>
      <c r="DY229" s="357"/>
      <c r="DZ229" s="357"/>
      <c r="EA229" s="357"/>
      <c r="EB229" s="357"/>
      <c r="EC229" s="357"/>
      <c r="ED229" s="357"/>
    </row>
    <row r="230" spans="1:134" s="331" customFormat="1" ht="16" thickBot="1" x14ac:dyDescent="0.4">
      <c r="A230" s="621" t="s">
        <v>101</v>
      </c>
      <c r="B230" s="622"/>
      <c r="C230" s="622"/>
      <c r="D230" s="622"/>
      <c r="E230" s="622"/>
      <c r="F230" s="622"/>
      <c r="G230" s="622"/>
      <c r="H230" s="622"/>
      <c r="I230" s="622"/>
      <c r="J230" s="239">
        <f xml:space="preserve"> SUM(J228, J221, J207, J201, H194)</f>
        <v>0</v>
      </c>
      <c r="K230" s="211">
        <f xml:space="preserve"> SUM(K228, K221, K207, K201, K194)</f>
        <v>0</v>
      </c>
      <c r="L230" s="239">
        <f xml:space="preserve"> SUM(L221, L207, L201, L194)</f>
        <v>0</v>
      </c>
      <c r="M230" s="240">
        <f>SUM(J230:L230)</f>
        <v>0</v>
      </c>
      <c r="N230" s="246"/>
      <c r="P230" s="589" t="s">
        <v>101</v>
      </c>
      <c r="Q230" s="590"/>
      <c r="R230" s="590"/>
      <c r="S230" s="590"/>
      <c r="T230" s="590"/>
      <c r="U230" s="590"/>
      <c r="V230" s="590"/>
      <c r="W230" s="590"/>
      <c r="X230" s="590"/>
      <c r="Y230" s="201">
        <f t="shared" si="205"/>
        <v>0</v>
      </c>
      <c r="Z230" s="303">
        <f xml:space="preserve"> SUM(Z228, Z221, Z207, Z201, X194)</f>
        <v>0</v>
      </c>
      <c r="AA230" s="212">
        <f xml:space="preserve"> SUM(AA228, AA221, AA207, AA201, AA194)</f>
        <v>0</v>
      </c>
      <c r="AB230" s="303">
        <f xml:space="preserve"> SUM(AB221, AB207, AB201, AB194)</f>
        <v>0</v>
      </c>
      <c r="AC230" s="297">
        <f>SUM(Z230:AB230)</f>
        <v>0</v>
      </c>
      <c r="AD230" s="298">
        <f t="shared" ref="AD230" si="209">M230-AC230</f>
        <v>0</v>
      </c>
      <c r="AE230" s="246"/>
      <c r="AG230" s="564" t="s">
        <v>101</v>
      </c>
      <c r="AH230" s="565"/>
      <c r="AI230" s="565"/>
      <c r="AJ230" s="565"/>
      <c r="AK230" s="565"/>
      <c r="AL230" s="565"/>
      <c r="AM230" s="565"/>
      <c r="AN230" s="565"/>
      <c r="AO230" s="565"/>
      <c r="AP230" s="206">
        <f t="shared" si="208"/>
        <v>0</v>
      </c>
      <c r="AQ230" s="288">
        <f xml:space="preserve"> SUM(AQ228, AQ221, AQ207, AQ201, AO194)</f>
        <v>0</v>
      </c>
      <c r="AR230" s="213">
        <f xml:space="preserve"> SUM(AR228, AR221, AR207, AR201, AR194)</f>
        <v>0</v>
      </c>
      <c r="AS230" s="288">
        <f xml:space="preserve"> SUM(AS221, AS207, AS201, AS194)</f>
        <v>0</v>
      </c>
      <c r="AT230" s="279">
        <f>SUM(AQ230:AS230)</f>
        <v>0</v>
      </c>
      <c r="AU230" s="280">
        <f>IF($S$233&lt;&gt;0, AC230+AP230-AT230, M230+AP230-AT230)</f>
        <v>0</v>
      </c>
    </row>
    <row r="231" spans="1:134" x14ac:dyDescent="0.35">
      <c r="F231" s="357"/>
      <c r="G231" s="357"/>
      <c r="N231" s="223"/>
    </row>
    <row r="232" spans="1:134" ht="16" thickBot="1" x14ac:dyDescent="0.4">
      <c r="F232" s="357"/>
      <c r="G232" s="357"/>
      <c r="AG232" s="270"/>
      <c r="AH232" s="270"/>
    </row>
    <row r="233" spans="1:134" x14ac:dyDescent="0.35">
      <c r="B233" s="576" t="s">
        <v>230</v>
      </c>
      <c r="C233" s="577"/>
      <c r="D233" s="264">
        <f>J230</f>
        <v>0</v>
      </c>
      <c r="F233" s="357"/>
      <c r="G233" s="357"/>
      <c r="O233" s="309"/>
      <c r="P233" s="645" t="s">
        <v>230</v>
      </c>
      <c r="Q233" s="646"/>
      <c r="R233" s="646"/>
      <c r="S233" s="351">
        <f>Z230</f>
        <v>0</v>
      </c>
      <c r="T233" s="646" t="s">
        <v>104</v>
      </c>
      <c r="U233" s="646"/>
      <c r="V233" s="160">
        <f>D233-S233</f>
        <v>0</v>
      </c>
      <c r="W233" s="430"/>
      <c r="X233" s="601"/>
      <c r="Y233" s="601"/>
      <c r="Z233" s="430"/>
      <c r="AA233" s="430"/>
      <c r="AF233" s="309"/>
      <c r="AG233" s="609" t="s">
        <v>191</v>
      </c>
      <c r="AH233" s="554"/>
      <c r="AI233" s="637">
        <f>AQ230</f>
        <v>0</v>
      </c>
      <c r="AJ233" s="637"/>
      <c r="AK233" s="548" t="s">
        <v>196</v>
      </c>
      <c r="AL233" s="548"/>
      <c r="AM233" s="287">
        <f>IF($S$73&lt;&gt;0, S233+'Year 1'!AM265-AI233, D233+'Year 1'!AM265-AI233)</f>
        <v>0</v>
      </c>
      <c r="AO233" s="315" t="s">
        <v>89</v>
      </c>
      <c r="AP233" s="556"/>
      <c r="AQ233" s="556"/>
      <c r="AR233" s="556" t="s">
        <v>90</v>
      </c>
      <c r="AS233" s="612"/>
    </row>
    <row r="234" spans="1:134" x14ac:dyDescent="0.35">
      <c r="B234" s="535" t="s">
        <v>231</v>
      </c>
      <c r="C234" s="536"/>
      <c r="D234" s="390">
        <f>K230</f>
        <v>0</v>
      </c>
      <c r="F234" s="357"/>
      <c r="G234" s="357"/>
      <c r="O234" s="309"/>
      <c r="P234" s="585" t="s">
        <v>231</v>
      </c>
      <c r="Q234" s="586"/>
      <c r="R234" s="586"/>
      <c r="S234" s="393">
        <f>AA230</f>
        <v>0</v>
      </c>
      <c r="T234" s="585" t="s">
        <v>105</v>
      </c>
      <c r="U234" s="586"/>
      <c r="V234" s="161">
        <f>D234-S234</f>
        <v>0</v>
      </c>
      <c r="W234" s="430"/>
      <c r="X234" s="604"/>
      <c r="Y234" s="604"/>
      <c r="Z234" s="604"/>
      <c r="AA234" s="604"/>
      <c r="AF234" s="309"/>
      <c r="AG234" s="549" t="s">
        <v>192</v>
      </c>
      <c r="AH234" s="550"/>
      <c r="AI234" s="639">
        <f>AR230</f>
        <v>0</v>
      </c>
      <c r="AJ234" s="606"/>
      <c r="AK234" s="550" t="s">
        <v>197</v>
      </c>
      <c r="AL234" s="550"/>
      <c r="AM234" s="278">
        <f>IF($S$73&lt;&gt;0, S234+'Year 1'!AM266-AI234, D234+'Year 1'!AM266-AI234)</f>
        <v>0</v>
      </c>
      <c r="AO234" s="314" t="s">
        <v>91</v>
      </c>
      <c r="AP234" s="532"/>
      <c r="AQ234" s="532"/>
      <c r="AR234" s="532"/>
      <c r="AS234" s="562"/>
    </row>
    <row r="235" spans="1:134" ht="16" thickBot="1" x14ac:dyDescent="0.4">
      <c r="B235" s="535" t="s">
        <v>135</v>
      </c>
      <c r="C235" s="536"/>
      <c r="D235" s="265">
        <f>L230</f>
        <v>0</v>
      </c>
      <c r="F235" s="357"/>
      <c r="G235" s="357"/>
      <c r="O235" s="309"/>
      <c r="P235" s="585" t="s">
        <v>135</v>
      </c>
      <c r="Q235" s="586"/>
      <c r="R235" s="586"/>
      <c r="S235" s="189">
        <f>AB230</f>
        <v>0</v>
      </c>
      <c r="T235" s="585" t="s">
        <v>106</v>
      </c>
      <c r="U235" s="586"/>
      <c r="V235" s="161">
        <f>D235-S235</f>
        <v>0</v>
      </c>
      <c r="W235" s="430"/>
      <c r="X235" s="601"/>
      <c r="Y235" s="601"/>
      <c r="Z235" s="430"/>
      <c r="AA235" s="430"/>
      <c r="AF235" s="309"/>
      <c r="AG235" s="549" t="s">
        <v>193</v>
      </c>
      <c r="AH235" s="550"/>
      <c r="AI235" s="606">
        <f>AS230</f>
        <v>0</v>
      </c>
      <c r="AJ235" s="606"/>
      <c r="AK235" s="550" t="s">
        <v>198</v>
      </c>
      <c r="AL235" s="550"/>
      <c r="AM235" s="278">
        <f>IF($S$73&lt;&gt;0, S235+'Year 1'!AM267-AI235, D235+'Year 1'!AM267-AI235)</f>
        <v>0</v>
      </c>
      <c r="AO235" s="318" t="s">
        <v>92</v>
      </c>
      <c r="AP235" s="557"/>
      <c r="AQ235" s="557"/>
      <c r="AR235" s="557" t="s">
        <v>90</v>
      </c>
      <c r="AS235" s="613"/>
    </row>
    <row r="236" spans="1:134" ht="16" thickBot="1" x14ac:dyDescent="0.4">
      <c r="B236" s="535" t="s">
        <v>232</v>
      </c>
      <c r="C236" s="536"/>
      <c r="D236" s="390">
        <f>K230+L230</f>
        <v>0</v>
      </c>
      <c r="F236" s="357"/>
      <c r="G236" s="357"/>
      <c r="O236" s="309"/>
      <c r="P236" s="585" t="s">
        <v>232</v>
      </c>
      <c r="Q236" s="586"/>
      <c r="R236" s="586"/>
      <c r="S236" s="393">
        <f>SUM(S234:S235)</f>
        <v>0</v>
      </c>
      <c r="T236" s="585" t="s">
        <v>107</v>
      </c>
      <c r="U236" s="586"/>
      <c r="V236" s="161">
        <f>D236-S236</f>
        <v>0</v>
      </c>
      <c r="W236" s="431"/>
      <c r="X236" s="431"/>
      <c r="Y236" s="431"/>
      <c r="Z236" s="431"/>
      <c r="AA236" s="431"/>
      <c r="AF236" s="309"/>
      <c r="AG236" s="549" t="s">
        <v>194</v>
      </c>
      <c r="AH236" s="550"/>
      <c r="AI236" s="639">
        <f>SUM(AI234:AI235)</f>
        <v>0</v>
      </c>
      <c r="AJ236" s="606"/>
      <c r="AK236" s="550" t="s">
        <v>200</v>
      </c>
      <c r="AL236" s="550"/>
      <c r="AM236" s="278">
        <f>IF($S$73&lt;&gt;0, S236+'Year 1'!AM268-AI236, D236+'Year 1'!AM268-AI236)</f>
        <v>0</v>
      </c>
      <c r="AO236" s="431"/>
      <c r="AP236" s="431"/>
      <c r="AQ236" s="431"/>
      <c r="AR236" s="431"/>
      <c r="AS236" s="431"/>
    </row>
    <row r="237" spans="1:134" ht="16" thickBot="1" x14ac:dyDescent="0.4">
      <c r="B237" s="535" t="s">
        <v>233</v>
      </c>
      <c r="C237" s="536"/>
      <c r="D237" s="265">
        <f>M230</f>
        <v>0</v>
      </c>
      <c r="F237" s="357"/>
      <c r="G237" s="357"/>
      <c r="O237" s="309"/>
      <c r="P237" s="585" t="s">
        <v>233</v>
      </c>
      <c r="Q237" s="586"/>
      <c r="R237" s="586"/>
      <c r="S237" s="189">
        <f>AC230</f>
        <v>0</v>
      </c>
      <c r="T237" s="580" t="s">
        <v>108</v>
      </c>
      <c r="U237" s="580"/>
      <c r="V237" s="196">
        <f>D237-S237</f>
        <v>0</v>
      </c>
      <c r="W237" s="602"/>
      <c r="X237" s="602"/>
      <c r="Y237" s="604"/>
      <c r="Z237" s="604"/>
      <c r="AA237" s="604"/>
      <c r="AB237" s="358"/>
      <c r="AC237" s="358"/>
      <c r="AD237" s="358"/>
      <c r="AF237" s="309"/>
      <c r="AG237" s="549" t="s">
        <v>271</v>
      </c>
      <c r="AH237" s="550"/>
      <c r="AI237" s="606">
        <f>AT230</f>
        <v>0</v>
      </c>
      <c r="AJ237" s="606"/>
      <c r="AK237" s="611" t="s">
        <v>272</v>
      </c>
      <c r="AL237" s="611"/>
      <c r="AM237" s="312">
        <f>IF($S$73&lt;&gt;0, S237+'Year 1'!AM269-AI237, D237+'Year 1'!AM269-AI237)</f>
        <v>0</v>
      </c>
      <c r="AO237" s="428" t="s">
        <v>93</v>
      </c>
      <c r="AP237" s="429"/>
      <c r="AQ237" s="630"/>
      <c r="AR237" s="630"/>
      <c r="AS237" s="631"/>
      <c r="AT237" s="358"/>
      <c r="AU237" s="358"/>
    </row>
    <row r="238" spans="1:134" x14ac:dyDescent="0.35">
      <c r="B238" s="535" t="s">
        <v>174</v>
      </c>
      <c r="C238" s="536"/>
      <c r="D238" s="324" t="e">
        <f>L230/K230</f>
        <v>#DIV/0!</v>
      </c>
      <c r="F238" s="357"/>
      <c r="G238" s="357"/>
      <c r="O238" s="309"/>
      <c r="P238" s="585" t="s">
        <v>174</v>
      </c>
      <c r="Q238" s="586"/>
      <c r="R238" s="586"/>
      <c r="S238" s="203" t="e">
        <f>S235/S234</f>
        <v>#DIV/0!</v>
      </c>
      <c r="T238" s="188"/>
      <c r="U238" s="188"/>
      <c r="V238" s="190"/>
      <c r="W238" s="358"/>
      <c r="X238" s="358"/>
      <c r="Y238" s="358"/>
      <c r="Z238" s="358"/>
      <c r="AA238" s="358"/>
      <c r="AF238" s="309"/>
      <c r="AG238" s="624" t="s">
        <v>208</v>
      </c>
      <c r="AH238" s="617"/>
      <c r="AI238" s="607" t="e">
        <f>AQ228/AQ230</f>
        <v>#DIV/0!</v>
      </c>
      <c r="AJ238" s="608"/>
      <c r="AK238" s="167"/>
      <c r="AL238" s="166"/>
      <c r="AM238" s="166"/>
      <c r="AO238" s="358"/>
      <c r="AP238" s="358"/>
      <c r="AQ238" s="358"/>
      <c r="AR238" s="358"/>
      <c r="AS238" s="358"/>
    </row>
    <row r="239" spans="1:134" ht="16" thickBot="1" x14ac:dyDescent="0.4">
      <c r="B239" s="537" t="s">
        <v>144</v>
      </c>
      <c r="C239" s="538"/>
      <c r="D239" s="266" t="e">
        <f>D242 &amp; D243 &amp; D244</f>
        <v>#DIV/0!</v>
      </c>
      <c r="F239" s="357"/>
      <c r="G239" s="357"/>
      <c r="O239" s="309"/>
      <c r="P239" s="638" t="s">
        <v>144</v>
      </c>
      <c r="Q239" s="580"/>
      <c r="R239" s="580"/>
      <c r="S239" s="204" t="e">
        <f>S242 &amp; S243 &amp; S244</f>
        <v>#DIV/0!</v>
      </c>
      <c r="T239" s="188"/>
      <c r="U239" s="188"/>
      <c r="V239" s="190"/>
      <c r="AF239" s="309"/>
      <c r="AG239" s="537" t="s">
        <v>209</v>
      </c>
      <c r="AH239" s="538"/>
      <c r="AI239" s="647" t="e">
        <f>AR228/(AR230+AS230)</f>
        <v>#DIV/0!</v>
      </c>
      <c r="AJ239" s="648"/>
    </row>
    <row r="240" spans="1:134" x14ac:dyDescent="0.35">
      <c r="F240" s="357"/>
      <c r="G240" s="357"/>
      <c r="S240" s="166"/>
    </row>
    <row r="241" spans="1:47" x14ac:dyDescent="0.35">
      <c r="F241" s="357"/>
      <c r="G241" s="357"/>
    </row>
    <row r="242" spans="1:47" x14ac:dyDescent="0.35">
      <c r="D242" s="357" t="e">
        <f>D233/D233</f>
        <v>#DIV/0!</v>
      </c>
      <c r="F242" s="357"/>
      <c r="G242" s="357"/>
      <c r="S242" s="357" t="e">
        <f>S233/S233</f>
        <v>#DIV/0!</v>
      </c>
    </row>
    <row r="243" spans="1:47" x14ac:dyDescent="0.35">
      <c r="D243" s="357" t="s">
        <v>145</v>
      </c>
      <c r="F243" s="357"/>
      <c r="G243" s="357"/>
      <c r="S243" s="357" t="s">
        <v>145</v>
      </c>
    </row>
    <row r="244" spans="1:47" x14ac:dyDescent="0.35">
      <c r="D244" s="225" t="e">
        <f>D236/D233</f>
        <v>#DIV/0!</v>
      </c>
      <c r="F244" s="357"/>
      <c r="G244" s="357"/>
      <c r="S244" s="225" t="e">
        <f>S236/S233</f>
        <v>#DIV/0!</v>
      </c>
    </row>
    <row r="245" spans="1:47" x14ac:dyDescent="0.35">
      <c r="F245" s="357"/>
      <c r="G245" s="357"/>
    </row>
    <row r="246" spans="1:47" ht="16" thickBot="1" x14ac:dyDescent="0.4">
      <c r="F246" s="357"/>
      <c r="G246" s="357"/>
    </row>
    <row r="247" spans="1:47" s="242" customFormat="1" x14ac:dyDescent="0.35">
      <c r="A247" s="519" t="s">
        <v>97</v>
      </c>
      <c r="B247" s="520"/>
      <c r="C247" s="520"/>
      <c r="D247" s="520"/>
      <c r="E247" s="520"/>
      <c r="F247" s="520"/>
      <c r="G247" s="520"/>
      <c r="H247" s="520"/>
      <c r="I247" s="520"/>
      <c r="J247" s="520"/>
      <c r="K247" s="520"/>
      <c r="L247" s="520"/>
      <c r="M247" s="521"/>
      <c r="N247" s="413"/>
      <c r="P247" s="573" t="s">
        <v>259</v>
      </c>
      <c r="Q247" s="574"/>
      <c r="R247" s="574"/>
      <c r="S247" s="574"/>
      <c r="T247" s="574"/>
      <c r="U247" s="574"/>
      <c r="V247" s="574"/>
      <c r="W247" s="574"/>
      <c r="X247" s="574"/>
      <c r="Y247" s="574"/>
      <c r="Z247" s="574"/>
      <c r="AA247" s="574"/>
      <c r="AB247" s="574"/>
      <c r="AC247" s="574"/>
      <c r="AD247" s="575"/>
      <c r="AG247" s="614" t="s">
        <v>274</v>
      </c>
      <c r="AH247" s="615"/>
      <c r="AI247" s="615"/>
      <c r="AJ247" s="615"/>
      <c r="AK247" s="615"/>
      <c r="AL247" s="615"/>
      <c r="AM247" s="615"/>
      <c r="AN247" s="615"/>
      <c r="AO247" s="615"/>
      <c r="AP247" s="615"/>
      <c r="AQ247" s="615"/>
      <c r="AR247" s="615"/>
      <c r="AS247" s="615"/>
      <c r="AT247" s="615"/>
      <c r="AU247" s="616"/>
    </row>
    <row r="248" spans="1:47" s="242" customFormat="1" x14ac:dyDescent="0.35">
      <c r="A248" s="522" t="s">
        <v>7</v>
      </c>
      <c r="B248" s="496"/>
      <c r="C248" s="496"/>
      <c r="D248" s="496"/>
      <c r="E248" s="496"/>
      <c r="F248" s="496"/>
      <c r="G248" s="496"/>
      <c r="H248" s="496"/>
      <c r="I248" s="496"/>
      <c r="J248" s="496"/>
      <c r="K248" s="496"/>
      <c r="L248" s="496"/>
      <c r="M248" s="523"/>
      <c r="N248" s="413"/>
      <c r="P248" s="522" t="s">
        <v>259</v>
      </c>
      <c r="Q248" s="496"/>
      <c r="R248" s="496"/>
      <c r="S248" s="496"/>
      <c r="T248" s="496"/>
      <c r="U248" s="496"/>
      <c r="V248" s="496"/>
      <c r="W248" s="496"/>
      <c r="X248" s="496"/>
      <c r="Y248" s="496"/>
      <c r="Z248" s="496"/>
      <c r="AA248" s="496"/>
      <c r="AB248" s="496"/>
      <c r="AC248" s="496"/>
      <c r="AD248" s="523"/>
      <c r="AG248" s="522" t="s">
        <v>273</v>
      </c>
      <c r="AH248" s="496"/>
      <c r="AI248" s="496"/>
      <c r="AJ248" s="496"/>
      <c r="AK248" s="496"/>
      <c r="AL248" s="496"/>
      <c r="AM248" s="496"/>
      <c r="AN248" s="496"/>
      <c r="AO248" s="496"/>
      <c r="AP248" s="496"/>
      <c r="AQ248" s="496"/>
      <c r="AR248" s="496"/>
      <c r="AS248" s="496"/>
      <c r="AT248" s="496"/>
      <c r="AU248" s="523"/>
    </row>
    <row r="249" spans="1:47" s="165" customFormat="1" x14ac:dyDescent="0.35">
      <c r="A249" s="495" t="s">
        <v>234</v>
      </c>
      <c r="B249" s="491"/>
      <c r="C249" s="525"/>
      <c r="D249" s="525"/>
      <c r="E249" s="525"/>
      <c r="F249" s="525"/>
      <c r="G249" s="409" t="s">
        <v>235</v>
      </c>
      <c r="H249" s="525"/>
      <c r="I249" s="525"/>
      <c r="J249" s="525"/>
      <c r="K249" s="525"/>
      <c r="L249" s="525"/>
      <c r="M249" s="526"/>
      <c r="N249" s="432"/>
      <c r="P249" s="495" t="s">
        <v>234</v>
      </c>
      <c r="Q249" s="491"/>
      <c r="R249" s="525"/>
      <c r="S249" s="525"/>
      <c r="T249" s="525"/>
      <c r="U249" s="525"/>
      <c r="V249" s="525"/>
      <c r="W249" s="409" t="s">
        <v>235</v>
      </c>
      <c r="X249" s="525"/>
      <c r="Y249" s="525"/>
      <c r="Z249" s="525"/>
      <c r="AA249" s="525"/>
      <c r="AB249" s="525"/>
      <c r="AC249" s="525"/>
      <c r="AD249" s="526"/>
      <c r="AG249" s="495" t="s">
        <v>234</v>
      </c>
      <c r="AH249" s="491"/>
      <c r="AI249" s="525"/>
      <c r="AJ249" s="525"/>
      <c r="AK249" s="525"/>
      <c r="AL249" s="525"/>
      <c r="AM249" s="525"/>
      <c r="AN249" s="409" t="s">
        <v>235</v>
      </c>
      <c r="AO249" s="525"/>
      <c r="AP249" s="525"/>
      <c r="AQ249" s="525"/>
      <c r="AR249" s="525"/>
      <c r="AS249" s="525"/>
      <c r="AT249" s="525"/>
      <c r="AU249" s="526"/>
    </row>
    <row r="250" spans="1:47" x14ac:dyDescent="0.35">
      <c r="A250" s="522" t="s">
        <v>0</v>
      </c>
      <c r="B250" s="496"/>
      <c r="C250" s="512"/>
      <c r="D250" s="512"/>
      <c r="E250" s="512"/>
      <c r="F250" s="512"/>
      <c r="G250" s="512"/>
      <c r="H250" s="512"/>
      <c r="I250" s="512"/>
      <c r="J250" s="512"/>
      <c r="K250" s="512"/>
      <c r="L250" s="512"/>
      <c r="M250" s="527"/>
      <c r="P250" s="522" t="s">
        <v>0</v>
      </c>
      <c r="Q250" s="496"/>
      <c r="R250" s="617"/>
      <c r="S250" s="617"/>
      <c r="T250" s="617"/>
      <c r="U250" s="617"/>
      <c r="V250" s="617"/>
      <c r="W250" s="617"/>
      <c r="X250" s="617"/>
      <c r="Y250" s="617"/>
      <c r="Z250" s="617"/>
      <c r="AA250" s="617"/>
      <c r="AB250" s="617"/>
      <c r="AC250" s="617"/>
      <c r="AD250" s="618"/>
      <c r="AG250" s="522" t="s">
        <v>0</v>
      </c>
      <c r="AH250" s="496"/>
      <c r="AI250" s="617"/>
      <c r="AJ250" s="617"/>
      <c r="AK250" s="617"/>
      <c r="AL250" s="617"/>
      <c r="AM250" s="617"/>
      <c r="AN250" s="617"/>
      <c r="AO250" s="617"/>
      <c r="AP250" s="617"/>
      <c r="AQ250" s="617"/>
      <c r="AR250" s="617"/>
      <c r="AS250" s="617"/>
      <c r="AT250" s="617"/>
      <c r="AU250" s="618"/>
    </row>
    <row r="251" spans="1:47" x14ac:dyDescent="0.35">
      <c r="A251" s="522" t="s">
        <v>96</v>
      </c>
      <c r="B251" s="496"/>
      <c r="C251" s="512"/>
      <c r="D251" s="512"/>
      <c r="E251" s="512"/>
      <c r="F251" s="512"/>
      <c r="G251" s="512"/>
      <c r="H251" s="512"/>
      <c r="I251" s="512"/>
      <c r="J251" s="512"/>
      <c r="K251" s="512"/>
      <c r="L251" s="512"/>
      <c r="M251" s="527"/>
      <c r="P251" s="522" t="s">
        <v>96</v>
      </c>
      <c r="Q251" s="496"/>
      <c r="R251" s="617"/>
      <c r="S251" s="617"/>
      <c r="T251" s="617"/>
      <c r="U251" s="617"/>
      <c r="V251" s="617"/>
      <c r="W251" s="617"/>
      <c r="X251" s="617"/>
      <c r="Y251" s="617"/>
      <c r="Z251" s="617"/>
      <c r="AA251" s="617"/>
      <c r="AB251" s="617"/>
      <c r="AC251" s="617"/>
      <c r="AD251" s="618"/>
      <c r="AG251" s="522" t="s">
        <v>96</v>
      </c>
      <c r="AH251" s="496"/>
      <c r="AI251" s="617"/>
      <c r="AJ251" s="617"/>
      <c r="AK251" s="617"/>
      <c r="AL251" s="617"/>
      <c r="AM251" s="617"/>
      <c r="AN251" s="617"/>
      <c r="AO251" s="617"/>
      <c r="AP251" s="617"/>
      <c r="AQ251" s="617"/>
      <c r="AR251" s="617"/>
      <c r="AS251" s="617"/>
      <c r="AT251" s="617"/>
      <c r="AU251" s="618"/>
    </row>
    <row r="252" spans="1:47" ht="16" thickBot="1" x14ac:dyDescent="0.4">
      <c r="A252" s="540" t="s">
        <v>2</v>
      </c>
      <c r="B252" s="541"/>
      <c r="C252" s="528"/>
      <c r="D252" s="528"/>
      <c r="E252" s="528"/>
      <c r="F252" s="528"/>
      <c r="G252" s="528"/>
      <c r="H252" s="528"/>
      <c r="I252" s="528"/>
      <c r="J252" s="528"/>
      <c r="K252" s="528"/>
      <c r="L252" s="528"/>
      <c r="M252" s="529"/>
      <c r="P252" s="540" t="s">
        <v>2</v>
      </c>
      <c r="Q252" s="541"/>
      <c r="R252" s="494"/>
      <c r="S252" s="494"/>
      <c r="T252" s="494"/>
      <c r="U252" s="494"/>
      <c r="V252" s="494"/>
      <c r="W252" s="494"/>
      <c r="X252" s="494"/>
      <c r="Y252" s="494"/>
      <c r="Z252" s="494"/>
      <c r="AA252" s="494"/>
      <c r="AB252" s="494"/>
      <c r="AC252" s="494"/>
      <c r="AD252" s="619"/>
      <c r="AG252" s="540" t="s">
        <v>2</v>
      </c>
      <c r="AH252" s="541"/>
      <c r="AI252" s="494"/>
      <c r="AJ252" s="494"/>
      <c r="AK252" s="494"/>
      <c r="AL252" s="494"/>
      <c r="AM252" s="494"/>
      <c r="AN252" s="494"/>
      <c r="AO252" s="494"/>
      <c r="AP252" s="494"/>
      <c r="AQ252" s="494"/>
      <c r="AR252" s="494"/>
      <c r="AS252" s="494"/>
      <c r="AT252" s="494"/>
      <c r="AU252" s="619"/>
    </row>
    <row r="253" spans="1:47" ht="16" thickBot="1" x14ac:dyDescent="0.4">
      <c r="F253" s="357"/>
      <c r="G253" s="357"/>
    </row>
    <row r="254" spans="1:47" s="242" customFormat="1" x14ac:dyDescent="0.35">
      <c r="A254" s="502" t="s">
        <v>84</v>
      </c>
      <c r="B254" s="503"/>
      <c r="C254" s="503"/>
      <c r="D254" s="503"/>
      <c r="E254" s="503"/>
      <c r="F254" s="503"/>
      <c r="G254" s="503"/>
      <c r="H254" s="503"/>
      <c r="I254" s="503"/>
      <c r="J254" s="503"/>
      <c r="K254" s="503"/>
      <c r="L254" s="503"/>
      <c r="M254" s="518"/>
      <c r="N254" s="413"/>
      <c r="P254" s="502" t="s">
        <v>84</v>
      </c>
      <c r="Q254" s="503"/>
      <c r="R254" s="503"/>
      <c r="S254" s="503"/>
      <c r="T254" s="503"/>
      <c r="U254" s="503"/>
      <c r="V254" s="503"/>
      <c r="W254" s="503"/>
      <c r="X254" s="503"/>
      <c r="Y254" s="503"/>
      <c r="Z254" s="503"/>
      <c r="AA254" s="503"/>
      <c r="AB254" s="503"/>
      <c r="AC254" s="503"/>
      <c r="AD254" s="518"/>
      <c r="AE254" s="413"/>
      <c r="AG254" s="502" t="s">
        <v>84</v>
      </c>
      <c r="AH254" s="503"/>
      <c r="AI254" s="503"/>
      <c r="AJ254" s="503"/>
      <c r="AK254" s="503"/>
      <c r="AL254" s="503"/>
      <c r="AM254" s="503"/>
      <c r="AN254" s="503"/>
      <c r="AO254" s="503"/>
      <c r="AP254" s="503"/>
      <c r="AQ254" s="503"/>
      <c r="AR254" s="503"/>
      <c r="AS254" s="503"/>
      <c r="AT254" s="503"/>
      <c r="AU254" s="518"/>
    </row>
    <row r="255" spans="1:47" s="242" customFormat="1" x14ac:dyDescent="0.35">
      <c r="A255" s="419"/>
      <c r="B255" s="412" t="s">
        <v>85</v>
      </c>
      <c r="C255" s="496" t="s">
        <v>13</v>
      </c>
      <c r="D255" s="496"/>
      <c r="E255" s="424" t="s">
        <v>14</v>
      </c>
      <c r="F255" s="412" t="s">
        <v>171</v>
      </c>
      <c r="G255" s="412" t="s">
        <v>68</v>
      </c>
      <c r="H255" s="422" t="s">
        <v>151</v>
      </c>
      <c r="I255" s="412" t="s">
        <v>80</v>
      </c>
      <c r="J255" s="412" t="s">
        <v>81</v>
      </c>
      <c r="K255" s="422" t="s">
        <v>82</v>
      </c>
      <c r="L255" s="412" t="s">
        <v>150</v>
      </c>
      <c r="M255" s="259" t="s">
        <v>18</v>
      </c>
      <c r="N255" s="413"/>
      <c r="P255" s="419"/>
      <c r="Q255" s="412" t="s">
        <v>85</v>
      </c>
      <c r="R255" s="496" t="s">
        <v>13</v>
      </c>
      <c r="S255" s="496"/>
      <c r="T255" s="424" t="s">
        <v>14</v>
      </c>
      <c r="U255" s="260" t="s">
        <v>260</v>
      </c>
      <c r="V255" s="424" t="s">
        <v>171</v>
      </c>
      <c r="W255" s="424" t="s">
        <v>68</v>
      </c>
      <c r="X255" s="260" t="s">
        <v>151</v>
      </c>
      <c r="Y255" s="424" t="s">
        <v>80</v>
      </c>
      <c r="Z255" s="424" t="s">
        <v>81</v>
      </c>
      <c r="AA255" s="260" t="s">
        <v>82</v>
      </c>
      <c r="AB255" s="424" t="s">
        <v>150</v>
      </c>
      <c r="AC255" s="260" t="s">
        <v>18</v>
      </c>
      <c r="AD255" s="267" t="s">
        <v>114</v>
      </c>
      <c r="AE255" s="413"/>
      <c r="AG255" s="419"/>
      <c r="AH255" s="412" t="s">
        <v>85</v>
      </c>
      <c r="AI255" s="496" t="s">
        <v>13</v>
      </c>
      <c r="AJ255" s="496"/>
      <c r="AK255" s="424" t="s">
        <v>14</v>
      </c>
      <c r="AL255" s="260" t="s">
        <v>260</v>
      </c>
      <c r="AM255" s="424" t="s">
        <v>171</v>
      </c>
      <c r="AN255" s="424" t="s">
        <v>68</v>
      </c>
      <c r="AO255" s="260" t="s">
        <v>151</v>
      </c>
      <c r="AP255" s="424" t="s">
        <v>80</v>
      </c>
      <c r="AQ255" s="424" t="s">
        <v>81</v>
      </c>
      <c r="AR255" s="260" t="s">
        <v>82</v>
      </c>
      <c r="AS255" s="424" t="s">
        <v>150</v>
      </c>
      <c r="AT255" s="260" t="s">
        <v>213</v>
      </c>
      <c r="AU255" s="267" t="s">
        <v>263</v>
      </c>
    </row>
    <row r="256" spans="1:47" x14ac:dyDescent="0.35">
      <c r="A256" s="415">
        <v>1</v>
      </c>
      <c r="B256" s="420"/>
      <c r="C256" s="491"/>
      <c r="D256" s="491"/>
      <c r="E256" s="423"/>
      <c r="F256" s="234">
        <v>0</v>
      </c>
      <c r="G256" s="234">
        <v>0</v>
      </c>
      <c r="H256" s="235">
        <f>SUM(F256:G256)</f>
        <v>0</v>
      </c>
      <c r="I256" s="234">
        <v>0</v>
      </c>
      <c r="J256" s="234">
        <v>0</v>
      </c>
      <c r="K256" s="235">
        <f>SUM(I256:J256)</f>
        <v>0</v>
      </c>
      <c r="L256" s="234">
        <v>0</v>
      </c>
      <c r="M256" s="236">
        <f>SUM(H256, K256, L256)</f>
        <v>0</v>
      </c>
      <c r="N256" s="222"/>
      <c r="P256" s="415">
        <v>1</v>
      </c>
      <c r="Q256" s="420"/>
      <c r="R256" s="491"/>
      <c r="S256" s="491"/>
      <c r="T256" s="409"/>
      <c r="U256" s="162">
        <f>AU176</f>
        <v>0</v>
      </c>
      <c r="V256" s="234">
        <v>0</v>
      </c>
      <c r="W256" s="234">
        <v>0</v>
      </c>
      <c r="X256" s="295">
        <f>SUM(V256:W256)</f>
        <v>0</v>
      </c>
      <c r="Y256" s="234">
        <v>0</v>
      </c>
      <c r="Z256" s="234">
        <v>0</v>
      </c>
      <c r="AA256" s="295">
        <f>SUM(Y256:Z256)</f>
        <v>0</v>
      </c>
      <c r="AB256" s="234">
        <v>0</v>
      </c>
      <c r="AC256" s="295">
        <f>SUM(X256, AA256, AB256)</f>
        <v>0</v>
      </c>
      <c r="AD256" s="296">
        <f>M256-AC256</f>
        <v>0</v>
      </c>
      <c r="AE256" s="222"/>
      <c r="AG256" s="415">
        <v>1</v>
      </c>
      <c r="AH256" s="420"/>
      <c r="AI256" s="491"/>
      <c r="AJ256" s="491"/>
      <c r="AK256" s="409"/>
      <c r="AL256" s="307">
        <f>AU176</f>
        <v>0</v>
      </c>
      <c r="AM256" s="234">
        <v>0</v>
      </c>
      <c r="AN256" s="234">
        <v>0</v>
      </c>
      <c r="AO256" s="277">
        <f>SUM(AM256:AN256)</f>
        <v>0</v>
      </c>
      <c r="AP256" s="234">
        <v>0</v>
      </c>
      <c r="AQ256" s="234">
        <v>0</v>
      </c>
      <c r="AR256" s="277">
        <f>SUM(AP256:AQ256)</f>
        <v>0</v>
      </c>
      <c r="AS256" s="234">
        <v>0</v>
      </c>
      <c r="AT256" s="277">
        <f>SUM(AO256, AR256, AS256)</f>
        <v>0</v>
      </c>
      <c r="AU256" s="278">
        <f>IF($S$313&lt;&gt;0, AC256+AL256-AT256, M256+AL256-AT256)</f>
        <v>0</v>
      </c>
    </row>
    <row r="257" spans="1:48" x14ac:dyDescent="0.35">
      <c r="A257" s="415">
        <v>2</v>
      </c>
      <c r="B257" s="420"/>
      <c r="C257" s="491"/>
      <c r="D257" s="491"/>
      <c r="E257" s="423"/>
      <c r="F257" s="234">
        <v>0</v>
      </c>
      <c r="G257" s="234">
        <v>0</v>
      </c>
      <c r="H257" s="235">
        <f t="shared" ref="H257:H262" si="210">SUM(F257:G257)</f>
        <v>0</v>
      </c>
      <c r="I257" s="234">
        <v>0</v>
      </c>
      <c r="J257" s="234">
        <v>0</v>
      </c>
      <c r="K257" s="235">
        <f t="shared" ref="K257:K262" si="211">SUM(I257:J257)</f>
        <v>0</v>
      </c>
      <c r="L257" s="234">
        <v>0</v>
      </c>
      <c r="M257" s="236">
        <f t="shared" ref="M257:M262" si="212">SUM(H257, K257, L257)</f>
        <v>0</v>
      </c>
      <c r="N257" s="222"/>
      <c r="P257" s="415">
        <v>2</v>
      </c>
      <c r="Q257" s="420"/>
      <c r="R257" s="491"/>
      <c r="S257" s="491"/>
      <c r="T257" s="409"/>
      <c r="U257" s="162">
        <f t="shared" ref="U257:U263" si="213">AU177</f>
        <v>0</v>
      </c>
      <c r="V257" s="234">
        <v>0</v>
      </c>
      <c r="W257" s="234">
        <v>0</v>
      </c>
      <c r="X257" s="295">
        <f t="shared" ref="X257:X262" si="214">SUM(V257:W257)</f>
        <v>0</v>
      </c>
      <c r="Y257" s="234">
        <v>0</v>
      </c>
      <c r="Z257" s="234">
        <v>0</v>
      </c>
      <c r="AA257" s="295">
        <f t="shared" ref="AA257:AA262" si="215">SUM(Y257:Z257)</f>
        <v>0</v>
      </c>
      <c r="AB257" s="234">
        <v>0</v>
      </c>
      <c r="AC257" s="295">
        <f t="shared" ref="AC257:AC262" si="216">SUM(X257, AA257, AB257)</f>
        <v>0</v>
      </c>
      <c r="AD257" s="296">
        <f t="shared" ref="AD257:AD262" si="217">M257-AC257</f>
        <v>0</v>
      </c>
      <c r="AE257" s="222"/>
      <c r="AG257" s="415">
        <v>2</v>
      </c>
      <c r="AH257" s="420"/>
      <c r="AI257" s="491"/>
      <c r="AJ257" s="491"/>
      <c r="AK257" s="409"/>
      <c r="AL257" s="307">
        <f t="shared" ref="AL257:AL263" si="218">AU177</f>
        <v>0</v>
      </c>
      <c r="AM257" s="234">
        <v>0</v>
      </c>
      <c r="AN257" s="234">
        <v>0</v>
      </c>
      <c r="AO257" s="277">
        <f t="shared" ref="AO257:AO262" si="219">SUM(AM257:AN257)</f>
        <v>0</v>
      </c>
      <c r="AP257" s="234">
        <v>0</v>
      </c>
      <c r="AQ257" s="234">
        <v>0</v>
      </c>
      <c r="AR257" s="277">
        <f t="shared" ref="AR257:AR262" si="220">SUM(AP257:AQ257)</f>
        <v>0</v>
      </c>
      <c r="AS257" s="234">
        <v>0</v>
      </c>
      <c r="AT257" s="277">
        <f t="shared" ref="AT257:AT262" si="221">SUM(AO257, AR257, AS257)</f>
        <v>0</v>
      </c>
      <c r="AU257" s="278">
        <f t="shared" ref="AU257:AU263" si="222">IF($S$313&lt;&gt;0, AC257+AL257-AT257, M257+AL257-AT257)</f>
        <v>0</v>
      </c>
    </row>
    <row r="258" spans="1:48" x14ac:dyDescent="0.35">
      <c r="A258" s="415">
        <v>3</v>
      </c>
      <c r="B258" s="420"/>
      <c r="C258" s="491"/>
      <c r="D258" s="491"/>
      <c r="E258" s="423"/>
      <c r="F258" s="234">
        <v>0</v>
      </c>
      <c r="G258" s="234">
        <v>0</v>
      </c>
      <c r="H258" s="235">
        <f t="shared" si="210"/>
        <v>0</v>
      </c>
      <c r="I258" s="234">
        <v>0</v>
      </c>
      <c r="J258" s="234">
        <v>0</v>
      </c>
      <c r="K258" s="235">
        <f t="shared" si="211"/>
        <v>0</v>
      </c>
      <c r="L258" s="234">
        <v>0</v>
      </c>
      <c r="M258" s="236">
        <f t="shared" si="212"/>
        <v>0</v>
      </c>
      <c r="N258" s="222"/>
      <c r="P258" s="415">
        <v>3</v>
      </c>
      <c r="Q258" s="420"/>
      <c r="R258" s="491"/>
      <c r="S258" s="491"/>
      <c r="T258" s="409"/>
      <c r="U258" s="162">
        <f t="shared" si="213"/>
        <v>0</v>
      </c>
      <c r="V258" s="234">
        <v>0</v>
      </c>
      <c r="W258" s="234">
        <v>0</v>
      </c>
      <c r="X258" s="295">
        <f t="shared" si="214"/>
        <v>0</v>
      </c>
      <c r="Y258" s="234">
        <v>0</v>
      </c>
      <c r="Z258" s="234">
        <v>0</v>
      </c>
      <c r="AA258" s="295">
        <f t="shared" si="215"/>
        <v>0</v>
      </c>
      <c r="AB258" s="234">
        <v>0</v>
      </c>
      <c r="AC258" s="295">
        <f t="shared" si="216"/>
        <v>0</v>
      </c>
      <c r="AD258" s="296">
        <f t="shared" si="217"/>
        <v>0</v>
      </c>
      <c r="AE258" s="222"/>
      <c r="AG258" s="415">
        <v>3</v>
      </c>
      <c r="AH258" s="420"/>
      <c r="AI258" s="491"/>
      <c r="AJ258" s="491"/>
      <c r="AK258" s="409"/>
      <c r="AL258" s="307">
        <f t="shared" si="218"/>
        <v>0</v>
      </c>
      <c r="AM258" s="234">
        <v>0</v>
      </c>
      <c r="AN258" s="234">
        <v>0</v>
      </c>
      <c r="AO258" s="277">
        <f t="shared" si="219"/>
        <v>0</v>
      </c>
      <c r="AP258" s="234">
        <v>0</v>
      </c>
      <c r="AQ258" s="234">
        <v>0</v>
      </c>
      <c r="AR258" s="277">
        <f t="shared" si="220"/>
        <v>0</v>
      </c>
      <c r="AS258" s="234">
        <v>0</v>
      </c>
      <c r="AT258" s="277">
        <f t="shared" si="221"/>
        <v>0</v>
      </c>
      <c r="AU258" s="278">
        <f>IF($S$313&lt;&gt;0, AC258+AL258-AT258, M258+AL258-AT258)</f>
        <v>0</v>
      </c>
    </row>
    <row r="259" spans="1:48" x14ac:dyDescent="0.35">
      <c r="A259" s="415">
        <v>4</v>
      </c>
      <c r="B259" s="420"/>
      <c r="C259" s="491"/>
      <c r="D259" s="491"/>
      <c r="E259" s="423"/>
      <c r="F259" s="234">
        <v>0</v>
      </c>
      <c r="G259" s="234">
        <v>0</v>
      </c>
      <c r="H259" s="235">
        <f>SUM(F259:G259)</f>
        <v>0</v>
      </c>
      <c r="I259" s="234">
        <v>0</v>
      </c>
      <c r="J259" s="234">
        <v>0</v>
      </c>
      <c r="K259" s="235">
        <f>SUM(I259:J259)</f>
        <v>0</v>
      </c>
      <c r="L259" s="234">
        <v>0</v>
      </c>
      <c r="M259" s="236">
        <f>SUM(H259, K259, L259)</f>
        <v>0</v>
      </c>
      <c r="N259" s="222"/>
      <c r="P259" s="415">
        <v>4</v>
      </c>
      <c r="Q259" s="420"/>
      <c r="R259" s="491"/>
      <c r="S259" s="491"/>
      <c r="T259" s="409"/>
      <c r="U259" s="162">
        <f t="shared" si="213"/>
        <v>0</v>
      </c>
      <c r="V259" s="234">
        <v>0</v>
      </c>
      <c r="W259" s="234">
        <v>0</v>
      </c>
      <c r="X259" s="295">
        <f t="shared" si="214"/>
        <v>0</v>
      </c>
      <c r="Y259" s="234">
        <v>0</v>
      </c>
      <c r="Z259" s="234">
        <v>0</v>
      </c>
      <c r="AA259" s="295">
        <f t="shared" si="215"/>
        <v>0</v>
      </c>
      <c r="AB259" s="234">
        <v>0</v>
      </c>
      <c r="AC259" s="295">
        <f t="shared" si="216"/>
        <v>0</v>
      </c>
      <c r="AD259" s="296">
        <f t="shared" si="217"/>
        <v>0</v>
      </c>
      <c r="AE259" s="222"/>
      <c r="AG259" s="415">
        <v>4</v>
      </c>
      <c r="AH259" s="420"/>
      <c r="AI259" s="491"/>
      <c r="AJ259" s="491"/>
      <c r="AK259" s="409"/>
      <c r="AL259" s="307">
        <f t="shared" si="218"/>
        <v>0</v>
      </c>
      <c r="AM259" s="234">
        <v>0</v>
      </c>
      <c r="AN259" s="234">
        <v>0</v>
      </c>
      <c r="AO259" s="277">
        <f t="shared" si="219"/>
        <v>0</v>
      </c>
      <c r="AP259" s="234">
        <v>0</v>
      </c>
      <c r="AQ259" s="234">
        <v>0</v>
      </c>
      <c r="AR259" s="277">
        <f t="shared" si="220"/>
        <v>0</v>
      </c>
      <c r="AS259" s="234">
        <v>0</v>
      </c>
      <c r="AT259" s="277">
        <f t="shared" si="221"/>
        <v>0</v>
      </c>
      <c r="AU259" s="278">
        <f t="shared" si="222"/>
        <v>0</v>
      </c>
    </row>
    <row r="260" spans="1:48" x14ac:dyDescent="0.35">
      <c r="A260" s="415">
        <v>5</v>
      </c>
      <c r="B260" s="420"/>
      <c r="C260" s="491"/>
      <c r="D260" s="491"/>
      <c r="E260" s="423"/>
      <c r="F260" s="234">
        <v>0</v>
      </c>
      <c r="G260" s="234">
        <v>0</v>
      </c>
      <c r="H260" s="235">
        <f t="shared" si="210"/>
        <v>0</v>
      </c>
      <c r="I260" s="234">
        <v>0</v>
      </c>
      <c r="J260" s="234">
        <v>0</v>
      </c>
      <c r="K260" s="235">
        <f t="shared" si="211"/>
        <v>0</v>
      </c>
      <c r="L260" s="234">
        <v>0</v>
      </c>
      <c r="M260" s="236">
        <f t="shared" si="212"/>
        <v>0</v>
      </c>
      <c r="N260" s="222"/>
      <c r="P260" s="415">
        <v>5</v>
      </c>
      <c r="Q260" s="420"/>
      <c r="R260" s="491"/>
      <c r="S260" s="491"/>
      <c r="T260" s="409"/>
      <c r="U260" s="162">
        <f t="shared" si="213"/>
        <v>0</v>
      </c>
      <c r="V260" s="234">
        <v>0</v>
      </c>
      <c r="W260" s="234">
        <v>0</v>
      </c>
      <c r="X260" s="295">
        <f t="shared" si="214"/>
        <v>0</v>
      </c>
      <c r="Y260" s="234">
        <v>0</v>
      </c>
      <c r="Z260" s="234">
        <v>0</v>
      </c>
      <c r="AA260" s="295">
        <f t="shared" si="215"/>
        <v>0</v>
      </c>
      <c r="AB260" s="234">
        <v>0</v>
      </c>
      <c r="AC260" s="295">
        <f t="shared" si="216"/>
        <v>0</v>
      </c>
      <c r="AD260" s="296">
        <f t="shared" si="217"/>
        <v>0</v>
      </c>
      <c r="AE260" s="222"/>
      <c r="AG260" s="415">
        <v>5</v>
      </c>
      <c r="AH260" s="420"/>
      <c r="AI260" s="491"/>
      <c r="AJ260" s="491"/>
      <c r="AK260" s="409"/>
      <c r="AL260" s="307">
        <f t="shared" si="218"/>
        <v>0</v>
      </c>
      <c r="AM260" s="234">
        <v>0</v>
      </c>
      <c r="AN260" s="234">
        <v>0</v>
      </c>
      <c r="AO260" s="277">
        <f t="shared" si="219"/>
        <v>0</v>
      </c>
      <c r="AP260" s="234">
        <v>0</v>
      </c>
      <c r="AQ260" s="234">
        <v>0</v>
      </c>
      <c r="AR260" s="277">
        <f t="shared" si="220"/>
        <v>0</v>
      </c>
      <c r="AS260" s="234">
        <v>0</v>
      </c>
      <c r="AT260" s="277">
        <f t="shared" si="221"/>
        <v>0</v>
      </c>
      <c r="AU260" s="278">
        <f t="shared" si="222"/>
        <v>0</v>
      </c>
    </row>
    <row r="261" spans="1:48" x14ac:dyDescent="0.35">
      <c r="A261" s="415">
        <v>6</v>
      </c>
      <c r="B261" s="420"/>
      <c r="C261" s="491"/>
      <c r="D261" s="491"/>
      <c r="E261" s="423"/>
      <c r="F261" s="234">
        <v>0</v>
      </c>
      <c r="G261" s="234">
        <v>0</v>
      </c>
      <c r="H261" s="235">
        <f t="shared" si="210"/>
        <v>0</v>
      </c>
      <c r="I261" s="234">
        <v>0</v>
      </c>
      <c r="J261" s="234">
        <v>0</v>
      </c>
      <c r="K261" s="235">
        <f t="shared" si="211"/>
        <v>0</v>
      </c>
      <c r="L261" s="234">
        <v>0</v>
      </c>
      <c r="M261" s="236">
        <f t="shared" si="212"/>
        <v>0</v>
      </c>
      <c r="N261" s="222"/>
      <c r="P261" s="415">
        <v>6</v>
      </c>
      <c r="Q261" s="420"/>
      <c r="R261" s="491"/>
      <c r="S261" s="491"/>
      <c r="T261" s="409"/>
      <c r="U261" s="162">
        <f t="shared" si="213"/>
        <v>0</v>
      </c>
      <c r="V261" s="234">
        <v>0</v>
      </c>
      <c r="W261" s="234">
        <v>0</v>
      </c>
      <c r="X261" s="295">
        <f t="shared" si="214"/>
        <v>0</v>
      </c>
      <c r="Y261" s="234">
        <v>0</v>
      </c>
      <c r="Z261" s="234">
        <v>0</v>
      </c>
      <c r="AA261" s="295">
        <f t="shared" si="215"/>
        <v>0</v>
      </c>
      <c r="AB261" s="234">
        <v>0</v>
      </c>
      <c r="AC261" s="295">
        <f t="shared" si="216"/>
        <v>0</v>
      </c>
      <c r="AD261" s="296">
        <f t="shared" si="217"/>
        <v>0</v>
      </c>
      <c r="AE261" s="222"/>
      <c r="AG261" s="415">
        <v>6</v>
      </c>
      <c r="AH261" s="420"/>
      <c r="AI261" s="491"/>
      <c r="AJ261" s="491"/>
      <c r="AK261" s="409"/>
      <c r="AL261" s="307">
        <f t="shared" si="218"/>
        <v>0</v>
      </c>
      <c r="AM261" s="234">
        <v>0</v>
      </c>
      <c r="AN261" s="234">
        <v>0</v>
      </c>
      <c r="AO261" s="277">
        <f t="shared" si="219"/>
        <v>0</v>
      </c>
      <c r="AP261" s="234">
        <v>0</v>
      </c>
      <c r="AQ261" s="234">
        <v>0</v>
      </c>
      <c r="AR261" s="277">
        <f t="shared" si="220"/>
        <v>0</v>
      </c>
      <c r="AS261" s="234">
        <v>0</v>
      </c>
      <c r="AT261" s="277">
        <f t="shared" si="221"/>
        <v>0</v>
      </c>
      <c r="AU261" s="278">
        <f t="shared" si="222"/>
        <v>0</v>
      </c>
    </row>
    <row r="262" spans="1:48" x14ac:dyDescent="0.35">
      <c r="A262" s="620" t="s">
        <v>180</v>
      </c>
      <c r="B262" s="617"/>
      <c r="C262" s="532">
        <v>0</v>
      </c>
      <c r="D262" s="532"/>
      <c r="E262" s="423"/>
      <c r="F262" s="234">
        <v>0</v>
      </c>
      <c r="G262" s="234">
        <v>0</v>
      </c>
      <c r="H262" s="235">
        <f t="shared" si="210"/>
        <v>0</v>
      </c>
      <c r="I262" s="234">
        <v>0</v>
      </c>
      <c r="J262" s="234">
        <v>0</v>
      </c>
      <c r="K262" s="235">
        <f t="shared" si="211"/>
        <v>0</v>
      </c>
      <c r="L262" s="234">
        <v>0</v>
      </c>
      <c r="M262" s="236">
        <f t="shared" si="212"/>
        <v>0</v>
      </c>
      <c r="N262" s="222"/>
      <c r="P262" s="620" t="s">
        <v>180</v>
      </c>
      <c r="Q262" s="617"/>
      <c r="R262" s="532">
        <v>0</v>
      </c>
      <c r="S262" s="532"/>
      <c r="T262" s="409"/>
      <c r="U262" s="162">
        <f t="shared" si="213"/>
        <v>0</v>
      </c>
      <c r="V262" s="234">
        <v>0</v>
      </c>
      <c r="W262" s="234">
        <v>0</v>
      </c>
      <c r="X262" s="295">
        <f t="shared" si="214"/>
        <v>0</v>
      </c>
      <c r="Y262" s="234">
        <v>0</v>
      </c>
      <c r="Z262" s="234">
        <v>0</v>
      </c>
      <c r="AA262" s="295">
        <f t="shared" si="215"/>
        <v>0</v>
      </c>
      <c r="AB262" s="234">
        <v>0</v>
      </c>
      <c r="AC262" s="295">
        <f t="shared" si="216"/>
        <v>0</v>
      </c>
      <c r="AD262" s="296">
        <f t="shared" si="217"/>
        <v>0</v>
      </c>
      <c r="AE262" s="222"/>
      <c r="AG262" s="620" t="s">
        <v>180</v>
      </c>
      <c r="AH262" s="617"/>
      <c r="AI262" s="532">
        <v>0</v>
      </c>
      <c r="AJ262" s="532"/>
      <c r="AK262" s="409"/>
      <c r="AL262" s="307">
        <f t="shared" si="218"/>
        <v>0</v>
      </c>
      <c r="AM262" s="234">
        <v>0</v>
      </c>
      <c r="AN262" s="234">
        <v>0</v>
      </c>
      <c r="AO262" s="277">
        <f t="shared" si="219"/>
        <v>0</v>
      </c>
      <c r="AP262" s="234">
        <v>0</v>
      </c>
      <c r="AQ262" s="234">
        <v>0</v>
      </c>
      <c r="AR262" s="277">
        <f t="shared" si="220"/>
        <v>0</v>
      </c>
      <c r="AS262" s="234">
        <v>0</v>
      </c>
      <c r="AT262" s="277">
        <f t="shared" si="221"/>
        <v>0</v>
      </c>
      <c r="AU262" s="278">
        <f t="shared" si="222"/>
        <v>0</v>
      </c>
    </row>
    <row r="263" spans="1:48" ht="16" thickBot="1" x14ac:dyDescent="0.4">
      <c r="A263" s="493" t="s">
        <v>207</v>
      </c>
      <c r="B263" s="494"/>
      <c r="C263" s="497">
        <f>COUNTA(B256:B261)+C262</f>
        <v>0</v>
      </c>
      <c r="D263" s="497"/>
      <c r="E263" s="411"/>
      <c r="F263" s="250">
        <f>SUM(F256:F262)</f>
        <v>0</v>
      </c>
      <c r="G263" s="250">
        <f>SUM(G256:G262)</f>
        <v>0</v>
      </c>
      <c r="H263" s="250">
        <f t="shared" ref="H263:L263" si="223">SUM(H256:H262)</f>
        <v>0</v>
      </c>
      <c r="I263" s="250">
        <f t="shared" si="223"/>
        <v>0</v>
      </c>
      <c r="J263" s="250">
        <f>SUM(J256:J262)</f>
        <v>0</v>
      </c>
      <c r="K263" s="250">
        <f t="shared" si="223"/>
        <v>0</v>
      </c>
      <c r="L263" s="250">
        <f t="shared" si="223"/>
        <v>0</v>
      </c>
      <c r="M263" s="237">
        <f>SUM(M256:M262)</f>
        <v>0</v>
      </c>
      <c r="N263" s="222"/>
      <c r="P263" s="493" t="s">
        <v>207</v>
      </c>
      <c r="Q263" s="494"/>
      <c r="R263" s="498">
        <f>COUNTA(Q256:Q261)+R262</f>
        <v>0</v>
      </c>
      <c r="S263" s="498"/>
      <c r="T263" s="411"/>
      <c r="U263" s="339">
        <f t="shared" si="213"/>
        <v>0</v>
      </c>
      <c r="V263" s="293">
        <f>SUM(V256:V262)</f>
        <v>0</v>
      </c>
      <c r="W263" s="293">
        <f>SUM(W256:W262)</f>
        <v>0</v>
      </c>
      <c r="X263" s="293">
        <f t="shared" ref="X263:AB263" si="224">SUM(X256:X262)</f>
        <v>0</v>
      </c>
      <c r="Y263" s="293">
        <f t="shared" si="224"/>
        <v>0</v>
      </c>
      <c r="Z263" s="293">
        <f t="shared" si="224"/>
        <v>0</v>
      </c>
      <c r="AA263" s="293">
        <f t="shared" si="224"/>
        <v>0</v>
      </c>
      <c r="AB263" s="293">
        <f t="shared" si="224"/>
        <v>0</v>
      </c>
      <c r="AC263" s="293">
        <f>SUM(AC256:AC262)</f>
        <v>0</v>
      </c>
      <c r="AD263" s="294">
        <f>SUM(AD256:AD262)</f>
        <v>0</v>
      </c>
      <c r="AE263" s="222"/>
      <c r="AG263" s="493" t="s">
        <v>207</v>
      </c>
      <c r="AH263" s="494"/>
      <c r="AI263" s="543">
        <f>COUNTA(AH256:AH261)+AI262</f>
        <v>0</v>
      </c>
      <c r="AJ263" s="543"/>
      <c r="AK263" s="411"/>
      <c r="AL263" s="337">
        <f t="shared" si="218"/>
        <v>0</v>
      </c>
      <c r="AM263" s="275">
        <f>SUM(AM256:AM262)</f>
        <v>0</v>
      </c>
      <c r="AN263" s="275">
        <f>SUM(AN256:AN262)</f>
        <v>0</v>
      </c>
      <c r="AO263" s="275">
        <f t="shared" ref="AO263:AT263" si="225">SUM(AO256:AO262)</f>
        <v>0</v>
      </c>
      <c r="AP263" s="275">
        <f t="shared" si="225"/>
        <v>0</v>
      </c>
      <c r="AQ263" s="275">
        <f t="shared" si="225"/>
        <v>0</v>
      </c>
      <c r="AR263" s="275">
        <f t="shared" si="225"/>
        <v>0</v>
      </c>
      <c r="AS263" s="275">
        <f t="shared" si="225"/>
        <v>0</v>
      </c>
      <c r="AT263" s="275">
        <f t="shared" si="225"/>
        <v>0</v>
      </c>
      <c r="AU263" s="276">
        <f t="shared" si="222"/>
        <v>0</v>
      </c>
      <c r="AV263" s="358"/>
    </row>
    <row r="264" spans="1:48" ht="3.75" customHeight="1" thickBot="1" x14ac:dyDescent="0.4">
      <c r="F264" s="357"/>
      <c r="G264" s="357"/>
      <c r="Y264" s="163"/>
      <c r="Z264" s="163"/>
      <c r="AA264" s="163"/>
      <c r="AB264" s="163"/>
      <c r="AC264" s="163"/>
      <c r="AD264" s="163"/>
      <c r="AE264" s="358"/>
    </row>
    <row r="265" spans="1:48" s="242" customFormat="1" x14ac:dyDescent="0.35">
      <c r="A265" s="502" t="s">
        <v>186</v>
      </c>
      <c r="B265" s="503"/>
      <c r="C265" s="503"/>
      <c r="D265" s="503"/>
      <c r="E265" s="503"/>
      <c r="F265" s="503"/>
      <c r="G265" s="503"/>
      <c r="H265" s="503"/>
      <c r="I265" s="503"/>
      <c r="J265" s="503"/>
      <c r="K265" s="503"/>
      <c r="L265" s="503"/>
      <c r="M265" s="518"/>
      <c r="N265" s="413"/>
      <c r="P265" s="502" t="s">
        <v>186</v>
      </c>
      <c r="Q265" s="503"/>
      <c r="R265" s="503"/>
      <c r="S265" s="503"/>
      <c r="T265" s="503"/>
      <c r="U265" s="503"/>
      <c r="V265" s="503"/>
      <c r="W265" s="503"/>
      <c r="X265" s="503"/>
      <c r="Y265" s="503"/>
      <c r="Z265" s="503"/>
      <c r="AA265" s="503"/>
      <c r="AB265" s="503"/>
      <c r="AC265" s="503"/>
      <c r="AD265" s="418"/>
      <c r="AE265" s="413"/>
      <c r="AG265" s="502" t="s">
        <v>186</v>
      </c>
      <c r="AH265" s="503"/>
      <c r="AI265" s="503"/>
      <c r="AJ265" s="503"/>
      <c r="AK265" s="503"/>
      <c r="AL265" s="503"/>
      <c r="AM265" s="503"/>
      <c r="AN265" s="503"/>
      <c r="AO265" s="503"/>
      <c r="AP265" s="503"/>
      <c r="AQ265" s="503"/>
      <c r="AR265" s="503"/>
      <c r="AS265" s="503"/>
      <c r="AT265" s="503"/>
      <c r="AU265" s="418"/>
    </row>
    <row r="266" spans="1:48" s="242" customFormat="1" ht="31.5" customHeight="1" x14ac:dyDescent="0.35">
      <c r="A266" s="534" t="s">
        <v>188</v>
      </c>
      <c r="B266" s="533"/>
      <c r="C266" s="533" t="s">
        <v>13</v>
      </c>
      <c r="D266" s="533"/>
      <c r="E266" s="424" t="s">
        <v>14</v>
      </c>
      <c r="F266" s="412" t="s">
        <v>171</v>
      </c>
      <c r="G266" s="412" t="s">
        <v>68</v>
      </c>
      <c r="H266" s="422" t="s">
        <v>151</v>
      </c>
      <c r="I266" s="412" t="s">
        <v>80</v>
      </c>
      <c r="J266" s="412" t="s">
        <v>81</v>
      </c>
      <c r="K266" s="422" t="s">
        <v>82</v>
      </c>
      <c r="L266" s="412" t="s">
        <v>150</v>
      </c>
      <c r="M266" s="259" t="s">
        <v>18</v>
      </c>
      <c r="N266" s="413"/>
      <c r="P266" s="534" t="s">
        <v>188</v>
      </c>
      <c r="Q266" s="533"/>
      <c r="R266" s="533" t="s">
        <v>13</v>
      </c>
      <c r="S266" s="533"/>
      <c r="T266" s="424" t="s">
        <v>14</v>
      </c>
      <c r="U266" s="260" t="s">
        <v>260</v>
      </c>
      <c r="V266" s="424" t="s">
        <v>171</v>
      </c>
      <c r="W266" s="424" t="s">
        <v>68</v>
      </c>
      <c r="X266" s="260" t="s">
        <v>151</v>
      </c>
      <c r="Y266" s="424" t="s">
        <v>80</v>
      </c>
      <c r="Z266" s="424" t="s">
        <v>81</v>
      </c>
      <c r="AA266" s="260" t="s">
        <v>82</v>
      </c>
      <c r="AB266" s="424" t="s">
        <v>150</v>
      </c>
      <c r="AC266" s="260" t="s">
        <v>18</v>
      </c>
      <c r="AD266" s="267" t="s">
        <v>114</v>
      </c>
      <c r="AE266" s="413"/>
      <c r="AG266" s="534" t="s">
        <v>188</v>
      </c>
      <c r="AH266" s="533"/>
      <c r="AI266" s="533" t="s">
        <v>13</v>
      </c>
      <c r="AJ266" s="533"/>
      <c r="AK266" s="424" t="s">
        <v>14</v>
      </c>
      <c r="AL266" s="260" t="s">
        <v>260</v>
      </c>
      <c r="AM266" s="424" t="s">
        <v>171</v>
      </c>
      <c r="AN266" s="424" t="s">
        <v>68</v>
      </c>
      <c r="AO266" s="260" t="s">
        <v>151</v>
      </c>
      <c r="AP266" s="424" t="s">
        <v>80</v>
      </c>
      <c r="AQ266" s="424" t="s">
        <v>81</v>
      </c>
      <c r="AR266" s="260" t="s">
        <v>82</v>
      </c>
      <c r="AS266" s="424" t="s">
        <v>150</v>
      </c>
      <c r="AT266" s="260" t="s">
        <v>213</v>
      </c>
      <c r="AU266" s="267" t="s">
        <v>263</v>
      </c>
    </row>
    <row r="267" spans="1:48" x14ac:dyDescent="0.35">
      <c r="A267" s="495">
        <v>0</v>
      </c>
      <c r="B267" s="491"/>
      <c r="C267" s="496" t="s">
        <v>19</v>
      </c>
      <c r="D267" s="496"/>
      <c r="E267" s="409"/>
      <c r="F267" s="234">
        <v>0</v>
      </c>
      <c r="G267" s="234">
        <v>0</v>
      </c>
      <c r="H267" s="235">
        <f>SUM(F267:G267)</f>
        <v>0</v>
      </c>
      <c r="I267" s="234">
        <v>0</v>
      </c>
      <c r="J267" s="234">
        <v>0</v>
      </c>
      <c r="K267" s="235">
        <f>SUM(I267:J267)</f>
        <v>0</v>
      </c>
      <c r="L267" s="234">
        <v>0</v>
      </c>
      <c r="M267" s="236">
        <f>SUM(H267, K267, L267)</f>
        <v>0</v>
      </c>
      <c r="N267" s="223"/>
      <c r="P267" s="522">
        <v>0</v>
      </c>
      <c r="Q267" s="496"/>
      <c r="R267" s="496" t="s">
        <v>19</v>
      </c>
      <c r="S267" s="496"/>
      <c r="T267" s="409"/>
      <c r="U267" s="162">
        <f t="shared" ref="U267:U274" si="226">AU187</f>
        <v>0</v>
      </c>
      <c r="V267" s="234">
        <v>0</v>
      </c>
      <c r="W267" s="234">
        <v>0</v>
      </c>
      <c r="X267" s="295">
        <f>SUM(V267:W267)</f>
        <v>0</v>
      </c>
      <c r="Y267" s="234">
        <v>0</v>
      </c>
      <c r="Z267" s="234">
        <v>0</v>
      </c>
      <c r="AA267" s="295">
        <f>SUM(Y267:Z267)</f>
        <v>0</v>
      </c>
      <c r="AB267" s="234">
        <v>0</v>
      </c>
      <c r="AC267" s="295">
        <f>SUM(X267, AA267, AB267)</f>
        <v>0</v>
      </c>
      <c r="AD267" s="296">
        <f t="shared" ref="AD267:AD271" si="227">M267-AC267</f>
        <v>0</v>
      </c>
      <c r="AE267" s="223"/>
      <c r="AG267" s="522">
        <v>0</v>
      </c>
      <c r="AH267" s="496"/>
      <c r="AI267" s="496" t="s">
        <v>19</v>
      </c>
      <c r="AJ267" s="496"/>
      <c r="AK267" s="409"/>
      <c r="AL267" s="307">
        <f t="shared" ref="AL267:AL274" si="228">AU187</f>
        <v>0</v>
      </c>
      <c r="AM267" s="234">
        <v>0</v>
      </c>
      <c r="AN267" s="234">
        <v>0</v>
      </c>
      <c r="AO267" s="277">
        <f>SUM(AM267:AN267)</f>
        <v>0</v>
      </c>
      <c r="AP267" s="234">
        <v>0</v>
      </c>
      <c r="AQ267" s="234">
        <v>0</v>
      </c>
      <c r="AR267" s="277">
        <f>SUM(AP267:AQ267)</f>
        <v>0</v>
      </c>
      <c r="AS267" s="234">
        <v>0</v>
      </c>
      <c r="AT267" s="277">
        <f>SUM(AO267, AR267, AS267)</f>
        <v>0</v>
      </c>
      <c r="AU267" s="278">
        <f t="shared" ref="AU267:AU274" si="229">IF($S$313&lt;&gt;0, AC267+AL267-AT267, M267+AL267-AT267)</f>
        <v>0</v>
      </c>
    </row>
    <row r="268" spans="1:48" x14ac:dyDescent="0.35">
      <c r="A268" s="495">
        <v>0</v>
      </c>
      <c r="B268" s="491"/>
      <c r="C268" s="496" t="s">
        <v>20</v>
      </c>
      <c r="D268" s="496"/>
      <c r="E268" s="409"/>
      <c r="F268" s="234">
        <v>0</v>
      </c>
      <c r="G268" s="234">
        <v>0</v>
      </c>
      <c r="H268" s="235">
        <f t="shared" ref="H268:H271" si="230">SUM(F268:G268)</f>
        <v>0</v>
      </c>
      <c r="I268" s="234">
        <v>0</v>
      </c>
      <c r="J268" s="234">
        <v>0</v>
      </c>
      <c r="K268" s="235">
        <f t="shared" ref="K268:K271" si="231">SUM(I268:J268)</f>
        <v>0</v>
      </c>
      <c r="L268" s="234">
        <v>0</v>
      </c>
      <c r="M268" s="236">
        <f t="shared" ref="M268:M271" si="232">SUM(H268, K268, L268)</f>
        <v>0</v>
      </c>
      <c r="N268" s="223"/>
      <c r="P268" s="522">
        <v>0</v>
      </c>
      <c r="Q268" s="496"/>
      <c r="R268" s="496" t="s">
        <v>20</v>
      </c>
      <c r="S268" s="496"/>
      <c r="T268" s="409"/>
      <c r="U268" s="162">
        <f t="shared" si="226"/>
        <v>0</v>
      </c>
      <c r="V268" s="234">
        <v>0</v>
      </c>
      <c r="W268" s="234">
        <v>0</v>
      </c>
      <c r="X268" s="295">
        <f t="shared" ref="X268:X271" si="233">SUM(V268:W268)</f>
        <v>0</v>
      </c>
      <c r="Y268" s="234">
        <v>0</v>
      </c>
      <c r="Z268" s="234">
        <v>0</v>
      </c>
      <c r="AA268" s="295">
        <f t="shared" ref="AA268:AA271" si="234">SUM(Y268:Z268)</f>
        <v>0</v>
      </c>
      <c r="AB268" s="234">
        <v>0</v>
      </c>
      <c r="AC268" s="295">
        <f t="shared" ref="AC268:AC271" si="235">SUM(X268, AA268, AB268)</f>
        <v>0</v>
      </c>
      <c r="AD268" s="296">
        <f t="shared" si="227"/>
        <v>0</v>
      </c>
      <c r="AE268" s="223"/>
      <c r="AG268" s="522">
        <v>0</v>
      </c>
      <c r="AH268" s="496"/>
      <c r="AI268" s="496" t="s">
        <v>20</v>
      </c>
      <c r="AJ268" s="496"/>
      <c r="AK268" s="409"/>
      <c r="AL268" s="307">
        <f t="shared" si="228"/>
        <v>0</v>
      </c>
      <c r="AM268" s="234">
        <v>0</v>
      </c>
      <c r="AN268" s="234">
        <v>0</v>
      </c>
      <c r="AO268" s="277">
        <f t="shared" ref="AO268:AO271" si="236">SUM(AM268:AN268)</f>
        <v>0</v>
      </c>
      <c r="AP268" s="234">
        <v>0</v>
      </c>
      <c r="AQ268" s="234">
        <v>0</v>
      </c>
      <c r="AR268" s="277">
        <f t="shared" ref="AR268:AR271" si="237">SUM(AP268:AQ268)</f>
        <v>0</v>
      </c>
      <c r="AS268" s="234">
        <v>0</v>
      </c>
      <c r="AT268" s="277">
        <f t="shared" ref="AT268:AT271" si="238">SUM(AO268, AR268, AS268)</f>
        <v>0</v>
      </c>
      <c r="AU268" s="278">
        <f>IF($S$313&lt;&gt;0, AC268+AL268-AT268, M268+AL268-AT268)</f>
        <v>0</v>
      </c>
    </row>
    <row r="269" spans="1:48" x14ac:dyDescent="0.35">
      <c r="A269" s="495">
        <v>0</v>
      </c>
      <c r="B269" s="491"/>
      <c r="C269" s="496" t="s">
        <v>21</v>
      </c>
      <c r="D269" s="496"/>
      <c r="E269" s="409"/>
      <c r="F269" s="234">
        <v>0</v>
      </c>
      <c r="G269" s="234">
        <v>0</v>
      </c>
      <c r="H269" s="235">
        <f>SUM(F269:G269)</f>
        <v>0</v>
      </c>
      <c r="I269" s="234">
        <v>0</v>
      </c>
      <c r="J269" s="234">
        <v>0</v>
      </c>
      <c r="K269" s="235">
        <f t="shared" si="231"/>
        <v>0</v>
      </c>
      <c r="L269" s="234">
        <v>0</v>
      </c>
      <c r="M269" s="236">
        <f t="shared" si="232"/>
        <v>0</v>
      </c>
      <c r="N269" s="223"/>
      <c r="P269" s="522">
        <v>0</v>
      </c>
      <c r="Q269" s="496"/>
      <c r="R269" s="496" t="s">
        <v>21</v>
      </c>
      <c r="S269" s="496"/>
      <c r="T269" s="409"/>
      <c r="U269" s="162">
        <f t="shared" si="226"/>
        <v>0</v>
      </c>
      <c r="V269" s="234">
        <v>0</v>
      </c>
      <c r="W269" s="234">
        <v>0</v>
      </c>
      <c r="X269" s="295">
        <f t="shared" si="233"/>
        <v>0</v>
      </c>
      <c r="Y269" s="234">
        <v>0</v>
      </c>
      <c r="Z269" s="234">
        <v>0</v>
      </c>
      <c r="AA269" s="295">
        <f t="shared" si="234"/>
        <v>0</v>
      </c>
      <c r="AB269" s="234">
        <v>0</v>
      </c>
      <c r="AC269" s="295">
        <f t="shared" si="235"/>
        <v>0</v>
      </c>
      <c r="AD269" s="296">
        <f t="shared" si="227"/>
        <v>0</v>
      </c>
      <c r="AE269" s="223"/>
      <c r="AG269" s="522">
        <v>0</v>
      </c>
      <c r="AH269" s="496"/>
      <c r="AI269" s="496" t="s">
        <v>21</v>
      </c>
      <c r="AJ269" s="496"/>
      <c r="AK269" s="409"/>
      <c r="AL269" s="307">
        <f t="shared" si="228"/>
        <v>0</v>
      </c>
      <c r="AM269" s="234">
        <v>0</v>
      </c>
      <c r="AN269" s="234">
        <v>0</v>
      </c>
      <c r="AO269" s="277">
        <f t="shared" si="236"/>
        <v>0</v>
      </c>
      <c r="AP269" s="234">
        <v>0</v>
      </c>
      <c r="AQ269" s="234">
        <v>0</v>
      </c>
      <c r="AR269" s="277">
        <f t="shared" si="237"/>
        <v>0</v>
      </c>
      <c r="AS269" s="234">
        <v>0</v>
      </c>
      <c r="AT269" s="277">
        <f t="shared" si="238"/>
        <v>0</v>
      </c>
      <c r="AU269" s="278">
        <f t="shared" si="229"/>
        <v>0</v>
      </c>
    </row>
    <row r="270" spans="1:48" x14ac:dyDescent="0.35">
      <c r="A270" s="495">
        <v>0</v>
      </c>
      <c r="B270" s="491"/>
      <c r="C270" s="496" t="s">
        <v>22</v>
      </c>
      <c r="D270" s="496"/>
      <c r="E270" s="409"/>
      <c r="F270" s="234">
        <v>0</v>
      </c>
      <c r="G270" s="234">
        <v>0</v>
      </c>
      <c r="H270" s="235">
        <f t="shared" si="230"/>
        <v>0</v>
      </c>
      <c r="I270" s="234">
        <v>0</v>
      </c>
      <c r="J270" s="234">
        <v>0</v>
      </c>
      <c r="K270" s="235">
        <f t="shared" si="231"/>
        <v>0</v>
      </c>
      <c r="L270" s="234">
        <v>0</v>
      </c>
      <c r="M270" s="236">
        <f t="shared" si="232"/>
        <v>0</v>
      </c>
      <c r="N270" s="223"/>
      <c r="P270" s="522">
        <v>0</v>
      </c>
      <c r="Q270" s="496"/>
      <c r="R270" s="496" t="s">
        <v>22</v>
      </c>
      <c r="S270" s="496"/>
      <c r="T270" s="409"/>
      <c r="U270" s="162">
        <f t="shared" si="226"/>
        <v>0</v>
      </c>
      <c r="V270" s="234">
        <v>0</v>
      </c>
      <c r="W270" s="234">
        <v>0</v>
      </c>
      <c r="X270" s="295">
        <f t="shared" si="233"/>
        <v>0</v>
      </c>
      <c r="Y270" s="234">
        <v>0</v>
      </c>
      <c r="Z270" s="234">
        <v>0</v>
      </c>
      <c r="AA270" s="295">
        <f t="shared" si="234"/>
        <v>0</v>
      </c>
      <c r="AB270" s="234">
        <v>0</v>
      </c>
      <c r="AC270" s="295">
        <f t="shared" si="235"/>
        <v>0</v>
      </c>
      <c r="AD270" s="296">
        <f t="shared" si="227"/>
        <v>0</v>
      </c>
      <c r="AE270" s="223"/>
      <c r="AG270" s="522">
        <v>0</v>
      </c>
      <c r="AH270" s="496"/>
      <c r="AI270" s="496" t="s">
        <v>22</v>
      </c>
      <c r="AJ270" s="496"/>
      <c r="AK270" s="409"/>
      <c r="AL270" s="307">
        <f t="shared" si="228"/>
        <v>0</v>
      </c>
      <c r="AM270" s="234">
        <v>0</v>
      </c>
      <c r="AN270" s="234">
        <v>0</v>
      </c>
      <c r="AO270" s="277">
        <f t="shared" si="236"/>
        <v>0</v>
      </c>
      <c r="AP270" s="234">
        <v>0</v>
      </c>
      <c r="AQ270" s="234">
        <v>0</v>
      </c>
      <c r="AR270" s="277">
        <f t="shared" si="237"/>
        <v>0</v>
      </c>
      <c r="AS270" s="234">
        <v>0</v>
      </c>
      <c r="AT270" s="277">
        <f t="shared" si="238"/>
        <v>0</v>
      </c>
      <c r="AU270" s="278">
        <f t="shared" si="229"/>
        <v>0</v>
      </c>
    </row>
    <row r="271" spans="1:48" x14ac:dyDescent="0.35">
      <c r="A271" s="495">
        <v>0</v>
      </c>
      <c r="B271" s="491"/>
      <c r="C271" s="491" t="s">
        <v>23</v>
      </c>
      <c r="D271" s="491"/>
      <c r="E271" s="409"/>
      <c r="F271" s="234">
        <v>0</v>
      </c>
      <c r="G271" s="234">
        <v>0</v>
      </c>
      <c r="H271" s="235">
        <f t="shared" si="230"/>
        <v>0</v>
      </c>
      <c r="I271" s="234">
        <v>0</v>
      </c>
      <c r="J271" s="234">
        <v>0</v>
      </c>
      <c r="K271" s="235">
        <f t="shared" si="231"/>
        <v>0</v>
      </c>
      <c r="L271" s="234">
        <v>0</v>
      </c>
      <c r="M271" s="236">
        <f t="shared" si="232"/>
        <v>0</v>
      </c>
      <c r="N271" s="223"/>
      <c r="P271" s="522">
        <v>0</v>
      </c>
      <c r="Q271" s="496"/>
      <c r="R271" s="496" t="s">
        <v>23</v>
      </c>
      <c r="S271" s="496"/>
      <c r="T271" s="409"/>
      <c r="U271" s="162">
        <f t="shared" si="226"/>
        <v>0</v>
      </c>
      <c r="V271" s="234">
        <v>0</v>
      </c>
      <c r="W271" s="234">
        <v>0</v>
      </c>
      <c r="X271" s="295">
        <f t="shared" si="233"/>
        <v>0</v>
      </c>
      <c r="Y271" s="234">
        <v>0</v>
      </c>
      <c r="Z271" s="234">
        <v>0</v>
      </c>
      <c r="AA271" s="295">
        <f t="shared" si="234"/>
        <v>0</v>
      </c>
      <c r="AB271" s="234">
        <v>0</v>
      </c>
      <c r="AC271" s="295">
        <f t="shared" si="235"/>
        <v>0</v>
      </c>
      <c r="AD271" s="296">
        <f t="shared" si="227"/>
        <v>0</v>
      </c>
      <c r="AE271" s="223"/>
      <c r="AG271" s="522">
        <v>0</v>
      </c>
      <c r="AH271" s="496"/>
      <c r="AI271" s="496" t="s">
        <v>23</v>
      </c>
      <c r="AJ271" s="496"/>
      <c r="AK271" s="409"/>
      <c r="AL271" s="307">
        <f t="shared" si="228"/>
        <v>0</v>
      </c>
      <c r="AM271" s="234">
        <v>0</v>
      </c>
      <c r="AN271" s="234">
        <v>0</v>
      </c>
      <c r="AO271" s="277">
        <f t="shared" si="236"/>
        <v>0</v>
      </c>
      <c r="AP271" s="234">
        <v>0</v>
      </c>
      <c r="AQ271" s="234">
        <v>0</v>
      </c>
      <c r="AR271" s="277">
        <f t="shared" si="237"/>
        <v>0</v>
      </c>
      <c r="AS271" s="234">
        <v>0</v>
      </c>
      <c r="AT271" s="277">
        <f t="shared" si="238"/>
        <v>0</v>
      </c>
      <c r="AU271" s="278">
        <f t="shared" si="229"/>
        <v>0</v>
      </c>
    </row>
    <row r="272" spans="1:48" ht="16" thickBot="1" x14ac:dyDescent="0.4">
      <c r="A272" s="410" t="s">
        <v>181</v>
      </c>
      <c r="B272" s="411"/>
      <c r="C272" s="497">
        <f>SUM(A267:B271)</f>
        <v>0</v>
      </c>
      <c r="D272" s="497"/>
      <c r="E272" s="411"/>
      <c r="F272" s="250">
        <f>SUM(F267:F271)</f>
        <v>0</v>
      </c>
      <c r="G272" s="250">
        <f t="shared" ref="G272:L272" si="239">SUM(G267:G271)</f>
        <v>0</v>
      </c>
      <c r="H272" s="250">
        <f t="shared" si="239"/>
        <v>0</v>
      </c>
      <c r="I272" s="250">
        <f t="shared" si="239"/>
        <v>0</v>
      </c>
      <c r="J272" s="250">
        <f t="shared" si="239"/>
        <v>0</v>
      </c>
      <c r="K272" s="250">
        <f t="shared" si="239"/>
        <v>0</v>
      </c>
      <c r="L272" s="250">
        <f t="shared" si="239"/>
        <v>0</v>
      </c>
      <c r="M272" s="237">
        <f>SUM(M267:M271)</f>
        <v>0</v>
      </c>
      <c r="N272" s="223"/>
      <c r="P272" s="410" t="s">
        <v>181</v>
      </c>
      <c r="Q272" s="411"/>
      <c r="R272" s="498">
        <f>SUM(P267:Q271)</f>
        <v>0</v>
      </c>
      <c r="S272" s="498"/>
      <c r="T272" s="421"/>
      <c r="U272" s="339">
        <f t="shared" si="226"/>
        <v>0</v>
      </c>
      <c r="V272" s="293">
        <f>SUM(V267:V271)</f>
        <v>0</v>
      </c>
      <c r="W272" s="293">
        <f t="shared" ref="W272:AB272" si="240">SUM(W267:W271)</f>
        <v>0</v>
      </c>
      <c r="X272" s="293">
        <f t="shared" si="240"/>
        <v>0</v>
      </c>
      <c r="Y272" s="293">
        <f t="shared" si="240"/>
        <v>0</v>
      </c>
      <c r="Z272" s="293">
        <f t="shared" si="240"/>
        <v>0</v>
      </c>
      <c r="AA272" s="293">
        <f t="shared" si="240"/>
        <v>0</v>
      </c>
      <c r="AB272" s="293">
        <f t="shared" si="240"/>
        <v>0</v>
      </c>
      <c r="AC272" s="293">
        <f>SUM(AC267:AC271)</f>
        <v>0</v>
      </c>
      <c r="AD272" s="294">
        <f>SUM(AD267:AD271)</f>
        <v>0</v>
      </c>
      <c r="AE272" s="223"/>
      <c r="AG272" s="410" t="s">
        <v>181</v>
      </c>
      <c r="AH272" s="411"/>
      <c r="AI272" s="543">
        <f>SUM(AG267:AH271)</f>
        <v>0</v>
      </c>
      <c r="AJ272" s="543"/>
      <c r="AK272" s="421"/>
      <c r="AL272" s="337">
        <f t="shared" si="228"/>
        <v>0</v>
      </c>
      <c r="AM272" s="275">
        <f>SUM(AM267:AM271)</f>
        <v>0</v>
      </c>
      <c r="AN272" s="275">
        <f t="shared" ref="AN272:AT272" si="241">SUM(AN267:AN271)</f>
        <v>0</v>
      </c>
      <c r="AO272" s="275">
        <f t="shared" si="241"/>
        <v>0</v>
      </c>
      <c r="AP272" s="275">
        <f t="shared" si="241"/>
        <v>0</v>
      </c>
      <c r="AQ272" s="275">
        <f t="shared" si="241"/>
        <v>0</v>
      </c>
      <c r="AR272" s="275">
        <f t="shared" si="241"/>
        <v>0</v>
      </c>
      <c r="AS272" s="275">
        <f t="shared" si="241"/>
        <v>0</v>
      </c>
      <c r="AT272" s="275">
        <f t="shared" si="241"/>
        <v>0</v>
      </c>
      <c r="AU272" s="276">
        <f t="shared" si="229"/>
        <v>0</v>
      </c>
    </row>
    <row r="273" spans="1:47" s="358" customFormat="1" ht="3.75" customHeight="1" thickBot="1" x14ac:dyDescent="0.4">
      <c r="A273" s="499"/>
      <c r="B273" s="499"/>
      <c r="C273" s="499"/>
      <c r="D273" s="499"/>
      <c r="E273" s="499"/>
      <c r="F273" s="499"/>
      <c r="G273" s="499"/>
      <c r="H273" s="499"/>
      <c r="I273" s="499"/>
      <c r="J273" s="499"/>
      <c r="K273" s="499"/>
      <c r="L273" s="499"/>
      <c r="M273" s="499"/>
      <c r="N273" s="223"/>
      <c r="P273" s="499"/>
      <c r="Q273" s="499"/>
      <c r="R273" s="499"/>
      <c r="S273" s="499"/>
      <c r="T273" s="499"/>
      <c r="U273" s="499"/>
      <c r="V273" s="499"/>
      <c r="W273" s="499"/>
      <c r="X273" s="499"/>
      <c r="Y273" s="499"/>
      <c r="Z273" s="499"/>
      <c r="AA273" s="499"/>
      <c r="AB273" s="499"/>
      <c r="AC273" s="499"/>
      <c r="AD273" s="499"/>
      <c r="AE273" s="223"/>
      <c r="AG273" s="634"/>
      <c r="AH273" s="635"/>
      <c r="AI273" s="635"/>
      <c r="AJ273" s="635"/>
      <c r="AK273" s="635"/>
      <c r="AL273" s="635"/>
      <c r="AM273" s="635"/>
      <c r="AN273" s="635"/>
      <c r="AO273" s="635"/>
      <c r="AP273" s="635"/>
      <c r="AQ273" s="635"/>
      <c r="AR273" s="635"/>
      <c r="AS273" s="635"/>
      <c r="AT273" s="635"/>
      <c r="AU273" s="636"/>
    </row>
    <row r="274" spans="1:47" ht="16" thickBot="1" x14ac:dyDescent="0.4">
      <c r="A274" s="500" t="s">
        <v>187</v>
      </c>
      <c r="B274" s="501"/>
      <c r="C274" s="501"/>
      <c r="D274" s="501"/>
      <c r="E274" s="501"/>
      <c r="F274" s="241">
        <f>SUM(F272, F263)</f>
        <v>0</v>
      </c>
      <c r="G274" s="241">
        <f t="shared" ref="G274:L274" si="242">SUM(G272, G263)</f>
        <v>0</v>
      </c>
      <c r="H274" s="241">
        <f>SUM(H272, H263)</f>
        <v>0</v>
      </c>
      <c r="I274" s="241">
        <f t="shared" si="242"/>
        <v>0</v>
      </c>
      <c r="J274" s="241">
        <f t="shared" si="242"/>
        <v>0</v>
      </c>
      <c r="K274" s="241">
        <f>SUM(K272, K263)</f>
        <v>0</v>
      </c>
      <c r="L274" s="241">
        <f t="shared" si="242"/>
        <v>0</v>
      </c>
      <c r="M274" s="240">
        <f>SUM(M272, M263)</f>
        <v>0</v>
      </c>
      <c r="N274" s="223"/>
      <c r="P274" s="500" t="s">
        <v>187</v>
      </c>
      <c r="Q274" s="501"/>
      <c r="R274" s="501"/>
      <c r="S274" s="501"/>
      <c r="T274" s="501"/>
      <c r="U274" s="340">
        <f t="shared" si="226"/>
        <v>0</v>
      </c>
      <c r="V274" s="297">
        <f>SUM(V272, V263)</f>
        <v>0</v>
      </c>
      <c r="W274" s="297">
        <f t="shared" ref="W274" si="243">SUM(W272, W263)</f>
        <v>0</v>
      </c>
      <c r="X274" s="297">
        <f>SUM(X272, X263)</f>
        <v>0</v>
      </c>
      <c r="Y274" s="297">
        <f t="shared" ref="Y274:AB274" si="244">SUM(Y272, Y263)</f>
        <v>0</v>
      </c>
      <c r="Z274" s="297">
        <f t="shared" si="244"/>
        <v>0</v>
      </c>
      <c r="AA274" s="297">
        <f t="shared" si="244"/>
        <v>0</v>
      </c>
      <c r="AB274" s="297">
        <f t="shared" si="244"/>
        <v>0</v>
      </c>
      <c r="AC274" s="297">
        <f>SUM(AC272, AC263)</f>
        <v>0</v>
      </c>
      <c r="AD274" s="298">
        <f>SUM(AD272, AD263)</f>
        <v>0</v>
      </c>
      <c r="AE274" s="223"/>
      <c r="AG274" s="493" t="s">
        <v>187</v>
      </c>
      <c r="AH274" s="494"/>
      <c r="AI274" s="494"/>
      <c r="AJ274" s="494"/>
      <c r="AK274" s="494"/>
      <c r="AL274" s="337">
        <f t="shared" si="228"/>
        <v>0</v>
      </c>
      <c r="AM274" s="275">
        <f>SUM(AM272, AM263)</f>
        <v>0</v>
      </c>
      <c r="AN274" s="275">
        <f t="shared" ref="AN274" si="245">SUM(AN272, AN263)</f>
        <v>0</v>
      </c>
      <c r="AO274" s="275">
        <f>SUM(AO272, AO263)</f>
        <v>0</v>
      </c>
      <c r="AP274" s="275">
        <f t="shared" ref="AP274:AT274" si="246">SUM(AP272, AP263)</f>
        <v>0</v>
      </c>
      <c r="AQ274" s="275">
        <f t="shared" si="246"/>
        <v>0</v>
      </c>
      <c r="AR274" s="275">
        <f t="shared" si="246"/>
        <v>0</v>
      </c>
      <c r="AS274" s="275">
        <f t="shared" si="246"/>
        <v>0</v>
      </c>
      <c r="AT274" s="275">
        <f t="shared" si="246"/>
        <v>0</v>
      </c>
      <c r="AU274" s="276">
        <f t="shared" si="229"/>
        <v>0</v>
      </c>
    </row>
    <row r="275" spans="1:47" ht="16" thickBot="1" x14ac:dyDescent="0.4">
      <c r="F275" s="357"/>
      <c r="G275" s="357"/>
      <c r="AE275" s="358"/>
    </row>
    <row r="276" spans="1:47" s="242" customFormat="1" x14ac:dyDescent="0.35">
      <c r="A276" s="502" t="s">
        <v>98</v>
      </c>
      <c r="B276" s="503"/>
      <c r="C276" s="503"/>
      <c r="D276" s="503"/>
      <c r="E276" s="503"/>
      <c r="F276" s="503"/>
      <c r="G276" s="503"/>
      <c r="H276" s="503"/>
      <c r="I276" s="503"/>
      <c r="J276" s="503"/>
      <c r="K276" s="503"/>
      <c r="L276" s="503"/>
      <c r="M276" s="518"/>
      <c r="N276" s="413"/>
      <c r="P276" s="502" t="s">
        <v>98</v>
      </c>
      <c r="Q276" s="503"/>
      <c r="R276" s="503"/>
      <c r="S276" s="503"/>
      <c r="T276" s="503"/>
      <c r="U276" s="503"/>
      <c r="V276" s="503"/>
      <c r="W276" s="503"/>
      <c r="X276" s="503"/>
      <c r="Y276" s="503"/>
      <c r="Z276" s="503"/>
      <c r="AA276" s="503"/>
      <c r="AB276" s="503"/>
      <c r="AC276" s="503"/>
      <c r="AD276" s="418"/>
      <c r="AE276" s="413"/>
      <c r="AG276" s="502" t="s">
        <v>98</v>
      </c>
      <c r="AH276" s="503"/>
      <c r="AI276" s="503"/>
      <c r="AJ276" s="503"/>
      <c r="AK276" s="503"/>
      <c r="AL276" s="503"/>
      <c r="AM276" s="503"/>
      <c r="AN276" s="503"/>
      <c r="AO276" s="503"/>
      <c r="AP276" s="503"/>
      <c r="AQ276" s="503"/>
      <c r="AR276" s="503"/>
      <c r="AS276" s="503"/>
      <c r="AT276" s="503"/>
      <c r="AU276" s="418"/>
    </row>
    <row r="277" spans="1:47" s="242" customFormat="1" x14ac:dyDescent="0.35">
      <c r="A277" s="530" t="s">
        <v>24</v>
      </c>
      <c r="B277" s="531"/>
      <c r="C277" s="531"/>
      <c r="D277" s="531"/>
      <c r="E277" s="531"/>
      <c r="F277" s="531"/>
      <c r="G277" s="531"/>
      <c r="H277" s="531"/>
      <c r="I277" s="531"/>
      <c r="J277" s="424" t="s">
        <v>17</v>
      </c>
      <c r="K277" s="424" t="s">
        <v>15</v>
      </c>
      <c r="L277" s="424" t="s">
        <v>16</v>
      </c>
      <c r="M277" s="259" t="s">
        <v>18</v>
      </c>
      <c r="N277" s="413"/>
      <c r="P277" s="530" t="s">
        <v>24</v>
      </c>
      <c r="Q277" s="531"/>
      <c r="R277" s="531"/>
      <c r="S277" s="531"/>
      <c r="T277" s="531"/>
      <c r="U277" s="531"/>
      <c r="V277" s="531"/>
      <c r="W277" s="531"/>
      <c r="X277" s="531"/>
      <c r="Y277" s="422" t="s">
        <v>260</v>
      </c>
      <c r="Z277" s="328" t="s">
        <v>77</v>
      </c>
      <c r="AA277" s="424" t="s">
        <v>15</v>
      </c>
      <c r="AB277" s="424" t="s">
        <v>16</v>
      </c>
      <c r="AC277" s="422" t="s">
        <v>18</v>
      </c>
      <c r="AD277" s="267" t="s">
        <v>114</v>
      </c>
      <c r="AE277" s="413"/>
      <c r="AG277" s="530" t="s">
        <v>24</v>
      </c>
      <c r="AH277" s="531"/>
      <c r="AI277" s="531"/>
      <c r="AJ277" s="531"/>
      <c r="AK277" s="531"/>
      <c r="AL277" s="531"/>
      <c r="AM277" s="531"/>
      <c r="AN277" s="531"/>
      <c r="AO277" s="531"/>
      <c r="AP277" s="422" t="s">
        <v>260</v>
      </c>
      <c r="AQ277" s="328" t="s">
        <v>211</v>
      </c>
      <c r="AR277" s="424" t="s">
        <v>15</v>
      </c>
      <c r="AS277" s="424" t="s">
        <v>16</v>
      </c>
      <c r="AT277" s="422" t="s">
        <v>213</v>
      </c>
      <c r="AU277" s="267" t="s">
        <v>263</v>
      </c>
    </row>
    <row r="278" spans="1:47" x14ac:dyDescent="0.35">
      <c r="A278" s="415">
        <v>1</v>
      </c>
      <c r="B278" s="491"/>
      <c r="C278" s="491"/>
      <c r="D278" s="491"/>
      <c r="E278" s="491"/>
      <c r="F278" s="491"/>
      <c r="G278" s="491"/>
      <c r="H278" s="491"/>
      <c r="I278" s="491"/>
      <c r="J278" s="234">
        <v>0</v>
      </c>
      <c r="K278" s="234">
        <v>0</v>
      </c>
      <c r="L278" s="234">
        <v>0</v>
      </c>
      <c r="M278" s="236">
        <f>SUM(J278:L278)</f>
        <v>0</v>
      </c>
      <c r="N278" s="223"/>
      <c r="P278" s="415">
        <v>1</v>
      </c>
      <c r="Q278" s="491"/>
      <c r="R278" s="491"/>
      <c r="S278" s="491"/>
      <c r="T278" s="491"/>
      <c r="U278" s="491"/>
      <c r="V278" s="491"/>
      <c r="W278" s="491"/>
      <c r="X278" s="491"/>
      <c r="Y278" s="164">
        <f>AU198</f>
        <v>0</v>
      </c>
      <c r="Z278" s="234">
        <v>0</v>
      </c>
      <c r="AA278" s="234">
        <v>0</v>
      </c>
      <c r="AB278" s="234">
        <v>0</v>
      </c>
      <c r="AC278" s="295">
        <f>SUM(Z278:AB278)</f>
        <v>0</v>
      </c>
      <c r="AD278" s="296">
        <f t="shared" ref="AD278:AD280" si="247">M278-AC278</f>
        <v>0</v>
      </c>
      <c r="AE278" s="223"/>
      <c r="AG278" s="415">
        <v>1</v>
      </c>
      <c r="AH278" s="491"/>
      <c r="AI278" s="491"/>
      <c r="AJ278" s="491"/>
      <c r="AK278" s="491"/>
      <c r="AL278" s="491"/>
      <c r="AM278" s="491"/>
      <c r="AN278" s="491"/>
      <c r="AO278" s="491"/>
      <c r="AP278" s="305">
        <f>AU198</f>
        <v>0</v>
      </c>
      <c r="AQ278" s="234">
        <v>0</v>
      </c>
      <c r="AR278" s="234">
        <v>0</v>
      </c>
      <c r="AS278" s="234">
        <v>0</v>
      </c>
      <c r="AT278" s="277">
        <f>SUM(AQ278:AS278)</f>
        <v>0</v>
      </c>
      <c r="AU278" s="278">
        <f>IF($S$313&lt;&gt;0, AC278+AP278-AT278, M278+AP278-AT278)</f>
        <v>0</v>
      </c>
    </row>
    <row r="279" spans="1:47" x14ac:dyDescent="0.35">
      <c r="A279" s="415">
        <v>2</v>
      </c>
      <c r="B279" s="492"/>
      <c r="C279" s="492"/>
      <c r="D279" s="492"/>
      <c r="E279" s="492"/>
      <c r="F279" s="492"/>
      <c r="G279" s="492"/>
      <c r="H279" s="492"/>
      <c r="I279" s="492"/>
      <c r="J279" s="234">
        <v>0</v>
      </c>
      <c r="K279" s="234">
        <v>0</v>
      </c>
      <c r="L279" s="234">
        <v>0</v>
      </c>
      <c r="M279" s="236">
        <f>SUM(J279:L279)</f>
        <v>0</v>
      </c>
      <c r="N279" s="223"/>
      <c r="P279" s="415">
        <v>2</v>
      </c>
      <c r="Q279" s="492"/>
      <c r="R279" s="492"/>
      <c r="S279" s="492"/>
      <c r="T279" s="492"/>
      <c r="U279" s="492"/>
      <c r="V279" s="492"/>
      <c r="W279" s="492"/>
      <c r="X279" s="492"/>
      <c r="Y279" s="164">
        <f t="shared" ref="Y279:Y281" si="248">AU199</f>
        <v>0</v>
      </c>
      <c r="Z279" s="234">
        <v>0</v>
      </c>
      <c r="AA279" s="234">
        <v>0</v>
      </c>
      <c r="AB279" s="234">
        <v>0</v>
      </c>
      <c r="AC279" s="295">
        <f t="shared" ref="AC279:AC280" si="249">SUM(Z279:AB279)</f>
        <v>0</v>
      </c>
      <c r="AD279" s="296">
        <f t="shared" si="247"/>
        <v>0</v>
      </c>
      <c r="AE279" s="223"/>
      <c r="AG279" s="415">
        <v>2</v>
      </c>
      <c r="AH279" s="492"/>
      <c r="AI279" s="492"/>
      <c r="AJ279" s="492"/>
      <c r="AK279" s="492"/>
      <c r="AL279" s="492"/>
      <c r="AM279" s="492"/>
      <c r="AN279" s="492"/>
      <c r="AO279" s="492"/>
      <c r="AP279" s="305">
        <f t="shared" ref="AP279:AP281" si="250">AU199</f>
        <v>0</v>
      </c>
      <c r="AQ279" s="234">
        <v>0</v>
      </c>
      <c r="AR279" s="234">
        <v>0</v>
      </c>
      <c r="AS279" s="234">
        <v>0</v>
      </c>
      <c r="AT279" s="277">
        <f t="shared" ref="AT279:AT280" si="251">SUM(AQ279:AS279)</f>
        <v>0</v>
      </c>
      <c r="AU279" s="278">
        <f t="shared" ref="AU279:AU281" si="252">IF($S$313&lt;&gt;0, AC279+AP279-AT279, M279+AP279-AT279)</f>
        <v>0</v>
      </c>
    </row>
    <row r="280" spans="1:47" x14ac:dyDescent="0.35">
      <c r="A280" s="415">
        <v>3</v>
      </c>
      <c r="B280" s="492"/>
      <c r="C280" s="492"/>
      <c r="D280" s="492"/>
      <c r="E280" s="492"/>
      <c r="F280" s="492"/>
      <c r="G280" s="492"/>
      <c r="H280" s="492"/>
      <c r="I280" s="492"/>
      <c r="J280" s="234">
        <v>0</v>
      </c>
      <c r="K280" s="234">
        <v>0</v>
      </c>
      <c r="L280" s="234">
        <v>0</v>
      </c>
      <c r="M280" s="236">
        <f t="shared" ref="M280:M299" si="253">SUM(J280:L280)</f>
        <v>0</v>
      </c>
      <c r="N280" s="223"/>
      <c r="P280" s="415">
        <v>3</v>
      </c>
      <c r="Q280" s="492"/>
      <c r="R280" s="492"/>
      <c r="S280" s="492"/>
      <c r="T280" s="492"/>
      <c r="U280" s="492"/>
      <c r="V280" s="492"/>
      <c r="W280" s="492"/>
      <c r="X280" s="492"/>
      <c r="Y280" s="164">
        <f t="shared" si="248"/>
        <v>0</v>
      </c>
      <c r="Z280" s="234">
        <v>0</v>
      </c>
      <c r="AA280" s="234">
        <v>0</v>
      </c>
      <c r="AB280" s="234">
        <v>0</v>
      </c>
      <c r="AC280" s="295">
        <f t="shared" si="249"/>
        <v>0</v>
      </c>
      <c r="AD280" s="296">
        <f t="shared" si="247"/>
        <v>0</v>
      </c>
      <c r="AE280" s="223"/>
      <c r="AG280" s="415">
        <v>3</v>
      </c>
      <c r="AH280" s="492"/>
      <c r="AI280" s="492"/>
      <c r="AJ280" s="492"/>
      <c r="AK280" s="492"/>
      <c r="AL280" s="492"/>
      <c r="AM280" s="492"/>
      <c r="AN280" s="492"/>
      <c r="AO280" s="492"/>
      <c r="AP280" s="305">
        <f t="shared" si="250"/>
        <v>0</v>
      </c>
      <c r="AQ280" s="234">
        <v>0</v>
      </c>
      <c r="AR280" s="234">
        <v>0</v>
      </c>
      <c r="AS280" s="234">
        <v>0</v>
      </c>
      <c r="AT280" s="277">
        <f t="shared" si="251"/>
        <v>0</v>
      </c>
      <c r="AU280" s="278">
        <f t="shared" si="252"/>
        <v>0</v>
      </c>
    </row>
    <row r="281" spans="1:47" ht="16" thickBot="1" x14ac:dyDescent="0.4">
      <c r="A281" s="504" t="s">
        <v>25</v>
      </c>
      <c r="B281" s="505"/>
      <c r="C281" s="505"/>
      <c r="D281" s="505"/>
      <c r="E281" s="505"/>
      <c r="F281" s="505"/>
      <c r="G281" s="505"/>
      <c r="H281" s="505"/>
      <c r="I281" s="505"/>
      <c r="J281" s="250">
        <f>SUM(J278:J280)</f>
        <v>0</v>
      </c>
      <c r="K281" s="250">
        <f t="shared" ref="K281:L281" si="254">SUM(K278:K280)</f>
        <v>0</v>
      </c>
      <c r="L281" s="250">
        <f t="shared" si="254"/>
        <v>0</v>
      </c>
      <c r="M281" s="237">
        <f t="shared" si="253"/>
        <v>0</v>
      </c>
      <c r="N281" s="223"/>
      <c r="P281" s="504" t="s">
        <v>25</v>
      </c>
      <c r="Q281" s="505"/>
      <c r="R281" s="505"/>
      <c r="S281" s="505"/>
      <c r="T281" s="505"/>
      <c r="U281" s="505"/>
      <c r="V281" s="505"/>
      <c r="W281" s="505"/>
      <c r="X281" s="505"/>
      <c r="Y281" s="200">
        <f t="shared" si="248"/>
        <v>0</v>
      </c>
      <c r="Z281" s="293">
        <f>SUM(Z278:Z280)</f>
        <v>0</v>
      </c>
      <c r="AA281" s="293">
        <f t="shared" ref="AA281:AD281" si="255">SUM(AA278:AA280)</f>
        <v>0</v>
      </c>
      <c r="AB281" s="293">
        <f t="shared" si="255"/>
        <v>0</v>
      </c>
      <c r="AC281" s="293">
        <f t="shared" si="255"/>
        <v>0</v>
      </c>
      <c r="AD281" s="294">
        <f t="shared" si="255"/>
        <v>0</v>
      </c>
      <c r="AE281" s="223"/>
      <c r="AG281" s="504" t="s">
        <v>25</v>
      </c>
      <c r="AH281" s="505"/>
      <c r="AI281" s="505"/>
      <c r="AJ281" s="505"/>
      <c r="AK281" s="505"/>
      <c r="AL281" s="505"/>
      <c r="AM281" s="505"/>
      <c r="AN281" s="505"/>
      <c r="AO281" s="505"/>
      <c r="AP281" s="306">
        <f t="shared" si="250"/>
        <v>0</v>
      </c>
      <c r="AQ281" s="275">
        <f>SUM(AQ278:AQ280)</f>
        <v>0</v>
      </c>
      <c r="AR281" s="275">
        <f t="shared" ref="AR281:AT281" si="256">SUM(AR278:AR280)</f>
        <v>0</v>
      </c>
      <c r="AS281" s="275">
        <f t="shared" si="256"/>
        <v>0</v>
      </c>
      <c r="AT281" s="275">
        <f t="shared" si="256"/>
        <v>0</v>
      </c>
      <c r="AU281" s="276">
        <f t="shared" si="252"/>
        <v>0</v>
      </c>
    </row>
    <row r="282" spans="1:47" s="358" customFormat="1" ht="3.75" customHeight="1" thickBot="1" x14ac:dyDescent="0.4">
      <c r="A282" s="413"/>
      <c r="B282" s="413"/>
      <c r="C282" s="413"/>
      <c r="D282" s="413"/>
      <c r="E282" s="413"/>
      <c r="F282" s="413"/>
      <c r="G282" s="413"/>
      <c r="H282" s="413"/>
      <c r="I282" s="413"/>
      <c r="J282" s="246"/>
      <c r="K282" s="246"/>
      <c r="L282" s="246"/>
      <c r="M282" s="246"/>
      <c r="N282" s="223"/>
      <c r="P282" s="413"/>
      <c r="Q282" s="413"/>
      <c r="R282" s="413"/>
      <c r="S282" s="413"/>
      <c r="T282" s="413"/>
      <c r="U282" s="413"/>
      <c r="V282" s="413"/>
      <c r="W282" s="413"/>
      <c r="X282" s="413"/>
      <c r="Y282" s="304"/>
      <c r="Z282" s="246"/>
      <c r="AA282" s="246"/>
      <c r="AB282" s="246"/>
      <c r="AC282" s="246"/>
      <c r="AD282" s="246"/>
      <c r="AE282" s="223"/>
      <c r="AG282" s="413"/>
      <c r="AH282" s="413"/>
      <c r="AI282" s="413"/>
      <c r="AJ282" s="413"/>
      <c r="AK282" s="413"/>
      <c r="AL282" s="413"/>
      <c r="AM282" s="413"/>
      <c r="AN282" s="413"/>
      <c r="AO282" s="413"/>
      <c r="AP282" s="304"/>
      <c r="AQ282" s="246"/>
      <c r="AR282" s="246"/>
      <c r="AS282" s="246"/>
      <c r="AT282" s="246"/>
      <c r="AU282" s="246"/>
    </row>
    <row r="283" spans="1:47" s="242" customFormat="1" x14ac:dyDescent="0.35">
      <c r="A283" s="502" t="s">
        <v>33</v>
      </c>
      <c r="B283" s="503"/>
      <c r="C283" s="503"/>
      <c r="D283" s="503"/>
      <c r="E283" s="503"/>
      <c r="F283" s="503"/>
      <c r="G283" s="503"/>
      <c r="H283" s="503"/>
      <c r="I283" s="503"/>
      <c r="J283" s="425" t="s">
        <v>17</v>
      </c>
      <c r="K283" s="425" t="s">
        <v>15</v>
      </c>
      <c r="L283" s="425" t="s">
        <v>16</v>
      </c>
      <c r="M283" s="418" t="s">
        <v>18</v>
      </c>
      <c r="N283" s="413"/>
      <c r="P283" s="502" t="s">
        <v>33</v>
      </c>
      <c r="Q283" s="503"/>
      <c r="R283" s="503"/>
      <c r="S283" s="503"/>
      <c r="T283" s="503"/>
      <c r="U283" s="503"/>
      <c r="V283" s="503"/>
      <c r="W283" s="503"/>
      <c r="X283" s="503"/>
      <c r="Y283" s="414" t="s">
        <v>260</v>
      </c>
      <c r="Z283" s="425" t="s">
        <v>77</v>
      </c>
      <c r="AA283" s="425" t="s">
        <v>15</v>
      </c>
      <c r="AB283" s="425" t="s">
        <v>16</v>
      </c>
      <c r="AC283" s="414" t="s">
        <v>18</v>
      </c>
      <c r="AD283" s="268" t="s">
        <v>114</v>
      </c>
      <c r="AE283" s="413"/>
      <c r="AG283" s="502" t="s">
        <v>33</v>
      </c>
      <c r="AH283" s="503"/>
      <c r="AI283" s="503"/>
      <c r="AJ283" s="503"/>
      <c r="AK283" s="503"/>
      <c r="AL283" s="503"/>
      <c r="AM283" s="503"/>
      <c r="AN283" s="503"/>
      <c r="AO283" s="503"/>
      <c r="AP283" s="414" t="s">
        <v>260</v>
      </c>
      <c r="AQ283" s="425" t="s">
        <v>211</v>
      </c>
      <c r="AR283" s="425" t="s">
        <v>15</v>
      </c>
      <c r="AS283" s="425" t="s">
        <v>16</v>
      </c>
      <c r="AT283" s="414" t="s">
        <v>213</v>
      </c>
      <c r="AU283" s="268" t="s">
        <v>263</v>
      </c>
    </row>
    <row r="284" spans="1:47" x14ac:dyDescent="0.35">
      <c r="A284" s="415">
        <v>1</v>
      </c>
      <c r="B284" s="492"/>
      <c r="C284" s="492"/>
      <c r="D284" s="492"/>
      <c r="E284" s="492"/>
      <c r="F284" s="492"/>
      <c r="G284" s="492"/>
      <c r="H284" s="492"/>
      <c r="I284" s="492"/>
      <c r="J284" s="234">
        <v>0</v>
      </c>
      <c r="K284" s="234">
        <v>0</v>
      </c>
      <c r="L284" s="234">
        <v>0</v>
      </c>
      <c r="M284" s="236">
        <f t="shared" si="253"/>
        <v>0</v>
      </c>
      <c r="N284" s="223"/>
      <c r="P284" s="415">
        <v>1</v>
      </c>
      <c r="Q284" s="492"/>
      <c r="R284" s="492"/>
      <c r="S284" s="492"/>
      <c r="T284" s="492"/>
      <c r="U284" s="492"/>
      <c r="V284" s="492"/>
      <c r="W284" s="492"/>
      <c r="X284" s="492"/>
      <c r="Y284" s="164">
        <f t="shared" ref="Y284:Y287" si="257">AU204</f>
        <v>0</v>
      </c>
      <c r="Z284" s="234">
        <v>0</v>
      </c>
      <c r="AA284" s="234">
        <v>0</v>
      </c>
      <c r="AB284" s="234">
        <v>0</v>
      </c>
      <c r="AC284" s="295">
        <f t="shared" ref="AC284:AC286" si="258">SUM(Z284:AB284)</f>
        <v>0</v>
      </c>
      <c r="AD284" s="296">
        <f t="shared" ref="AD284:AD286" si="259">M284-AC284</f>
        <v>0</v>
      </c>
      <c r="AE284" s="223"/>
      <c r="AG284" s="415">
        <v>1</v>
      </c>
      <c r="AH284" s="492"/>
      <c r="AI284" s="492"/>
      <c r="AJ284" s="492"/>
      <c r="AK284" s="492"/>
      <c r="AL284" s="492"/>
      <c r="AM284" s="492"/>
      <c r="AN284" s="492"/>
      <c r="AO284" s="492"/>
      <c r="AP284" s="305">
        <f t="shared" ref="AP284:AP287" si="260">AU204</f>
        <v>0</v>
      </c>
      <c r="AQ284" s="234">
        <v>0</v>
      </c>
      <c r="AR284" s="234">
        <v>0</v>
      </c>
      <c r="AS284" s="234">
        <v>0</v>
      </c>
      <c r="AT284" s="277">
        <f t="shared" ref="AT284:AT286" si="261">SUM(AQ284:AS284)</f>
        <v>0</v>
      </c>
      <c r="AU284" s="278">
        <f t="shared" ref="AU284:AU287" si="262">IF($S$313&lt;&gt;0, AC284+AP284-AT284, M284+AP284-AT284)</f>
        <v>0</v>
      </c>
    </row>
    <row r="285" spans="1:47" x14ac:dyDescent="0.35">
      <c r="A285" s="415">
        <v>2</v>
      </c>
      <c r="B285" s="492"/>
      <c r="C285" s="492"/>
      <c r="D285" s="492"/>
      <c r="E285" s="492"/>
      <c r="F285" s="492"/>
      <c r="G285" s="492"/>
      <c r="H285" s="492"/>
      <c r="I285" s="492"/>
      <c r="J285" s="234">
        <v>0</v>
      </c>
      <c r="K285" s="234">
        <v>0</v>
      </c>
      <c r="L285" s="234">
        <v>0</v>
      </c>
      <c r="M285" s="236">
        <f t="shared" si="253"/>
        <v>0</v>
      </c>
      <c r="N285" s="223"/>
      <c r="P285" s="415">
        <v>2</v>
      </c>
      <c r="Q285" s="492"/>
      <c r="R285" s="492"/>
      <c r="S285" s="492"/>
      <c r="T285" s="492"/>
      <c r="U285" s="492"/>
      <c r="V285" s="492"/>
      <c r="W285" s="492"/>
      <c r="X285" s="492"/>
      <c r="Y285" s="164">
        <f t="shared" si="257"/>
        <v>0</v>
      </c>
      <c r="Z285" s="234">
        <v>0</v>
      </c>
      <c r="AA285" s="234">
        <v>0</v>
      </c>
      <c r="AB285" s="234">
        <v>0</v>
      </c>
      <c r="AC285" s="295">
        <f t="shared" si="258"/>
        <v>0</v>
      </c>
      <c r="AD285" s="296">
        <f t="shared" si="259"/>
        <v>0</v>
      </c>
      <c r="AE285" s="223"/>
      <c r="AG285" s="415">
        <v>2</v>
      </c>
      <c r="AH285" s="492"/>
      <c r="AI285" s="492"/>
      <c r="AJ285" s="492"/>
      <c r="AK285" s="492"/>
      <c r="AL285" s="492"/>
      <c r="AM285" s="492"/>
      <c r="AN285" s="492"/>
      <c r="AO285" s="492"/>
      <c r="AP285" s="305">
        <f t="shared" si="260"/>
        <v>0</v>
      </c>
      <c r="AQ285" s="234">
        <v>0</v>
      </c>
      <c r="AR285" s="234">
        <v>0</v>
      </c>
      <c r="AS285" s="234">
        <v>0</v>
      </c>
      <c r="AT285" s="277">
        <f t="shared" si="261"/>
        <v>0</v>
      </c>
      <c r="AU285" s="278">
        <f t="shared" si="262"/>
        <v>0</v>
      </c>
    </row>
    <row r="286" spans="1:47" x14ac:dyDescent="0.35">
      <c r="A286" s="415">
        <v>3</v>
      </c>
      <c r="B286" s="492"/>
      <c r="C286" s="492"/>
      <c r="D286" s="492"/>
      <c r="E286" s="492"/>
      <c r="F286" s="492"/>
      <c r="G286" s="492"/>
      <c r="H286" s="492"/>
      <c r="I286" s="492"/>
      <c r="J286" s="234">
        <v>0</v>
      </c>
      <c r="K286" s="234">
        <v>0</v>
      </c>
      <c r="L286" s="234">
        <v>0</v>
      </c>
      <c r="M286" s="236">
        <f>SUM(J286:L286)</f>
        <v>0</v>
      </c>
      <c r="N286" s="223"/>
      <c r="P286" s="415">
        <v>3</v>
      </c>
      <c r="Q286" s="492"/>
      <c r="R286" s="492"/>
      <c r="S286" s="492"/>
      <c r="T286" s="492"/>
      <c r="U286" s="492"/>
      <c r="V286" s="492"/>
      <c r="W286" s="492"/>
      <c r="X286" s="492"/>
      <c r="Y286" s="164">
        <f t="shared" si="257"/>
        <v>0</v>
      </c>
      <c r="Z286" s="234">
        <v>0</v>
      </c>
      <c r="AA286" s="234">
        <v>0</v>
      </c>
      <c r="AB286" s="234">
        <v>0</v>
      </c>
      <c r="AC286" s="295">
        <f t="shared" si="258"/>
        <v>0</v>
      </c>
      <c r="AD286" s="296">
        <f t="shared" si="259"/>
        <v>0</v>
      </c>
      <c r="AE286" s="223"/>
      <c r="AG286" s="415">
        <v>3</v>
      </c>
      <c r="AH286" s="492"/>
      <c r="AI286" s="492"/>
      <c r="AJ286" s="492"/>
      <c r="AK286" s="492"/>
      <c r="AL286" s="492"/>
      <c r="AM286" s="492"/>
      <c r="AN286" s="492"/>
      <c r="AO286" s="492"/>
      <c r="AP286" s="305">
        <f t="shared" si="260"/>
        <v>0</v>
      </c>
      <c r="AQ286" s="234">
        <v>0</v>
      </c>
      <c r="AR286" s="234">
        <v>0</v>
      </c>
      <c r="AS286" s="234">
        <v>0</v>
      </c>
      <c r="AT286" s="277">
        <f t="shared" si="261"/>
        <v>0</v>
      </c>
      <c r="AU286" s="278">
        <f t="shared" si="262"/>
        <v>0</v>
      </c>
    </row>
    <row r="287" spans="1:47" ht="16" thickBot="1" x14ac:dyDescent="0.4">
      <c r="A287" s="504" t="s">
        <v>26</v>
      </c>
      <c r="B287" s="505"/>
      <c r="C287" s="505"/>
      <c r="D287" s="505"/>
      <c r="E287" s="505"/>
      <c r="F287" s="505"/>
      <c r="G287" s="505"/>
      <c r="H287" s="505"/>
      <c r="I287" s="505"/>
      <c r="J287" s="250">
        <f>SUM(J284:J286)</f>
        <v>0</v>
      </c>
      <c r="K287" s="250">
        <f t="shared" ref="K287" si="263">SUM(K284:K286)</f>
        <v>0</v>
      </c>
      <c r="L287" s="250">
        <f>SUM(L284:L286)</f>
        <v>0</v>
      </c>
      <c r="M287" s="237">
        <f t="shared" si="253"/>
        <v>0</v>
      </c>
      <c r="N287" s="223"/>
      <c r="P287" s="530" t="s">
        <v>26</v>
      </c>
      <c r="Q287" s="531"/>
      <c r="R287" s="531"/>
      <c r="S287" s="531"/>
      <c r="T287" s="531"/>
      <c r="U287" s="531"/>
      <c r="V287" s="531"/>
      <c r="W287" s="531"/>
      <c r="X287" s="531"/>
      <c r="Y287" s="164">
        <f t="shared" si="257"/>
        <v>0</v>
      </c>
      <c r="Z287" s="295">
        <f>SUM(Z284:Z286)</f>
        <v>0</v>
      </c>
      <c r="AA287" s="295">
        <f t="shared" ref="AA287:AD287" si="264">SUM(AA284:AA286)</f>
        <v>0</v>
      </c>
      <c r="AB287" s="295">
        <f t="shared" si="264"/>
        <v>0</v>
      </c>
      <c r="AC287" s="295">
        <f t="shared" si="264"/>
        <v>0</v>
      </c>
      <c r="AD287" s="296">
        <f t="shared" si="264"/>
        <v>0</v>
      </c>
      <c r="AE287" s="223"/>
      <c r="AG287" s="504" t="s">
        <v>26</v>
      </c>
      <c r="AH287" s="505"/>
      <c r="AI287" s="505"/>
      <c r="AJ287" s="505"/>
      <c r="AK287" s="505"/>
      <c r="AL287" s="505"/>
      <c r="AM287" s="505"/>
      <c r="AN287" s="505"/>
      <c r="AO287" s="505"/>
      <c r="AP287" s="306">
        <f t="shared" si="260"/>
        <v>0</v>
      </c>
      <c r="AQ287" s="275">
        <f>SUM(AQ284:AQ286)</f>
        <v>0</v>
      </c>
      <c r="AR287" s="275">
        <f t="shared" ref="AR287:AT287" si="265">SUM(AR284:AR286)</f>
        <v>0</v>
      </c>
      <c r="AS287" s="275">
        <f t="shared" si="265"/>
        <v>0</v>
      </c>
      <c r="AT287" s="275">
        <f t="shared" si="265"/>
        <v>0</v>
      </c>
      <c r="AU287" s="276">
        <f t="shared" si="262"/>
        <v>0</v>
      </c>
    </row>
    <row r="288" spans="1:47" s="358" customFormat="1" ht="3.75" customHeight="1" thickBot="1" x14ac:dyDescent="0.4">
      <c r="A288" s="413"/>
      <c r="B288" s="413"/>
      <c r="C288" s="413"/>
      <c r="D288" s="413"/>
      <c r="E288" s="413"/>
      <c r="F288" s="413"/>
      <c r="G288" s="413"/>
      <c r="H288" s="413"/>
      <c r="I288" s="413"/>
      <c r="J288" s="246"/>
      <c r="K288" s="246"/>
      <c r="L288" s="246"/>
      <c r="M288" s="246"/>
      <c r="N288" s="223"/>
      <c r="P288" s="341"/>
      <c r="Q288" s="342"/>
      <c r="R288" s="342"/>
      <c r="S288" s="342"/>
      <c r="T288" s="342"/>
      <c r="U288" s="342"/>
      <c r="V288" s="342"/>
      <c r="W288" s="342"/>
      <c r="X288" s="342"/>
      <c r="Y288" s="249"/>
      <c r="Z288" s="249"/>
      <c r="AA288" s="249"/>
      <c r="AB288" s="249"/>
      <c r="AC288" s="249"/>
      <c r="AD288" s="343"/>
      <c r="AE288" s="223"/>
      <c r="AG288" s="413"/>
      <c r="AH288" s="413"/>
      <c r="AI288" s="413"/>
      <c r="AJ288" s="413"/>
      <c r="AK288" s="413"/>
      <c r="AL288" s="413"/>
      <c r="AM288" s="413"/>
      <c r="AN288" s="413"/>
      <c r="AO288" s="413"/>
      <c r="AP288" s="246"/>
      <c r="AQ288" s="246"/>
      <c r="AR288" s="246"/>
      <c r="AS288" s="246"/>
      <c r="AT288" s="246"/>
      <c r="AU288" s="246"/>
    </row>
    <row r="289" spans="1:134" s="242" customFormat="1" x14ac:dyDescent="0.35">
      <c r="A289" s="502" t="s">
        <v>27</v>
      </c>
      <c r="B289" s="503"/>
      <c r="C289" s="503"/>
      <c r="D289" s="503"/>
      <c r="E289" s="503"/>
      <c r="F289" s="503"/>
      <c r="G289" s="503"/>
      <c r="H289" s="503"/>
      <c r="I289" s="503"/>
      <c r="J289" s="425" t="s">
        <v>17</v>
      </c>
      <c r="K289" s="425" t="s">
        <v>15</v>
      </c>
      <c r="L289" s="425" t="s">
        <v>16</v>
      </c>
      <c r="M289" s="418" t="s">
        <v>18</v>
      </c>
      <c r="N289" s="413"/>
      <c r="P289" s="502" t="s">
        <v>27</v>
      </c>
      <c r="Q289" s="503"/>
      <c r="R289" s="503"/>
      <c r="S289" s="503"/>
      <c r="T289" s="503"/>
      <c r="U289" s="503"/>
      <c r="V289" s="503"/>
      <c r="W289" s="503"/>
      <c r="X289" s="503"/>
      <c r="Y289" s="414" t="s">
        <v>260</v>
      </c>
      <c r="Z289" s="425" t="s">
        <v>77</v>
      </c>
      <c r="AA289" s="425" t="s">
        <v>15</v>
      </c>
      <c r="AB289" s="425" t="s">
        <v>16</v>
      </c>
      <c r="AC289" s="414" t="s">
        <v>18</v>
      </c>
      <c r="AD289" s="268" t="s">
        <v>114</v>
      </c>
      <c r="AE289" s="413"/>
      <c r="AG289" s="502" t="s">
        <v>27</v>
      </c>
      <c r="AH289" s="503"/>
      <c r="AI289" s="503"/>
      <c r="AJ289" s="503"/>
      <c r="AK289" s="503"/>
      <c r="AL289" s="503"/>
      <c r="AM289" s="503"/>
      <c r="AN289" s="503"/>
      <c r="AO289" s="503"/>
      <c r="AP289" s="414" t="s">
        <v>260</v>
      </c>
      <c r="AQ289" s="425" t="s">
        <v>211</v>
      </c>
      <c r="AR289" s="425" t="s">
        <v>15</v>
      </c>
      <c r="AS289" s="425" t="s">
        <v>16</v>
      </c>
      <c r="AT289" s="414" t="s">
        <v>213</v>
      </c>
      <c r="AU289" s="268" t="s">
        <v>263</v>
      </c>
    </row>
    <row r="290" spans="1:134" x14ac:dyDescent="0.35">
      <c r="A290" s="415">
        <v>1</v>
      </c>
      <c r="B290" s="228" t="s">
        <v>28</v>
      </c>
      <c r="C290" s="492"/>
      <c r="D290" s="492"/>
      <c r="E290" s="492"/>
      <c r="F290" s="492"/>
      <c r="G290" s="492"/>
      <c r="H290" s="492"/>
      <c r="I290" s="492"/>
      <c r="J290" s="234">
        <v>0</v>
      </c>
      <c r="K290" s="234">
        <v>0</v>
      </c>
      <c r="L290" s="234">
        <v>0</v>
      </c>
      <c r="M290" s="236">
        <f t="shared" si="253"/>
        <v>0</v>
      </c>
      <c r="N290" s="223"/>
      <c r="P290" s="415">
        <v>1</v>
      </c>
      <c r="Q290" s="228" t="s">
        <v>28</v>
      </c>
      <c r="R290" s="492"/>
      <c r="S290" s="492"/>
      <c r="T290" s="492"/>
      <c r="U290" s="492"/>
      <c r="V290" s="492"/>
      <c r="W290" s="492"/>
      <c r="X290" s="492"/>
      <c r="Y290" s="164">
        <f t="shared" ref="Y290:Y301" si="266">AU210</f>
        <v>0</v>
      </c>
      <c r="Z290" s="234">
        <v>0</v>
      </c>
      <c r="AA290" s="234">
        <v>0</v>
      </c>
      <c r="AB290" s="234">
        <v>0</v>
      </c>
      <c r="AC290" s="295">
        <f t="shared" ref="AC290:AC299" si="267">SUM(Z290:AB290)</f>
        <v>0</v>
      </c>
      <c r="AD290" s="296">
        <f t="shared" ref="AD290:AD300" si="268">M290-AC290</f>
        <v>0</v>
      </c>
      <c r="AE290" s="223"/>
      <c r="AG290" s="415">
        <v>1</v>
      </c>
      <c r="AH290" s="228" t="s">
        <v>28</v>
      </c>
      <c r="AI290" s="492"/>
      <c r="AJ290" s="492"/>
      <c r="AK290" s="492"/>
      <c r="AL290" s="492"/>
      <c r="AM290" s="492"/>
      <c r="AN290" s="492"/>
      <c r="AO290" s="492"/>
      <c r="AP290" s="305">
        <f t="shared" ref="AP290:AP301" si="269">AU210</f>
        <v>0</v>
      </c>
      <c r="AQ290" s="234">
        <v>0</v>
      </c>
      <c r="AR290" s="234">
        <v>0</v>
      </c>
      <c r="AS290" s="234">
        <v>0</v>
      </c>
      <c r="AT290" s="277">
        <f t="shared" ref="AT290:AT299" si="270">SUM(AQ290:AS290)</f>
        <v>0</v>
      </c>
      <c r="AU290" s="278">
        <f t="shared" ref="AU290:AU301" si="271">IF($S$313&lt;&gt;0, AC290+AP290-AT290, M290+AP290-AT290)</f>
        <v>0</v>
      </c>
    </row>
    <row r="291" spans="1:134" x14ac:dyDescent="0.35">
      <c r="A291" s="415">
        <v>2</v>
      </c>
      <c r="B291" s="228" t="s">
        <v>31</v>
      </c>
      <c r="C291" s="492"/>
      <c r="D291" s="492"/>
      <c r="E291" s="492"/>
      <c r="F291" s="492"/>
      <c r="G291" s="492"/>
      <c r="H291" s="492"/>
      <c r="I291" s="492"/>
      <c r="J291" s="234">
        <v>0</v>
      </c>
      <c r="K291" s="234">
        <v>0</v>
      </c>
      <c r="L291" s="234">
        <v>0</v>
      </c>
      <c r="M291" s="236">
        <f t="shared" si="253"/>
        <v>0</v>
      </c>
      <c r="N291" s="223"/>
      <c r="P291" s="415">
        <v>2</v>
      </c>
      <c r="Q291" s="228" t="s">
        <v>31</v>
      </c>
      <c r="R291" s="492"/>
      <c r="S291" s="492"/>
      <c r="T291" s="492"/>
      <c r="U291" s="492"/>
      <c r="V291" s="492"/>
      <c r="W291" s="492"/>
      <c r="X291" s="492"/>
      <c r="Y291" s="164">
        <f t="shared" si="266"/>
        <v>0</v>
      </c>
      <c r="Z291" s="234">
        <v>0</v>
      </c>
      <c r="AA291" s="234">
        <v>0</v>
      </c>
      <c r="AB291" s="234">
        <v>0</v>
      </c>
      <c r="AC291" s="295">
        <f t="shared" si="267"/>
        <v>0</v>
      </c>
      <c r="AD291" s="296">
        <f t="shared" si="268"/>
        <v>0</v>
      </c>
      <c r="AE291" s="223"/>
      <c r="AG291" s="415">
        <v>2</v>
      </c>
      <c r="AH291" s="228" t="s">
        <v>31</v>
      </c>
      <c r="AI291" s="492"/>
      <c r="AJ291" s="492"/>
      <c r="AK291" s="492"/>
      <c r="AL291" s="492"/>
      <c r="AM291" s="492"/>
      <c r="AN291" s="492"/>
      <c r="AO291" s="492"/>
      <c r="AP291" s="305">
        <f t="shared" si="269"/>
        <v>0</v>
      </c>
      <c r="AQ291" s="234">
        <v>0</v>
      </c>
      <c r="AR291" s="234">
        <v>0</v>
      </c>
      <c r="AS291" s="234">
        <v>0</v>
      </c>
      <c r="AT291" s="277">
        <f t="shared" si="270"/>
        <v>0</v>
      </c>
      <c r="AU291" s="278">
        <f t="shared" si="271"/>
        <v>0</v>
      </c>
    </row>
    <row r="292" spans="1:134" x14ac:dyDescent="0.35">
      <c r="A292" s="415">
        <v>3</v>
      </c>
      <c r="B292" s="228" t="s">
        <v>32</v>
      </c>
      <c r="C292" s="492"/>
      <c r="D292" s="492"/>
      <c r="E292" s="492"/>
      <c r="F292" s="492"/>
      <c r="G292" s="492"/>
      <c r="H292" s="492"/>
      <c r="I292" s="492"/>
      <c r="J292" s="234">
        <v>0</v>
      </c>
      <c r="K292" s="234">
        <v>0</v>
      </c>
      <c r="L292" s="234">
        <v>0</v>
      </c>
      <c r="M292" s="236">
        <f t="shared" si="253"/>
        <v>0</v>
      </c>
      <c r="N292" s="223"/>
      <c r="P292" s="415">
        <v>3</v>
      </c>
      <c r="Q292" s="228" t="s">
        <v>32</v>
      </c>
      <c r="R292" s="492"/>
      <c r="S292" s="492"/>
      <c r="T292" s="492"/>
      <c r="U292" s="492"/>
      <c r="V292" s="492"/>
      <c r="W292" s="492"/>
      <c r="X292" s="492"/>
      <c r="Y292" s="164">
        <f t="shared" si="266"/>
        <v>0</v>
      </c>
      <c r="Z292" s="234">
        <v>0</v>
      </c>
      <c r="AA292" s="234">
        <v>0</v>
      </c>
      <c r="AB292" s="234">
        <v>0</v>
      </c>
      <c r="AC292" s="295">
        <f t="shared" si="267"/>
        <v>0</v>
      </c>
      <c r="AD292" s="296">
        <f t="shared" si="268"/>
        <v>0</v>
      </c>
      <c r="AE292" s="223"/>
      <c r="AG292" s="415">
        <v>3</v>
      </c>
      <c r="AH292" s="228" t="s">
        <v>32</v>
      </c>
      <c r="AI292" s="492"/>
      <c r="AJ292" s="492"/>
      <c r="AK292" s="492"/>
      <c r="AL292" s="492"/>
      <c r="AM292" s="492"/>
      <c r="AN292" s="492"/>
      <c r="AO292" s="492"/>
      <c r="AP292" s="305">
        <f t="shared" si="269"/>
        <v>0</v>
      </c>
      <c r="AQ292" s="234">
        <v>0</v>
      </c>
      <c r="AR292" s="234">
        <v>0</v>
      </c>
      <c r="AS292" s="234">
        <v>0</v>
      </c>
      <c r="AT292" s="277">
        <f t="shared" si="270"/>
        <v>0</v>
      </c>
      <c r="AU292" s="278">
        <f t="shared" si="271"/>
        <v>0</v>
      </c>
    </row>
    <row r="293" spans="1:134" s="358" customFormat="1" x14ac:dyDescent="0.35">
      <c r="A293" s="229">
        <v>4</v>
      </c>
      <c r="B293" s="228" t="s">
        <v>72</v>
      </c>
      <c r="C293" s="492"/>
      <c r="D293" s="492"/>
      <c r="E293" s="492"/>
      <c r="F293" s="492"/>
      <c r="G293" s="492"/>
      <c r="H293" s="492"/>
      <c r="I293" s="492"/>
      <c r="J293" s="234">
        <v>0</v>
      </c>
      <c r="K293" s="234">
        <v>0</v>
      </c>
      <c r="L293" s="234">
        <v>0</v>
      </c>
      <c r="M293" s="236">
        <f t="shared" si="253"/>
        <v>0</v>
      </c>
      <c r="N293" s="223"/>
      <c r="P293" s="229">
        <v>4</v>
      </c>
      <c r="Q293" s="228" t="s">
        <v>72</v>
      </c>
      <c r="R293" s="492"/>
      <c r="S293" s="492"/>
      <c r="T293" s="492"/>
      <c r="U293" s="492"/>
      <c r="V293" s="492"/>
      <c r="W293" s="492"/>
      <c r="X293" s="492"/>
      <c r="Y293" s="164">
        <f t="shared" si="266"/>
        <v>0</v>
      </c>
      <c r="Z293" s="234">
        <v>0</v>
      </c>
      <c r="AA293" s="234">
        <v>0</v>
      </c>
      <c r="AB293" s="234">
        <v>0</v>
      </c>
      <c r="AC293" s="295">
        <f t="shared" si="267"/>
        <v>0</v>
      </c>
      <c r="AD293" s="296">
        <f t="shared" si="268"/>
        <v>0</v>
      </c>
      <c r="AE293" s="223"/>
      <c r="AG293" s="229">
        <v>4</v>
      </c>
      <c r="AH293" s="228" t="s">
        <v>72</v>
      </c>
      <c r="AI293" s="492"/>
      <c r="AJ293" s="492"/>
      <c r="AK293" s="492"/>
      <c r="AL293" s="492"/>
      <c r="AM293" s="492"/>
      <c r="AN293" s="492"/>
      <c r="AO293" s="492"/>
      <c r="AP293" s="305">
        <f t="shared" si="269"/>
        <v>0</v>
      </c>
      <c r="AQ293" s="234">
        <v>0</v>
      </c>
      <c r="AR293" s="234">
        <v>0</v>
      </c>
      <c r="AS293" s="234">
        <v>0</v>
      </c>
      <c r="AT293" s="277">
        <f t="shared" si="270"/>
        <v>0</v>
      </c>
      <c r="AU293" s="278">
        <f>IF($S$313&lt;&gt;0, AC293+AP293-AT293, M293+AP293-AT293)</f>
        <v>0</v>
      </c>
    </row>
    <row r="294" spans="1:134" x14ac:dyDescent="0.35">
      <c r="A294" s="415">
        <v>5</v>
      </c>
      <c r="B294" s="228" t="s">
        <v>29</v>
      </c>
      <c r="C294" s="492"/>
      <c r="D294" s="492"/>
      <c r="E294" s="492"/>
      <c r="F294" s="492"/>
      <c r="G294" s="492"/>
      <c r="H294" s="492"/>
      <c r="I294" s="492"/>
      <c r="J294" s="234">
        <v>0</v>
      </c>
      <c r="K294" s="234">
        <v>0</v>
      </c>
      <c r="L294" s="234">
        <v>0</v>
      </c>
      <c r="M294" s="236">
        <f t="shared" si="253"/>
        <v>0</v>
      </c>
      <c r="N294" s="223"/>
      <c r="P294" s="415">
        <v>5</v>
      </c>
      <c r="Q294" s="228" t="s">
        <v>29</v>
      </c>
      <c r="R294" s="492"/>
      <c r="S294" s="492"/>
      <c r="T294" s="492"/>
      <c r="U294" s="492"/>
      <c r="V294" s="492"/>
      <c r="W294" s="492"/>
      <c r="X294" s="492"/>
      <c r="Y294" s="164">
        <f t="shared" si="266"/>
        <v>0</v>
      </c>
      <c r="Z294" s="234">
        <v>0</v>
      </c>
      <c r="AA294" s="234">
        <v>0</v>
      </c>
      <c r="AB294" s="234">
        <v>0</v>
      </c>
      <c r="AC294" s="295">
        <f t="shared" si="267"/>
        <v>0</v>
      </c>
      <c r="AD294" s="296">
        <f t="shared" si="268"/>
        <v>0</v>
      </c>
      <c r="AE294" s="223"/>
      <c r="AG294" s="415">
        <v>5</v>
      </c>
      <c r="AH294" s="228" t="s">
        <v>29</v>
      </c>
      <c r="AI294" s="492"/>
      <c r="AJ294" s="492"/>
      <c r="AK294" s="492"/>
      <c r="AL294" s="492"/>
      <c r="AM294" s="492"/>
      <c r="AN294" s="492"/>
      <c r="AO294" s="492"/>
      <c r="AP294" s="305">
        <f t="shared" si="269"/>
        <v>0</v>
      </c>
      <c r="AQ294" s="234">
        <v>0</v>
      </c>
      <c r="AR294" s="234">
        <v>0</v>
      </c>
      <c r="AS294" s="234">
        <v>0</v>
      </c>
      <c r="AT294" s="277">
        <f t="shared" si="270"/>
        <v>0</v>
      </c>
      <c r="AU294" s="278">
        <f t="shared" si="271"/>
        <v>0</v>
      </c>
    </row>
    <row r="295" spans="1:134" x14ac:dyDescent="0.35">
      <c r="A295" s="415">
        <v>6</v>
      </c>
      <c r="B295" s="228" t="s">
        <v>30</v>
      </c>
      <c r="C295" s="492"/>
      <c r="D295" s="492"/>
      <c r="E295" s="492"/>
      <c r="F295" s="492"/>
      <c r="G295" s="492"/>
      <c r="H295" s="492"/>
      <c r="I295" s="492"/>
      <c r="J295" s="234">
        <v>0</v>
      </c>
      <c r="K295" s="234">
        <v>0</v>
      </c>
      <c r="L295" s="234">
        <v>0</v>
      </c>
      <c r="M295" s="236">
        <f t="shared" si="253"/>
        <v>0</v>
      </c>
      <c r="N295" s="223"/>
      <c r="P295" s="415">
        <v>6</v>
      </c>
      <c r="Q295" s="228" t="s">
        <v>30</v>
      </c>
      <c r="R295" s="492"/>
      <c r="S295" s="492"/>
      <c r="T295" s="492"/>
      <c r="U295" s="492"/>
      <c r="V295" s="492"/>
      <c r="W295" s="492"/>
      <c r="X295" s="492"/>
      <c r="Y295" s="164">
        <f t="shared" si="266"/>
        <v>0</v>
      </c>
      <c r="Z295" s="234">
        <v>0</v>
      </c>
      <c r="AA295" s="234">
        <v>0</v>
      </c>
      <c r="AB295" s="234">
        <v>0</v>
      </c>
      <c r="AC295" s="295">
        <f t="shared" si="267"/>
        <v>0</v>
      </c>
      <c r="AD295" s="296">
        <f t="shared" si="268"/>
        <v>0</v>
      </c>
      <c r="AE295" s="223"/>
      <c r="AG295" s="415">
        <v>6</v>
      </c>
      <c r="AH295" s="228" t="s">
        <v>30</v>
      </c>
      <c r="AI295" s="492"/>
      <c r="AJ295" s="492"/>
      <c r="AK295" s="492"/>
      <c r="AL295" s="492"/>
      <c r="AM295" s="492"/>
      <c r="AN295" s="492"/>
      <c r="AO295" s="492"/>
      <c r="AP295" s="305">
        <f t="shared" si="269"/>
        <v>0</v>
      </c>
      <c r="AQ295" s="234">
        <v>0</v>
      </c>
      <c r="AR295" s="234">
        <v>0</v>
      </c>
      <c r="AS295" s="234">
        <v>0</v>
      </c>
      <c r="AT295" s="277">
        <f t="shared" si="270"/>
        <v>0</v>
      </c>
      <c r="AU295" s="278">
        <f t="shared" si="271"/>
        <v>0</v>
      </c>
    </row>
    <row r="296" spans="1:134" x14ac:dyDescent="0.35">
      <c r="A296" s="415">
        <v>7</v>
      </c>
      <c r="B296" s="228" t="s">
        <v>34</v>
      </c>
      <c r="C296" s="492"/>
      <c r="D296" s="492"/>
      <c r="E296" s="492"/>
      <c r="F296" s="492"/>
      <c r="G296" s="492"/>
      <c r="H296" s="492"/>
      <c r="I296" s="492"/>
      <c r="J296" s="234">
        <v>0</v>
      </c>
      <c r="K296" s="234">
        <v>0</v>
      </c>
      <c r="L296" s="234">
        <v>0</v>
      </c>
      <c r="M296" s="236">
        <f t="shared" si="253"/>
        <v>0</v>
      </c>
      <c r="N296" s="223"/>
      <c r="P296" s="415">
        <v>7</v>
      </c>
      <c r="Q296" s="228" t="s">
        <v>34</v>
      </c>
      <c r="R296" s="492"/>
      <c r="S296" s="492"/>
      <c r="T296" s="492"/>
      <c r="U296" s="492"/>
      <c r="V296" s="492"/>
      <c r="W296" s="492"/>
      <c r="X296" s="492"/>
      <c r="Y296" s="164">
        <f t="shared" si="266"/>
        <v>0</v>
      </c>
      <c r="Z296" s="234">
        <v>0</v>
      </c>
      <c r="AA296" s="234">
        <v>0</v>
      </c>
      <c r="AB296" s="234">
        <v>0</v>
      </c>
      <c r="AC296" s="295">
        <f t="shared" si="267"/>
        <v>0</v>
      </c>
      <c r="AD296" s="296">
        <f t="shared" si="268"/>
        <v>0</v>
      </c>
      <c r="AE296" s="223"/>
      <c r="AG296" s="415">
        <v>7</v>
      </c>
      <c r="AH296" s="228" t="s">
        <v>34</v>
      </c>
      <c r="AI296" s="492"/>
      <c r="AJ296" s="492"/>
      <c r="AK296" s="492"/>
      <c r="AL296" s="492"/>
      <c r="AM296" s="492"/>
      <c r="AN296" s="492"/>
      <c r="AO296" s="492"/>
      <c r="AP296" s="305">
        <f t="shared" si="269"/>
        <v>0</v>
      </c>
      <c r="AQ296" s="234">
        <v>0</v>
      </c>
      <c r="AR296" s="234">
        <v>0</v>
      </c>
      <c r="AS296" s="234">
        <v>0</v>
      </c>
      <c r="AT296" s="277">
        <f t="shared" si="270"/>
        <v>0</v>
      </c>
      <c r="AU296" s="278">
        <f t="shared" si="271"/>
        <v>0</v>
      </c>
    </row>
    <row r="297" spans="1:134" x14ac:dyDescent="0.35">
      <c r="A297" s="415">
        <v>8</v>
      </c>
      <c r="B297" s="228" t="s">
        <v>35</v>
      </c>
      <c r="C297" s="492"/>
      <c r="D297" s="492"/>
      <c r="E297" s="492"/>
      <c r="F297" s="492"/>
      <c r="G297" s="492"/>
      <c r="H297" s="492"/>
      <c r="I297" s="492"/>
      <c r="J297" s="234">
        <v>0</v>
      </c>
      <c r="K297" s="234">
        <v>0</v>
      </c>
      <c r="L297" s="234">
        <v>0</v>
      </c>
      <c r="M297" s="236">
        <f>SUM(J297:L297)</f>
        <v>0</v>
      </c>
      <c r="N297" s="223"/>
      <c r="P297" s="415">
        <v>8</v>
      </c>
      <c r="Q297" s="228" t="s">
        <v>35</v>
      </c>
      <c r="R297" s="492"/>
      <c r="S297" s="492"/>
      <c r="T297" s="492"/>
      <c r="U297" s="492"/>
      <c r="V297" s="492"/>
      <c r="W297" s="492"/>
      <c r="X297" s="492"/>
      <c r="Y297" s="164">
        <f t="shared" si="266"/>
        <v>0</v>
      </c>
      <c r="Z297" s="234">
        <v>0</v>
      </c>
      <c r="AA297" s="234">
        <v>0</v>
      </c>
      <c r="AB297" s="234">
        <v>0</v>
      </c>
      <c r="AC297" s="295">
        <f t="shared" si="267"/>
        <v>0</v>
      </c>
      <c r="AD297" s="296">
        <f t="shared" si="268"/>
        <v>0</v>
      </c>
      <c r="AE297" s="223"/>
      <c r="AG297" s="415">
        <v>8</v>
      </c>
      <c r="AH297" s="228" t="s">
        <v>35</v>
      </c>
      <c r="AI297" s="492"/>
      <c r="AJ297" s="492"/>
      <c r="AK297" s="492"/>
      <c r="AL297" s="492"/>
      <c r="AM297" s="492"/>
      <c r="AN297" s="492"/>
      <c r="AO297" s="492"/>
      <c r="AP297" s="305">
        <f t="shared" si="269"/>
        <v>0</v>
      </c>
      <c r="AQ297" s="234">
        <v>0</v>
      </c>
      <c r="AR297" s="234">
        <v>0</v>
      </c>
      <c r="AS297" s="234">
        <v>0</v>
      </c>
      <c r="AT297" s="277">
        <f t="shared" si="270"/>
        <v>0</v>
      </c>
      <c r="AU297" s="278">
        <f t="shared" si="271"/>
        <v>0</v>
      </c>
    </row>
    <row r="298" spans="1:134" x14ac:dyDescent="0.35">
      <c r="A298" s="415">
        <v>9</v>
      </c>
      <c r="B298" s="228" t="s">
        <v>50</v>
      </c>
      <c r="C298" s="492"/>
      <c r="D298" s="492"/>
      <c r="E298" s="492"/>
      <c r="F298" s="492"/>
      <c r="G298" s="492"/>
      <c r="H298" s="492"/>
      <c r="I298" s="492"/>
      <c r="J298" s="234">
        <v>0</v>
      </c>
      <c r="K298" s="234">
        <v>0</v>
      </c>
      <c r="L298" s="234">
        <v>0</v>
      </c>
      <c r="M298" s="236">
        <f t="shared" si="253"/>
        <v>0</v>
      </c>
      <c r="N298" s="223"/>
      <c r="P298" s="415">
        <v>9</v>
      </c>
      <c r="Q298" s="228" t="s">
        <v>50</v>
      </c>
      <c r="R298" s="492"/>
      <c r="S298" s="492"/>
      <c r="T298" s="492"/>
      <c r="U298" s="492"/>
      <c r="V298" s="492"/>
      <c r="W298" s="492"/>
      <c r="X298" s="492"/>
      <c r="Y298" s="164">
        <f t="shared" si="266"/>
        <v>0</v>
      </c>
      <c r="Z298" s="234">
        <v>0</v>
      </c>
      <c r="AA298" s="234">
        <v>0</v>
      </c>
      <c r="AB298" s="234">
        <v>0</v>
      </c>
      <c r="AC298" s="295">
        <f t="shared" si="267"/>
        <v>0</v>
      </c>
      <c r="AD298" s="296">
        <f t="shared" si="268"/>
        <v>0</v>
      </c>
      <c r="AE298" s="223"/>
      <c r="AG298" s="415">
        <v>9</v>
      </c>
      <c r="AH298" s="228" t="s">
        <v>50</v>
      </c>
      <c r="AI298" s="492"/>
      <c r="AJ298" s="492"/>
      <c r="AK298" s="492"/>
      <c r="AL298" s="492"/>
      <c r="AM298" s="492"/>
      <c r="AN298" s="492"/>
      <c r="AO298" s="492"/>
      <c r="AP298" s="305">
        <f t="shared" si="269"/>
        <v>0</v>
      </c>
      <c r="AQ298" s="234">
        <v>0</v>
      </c>
      <c r="AR298" s="234">
        <v>0</v>
      </c>
      <c r="AS298" s="234">
        <v>0</v>
      </c>
      <c r="AT298" s="277">
        <f t="shared" si="270"/>
        <v>0</v>
      </c>
      <c r="AU298" s="278">
        <f t="shared" si="271"/>
        <v>0</v>
      </c>
    </row>
    <row r="299" spans="1:134" x14ac:dyDescent="0.35">
      <c r="A299" s="229">
        <v>10</v>
      </c>
      <c r="B299" s="313" t="s">
        <v>205</v>
      </c>
      <c r="C299" s="623"/>
      <c r="D299" s="623"/>
      <c r="E299" s="623"/>
      <c r="F299" s="623"/>
      <c r="G299" s="623"/>
      <c r="H299" s="623"/>
      <c r="I299" s="623"/>
      <c r="J299" s="234">
        <v>0</v>
      </c>
      <c r="K299" s="234">
        <v>0</v>
      </c>
      <c r="L299" s="234">
        <v>0</v>
      </c>
      <c r="M299" s="236">
        <f t="shared" si="253"/>
        <v>0</v>
      </c>
      <c r="N299" s="223"/>
      <c r="P299" s="229">
        <v>10</v>
      </c>
      <c r="Q299" s="313" t="s">
        <v>205</v>
      </c>
      <c r="R299" s="623"/>
      <c r="S299" s="623"/>
      <c r="T299" s="623"/>
      <c r="U299" s="623"/>
      <c r="V299" s="623"/>
      <c r="W299" s="623"/>
      <c r="X299" s="623"/>
      <c r="Y299" s="164">
        <f t="shared" si="266"/>
        <v>0</v>
      </c>
      <c r="Z299" s="234">
        <v>0</v>
      </c>
      <c r="AA299" s="234">
        <v>0</v>
      </c>
      <c r="AB299" s="234">
        <v>0</v>
      </c>
      <c r="AC299" s="295">
        <f t="shared" si="267"/>
        <v>0</v>
      </c>
      <c r="AD299" s="296">
        <f t="shared" si="268"/>
        <v>0</v>
      </c>
      <c r="AE299" s="223"/>
      <c r="AG299" s="229">
        <v>10</v>
      </c>
      <c r="AH299" s="313" t="s">
        <v>205</v>
      </c>
      <c r="AI299" s="623"/>
      <c r="AJ299" s="623"/>
      <c r="AK299" s="623"/>
      <c r="AL299" s="623"/>
      <c r="AM299" s="623"/>
      <c r="AN299" s="623"/>
      <c r="AO299" s="623"/>
      <c r="AP299" s="305">
        <f t="shared" si="269"/>
        <v>0</v>
      </c>
      <c r="AQ299" s="234">
        <v>0</v>
      </c>
      <c r="AR299" s="234">
        <v>0</v>
      </c>
      <c r="AS299" s="234">
        <v>0</v>
      </c>
      <c r="AT299" s="277">
        <f t="shared" si="270"/>
        <v>0</v>
      </c>
      <c r="AU299" s="278">
        <f t="shared" si="271"/>
        <v>0</v>
      </c>
    </row>
    <row r="300" spans="1:134" x14ac:dyDescent="0.35">
      <c r="A300" s="229">
        <v>11</v>
      </c>
      <c r="B300" s="313" t="s">
        <v>205</v>
      </c>
      <c r="C300" s="623"/>
      <c r="D300" s="623"/>
      <c r="E300" s="623"/>
      <c r="F300" s="623"/>
      <c r="G300" s="623"/>
      <c r="H300" s="623"/>
      <c r="I300" s="623"/>
      <c r="J300" s="234">
        <v>0</v>
      </c>
      <c r="K300" s="234">
        <v>0</v>
      </c>
      <c r="L300" s="234">
        <v>0</v>
      </c>
      <c r="M300" s="236">
        <f>SUM(J300:L300)</f>
        <v>0</v>
      </c>
      <c r="N300" s="223"/>
      <c r="P300" s="229">
        <v>11</v>
      </c>
      <c r="Q300" s="313" t="s">
        <v>205</v>
      </c>
      <c r="R300" s="623"/>
      <c r="S300" s="623"/>
      <c r="T300" s="623"/>
      <c r="U300" s="623"/>
      <c r="V300" s="623"/>
      <c r="W300" s="623"/>
      <c r="X300" s="623"/>
      <c r="Y300" s="164">
        <f t="shared" si="266"/>
        <v>0</v>
      </c>
      <c r="Z300" s="234">
        <v>0</v>
      </c>
      <c r="AA300" s="234">
        <v>0</v>
      </c>
      <c r="AB300" s="234">
        <v>0</v>
      </c>
      <c r="AC300" s="295">
        <f>SUM(Z300:AB300)</f>
        <v>0</v>
      </c>
      <c r="AD300" s="296">
        <f t="shared" si="268"/>
        <v>0</v>
      </c>
      <c r="AE300" s="223"/>
      <c r="AG300" s="229">
        <v>11</v>
      </c>
      <c r="AH300" s="313" t="s">
        <v>205</v>
      </c>
      <c r="AI300" s="623"/>
      <c r="AJ300" s="623"/>
      <c r="AK300" s="623"/>
      <c r="AL300" s="623"/>
      <c r="AM300" s="623"/>
      <c r="AN300" s="623"/>
      <c r="AO300" s="623"/>
      <c r="AP300" s="305">
        <f t="shared" si="269"/>
        <v>0</v>
      </c>
      <c r="AQ300" s="234">
        <v>0</v>
      </c>
      <c r="AR300" s="234">
        <v>0</v>
      </c>
      <c r="AS300" s="234">
        <v>0</v>
      </c>
      <c r="AT300" s="277">
        <f>SUM(AQ300:AS300)</f>
        <v>0</v>
      </c>
      <c r="AU300" s="278">
        <f>IF($S$313&lt;&gt;0, AC300+AP300-AT300, M300+AP300-AT300)</f>
        <v>0</v>
      </c>
    </row>
    <row r="301" spans="1:134" ht="16" thickBot="1" x14ac:dyDescent="0.4">
      <c r="A301" s="578" t="s">
        <v>36</v>
      </c>
      <c r="B301" s="579"/>
      <c r="C301" s="579"/>
      <c r="D301" s="579"/>
      <c r="E301" s="579"/>
      <c r="F301" s="579"/>
      <c r="G301" s="579"/>
      <c r="H301" s="579"/>
      <c r="I301" s="579"/>
      <c r="J301" s="250">
        <f>SUM(J290:J300)</f>
        <v>0</v>
      </c>
      <c r="K301" s="250">
        <f t="shared" ref="K301:L301" si="272">SUM(K290:K300)</f>
        <v>0</v>
      </c>
      <c r="L301" s="250">
        <f t="shared" si="272"/>
        <v>0</v>
      </c>
      <c r="M301" s="237">
        <f>SUM(J301:L301)</f>
        <v>0</v>
      </c>
      <c r="N301" s="223"/>
      <c r="P301" s="578" t="s">
        <v>36</v>
      </c>
      <c r="Q301" s="579"/>
      <c r="R301" s="579"/>
      <c r="S301" s="579"/>
      <c r="T301" s="579"/>
      <c r="U301" s="579"/>
      <c r="V301" s="579"/>
      <c r="W301" s="579"/>
      <c r="X301" s="579"/>
      <c r="Y301" s="200">
        <f t="shared" si="266"/>
        <v>0</v>
      </c>
      <c r="Z301" s="293">
        <f>SUM(Z290:Z300)</f>
        <v>0</v>
      </c>
      <c r="AA301" s="293">
        <f t="shared" ref="AA301" si="273">SUM(AA290:AA300)</f>
        <v>0</v>
      </c>
      <c r="AB301" s="293">
        <f>SUM(AB290:AB300)</f>
        <v>0</v>
      </c>
      <c r="AC301" s="293">
        <f t="shared" ref="AC301:AD301" si="274">SUM(AC290:AC300)</f>
        <v>0</v>
      </c>
      <c r="AD301" s="294">
        <f t="shared" si="274"/>
        <v>0</v>
      </c>
      <c r="AE301" s="223"/>
      <c r="AG301" s="578" t="s">
        <v>36</v>
      </c>
      <c r="AH301" s="579"/>
      <c r="AI301" s="579"/>
      <c r="AJ301" s="579"/>
      <c r="AK301" s="579"/>
      <c r="AL301" s="579"/>
      <c r="AM301" s="579"/>
      <c r="AN301" s="579"/>
      <c r="AO301" s="579"/>
      <c r="AP301" s="306">
        <f t="shared" si="269"/>
        <v>0</v>
      </c>
      <c r="AQ301" s="275">
        <f>SUM(AQ290:AQ300)</f>
        <v>0</v>
      </c>
      <c r="AR301" s="275">
        <f t="shared" ref="AR301:AT301" si="275">SUM(AR290:AR300)</f>
        <v>0</v>
      </c>
      <c r="AS301" s="275">
        <f t="shared" si="275"/>
        <v>0</v>
      </c>
      <c r="AT301" s="275">
        <f t="shared" si="275"/>
        <v>0</v>
      </c>
      <c r="AU301" s="276">
        <f t="shared" si="271"/>
        <v>0</v>
      </c>
    </row>
    <row r="302" spans="1:134" s="358" customFormat="1" ht="3.75" customHeight="1" x14ac:dyDescent="0.35">
      <c r="B302" s="281"/>
      <c r="C302" s="284"/>
      <c r="D302" s="284"/>
      <c r="E302" s="284"/>
      <c r="F302" s="284"/>
      <c r="G302" s="284"/>
      <c r="H302" s="284"/>
      <c r="I302" s="284"/>
      <c r="J302" s="283"/>
      <c r="K302" s="283"/>
      <c r="L302" s="283"/>
      <c r="M302" s="246"/>
      <c r="N302" s="223"/>
      <c r="Q302" s="281"/>
      <c r="R302" s="284"/>
      <c r="S302" s="284"/>
      <c r="T302" s="284"/>
      <c r="U302" s="284"/>
      <c r="V302" s="284"/>
      <c r="W302" s="284"/>
      <c r="X302" s="284"/>
      <c r="Y302" s="304"/>
      <c r="Z302" s="283"/>
      <c r="AA302" s="283"/>
      <c r="AB302" s="283"/>
      <c r="AC302" s="246"/>
      <c r="AD302" s="246"/>
      <c r="AE302" s="223"/>
      <c r="AH302" s="281"/>
      <c r="AI302" s="284"/>
      <c r="AJ302" s="284"/>
      <c r="AK302" s="284"/>
      <c r="AL302" s="284"/>
      <c r="AM302" s="284"/>
      <c r="AN302" s="284"/>
      <c r="AO302" s="284"/>
      <c r="AP302" s="304"/>
      <c r="AQ302" s="283"/>
      <c r="AR302" s="283"/>
      <c r="AS302" s="283"/>
      <c r="AT302" s="246"/>
      <c r="AU302" s="246"/>
      <c r="AW302" s="357"/>
      <c r="AX302" s="357"/>
      <c r="AY302" s="357"/>
      <c r="AZ302" s="357"/>
      <c r="BA302" s="357"/>
      <c r="BB302" s="357"/>
      <c r="BC302" s="357"/>
      <c r="BD302" s="357"/>
      <c r="BE302" s="357"/>
      <c r="BF302" s="357"/>
      <c r="BG302" s="357"/>
      <c r="BH302" s="357"/>
      <c r="BI302" s="357"/>
      <c r="BJ302" s="357"/>
      <c r="BK302" s="357"/>
      <c r="BL302" s="357"/>
      <c r="BM302" s="357"/>
      <c r="BN302" s="357"/>
      <c r="BO302" s="357"/>
      <c r="BP302" s="357"/>
      <c r="BQ302" s="357"/>
      <c r="BR302" s="357"/>
      <c r="BS302" s="357"/>
      <c r="BT302" s="357"/>
      <c r="BU302" s="357"/>
      <c r="BV302" s="357"/>
      <c r="BW302" s="357"/>
      <c r="BX302" s="357"/>
      <c r="BY302" s="357"/>
      <c r="BZ302" s="357"/>
      <c r="CA302" s="357"/>
      <c r="CB302" s="357"/>
      <c r="CC302" s="357"/>
      <c r="CD302" s="357"/>
      <c r="CE302" s="357"/>
      <c r="CF302" s="357"/>
      <c r="CG302" s="357"/>
      <c r="CH302" s="357"/>
      <c r="CI302" s="357"/>
      <c r="CJ302" s="357"/>
      <c r="CK302" s="357"/>
      <c r="CL302" s="357"/>
      <c r="CM302" s="357"/>
      <c r="CN302" s="357"/>
      <c r="CO302" s="357"/>
      <c r="CP302" s="357"/>
      <c r="CQ302" s="357"/>
      <c r="CR302" s="357"/>
      <c r="CS302" s="357"/>
      <c r="CT302" s="357"/>
      <c r="CU302" s="357"/>
      <c r="CV302" s="357"/>
      <c r="CW302" s="357"/>
      <c r="CX302" s="357"/>
      <c r="CY302" s="357"/>
      <c r="CZ302" s="357"/>
      <c r="DA302" s="357"/>
      <c r="DB302" s="357"/>
      <c r="DC302" s="357"/>
      <c r="DD302" s="357"/>
      <c r="DE302" s="357"/>
      <c r="DF302" s="357"/>
      <c r="DG302" s="357"/>
      <c r="DH302" s="357"/>
      <c r="DI302" s="357"/>
      <c r="DJ302" s="357"/>
      <c r="DK302" s="357"/>
      <c r="DL302" s="357"/>
      <c r="DM302" s="357"/>
      <c r="DN302" s="357"/>
      <c r="DO302" s="357"/>
      <c r="DP302" s="357"/>
      <c r="DQ302" s="357"/>
      <c r="DR302" s="357"/>
      <c r="DS302" s="357"/>
      <c r="DT302" s="357"/>
      <c r="DU302" s="357"/>
      <c r="DV302" s="357"/>
      <c r="DW302" s="357"/>
      <c r="DX302" s="357"/>
      <c r="DY302" s="357"/>
      <c r="DZ302" s="357"/>
      <c r="EA302" s="357"/>
      <c r="EB302" s="357"/>
      <c r="EC302" s="357"/>
      <c r="ED302" s="357"/>
    </row>
    <row r="303" spans="1:134" ht="3.75" customHeight="1" thickBot="1" x14ac:dyDescent="0.4">
      <c r="A303" s="242"/>
      <c r="B303" s="242"/>
      <c r="C303" s="242"/>
      <c r="D303" s="242"/>
      <c r="E303" s="242"/>
      <c r="F303" s="242"/>
      <c r="G303" s="242"/>
      <c r="H303" s="242"/>
      <c r="I303" s="413"/>
      <c r="J303" s="246"/>
      <c r="K303" s="246"/>
      <c r="L303" s="246"/>
      <c r="M303" s="246"/>
      <c r="N303" s="223"/>
      <c r="P303" s="242"/>
      <c r="Q303" s="242"/>
      <c r="R303" s="242"/>
      <c r="S303" s="242"/>
      <c r="T303" s="242"/>
      <c r="U303" s="242"/>
      <c r="V303" s="242"/>
      <c r="W303" s="242"/>
      <c r="X303" s="413"/>
      <c r="Y303" s="246"/>
      <c r="Z303" s="246"/>
      <c r="AA303" s="246"/>
      <c r="AB303" s="246"/>
      <c r="AC303" s="246"/>
      <c r="AD303" s="246"/>
      <c r="AE303" s="223"/>
      <c r="AG303" s="242"/>
      <c r="AH303" s="242"/>
      <c r="AI303" s="242"/>
      <c r="AJ303" s="242"/>
      <c r="AK303" s="242"/>
      <c r="AL303" s="242"/>
      <c r="AM303" s="242"/>
      <c r="AN303" s="242"/>
      <c r="AO303" s="413"/>
      <c r="AP303" s="246"/>
      <c r="AQ303" s="246"/>
      <c r="AR303" s="246"/>
      <c r="AS303" s="246"/>
      <c r="AT303" s="246"/>
      <c r="AU303" s="246"/>
    </row>
    <row r="304" spans="1:134" x14ac:dyDescent="0.35">
      <c r="A304" s="544" t="s">
        <v>189</v>
      </c>
      <c r="B304" s="545"/>
      <c r="C304" s="545"/>
      <c r="D304" s="545"/>
      <c r="E304" s="545"/>
      <c r="F304" s="545"/>
      <c r="G304" s="545"/>
      <c r="H304" s="545"/>
      <c r="I304" s="545"/>
      <c r="J304" s="244">
        <f>SUM(J301, J287, J281, H274)</f>
        <v>0</v>
      </c>
      <c r="K304" s="244">
        <f>SUM( K301, K287, K281, K274)</f>
        <v>0</v>
      </c>
      <c r="L304" s="244">
        <f>SUM( L301, L287, L281, L274)</f>
        <v>0</v>
      </c>
      <c r="M304" s="245">
        <f>SUM(J304:L304)</f>
        <v>0</v>
      </c>
      <c r="N304" s="223"/>
      <c r="P304" s="544" t="s">
        <v>182</v>
      </c>
      <c r="Q304" s="545"/>
      <c r="R304" s="545"/>
      <c r="S304" s="545"/>
      <c r="T304" s="545"/>
      <c r="U304" s="545"/>
      <c r="V304" s="545"/>
      <c r="W304" s="545"/>
      <c r="X304" s="545"/>
      <c r="Y304" s="199">
        <f t="shared" ref="Y304:Y305" si="276">AU224</f>
        <v>0</v>
      </c>
      <c r="Z304" s="300">
        <f>SUM(Z301, Z287, Z281, X274)</f>
        <v>0</v>
      </c>
      <c r="AA304" s="300">
        <f>SUM(AA301, AA287, AA281, AA274)</f>
        <v>0</v>
      </c>
      <c r="AB304" s="300">
        <f>SUM(AB301, AB287, AB281, AB274, )</f>
        <v>0</v>
      </c>
      <c r="AC304" s="300">
        <f t="shared" ref="AC304" si="277">SUM(Z304:AB304)</f>
        <v>0</v>
      </c>
      <c r="AD304" s="301">
        <f>M304-AC304</f>
        <v>0</v>
      </c>
      <c r="AE304" s="246"/>
      <c r="AG304" s="544" t="s">
        <v>182</v>
      </c>
      <c r="AH304" s="545"/>
      <c r="AI304" s="545"/>
      <c r="AJ304" s="545"/>
      <c r="AK304" s="545"/>
      <c r="AL304" s="545"/>
      <c r="AM304" s="545"/>
      <c r="AN304" s="545"/>
      <c r="AO304" s="545"/>
      <c r="AP304" s="205">
        <f t="shared" ref="AP304:AP305" si="278">AU224</f>
        <v>0</v>
      </c>
      <c r="AQ304" s="286">
        <f>SUM( AQ301, AQ287, AQ281, AO274)</f>
        <v>0</v>
      </c>
      <c r="AR304" s="286">
        <f>SUM( AR301, AR287, AR281, AR274)</f>
        <v>0</v>
      </c>
      <c r="AS304" s="286">
        <f>SUM( AS301, AS287, AS281, AS274, )</f>
        <v>0</v>
      </c>
      <c r="AT304" s="286">
        <f t="shared" ref="AT304" si="279">SUM(AQ304:AS304)</f>
        <v>0</v>
      </c>
      <c r="AU304" s="287">
        <f>IF($S$313&lt;&gt;0, AC304+AP304-AT304, M304+AP304-AT304)</f>
        <v>0</v>
      </c>
      <c r="AV304" s="246"/>
    </row>
    <row r="305" spans="1:134" ht="16" thickBot="1" x14ac:dyDescent="0.4">
      <c r="A305" s="540" t="s">
        <v>183</v>
      </c>
      <c r="B305" s="541"/>
      <c r="C305" s="541"/>
      <c r="D305" s="541"/>
      <c r="E305" s="541"/>
      <c r="F305" s="541"/>
      <c r="G305" s="541"/>
      <c r="H305" s="541"/>
      <c r="I305" s="541"/>
      <c r="J305" s="593">
        <f>SUM(K301, L301, K287, L287, K281, L281, K274, L274)</f>
        <v>0</v>
      </c>
      <c r="K305" s="593"/>
      <c r="L305" s="593"/>
      <c r="M305" s="594"/>
      <c r="N305" s="223"/>
      <c r="P305" s="540" t="s">
        <v>183</v>
      </c>
      <c r="Q305" s="541"/>
      <c r="R305" s="541"/>
      <c r="S305" s="541"/>
      <c r="T305" s="541"/>
      <c r="U305" s="541"/>
      <c r="V305" s="541"/>
      <c r="W305" s="541"/>
      <c r="X305" s="541"/>
      <c r="Y305" s="200">
        <f t="shared" si="276"/>
        <v>0</v>
      </c>
      <c r="Z305" s="588">
        <f>SUM(AA301, AB301, AA287, AB287, AA281, AB281, AA274, AB274)</f>
        <v>0</v>
      </c>
      <c r="AA305" s="588"/>
      <c r="AB305" s="588"/>
      <c r="AC305" s="588"/>
      <c r="AD305" s="330">
        <f>M305-Z305</f>
        <v>0</v>
      </c>
      <c r="AE305" s="223"/>
      <c r="AG305" s="540" t="s">
        <v>183</v>
      </c>
      <c r="AH305" s="541"/>
      <c r="AI305" s="541"/>
      <c r="AJ305" s="541"/>
      <c r="AK305" s="541"/>
      <c r="AL305" s="541"/>
      <c r="AM305" s="541"/>
      <c r="AN305" s="541"/>
      <c r="AO305" s="541"/>
      <c r="AP305" s="306">
        <f t="shared" si="278"/>
        <v>0</v>
      </c>
      <c r="AQ305" s="539">
        <f>SUM(AR301, AS301, AR287, AS287, AR281, AS281, AR274, AS274)</f>
        <v>0</v>
      </c>
      <c r="AR305" s="539"/>
      <c r="AS305" s="539"/>
      <c r="AT305" s="539"/>
      <c r="AU305" s="276">
        <f>IF($S$313&lt;&gt;0, AC305+AP305-AQ305, M305+AP305-AQ305)</f>
        <v>0</v>
      </c>
    </row>
    <row r="306" spans="1:134" s="224" customFormat="1" ht="16" thickBot="1" x14ac:dyDescent="0.4">
      <c r="A306" s="358"/>
      <c r="B306" s="413"/>
      <c r="C306" s="413"/>
      <c r="D306" s="413"/>
      <c r="E306" s="413"/>
      <c r="F306" s="413"/>
      <c r="G306" s="413"/>
      <c r="H306" s="413"/>
      <c r="I306" s="413"/>
      <c r="J306" s="258"/>
      <c r="K306" s="258"/>
      <c r="L306" s="258"/>
      <c r="M306" s="358"/>
      <c r="N306" s="223"/>
      <c r="O306" s="357"/>
      <c r="P306" s="358"/>
      <c r="Q306" s="413"/>
      <c r="R306" s="413"/>
      <c r="S306" s="413"/>
      <c r="T306" s="413"/>
      <c r="U306" s="413"/>
      <c r="V306" s="413"/>
      <c r="W306" s="413"/>
      <c r="X306" s="413"/>
      <c r="Y306" s="258"/>
      <c r="Z306" s="258"/>
      <c r="AA306" s="258"/>
      <c r="AB306" s="358"/>
      <c r="AC306" s="358"/>
      <c r="AD306" s="358"/>
      <c r="AE306" s="223"/>
      <c r="AF306" s="357"/>
      <c r="AG306" s="358"/>
      <c r="AH306" s="413"/>
      <c r="AI306" s="413"/>
      <c r="AJ306" s="413"/>
      <c r="AK306" s="413"/>
      <c r="AL306" s="413"/>
      <c r="AM306" s="413"/>
      <c r="AN306" s="413"/>
      <c r="AO306" s="413"/>
      <c r="AP306" s="258"/>
      <c r="AQ306" s="258"/>
      <c r="AR306" s="258"/>
      <c r="AS306" s="358"/>
      <c r="AT306" s="358"/>
      <c r="AU306" s="358"/>
      <c r="AV306" s="357"/>
      <c r="AW306" s="357"/>
      <c r="AX306" s="357"/>
      <c r="AY306" s="357"/>
      <c r="AZ306" s="357"/>
      <c r="BA306" s="357"/>
      <c r="BB306" s="357"/>
      <c r="BC306" s="357"/>
      <c r="BD306" s="357"/>
      <c r="BE306" s="357"/>
      <c r="BF306" s="357"/>
      <c r="BG306" s="357"/>
      <c r="BH306" s="357"/>
      <c r="BI306" s="357"/>
      <c r="BJ306" s="357"/>
      <c r="BK306" s="357"/>
      <c r="BL306" s="357"/>
      <c r="BM306" s="357"/>
      <c r="BN306" s="357"/>
      <c r="BO306" s="357"/>
      <c r="BP306" s="357"/>
      <c r="BQ306" s="357"/>
      <c r="BR306" s="357"/>
      <c r="BS306" s="357"/>
      <c r="BT306" s="357"/>
      <c r="BU306" s="357"/>
      <c r="BV306" s="357"/>
      <c r="BW306" s="357"/>
      <c r="BX306" s="357"/>
      <c r="BY306" s="357"/>
      <c r="BZ306" s="357"/>
      <c r="CA306" s="357"/>
      <c r="CB306" s="357"/>
      <c r="CC306" s="357"/>
      <c r="CD306" s="357"/>
      <c r="CE306" s="357"/>
      <c r="CF306" s="357"/>
      <c r="CG306" s="357"/>
      <c r="CH306" s="357"/>
      <c r="CI306" s="357"/>
      <c r="CJ306" s="357"/>
      <c r="CK306" s="357"/>
      <c r="CL306" s="357"/>
      <c r="CM306" s="357"/>
      <c r="CN306" s="357"/>
      <c r="CO306" s="357"/>
      <c r="CP306" s="357"/>
      <c r="CQ306" s="357"/>
      <c r="CR306" s="357"/>
      <c r="CS306" s="357"/>
      <c r="CT306" s="357"/>
      <c r="CU306" s="357"/>
      <c r="CV306" s="357"/>
      <c r="CW306" s="357"/>
      <c r="CX306" s="357"/>
      <c r="CY306" s="357"/>
      <c r="CZ306" s="357"/>
      <c r="DA306" s="357"/>
      <c r="DB306" s="357"/>
      <c r="DC306" s="357"/>
      <c r="DD306" s="357"/>
      <c r="DE306" s="357"/>
      <c r="DF306" s="357"/>
      <c r="DG306" s="357"/>
      <c r="DH306" s="357"/>
      <c r="DI306" s="357"/>
      <c r="DJ306" s="357"/>
      <c r="DK306" s="357"/>
      <c r="DL306" s="357"/>
      <c r="DM306" s="357"/>
      <c r="DN306" s="357"/>
      <c r="DO306" s="357"/>
      <c r="DP306" s="357"/>
      <c r="DQ306" s="357"/>
      <c r="DR306" s="357"/>
      <c r="DS306" s="357"/>
      <c r="DT306" s="357"/>
      <c r="DU306" s="357"/>
      <c r="DV306" s="357"/>
      <c r="DW306" s="357"/>
      <c r="DX306" s="357"/>
      <c r="DY306" s="357"/>
      <c r="DZ306" s="357"/>
      <c r="EA306" s="357"/>
      <c r="EB306" s="357"/>
      <c r="EC306" s="357"/>
      <c r="ED306" s="357"/>
    </row>
    <row r="307" spans="1:134" s="242" customFormat="1" x14ac:dyDescent="0.35">
      <c r="A307" s="502" t="s">
        <v>100</v>
      </c>
      <c r="B307" s="503"/>
      <c r="C307" s="503"/>
      <c r="D307" s="503"/>
      <c r="E307" s="503"/>
      <c r="F307" s="503"/>
      <c r="G307" s="503"/>
      <c r="H307" s="503"/>
      <c r="I307" s="503"/>
      <c r="J307" s="425" t="s">
        <v>17</v>
      </c>
      <c r="K307" s="542" t="s">
        <v>4</v>
      </c>
      <c r="L307" s="542"/>
      <c r="M307" s="418" t="s">
        <v>49</v>
      </c>
      <c r="N307" s="261"/>
      <c r="P307" s="502" t="s">
        <v>100</v>
      </c>
      <c r="Q307" s="503"/>
      <c r="R307" s="503"/>
      <c r="S307" s="503"/>
      <c r="T307" s="503"/>
      <c r="U307" s="503"/>
      <c r="V307" s="503"/>
      <c r="W307" s="503"/>
      <c r="X307" s="503"/>
      <c r="Y307" s="414" t="s">
        <v>260</v>
      </c>
      <c r="Z307" s="425" t="s">
        <v>77</v>
      </c>
      <c r="AA307" s="542" t="s">
        <v>4</v>
      </c>
      <c r="AB307" s="542"/>
      <c r="AC307" s="414" t="s">
        <v>18</v>
      </c>
      <c r="AD307" s="268" t="s">
        <v>114</v>
      </c>
      <c r="AE307" s="261"/>
      <c r="AG307" s="502" t="s">
        <v>100</v>
      </c>
      <c r="AH307" s="503"/>
      <c r="AI307" s="503"/>
      <c r="AJ307" s="503"/>
      <c r="AK307" s="503"/>
      <c r="AL307" s="503"/>
      <c r="AM307" s="503"/>
      <c r="AN307" s="503"/>
      <c r="AO307" s="503"/>
      <c r="AP307" s="414" t="s">
        <v>260</v>
      </c>
      <c r="AQ307" s="425" t="s">
        <v>212</v>
      </c>
      <c r="AR307" s="542" t="s">
        <v>4</v>
      </c>
      <c r="AS307" s="542"/>
      <c r="AT307" s="414" t="s">
        <v>214</v>
      </c>
      <c r="AU307" s="268" t="s">
        <v>263</v>
      </c>
      <c r="AW307" s="357"/>
      <c r="AX307" s="357"/>
      <c r="AY307" s="357"/>
      <c r="AZ307" s="357"/>
      <c r="BA307" s="357"/>
      <c r="BB307" s="357"/>
      <c r="BC307" s="357"/>
      <c r="BD307" s="357"/>
      <c r="BE307" s="357"/>
      <c r="BF307" s="357"/>
      <c r="BG307" s="357"/>
      <c r="BH307" s="357"/>
      <c r="BI307" s="357"/>
      <c r="BJ307" s="357"/>
      <c r="BK307" s="357"/>
      <c r="BL307" s="357"/>
      <c r="BM307" s="357"/>
      <c r="BN307" s="357"/>
      <c r="BO307" s="357"/>
      <c r="BP307" s="357"/>
      <c r="BQ307" s="357"/>
      <c r="BR307" s="357"/>
      <c r="BS307" s="357"/>
      <c r="BT307" s="357"/>
      <c r="BU307" s="357"/>
      <c r="BV307" s="357"/>
      <c r="BW307" s="357"/>
      <c r="BX307" s="357"/>
      <c r="BY307" s="357"/>
      <c r="BZ307" s="357"/>
      <c r="CA307" s="357"/>
      <c r="CB307" s="357"/>
      <c r="CC307" s="357"/>
      <c r="CD307" s="357"/>
      <c r="CE307" s="357"/>
      <c r="CF307" s="357"/>
      <c r="CG307" s="357"/>
      <c r="CH307" s="357"/>
      <c r="CI307" s="357"/>
      <c r="CJ307" s="357"/>
      <c r="CK307" s="357"/>
      <c r="CL307" s="357"/>
      <c r="CM307" s="357"/>
      <c r="CN307" s="357"/>
      <c r="CO307" s="357"/>
      <c r="CP307" s="357"/>
      <c r="CQ307" s="357"/>
      <c r="CR307" s="357"/>
      <c r="CS307" s="357"/>
      <c r="CT307" s="357"/>
      <c r="CU307" s="357"/>
      <c r="CV307" s="357"/>
      <c r="CW307" s="357"/>
      <c r="CX307" s="357"/>
      <c r="CY307" s="357"/>
      <c r="CZ307" s="357"/>
      <c r="DA307" s="357"/>
      <c r="DB307" s="357"/>
      <c r="DC307" s="357"/>
      <c r="DD307" s="357"/>
      <c r="DE307" s="357"/>
      <c r="DF307" s="357"/>
      <c r="DG307" s="357"/>
      <c r="DH307" s="357"/>
      <c r="DI307" s="357"/>
      <c r="DJ307" s="357"/>
      <c r="DK307" s="357"/>
      <c r="DL307" s="357"/>
      <c r="DM307" s="357"/>
      <c r="DN307" s="357"/>
      <c r="DO307" s="357"/>
      <c r="DP307" s="357"/>
      <c r="DQ307" s="357"/>
      <c r="DR307" s="357"/>
      <c r="DS307" s="357"/>
      <c r="DT307" s="357"/>
      <c r="DU307" s="357"/>
      <c r="DV307" s="357"/>
      <c r="DW307" s="357"/>
      <c r="DX307" s="357"/>
      <c r="DY307" s="357"/>
      <c r="DZ307" s="357"/>
      <c r="EA307" s="357"/>
      <c r="EB307" s="357"/>
      <c r="EC307" s="357"/>
      <c r="ED307" s="357"/>
    </row>
    <row r="308" spans="1:134" ht="16" thickBot="1" x14ac:dyDescent="0.4">
      <c r="A308" s="540" t="s">
        <v>37</v>
      </c>
      <c r="B308" s="541"/>
      <c r="C308" s="541"/>
      <c r="D308" s="541"/>
      <c r="E308" s="541"/>
      <c r="F308" s="541"/>
      <c r="G308" s="541"/>
      <c r="H308" s="541"/>
      <c r="I308" s="541"/>
      <c r="J308" s="243">
        <f>(SUM(J301, J287, J281, H274))*'Cumulative Budget'!$G$36</f>
        <v>0</v>
      </c>
      <c r="K308" s="593">
        <f>(SUM(K301, L301, K287, L287, K281, L281, K274, L274))*'Cumulative Budget'!$G$36</f>
        <v>0</v>
      </c>
      <c r="L308" s="593"/>
      <c r="M308" s="237">
        <f t="shared" ref="M308" si="280">SUM(J308:L308)</f>
        <v>0</v>
      </c>
      <c r="N308" s="223"/>
      <c r="P308" s="540" t="s">
        <v>37</v>
      </c>
      <c r="Q308" s="541"/>
      <c r="R308" s="541"/>
      <c r="S308" s="541"/>
      <c r="T308" s="541"/>
      <c r="U308" s="541"/>
      <c r="V308" s="541"/>
      <c r="W308" s="541"/>
      <c r="X308" s="541"/>
      <c r="Y308" s="200">
        <f t="shared" ref="Y308" si="281">AU228</f>
        <v>0</v>
      </c>
      <c r="Z308" s="302">
        <f>(SUM(Z301, Z287, Z281, X274))*'Cumulative Budget'!$G$36</f>
        <v>0</v>
      </c>
      <c r="AA308" s="588">
        <f>(SUM(AA301, AB301, AA287, AB287, AA281, AB281, AA274, AB274))*'Cumulative Budget'!$G$36</f>
        <v>0</v>
      </c>
      <c r="AB308" s="588"/>
      <c r="AC308" s="293">
        <f t="shared" ref="AC308" si="282">SUM(Z308:AB308)</f>
        <v>0</v>
      </c>
      <c r="AD308" s="294">
        <f t="shared" ref="AD308" si="283">M308-AC308</f>
        <v>0</v>
      </c>
      <c r="AE308" s="223"/>
      <c r="AG308" s="540" t="s">
        <v>37</v>
      </c>
      <c r="AH308" s="541"/>
      <c r="AI308" s="541"/>
      <c r="AJ308" s="541"/>
      <c r="AK308" s="541"/>
      <c r="AL308" s="541"/>
      <c r="AM308" s="541"/>
      <c r="AN308" s="541"/>
      <c r="AO308" s="541"/>
      <c r="AP308" s="306">
        <f t="shared" ref="AP308:AP310" si="284">AU228</f>
        <v>0</v>
      </c>
      <c r="AQ308" s="443">
        <v>0</v>
      </c>
      <c r="AR308" s="563">
        <v>0</v>
      </c>
      <c r="AS308" s="563"/>
      <c r="AT308" s="275">
        <f>SUM(AQ308:AS308)</f>
        <v>0</v>
      </c>
      <c r="AU308" s="276">
        <f>IF($S$313&lt;&gt;0, AC308+AP308-AT308, M308+AP308-AT308)</f>
        <v>0</v>
      </c>
    </row>
    <row r="309" spans="1:134" s="358" customFormat="1" ht="16" thickBot="1" x14ac:dyDescent="0.4">
      <c r="A309" s="359" t="s">
        <v>99</v>
      </c>
      <c r="B309" s="359"/>
      <c r="J309" s="233"/>
      <c r="K309" s="233"/>
      <c r="L309" s="233"/>
      <c r="M309" s="233"/>
      <c r="N309" s="223"/>
      <c r="O309" s="357"/>
      <c r="P309" s="359" t="s">
        <v>99</v>
      </c>
      <c r="Q309" s="359"/>
      <c r="Z309" s="233"/>
      <c r="AA309" s="233"/>
      <c r="AB309" s="233"/>
      <c r="AC309" s="233"/>
      <c r="AD309" s="233"/>
      <c r="AE309" s="223"/>
      <c r="AG309" s="359" t="s">
        <v>99</v>
      </c>
      <c r="AH309" s="359"/>
      <c r="AQ309" s="233"/>
      <c r="AR309" s="233"/>
      <c r="AS309" s="233"/>
      <c r="AT309" s="233"/>
      <c r="AU309" s="233"/>
      <c r="AV309" s="357"/>
      <c r="AW309" s="357"/>
      <c r="AX309" s="357"/>
      <c r="AY309" s="357"/>
      <c r="AZ309" s="357"/>
      <c r="BA309" s="357"/>
      <c r="BB309" s="357"/>
      <c r="BC309" s="357"/>
      <c r="BD309" s="357"/>
      <c r="BE309" s="357"/>
      <c r="BF309" s="357"/>
      <c r="BG309" s="357"/>
      <c r="BH309" s="357"/>
      <c r="BI309" s="357"/>
      <c r="BJ309" s="357"/>
      <c r="BK309" s="357"/>
      <c r="BL309" s="357"/>
      <c r="BM309" s="357"/>
      <c r="BN309" s="357"/>
      <c r="BO309" s="357"/>
      <c r="BP309" s="357"/>
      <c r="BQ309" s="357"/>
      <c r="BR309" s="357"/>
      <c r="BS309" s="357"/>
      <c r="BT309" s="357"/>
      <c r="BU309" s="357"/>
      <c r="BV309" s="357"/>
      <c r="BW309" s="357"/>
      <c r="BX309" s="357"/>
      <c r="BY309" s="357"/>
      <c r="BZ309" s="357"/>
      <c r="CA309" s="357"/>
      <c r="CB309" s="357"/>
      <c r="CC309" s="357"/>
      <c r="CD309" s="357"/>
      <c r="CE309" s="357"/>
      <c r="CF309" s="357"/>
      <c r="CG309" s="357"/>
      <c r="CH309" s="357"/>
      <c r="CI309" s="357"/>
      <c r="CJ309" s="357"/>
      <c r="CK309" s="357"/>
      <c r="CL309" s="357"/>
      <c r="CM309" s="357"/>
      <c r="CN309" s="357"/>
      <c r="CO309" s="357"/>
      <c r="CP309" s="357"/>
      <c r="CQ309" s="357"/>
      <c r="CR309" s="357"/>
      <c r="CS309" s="357"/>
      <c r="CT309" s="357"/>
      <c r="CU309" s="357"/>
      <c r="CV309" s="357"/>
      <c r="CW309" s="357"/>
      <c r="CX309" s="357"/>
      <c r="CY309" s="357"/>
      <c r="CZ309" s="357"/>
      <c r="DA309" s="357"/>
      <c r="DB309" s="357"/>
      <c r="DC309" s="357"/>
      <c r="DD309" s="357"/>
      <c r="DE309" s="357"/>
      <c r="DF309" s="357"/>
      <c r="DG309" s="357"/>
      <c r="DH309" s="357"/>
      <c r="DI309" s="357"/>
      <c r="DJ309" s="357"/>
      <c r="DK309" s="357"/>
      <c r="DL309" s="357"/>
      <c r="DM309" s="357"/>
      <c r="DN309" s="357"/>
      <c r="DO309" s="357"/>
      <c r="DP309" s="357"/>
      <c r="DQ309" s="357"/>
      <c r="DR309" s="357"/>
      <c r="DS309" s="357"/>
      <c r="DT309" s="357"/>
      <c r="DU309" s="357"/>
      <c r="DV309" s="357"/>
      <c r="DW309" s="357"/>
      <c r="DX309" s="357"/>
      <c r="DY309" s="357"/>
      <c r="DZ309" s="357"/>
      <c r="EA309" s="357"/>
      <c r="EB309" s="357"/>
      <c r="EC309" s="357"/>
      <c r="ED309" s="357"/>
    </row>
    <row r="310" spans="1:134" s="331" customFormat="1" ht="16" thickBot="1" x14ac:dyDescent="0.4">
      <c r="A310" s="621" t="s">
        <v>101</v>
      </c>
      <c r="B310" s="622"/>
      <c r="C310" s="622"/>
      <c r="D310" s="622"/>
      <c r="E310" s="622"/>
      <c r="F310" s="622"/>
      <c r="G310" s="622"/>
      <c r="H310" s="622"/>
      <c r="I310" s="622"/>
      <c r="J310" s="239">
        <f xml:space="preserve"> SUM(J308, J301, J287, J281, H274)</f>
        <v>0</v>
      </c>
      <c r="K310" s="211">
        <f xml:space="preserve"> SUM(K308, K301, K287, K281, K274)</f>
        <v>0</v>
      </c>
      <c r="L310" s="239">
        <f xml:space="preserve"> SUM(L301, L287, L281, L274)</f>
        <v>0</v>
      </c>
      <c r="M310" s="240">
        <f>SUM(J310:L310)</f>
        <v>0</v>
      </c>
      <c r="N310" s="246"/>
      <c r="P310" s="589" t="s">
        <v>101</v>
      </c>
      <c r="Q310" s="590"/>
      <c r="R310" s="590"/>
      <c r="S310" s="590"/>
      <c r="T310" s="590"/>
      <c r="U310" s="590"/>
      <c r="V310" s="590"/>
      <c r="W310" s="590"/>
      <c r="X310" s="590"/>
      <c r="Y310" s="201">
        <f t="shared" ref="Y310" si="285">AU230</f>
        <v>0</v>
      </c>
      <c r="Z310" s="303">
        <f xml:space="preserve"> SUM(Z308, Z301, Z287, Z281, X274)</f>
        <v>0</v>
      </c>
      <c r="AA310" s="212">
        <f xml:space="preserve"> SUM(AA308, AA301, AA287, AA281, AA274)</f>
        <v>0</v>
      </c>
      <c r="AB310" s="303">
        <f xml:space="preserve"> SUM(AB301, AB287, AB281, AB274)</f>
        <v>0</v>
      </c>
      <c r="AC310" s="297">
        <f>SUM(Z310:AB310)</f>
        <v>0</v>
      </c>
      <c r="AD310" s="298">
        <f t="shared" ref="AD310" si="286">M310-AC310</f>
        <v>0</v>
      </c>
      <c r="AE310" s="246"/>
      <c r="AG310" s="564" t="s">
        <v>101</v>
      </c>
      <c r="AH310" s="565"/>
      <c r="AI310" s="565"/>
      <c r="AJ310" s="565"/>
      <c r="AK310" s="565"/>
      <c r="AL310" s="565"/>
      <c r="AM310" s="565"/>
      <c r="AN310" s="565"/>
      <c r="AO310" s="565"/>
      <c r="AP310" s="206">
        <f t="shared" si="284"/>
        <v>0</v>
      </c>
      <c r="AQ310" s="288">
        <f xml:space="preserve"> SUM(AQ308, AQ301, AQ287, AQ281, AO274)</f>
        <v>0</v>
      </c>
      <c r="AR310" s="213">
        <f xml:space="preserve"> SUM(AR308, AR301, AR287, AR281, AR274)</f>
        <v>0</v>
      </c>
      <c r="AS310" s="288">
        <f xml:space="preserve"> SUM(AS301, AS287, AS281, AS274)</f>
        <v>0</v>
      </c>
      <c r="AT310" s="279">
        <f>SUM(AQ310:AS310)</f>
        <v>0</v>
      </c>
      <c r="AU310" s="280">
        <f>IF($S$313&lt;&gt;0, AC310+AP310-AT310, M310+AP310-AT310)</f>
        <v>0</v>
      </c>
    </row>
    <row r="311" spans="1:134" x14ac:dyDescent="0.35">
      <c r="F311" s="357"/>
      <c r="G311" s="357"/>
      <c r="N311" s="223"/>
    </row>
    <row r="312" spans="1:134" ht="16" thickBot="1" x14ac:dyDescent="0.4">
      <c r="F312" s="357"/>
      <c r="G312" s="357"/>
      <c r="S312" s="270"/>
      <c r="AM312" s="270"/>
    </row>
    <row r="313" spans="1:134" x14ac:dyDescent="0.35">
      <c r="B313" s="576" t="s">
        <v>236</v>
      </c>
      <c r="C313" s="577"/>
      <c r="D313" s="264">
        <f>J310</f>
        <v>0</v>
      </c>
      <c r="F313" s="357"/>
      <c r="G313" s="357"/>
      <c r="O313" s="309"/>
      <c r="P313" s="645" t="s">
        <v>236</v>
      </c>
      <c r="Q313" s="646"/>
      <c r="R313" s="646"/>
      <c r="S313" s="202">
        <f>Z310</f>
        <v>0</v>
      </c>
      <c r="T313" s="646" t="s">
        <v>104</v>
      </c>
      <c r="U313" s="646"/>
      <c r="V313" s="160">
        <f>D313-S313</f>
        <v>0</v>
      </c>
      <c r="W313" s="430"/>
      <c r="X313" s="601"/>
      <c r="Y313" s="601"/>
      <c r="Z313" s="430"/>
      <c r="AA313" s="430"/>
      <c r="AG313" s="642" t="s">
        <v>191</v>
      </c>
      <c r="AH313" s="548"/>
      <c r="AI313" s="637">
        <f>AQ310</f>
        <v>0</v>
      </c>
      <c r="AJ313" s="637"/>
      <c r="AK313" s="548" t="s">
        <v>196</v>
      </c>
      <c r="AL313" s="548"/>
      <c r="AM313" s="287">
        <f>IF($S$73&lt;&gt;0, S313+'Year 1'!AM357-AI313, D313+'Year 1'!AM357-AI313)</f>
        <v>0</v>
      </c>
      <c r="AO313" s="315" t="s">
        <v>89</v>
      </c>
      <c r="AP313" s="556"/>
      <c r="AQ313" s="556"/>
      <c r="AR313" s="556" t="s">
        <v>90</v>
      </c>
      <c r="AS313" s="612"/>
    </row>
    <row r="314" spans="1:134" x14ac:dyDescent="0.35">
      <c r="B314" s="535" t="s">
        <v>237</v>
      </c>
      <c r="C314" s="536"/>
      <c r="D314" s="390">
        <f>K310</f>
        <v>0</v>
      </c>
      <c r="F314" s="357"/>
      <c r="G314" s="357"/>
      <c r="O314" s="309"/>
      <c r="P314" s="585" t="s">
        <v>237</v>
      </c>
      <c r="Q314" s="586"/>
      <c r="R314" s="586"/>
      <c r="S314" s="189">
        <f>AA310</f>
        <v>0</v>
      </c>
      <c r="T314" s="585" t="s">
        <v>105</v>
      </c>
      <c r="U314" s="586"/>
      <c r="V314" s="161">
        <f>D314-S314</f>
        <v>0</v>
      </c>
      <c r="W314" s="430"/>
      <c r="X314" s="604"/>
      <c r="Y314" s="604"/>
      <c r="Z314" s="604"/>
      <c r="AA314" s="604"/>
      <c r="AG314" s="555" t="s">
        <v>192</v>
      </c>
      <c r="AH314" s="550"/>
      <c r="AI314" s="606">
        <f>AR310</f>
        <v>0</v>
      </c>
      <c r="AJ314" s="606"/>
      <c r="AK314" s="550" t="s">
        <v>197</v>
      </c>
      <c r="AL314" s="550"/>
      <c r="AM314" s="278">
        <f>IF($S$73&lt;&gt;0, S314+'Year 1'!AM358-AI314, D314+'Year 1'!AM358-AI314)</f>
        <v>0</v>
      </c>
      <c r="AO314" s="314" t="s">
        <v>91</v>
      </c>
      <c r="AP314" s="532"/>
      <c r="AQ314" s="532"/>
      <c r="AR314" s="532"/>
      <c r="AS314" s="562"/>
    </row>
    <row r="315" spans="1:134" ht="16" thickBot="1" x14ac:dyDescent="0.4">
      <c r="B315" s="535" t="s">
        <v>137</v>
      </c>
      <c r="C315" s="536"/>
      <c r="D315" s="265">
        <f>L310</f>
        <v>0</v>
      </c>
      <c r="F315" s="357"/>
      <c r="G315" s="357"/>
      <c r="O315" s="309"/>
      <c r="P315" s="585" t="s">
        <v>137</v>
      </c>
      <c r="Q315" s="586"/>
      <c r="R315" s="586"/>
      <c r="S315" s="189">
        <f>AB310</f>
        <v>0</v>
      </c>
      <c r="T315" s="585" t="s">
        <v>106</v>
      </c>
      <c r="U315" s="586"/>
      <c r="V315" s="161">
        <f>D315-S315</f>
        <v>0</v>
      </c>
      <c r="W315" s="430"/>
      <c r="X315" s="601"/>
      <c r="Y315" s="601"/>
      <c r="Z315" s="430"/>
      <c r="AA315" s="430"/>
      <c r="AG315" s="555" t="s">
        <v>193</v>
      </c>
      <c r="AH315" s="550"/>
      <c r="AI315" s="606">
        <f>AS310</f>
        <v>0</v>
      </c>
      <c r="AJ315" s="606"/>
      <c r="AK315" s="550" t="s">
        <v>198</v>
      </c>
      <c r="AL315" s="550"/>
      <c r="AM315" s="278">
        <f>IF($S$73&lt;&gt;0, S315+'Year 1'!AM359-AI315, D315+'Year 1'!AM359-AI315)</f>
        <v>0</v>
      </c>
      <c r="AO315" s="318" t="s">
        <v>92</v>
      </c>
      <c r="AP315" s="557"/>
      <c r="AQ315" s="557"/>
      <c r="AR315" s="557" t="s">
        <v>90</v>
      </c>
      <c r="AS315" s="613"/>
    </row>
    <row r="316" spans="1:134" ht="16" thickBot="1" x14ac:dyDescent="0.4">
      <c r="B316" s="535" t="s">
        <v>238</v>
      </c>
      <c r="C316" s="536"/>
      <c r="D316" s="390">
        <f>K310+L310</f>
        <v>0</v>
      </c>
      <c r="F316" s="357"/>
      <c r="G316" s="357"/>
      <c r="O316" s="309"/>
      <c r="P316" s="585" t="s">
        <v>238</v>
      </c>
      <c r="Q316" s="586"/>
      <c r="R316" s="586"/>
      <c r="S316" s="189">
        <f>SUM(S314:S315)</f>
        <v>0</v>
      </c>
      <c r="T316" s="585" t="s">
        <v>107</v>
      </c>
      <c r="U316" s="586"/>
      <c r="V316" s="161">
        <f>D316-S316</f>
        <v>0</v>
      </c>
      <c r="W316" s="431"/>
      <c r="X316" s="431"/>
      <c r="Y316" s="431"/>
      <c r="Z316" s="431"/>
      <c r="AA316" s="431"/>
      <c r="AF316" s="309"/>
      <c r="AG316" s="549" t="s">
        <v>194</v>
      </c>
      <c r="AH316" s="550"/>
      <c r="AI316" s="606">
        <f>SUM(AI314:AI315)</f>
        <v>0</v>
      </c>
      <c r="AJ316" s="606"/>
      <c r="AK316" s="550" t="s">
        <v>200</v>
      </c>
      <c r="AL316" s="550"/>
      <c r="AM316" s="278">
        <f>IF($S$73&lt;&gt;0, S316+'Year 1'!AM360-AI316, D316+'Year 1'!AM360-AI316)</f>
        <v>0</v>
      </c>
      <c r="AO316" s="431"/>
      <c r="AP316" s="431"/>
      <c r="AQ316" s="431"/>
      <c r="AR316" s="431"/>
      <c r="AS316" s="431"/>
    </row>
    <row r="317" spans="1:134" ht="16" thickBot="1" x14ac:dyDescent="0.4">
      <c r="B317" s="535" t="s">
        <v>239</v>
      </c>
      <c r="C317" s="536"/>
      <c r="D317" s="265">
        <f>M310</f>
        <v>0</v>
      </c>
      <c r="F317" s="357"/>
      <c r="G317" s="357"/>
      <c r="O317" s="309"/>
      <c r="P317" s="585" t="s">
        <v>239</v>
      </c>
      <c r="Q317" s="586"/>
      <c r="R317" s="586"/>
      <c r="S317" s="189">
        <f>AC310</f>
        <v>0</v>
      </c>
      <c r="T317" s="580" t="s">
        <v>108</v>
      </c>
      <c r="U317" s="580"/>
      <c r="V317" s="352">
        <f>D317-S317</f>
        <v>0</v>
      </c>
      <c r="W317" s="602"/>
      <c r="X317" s="602"/>
      <c r="Y317" s="604"/>
      <c r="Z317" s="604"/>
      <c r="AA317" s="604"/>
      <c r="AB317" s="358"/>
      <c r="AC317" s="358"/>
      <c r="AD317" s="358"/>
      <c r="AF317" s="309"/>
      <c r="AG317" s="549" t="s">
        <v>275</v>
      </c>
      <c r="AH317" s="550"/>
      <c r="AI317" s="606">
        <f>AT310</f>
        <v>0</v>
      </c>
      <c r="AJ317" s="606"/>
      <c r="AK317" s="551" t="s">
        <v>276</v>
      </c>
      <c r="AL317" s="551"/>
      <c r="AM317" s="276">
        <f>IF($S$73&lt;&gt;0, S317+'Year 1'!AM361-AI317, D317+'Year 1'!AM361-AI317)</f>
        <v>0</v>
      </c>
      <c r="AO317" s="428" t="s">
        <v>93</v>
      </c>
      <c r="AP317" s="429"/>
      <c r="AQ317" s="630"/>
      <c r="AR317" s="630"/>
      <c r="AS317" s="631"/>
      <c r="AT317" s="358"/>
      <c r="AU317" s="358"/>
    </row>
    <row r="318" spans="1:134" x14ac:dyDescent="0.35">
      <c r="B318" s="535" t="s">
        <v>174</v>
      </c>
      <c r="C318" s="536"/>
      <c r="D318" s="324" t="e">
        <f>L310/K310</f>
        <v>#DIV/0!</v>
      </c>
      <c r="F318" s="357"/>
      <c r="G318" s="357"/>
      <c r="O318" s="309"/>
      <c r="P318" s="585" t="s">
        <v>174</v>
      </c>
      <c r="Q318" s="586"/>
      <c r="R318" s="586"/>
      <c r="S318" s="203" t="e">
        <f>S315/S314</f>
        <v>#DIV/0!</v>
      </c>
      <c r="T318" s="349"/>
      <c r="U318" s="188"/>
      <c r="V318" s="350"/>
      <c r="W318" s="358"/>
      <c r="X318" s="358"/>
      <c r="Y318" s="358"/>
      <c r="Z318" s="358"/>
      <c r="AA318" s="358"/>
      <c r="AF318" s="309"/>
      <c r="AG318" s="624" t="s">
        <v>208</v>
      </c>
      <c r="AH318" s="617"/>
      <c r="AI318" s="607" t="e">
        <f>AQ308/AQ310</f>
        <v>#DIV/0!</v>
      </c>
      <c r="AJ318" s="608"/>
      <c r="AO318" s="358"/>
      <c r="AP318" s="358"/>
      <c r="AQ318" s="358"/>
      <c r="AR318" s="358"/>
      <c r="AS318" s="358"/>
    </row>
    <row r="319" spans="1:134" ht="16" thickBot="1" x14ac:dyDescent="0.4">
      <c r="B319" s="537" t="s">
        <v>144</v>
      </c>
      <c r="C319" s="538"/>
      <c r="D319" s="266" t="e">
        <f>D322 &amp; D323 &amp; D324</f>
        <v>#DIV/0!</v>
      </c>
      <c r="F319" s="357"/>
      <c r="G319" s="357"/>
      <c r="O319" s="309"/>
      <c r="P319" s="638" t="s">
        <v>144</v>
      </c>
      <c r="Q319" s="580"/>
      <c r="R319" s="580"/>
      <c r="S319" s="353" t="e">
        <f>S322 &amp; S323 &amp; S324</f>
        <v>#DIV/0!</v>
      </c>
      <c r="T319" s="188"/>
      <c r="U319" s="188"/>
      <c r="V319" s="190"/>
      <c r="AF319" s="309"/>
      <c r="AG319" s="537" t="s">
        <v>209</v>
      </c>
      <c r="AH319" s="538"/>
      <c r="AI319" s="647" t="e">
        <f>AR308/(AR310+AS310)</f>
        <v>#DIV/0!</v>
      </c>
      <c r="AJ319" s="648"/>
    </row>
    <row r="320" spans="1:134" x14ac:dyDescent="0.35">
      <c r="F320" s="357"/>
      <c r="G320" s="357"/>
    </row>
    <row r="321" spans="1:47" x14ac:dyDescent="0.35">
      <c r="F321" s="357"/>
      <c r="G321" s="357"/>
    </row>
    <row r="322" spans="1:47" x14ac:dyDescent="0.35">
      <c r="D322" s="357" t="e">
        <f>D313/D313</f>
        <v>#DIV/0!</v>
      </c>
      <c r="F322" s="357"/>
      <c r="G322" s="357"/>
      <c r="S322" s="357" t="e">
        <f>S313/S313</f>
        <v>#DIV/0!</v>
      </c>
    </row>
    <row r="323" spans="1:47" x14ac:dyDescent="0.35">
      <c r="D323" s="357" t="s">
        <v>145</v>
      </c>
      <c r="F323" s="357"/>
      <c r="G323" s="357"/>
      <c r="S323" s="357" t="s">
        <v>145</v>
      </c>
    </row>
    <row r="324" spans="1:47" x14ac:dyDescent="0.35">
      <c r="D324" s="225" t="e">
        <f>D316/D313</f>
        <v>#DIV/0!</v>
      </c>
      <c r="F324" s="357"/>
      <c r="G324" s="357"/>
      <c r="S324" s="225" t="e">
        <f>S316/S313</f>
        <v>#DIV/0!</v>
      </c>
    </row>
    <row r="325" spans="1:47" x14ac:dyDescent="0.35">
      <c r="F325" s="357"/>
      <c r="G325" s="357"/>
    </row>
    <row r="326" spans="1:47" ht="16" thickBot="1" x14ac:dyDescent="0.4">
      <c r="F326" s="357"/>
      <c r="G326" s="357"/>
    </row>
    <row r="327" spans="1:47" s="242" customFormat="1" x14ac:dyDescent="0.35">
      <c r="A327" s="519" t="s">
        <v>97</v>
      </c>
      <c r="B327" s="520"/>
      <c r="C327" s="520"/>
      <c r="D327" s="520"/>
      <c r="E327" s="520"/>
      <c r="F327" s="520"/>
      <c r="G327" s="520"/>
      <c r="H327" s="520"/>
      <c r="I327" s="520"/>
      <c r="J327" s="520"/>
      <c r="K327" s="520"/>
      <c r="L327" s="520"/>
      <c r="M327" s="521"/>
      <c r="N327" s="413"/>
      <c r="P327" s="573" t="s">
        <v>261</v>
      </c>
      <c r="Q327" s="574"/>
      <c r="R327" s="574"/>
      <c r="S327" s="574"/>
      <c r="T327" s="574"/>
      <c r="U327" s="574"/>
      <c r="V327" s="574"/>
      <c r="W327" s="574"/>
      <c r="X327" s="574"/>
      <c r="Y327" s="574"/>
      <c r="Z327" s="574"/>
      <c r="AA327" s="574"/>
      <c r="AB327" s="574"/>
      <c r="AC327" s="574"/>
      <c r="AD327" s="575"/>
      <c r="AG327" s="614" t="s">
        <v>277</v>
      </c>
      <c r="AH327" s="615"/>
      <c r="AI327" s="615"/>
      <c r="AJ327" s="615"/>
      <c r="AK327" s="615"/>
      <c r="AL327" s="615"/>
      <c r="AM327" s="615"/>
      <c r="AN327" s="615"/>
      <c r="AO327" s="615"/>
      <c r="AP327" s="615"/>
      <c r="AQ327" s="615"/>
      <c r="AR327" s="615"/>
      <c r="AS327" s="615"/>
      <c r="AT327" s="615"/>
      <c r="AU327" s="616"/>
    </row>
    <row r="328" spans="1:47" s="242" customFormat="1" x14ac:dyDescent="0.35">
      <c r="A328" s="522" t="s">
        <v>8</v>
      </c>
      <c r="B328" s="496"/>
      <c r="C328" s="496"/>
      <c r="D328" s="496"/>
      <c r="E328" s="496"/>
      <c r="F328" s="496"/>
      <c r="G328" s="496"/>
      <c r="H328" s="496"/>
      <c r="I328" s="496"/>
      <c r="J328" s="496"/>
      <c r="K328" s="496"/>
      <c r="L328" s="496"/>
      <c r="M328" s="523"/>
      <c r="N328" s="413"/>
      <c r="P328" s="522" t="s">
        <v>262</v>
      </c>
      <c r="Q328" s="496"/>
      <c r="R328" s="496"/>
      <c r="S328" s="496"/>
      <c r="T328" s="496"/>
      <c r="U328" s="496"/>
      <c r="V328" s="496"/>
      <c r="W328" s="496"/>
      <c r="X328" s="496"/>
      <c r="Y328" s="496"/>
      <c r="Z328" s="496"/>
      <c r="AA328" s="496"/>
      <c r="AB328" s="496"/>
      <c r="AC328" s="496"/>
      <c r="AD328" s="523"/>
      <c r="AG328" s="522" t="s">
        <v>45</v>
      </c>
      <c r="AH328" s="496"/>
      <c r="AI328" s="496"/>
      <c r="AJ328" s="496"/>
      <c r="AK328" s="496"/>
      <c r="AL328" s="496"/>
      <c r="AM328" s="496"/>
      <c r="AN328" s="496"/>
      <c r="AO328" s="496"/>
      <c r="AP328" s="496"/>
      <c r="AQ328" s="496"/>
      <c r="AR328" s="496"/>
      <c r="AS328" s="496"/>
      <c r="AT328" s="496"/>
      <c r="AU328" s="523"/>
    </row>
    <row r="329" spans="1:47" s="165" customFormat="1" x14ac:dyDescent="0.35">
      <c r="A329" s="495" t="s">
        <v>240</v>
      </c>
      <c r="B329" s="491"/>
      <c r="C329" s="525"/>
      <c r="D329" s="525"/>
      <c r="E329" s="525"/>
      <c r="F329" s="525"/>
      <c r="G329" s="409" t="s">
        <v>241</v>
      </c>
      <c r="H329" s="525"/>
      <c r="I329" s="525"/>
      <c r="J329" s="525"/>
      <c r="K329" s="525"/>
      <c r="L329" s="525"/>
      <c r="M329" s="526"/>
      <c r="N329" s="432"/>
      <c r="P329" s="495" t="s">
        <v>240</v>
      </c>
      <c r="Q329" s="491"/>
      <c r="R329" s="525"/>
      <c r="S329" s="525"/>
      <c r="T329" s="525"/>
      <c r="U329" s="525"/>
      <c r="V329" s="525"/>
      <c r="W329" s="409" t="s">
        <v>241</v>
      </c>
      <c r="X329" s="525"/>
      <c r="Y329" s="525"/>
      <c r="Z329" s="525"/>
      <c r="AA329" s="525"/>
      <c r="AB329" s="525"/>
      <c r="AC329" s="525"/>
      <c r="AD329" s="526"/>
      <c r="AG329" s="495" t="s">
        <v>240</v>
      </c>
      <c r="AH329" s="491"/>
      <c r="AI329" s="525"/>
      <c r="AJ329" s="525"/>
      <c r="AK329" s="525"/>
      <c r="AL329" s="525"/>
      <c r="AM329" s="525"/>
      <c r="AN329" s="409" t="s">
        <v>241</v>
      </c>
      <c r="AO329" s="525"/>
      <c r="AP329" s="525"/>
      <c r="AQ329" s="525"/>
      <c r="AR329" s="525"/>
      <c r="AS329" s="525"/>
      <c r="AT329" s="525"/>
      <c r="AU329" s="526"/>
    </row>
    <row r="330" spans="1:47" x14ac:dyDescent="0.35">
      <c r="A330" s="522" t="s">
        <v>0</v>
      </c>
      <c r="B330" s="496"/>
      <c r="C330" s="512"/>
      <c r="D330" s="512"/>
      <c r="E330" s="512"/>
      <c r="F330" s="512"/>
      <c r="G330" s="512"/>
      <c r="H330" s="512"/>
      <c r="I330" s="512"/>
      <c r="J330" s="512"/>
      <c r="K330" s="512"/>
      <c r="L330" s="512"/>
      <c r="M330" s="527"/>
      <c r="P330" s="522" t="s">
        <v>0</v>
      </c>
      <c r="Q330" s="496"/>
      <c r="R330" s="617"/>
      <c r="S330" s="617"/>
      <c r="T330" s="617"/>
      <c r="U330" s="617"/>
      <c r="V330" s="617"/>
      <c r="W330" s="617"/>
      <c r="X330" s="617"/>
      <c r="Y330" s="617"/>
      <c r="Z330" s="617"/>
      <c r="AA330" s="617"/>
      <c r="AB330" s="617"/>
      <c r="AC330" s="617"/>
      <c r="AD330" s="618"/>
      <c r="AG330" s="522" t="s">
        <v>0</v>
      </c>
      <c r="AH330" s="496"/>
      <c r="AI330" s="617"/>
      <c r="AJ330" s="617"/>
      <c r="AK330" s="617"/>
      <c r="AL330" s="617"/>
      <c r="AM330" s="617"/>
      <c r="AN330" s="617"/>
      <c r="AO330" s="617"/>
      <c r="AP330" s="617"/>
      <c r="AQ330" s="617"/>
      <c r="AR330" s="617"/>
      <c r="AS330" s="617"/>
      <c r="AT330" s="617"/>
      <c r="AU330" s="618"/>
    </row>
    <row r="331" spans="1:47" x14ac:dyDescent="0.35">
      <c r="A331" s="522" t="s">
        <v>96</v>
      </c>
      <c r="B331" s="496"/>
      <c r="C331" s="512"/>
      <c r="D331" s="512"/>
      <c r="E331" s="512"/>
      <c r="F331" s="512"/>
      <c r="G331" s="512"/>
      <c r="H331" s="512"/>
      <c r="I331" s="512"/>
      <c r="J331" s="512"/>
      <c r="K331" s="512"/>
      <c r="L331" s="512"/>
      <c r="M331" s="527"/>
      <c r="P331" s="522" t="s">
        <v>96</v>
      </c>
      <c r="Q331" s="496"/>
      <c r="R331" s="617"/>
      <c r="S331" s="617"/>
      <c r="T331" s="617"/>
      <c r="U331" s="617"/>
      <c r="V331" s="617"/>
      <c r="W331" s="617"/>
      <c r="X331" s="617"/>
      <c r="Y331" s="617"/>
      <c r="Z331" s="617"/>
      <c r="AA331" s="617"/>
      <c r="AB331" s="617"/>
      <c r="AC331" s="617"/>
      <c r="AD331" s="618"/>
      <c r="AG331" s="522" t="s">
        <v>96</v>
      </c>
      <c r="AH331" s="496"/>
      <c r="AI331" s="617"/>
      <c r="AJ331" s="617"/>
      <c r="AK331" s="617"/>
      <c r="AL331" s="617"/>
      <c r="AM331" s="617"/>
      <c r="AN331" s="617"/>
      <c r="AO331" s="617"/>
      <c r="AP331" s="617"/>
      <c r="AQ331" s="617"/>
      <c r="AR331" s="617"/>
      <c r="AS331" s="617"/>
      <c r="AT331" s="617"/>
      <c r="AU331" s="618"/>
    </row>
    <row r="332" spans="1:47" ht="16" thickBot="1" x14ac:dyDescent="0.4">
      <c r="A332" s="540" t="s">
        <v>2</v>
      </c>
      <c r="B332" s="541"/>
      <c r="C332" s="528"/>
      <c r="D332" s="528"/>
      <c r="E332" s="528"/>
      <c r="F332" s="528"/>
      <c r="G332" s="528"/>
      <c r="H332" s="528"/>
      <c r="I332" s="528"/>
      <c r="J332" s="528"/>
      <c r="K332" s="528"/>
      <c r="L332" s="528"/>
      <c r="M332" s="529"/>
      <c r="P332" s="540" t="s">
        <v>2</v>
      </c>
      <c r="Q332" s="541"/>
      <c r="R332" s="494"/>
      <c r="S332" s="494"/>
      <c r="T332" s="494"/>
      <c r="U332" s="494"/>
      <c r="V332" s="494"/>
      <c r="W332" s="494"/>
      <c r="X332" s="494"/>
      <c r="Y332" s="494"/>
      <c r="Z332" s="494"/>
      <c r="AA332" s="494"/>
      <c r="AB332" s="494"/>
      <c r="AC332" s="494"/>
      <c r="AD332" s="619"/>
      <c r="AG332" s="540" t="s">
        <v>2</v>
      </c>
      <c r="AH332" s="541"/>
      <c r="AI332" s="494"/>
      <c r="AJ332" s="494"/>
      <c r="AK332" s="494"/>
      <c r="AL332" s="494"/>
      <c r="AM332" s="494"/>
      <c r="AN332" s="494"/>
      <c r="AO332" s="494"/>
      <c r="AP332" s="494"/>
      <c r="AQ332" s="494"/>
      <c r="AR332" s="494"/>
      <c r="AS332" s="494"/>
      <c r="AT332" s="494"/>
      <c r="AU332" s="619"/>
    </row>
    <row r="333" spans="1:47" ht="16" thickBot="1" x14ac:dyDescent="0.4">
      <c r="F333" s="357"/>
      <c r="G333" s="357"/>
    </row>
    <row r="334" spans="1:47" s="242" customFormat="1" x14ac:dyDescent="0.35">
      <c r="A334" s="502" t="s">
        <v>84</v>
      </c>
      <c r="B334" s="503"/>
      <c r="C334" s="503"/>
      <c r="D334" s="503"/>
      <c r="E334" s="503"/>
      <c r="F334" s="503"/>
      <c r="G334" s="503"/>
      <c r="H334" s="503"/>
      <c r="I334" s="503"/>
      <c r="J334" s="503"/>
      <c r="K334" s="503"/>
      <c r="L334" s="503"/>
      <c r="M334" s="518"/>
      <c r="N334" s="413"/>
      <c r="P334" s="502" t="s">
        <v>84</v>
      </c>
      <c r="Q334" s="503"/>
      <c r="R334" s="503"/>
      <c r="S334" s="503"/>
      <c r="T334" s="503"/>
      <c r="U334" s="503"/>
      <c r="V334" s="503"/>
      <c r="W334" s="503"/>
      <c r="X334" s="503"/>
      <c r="Y334" s="503"/>
      <c r="Z334" s="503"/>
      <c r="AA334" s="503"/>
      <c r="AB334" s="503"/>
      <c r="AC334" s="503"/>
      <c r="AD334" s="518"/>
      <c r="AE334" s="413"/>
      <c r="AG334" s="502" t="s">
        <v>84</v>
      </c>
      <c r="AH334" s="503"/>
      <c r="AI334" s="503"/>
      <c r="AJ334" s="503"/>
      <c r="AK334" s="503"/>
      <c r="AL334" s="503"/>
      <c r="AM334" s="503"/>
      <c r="AN334" s="503"/>
      <c r="AO334" s="503"/>
      <c r="AP334" s="503"/>
      <c r="AQ334" s="503"/>
      <c r="AR334" s="503"/>
      <c r="AS334" s="503"/>
      <c r="AT334" s="503"/>
      <c r="AU334" s="518"/>
    </row>
    <row r="335" spans="1:47" s="242" customFormat="1" x14ac:dyDescent="0.35">
      <c r="A335" s="419"/>
      <c r="B335" s="412" t="s">
        <v>85</v>
      </c>
      <c r="C335" s="496" t="s">
        <v>13</v>
      </c>
      <c r="D335" s="496"/>
      <c r="E335" s="424" t="s">
        <v>14</v>
      </c>
      <c r="F335" s="412" t="s">
        <v>171</v>
      </c>
      <c r="G335" s="412" t="s">
        <v>68</v>
      </c>
      <c r="H335" s="422" t="s">
        <v>151</v>
      </c>
      <c r="I335" s="412" t="s">
        <v>80</v>
      </c>
      <c r="J335" s="412" t="s">
        <v>81</v>
      </c>
      <c r="K335" s="422" t="s">
        <v>82</v>
      </c>
      <c r="L335" s="412" t="s">
        <v>150</v>
      </c>
      <c r="M335" s="259" t="s">
        <v>18</v>
      </c>
      <c r="N335" s="413"/>
      <c r="P335" s="419"/>
      <c r="Q335" s="412" t="s">
        <v>85</v>
      </c>
      <c r="R335" s="496" t="s">
        <v>13</v>
      </c>
      <c r="S335" s="496"/>
      <c r="T335" s="424" t="s">
        <v>14</v>
      </c>
      <c r="U335" s="260" t="s">
        <v>263</v>
      </c>
      <c r="V335" s="424" t="s">
        <v>171</v>
      </c>
      <c r="W335" s="424" t="s">
        <v>68</v>
      </c>
      <c r="X335" s="260" t="s">
        <v>151</v>
      </c>
      <c r="Y335" s="424" t="s">
        <v>80</v>
      </c>
      <c r="Z335" s="424" t="s">
        <v>81</v>
      </c>
      <c r="AA335" s="260" t="s">
        <v>82</v>
      </c>
      <c r="AB335" s="424" t="s">
        <v>150</v>
      </c>
      <c r="AC335" s="260" t="s">
        <v>18</v>
      </c>
      <c r="AD335" s="267" t="s">
        <v>114</v>
      </c>
      <c r="AE335" s="413"/>
      <c r="AG335" s="419"/>
      <c r="AH335" s="412" t="s">
        <v>85</v>
      </c>
      <c r="AI335" s="496" t="s">
        <v>13</v>
      </c>
      <c r="AJ335" s="496"/>
      <c r="AK335" s="424" t="s">
        <v>14</v>
      </c>
      <c r="AL335" s="260" t="s">
        <v>263</v>
      </c>
      <c r="AM335" s="424" t="s">
        <v>171</v>
      </c>
      <c r="AN335" s="424" t="s">
        <v>68</v>
      </c>
      <c r="AO335" s="260" t="s">
        <v>151</v>
      </c>
      <c r="AP335" s="424" t="s">
        <v>80</v>
      </c>
      <c r="AQ335" s="424" t="s">
        <v>81</v>
      </c>
      <c r="AR335" s="260" t="s">
        <v>82</v>
      </c>
      <c r="AS335" s="424" t="s">
        <v>150</v>
      </c>
      <c r="AT335" s="260" t="s">
        <v>213</v>
      </c>
      <c r="AU335" s="267" t="s">
        <v>266</v>
      </c>
    </row>
    <row r="336" spans="1:47" x14ac:dyDescent="0.35">
      <c r="A336" s="415">
        <v>1</v>
      </c>
      <c r="B336" s="420"/>
      <c r="C336" s="491"/>
      <c r="D336" s="491"/>
      <c r="E336" s="423"/>
      <c r="F336" s="234">
        <v>0</v>
      </c>
      <c r="G336" s="234">
        <v>0</v>
      </c>
      <c r="H336" s="235">
        <f>SUM(F336:G336)</f>
        <v>0</v>
      </c>
      <c r="I336" s="234">
        <v>0</v>
      </c>
      <c r="J336" s="234">
        <v>0</v>
      </c>
      <c r="K336" s="235">
        <f>SUM(I336:J336)</f>
        <v>0</v>
      </c>
      <c r="L336" s="234">
        <v>0</v>
      </c>
      <c r="M336" s="236">
        <f>SUM(H336, K336, L336)</f>
        <v>0</v>
      </c>
      <c r="N336" s="222"/>
      <c r="P336" s="415">
        <v>1</v>
      </c>
      <c r="Q336" s="420"/>
      <c r="R336" s="491"/>
      <c r="S336" s="491"/>
      <c r="T336" s="409"/>
      <c r="U336" s="162">
        <f>AU256</f>
        <v>0</v>
      </c>
      <c r="V336" s="234">
        <v>0</v>
      </c>
      <c r="W336" s="234">
        <v>0</v>
      </c>
      <c r="X336" s="295">
        <f>SUM(V336:W336)</f>
        <v>0</v>
      </c>
      <c r="Y336" s="234">
        <v>0</v>
      </c>
      <c r="Z336" s="234">
        <v>0</v>
      </c>
      <c r="AA336" s="295">
        <f>SUM(Y336:Z336)</f>
        <v>0</v>
      </c>
      <c r="AB336" s="234">
        <v>0</v>
      </c>
      <c r="AC336" s="295">
        <f>SUM(X336, AA336, AB336)</f>
        <v>0</v>
      </c>
      <c r="AD336" s="296">
        <f>M336-AC336</f>
        <v>0</v>
      </c>
      <c r="AE336" s="222"/>
      <c r="AG336" s="415">
        <v>1</v>
      </c>
      <c r="AH336" s="420"/>
      <c r="AI336" s="491"/>
      <c r="AJ336" s="491"/>
      <c r="AK336" s="409"/>
      <c r="AL336" s="307">
        <f>AU256</f>
        <v>0</v>
      </c>
      <c r="AM336" s="234">
        <v>0</v>
      </c>
      <c r="AN336" s="234">
        <v>0</v>
      </c>
      <c r="AO336" s="277">
        <f>SUM(AM336:AN336)</f>
        <v>0</v>
      </c>
      <c r="AP336" s="234">
        <v>0</v>
      </c>
      <c r="AQ336" s="234">
        <v>0</v>
      </c>
      <c r="AR336" s="277">
        <f>SUM(AP336:AQ336)</f>
        <v>0</v>
      </c>
      <c r="AS336" s="234">
        <v>0</v>
      </c>
      <c r="AT336" s="277">
        <f>SUM(AO336, AR336, AS336)</f>
        <v>0</v>
      </c>
      <c r="AU336" s="278">
        <f>IF($S$393&lt;&gt;0, AC336+AL336-AT336, M336+AL336-AT336)</f>
        <v>0</v>
      </c>
    </row>
    <row r="337" spans="1:48" x14ac:dyDescent="0.35">
      <c r="A337" s="415">
        <v>2</v>
      </c>
      <c r="B337" s="420"/>
      <c r="C337" s="491"/>
      <c r="D337" s="491"/>
      <c r="E337" s="423"/>
      <c r="F337" s="234">
        <v>0</v>
      </c>
      <c r="G337" s="234">
        <v>0</v>
      </c>
      <c r="H337" s="235">
        <f t="shared" ref="H337:H342" si="287">SUM(F337:G337)</f>
        <v>0</v>
      </c>
      <c r="I337" s="234">
        <v>0</v>
      </c>
      <c r="J337" s="234">
        <v>0</v>
      </c>
      <c r="K337" s="235">
        <f t="shared" ref="K337:K342" si="288">SUM(I337:J337)</f>
        <v>0</v>
      </c>
      <c r="L337" s="234">
        <v>0</v>
      </c>
      <c r="M337" s="236">
        <f t="shared" ref="M337:M342" si="289">SUM(H337, K337, L337)</f>
        <v>0</v>
      </c>
      <c r="N337" s="222"/>
      <c r="P337" s="415">
        <v>2</v>
      </c>
      <c r="Q337" s="420"/>
      <c r="R337" s="491"/>
      <c r="S337" s="491"/>
      <c r="T337" s="409"/>
      <c r="U337" s="162">
        <f t="shared" ref="U337:U343" si="290">AU257</f>
        <v>0</v>
      </c>
      <c r="V337" s="234">
        <v>0</v>
      </c>
      <c r="W337" s="234">
        <v>0</v>
      </c>
      <c r="X337" s="295">
        <f t="shared" ref="X337:X342" si="291">SUM(V337:W337)</f>
        <v>0</v>
      </c>
      <c r="Y337" s="234">
        <v>0</v>
      </c>
      <c r="Z337" s="234">
        <v>0</v>
      </c>
      <c r="AA337" s="295">
        <f t="shared" ref="AA337:AA342" si="292">SUM(Y337:Z337)</f>
        <v>0</v>
      </c>
      <c r="AB337" s="234">
        <v>0</v>
      </c>
      <c r="AC337" s="295">
        <f t="shared" ref="AC337:AC342" si="293">SUM(X337, AA337, AB337)</f>
        <v>0</v>
      </c>
      <c r="AD337" s="296">
        <f t="shared" ref="AD337:AD342" si="294">M337-AC337</f>
        <v>0</v>
      </c>
      <c r="AE337" s="222"/>
      <c r="AG337" s="415">
        <v>2</v>
      </c>
      <c r="AH337" s="420"/>
      <c r="AI337" s="491"/>
      <c r="AJ337" s="491"/>
      <c r="AK337" s="409"/>
      <c r="AL337" s="307">
        <f t="shared" ref="AL337:AL343" si="295">AU257</f>
        <v>0</v>
      </c>
      <c r="AM337" s="234">
        <v>0</v>
      </c>
      <c r="AN337" s="234">
        <v>0</v>
      </c>
      <c r="AO337" s="277">
        <f t="shared" ref="AO337:AO342" si="296">SUM(AM337:AN337)</f>
        <v>0</v>
      </c>
      <c r="AP337" s="234">
        <v>0</v>
      </c>
      <c r="AQ337" s="234">
        <v>0</v>
      </c>
      <c r="AR337" s="277">
        <f t="shared" ref="AR337:AR342" si="297">SUM(AP337:AQ337)</f>
        <v>0</v>
      </c>
      <c r="AS337" s="234">
        <v>0</v>
      </c>
      <c r="AT337" s="277">
        <f t="shared" ref="AT337:AT342" si="298">SUM(AO337, AR337, AS337)</f>
        <v>0</v>
      </c>
      <c r="AU337" s="278">
        <f t="shared" ref="AU337:AU343" si="299">IF($S$393&lt;&gt;0, AC337+AL337-AT337, M337+AL337-AT337)</f>
        <v>0</v>
      </c>
    </row>
    <row r="338" spans="1:48" x14ac:dyDescent="0.35">
      <c r="A338" s="415">
        <v>3</v>
      </c>
      <c r="B338" s="420"/>
      <c r="C338" s="491"/>
      <c r="D338" s="491"/>
      <c r="E338" s="423"/>
      <c r="F338" s="234">
        <v>0</v>
      </c>
      <c r="G338" s="234">
        <v>0</v>
      </c>
      <c r="H338" s="235">
        <f t="shared" si="287"/>
        <v>0</v>
      </c>
      <c r="I338" s="234">
        <v>0</v>
      </c>
      <c r="J338" s="234">
        <v>0</v>
      </c>
      <c r="K338" s="235">
        <f t="shared" si="288"/>
        <v>0</v>
      </c>
      <c r="L338" s="234">
        <v>0</v>
      </c>
      <c r="M338" s="236">
        <f t="shared" si="289"/>
        <v>0</v>
      </c>
      <c r="N338" s="222"/>
      <c r="P338" s="415">
        <v>3</v>
      </c>
      <c r="Q338" s="420"/>
      <c r="R338" s="491"/>
      <c r="S338" s="491"/>
      <c r="T338" s="409"/>
      <c r="U338" s="162">
        <f t="shared" si="290"/>
        <v>0</v>
      </c>
      <c r="V338" s="234">
        <v>0</v>
      </c>
      <c r="W338" s="234">
        <v>0</v>
      </c>
      <c r="X338" s="295">
        <f t="shared" si="291"/>
        <v>0</v>
      </c>
      <c r="Y338" s="234">
        <v>0</v>
      </c>
      <c r="Z338" s="234">
        <v>0</v>
      </c>
      <c r="AA338" s="295">
        <f t="shared" si="292"/>
        <v>0</v>
      </c>
      <c r="AB338" s="234">
        <v>0</v>
      </c>
      <c r="AC338" s="295">
        <f t="shared" si="293"/>
        <v>0</v>
      </c>
      <c r="AD338" s="296">
        <f t="shared" si="294"/>
        <v>0</v>
      </c>
      <c r="AE338" s="222"/>
      <c r="AG338" s="415">
        <v>3</v>
      </c>
      <c r="AH338" s="420"/>
      <c r="AI338" s="491"/>
      <c r="AJ338" s="491"/>
      <c r="AK338" s="409"/>
      <c r="AL338" s="307">
        <f t="shared" si="295"/>
        <v>0</v>
      </c>
      <c r="AM338" s="234">
        <v>0</v>
      </c>
      <c r="AN338" s="234">
        <v>0</v>
      </c>
      <c r="AO338" s="277">
        <f t="shared" si="296"/>
        <v>0</v>
      </c>
      <c r="AP338" s="234">
        <v>0</v>
      </c>
      <c r="AQ338" s="234">
        <v>0</v>
      </c>
      <c r="AR338" s="277">
        <f t="shared" si="297"/>
        <v>0</v>
      </c>
      <c r="AS338" s="234">
        <v>0</v>
      </c>
      <c r="AT338" s="277">
        <f t="shared" si="298"/>
        <v>0</v>
      </c>
      <c r="AU338" s="278">
        <f t="shared" si="299"/>
        <v>0</v>
      </c>
    </row>
    <row r="339" spans="1:48" x14ac:dyDescent="0.35">
      <c r="A339" s="415">
        <v>4</v>
      </c>
      <c r="B339" s="420"/>
      <c r="C339" s="491"/>
      <c r="D339" s="491"/>
      <c r="E339" s="423"/>
      <c r="F339" s="234">
        <v>0</v>
      </c>
      <c r="G339" s="234">
        <v>0</v>
      </c>
      <c r="H339" s="235">
        <f>SUM(F339:G339)</f>
        <v>0</v>
      </c>
      <c r="I339" s="234">
        <v>0</v>
      </c>
      <c r="J339" s="234">
        <v>0</v>
      </c>
      <c r="K339" s="235">
        <f>SUM(I339:J339)</f>
        <v>0</v>
      </c>
      <c r="L339" s="234">
        <v>0</v>
      </c>
      <c r="M339" s="236">
        <f>SUM(H339, K339, L339)</f>
        <v>0</v>
      </c>
      <c r="N339" s="222"/>
      <c r="P339" s="415">
        <v>4</v>
      </c>
      <c r="Q339" s="420"/>
      <c r="R339" s="491"/>
      <c r="S339" s="491"/>
      <c r="T339" s="409"/>
      <c r="U339" s="162">
        <f t="shared" si="290"/>
        <v>0</v>
      </c>
      <c r="V339" s="234">
        <v>0</v>
      </c>
      <c r="W339" s="234">
        <v>0</v>
      </c>
      <c r="X339" s="295">
        <f t="shared" si="291"/>
        <v>0</v>
      </c>
      <c r="Y339" s="234">
        <v>0</v>
      </c>
      <c r="Z339" s="234">
        <v>0</v>
      </c>
      <c r="AA339" s="295">
        <f t="shared" si="292"/>
        <v>0</v>
      </c>
      <c r="AB339" s="234">
        <v>0</v>
      </c>
      <c r="AC339" s="295">
        <f t="shared" si="293"/>
        <v>0</v>
      </c>
      <c r="AD339" s="296">
        <f t="shared" si="294"/>
        <v>0</v>
      </c>
      <c r="AE339" s="222"/>
      <c r="AG339" s="415">
        <v>4</v>
      </c>
      <c r="AH339" s="420"/>
      <c r="AI339" s="491"/>
      <c r="AJ339" s="491"/>
      <c r="AK339" s="409"/>
      <c r="AL339" s="307">
        <f t="shared" si="295"/>
        <v>0</v>
      </c>
      <c r="AM339" s="234">
        <v>0</v>
      </c>
      <c r="AN339" s="234">
        <v>0</v>
      </c>
      <c r="AO339" s="277">
        <f t="shared" si="296"/>
        <v>0</v>
      </c>
      <c r="AP339" s="234">
        <v>0</v>
      </c>
      <c r="AQ339" s="234">
        <v>0</v>
      </c>
      <c r="AR339" s="277">
        <f t="shared" si="297"/>
        <v>0</v>
      </c>
      <c r="AS339" s="234">
        <v>0</v>
      </c>
      <c r="AT339" s="277">
        <f t="shared" si="298"/>
        <v>0</v>
      </c>
      <c r="AU339" s="278">
        <f t="shared" si="299"/>
        <v>0</v>
      </c>
    </row>
    <row r="340" spans="1:48" x14ac:dyDescent="0.35">
      <c r="A340" s="415">
        <v>5</v>
      </c>
      <c r="B340" s="420"/>
      <c r="C340" s="491"/>
      <c r="D340" s="491"/>
      <c r="E340" s="423"/>
      <c r="F340" s="234">
        <v>0</v>
      </c>
      <c r="G340" s="234">
        <v>0</v>
      </c>
      <c r="H340" s="235">
        <f t="shared" si="287"/>
        <v>0</v>
      </c>
      <c r="I340" s="234">
        <v>0</v>
      </c>
      <c r="J340" s="234">
        <v>0</v>
      </c>
      <c r="K340" s="235">
        <f t="shared" si="288"/>
        <v>0</v>
      </c>
      <c r="L340" s="234">
        <v>0</v>
      </c>
      <c r="M340" s="236">
        <f t="shared" si="289"/>
        <v>0</v>
      </c>
      <c r="N340" s="222"/>
      <c r="P340" s="415">
        <v>5</v>
      </c>
      <c r="Q340" s="420"/>
      <c r="R340" s="491"/>
      <c r="S340" s="491"/>
      <c r="T340" s="409"/>
      <c r="U340" s="162">
        <f t="shared" si="290"/>
        <v>0</v>
      </c>
      <c r="V340" s="234">
        <v>0</v>
      </c>
      <c r="W340" s="234">
        <v>0</v>
      </c>
      <c r="X340" s="295">
        <f t="shared" si="291"/>
        <v>0</v>
      </c>
      <c r="Y340" s="234">
        <v>0</v>
      </c>
      <c r="Z340" s="234">
        <v>0</v>
      </c>
      <c r="AA340" s="295">
        <f t="shared" si="292"/>
        <v>0</v>
      </c>
      <c r="AB340" s="234">
        <v>0</v>
      </c>
      <c r="AC340" s="295">
        <f t="shared" si="293"/>
        <v>0</v>
      </c>
      <c r="AD340" s="296">
        <f t="shared" si="294"/>
        <v>0</v>
      </c>
      <c r="AE340" s="222"/>
      <c r="AG340" s="415">
        <v>5</v>
      </c>
      <c r="AH340" s="420"/>
      <c r="AI340" s="491"/>
      <c r="AJ340" s="491"/>
      <c r="AK340" s="409"/>
      <c r="AL340" s="307">
        <f t="shared" si="295"/>
        <v>0</v>
      </c>
      <c r="AM340" s="234">
        <v>0</v>
      </c>
      <c r="AN340" s="234">
        <v>0</v>
      </c>
      <c r="AO340" s="277">
        <f t="shared" si="296"/>
        <v>0</v>
      </c>
      <c r="AP340" s="234">
        <v>0</v>
      </c>
      <c r="AQ340" s="234">
        <v>0</v>
      </c>
      <c r="AR340" s="277">
        <f t="shared" si="297"/>
        <v>0</v>
      </c>
      <c r="AS340" s="234">
        <v>0</v>
      </c>
      <c r="AT340" s="277">
        <f t="shared" si="298"/>
        <v>0</v>
      </c>
      <c r="AU340" s="278">
        <f t="shared" si="299"/>
        <v>0</v>
      </c>
    </row>
    <row r="341" spans="1:48" x14ac:dyDescent="0.35">
      <c r="A341" s="415">
        <v>6</v>
      </c>
      <c r="B341" s="420"/>
      <c r="C341" s="491"/>
      <c r="D341" s="491"/>
      <c r="E341" s="423"/>
      <c r="F341" s="234">
        <v>0</v>
      </c>
      <c r="G341" s="234">
        <v>0</v>
      </c>
      <c r="H341" s="235">
        <f t="shared" si="287"/>
        <v>0</v>
      </c>
      <c r="I341" s="234">
        <v>0</v>
      </c>
      <c r="J341" s="234">
        <v>0</v>
      </c>
      <c r="K341" s="235">
        <f t="shared" si="288"/>
        <v>0</v>
      </c>
      <c r="L341" s="234">
        <v>0</v>
      </c>
      <c r="M341" s="236">
        <f t="shared" si="289"/>
        <v>0</v>
      </c>
      <c r="N341" s="222"/>
      <c r="P341" s="415">
        <v>6</v>
      </c>
      <c r="Q341" s="420"/>
      <c r="R341" s="491"/>
      <c r="S341" s="491"/>
      <c r="T341" s="409"/>
      <c r="U341" s="162">
        <f t="shared" si="290"/>
        <v>0</v>
      </c>
      <c r="V341" s="234">
        <v>0</v>
      </c>
      <c r="W341" s="234">
        <v>0</v>
      </c>
      <c r="X341" s="295">
        <f t="shared" si="291"/>
        <v>0</v>
      </c>
      <c r="Y341" s="234">
        <v>0</v>
      </c>
      <c r="Z341" s="234">
        <v>0</v>
      </c>
      <c r="AA341" s="295">
        <f t="shared" si="292"/>
        <v>0</v>
      </c>
      <c r="AB341" s="234">
        <v>0</v>
      </c>
      <c r="AC341" s="295">
        <f t="shared" si="293"/>
        <v>0</v>
      </c>
      <c r="AD341" s="296">
        <f t="shared" si="294"/>
        <v>0</v>
      </c>
      <c r="AE341" s="222"/>
      <c r="AG341" s="415">
        <v>6</v>
      </c>
      <c r="AH341" s="420"/>
      <c r="AI341" s="491"/>
      <c r="AJ341" s="491"/>
      <c r="AK341" s="409"/>
      <c r="AL341" s="307">
        <f t="shared" si="295"/>
        <v>0</v>
      </c>
      <c r="AM341" s="234">
        <v>0</v>
      </c>
      <c r="AN341" s="234">
        <v>0</v>
      </c>
      <c r="AO341" s="277">
        <f t="shared" si="296"/>
        <v>0</v>
      </c>
      <c r="AP341" s="234">
        <v>0</v>
      </c>
      <c r="AQ341" s="234">
        <v>0</v>
      </c>
      <c r="AR341" s="277">
        <f t="shared" si="297"/>
        <v>0</v>
      </c>
      <c r="AS341" s="234">
        <v>0</v>
      </c>
      <c r="AT341" s="277">
        <f t="shared" si="298"/>
        <v>0</v>
      </c>
      <c r="AU341" s="278">
        <f t="shared" si="299"/>
        <v>0</v>
      </c>
    </row>
    <row r="342" spans="1:48" x14ac:dyDescent="0.35">
      <c r="A342" s="620" t="s">
        <v>180</v>
      </c>
      <c r="B342" s="617"/>
      <c r="C342" s="532">
        <v>0</v>
      </c>
      <c r="D342" s="532"/>
      <c r="E342" s="423"/>
      <c r="F342" s="234">
        <v>0</v>
      </c>
      <c r="G342" s="234">
        <v>0</v>
      </c>
      <c r="H342" s="235">
        <f t="shared" si="287"/>
        <v>0</v>
      </c>
      <c r="I342" s="234">
        <v>0</v>
      </c>
      <c r="J342" s="234">
        <v>0</v>
      </c>
      <c r="K342" s="235">
        <f t="shared" si="288"/>
        <v>0</v>
      </c>
      <c r="L342" s="234">
        <v>0</v>
      </c>
      <c r="M342" s="236">
        <f t="shared" si="289"/>
        <v>0</v>
      </c>
      <c r="N342" s="222"/>
      <c r="P342" s="620" t="s">
        <v>180</v>
      </c>
      <c r="Q342" s="617"/>
      <c r="R342" s="532">
        <v>0</v>
      </c>
      <c r="S342" s="532"/>
      <c r="T342" s="409"/>
      <c r="U342" s="162">
        <f t="shared" si="290"/>
        <v>0</v>
      </c>
      <c r="V342" s="234">
        <v>0</v>
      </c>
      <c r="W342" s="234">
        <v>0</v>
      </c>
      <c r="X342" s="295">
        <f t="shared" si="291"/>
        <v>0</v>
      </c>
      <c r="Y342" s="234">
        <v>0</v>
      </c>
      <c r="Z342" s="234">
        <v>0</v>
      </c>
      <c r="AA342" s="295">
        <f t="shared" si="292"/>
        <v>0</v>
      </c>
      <c r="AB342" s="234">
        <v>0</v>
      </c>
      <c r="AC342" s="295">
        <f t="shared" si="293"/>
        <v>0</v>
      </c>
      <c r="AD342" s="296">
        <f t="shared" si="294"/>
        <v>0</v>
      </c>
      <c r="AE342" s="222"/>
      <c r="AG342" s="620" t="s">
        <v>180</v>
      </c>
      <c r="AH342" s="617"/>
      <c r="AI342" s="532">
        <v>0</v>
      </c>
      <c r="AJ342" s="532"/>
      <c r="AK342" s="409"/>
      <c r="AL342" s="307">
        <f t="shared" si="295"/>
        <v>0</v>
      </c>
      <c r="AM342" s="234">
        <v>0</v>
      </c>
      <c r="AN342" s="234">
        <v>0</v>
      </c>
      <c r="AO342" s="277">
        <f t="shared" si="296"/>
        <v>0</v>
      </c>
      <c r="AP342" s="234">
        <v>0</v>
      </c>
      <c r="AQ342" s="234">
        <v>0</v>
      </c>
      <c r="AR342" s="277">
        <f t="shared" si="297"/>
        <v>0</v>
      </c>
      <c r="AS342" s="234">
        <v>0</v>
      </c>
      <c r="AT342" s="277">
        <f t="shared" si="298"/>
        <v>0</v>
      </c>
      <c r="AU342" s="278">
        <f t="shared" si="299"/>
        <v>0</v>
      </c>
    </row>
    <row r="343" spans="1:48" ht="16" thickBot="1" x14ac:dyDescent="0.4">
      <c r="A343" s="493" t="s">
        <v>207</v>
      </c>
      <c r="B343" s="494"/>
      <c r="C343" s="497">
        <f>COUNTA(B336:B341)+C342</f>
        <v>0</v>
      </c>
      <c r="D343" s="497"/>
      <c r="E343" s="411"/>
      <c r="F343" s="250">
        <f>SUM(F336:F342)</f>
        <v>0</v>
      </c>
      <c r="G343" s="250">
        <f>SUM(G336:G342)</f>
        <v>0</v>
      </c>
      <c r="H343" s="250">
        <f t="shared" ref="H343:L343" si="300">SUM(H336:H342)</f>
        <v>0</v>
      </c>
      <c r="I343" s="250">
        <f t="shared" si="300"/>
        <v>0</v>
      </c>
      <c r="J343" s="250">
        <f>SUM(J336:J342)</f>
        <v>0</v>
      </c>
      <c r="K343" s="250">
        <f t="shared" si="300"/>
        <v>0</v>
      </c>
      <c r="L343" s="250">
        <f t="shared" si="300"/>
        <v>0</v>
      </c>
      <c r="M343" s="237">
        <f>SUM(M336:M342)</f>
        <v>0</v>
      </c>
      <c r="N343" s="222"/>
      <c r="P343" s="620" t="s">
        <v>207</v>
      </c>
      <c r="Q343" s="617"/>
      <c r="R343" s="587">
        <f>COUNTA(Q336:Q341)+R342</f>
        <v>0</v>
      </c>
      <c r="S343" s="587"/>
      <c r="T343" s="416"/>
      <c r="U343" s="162">
        <f t="shared" si="290"/>
        <v>0</v>
      </c>
      <c r="V343" s="295">
        <f>SUM(V336:V342)</f>
        <v>0</v>
      </c>
      <c r="W343" s="295">
        <f>SUM(W336:W342)</f>
        <v>0</v>
      </c>
      <c r="X343" s="295">
        <f t="shared" ref="X343:AB343" si="301">SUM(X336:X342)</f>
        <v>0</v>
      </c>
      <c r="Y343" s="295">
        <f t="shared" si="301"/>
        <v>0</v>
      </c>
      <c r="Z343" s="295">
        <f t="shared" si="301"/>
        <v>0</v>
      </c>
      <c r="AA343" s="295">
        <f t="shared" si="301"/>
        <v>0</v>
      </c>
      <c r="AB343" s="295">
        <f t="shared" si="301"/>
        <v>0</v>
      </c>
      <c r="AC343" s="295">
        <f>SUM(AC336:AC342)</f>
        <v>0</v>
      </c>
      <c r="AD343" s="296">
        <f>SUM(AD336:AD342)</f>
        <v>0</v>
      </c>
      <c r="AE343" s="222"/>
      <c r="AG343" s="493" t="s">
        <v>207</v>
      </c>
      <c r="AH343" s="494"/>
      <c r="AI343" s="543">
        <f>COUNTA(AH336:AH341)+AI342</f>
        <v>0</v>
      </c>
      <c r="AJ343" s="543"/>
      <c r="AK343" s="411"/>
      <c r="AL343" s="337">
        <f t="shared" si="295"/>
        <v>0</v>
      </c>
      <c r="AM343" s="275">
        <f>SUM(AM336:AM342)</f>
        <v>0</v>
      </c>
      <c r="AN343" s="275">
        <f>SUM(AN336:AN342)</f>
        <v>0</v>
      </c>
      <c r="AO343" s="275">
        <f t="shared" ref="AO343:AT343" si="302">SUM(AO336:AO342)</f>
        <v>0</v>
      </c>
      <c r="AP343" s="275">
        <f t="shared" si="302"/>
        <v>0</v>
      </c>
      <c r="AQ343" s="275">
        <f t="shared" si="302"/>
        <v>0</v>
      </c>
      <c r="AR343" s="275">
        <f t="shared" si="302"/>
        <v>0</v>
      </c>
      <c r="AS343" s="275">
        <f t="shared" si="302"/>
        <v>0</v>
      </c>
      <c r="AT343" s="275">
        <f t="shared" si="302"/>
        <v>0</v>
      </c>
      <c r="AU343" s="276">
        <f t="shared" si="299"/>
        <v>0</v>
      </c>
      <c r="AV343" s="358"/>
    </row>
    <row r="344" spans="1:48" ht="3.75" customHeight="1" thickBot="1" x14ac:dyDescent="0.4">
      <c r="F344" s="357"/>
      <c r="G344" s="357"/>
      <c r="P344" s="410"/>
      <c r="Q344" s="411"/>
      <c r="R344" s="411"/>
      <c r="S344" s="411"/>
      <c r="T344" s="411"/>
      <c r="U344" s="411"/>
      <c r="V344" s="411"/>
      <c r="W344" s="411"/>
      <c r="X344" s="411"/>
      <c r="Y344" s="347"/>
      <c r="Z344" s="347"/>
      <c r="AA344" s="347"/>
      <c r="AB344" s="347"/>
      <c r="AC344" s="347"/>
      <c r="AD344" s="348"/>
      <c r="AE344" s="358"/>
    </row>
    <row r="345" spans="1:48" s="242" customFormat="1" x14ac:dyDescent="0.35">
      <c r="A345" s="502" t="s">
        <v>186</v>
      </c>
      <c r="B345" s="503"/>
      <c r="C345" s="503"/>
      <c r="D345" s="503"/>
      <c r="E345" s="503"/>
      <c r="F345" s="503"/>
      <c r="G345" s="503"/>
      <c r="H345" s="503"/>
      <c r="I345" s="503"/>
      <c r="J345" s="503"/>
      <c r="K345" s="503"/>
      <c r="L345" s="503"/>
      <c r="M345" s="518"/>
      <c r="N345" s="413"/>
      <c r="P345" s="502" t="s">
        <v>186</v>
      </c>
      <c r="Q345" s="503"/>
      <c r="R345" s="503"/>
      <c r="S345" s="503"/>
      <c r="T345" s="503"/>
      <c r="U345" s="503"/>
      <c r="V345" s="503"/>
      <c r="W345" s="503"/>
      <c r="X345" s="503"/>
      <c r="Y345" s="503"/>
      <c r="Z345" s="503"/>
      <c r="AA345" s="503"/>
      <c r="AB345" s="503"/>
      <c r="AC345" s="503"/>
      <c r="AD345" s="418"/>
      <c r="AE345" s="413"/>
      <c r="AG345" s="502" t="s">
        <v>186</v>
      </c>
      <c r="AH345" s="503"/>
      <c r="AI345" s="503"/>
      <c r="AJ345" s="503"/>
      <c r="AK345" s="503"/>
      <c r="AL345" s="503"/>
      <c r="AM345" s="503"/>
      <c r="AN345" s="503"/>
      <c r="AO345" s="503"/>
      <c r="AP345" s="503"/>
      <c r="AQ345" s="503"/>
      <c r="AR345" s="503"/>
      <c r="AS345" s="503"/>
      <c r="AT345" s="503"/>
      <c r="AU345" s="418"/>
    </row>
    <row r="346" spans="1:48" s="242" customFormat="1" ht="31.5" customHeight="1" x14ac:dyDescent="0.35">
      <c r="A346" s="534" t="s">
        <v>188</v>
      </c>
      <c r="B346" s="533"/>
      <c r="C346" s="533" t="s">
        <v>13</v>
      </c>
      <c r="D346" s="533"/>
      <c r="E346" s="424" t="s">
        <v>14</v>
      </c>
      <c r="F346" s="412" t="s">
        <v>171</v>
      </c>
      <c r="G346" s="412" t="s">
        <v>68</v>
      </c>
      <c r="H346" s="422" t="s">
        <v>151</v>
      </c>
      <c r="I346" s="412" t="s">
        <v>80</v>
      </c>
      <c r="J346" s="412" t="s">
        <v>81</v>
      </c>
      <c r="K346" s="422" t="s">
        <v>82</v>
      </c>
      <c r="L346" s="412" t="s">
        <v>150</v>
      </c>
      <c r="M346" s="259" t="s">
        <v>18</v>
      </c>
      <c r="N346" s="413"/>
      <c r="P346" s="534" t="s">
        <v>188</v>
      </c>
      <c r="Q346" s="533"/>
      <c r="R346" s="533" t="s">
        <v>13</v>
      </c>
      <c r="S346" s="533"/>
      <c r="T346" s="424" t="s">
        <v>14</v>
      </c>
      <c r="U346" s="260" t="s">
        <v>263</v>
      </c>
      <c r="V346" s="424" t="s">
        <v>171</v>
      </c>
      <c r="W346" s="424" t="s">
        <v>68</v>
      </c>
      <c r="X346" s="260" t="s">
        <v>151</v>
      </c>
      <c r="Y346" s="424" t="s">
        <v>80</v>
      </c>
      <c r="Z346" s="424" t="s">
        <v>81</v>
      </c>
      <c r="AA346" s="260" t="s">
        <v>82</v>
      </c>
      <c r="AB346" s="424" t="s">
        <v>150</v>
      </c>
      <c r="AC346" s="260" t="s">
        <v>18</v>
      </c>
      <c r="AD346" s="267" t="s">
        <v>114</v>
      </c>
      <c r="AE346" s="413"/>
      <c r="AG346" s="534" t="s">
        <v>188</v>
      </c>
      <c r="AH346" s="533"/>
      <c r="AI346" s="533" t="s">
        <v>13</v>
      </c>
      <c r="AJ346" s="533"/>
      <c r="AK346" s="424" t="s">
        <v>14</v>
      </c>
      <c r="AL346" s="260" t="s">
        <v>263</v>
      </c>
      <c r="AM346" s="424" t="s">
        <v>171</v>
      </c>
      <c r="AN346" s="424" t="s">
        <v>68</v>
      </c>
      <c r="AO346" s="260" t="s">
        <v>151</v>
      </c>
      <c r="AP346" s="424" t="s">
        <v>80</v>
      </c>
      <c r="AQ346" s="424" t="s">
        <v>81</v>
      </c>
      <c r="AR346" s="260" t="s">
        <v>82</v>
      </c>
      <c r="AS346" s="424" t="s">
        <v>150</v>
      </c>
      <c r="AT346" s="260" t="s">
        <v>213</v>
      </c>
      <c r="AU346" s="267" t="s">
        <v>266</v>
      </c>
    </row>
    <row r="347" spans="1:48" x14ac:dyDescent="0.35">
      <c r="A347" s="495">
        <v>0</v>
      </c>
      <c r="B347" s="491"/>
      <c r="C347" s="496" t="s">
        <v>19</v>
      </c>
      <c r="D347" s="496"/>
      <c r="E347" s="409"/>
      <c r="F347" s="234">
        <v>0</v>
      </c>
      <c r="G347" s="234">
        <v>0</v>
      </c>
      <c r="H347" s="235">
        <f>SUM(F347:G347)</f>
        <v>0</v>
      </c>
      <c r="I347" s="234">
        <v>0</v>
      </c>
      <c r="J347" s="234">
        <v>0</v>
      </c>
      <c r="K347" s="235">
        <f>SUM(I347:J347)</f>
        <v>0</v>
      </c>
      <c r="L347" s="234">
        <v>0</v>
      </c>
      <c r="M347" s="236">
        <f>SUM(H347, K347, L347)</f>
        <v>0</v>
      </c>
      <c r="N347" s="223"/>
      <c r="P347" s="522">
        <v>0</v>
      </c>
      <c r="Q347" s="496"/>
      <c r="R347" s="496" t="s">
        <v>19</v>
      </c>
      <c r="S347" s="496"/>
      <c r="T347" s="409"/>
      <c r="U347" s="162">
        <f t="shared" ref="U347:U354" si="303">AU267</f>
        <v>0</v>
      </c>
      <c r="V347" s="234">
        <v>0</v>
      </c>
      <c r="W347" s="234">
        <v>0</v>
      </c>
      <c r="X347" s="295">
        <f>SUM(V347:W347)</f>
        <v>0</v>
      </c>
      <c r="Y347" s="234">
        <v>0</v>
      </c>
      <c r="Z347" s="234">
        <v>0</v>
      </c>
      <c r="AA347" s="295">
        <f>SUM(Y347:Z347)</f>
        <v>0</v>
      </c>
      <c r="AB347" s="234">
        <v>0</v>
      </c>
      <c r="AC347" s="295">
        <f>SUM(X347, AA347, AB347)</f>
        <v>0</v>
      </c>
      <c r="AD347" s="296">
        <f t="shared" ref="AD347:AD351" si="304">M347-AC347</f>
        <v>0</v>
      </c>
      <c r="AE347" s="223"/>
      <c r="AG347" s="522">
        <v>0</v>
      </c>
      <c r="AH347" s="496"/>
      <c r="AI347" s="496" t="s">
        <v>19</v>
      </c>
      <c r="AJ347" s="496"/>
      <c r="AK347" s="409"/>
      <c r="AL347" s="307">
        <f t="shared" ref="AL347:AL354" si="305">AU267</f>
        <v>0</v>
      </c>
      <c r="AM347" s="234">
        <v>0</v>
      </c>
      <c r="AN347" s="234">
        <v>0</v>
      </c>
      <c r="AO347" s="277">
        <f>SUM(AM347:AN347)</f>
        <v>0</v>
      </c>
      <c r="AP347" s="234">
        <v>0</v>
      </c>
      <c r="AQ347" s="234">
        <v>0</v>
      </c>
      <c r="AR347" s="277">
        <f>SUM(AP347:AQ347)</f>
        <v>0</v>
      </c>
      <c r="AS347" s="234">
        <v>0</v>
      </c>
      <c r="AT347" s="277">
        <f>SUM(AO347, AR347, AS347)</f>
        <v>0</v>
      </c>
      <c r="AU347" s="278">
        <f t="shared" ref="AU347:AU352" si="306">IF($S$393&lt;&gt;0, AC347+AL347-AT347, M347+AL347-AT347)</f>
        <v>0</v>
      </c>
    </row>
    <row r="348" spans="1:48" x14ac:dyDescent="0.35">
      <c r="A348" s="495">
        <v>0</v>
      </c>
      <c r="B348" s="491"/>
      <c r="C348" s="496" t="s">
        <v>20</v>
      </c>
      <c r="D348" s="496"/>
      <c r="E348" s="409"/>
      <c r="F348" s="234">
        <v>0</v>
      </c>
      <c r="G348" s="234">
        <v>0</v>
      </c>
      <c r="H348" s="235">
        <f t="shared" ref="H348:H351" si="307">SUM(F348:G348)</f>
        <v>0</v>
      </c>
      <c r="I348" s="234">
        <v>0</v>
      </c>
      <c r="J348" s="234">
        <v>0</v>
      </c>
      <c r="K348" s="235">
        <f t="shared" ref="K348:K351" si="308">SUM(I348:J348)</f>
        <v>0</v>
      </c>
      <c r="L348" s="234">
        <v>0</v>
      </c>
      <c r="M348" s="236">
        <f t="shared" ref="M348:M351" si="309">SUM(H348, K348, L348)</f>
        <v>0</v>
      </c>
      <c r="N348" s="223"/>
      <c r="P348" s="522">
        <v>0</v>
      </c>
      <c r="Q348" s="496"/>
      <c r="R348" s="496" t="s">
        <v>20</v>
      </c>
      <c r="S348" s="496"/>
      <c r="T348" s="409"/>
      <c r="U348" s="162">
        <f t="shared" si="303"/>
        <v>0</v>
      </c>
      <c r="V348" s="234">
        <v>0</v>
      </c>
      <c r="W348" s="234">
        <v>0</v>
      </c>
      <c r="X348" s="295">
        <f t="shared" ref="X348:X351" si="310">SUM(V348:W348)</f>
        <v>0</v>
      </c>
      <c r="Y348" s="234">
        <v>0</v>
      </c>
      <c r="Z348" s="234">
        <v>0</v>
      </c>
      <c r="AA348" s="295">
        <f t="shared" ref="AA348:AA351" si="311">SUM(Y348:Z348)</f>
        <v>0</v>
      </c>
      <c r="AB348" s="234">
        <v>0</v>
      </c>
      <c r="AC348" s="295">
        <f t="shared" ref="AC348:AC351" si="312">SUM(X348, AA348, AB348)</f>
        <v>0</v>
      </c>
      <c r="AD348" s="296">
        <f t="shared" si="304"/>
        <v>0</v>
      </c>
      <c r="AE348" s="223"/>
      <c r="AG348" s="522">
        <v>0</v>
      </c>
      <c r="AH348" s="496"/>
      <c r="AI348" s="496" t="s">
        <v>20</v>
      </c>
      <c r="AJ348" s="496"/>
      <c r="AK348" s="409"/>
      <c r="AL348" s="307">
        <f t="shared" si="305"/>
        <v>0</v>
      </c>
      <c r="AM348" s="234">
        <v>0</v>
      </c>
      <c r="AN348" s="234">
        <v>0</v>
      </c>
      <c r="AO348" s="277">
        <f t="shared" ref="AO348:AO351" si="313">SUM(AM348:AN348)</f>
        <v>0</v>
      </c>
      <c r="AP348" s="234">
        <v>0</v>
      </c>
      <c r="AQ348" s="234">
        <v>0</v>
      </c>
      <c r="AR348" s="277">
        <f t="shared" ref="AR348:AR351" si="314">SUM(AP348:AQ348)</f>
        <v>0</v>
      </c>
      <c r="AS348" s="234">
        <v>0</v>
      </c>
      <c r="AT348" s="277">
        <f t="shared" ref="AT348:AT351" si="315">SUM(AO348, AR348, AS348)</f>
        <v>0</v>
      </c>
      <c r="AU348" s="278">
        <f>IF($S$393&lt;&gt;0, AC348+AL348-AT348, M348+AL348-AT348)</f>
        <v>0</v>
      </c>
    </row>
    <row r="349" spans="1:48" x14ac:dyDescent="0.35">
      <c r="A349" s="495">
        <v>0</v>
      </c>
      <c r="B349" s="491"/>
      <c r="C349" s="496" t="s">
        <v>21</v>
      </c>
      <c r="D349" s="496"/>
      <c r="E349" s="409"/>
      <c r="F349" s="234">
        <v>0</v>
      </c>
      <c r="G349" s="234">
        <v>0</v>
      </c>
      <c r="H349" s="235">
        <f>SUM(F349:G349)</f>
        <v>0</v>
      </c>
      <c r="I349" s="234">
        <v>0</v>
      </c>
      <c r="J349" s="234">
        <v>0</v>
      </c>
      <c r="K349" s="235">
        <f t="shared" si="308"/>
        <v>0</v>
      </c>
      <c r="L349" s="234">
        <v>0</v>
      </c>
      <c r="M349" s="236">
        <f t="shared" si="309"/>
        <v>0</v>
      </c>
      <c r="N349" s="223"/>
      <c r="P349" s="522">
        <v>0</v>
      </c>
      <c r="Q349" s="496"/>
      <c r="R349" s="496" t="s">
        <v>21</v>
      </c>
      <c r="S349" s="496"/>
      <c r="T349" s="409"/>
      <c r="U349" s="162">
        <f t="shared" si="303"/>
        <v>0</v>
      </c>
      <c r="V349" s="234">
        <v>0</v>
      </c>
      <c r="W349" s="234">
        <v>0</v>
      </c>
      <c r="X349" s="295">
        <f t="shared" si="310"/>
        <v>0</v>
      </c>
      <c r="Y349" s="234">
        <v>0</v>
      </c>
      <c r="Z349" s="234">
        <v>0</v>
      </c>
      <c r="AA349" s="295">
        <f t="shared" si="311"/>
        <v>0</v>
      </c>
      <c r="AB349" s="234">
        <v>0</v>
      </c>
      <c r="AC349" s="295">
        <f t="shared" si="312"/>
        <v>0</v>
      </c>
      <c r="AD349" s="296">
        <f t="shared" si="304"/>
        <v>0</v>
      </c>
      <c r="AE349" s="223"/>
      <c r="AG349" s="522">
        <v>0</v>
      </c>
      <c r="AH349" s="496"/>
      <c r="AI349" s="496" t="s">
        <v>21</v>
      </c>
      <c r="AJ349" s="496"/>
      <c r="AK349" s="409"/>
      <c r="AL349" s="307">
        <f t="shared" si="305"/>
        <v>0</v>
      </c>
      <c r="AM349" s="234">
        <v>0</v>
      </c>
      <c r="AN349" s="234">
        <v>0</v>
      </c>
      <c r="AO349" s="277">
        <f t="shared" si="313"/>
        <v>0</v>
      </c>
      <c r="AP349" s="234">
        <v>0</v>
      </c>
      <c r="AQ349" s="234">
        <v>0</v>
      </c>
      <c r="AR349" s="277">
        <f t="shared" si="314"/>
        <v>0</v>
      </c>
      <c r="AS349" s="234">
        <v>0</v>
      </c>
      <c r="AT349" s="277">
        <f t="shared" si="315"/>
        <v>0</v>
      </c>
      <c r="AU349" s="278">
        <f t="shared" si="306"/>
        <v>0</v>
      </c>
    </row>
    <row r="350" spans="1:48" x14ac:dyDescent="0.35">
      <c r="A350" s="495">
        <v>0</v>
      </c>
      <c r="B350" s="491"/>
      <c r="C350" s="496" t="s">
        <v>22</v>
      </c>
      <c r="D350" s="496"/>
      <c r="E350" s="409"/>
      <c r="F350" s="234">
        <v>0</v>
      </c>
      <c r="G350" s="234">
        <v>0</v>
      </c>
      <c r="H350" s="235">
        <f t="shared" si="307"/>
        <v>0</v>
      </c>
      <c r="I350" s="234">
        <v>0</v>
      </c>
      <c r="J350" s="234">
        <v>0</v>
      </c>
      <c r="K350" s="235">
        <f t="shared" si="308"/>
        <v>0</v>
      </c>
      <c r="L350" s="234">
        <v>0</v>
      </c>
      <c r="M350" s="236">
        <f t="shared" si="309"/>
        <v>0</v>
      </c>
      <c r="N350" s="223"/>
      <c r="P350" s="522">
        <v>0</v>
      </c>
      <c r="Q350" s="496"/>
      <c r="R350" s="496" t="s">
        <v>22</v>
      </c>
      <c r="S350" s="496"/>
      <c r="T350" s="409"/>
      <c r="U350" s="162">
        <f t="shared" si="303"/>
        <v>0</v>
      </c>
      <c r="V350" s="234">
        <v>0</v>
      </c>
      <c r="W350" s="234">
        <v>0</v>
      </c>
      <c r="X350" s="295">
        <f t="shared" si="310"/>
        <v>0</v>
      </c>
      <c r="Y350" s="234">
        <v>0</v>
      </c>
      <c r="Z350" s="234">
        <v>0</v>
      </c>
      <c r="AA350" s="295">
        <f t="shared" si="311"/>
        <v>0</v>
      </c>
      <c r="AB350" s="234">
        <v>0</v>
      </c>
      <c r="AC350" s="295">
        <f t="shared" si="312"/>
        <v>0</v>
      </c>
      <c r="AD350" s="296">
        <f t="shared" si="304"/>
        <v>0</v>
      </c>
      <c r="AE350" s="223"/>
      <c r="AG350" s="522">
        <v>0</v>
      </c>
      <c r="AH350" s="496"/>
      <c r="AI350" s="496" t="s">
        <v>22</v>
      </c>
      <c r="AJ350" s="496"/>
      <c r="AK350" s="409"/>
      <c r="AL350" s="307">
        <f t="shared" si="305"/>
        <v>0</v>
      </c>
      <c r="AM350" s="234">
        <v>0</v>
      </c>
      <c r="AN350" s="234">
        <v>0</v>
      </c>
      <c r="AO350" s="277">
        <f t="shared" si="313"/>
        <v>0</v>
      </c>
      <c r="AP350" s="234">
        <v>0</v>
      </c>
      <c r="AQ350" s="234">
        <v>0</v>
      </c>
      <c r="AR350" s="277">
        <f t="shared" si="314"/>
        <v>0</v>
      </c>
      <c r="AS350" s="234">
        <v>0</v>
      </c>
      <c r="AT350" s="277">
        <f t="shared" si="315"/>
        <v>0</v>
      </c>
      <c r="AU350" s="278">
        <f t="shared" si="306"/>
        <v>0</v>
      </c>
    </row>
    <row r="351" spans="1:48" x14ac:dyDescent="0.35">
      <c r="A351" s="495">
        <v>0</v>
      </c>
      <c r="B351" s="491"/>
      <c r="C351" s="491" t="s">
        <v>23</v>
      </c>
      <c r="D351" s="491"/>
      <c r="E351" s="409"/>
      <c r="F351" s="234">
        <v>0</v>
      </c>
      <c r="G351" s="234">
        <v>0</v>
      </c>
      <c r="H351" s="235">
        <f t="shared" si="307"/>
        <v>0</v>
      </c>
      <c r="I351" s="234">
        <v>0</v>
      </c>
      <c r="J351" s="234">
        <v>0</v>
      </c>
      <c r="K351" s="235">
        <f t="shared" si="308"/>
        <v>0</v>
      </c>
      <c r="L351" s="234">
        <v>0</v>
      </c>
      <c r="M351" s="236">
        <f t="shared" si="309"/>
        <v>0</v>
      </c>
      <c r="N351" s="223"/>
      <c r="P351" s="522">
        <v>0</v>
      </c>
      <c r="Q351" s="496"/>
      <c r="R351" s="496" t="s">
        <v>23</v>
      </c>
      <c r="S351" s="496"/>
      <c r="T351" s="409"/>
      <c r="U351" s="162">
        <f t="shared" si="303"/>
        <v>0</v>
      </c>
      <c r="V351" s="234">
        <v>0</v>
      </c>
      <c r="W351" s="234">
        <v>0</v>
      </c>
      <c r="X351" s="295">
        <f t="shared" si="310"/>
        <v>0</v>
      </c>
      <c r="Y351" s="234">
        <v>0</v>
      </c>
      <c r="Z351" s="234">
        <v>0</v>
      </c>
      <c r="AA351" s="295">
        <f t="shared" si="311"/>
        <v>0</v>
      </c>
      <c r="AB351" s="234">
        <v>0</v>
      </c>
      <c r="AC351" s="295">
        <f t="shared" si="312"/>
        <v>0</v>
      </c>
      <c r="AD351" s="296">
        <f t="shared" si="304"/>
        <v>0</v>
      </c>
      <c r="AE351" s="223"/>
      <c r="AG351" s="522">
        <v>0</v>
      </c>
      <c r="AH351" s="496"/>
      <c r="AI351" s="496" t="s">
        <v>23</v>
      </c>
      <c r="AJ351" s="496"/>
      <c r="AK351" s="409"/>
      <c r="AL351" s="307">
        <f t="shared" si="305"/>
        <v>0</v>
      </c>
      <c r="AM351" s="234">
        <v>0</v>
      </c>
      <c r="AN351" s="234">
        <v>0</v>
      </c>
      <c r="AO351" s="277">
        <f t="shared" si="313"/>
        <v>0</v>
      </c>
      <c r="AP351" s="234">
        <v>0</v>
      </c>
      <c r="AQ351" s="234">
        <v>0</v>
      </c>
      <c r="AR351" s="277">
        <f t="shared" si="314"/>
        <v>0</v>
      </c>
      <c r="AS351" s="234">
        <v>0</v>
      </c>
      <c r="AT351" s="277">
        <f t="shared" si="315"/>
        <v>0</v>
      </c>
      <c r="AU351" s="278">
        <f t="shared" si="306"/>
        <v>0</v>
      </c>
    </row>
    <row r="352" spans="1:48" ht="16" thickBot="1" x14ac:dyDescent="0.4">
      <c r="A352" s="410" t="s">
        <v>181</v>
      </c>
      <c r="B352" s="411"/>
      <c r="C352" s="497">
        <f>SUM(A347:B351)</f>
        <v>0</v>
      </c>
      <c r="D352" s="497"/>
      <c r="E352" s="411"/>
      <c r="F352" s="250">
        <f>SUM(F347:F351)</f>
        <v>0</v>
      </c>
      <c r="G352" s="250">
        <f t="shared" ref="G352:L352" si="316">SUM(G347:G351)</f>
        <v>0</v>
      </c>
      <c r="H352" s="250">
        <f t="shared" si="316"/>
        <v>0</v>
      </c>
      <c r="I352" s="250">
        <f t="shared" si="316"/>
        <v>0</v>
      </c>
      <c r="J352" s="250">
        <f t="shared" si="316"/>
        <v>0</v>
      </c>
      <c r="K352" s="250">
        <f t="shared" si="316"/>
        <v>0</v>
      </c>
      <c r="L352" s="250">
        <f t="shared" si="316"/>
        <v>0</v>
      </c>
      <c r="M352" s="237">
        <f>SUM(M347:M351)</f>
        <v>0</v>
      </c>
      <c r="N352" s="223"/>
      <c r="P352" s="410" t="s">
        <v>181</v>
      </c>
      <c r="Q352" s="411"/>
      <c r="R352" s="498">
        <f>SUM(P347:Q351)</f>
        <v>0</v>
      </c>
      <c r="S352" s="498"/>
      <c r="T352" s="421"/>
      <c r="U352" s="339">
        <f t="shared" si="303"/>
        <v>0</v>
      </c>
      <c r="V352" s="293">
        <f>SUM(V347:V351)</f>
        <v>0</v>
      </c>
      <c r="W352" s="293">
        <f t="shared" ref="W352:AB352" si="317">SUM(W347:W351)</f>
        <v>0</v>
      </c>
      <c r="X352" s="293">
        <f t="shared" si="317"/>
        <v>0</v>
      </c>
      <c r="Y352" s="293">
        <f t="shared" si="317"/>
        <v>0</v>
      </c>
      <c r="Z352" s="293">
        <f t="shared" si="317"/>
        <v>0</v>
      </c>
      <c r="AA352" s="293">
        <f t="shared" si="317"/>
        <v>0</v>
      </c>
      <c r="AB352" s="293">
        <f t="shared" si="317"/>
        <v>0</v>
      </c>
      <c r="AC352" s="293">
        <f>SUM(AC347:AC351)</f>
        <v>0</v>
      </c>
      <c r="AD352" s="294">
        <f>SUM(AD347:AD351)</f>
        <v>0</v>
      </c>
      <c r="AE352" s="223"/>
      <c r="AG352" s="410" t="s">
        <v>181</v>
      </c>
      <c r="AH352" s="411"/>
      <c r="AI352" s="543">
        <f>SUM(AG347:AH351)</f>
        <v>0</v>
      </c>
      <c r="AJ352" s="543"/>
      <c r="AK352" s="421"/>
      <c r="AL352" s="337">
        <f t="shared" si="305"/>
        <v>0</v>
      </c>
      <c r="AM352" s="275">
        <f>SUM(AM347:AM351)</f>
        <v>0</v>
      </c>
      <c r="AN352" s="275">
        <f t="shared" ref="AN352:AT352" si="318">SUM(AN347:AN351)</f>
        <v>0</v>
      </c>
      <c r="AO352" s="275">
        <f t="shared" si="318"/>
        <v>0</v>
      </c>
      <c r="AP352" s="275">
        <f t="shared" si="318"/>
        <v>0</v>
      </c>
      <c r="AQ352" s="275">
        <f t="shared" si="318"/>
        <v>0</v>
      </c>
      <c r="AR352" s="275">
        <f t="shared" si="318"/>
        <v>0</v>
      </c>
      <c r="AS352" s="275">
        <f t="shared" si="318"/>
        <v>0</v>
      </c>
      <c r="AT352" s="275">
        <f t="shared" si="318"/>
        <v>0</v>
      </c>
      <c r="AU352" s="276">
        <f t="shared" si="306"/>
        <v>0</v>
      </c>
    </row>
    <row r="353" spans="1:47" s="358" customFormat="1" ht="3.75" customHeight="1" thickBot="1" x14ac:dyDescent="0.4">
      <c r="A353" s="499"/>
      <c r="B353" s="499"/>
      <c r="C353" s="499"/>
      <c r="D353" s="499"/>
      <c r="E353" s="499"/>
      <c r="F353" s="499"/>
      <c r="G353" s="499"/>
      <c r="H353" s="499"/>
      <c r="I353" s="499"/>
      <c r="J353" s="499"/>
      <c r="K353" s="499"/>
      <c r="L353" s="499"/>
      <c r="M353" s="499"/>
      <c r="N353" s="223"/>
      <c r="P353" s="499"/>
      <c r="Q353" s="499"/>
      <c r="R353" s="499"/>
      <c r="S353" s="499"/>
      <c r="T353" s="499"/>
      <c r="U353" s="499"/>
      <c r="V353" s="499"/>
      <c r="W353" s="499"/>
      <c r="X353" s="499"/>
      <c r="Y353" s="499"/>
      <c r="Z353" s="499"/>
      <c r="AA353" s="499"/>
      <c r="AB353" s="499"/>
      <c r="AC353" s="499"/>
      <c r="AD353" s="499"/>
      <c r="AE353" s="223"/>
      <c r="AG353" s="649"/>
      <c r="AH353" s="650"/>
      <c r="AI353" s="650"/>
      <c r="AJ353" s="650"/>
      <c r="AK353" s="650"/>
      <c r="AL353" s="650"/>
      <c r="AM353" s="650"/>
      <c r="AN353" s="650"/>
      <c r="AO353" s="650"/>
      <c r="AP353" s="650"/>
      <c r="AQ353" s="650"/>
      <c r="AR353" s="650"/>
      <c r="AS353" s="650"/>
      <c r="AT353" s="650"/>
      <c r="AU353" s="651"/>
    </row>
    <row r="354" spans="1:47" ht="16" thickBot="1" x14ac:dyDescent="0.4">
      <c r="A354" s="500" t="s">
        <v>187</v>
      </c>
      <c r="B354" s="501"/>
      <c r="C354" s="501"/>
      <c r="D354" s="501"/>
      <c r="E354" s="501"/>
      <c r="F354" s="241">
        <f>SUM(F352, F343)</f>
        <v>0</v>
      </c>
      <c r="G354" s="241">
        <f t="shared" ref="G354:L354" si="319">SUM(G352, G343)</f>
        <v>0</v>
      </c>
      <c r="H354" s="241">
        <f>SUM(H352, H343)</f>
        <v>0</v>
      </c>
      <c r="I354" s="241">
        <f t="shared" si="319"/>
        <v>0</v>
      </c>
      <c r="J354" s="241">
        <f t="shared" si="319"/>
        <v>0</v>
      </c>
      <c r="K354" s="241">
        <f>SUM(K352, K343)</f>
        <v>0</v>
      </c>
      <c r="L354" s="241">
        <f t="shared" si="319"/>
        <v>0</v>
      </c>
      <c r="M354" s="240">
        <f>SUM(M352, M343)</f>
        <v>0</v>
      </c>
      <c r="N354" s="223"/>
      <c r="P354" s="500" t="s">
        <v>187</v>
      </c>
      <c r="Q354" s="501"/>
      <c r="R354" s="501"/>
      <c r="S354" s="501"/>
      <c r="T354" s="501"/>
      <c r="U354" s="340">
        <f t="shared" si="303"/>
        <v>0</v>
      </c>
      <c r="V354" s="297">
        <f>SUM(V352, V343)</f>
        <v>0</v>
      </c>
      <c r="W354" s="297">
        <f t="shared" ref="W354" si="320">SUM(W352, W343)</f>
        <v>0</v>
      </c>
      <c r="X354" s="297">
        <f>SUM(X352, X343)</f>
        <v>0</v>
      </c>
      <c r="Y354" s="297">
        <f t="shared" ref="Y354:AB354" si="321">SUM(Y352, Y343)</f>
        <v>0</v>
      </c>
      <c r="Z354" s="297">
        <f t="shared" si="321"/>
        <v>0</v>
      </c>
      <c r="AA354" s="297">
        <f t="shared" si="321"/>
        <v>0</v>
      </c>
      <c r="AB354" s="297">
        <f t="shared" si="321"/>
        <v>0</v>
      </c>
      <c r="AC354" s="297">
        <f>SUM(AC352, AC343)</f>
        <v>0</v>
      </c>
      <c r="AD354" s="298">
        <f>SUM(AD352, AD343)</f>
        <v>0</v>
      </c>
      <c r="AE354" s="223"/>
      <c r="AG354" s="500" t="s">
        <v>187</v>
      </c>
      <c r="AH354" s="501"/>
      <c r="AI354" s="501"/>
      <c r="AJ354" s="501"/>
      <c r="AK354" s="501"/>
      <c r="AL354" s="338">
        <f t="shared" si="305"/>
        <v>0</v>
      </c>
      <c r="AM354" s="279">
        <f>SUM(AM352, AM343)</f>
        <v>0</v>
      </c>
      <c r="AN354" s="279">
        <f t="shared" ref="AN354" si="322">SUM(AN352, AN343)</f>
        <v>0</v>
      </c>
      <c r="AO354" s="279">
        <f>SUM(AO352, AO343)</f>
        <v>0</v>
      </c>
      <c r="AP354" s="279">
        <f t="shared" ref="AP354:AT354" si="323">SUM(AP352, AP343)</f>
        <v>0</v>
      </c>
      <c r="AQ354" s="279">
        <f t="shared" si="323"/>
        <v>0</v>
      </c>
      <c r="AR354" s="279">
        <f t="shared" si="323"/>
        <v>0</v>
      </c>
      <c r="AS354" s="279">
        <f t="shared" si="323"/>
        <v>0</v>
      </c>
      <c r="AT354" s="279">
        <f t="shared" si="323"/>
        <v>0</v>
      </c>
      <c r="AU354" s="280">
        <f>IF($S$393&lt;&gt;0, AC354+AL354-AT354, M354+AL354-AT354)</f>
        <v>0</v>
      </c>
    </row>
    <row r="355" spans="1:47" ht="16" thickBot="1" x14ac:dyDescent="0.4">
      <c r="F355" s="357"/>
      <c r="G355" s="357"/>
      <c r="AE355" s="358"/>
    </row>
    <row r="356" spans="1:47" s="242" customFormat="1" x14ac:dyDescent="0.35">
      <c r="A356" s="502" t="s">
        <v>98</v>
      </c>
      <c r="B356" s="503"/>
      <c r="C356" s="503"/>
      <c r="D356" s="503"/>
      <c r="E356" s="503"/>
      <c r="F356" s="503"/>
      <c r="G356" s="503"/>
      <c r="H356" s="503"/>
      <c r="I356" s="503"/>
      <c r="J356" s="503"/>
      <c r="K356" s="503"/>
      <c r="L356" s="503"/>
      <c r="M356" s="518"/>
      <c r="N356" s="413"/>
      <c r="P356" s="502" t="s">
        <v>98</v>
      </c>
      <c r="Q356" s="503"/>
      <c r="R356" s="503"/>
      <c r="S356" s="503"/>
      <c r="T356" s="503"/>
      <c r="U356" s="503"/>
      <c r="V356" s="503"/>
      <c r="W356" s="503"/>
      <c r="X356" s="503"/>
      <c r="Y356" s="503"/>
      <c r="Z356" s="503"/>
      <c r="AA356" s="503"/>
      <c r="AB356" s="503"/>
      <c r="AC356" s="503"/>
      <c r="AD356" s="418"/>
      <c r="AE356" s="413"/>
      <c r="AG356" s="502" t="s">
        <v>98</v>
      </c>
      <c r="AH356" s="503"/>
      <c r="AI356" s="503"/>
      <c r="AJ356" s="503"/>
      <c r="AK356" s="503"/>
      <c r="AL356" s="503"/>
      <c r="AM356" s="503"/>
      <c r="AN356" s="503"/>
      <c r="AO356" s="503"/>
      <c r="AP356" s="503"/>
      <c r="AQ356" s="503"/>
      <c r="AR356" s="503"/>
      <c r="AS356" s="503"/>
      <c r="AT356" s="503"/>
      <c r="AU356" s="418"/>
    </row>
    <row r="357" spans="1:47" s="242" customFormat="1" x14ac:dyDescent="0.35">
      <c r="A357" s="530" t="s">
        <v>24</v>
      </c>
      <c r="B357" s="531"/>
      <c r="C357" s="531"/>
      <c r="D357" s="531"/>
      <c r="E357" s="531"/>
      <c r="F357" s="531"/>
      <c r="G357" s="531"/>
      <c r="H357" s="531"/>
      <c r="I357" s="531"/>
      <c r="J357" s="424" t="s">
        <v>17</v>
      </c>
      <c r="K357" s="424" t="s">
        <v>15</v>
      </c>
      <c r="L357" s="424" t="s">
        <v>16</v>
      </c>
      <c r="M357" s="259" t="s">
        <v>18</v>
      </c>
      <c r="N357" s="413"/>
      <c r="P357" s="530" t="s">
        <v>24</v>
      </c>
      <c r="Q357" s="531"/>
      <c r="R357" s="531"/>
      <c r="S357" s="531"/>
      <c r="T357" s="531"/>
      <c r="U357" s="531"/>
      <c r="V357" s="531"/>
      <c r="W357" s="531"/>
      <c r="X357" s="531"/>
      <c r="Y357" s="422" t="s">
        <v>263</v>
      </c>
      <c r="Z357" s="328" t="s">
        <v>77</v>
      </c>
      <c r="AA357" s="424" t="s">
        <v>15</v>
      </c>
      <c r="AB357" s="424" t="s">
        <v>16</v>
      </c>
      <c r="AC357" s="422" t="s">
        <v>18</v>
      </c>
      <c r="AD357" s="267" t="s">
        <v>114</v>
      </c>
      <c r="AE357" s="413"/>
      <c r="AG357" s="530" t="s">
        <v>24</v>
      </c>
      <c r="AH357" s="531"/>
      <c r="AI357" s="531"/>
      <c r="AJ357" s="531"/>
      <c r="AK357" s="531"/>
      <c r="AL357" s="531"/>
      <c r="AM357" s="531"/>
      <c r="AN357" s="531"/>
      <c r="AO357" s="531"/>
      <c r="AP357" s="422" t="s">
        <v>263</v>
      </c>
      <c r="AQ357" s="328" t="s">
        <v>211</v>
      </c>
      <c r="AR357" s="424" t="s">
        <v>15</v>
      </c>
      <c r="AS357" s="424" t="s">
        <v>16</v>
      </c>
      <c r="AT357" s="422" t="s">
        <v>213</v>
      </c>
      <c r="AU357" s="267" t="s">
        <v>266</v>
      </c>
    </row>
    <row r="358" spans="1:47" x14ac:dyDescent="0.35">
      <c r="A358" s="415">
        <v>1</v>
      </c>
      <c r="B358" s="491"/>
      <c r="C358" s="491"/>
      <c r="D358" s="491"/>
      <c r="E358" s="491"/>
      <c r="F358" s="491"/>
      <c r="G358" s="491"/>
      <c r="H358" s="491"/>
      <c r="I358" s="491"/>
      <c r="J358" s="234">
        <v>0</v>
      </c>
      <c r="K358" s="234">
        <v>0</v>
      </c>
      <c r="L358" s="234">
        <v>0</v>
      </c>
      <c r="M358" s="236">
        <f>SUM(J358:L358)</f>
        <v>0</v>
      </c>
      <c r="N358" s="223"/>
      <c r="P358" s="415">
        <v>1</v>
      </c>
      <c r="Q358" s="491"/>
      <c r="R358" s="491"/>
      <c r="S358" s="491"/>
      <c r="T358" s="491"/>
      <c r="U358" s="491"/>
      <c r="V358" s="491"/>
      <c r="W358" s="491"/>
      <c r="X358" s="491"/>
      <c r="Y358" s="164">
        <f>AU278</f>
        <v>0</v>
      </c>
      <c r="Z358" s="234">
        <v>0</v>
      </c>
      <c r="AA358" s="234">
        <v>0</v>
      </c>
      <c r="AB358" s="234">
        <v>0</v>
      </c>
      <c r="AC358" s="295">
        <f>SUM(Z358:AB358)</f>
        <v>0</v>
      </c>
      <c r="AD358" s="296">
        <f t="shared" ref="AD358:AD360" si="324">M358-AC358</f>
        <v>0</v>
      </c>
      <c r="AE358" s="223"/>
      <c r="AG358" s="415">
        <v>1</v>
      </c>
      <c r="AH358" s="491"/>
      <c r="AI358" s="491"/>
      <c r="AJ358" s="491"/>
      <c r="AK358" s="491"/>
      <c r="AL358" s="491"/>
      <c r="AM358" s="491"/>
      <c r="AN358" s="491"/>
      <c r="AO358" s="491"/>
      <c r="AP358" s="305">
        <f>AU278</f>
        <v>0</v>
      </c>
      <c r="AQ358" s="234">
        <v>0</v>
      </c>
      <c r="AR358" s="234">
        <v>0</v>
      </c>
      <c r="AS358" s="234">
        <v>0</v>
      </c>
      <c r="AT358" s="277">
        <f>SUM(AQ358:AS358)</f>
        <v>0</v>
      </c>
      <c r="AU358" s="278">
        <f>IF($S$393&lt;&gt;0, AC358+AP358-AT358, M358+AP358-AT358)</f>
        <v>0</v>
      </c>
    </row>
    <row r="359" spans="1:47" x14ac:dyDescent="0.35">
      <c r="A359" s="415">
        <v>2</v>
      </c>
      <c r="B359" s="492"/>
      <c r="C359" s="492"/>
      <c r="D359" s="492"/>
      <c r="E359" s="492"/>
      <c r="F359" s="492"/>
      <c r="G359" s="492"/>
      <c r="H359" s="492"/>
      <c r="I359" s="492"/>
      <c r="J359" s="234">
        <v>0</v>
      </c>
      <c r="K359" s="234">
        <v>0</v>
      </c>
      <c r="L359" s="234">
        <v>0</v>
      </c>
      <c r="M359" s="236">
        <f>SUM(J359:L359)</f>
        <v>0</v>
      </c>
      <c r="N359" s="223"/>
      <c r="P359" s="415">
        <v>2</v>
      </c>
      <c r="Q359" s="492"/>
      <c r="R359" s="492"/>
      <c r="S359" s="492"/>
      <c r="T359" s="492"/>
      <c r="U359" s="492"/>
      <c r="V359" s="492"/>
      <c r="W359" s="492"/>
      <c r="X359" s="492"/>
      <c r="Y359" s="164">
        <f t="shared" ref="Y359:Y361" si="325">AU279</f>
        <v>0</v>
      </c>
      <c r="Z359" s="234">
        <v>0</v>
      </c>
      <c r="AA359" s="234">
        <v>0</v>
      </c>
      <c r="AB359" s="234">
        <v>0</v>
      </c>
      <c r="AC359" s="295">
        <f t="shared" ref="AC359:AC360" si="326">SUM(Z359:AB359)</f>
        <v>0</v>
      </c>
      <c r="AD359" s="296">
        <f t="shared" si="324"/>
        <v>0</v>
      </c>
      <c r="AE359" s="223"/>
      <c r="AG359" s="415">
        <v>2</v>
      </c>
      <c r="AH359" s="492"/>
      <c r="AI359" s="492"/>
      <c r="AJ359" s="492"/>
      <c r="AK359" s="492"/>
      <c r="AL359" s="492"/>
      <c r="AM359" s="492"/>
      <c r="AN359" s="492"/>
      <c r="AO359" s="492"/>
      <c r="AP359" s="305">
        <f t="shared" ref="AP359:AP361" si="327">AU279</f>
        <v>0</v>
      </c>
      <c r="AQ359" s="234">
        <v>0</v>
      </c>
      <c r="AR359" s="234">
        <v>0</v>
      </c>
      <c r="AS359" s="234">
        <v>0</v>
      </c>
      <c r="AT359" s="277">
        <f t="shared" ref="AT359:AT360" si="328">SUM(AQ359:AS359)</f>
        <v>0</v>
      </c>
      <c r="AU359" s="278">
        <f t="shared" ref="AU359:AU361" si="329">IF($S$393&lt;&gt;0, AC359+AP359-AT359, M359+AP359-AT359)</f>
        <v>0</v>
      </c>
    </row>
    <row r="360" spans="1:47" x14ac:dyDescent="0.35">
      <c r="A360" s="415">
        <v>3</v>
      </c>
      <c r="B360" s="492"/>
      <c r="C360" s="492"/>
      <c r="D360" s="492"/>
      <c r="E360" s="492"/>
      <c r="F360" s="492"/>
      <c r="G360" s="492"/>
      <c r="H360" s="492"/>
      <c r="I360" s="492"/>
      <c r="J360" s="234">
        <v>0</v>
      </c>
      <c r="K360" s="234">
        <v>0</v>
      </c>
      <c r="L360" s="234">
        <v>0</v>
      </c>
      <c r="M360" s="236">
        <f t="shared" ref="M360:M379" si="330">SUM(J360:L360)</f>
        <v>0</v>
      </c>
      <c r="N360" s="223"/>
      <c r="P360" s="415">
        <v>3</v>
      </c>
      <c r="Q360" s="492"/>
      <c r="R360" s="492"/>
      <c r="S360" s="492"/>
      <c r="T360" s="492"/>
      <c r="U360" s="492"/>
      <c r="V360" s="492"/>
      <c r="W360" s="492"/>
      <c r="X360" s="492"/>
      <c r="Y360" s="164">
        <f t="shared" si="325"/>
        <v>0</v>
      </c>
      <c r="Z360" s="234">
        <v>0</v>
      </c>
      <c r="AA360" s="234">
        <v>0</v>
      </c>
      <c r="AB360" s="234">
        <v>0</v>
      </c>
      <c r="AC360" s="295">
        <f t="shared" si="326"/>
        <v>0</v>
      </c>
      <c r="AD360" s="296">
        <f t="shared" si="324"/>
        <v>0</v>
      </c>
      <c r="AE360" s="223"/>
      <c r="AG360" s="415">
        <v>3</v>
      </c>
      <c r="AH360" s="492"/>
      <c r="AI360" s="492"/>
      <c r="AJ360" s="492"/>
      <c r="AK360" s="492"/>
      <c r="AL360" s="492"/>
      <c r="AM360" s="492"/>
      <c r="AN360" s="492"/>
      <c r="AO360" s="492"/>
      <c r="AP360" s="305">
        <f t="shared" si="327"/>
        <v>0</v>
      </c>
      <c r="AQ360" s="234">
        <v>0</v>
      </c>
      <c r="AR360" s="234">
        <v>0</v>
      </c>
      <c r="AS360" s="234">
        <v>0</v>
      </c>
      <c r="AT360" s="277">
        <f t="shared" si="328"/>
        <v>0</v>
      </c>
      <c r="AU360" s="278">
        <f t="shared" si="329"/>
        <v>0</v>
      </c>
    </row>
    <row r="361" spans="1:47" ht="16" thickBot="1" x14ac:dyDescent="0.4">
      <c r="A361" s="504" t="s">
        <v>25</v>
      </c>
      <c r="B361" s="505"/>
      <c r="C361" s="505"/>
      <c r="D361" s="505"/>
      <c r="E361" s="505"/>
      <c r="F361" s="505"/>
      <c r="G361" s="505"/>
      <c r="H361" s="505"/>
      <c r="I361" s="505"/>
      <c r="J361" s="250">
        <f>SUM(J358:J360)</f>
        <v>0</v>
      </c>
      <c r="K361" s="250">
        <f t="shared" ref="K361:L361" si="331">SUM(K358:K360)</f>
        <v>0</v>
      </c>
      <c r="L361" s="250">
        <f t="shared" si="331"/>
        <v>0</v>
      </c>
      <c r="M361" s="237">
        <f t="shared" si="330"/>
        <v>0</v>
      </c>
      <c r="N361" s="223"/>
      <c r="P361" s="504" t="s">
        <v>25</v>
      </c>
      <c r="Q361" s="505"/>
      <c r="R361" s="505"/>
      <c r="S361" s="505"/>
      <c r="T361" s="505"/>
      <c r="U361" s="505"/>
      <c r="V361" s="505"/>
      <c r="W361" s="505"/>
      <c r="X361" s="505"/>
      <c r="Y361" s="200">
        <f t="shared" si="325"/>
        <v>0</v>
      </c>
      <c r="Z361" s="293">
        <f>SUM(Z358:Z360)</f>
        <v>0</v>
      </c>
      <c r="AA361" s="293">
        <f t="shared" ref="AA361:AD361" si="332">SUM(AA358:AA360)</f>
        <v>0</v>
      </c>
      <c r="AB361" s="293">
        <f t="shared" si="332"/>
        <v>0</v>
      </c>
      <c r="AC361" s="293">
        <f t="shared" si="332"/>
        <v>0</v>
      </c>
      <c r="AD361" s="294">
        <f t="shared" si="332"/>
        <v>0</v>
      </c>
      <c r="AE361" s="223"/>
      <c r="AG361" s="504" t="s">
        <v>25</v>
      </c>
      <c r="AH361" s="505"/>
      <c r="AI361" s="505"/>
      <c r="AJ361" s="505"/>
      <c r="AK361" s="505"/>
      <c r="AL361" s="505"/>
      <c r="AM361" s="505"/>
      <c r="AN361" s="505"/>
      <c r="AO361" s="505"/>
      <c r="AP361" s="306">
        <f t="shared" si="327"/>
        <v>0</v>
      </c>
      <c r="AQ361" s="275">
        <f>SUM(AQ358:AQ360)</f>
        <v>0</v>
      </c>
      <c r="AR361" s="275">
        <f t="shared" ref="AR361:AT361" si="333">SUM(AR358:AR360)</f>
        <v>0</v>
      </c>
      <c r="AS361" s="275">
        <f t="shared" si="333"/>
        <v>0</v>
      </c>
      <c r="AT361" s="275">
        <f t="shared" si="333"/>
        <v>0</v>
      </c>
      <c r="AU361" s="276">
        <f t="shared" si="329"/>
        <v>0</v>
      </c>
    </row>
    <row r="362" spans="1:47" s="358" customFormat="1" ht="3.75" customHeight="1" thickBot="1" x14ac:dyDescent="0.4">
      <c r="A362" s="413"/>
      <c r="B362" s="413"/>
      <c r="C362" s="413"/>
      <c r="D362" s="413"/>
      <c r="E362" s="413"/>
      <c r="F362" s="413"/>
      <c r="G362" s="413"/>
      <c r="H362" s="413"/>
      <c r="I362" s="413"/>
      <c r="J362" s="246"/>
      <c r="K362" s="246"/>
      <c r="L362" s="246"/>
      <c r="M362" s="246"/>
      <c r="N362" s="223"/>
      <c r="P362" s="413"/>
      <c r="Q362" s="413"/>
      <c r="R362" s="413"/>
      <c r="S362" s="413"/>
      <c r="T362" s="413"/>
      <c r="U362" s="413"/>
      <c r="V362" s="413"/>
      <c r="W362" s="413"/>
      <c r="X362" s="413"/>
      <c r="Y362" s="304"/>
      <c r="Z362" s="246"/>
      <c r="AA362" s="246"/>
      <c r="AB362" s="246"/>
      <c r="AC362" s="246"/>
      <c r="AD362" s="246"/>
      <c r="AE362" s="223"/>
      <c r="AG362" s="413"/>
      <c r="AH362" s="413"/>
      <c r="AI362" s="413"/>
      <c r="AJ362" s="413"/>
      <c r="AK362" s="413"/>
      <c r="AL362" s="413"/>
      <c r="AM362" s="413"/>
      <c r="AN362" s="413"/>
      <c r="AO362" s="413"/>
      <c r="AP362" s="304"/>
      <c r="AQ362" s="246"/>
      <c r="AR362" s="246"/>
      <c r="AS362" s="246"/>
      <c r="AT362" s="246"/>
      <c r="AU362" s="246"/>
    </row>
    <row r="363" spans="1:47" s="242" customFormat="1" x14ac:dyDescent="0.35">
      <c r="A363" s="502" t="s">
        <v>33</v>
      </c>
      <c r="B363" s="503"/>
      <c r="C363" s="503"/>
      <c r="D363" s="503"/>
      <c r="E363" s="503"/>
      <c r="F363" s="503"/>
      <c r="G363" s="503"/>
      <c r="H363" s="503"/>
      <c r="I363" s="503"/>
      <c r="J363" s="425" t="s">
        <v>17</v>
      </c>
      <c r="K363" s="425" t="s">
        <v>15</v>
      </c>
      <c r="L363" s="425" t="s">
        <v>16</v>
      </c>
      <c r="M363" s="418" t="s">
        <v>18</v>
      </c>
      <c r="N363" s="413"/>
      <c r="P363" s="502" t="s">
        <v>33</v>
      </c>
      <c r="Q363" s="503"/>
      <c r="R363" s="503"/>
      <c r="S363" s="503"/>
      <c r="T363" s="503"/>
      <c r="U363" s="503"/>
      <c r="V363" s="503"/>
      <c r="W363" s="503"/>
      <c r="X363" s="503"/>
      <c r="Y363" s="414" t="s">
        <v>263</v>
      </c>
      <c r="Z363" s="425" t="s">
        <v>77</v>
      </c>
      <c r="AA363" s="425" t="s">
        <v>15</v>
      </c>
      <c r="AB363" s="425" t="s">
        <v>16</v>
      </c>
      <c r="AC363" s="414" t="s">
        <v>18</v>
      </c>
      <c r="AD363" s="268" t="s">
        <v>114</v>
      </c>
      <c r="AE363" s="413"/>
      <c r="AG363" s="502" t="s">
        <v>33</v>
      </c>
      <c r="AH363" s="503"/>
      <c r="AI363" s="503"/>
      <c r="AJ363" s="503"/>
      <c r="AK363" s="503"/>
      <c r="AL363" s="503"/>
      <c r="AM363" s="503"/>
      <c r="AN363" s="503"/>
      <c r="AO363" s="503"/>
      <c r="AP363" s="414" t="s">
        <v>263</v>
      </c>
      <c r="AQ363" s="425" t="s">
        <v>211</v>
      </c>
      <c r="AR363" s="425" t="s">
        <v>15</v>
      </c>
      <c r="AS363" s="425" t="s">
        <v>16</v>
      </c>
      <c r="AT363" s="414" t="s">
        <v>213</v>
      </c>
      <c r="AU363" s="268" t="s">
        <v>266</v>
      </c>
    </row>
    <row r="364" spans="1:47" x14ac:dyDescent="0.35">
      <c r="A364" s="415">
        <v>1</v>
      </c>
      <c r="B364" s="492"/>
      <c r="C364" s="492"/>
      <c r="D364" s="492"/>
      <c r="E364" s="492"/>
      <c r="F364" s="492"/>
      <c r="G364" s="492"/>
      <c r="H364" s="492"/>
      <c r="I364" s="492"/>
      <c r="J364" s="234">
        <v>0</v>
      </c>
      <c r="K364" s="234">
        <v>0</v>
      </c>
      <c r="L364" s="234">
        <v>0</v>
      </c>
      <c r="M364" s="236">
        <f t="shared" si="330"/>
        <v>0</v>
      </c>
      <c r="N364" s="223"/>
      <c r="P364" s="415">
        <v>1</v>
      </c>
      <c r="Q364" s="492"/>
      <c r="R364" s="492"/>
      <c r="S364" s="492"/>
      <c r="T364" s="492"/>
      <c r="U364" s="492"/>
      <c r="V364" s="492"/>
      <c r="W364" s="492"/>
      <c r="X364" s="492"/>
      <c r="Y364" s="164">
        <f t="shared" ref="Y364:Y367" si="334">AU284</f>
        <v>0</v>
      </c>
      <c r="Z364" s="234">
        <v>0</v>
      </c>
      <c r="AA364" s="234">
        <v>0</v>
      </c>
      <c r="AB364" s="234">
        <v>0</v>
      </c>
      <c r="AC364" s="295">
        <f t="shared" ref="AC364:AC366" si="335">SUM(Z364:AB364)</f>
        <v>0</v>
      </c>
      <c r="AD364" s="296">
        <f t="shared" ref="AD364:AD366" si="336">M364-AC364</f>
        <v>0</v>
      </c>
      <c r="AE364" s="223"/>
      <c r="AG364" s="415">
        <v>1</v>
      </c>
      <c r="AH364" s="492"/>
      <c r="AI364" s="492"/>
      <c r="AJ364" s="492"/>
      <c r="AK364" s="492"/>
      <c r="AL364" s="492"/>
      <c r="AM364" s="492"/>
      <c r="AN364" s="492"/>
      <c r="AO364" s="492"/>
      <c r="AP364" s="305">
        <f t="shared" ref="AP364:AP367" si="337">AU284</f>
        <v>0</v>
      </c>
      <c r="AQ364" s="234">
        <v>0</v>
      </c>
      <c r="AR364" s="234">
        <v>0</v>
      </c>
      <c r="AS364" s="234">
        <v>0</v>
      </c>
      <c r="AT364" s="277">
        <f t="shared" ref="AT364:AT366" si="338">SUM(AQ364:AS364)</f>
        <v>0</v>
      </c>
      <c r="AU364" s="278">
        <f>IF($S$393&lt;&gt;0, AC364+AP364-AT364, M364+AP364-AT364)</f>
        <v>0</v>
      </c>
    </row>
    <row r="365" spans="1:47" x14ac:dyDescent="0.35">
      <c r="A365" s="415">
        <v>2</v>
      </c>
      <c r="B365" s="492"/>
      <c r="C365" s="492"/>
      <c r="D365" s="492"/>
      <c r="E365" s="492"/>
      <c r="F365" s="492"/>
      <c r="G365" s="492"/>
      <c r="H365" s="492"/>
      <c r="I365" s="492"/>
      <c r="J365" s="234">
        <v>0</v>
      </c>
      <c r="K365" s="234">
        <v>0</v>
      </c>
      <c r="L365" s="234">
        <v>0</v>
      </c>
      <c r="M365" s="236">
        <f t="shared" si="330"/>
        <v>0</v>
      </c>
      <c r="N365" s="223"/>
      <c r="P365" s="415">
        <v>2</v>
      </c>
      <c r="Q365" s="492"/>
      <c r="R365" s="492"/>
      <c r="S365" s="492"/>
      <c r="T365" s="492"/>
      <c r="U365" s="492"/>
      <c r="V365" s="492"/>
      <c r="W365" s="492"/>
      <c r="X365" s="492"/>
      <c r="Y365" s="164">
        <f t="shared" si="334"/>
        <v>0</v>
      </c>
      <c r="Z365" s="234">
        <v>0</v>
      </c>
      <c r="AA365" s="234">
        <v>0</v>
      </c>
      <c r="AB365" s="234">
        <v>0</v>
      </c>
      <c r="AC365" s="295">
        <f t="shared" si="335"/>
        <v>0</v>
      </c>
      <c r="AD365" s="296">
        <f t="shared" si="336"/>
        <v>0</v>
      </c>
      <c r="AE365" s="223"/>
      <c r="AG365" s="415">
        <v>2</v>
      </c>
      <c r="AH365" s="492"/>
      <c r="AI365" s="492"/>
      <c r="AJ365" s="492"/>
      <c r="AK365" s="492"/>
      <c r="AL365" s="492"/>
      <c r="AM365" s="492"/>
      <c r="AN365" s="492"/>
      <c r="AO365" s="492"/>
      <c r="AP365" s="305">
        <f t="shared" si="337"/>
        <v>0</v>
      </c>
      <c r="AQ365" s="234">
        <v>0</v>
      </c>
      <c r="AR365" s="234">
        <v>0</v>
      </c>
      <c r="AS365" s="234">
        <v>0</v>
      </c>
      <c r="AT365" s="277">
        <f t="shared" si="338"/>
        <v>0</v>
      </c>
      <c r="AU365" s="278">
        <f t="shared" ref="AU365:AU367" si="339">IF($S$393&lt;&gt;0, AC365+AP365-AT365, M365+AP365-AT365)</f>
        <v>0</v>
      </c>
    </row>
    <row r="366" spans="1:47" x14ac:dyDescent="0.35">
      <c r="A366" s="415">
        <v>3</v>
      </c>
      <c r="B366" s="492"/>
      <c r="C366" s="492"/>
      <c r="D366" s="492"/>
      <c r="E366" s="492"/>
      <c r="F366" s="492"/>
      <c r="G366" s="492"/>
      <c r="H366" s="492"/>
      <c r="I366" s="492"/>
      <c r="J366" s="234">
        <v>0</v>
      </c>
      <c r="K366" s="234">
        <v>0</v>
      </c>
      <c r="L366" s="234">
        <v>0</v>
      </c>
      <c r="M366" s="236">
        <f>SUM(J366:L366)</f>
        <v>0</v>
      </c>
      <c r="N366" s="223"/>
      <c r="P366" s="415">
        <v>3</v>
      </c>
      <c r="Q366" s="492"/>
      <c r="R366" s="492"/>
      <c r="S366" s="492"/>
      <c r="T366" s="492"/>
      <c r="U366" s="492"/>
      <c r="V366" s="492"/>
      <c r="W366" s="492"/>
      <c r="X366" s="492"/>
      <c r="Y366" s="164">
        <f t="shared" si="334"/>
        <v>0</v>
      </c>
      <c r="Z366" s="234">
        <v>0</v>
      </c>
      <c r="AA366" s="234">
        <v>0</v>
      </c>
      <c r="AB366" s="234">
        <v>0</v>
      </c>
      <c r="AC366" s="295">
        <f t="shared" si="335"/>
        <v>0</v>
      </c>
      <c r="AD366" s="296">
        <f t="shared" si="336"/>
        <v>0</v>
      </c>
      <c r="AE366" s="223"/>
      <c r="AG366" s="415">
        <v>3</v>
      </c>
      <c r="AH366" s="492"/>
      <c r="AI366" s="492"/>
      <c r="AJ366" s="492"/>
      <c r="AK366" s="492"/>
      <c r="AL366" s="492"/>
      <c r="AM366" s="492"/>
      <c r="AN366" s="492"/>
      <c r="AO366" s="492"/>
      <c r="AP366" s="305">
        <f t="shared" si="337"/>
        <v>0</v>
      </c>
      <c r="AQ366" s="234">
        <v>0</v>
      </c>
      <c r="AR366" s="234">
        <v>0</v>
      </c>
      <c r="AS366" s="234">
        <v>0</v>
      </c>
      <c r="AT366" s="277">
        <f t="shared" si="338"/>
        <v>0</v>
      </c>
      <c r="AU366" s="278">
        <f t="shared" si="339"/>
        <v>0</v>
      </c>
    </row>
    <row r="367" spans="1:47" ht="16" thickBot="1" x14ac:dyDescent="0.4">
      <c r="A367" s="504" t="s">
        <v>26</v>
      </c>
      <c r="B367" s="505"/>
      <c r="C367" s="505"/>
      <c r="D367" s="505"/>
      <c r="E367" s="505"/>
      <c r="F367" s="505"/>
      <c r="G367" s="505"/>
      <c r="H367" s="505"/>
      <c r="I367" s="505"/>
      <c r="J367" s="250">
        <f>SUM(J364:J366)</f>
        <v>0</v>
      </c>
      <c r="K367" s="250">
        <f t="shared" ref="K367" si="340">SUM(K364:K366)</f>
        <v>0</v>
      </c>
      <c r="L367" s="250">
        <f>SUM(L364:L366)</f>
        <v>0</v>
      </c>
      <c r="M367" s="237">
        <f t="shared" si="330"/>
        <v>0</v>
      </c>
      <c r="N367" s="223"/>
      <c r="P367" s="530" t="s">
        <v>26</v>
      </c>
      <c r="Q367" s="531"/>
      <c r="R367" s="531"/>
      <c r="S367" s="531"/>
      <c r="T367" s="531"/>
      <c r="U367" s="531"/>
      <c r="V367" s="531"/>
      <c r="W367" s="531"/>
      <c r="X367" s="531"/>
      <c r="Y367" s="164">
        <f t="shared" si="334"/>
        <v>0</v>
      </c>
      <c r="Z367" s="295">
        <f>SUM(Z364:Z366)</f>
        <v>0</v>
      </c>
      <c r="AA367" s="295">
        <f t="shared" ref="AA367:AD367" si="341">SUM(AA364:AA366)</f>
        <v>0</v>
      </c>
      <c r="AB367" s="295">
        <f t="shared" si="341"/>
        <v>0</v>
      </c>
      <c r="AC367" s="295">
        <f t="shared" si="341"/>
        <v>0</v>
      </c>
      <c r="AD367" s="296">
        <f t="shared" si="341"/>
        <v>0</v>
      </c>
      <c r="AE367" s="223"/>
      <c r="AG367" s="504" t="s">
        <v>26</v>
      </c>
      <c r="AH367" s="505"/>
      <c r="AI367" s="505"/>
      <c r="AJ367" s="505"/>
      <c r="AK367" s="505"/>
      <c r="AL367" s="505"/>
      <c r="AM367" s="505"/>
      <c r="AN367" s="505"/>
      <c r="AO367" s="505"/>
      <c r="AP367" s="306">
        <f t="shared" si="337"/>
        <v>0</v>
      </c>
      <c r="AQ367" s="275">
        <f>SUM(AQ364:AQ366)</f>
        <v>0</v>
      </c>
      <c r="AR367" s="275">
        <f t="shared" ref="AR367:AT367" si="342">SUM(AR364:AR366)</f>
        <v>0</v>
      </c>
      <c r="AS367" s="275">
        <f t="shared" si="342"/>
        <v>0</v>
      </c>
      <c r="AT367" s="275">
        <f t="shared" si="342"/>
        <v>0</v>
      </c>
      <c r="AU367" s="276">
        <f t="shared" si="339"/>
        <v>0</v>
      </c>
    </row>
    <row r="368" spans="1:47" s="358" customFormat="1" ht="3.75" customHeight="1" thickBot="1" x14ac:dyDescent="0.4">
      <c r="A368" s="413"/>
      <c r="B368" s="413"/>
      <c r="C368" s="413"/>
      <c r="D368" s="413"/>
      <c r="E368" s="413"/>
      <c r="F368" s="413"/>
      <c r="G368" s="413"/>
      <c r="H368" s="413"/>
      <c r="I368" s="413"/>
      <c r="J368" s="246"/>
      <c r="K368" s="246"/>
      <c r="L368" s="246"/>
      <c r="M368" s="246"/>
      <c r="N368" s="223"/>
      <c r="P368" s="341"/>
      <c r="Q368" s="342"/>
      <c r="R368" s="342"/>
      <c r="S368" s="342"/>
      <c r="T368" s="342"/>
      <c r="U368" s="342"/>
      <c r="V368" s="342"/>
      <c r="W368" s="342"/>
      <c r="X368" s="342"/>
      <c r="Y368" s="249"/>
      <c r="Z368" s="249"/>
      <c r="AA368" s="249"/>
      <c r="AB368" s="249"/>
      <c r="AC368" s="249"/>
      <c r="AD368" s="343"/>
      <c r="AE368" s="223"/>
      <c r="AG368" s="413"/>
      <c r="AH368" s="413"/>
      <c r="AI368" s="413"/>
      <c r="AJ368" s="413"/>
      <c r="AK368" s="413"/>
      <c r="AL368" s="413"/>
      <c r="AM368" s="413"/>
      <c r="AN368" s="413"/>
      <c r="AO368" s="413"/>
      <c r="AP368" s="246"/>
      <c r="AQ368" s="246"/>
      <c r="AR368" s="246"/>
      <c r="AS368" s="246"/>
      <c r="AT368" s="246"/>
      <c r="AU368" s="246"/>
    </row>
    <row r="369" spans="1:134" s="242" customFormat="1" x14ac:dyDescent="0.35">
      <c r="A369" s="502" t="s">
        <v>27</v>
      </c>
      <c r="B369" s="503"/>
      <c r="C369" s="503"/>
      <c r="D369" s="503"/>
      <c r="E369" s="503"/>
      <c r="F369" s="503"/>
      <c r="G369" s="503"/>
      <c r="H369" s="503"/>
      <c r="I369" s="503"/>
      <c r="J369" s="425" t="s">
        <v>17</v>
      </c>
      <c r="K369" s="425" t="s">
        <v>15</v>
      </c>
      <c r="L369" s="425" t="s">
        <v>16</v>
      </c>
      <c r="M369" s="418" t="s">
        <v>18</v>
      </c>
      <c r="N369" s="413"/>
      <c r="P369" s="502" t="s">
        <v>27</v>
      </c>
      <c r="Q369" s="503"/>
      <c r="R369" s="503"/>
      <c r="S369" s="503"/>
      <c r="T369" s="503"/>
      <c r="U369" s="503"/>
      <c r="V369" s="503"/>
      <c r="W369" s="503"/>
      <c r="X369" s="503"/>
      <c r="Y369" s="414" t="s">
        <v>263</v>
      </c>
      <c r="Z369" s="425" t="s">
        <v>77</v>
      </c>
      <c r="AA369" s="425" t="s">
        <v>15</v>
      </c>
      <c r="AB369" s="425" t="s">
        <v>16</v>
      </c>
      <c r="AC369" s="414" t="s">
        <v>18</v>
      </c>
      <c r="AD369" s="268" t="s">
        <v>114</v>
      </c>
      <c r="AE369" s="413"/>
      <c r="AG369" s="502" t="s">
        <v>27</v>
      </c>
      <c r="AH369" s="503"/>
      <c r="AI369" s="503"/>
      <c r="AJ369" s="503"/>
      <c r="AK369" s="503"/>
      <c r="AL369" s="503"/>
      <c r="AM369" s="503"/>
      <c r="AN369" s="503"/>
      <c r="AO369" s="503"/>
      <c r="AP369" s="414" t="s">
        <v>263</v>
      </c>
      <c r="AQ369" s="425" t="s">
        <v>211</v>
      </c>
      <c r="AR369" s="425" t="s">
        <v>15</v>
      </c>
      <c r="AS369" s="425" t="s">
        <v>16</v>
      </c>
      <c r="AT369" s="414" t="s">
        <v>213</v>
      </c>
      <c r="AU369" s="268" t="s">
        <v>266</v>
      </c>
    </row>
    <row r="370" spans="1:134" x14ac:dyDescent="0.35">
      <c r="A370" s="415">
        <v>1</v>
      </c>
      <c r="B370" s="228" t="s">
        <v>28</v>
      </c>
      <c r="C370" s="492"/>
      <c r="D370" s="492"/>
      <c r="E370" s="492"/>
      <c r="F370" s="492"/>
      <c r="G370" s="492"/>
      <c r="H370" s="492"/>
      <c r="I370" s="492"/>
      <c r="J370" s="234">
        <v>0</v>
      </c>
      <c r="K370" s="234">
        <v>0</v>
      </c>
      <c r="L370" s="234">
        <v>0</v>
      </c>
      <c r="M370" s="236">
        <f t="shared" si="330"/>
        <v>0</v>
      </c>
      <c r="N370" s="223"/>
      <c r="P370" s="415">
        <v>1</v>
      </c>
      <c r="Q370" s="228" t="s">
        <v>28</v>
      </c>
      <c r="R370" s="492"/>
      <c r="S370" s="492"/>
      <c r="T370" s="492"/>
      <c r="U370" s="492"/>
      <c r="V370" s="492"/>
      <c r="W370" s="492"/>
      <c r="X370" s="492"/>
      <c r="Y370" s="164">
        <f t="shared" ref="Y370:Y381" si="343">AU290</f>
        <v>0</v>
      </c>
      <c r="Z370" s="234">
        <v>0</v>
      </c>
      <c r="AA370" s="234">
        <v>0</v>
      </c>
      <c r="AB370" s="234">
        <v>0</v>
      </c>
      <c r="AC370" s="295">
        <f t="shared" ref="AC370:AC379" si="344">SUM(Z370:AB370)</f>
        <v>0</v>
      </c>
      <c r="AD370" s="296">
        <f t="shared" ref="AD370:AD380" si="345">M370-AC370</f>
        <v>0</v>
      </c>
      <c r="AE370" s="223"/>
      <c r="AG370" s="415">
        <v>1</v>
      </c>
      <c r="AH370" s="228" t="s">
        <v>28</v>
      </c>
      <c r="AI370" s="492"/>
      <c r="AJ370" s="492"/>
      <c r="AK370" s="492"/>
      <c r="AL370" s="492"/>
      <c r="AM370" s="492"/>
      <c r="AN370" s="492"/>
      <c r="AO370" s="492"/>
      <c r="AP370" s="305">
        <f t="shared" ref="AP370:AP381" si="346">AU290</f>
        <v>0</v>
      </c>
      <c r="AQ370" s="234">
        <v>0</v>
      </c>
      <c r="AR370" s="234">
        <v>0</v>
      </c>
      <c r="AS370" s="234">
        <v>0</v>
      </c>
      <c r="AT370" s="277">
        <f t="shared" ref="AT370:AT379" si="347">SUM(AQ370:AS370)</f>
        <v>0</v>
      </c>
      <c r="AU370" s="278">
        <f>IF($S$393&lt;&gt;0, AC370+AP370-AT370, M370+AP370-AT370)</f>
        <v>0</v>
      </c>
    </row>
    <row r="371" spans="1:134" x14ac:dyDescent="0.35">
      <c r="A371" s="415">
        <v>2</v>
      </c>
      <c r="B371" s="228" t="s">
        <v>31</v>
      </c>
      <c r="C371" s="492"/>
      <c r="D371" s="492"/>
      <c r="E371" s="492"/>
      <c r="F371" s="492"/>
      <c r="G371" s="492"/>
      <c r="H371" s="492"/>
      <c r="I371" s="492"/>
      <c r="J371" s="234">
        <v>0</v>
      </c>
      <c r="K371" s="234">
        <v>0</v>
      </c>
      <c r="L371" s="234">
        <v>0</v>
      </c>
      <c r="M371" s="236">
        <f t="shared" si="330"/>
        <v>0</v>
      </c>
      <c r="N371" s="223"/>
      <c r="P371" s="415">
        <v>2</v>
      </c>
      <c r="Q371" s="228" t="s">
        <v>31</v>
      </c>
      <c r="R371" s="492"/>
      <c r="S371" s="492"/>
      <c r="T371" s="492"/>
      <c r="U371" s="492"/>
      <c r="V371" s="492"/>
      <c r="W371" s="492"/>
      <c r="X371" s="492"/>
      <c r="Y371" s="164">
        <f t="shared" si="343"/>
        <v>0</v>
      </c>
      <c r="Z371" s="234">
        <v>0</v>
      </c>
      <c r="AA371" s="234">
        <v>0</v>
      </c>
      <c r="AB371" s="234">
        <v>0</v>
      </c>
      <c r="AC371" s="295">
        <f t="shared" si="344"/>
        <v>0</v>
      </c>
      <c r="AD371" s="296">
        <f t="shared" si="345"/>
        <v>0</v>
      </c>
      <c r="AE371" s="223"/>
      <c r="AG371" s="415">
        <v>2</v>
      </c>
      <c r="AH371" s="228" t="s">
        <v>31</v>
      </c>
      <c r="AI371" s="492"/>
      <c r="AJ371" s="492"/>
      <c r="AK371" s="492"/>
      <c r="AL371" s="492"/>
      <c r="AM371" s="492"/>
      <c r="AN371" s="492"/>
      <c r="AO371" s="492"/>
      <c r="AP371" s="305">
        <f t="shared" si="346"/>
        <v>0</v>
      </c>
      <c r="AQ371" s="234">
        <v>0</v>
      </c>
      <c r="AR371" s="234">
        <v>0</v>
      </c>
      <c r="AS371" s="234">
        <v>0</v>
      </c>
      <c r="AT371" s="277">
        <f t="shared" si="347"/>
        <v>0</v>
      </c>
      <c r="AU371" s="278">
        <f t="shared" ref="AU371:AU380" si="348">IF($S$393&lt;&gt;0, AC371+AP371-AT371, M371+AP371-AT371)</f>
        <v>0</v>
      </c>
    </row>
    <row r="372" spans="1:134" x14ac:dyDescent="0.35">
      <c r="A372" s="415">
        <v>3</v>
      </c>
      <c r="B372" s="228" t="s">
        <v>32</v>
      </c>
      <c r="C372" s="492"/>
      <c r="D372" s="492"/>
      <c r="E372" s="492"/>
      <c r="F372" s="492"/>
      <c r="G372" s="492"/>
      <c r="H372" s="492"/>
      <c r="I372" s="492"/>
      <c r="J372" s="234">
        <v>0</v>
      </c>
      <c r="K372" s="234">
        <v>0</v>
      </c>
      <c r="L372" s="234">
        <v>0</v>
      </c>
      <c r="M372" s="236">
        <f t="shared" si="330"/>
        <v>0</v>
      </c>
      <c r="N372" s="223"/>
      <c r="P372" s="415">
        <v>3</v>
      </c>
      <c r="Q372" s="228" t="s">
        <v>32</v>
      </c>
      <c r="R372" s="492"/>
      <c r="S372" s="492"/>
      <c r="T372" s="492"/>
      <c r="U372" s="492"/>
      <c r="V372" s="492"/>
      <c r="W372" s="492"/>
      <c r="X372" s="492"/>
      <c r="Y372" s="164">
        <f t="shared" si="343"/>
        <v>0</v>
      </c>
      <c r="Z372" s="234">
        <v>0</v>
      </c>
      <c r="AA372" s="234">
        <v>0</v>
      </c>
      <c r="AB372" s="234">
        <v>0</v>
      </c>
      <c r="AC372" s="295">
        <f t="shared" si="344"/>
        <v>0</v>
      </c>
      <c r="AD372" s="296">
        <f t="shared" si="345"/>
        <v>0</v>
      </c>
      <c r="AE372" s="223"/>
      <c r="AG372" s="415">
        <v>3</v>
      </c>
      <c r="AH372" s="228" t="s">
        <v>32</v>
      </c>
      <c r="AI372" s="492"/>
      <c r="AJ372" s="492"/>
      <c r="AK372" s="492"/>
      <c r="AL372" s="492"/>
      <c r="AM372" s="492"/>
      <c r="AN372" s="492"/>
      <c r="AO372" s="492"/>
      <c r="AP372" s="305">
        <f t="shared" si="346"/>
        <v>0</v>
      </c>
      <c r="AQ372" s="234">
        <v>0</v>
      </c>
      <c r="AR372" s="234">
        <v>0</v>
      </c>
      <c r="AS372" s="234">
        <v>0</v>
      </c>
      <c r="AT372" s="277">
        <f t="shared" si="347"/>
        <v>0</v>
      </c>
      <c r="AU372" s="278">
        <f t="shared" si="348"/>
        <v>0</v>
      </c>
    </row>
    <row r="373" spans="1:134" s="358" customFormat="1" x14ac:dyDescent="0.35">
      <c r="A373" s="229">
        <v>4</v>
      </c>
      <c r="B373" s="228" t="s">
        <v>72</v>
      </c>
      <c r="C373" s="492"/>
      <c r="D373" s="492"/>
      <c r="E373" s="492"/>
      <c r="F373" s="492"/>
      <c r="G373" s="492"/>
      <c r="H373" s="492"/>
      <c r="I373" s="492"/>
      <c r="J373" s="234">
        <v>0</v>
      </c>
      <c r="K373" s="234">
        <v>0</v>
      </c>
      <c r="L373" s="234">
        <v>0</v>
      </c>
      <c r="M373" s="236">
        <f t="shared" si="330"/>
        <v>0</v>
      </c>
      <c r="N373" s="223"/>
      <c r="P373" s="229">
        <v>4</v>
      </c>
      <c r="Q373" s="228" t="s">
        <v>72</v>
      </c>
      <c r="R373" s="492"/>
      <c r="S373" s="492"/>
      <c r="T373" s="492"/>
      <c r="U373" s="492"/>
      <c r="V373" s="492"/>
      <c r="W373" s="492"/>
      <c r="X373" s="492"/>
      <c r="Y373" s="164">
        <f t="shared" si="343"/>
        <v>0</v>
      </c>
      <c r="Z373" s="234">
        <v>0</v>
      </c>
      <c r="AA373" s="234">
        <v>0</v>
      </c>
      <c r="AB373" s="234">
        <v>0</v>
      </c>
      <c r="AC373" s="295">
        <f t="shared" si="344"/>
        <v>0</v>
      </c>
      <c r="AD373" s="296">
        <f t="shared" si="345"/>
        <v>0</v>
      </c>
      <c r="AE373" s="223"/>
      <c r="AG373" s="229">
        <v>4</v>
      </c>
      <c r="AH373" s="228" t="s">
        <v>72</v>
      </c>
      <c r="AI373" s="492"/>
      <c r="AJ373" s="492"/>
      <c r="AK373" s="492"/>
      <c r="AL373" s="492"/>
      <c r="AM373" s="492"/>
      <c r="AN373" s="492"/>
      <c r="AO373" s="492"/>
      <c r="AP373" s="305">
        <f t="shared" si="346"/>
        <v>0</v>
      </c>
      <c r="AQ373" s="234">
        <v>0</v>
      </c>
      <c r="AR373" s="234">
        <v>0</v>
      </c>
      <c r="AS373" s="234">
        <v>0</v>
      </c>
      <c r="AT373" s="277">
        <f t="shared" si="347"/>
        <v>0</v>
      </c>
      <c r="AU373" s="278">
        <f t="shared" si="348"/>
        <v>0</v>
      </c>
    </row>
    <row r="374" spans="1:134" x14ac:dyDescent="0.35">
      <c r="A374" s="415">
        <v>5</v>
      </c>
      <c r="B374" s="228" t="s">
        <v>29</v>
      </c>
      <c r="C374" s="492"/>
      <c r="D374" s="492"/>
      <c r="E374" s="492"/>
      <c r="F374" s="492"/>
      <c r="G374" s="492"/>
      <c r="H374" s="492"/>
      <c r="I374" s="492"/>
      <c r="J374" s="234">
        <v>0</v>
      </c>
      <c r="K374" s="234">
        <v>0</v>
      </c>
      <c r="L374" s="234">
        <v>0</v>
      </c>
      <c r="M374" s="236">
        <f t="shared" si="330"/>
        <v>0</v>
      </c>
      <c r="N374" s="223"/>
      <c r="P374" s="415">
        <v>5</v>
      </c>
      <c r="Q374" s="228" t="s">
        <v>29</v>
      </c>
      <c r="R374" s="492"/>
      <c r="S374" s="492"/>
      <c r="T374" s="492"/>
      <c r="U374" s="492"/>
      <c r="V374" s="492"/>
      <c r="W374" s="492"/>
      <c r="X374" s="492"/>
      <c r="Y374" s="164">
        <f t="shared" si="343"/>
        <v>0</v>
      </c>
      <c r="Z374" s="234">
        <v>0</v>
      </c>
      <c r="AA374" s="234">
        <v>0</v>
      </c>
      <c r="AB374" s="234">
        <v>0</v>
      </c>
      <c r="AC374" s="295">
        <f t="shared" si="344"/>
        <v>0</v>
      </c>
      <c r="AD374" s="296">
        <f t="shared" si="345"/>
        <v>0</v>
      </c>
      <c r="AE374" s="223"/>
      <c r="AG374" s="415">
        <v>5</v>
      </c>
      <c r="AH374" s="228" t="s">
        <v>29</v>
      </c>
      <c r="AI374" s="492"/>
      <c r="AJ374" s="492"/>
      <c r="AK374" s="492"/>
      <c r="AL374" s="492"/>
      <c r="AM374" s="492"/>
      <c r="AN374" s="492"/>
      <c r="AO374" s="492"/>
      <c r="AP374" s="305">
        <f t="shared" si="346"/>
        <v>0</v>
      </c>
      <c r="AQ374" s="234">
        <v>0</v>
      </c>
      <c r="AR374" s="234">
        <v>0</v>
      </c>
      <c r="AS374" s="234">
        <v>0</v>
      </c>
      <c r="AT374" s="277">
        <f t="shared" si="347"/>
        <v>0</v>
      </c>
      <c r="AU374" s="278">
        <f t="shared" si="348"/>
        <v>0</v>
      </c>
    </row>
    <row r="375" spans="1:134" x14ac:dyDescent="0.35">
      <c r="A375" s="415">
        <v>6</v>
      </c>
      <c r="B375" s="228" t="s">
        <v>30</v>
      </c>
      <c r="C375" s="492"/>
      <c r="D375" s="492"/>
      <c r="E375" s="492"/>
      <c r="F375" s="492"/>
      <c r="G375" s="492"/>
      <c r="H375" s="492"/>
      <c r="I375" s="492"/>
      <c r="J375" s="234">
        <v>0</v>
      </c>
      <c r="K375" s="234">
        <v>0</v>
      </c>
      <c r="L375" s="234">
        <v>0</v>
      </c>
      <c r="M375" s="236">
        <f t="shared" si="330"/>
        <v>0</v>
      </c>
      <c r="N375" s="223"/>
      <c r="P375" s="415">
        <v>6</v>
      </c>
      <c r="Q375" s="228" t="s">
        <v>30</v>
      </c>
      <c r="R375" s="492"/>
      <c r="S375" s="492"/>
      <c r="T375" s="492"/>
      <c r="U375" s="492"/>
      <c r="V375" s="492"/>
      <c r="W375" s="492"/>
      <c r="X375" s="492"/>
      <c r="Y375" s="164">
        <f t="shared" si="343"/>
        <v>0</v>
      </c>
      <c r="Z375" s="234">
        <v>0</v>
      </c>
      <c r="AA375" s="234">
        <v>0</v>
      </c>
      <c r="AB375" s="234">
        <v>0</v>
      </c>
      <c r="AC375" s="295">
        <f t="shared" si="344"/>
        <v>0</v>
      </c>
      <c r="AD375" s="296">
        <f t="shared" si="345"/>
        <v>0</v>
      </c>
      <c r="AE375" s="223"/>
      <c r="AG375" s="415">
        <v>6</v>
      </c>
      <c r="AH375" s="228" t="s">
        <v>30</v>
      </c>
      <c r="AI375" s="492"/>
      <c r="AJ375" s="492"/>
      <c r="AK375" s="492"/>
      <c r="AL375" s="492"/>
      <c r="AM375" s="492"/>
      <c r="AN375" s="492"/>
      <c r="AO375" s="492"/>
      <c r="AP375" s="305">
        <f t="shared" si="346"/>
        <v>0</v>
      </c>
      <c r="AQ375" s="234">
        <v>0</v>
      </c>
      <c r="AR375" s="234">
        <v>0</v>
      </c>
      <c r="AS375" s="234">
        <v>0</v>
      </c>
      <c r="AT375" s="277">
        <f t="shared" si="347"/>
        <v>0</v>
      </c>
      <c r="AU375" s="278">
        <f t="shared" si="348"/>
        <v>0</v>
      </c>
    </row>
    <row r="376" spans="1:134" x14ac:dyDescent="0.35">
      <c r="A376" s="415">
        <v>7</v>
      </c>
      <c r="B376" s="228" t="s">
        <v>34</v>
      </c>
      <c r="C376" s="492"/>
      <c r="D376" s="492"/>
      <c r="E376" s="492"/>
      <c r="F376" s="492"/>
      <c r="G376" s="492"/>
      <c r="H376" s="492"/>
      <c r="I376" s="492"/>
      <c r="J376" s="234">
        <v>0</v>
      </c>
      <c r="K376" s="234">
        <v>0</v>
      </c>
      <c r="L376" s="234">
        <v>0</v>
      </c>
      <c r="M376" s="236">
        <f t="shared" si="330"/>
        <v>0</v>
      </c>
      <c r="N376" s="223"/>
      <c r="P376" s="415">
        <v>7</v>
      </c>
      <c r="Q376" s="228" t="s">
        <v>34</v>
      </c>
      <c r="R376" s="492"/>
      <c r="S376" s="492"/>
      <c r="T376" s="492"/>
      <c r="U376" s="492"/>
      <c r="V376" s="492"/>
      <c r="W376" s="492"/>
      <c r="X376" s="492"/>
      <c r="Y376" s="164">
        <f t="shared" si="343"/>
        <v>0</v>
      </c>
      <c r="Z376" s="234">
        <v>0</v>
      </c>
      <c r="AA376" s="234">
        <v>0</v>
      </c>
      <c r="AB376" s="234">
        <v>0</v>
      </c>
      <c r="AC376" s="295">
        <f t="shared" si="344"/>
        <v>0</v>
      </c>
      <c r="AD376" s="296">
        <f t="shared" si="345"/>
        <v>0</v>
      </c>
      <c r="AE376" s="223"/>
      <c r="AG376" s="415">
        <v>7</v>
      </c>
      <c r="AH376" s="228" t="s">
        <v>34</v>
      </c>
      <c r="AI376" s="492"/>
      <c r="AJ376" s="492"/>
      <c r="AK376" s="492"/>
      <c r="AL376" s="492"/>
      <c r="AM376" s="492"/>
      <c r="AN376" s="492"/>
      <c r="AO376" s="492"/>
      <c r="AP376" s="305">
        <f t="shared" si="346"/>
        <v>0</v>
      </c>
      <c r="AQ376" s="234">
        <v>0</v>
      </c>
      <c r="AR376" s="234">
        <v>0</v>
      </c>
      <c r="AS376" s="234">
        <v>0</v>
      </c>
      <c r="AT376" s="277">
        <f t="shared" si="347"/>
        <v>0</v>
      </c>
      <c r="AU376" s="278">
        <f t="shared" si="348"/>
        <v>0</v>
      </c>
    </row>
    <row r="377" spans="1:134" x14ac:dyDescent="0.35">
      <c r="A377" s="415">
        <v>8</v>
      </c>
      <c r="B377" s="228" t="s">
        <v>35</v>
      </c>
      <c r="C377" s="492"/>
      <c r="D377" s="492"/>
      <c r="E377" s="492"/>
      <c r="F377" s="492"/>
      <c r="G377" s="492"/>
      <c r="H377" s="492"/>
      <c r="I377" s="492"/>
      <c r="J377" s="234">
        <v>0</v>
      </c>
      <c r="K377" s="234">
        <v>0</v>
      </c>
      <c r="L377" s="234">
        <v>0</v>
      </c>
      <c r="M377" s="236">
        <f>SUM(J377:L377)</f>
        <v>0</v>
      </c>
      <c r="N377" s="223"/>
      <c r="P377" s="415">
        <v>8</v>
      </c>
      <c r="Q377" s="228" t="s">
        <v>35</v>
      </c>
      <c r="R377" s="492"/>
      <c r="S377" s="492"/>
      <c r="T377" s="492"/>
      <c r="U377" s="492"/>
      <c r="V377" s="492"/>
      <c r="W377" s="492"/>
      <c r="X377" s="492"/>
      <c r="Y377" s="164">
        <f t="shared" si="343"/>
        <v>0</v>
      </c>
      <c r="Z377" s="234">
        <v>0</v>
      </c>
      <c r="AA377" s="234">
        <v>0</v>
      </c>
      <c r="AB377" s="234">
        <v>0</v>
      </c>
      <c r="AC377" s="295">
        <f t="shared" si="344"/>
        <v>0</v>
      </c>
      <c r="AD377" s="296">
        <f t="shared" si="345"/>
        <v>0</v>
      </c>
      <c r="AE377" s="223"/>
      <c r="AG377" s="415">
        <v>8</v>
      </c>
      <c r="AH377" s="228" t="s">
        <v>35</v>
      </c>
      <c r="AI377" s="492"/>
      <c r="AJ377" s="492"/>
      <c r="AK377" s="492"/>
      <c r="AL377" s="492"/>
      <c r="AM377" s="492"/>
      <c r="AN377" s="492"/>
      <c r="AO377" s="492"/>
      <c r="AP377" s="305">
        <f t="shared" si="346"/>
        <v>0</v>
      </c>
      <c r="AQ377" s="234">
        <v>0</v>
      </c>
      <c r="AR377" s="234">
        <v>0</v>
      </c>
      <c r="AS377" s="234">
        <v>0</v>
      </c>
      <c r="AT377" s="277">
        <f t="shared" si="347"/>
        <v>0</v>
      </c>
      <c r="AU377" s="278">
        <f t="shared" si="348"/>
        <v>0</v>
      </c>
    </row>
    <row r="378" spans="1:134" x14ac:dyDescent="0.35">
      <c r="A378" s="415">
        <v>9</v>
      </c>
      <c r="B378" s="228" t="s">
        <v>50</v>
      </c>
      <c r="C378" s="492"/>
      <c r="D378" s="492"/>
      <c r="E378" s="492"/>
      <c r="F378" s="492"/>
      <c r="G378" s="492"/>
      <c r="H378" s="492"/>
      <c r="I378" s="492"/>
      <c r="J378" s="234">
        <v>0</v>
      </c>
      <c r="K378" s="234">
        <v>0</v>
      </c>
      <c r="L378" s="234">
        <v>0</v>
      </c>
      <c r="M378" s="236">
        <f t="shared" si="330"/>
        <v>0</v>
      </c>
      <c r="N378" s="223"/>
      <c r="P378" s="415">
        <v>9</v>
      </c>
      <c r="Q378" s="228" t="s">
        <v>50</v>
      </c>
      <c r="R378" s="492"/>
      <c r="S378" s="492"/>
      <c r="T378" s="492"/>
      <c r="U378" s="492"/>
      <c r="V378" s="492"/>
      <c r="W378" s="492"/>
      <c r="X378" s="492"/>
      <c r="Y378" s="164">
        <f t="shared" si="343"/>
        <v>0</v>
      </c>
      <c r="Z378" s="234">
        <v>0</v>
      </c>
      <c r="AA378" s="234">
        <v>0</v>
      </c>
      <c r="AB378" s="234">
        <v>0</v>
      </c>
      <c r="AC378" s="295">
        <f t="shared" si="344"/>
        <v>0</v>
      </c>
      <c r="AD378" s="296">
        <f t="shared" si="345"/>
        <v>0</v>
      </c>
      <c r="AE378" s="223"/>
      <c r="AG378" s="415">
        <v>9</v>
      </c>
      <c r="AH378" s="228" t="s">
        <v>50</v>
      </c>
      <c r="AI378" s="492"/>
      <c r="AJ378" s="492"/>
      <c r="AK378" s="492"/>
      <c r="AL378" s="492"/>
      <c r="AM378" s="492"/>
      <c r="AN378" s="492"/>
      <c r="AO378" s="492"/>
      <c r="AP378" s="305">
        <f t="shared" si="346"/>
        <v>0</v>
      </c>
      <c r="AQ378" s="234">
        <v>0</v>
      </c>
      <c r="AR378" s="234">
        <v>0</v>
      </c>
      <c r="AS378" s="234">
        <v>0</v>
      </c>
      <c r="AT378" s="277">
        <f t="shared" si="347"/>
        <v>0</v>
      </c>
      <c r="AU378" s="278">
        <f t="shared" si="348"/>
        <v>0</v>
      </c>
    </row>
    <row r="379" spans="1:134" x14ac:dyDescent="0.35">
      <c r="A379" s="229">
        <v>10</v>
      </c>
      <c r="B379" s="313" t="s">
        <v>205</v>
      </c>
      <c r="C379" s="623"/>
      <c r="D379" s="623"/>
      <c r="E379" s="623"/>
      <c r="F379" s="623"/>
      <c r="G379" s="623"/>
      <c r="H379" s="623"/>
      <c r="I379" s="623"/>
      <c r="J379" s="234">
        <v>0</v>
      </c>
      <c r="K379" s="234">
        <v>0</v>
      </c>
      <c r="L379" s="234">
        <v>0</v>
      </c>
      <c r="M379" s="236">
        <f t="shared" si="330"/>
        <v>0</v>
      </c>
      <c r="N379" s="223"/>
      <c r="P379" s="229">
        <v>10</v>
      </c>
      <c r="Q379" s="313" t="s">
        <v>205</v>
      </c>
      <c r="R379" s="623"/>
      <c r="S379" s="623"/>
      <c r="T379" s="623"/>
      <c r="U379" s="623"/>
      <c r="V379" s="623"/>
      <c r="W379" s="623"/>
      <c r="X379" s="623"/>
      <c r="Y379" s="164">
        <f t="shared" si="343"/>
        <v>0</v>
      </c>
      <c r="Z379" s="234">
        <v>0</v>
      </c>
      <c r="AA379" s="234">
        <v>0</v>
      </c>
      <c r="AB379" s="234">
        <v>0</v>
      </c>
      <c r="AC379" s="295">
        <f t="shared" si="344"/>
        <v>0</v>
      </c>
      <c r="AD379" s="296">
        <f t="shared" si="345"/>
        <v>0</v>
      </c>
      <c r="AE379" s="223"/>
      <c r="AG379" s="229">
        <v>10</v>
      </c>
      <c r="AH379" s="313" t="s">
        <v>205</v>
      </c>
      <c r="AI379" s="623"/>
      <c r="AJ379" s="623"/>
      <c r="AK379" s="623"/>
      <c r="AL379" s="623"/>
      <c r="AM379" s="623"/>
      <c r="AN379" s="623"/>
      <c r="AO379" s="623"/>
      <c r="AP379" s="305">
        <f t="shared" si="346"/>
        <v>0</v>
      </c>
      <c r="AQ379" s="234">
        <v>0</v>
      </c>
      <c r="AR379" s="234">
        <v>0</v>
      </c>
      <c r="AS379" s="234">
        <v>0</v>
      </c>
      <c r="AT379" s="277">
        <f t="shared" si="347"/>
        <v>0</v>
      </c>
      <c r="AU379" s="278">
        <f t="shared" si="348"/>
        <v>0</v>
      </c>
    </row>
    <row r="380" spans="1:134" x14ac:dyDescent="0.35">
      <c r="A380" s="229">
        <v>11</v>
      </c>
      <c r="B380" s="313" t="s">
        <v>205</v>
      </c>
      <c r="C380" s="623"/>
      <c r="D380" s="623"/>
      <c r="E380" s="623"/>
      <c r="F380" s="623"/>
      <c r="G380" s="623"/>
      <c r="H380" s="623"/>
      <c r="I380" s="623"/>
      <c r="J380" s="234">
        <v>0</v>
      </c>
      <c r="K380" s="234">
        <v>0</v>
      </c>
      <c r="L380" s="234">
        <v>0</v>
      </c>
      <c r="M380" s="236">
        <f>SUM(J380:L380)</f>
        <v>0</v>
      </c>
      <c r="N380" s="223"/>
      <c r="P380" s="229">
        <v>11</v>
      </c>
      <c r="Q380" s="313" t="s">
        <v>205</v>
      </c>
      <c r="R380" s="623"/>
      <c r="S380" s="623"/>
      <c r="T380" s="623"/>
      <c r="U380" s="623"/>
      <c r="V380" s="623"/>
      <c r="W380" s="623"/>
      <c r="X380" s="623"/>
      <c r="Y380" s="164">
        <f t="shared" si="343"/>
        <v>0</v>
      </c>
      <c r="Z380" s="234">
        <v>0</v>
      </c>
      <c r="AA380" s="234">
        <v>0</v>
      </c>
      <c r="AB380" s="234">
        <v>0</v>
      </c>
      <c r="AC380" s="295">
        <f>SUM(Z380:AB380)</f>
        <v>0</v>
      </c>
      <c r="AD380" s="296">
        <f t="shared" si="345"/>
        <v>0</v>
      </c>
      <c r="AE380" s="223"/>
      <c r="AG380" s="229">
        <v>11</v>
      </c>
      <c r="AH380" s="313" t="s">
        <v>205</v>
      </c>
      <c r="AI380" s="623"/>
      <c r="AJ380" s="623"/>
      <c r="AK380" s="623"/>
      <c r="AL380" s="623"/>
      <c r="AM380" s="623"/>
      <c r="AN380" s="623"/>
      <c r="AO380" s="623"/>
      <c r="AP380" s="305">
        <f t="shared" si="346"/>
        <v>0</v>
      </c>
      <c r="AQ380" s="234">
        <v>0</v>
      </c>
      <c r="AR380" s="234">
        <v>0</v>
      </c>
      <c r="AS380" s="234">
        <v>0</v>
      </c>
      <c r="AT380" s="277">
        <f>SUM(AQ380:AS380)</f>
        <v>0</v>
      </c>
      <c r="AU380" s="278">
        <f t="shared" si="348"/>
        <v>0</v>
      </c>
    </row>
    <row r="381" spans="1:134" ht="16" thickBot="1" x14ac:dyDescent="0.4">
      <c r="A381" s="578" t="s">
        <v>36</v>
      </c>
      <c r="B381" s="579"/>
      <c r="C381" s="579"/>
      <c r="D381" s="579"/>
      <c r="E381" s="579"/>
      <c r="F381" s="579"/>
      <c r="G381" s="579"/>
      <c r="H381" s="579"/>
      <c r="I381" s="579"/>
      <c r="J381" s="250">
        <f>SUM(J370:J380)</f>
        <v>0</v>
      </c>
      <c r="K381" s="250">
        <f t="shared" ref="K381:L381" si="349">SUM(K370:K380)</f>
        <v>0</v>
      </c>
      <c r="L381" s="250">
        <f t="shared" si="349"/>
        <v>0</v>
      </c>
      <c r="M381" s="237">
        <f>SUM(J381:L381)</f>
        <v>0</v>
      </c>
      <c r="N381" s="223"/>
      <c r="P381" s="578" t="s">
        <v>36</v>
      </c>
      <c r="Q381" s="579"/>
      <c r="R381" s="579"/>
      <c r="S381" s="579"/>
      <c r="T381" s="579"/>
      <c r="U381" s="579"/>
      <c r="V381" s="579"/>
      <c r="W381" s="579"/>
      <c r="X381" s="579"/>
      <c r="Y381" s="200">
        <f t="shared" si="343"/>
        <v>0</v>
      </c>
      <c r="Z381" s="293">
        <f>SUM(Z370:Z380)</f>
        <v>0</v>
      </c>
      <c r="AA381" s="293">
        <f t="shared" ref="AA381" si="350">SUM(AA370:AA380)</f>
        <v>0</v>
      </c>
      <c r="AB381" s="293">
        <f>SUM(AB370:AB380)</f>
        <v>0</v>
      </c>
      <c r="AC381" s="293">
        <f t="shared" ref="AC381:AD381" si="351">SUM(AC370:AC380)</f>
        <v>0</v>
      </c>
      <c r="AD381" s="294">
        <f t="shared" si="351"/>
        <v>0</v>
      </c>
      <c r="AE381" s="223"/>
      <c r="AG381" s="578" t="s">
        <v>36</v>
      </c>
      <c r="AH381" s="579"/>
      <c r="AI381" s="579"/>
      <c r="AJ381" s="579"/>
      <c r="AK381" s="579"/>
      <c r="AL381" s="579"/>
      <c r="AM381" s="579"/>
      <c r="AN381" s="579"/>
      <c r="AO381" s="579"/>
      <c r="AP381" s="306">
        <f t="shared" si="346"/>
        <v>0</v>
      </c>
      <c r="AQ381" s="275">
        <f>SUM(AQ370:AQ380)</f>
        <v>0</v>
      </c>
      <c r="AR381" s="275">
        <f t="shared" ref="AR381:AU381" si="352">SUM(AR370:AR380)</f>
        <v>0</v>
      </c>
      <c r="AS381" s="275">
        <f t="shared" si="352"/>
        <v>0</v>
      </c>
      <c r="AT381" s="275">
        <f t="shared" si="352"/>
        <v>0</v>
      </c>
      <c r="AU381" s="276">
        <f t="shared" si="352"/>
        <v>0</v>
      </c>
    </row>
    <row r="382" spans="1:134" s="358" customFormat="1" ht="3.75" customHeight="1" x14ac:dyDescent="0.35">
      <c r="B382" s="281"/>
      <c r="C382" s="284"/>
      <c r="D382" s="284"/>
      <c r="E382" s="284"/>
      <c r="F382" s="284"/>
      <c r="G382" s="284"/>
      <c r="H382" s="284"/>
      <c r="I382" s="284"/>
      <c r="J382" s="283"/>
      <c r="K382" s="283"/>
      <c r="L382" s="283"/>
      <c r="M382" s="246"/>
      <c r="N382" s="223"/>
      <c r="Q382" s="281"/>
      <c r="R382" s="284"/>
      <c r="S382" s="284"/>
      <c r="T382" s="284"/>
      <c r="U382" s="284"/>
      <c r="V382" s="284"/>
      <c r="W382" s="284"/>
      <c r="X382" s="284"/>
      <c r="Y382" s="304"/>
      <c r="Z382" s="283"/>
      <c r="AA382" s="283"/>
      <c r="AB382" s="283"/>
      <c r="AC382" s="246"/>
      <c r="AD382" s="246"/>
      <c r="AE382" s="223"/>
      <c r="AH382" s="281"/>
      <c r="AI382" s="284"/>
      <c r="AJ382" s="284"/>
      <c r="AK382" s="284"/>
      <c r="AL382" s="284"/>
      <c r="AM382" s="284"/>
      <c r="AN382" s="284"/>
      <c r="AO382" s="284"/>
      <c r="AP382" s="304"/>
      <c r="AQ382" s="283"/>
      <c r="AR382" s="283"/>
      <c r="AS382" s="283"/>
      <c r="AT382" s="246"/>
      <c r="AU382" s="246"/>
      <c r="AW382" s="357"/>
      <c r="AX382" s="357"/>
      <c r="AY382" s="357"/>
      <c r="AZ382" s="357"/>
      <c r="BA382" s="357"/>
      <c r="BB382" s="357"/>
      <c r="BC382" s="357"/>
      <c r="BD382" s="357"/>
      <c r="BE382" s="357"/>
      <c r="BF382" s="357"/>
      <c r="BG382" s="357"/>
      <c r="BH382" s="357"/>
      <c r="BI382" s="357"/>
      <c r="BJ382" s="357"/>
      <c r="BK382" s="357"/>
      <c r="BL382" s="357"/>
      <c r="BM382" s="357"/>
      <c r="BN382" s="357"/>
      <c r="BO382" s="357"/>
      <c r="BP382" s="357"/>
      <c r="BQ382" s="357"/>
      <c r="BR382" s="357"/>
      <c r="BS382" s="357"/>
      <c r="BT382" s="357"/>
      <c r="BU382" s="357"/>
      <c r="BV382" s="357"/>
      <c r="BW382" s="357"/>
      <c r="BX382" s="357"/>
      <c r="BY382" s="357"/>
      <c r="BZ382" s="357"/>
      <c r="CA382" s="357"/>
      <c r="CB382" s="357"/>
      <c r="CC382" s="357"/>
      <c r="CD382" s="357"/>
      <c r="CE382" s="357"/>
      <c r="CF382" s="357"/>
      <c r="CG382" s="357"/>
      <c r="CH382" s="357"/>
      <c r="CI382" s="357"/>
      <c r="CJ382" s="357"/>
      <c r="CK382" s="357"/>
      <c r="CL382" s="357"/>
      <c r="CM382" s="357"/>
      <c r="CN382" s="357"/>
      <c r="CO382" s="357"/>
      <c r="CP382" s="357"/>
      <c r="CQ382" s="357"/>
      <c r="CR382" s="357"/>
      <c r="CS382" s="357"/>
      <c r="CT382" s="357"/>
      <c r="CU382" s="357"/>
      <c r="CV382" s="357"/>
      <c r="CW382" s="357"/>
      <c r="CX382" s="357"/>
      <c r="CY382" s="357"/>
      <c r="CZ382" s="357"/>
      <c r="DA382" s="357"/>
      <c r="DB382" s="357"/>
      <c r="DC382" s="357"/>
      <c r="DD382" s="357"/>
      <c r="DE382" s="357"/>
      <c r="DF382" s="357"/>
      <c r="DG382" s="357"/>
      <c r="DH382" s="357"/>
      <c r="DI382" s="357"/>
      <c r="DJ382" s="357"/>
      <c r="DK382" s="357"/>
      <c r="DL382" s="357"/>
      <c r="DM382" s="357"/>
      <c r="DN382" s="357"/>
      <c r="DO382" s="357"/>
      <c r="DP382" s="357"/>
      <c r="DQ382" s="357"/>
      <c r="DR382" s="357"/>
      <c r="DS382" s="357"/>
      <c r="DT382" s="357"/>
      <c r="DU382" s="357"/>
      <c r="DV382" s="357"/>
      <c r="DW382" s="357"/>
      <c r="DX382" s="357"/>
      <c r="DY382" s="357"/>
      <c r="DZ382" s="357"/>
      <c r="EA382" s="357"/>
      <c r="EB382" s="357"/>
      <c r="EC382" s="357"/>
      <c r="ED382" s="357"/>
    </row>
    <row r="383" spans="1:134" ht="3.75" customHeight="1" thickBot="1" x14ac:dyDescent="0.4">
      <c r="A383" s="242"/>
      <c r="B383" s="242"/>
      <c r="C383" s="242"/>
      <c r="D383" s="242"/>
      <c r="E383" s="242"/>
      <c r="F383" s="242"/>
      <c r="G383" s="242"/>
      <c r="H383" s="242"/>
      <c r="I383" s="413"/>
      <c r="J383" s="246"/>
      <c r="K383" s="246"/>
      <c r="L383" s="246"/>
      <c r="M383" s="246"/>
      <c r="N383" s="223"/>
      <c r="P383" s="242"/>
      <c r="Q383" s="242"/>
      <c r="R383" s="242"/>
      <c r="S383" s="242"/>
      <c r="T383" s="242"/>
      <c r="U383" s="242"/>
      <c r="V383" s="242"/>
      <c r="W383" s="242"/>
      <c r="X383" s="413"/>
      <c r="Y383" s="246"/>
      <c r="Z383" s="246"/>
      <c r="AA383" s="246"/>
      <c r="AB383" s="246"/>
      <c r="AC383" s="246"/>
      <c r="AD383" s="246"/>
      <c r="AE383" s="223"/>
      <c r="AG383" s="242"/>
      <c r="AH383" s="242"/>
      <c r="AI383" s="242"/>
      <c r="AJ383" s="242"/>
      <c r="AK383" s="242"/>
      <c r="AL383" s="242"/>
      <c r="AM383" s="242"/>
      <c r="AN383" s="242"/>
      <c r="AO383" s="413"/>
      <c r="AP383" s="246"/>
      <c r="AQ383" s="246"/>
      <c r="AR383" s="246"/>
      <c r="AS383" s="246"/>
      <c r="AT383" s="246"/>
      <c r="AU383" s="246"/>
    </row>
    <row r="384" spans="1:134" x14ac:dyDescent="0.35">
      <c r="A384" s="544" t="s">
        <v>189</v>
      </c>
      <c r="B384" s="545"/>
      <c r="C384" s="545"/>
      <c r="D384" s="545"/>
      <c r="E384" s="545"/>
      <c r="F384" s="545"/>
      <c r="G384" s="545"/>
      <c r="H384" s="545"/>
      <c r="I384" s="545"/>
      <c r="J384" s="244">
        <f>SUM(J381, J367, J361, H354)</f>
        <v>0</v>
      </c>
      <c r="K384" s="244">
        <f>SUM(K381, K367, K361, K354)</f>
        <v>0</v>
      </c>
      <c r="L384" s="244">
        <f>SUM(L381, L367, L361, L354)</f>
        <v>0</v>
      </c>
      <c r="M384" s="245">
        <f>SUM(J384:L384)</f>
        <v>0</v>
      </c>
      <c r="N384" s="223"/>
      <c r="P384" s="544" t="s">
        <v>182</v>
      </c>
      <c r="Q384" s="545"/>
      <c r="R384" s="545"/>
      <c r="S384" s="545"/>
      <c r="T384" s="545"/>
      <c r="U384" s="545"/>
      <c r="V384" s="545"/>
      <c r="W384" s="545"/>
      <c r="X384" s="545"/>
      <c r="Y384" s="199">
        <f t="shared" ref="Y384:Y385" si="353">AU304</f>
        <v>0</v>
      </c>
      <c r="Z384" s="300">
        <f>SUM(Z381, Z367, Z361, X354)</f>
        <v>0</v>
      </c>
      <c r="AA384" s="300">
        <f>SUM(AA381, AA367, AA361, AA354)</f>
        <v>0</v>
      </c>
      <c r="AB384" s="300">
        <f>SUM(AB381, AB367, AB361, AB354, )</f>
        <v>0</v>
      </c>
      <c r="AC384" s="300">
        <f t="shared" ref="AC384" si="354">SUM(Z384:AB384)</f>
        <v>0</v>
      </c>
      <c r="AD384" s="301">
        <f>M384-AC384</f>
        <v>0</v>
      </c>
      <c r="AE384" s="246"/>
      <c r="AG384" s="544" t="s">
        <v>182</v>
      </c>
      <c r="AH384" s="545"/>
      <c r="AI384" s="545"/>
      <c r="AJ384" s="545"/>
      <c r="AK384" s="545"/>
      <c r="AL384" s="545"/>
      <c r="AM384" s="545"/>
      <c r="AN384" s="545"/>
      <c r="AO384" s="545"/>
      <c r="AP384" s="205">
        <f t="shared" ref="AP384:AP385" si="355">AU304</f>
        <v>0</v>
      </c>
      <c r="AQ384" s="286">
        <f>SUM( AQ381, AQ367, AQ361, AO354)</f>
        <v>0</v>
      </c>
      <c r="AR384" s="286">
        <f>SUM( AR381, AR367, AR361, AR354)</f>
        <v>0</v>
      </c>
      <c r="AS384" s="286">
        <f>SUM(AS381, AS367, AS361, AS354, )</f>
        <v>0</v>
      </c>
      <c r="AT384" s="286">
        <f t="shared" ref="AT384" si="356">SUM(AQ384:AS384)</f>
        <v>0</v>
      </c>
      <c r="AU384" s="287">
        <f>IF($S$393&lt;&gt;0, AC384+AP384-AT384, M384+AP384-AT384)</f>
        <v>0</v>
      </c>
      <c r="AV384" s="246"/>
    </row>
    <row r="385" spans="1:134" ht="16" thickBot="1" x14ac:dyDescent="0.4">
      <c r="A385" s="540" t="s">
        <v>183</v>
      </c>
      <c r="B385" s="541"/>
      <c r="C385" s="541"/>
      <c r="D385" s="541"/>
      <c r="E385" s="541"/>
      <c r="F385" s="541"/>
      <c r="G385" s="541"/>
      <c r="H385" s="541"/>
      <c r="I385" s="541"/>
      <c r="J385" s="593">
        <f>SUM(K381, L381, K367, L367, K361, L361, K354, L354)</f>
        <v>0</v>
      </c>
      <c r="K385" s="593"/>
      <c r="L385" s="593"/>
      <c r="M385" s="594"/>
      <c r="N385" s="223"/>
      <c r="P385" s="540" t="s">
        <v>183</v>
      </c>
      <c r="Q385" s="541"/>
      <c r="R385" s="541"/>
      <c r="S385" s="541"/>
      <c r="T385" s="541"/>
      <c r="U385" s="541"/>
      <c r="V385" s="541"/>
      <c r="W385" s="541"/>
      <c r="X385" s="541"/>
      <c r="Y385" s="200">
        <f t="shared" si="353"/>
        <v>0</v>
      </c>
      <c r="Z385" s="588">
        <f>SUM(AA381, AB381, AA367, AB367, AA361, AB361, AA354, AB354)</f>
        <v>0</v>
      </c>
      <c r="AA385" s="588"/>
      <c r="AB385" s="588"/>
      <c r="AC385" s="588"/>
      <c r="AD385" s="330">
        <f>M385-Z385</f>
        <v>0</v>
      </c>
      <c r="AE385" s="223"/>
      <c r="AG385" s="540" t="s">
        <v>183</v>
      </c>
      <c r="AH385" s="541"/>
      <c r="AI385" s="541"/>
      <c r="AJ385" s="541"/>
      <c r="AK385" s="541"/>
      <c r="AL385" s="541"/>
      <c r="AM385" s="541"/>
      <c r="AN385" s="541"/>
      <c r="AO385" s="541"/>
      <c r="AP385" s="306">
        <f t="shared" si="355"/>
        <v>0</v>
      </c>
      <c r="AQ385" s="539">
        <f>SUM(AR381, AS381, AR367, AS367, AR361, AS361, AR354, AS354)</f>
        <v>0</v>
      </c>
      <c r="AR385" s="539"/>
      <c r="AS385" s="539"/>
      <c r="AT385" s="539"/>
      <c r="AU385" s="276">
        <f>IF($S$393&lt;&gt;0, AC385+AP385-AQ385, M385+AP385-AQ385)</f>
        <v>0</v>
      </c>
    </row>
    <row r="386" spans="1:134" s="224" customFormat="1" ht="16" thickBot="1" x14ac:dyDescent="0.4">
      <c r="A386" s="358"/>
      <c r="B386" s="413"/>
      <c r="C386" s="413"/>
      <c r="D386" s="413"/>
      <c r="E386" s="413"/>
      <c r="F386" s="413"/>
      <c r="G386" s="413"/>
      <c r="H386" s="413"/>
      <c r="I386" s="413"/>
      <c r="J386" s="258"/>
      <c r="K386" s="258"/>
      <c r="L386" s="258"/>
      <c r="M386" s="358"/>
      <c r="N386" s="223"/>
      <c r="O386" s="357"/>
      <c r="P386" s="358"/>
      <c r="Q386" s="413"/>
      <c r="R386" s="413"/>
      <c r="S386" s="413"/>
      <c r="T386" s="413"/>
      <c r="U386" s="413"/>
      <c r="V386" s="413"/>
      <c r="W386" s="413"/>
      <c r="X386" s="413"/>
      <c r="Y386" s="258"/>
      <c r="Z386" s="258"/>
      <c r="AA386" s="258"/>
      <c r="AB386" s="358"/>
      <c r="AC386" s="358"/>
      <c r="AD386" s="358"/>
      <c r="AE386" s="223"/>
      <c r="AF386" s="357"/>
      <c r="AG386" s="358"/>
      <c r="AH386" s="413"/>
      <c r="AI386" s="413"/>
      <c r="AJ386" s="413"/>
      <c r="AK386" s="413"/>
      <c r="AL386" s="413"/>
      <c r="AM386" s="413"/>
      <c r="AN386" s="413"/>
      <c r="AO386" s="413"/>
      <c r="AP386" s="258"/>
      <c r="AQ386" s="258"/>
      <c r="AR386" s="258"/>
      <c r="AS386" s="358"/>
      <c r="AT386" s="358"/>
      <c r="AU386" s="358"/>
      <c r="AV386" s="357"/>
      <c r="AW386" s="357"/>
      <c r="AX386" s="357"/>
      <c r="AY386" s="357"/>
      <c r="AZ386" s="357"/>
      <c r="BA386" s="357"/>
      <c r="BB386" s="357"/>
      <c r="BC386" s="357"/>
      <c r="BD386" s="357"/>
      <c r="BE386" s="357"/>
      <c r="BF386" s="357"/>
      <c r="BG386" s="357"/>
      <c r="BH386" s="357"/>
      <c r="BI386" s="357"/>
      <c r="BJ386" s="357"/>
      <c r="BK386" s="357"/>
      <c r="BL386" s="357"/>
      <c r="BM386" s="357"/>
      <c r="BN386" s="357"/>
      <c r="BO386" s="357"/>
      <c r="BP386" s="357"/>
      <c r="BQ386" s="357"/>
      <c r="BR386" s="357"/>
      <c r="BS386" s="357"/>
      <c r="BT386" s="357"/>
      <c r="BU386" s="357"/>
      <c r="BV386" s="357"/>
      <c r="BW386" s="357"/>
      <c r="BX386" s="357"/>
      <c r="BY386" s="357"/>
      <c r="BZ386" s="357"/>
      <c r="CA386" s="357"/>
      <c r="CB386" s="357"/>
      <c r="CC386" s="357"/>
      <c r="CD386" s="357"/>
      <c r="CE386" s="357"/>
      <c r="CF386" s="357"/>
      <c r="CG386" s="357"/>
      <c r="CH386" s="357"/>
      <c r="CI386" s="357"/>
      <c r="CJ386" s="357"/>
      <c r="CK386" s="357"/>
      <c r="CL386" s="357"/>
      <c r="CM386" s="357"/>
      <c r="CN386" s="357"/>
      <c r="CO386" s="357"/>
      <c r="CP386" s="357"/>
      <c r="CQ386" s="357"/>
      <c r="CR386" s="357"/>
      <c r="CS386" s="357"/>
      <c r="CT386" s="357"/>
      <c r="CU386" s="357"/>
      <c r="CV386" s="357"/>
      <c r="CW386" s="357"/>
      <c r="CX386" s="357"/>
      <c r="CY386" s="357"/>
      <c r="CZ386" s="357"/>
      <c r="DA386" s="357"/>
      <c r="DB386" s="357"/>
      <c r="DC386" s="357"/>
      <c r="DD386" s="357"/>
      <c r="DE386" s="357"/>
      <c r="DF386" s="357"/>
      <c r="DG386" s="357"/>
      <c r="DH386" s="357"/>
      <c r="DI386" s="357"/>
      <c r="DJ386" s="357"/>
      <c r="DK386" s="357"/>
      <c r="DL386" s="357"/>
      <c r="DM386" s="357"/>
      <c r="DN386" s="357"/>
      <c r="DO386" s="357"/>
      <c r="DP386" s="357"/>
      <c r="DQ386" s="357"/>
      <c r="DR386" s="357"/>
      <c r="DS386" s="357"/>
      <c r="DT386" s="357"/>
      <c r="DU386" s="357"/>
      <c r="DV386" s="357"/>
      <c r="DW386" s="357"/>
      <c r="DX386" s="357"/>
      <c r="DY386" s="357"/>
      <c r="DZ386" s="357"/>
      <c r="EA386" s="357"/>
      <c r="EB386" s="357"/>
      <c r="EC386" s="357"/>
      <c r="ED386" s="357"/>
    </row>
    <row r="387" spans="1:134" s="242" customFormat="1" x14ac:dyDescent="0.35">
      <c r="A387" s="502" t="s">
        <v>100</v>
      </c>
      <c r="B387" s="503"/>
      <c r="C387" s="503"/>
      <c r="D387" s="503"/>
      <c r="E387" s="503"/>
      <c r="F387" s="503"/>
      <c r="G387" s="503"/>
      <c r="H387" s="503"/>
      <c r="I387" s="503"/>
      <c r="J387" s="425" t="s">
        <v>17</v>
      </c>
      <c r="K387" s="542" t="s">
        <v>4</v>
      </c>
      <c r="L387" s="542"/>
      <c r="M387" s="418" t="s">
        <v>49</v>
      </c>
      <c r="N387" s="261"/>
      <c r="P387" s="502" t="s">
        <v>100</v>
      </c>
      <c r="Q387" s="503"/>
      <c r="R387" s="503"/>
      <c r="S387" s="503"/>
      <c r="T387" s="503"/>
      <c r="U387" s="503"/>
      <c r="V387" s="503"/>
      <c r="W387" s="503"/>
      <c r="X387" s="503"/>
      <c r="Y387" s="414" t="s">
        <v>263</v>
      </c>
      <c r="Z387" s="425" t="s">
        <v>77</v>
      </c>
      <c r="AA387" s="542" t="s">
        <v>4</v>
      </c>
      <c r="AB387" s="542"/>
      <c r="AC387" s="414" t="s">
        <v>18</v>
      </c>
      <c r="AD387" s="268" t="s">
        <v>114</v>
      </c>
      <c r="AE387" s="261"/>
      <c r="AG387" s="502" t="s">
        <v>100</v>
      </c>
      <c r="AH387" s="503"/>
      <c r="AI387" s="503"/>
      <c r="AJ387" s="503"/>
      <c r="AK387" s="503"/>
      <c r="AL387" s="503"/>
      <c r="AM387" s="503"/>
      <c r="AN387" s="503"/>
      <c r="AO387" s="503"/>
      <c r="AP387" s="414" t="s">
        <v>263</v>
      </c>
      <c r="AQ387" s="425" t="s">
        <v>212</v>
      </c>
      <c r="AR387" s="542" t="s">
        <v>4</v>
      </c>
      <c r="AS387" s="542"/>
      <c r="AT387" s="414" t="s">
        <v>214</v>
      </c>
      <c r="AU387" s="268" t="s">
        <v>266</v>
      </c>
      <c r="AW387" s="357"/>
      <c r="AX387" s="357"/>
      <c r="AY387" s="357"/>
      <c r="AZ387" s="357"/>
      <c r="BA387" s="357"/>
      <c r="BB387" s="357"/>
      <c r="BC387" s="357"/>
      <c r="BD387" s="357"/>
      <c r="BE387" s="357"/>
      <c r="BF387" s="357"/>
      <c r="BG387" s="357"/>
      <c r="BH387" s="357"/>
      <c r="BI387" s="357"/>
      <c r="BJ387" s="357"/>
      <c r="BK387" s="357"/>
      <c r="BL387" s="357"/>
      <c r="BM387" s="357"/>
      <c r="BN387" s="357"/>
      <c r="BO387" s="357"/>
      <c r="BP387" s="357"/>
      <c r="BQ387" s="357"/>
      <c r="BR387" s="357"/>
      <c r="BS387" s="357"/>
      <c r="BT387" s="357"/>
      <c r="BU387" s="357"/>
      <c r="BV387" s="357"/>
      <c r="BW387" s="357"/>
      <c r="BX387" s="357"/>
      <c r="BY387" s="357"/>
      <c r="BZ387" s="357"/>
      <c r="CA387" s="357"/>
      <c r="CB387" s="357"/>
      <c r="CC387" s="357"/>
      <c r="CD387" s="357"/>
      <c r="CE387" s="357"/>
      <c r="CF387" s="357"/>
      <c r="CG387" s="357"/>
      <c r="CH387" s="357"/>
      <c r="CI387" s="357"/>
      <c r="CJ387" s="357"/>
      <c r="CK387" s="357"/>
      <c r="CL387" s="357"/>
      <c r="CM387" s="357"/>
      <c r="CN387" s="357"/>
      <c r="CO387" s="357"/>
      <c r="CP387" s="357"/>
      <c r="CQ387" s="357"/>
      <c r="CR387" s="357"/>
      <c r="CS387" s="357"/>
      <c r="CT387" s="357"/>
      <c r="CU387" s="357"/>
      <c r="CV387" s="357"/>
      <c r="CW387" s="357"/>
      <c r="CX387" s="357"/>
      <c r="CY387" s="357"/>
      <c r="CZ387" s="357"/>
      <c r="DA387" s="357"/>
      <c r="DB387" s="357"/>
      <c r="DC387" s="357"/>
      <c r="DD387" s="357"/>
      <c r="DE387" s="357"/>
      <c r="DF387" s="357"/>
      <c r="DG387" s="357"/>
      <c r="DH387" s="357"/>
      <c r="DI387" s="357"/>
      <c r="DJ387" s="357"/>
      <c r="DK387" s="357"/>
      <c r="DL387" s="357"/>
      <c r="DM387" s="357"/>
      <c r="DN387" s="357"/>
      <c r="DO387" s="357"/>
      <c r="DP387" s="357"/>
      <c r="DQ387" s="357"/>
      <c r="DR387" s="357"/>
      <c r="DS387" s="357"/>
      <c r="DT387" s="357"/>
      <c r="DU387" s="357"/>
      <c r="DV387" s="357"/>
      <c r="DW387" s="357"/>
      <c r="DX387" s="357"/>
      <c r="DY387" s="357"/>
      <c r="DZ387" s="357"/>
      <c r="EA387" s="357"/>
      <c r="EB387" s="357"/>
      <c r="EC387" s="357"/>
      <c r="ED387" s="357"/>
    </row>
    <row r="388" spans="1:134" ht="16" thickBot="1" x14ac:dyDescent="0.4">
      <c r="A388" s="540" t="s">
        <v>37</v>
      </c>
      <c r="B388" s="541"/>
      <c r="C388" s="541"/>
      <c r="D388" s="541"/>
      <c r="E388" s="541"/>
      <c r="F388" s="541"/>
      <c r="G388" s="541"/>
      <c r="H388" s="541"/>
      <c r="I388" s="541"/>
      <c r="J388" s="243">
        <f>(SUM(J381, J367, J361, H354))*'Cumulative Budget'!$G$36</f>
        <v>0</v>
      </c>
      <c r="K388" s="593">
        <f>(SUM(K381, L381, K367, L367, K361, L361, K354, L354))*'Cumulative Budget'!$G$36</f>
        <v>0</v>
      </c>
      <c r="L388" s="593"/>
      <c r="M388" s="237">
        <f t="shared" ref="M388" si="357">SUM(J388:L388)</f>
        <v>0</v>
      </c>
      <c r="N388" s="223"/>
      <c r="P388" s="540" t="s">
        <v>37</v>
      </c>
      <c r="Q388" s="541"/>
      <c r="R388" s="541"/>
      <c r="S388" s="541"/>
      <c r="T388" s="541"/>
      <c r="U388" s="541"/>
      <c r="V388" s="541"/>
      <c r="W388" s="541"/>
      <c r="X388" s="541"/>
      <c r="Y388" s="200">
        <f t="shared" ref="Y388" si="358">AU308</f>
        <v>0</v>
      </c>
      <c r="Z388" s="302">
        <f>(SUM(Z381, Z367, Z361, X354))*'Cumulative Budget'!$G$36</f>
        <v>0</v>
      </c>
      <c r="AA388" s="588">
        <f>(SUM(AA381, AB381, AA367, AB367, AA361, AB361, AA354, AB354))*'Cumulative Budget'!$G$36</f>
        <v>0</v>
      </c>
      <c r="AB388" s="588"/>
      <c r="AC388" s="293">
        <f t="shared" ref="AC388" si="359">SUM(Z388:AB388)</f>
        <v>0</v>
      </c>
      <c r="AD388" s="294">
        <f t="shared" ref="AD388" si="360">M388-AC388</f>
        <v>0</v>
      </c>
      <c r="AE388" s="223"/>
      <c r="AG388" s="540" t="s">
        <v>37</v>
      </c>
      <c r="AH388" s="541"/>
      <c r="AI388" s="541"/>
      <c r="AJ388" s="541"/>
      <c r="AK388" s="541"/>
      <c r="AL388" s="541"/>
      <c r="AM388" s="541"/>
      <c r="AN388" s="541"/>
      <c r="AO388" s="541"/>
      <c r="AP388" s="306">
        <f t="shared" ref="AP388:AP390" si="361">AU308</f>
        <v>0</v>
      </c>
      <c r="AQ388" s="443">
        <v>0</v>
      </c>
      <c r="AR388" s="563">
        <v>0</v>
      </c>
      <c r="AS388" s="563"/>
      <c r="AT388" s="275">
        <f>SUM(AQ388:AS388)</f>
        <v>0</v>
      </c>
      <c r="AU388" s="276">
        <f>IF($S$393&lt;&gt;0, AC388+AP388-AT388, M388+AP388-AT388)</f>
        <v>0</v>
      </c>
    </row>
    <row r="389" spans="1:134" s="358" customFormat="1" ht="16" thickBot="1" x14ac:dyDescent="0.4">
      <c r="A389" s="359" t="s">
        <v>99</v>
      </c>
      <c r="B389" s="359"/>
      <c r="J389" s="233"/>
      <c r="K389" s="233"/>
      <c r="L389" s="233"/>
      <c r="M389" s="233"/>
      <c r="N389" s="223"/>
      <c r="O389" s="357"/>
      <c r="P389" s="359" t="s">
        <v>99</v>
      </c>
      <c r="Q389" s="359"/>
      <c r="Z389" s="233"/>
      <c r="AA389" s="233"/>
      <c r="AB389" s="233"/>
      <c r="AC389" s="233"/>
      <c r="AD389" s="233"/>
      <c r="AE389" s="223"/>
      <c r="AG389" s="359" t="s">
        <v>99</v>
      </c>
      <c r="AH389" s="359"/>
      <c r="AQ389" s="233"/>
      <c r="AR389" s="233"/>
      <c r="AS389" s="233"/>
      <c r="AT389" s="233"/>
      <c r="AU389" s="233"/>
      <c r="AV389" s="357"/>
      <c r="AW389" s="357"/>
      <c r="AX389" s="357"/>
      <c r="AY389" s="357"/>
      <c r="AZ389" s="357"/>
      <c r="BA389" s="357"/>
      <c r="BB389" s="357"/>
      <c r="BC389" s="357"/>
      <c r="BD389" s="357"/>
      <c r="BE389" s="357"/>
      <c r="BF389" s="357"/>
      <c r="BG389" s="357"/>
      <c r="BH389" s="357"/>
      <c r="BI389" s="357"/>
      <c r="BJ389" s="357"/>
      <c r="BK389" s="357"/>
      <c r="BL389" s="357"/>
      <c r="BM389" s="357"/>
      <c r="BN389" s="357"/>
      <c r="BO389" s="357"/>
      <c r="BP389" s="357"/>
      <c r="BQ389" s="357"/>
      <c r="BR389" s="357"/>
      <c r="BS389" s="357"/>
      <c r="BT389" s="357"/>
      <c r="BU389" s="357"/>
      <c r="BV389" s="357"/>
      <c r="BW389" s="357"/>
      <c r="BX389" s="357"/>
      <c r="BY389" s="357"/>
      <c r="BZ389" s="357"/>
      <c r="CA389" s="357"/>
      <c r="CB389" s="357"/>
      <c r="CC389" s="357"/>
      <c r="CD389" s="357"/>
      <c r="CE389" s="357"/>
      <c r="CF389" s="357"/>
      <c r="CG389" s="357"/>
      <c r="CH389" s="357"/>
      <c r="CI389" s="357"/>
      <c r="CJ389" s="357"/>
      <c r="CK389" s="357"/>
      <c r="CL389" s="357"/>
      <c r="CM389" s="357"/>
      <c r="CN389" s="357"/>
      <c r="CO389" s="357"/>
      <c r="CP389" s="357"/>
      <c r="CQ389" s="357"/>
      <c r="CR389" s="357"/>
      <c r="CS389" s="357"/>
      <c r="CT389" s="357"/>
      <c r="CU389" s="357"/>
      <c r="CV389" s="357"/>
      <c r="CW389" s="357"/>
      <c r="CX389" s="357"/>
      <c r="CY389" s="357"/>
      <c r="CZ389" s="357"/>
      <c r="DA389" s="357"/>
      <c r="DB389" s="357"/>
      <c r="DC389" s="357"/>
      <c r="DD389" s="357"/>
      <c r="DE389" s="357"/>
      <c r="DF389" s="357"/>
      <c r="DG389" s="357"/>
      <c r="DH389" s="357"/>
      <c r="DI389" s="357"/>
      <c r="DJ389" s="357"/>
      <c r="DK389" s="357"/>
      <c r="DL389" s="357"/>
      <c r="DM389" s="357"/>
      <c r="DN389" s="357"/>
      <c r="DO389" s="357"/>
      <c r="DP389" s="357"/>
      <c r="DQ389" s="357"/>
      <c r="DR389" s="357"/>
      <c r="DS389" s="357"/>
      <c r="DT389" s="357"/>
      <c r="DU389" s="357"/>
      <c r="DV389" s="357"/>
      <c r="DW389" s="357"/>
      <c r="DX389" s="357"/>
      <c r="DY389" s="357"/>
      <c r="DZ389" s="357"/>
      <c r="EA389" s="357"/>
      <c r="EB389" s="357"/>
      <c r="EC389" s="357"/>
      <c r="ED389" s="357"/>
    </row>
    <row r="390" spans="1:134" s="331" customFormat="1" ht="16" thickBot="1" x14ac:dyDescent="0.4">
      <c r="A390" s="621" t="s">
        <v>101</v>
      </c>
      <c r="B390" s="622"/>
      <c r="C390" s="622"/>
      <c r="D390" s="622"/>
      <c r="E390" s="622"/>
      <c r="F390" s="622"/>
      <c r="G390" s="622"/>
      <c r="H390" s="622"/>
      <c r="I390" s="622"/>
      <c r="J390" s="239">
        <f xml:space="preserve"> SUM(J388, J381, J367, J361, H354)</f>
        <v>0</v>
      </c>
      <c r="K390" s="211">
        <f xml:space="preserve"> SUM(K388, K381, K367, K361, K354)</f>
        <v>0</v>
      </c>
      <c r="L390" s="239">
        <f xml:space="preserve"> SUM(L381, L367, L361, L354)</f>
        <v>0</v>
      </c>
      <c r="M390" s="240">
        <f>SUM(J390:L390)</f>
        <v>0</v>
      </c>
      <c r="N390" s="246"/>
      <c r="P390" s="589" t="s">
        <v>101</v>
      </c>
      <c r="Q390" s="590"/>
      <c r="R390" s="590"/>
      <c r="S390" s="590"/>
      <c r="T390" s="590"/>
      <c r="U390" s="590"/>
      <c r="V390" s="590"/>
      <c r="W390" s="590"/>
      <c r="X390" s="590"/>
      <c r="Y390" s="201">
        <f t="shared" ref="Y390" si="362">AU310</f>
        <v>0</v>
      </c>
      <c r="Z390" s="303">
        <f xml:space="preserve"> SUM(Z388, Z381, Z367, Z361, X354)</f>
        <v>0</v>
      </c>
      <c r="AA390" s="212">
        <f xml:space="preserve"> SUM(AA388, AA381, AA367, AA361, AA354)</f>
        <v>0</v>
      </c>
      <c r="AB390" s="303">
        <f xml:space="preserve"> SUM(AB381, AB367, AB361, AB354)</f>
        <v>0</v>
      </c>
      <c r="AC390" s="297">
        <f>SUM(Z390:AB390)</f>
        <v>0</v>
      </c>
      <c r="AD390" s="298">
        <f t="shared" ref="AD390" si="363">M390-AC390</f>
        <v>0</v>
      </c>
      <c r="AE390" s="246"/>
      <c r="AG390" s="564" t="s">
        <v>101</v>
      </c>
      <c r="AH390" s="565"/>
      <c r="AI390" s="565"/>
      <c r="AJ390" s="565"/>
      <c r="AK390" s="565"/>
      <c r="AL390" s="565"/>
      <c r="AM390" s="565"/>
      <c r="AN390" s="565"/>
      <c r="AO390" s="565"/>
      <c r="AP390" s="206">
        <f t="shared" si="361"/>
        <v>0</v>
      </c>
      <c r="AQ390" s="288">
        <f xml:space="preserve"> SUM(AQ388, AQ381, AQ367, AQ361, AO354)</f>
        <v>0</v>
      </c>
      <c r="AR390" s="213">
        <f xml:space="preserve"> SUM(AR388, AR381, AR367, AR361, AR354)</f>
        <v>0</v>
      </c>
      <c r="AS390" s="288">
        <f xml:space="preserve"> SUM(AS381, AS367, AS361, AS354)</f>
        <v>0</v>
      </c>
      <c r="AT390" s="279">
        <f>SUM(AQ390:AS390)</f>
        <v>0</v>
      </c>
      <c r="AU390" s="280">
        <f>IF($S$393&lt;&gt;0, AC390+AP390-AT390, M390+AP390-AT390)</f>
        <v>0</v>
      </c>
    </row>
    <row r="391" spans="1:134" x14ac:dyDescent="0.35">
      <c r="F391" s="357"/>
      <c r="G391" s="357"/>
      <c r="N391" s="223"/>
    </row>
    <row r="392" spans="1:134" ht="16" thickBot="1" x14ac:dyDescent="0.4">
      <c r="F392" s="357"/>
      <c r="G392" s="357"/>
      <c r="P392" s="270"/>
      <c r="Q392" s="270"/>
      <c r="R392" s="270"/>
      <c r="S392" s="270"/>
      <c r="T392" s="270"/>
      <c r="U392" s="270"/>
      <c r="V392" s="270"/>
      <c r="AG392" s="270"/>
      <c r="AH392" s="270"/>
      <c r="AI392" s="270"/>
      <c r="AJ392" s="270"/>
      <c r="AK392" s="270"/>
      <c r="AL392" s="270"/>
      <c r="AM392" s="270"/>
    </row>
    <row r="393" spans="1:134" x14ac:dyDescent="0.35">
      <c r="B393" s="576" t="s">
        <v>242</v>
      </c>
      <c r="C393" s="577"/>
      <c r="D393" s="264">
        <f>J390</f>
        <v>0</v>
      </c>
      <c r="F393" s="357"/>
      <c r="G393" s="357"/>
      <c r="O393" s="309"/>
      <c r="P393" s="583" t="s">
        <v>242</v>
      </c>
      <c r="Q393" s="584"/>
      <c r="R393" s="584"/>
      <c r="S393" s="202">
        <f>Z390</f>
        <v>0</v>
      </c>
      <c r="T393" s="584" t="s">
        <v>104</v>
      </c>
      <c r="U393" s="584"/>
      <c r="V393" s="160">
        <f>D393-S393</f>
        <v>0</v>
      </c>
      <c r="W393" s="430"/>
      <c r="X393" s="601"/>
      <c r="Y393" s="601"/>
      <c r="Z393" s="430"/>
      <c r="AA393" s="430"/>
      <c r="AF393" s="309"/>
      <c r="AG393" s="609" t="s">
        <v>191</v>
      </c>
      <c r="AH393" s="554"/>
      <c r="AI393" s="605">
        <f>AQ390</f>
        <v>0</v>
      </c>
      <c r="AJ393" s="605"/>
      <c r="AK393" s="554" t="s">
        <v>196</v>
      </c>
      <c r="AL393" s="554"/>
      <c r="AM393" s="287">
        <f>IF($S$73&lt;&gt;0, S393+'Year 1'!AM449-AI393, D393+'Year 1'!AM449-AI393)</f>
        <v>0</v>
      </c>
      <c r="AO393" s="315" t="s">
        <v>89</v>
      </c>
      <c r="AP393" s="556"/>
      <c r="AQ393" s="556"/>
      <c r="AR393" s="556" t="s">
        <v>90</v>
      </c>
      <c r="AS393" s="612"/>
    </row>
    <row r="394" spans="1:134" x14ac:dyDescent="0.35">
      <c r="B394" s="535" t="s">
        <v>243</v>
      </c>
      <c r="C394" s="536"/>
      <c r="D394" s="390">
        <f>K390</f>
        <v>0</v>
      </c>
      <c r="F394" s="357"/>
      <c r="G394" s="357"/>
      <c r="O394" s="309"/>
      <c r="P394" s="585" t="s">
        <v>243</v>
      </c>
      <c r="Q394" s="586"/>
      <c r="R394" s="586"/>
      <c r="S394" s="189">
        <f>AA390</f>
        <v>0</v>
      </c>
      <c r="T394" s="586" t="s">
        <v>105</v>
      </c>
      <c r="U394" s="586"/>
      <c r="V394" s="161">
        <f>D394-S394</f>
        <v>0</v>
      </c>
      <c r="W394" s="430"/>
      <c r="X394" s="604"/>
      <c r="Y394" s="604"/>
      <c r="Z394" s="604"/>
      <c r="AA394" s="604"/>
      <c r="AF394" s="309"/>
      <c r="AG394" s="549" t="s">
        <v>192</v>
      </c>
      <c r="AH394" s="550"/>
      <c r="AI394" s="606">
        <f>AR390</f>
        <v>0</v>
      </c>
      <c r="AJ394" s="606"/>
      <c r="AK394" s="550" t="s">
        <v>197</v>
      </c>
      <c r="AL394" s="550"/>
      <c r="AM394" s="278">
        <f>IF($S$73&lt;&gt;0, S394+'Year 1'!AM450-AI394, D394+'Year 1'!AM450-AI394)</f>
        <v>0</v>
      </c>
      <c r="AO394" s="314" t="s">
        <v>91</v>
      </c>
      <c r="AP394" s="532"/>
      <c r="AQ394" s="532"/>
      <c r="AR394" s="532"/>
      <c r="AS394" s="562"/>
    </row>
    <row r="395" spans="1:134" ht="16" thickBot="1" x14ac:dyDescent="0.4">
      <c r="B395" s="535" t="s">
        <v>139</v>
      </c>
      <c r="C395" s="536"/>
      <c r="D395" s="265">
        <f>L390</f>
        <v>0</v>
      </c>
      <c r="F395" s="357"/>
      <c r="G395" s="357"/>
      <c r="O395" s="309"/>
      <c r="P395" s="585" t="s">
        <v>139</v>
      </c>
      <c r="Q395" s="586"/>
      <c r="R395" s="586"/>
      <c r="S395" s="189">
        <f>AB390</f>
        <v>0</v>
      </c>
      <c r="T395" s="586" t="s">
        <v>106</v>
      </c>
      <c r="U395" s="586"/>
      <c r="V395" s="161">
        <f>D395-S395</f>
        <v>0</v>
      </c>
      <c r="W395" s="430"/>
      <c r="X395" s="601"/>
      <c r="Y395" s="601"/>
      <c r="Z395" s="430"/>
      <c r="AA395" s="430"/>
      <c r="AF395" s="309"/>
      <c r="AG395" s="549" t="s">
        <v>193</v>
      </c>
      <c r="AH395" s="550"/>
      <c r="AI395" s="606">
        <f>AS390</f>
        <v>0</v>
      </c>
      <c r="AJ395" s="606"/>
      <c r="AK395" s="550" t="s">
        <v>198</v>
      </c>
      <c r="AL395" s="550"/>
      <c r="AM395" s="278">
        <f>IF($S$73&lt;&gt;0, S395+'Year 1'!AM451-AI395, D395+'Year 1'!AM451-AI395)</f>
        <v>0</v>
      </c>
      <c r="AO395" s="318" t="s">
        <v>92</v>
      </c>
      <c r="AP395" s="557"/>
      <c r="AQ395" s="557"/>
      <c r="AR395" s="557" t="s">
        <v>90</v>
      </c>
      <c r="AS395" s="613"/>
    </row>
    <row r="396" spans="1:134" ht="16" thickBot="1" x14ac:dyDescent="0.4">
      <c r="B396" s="535" t="s">
        <v>244</v>
      </c>
      <c r="C396" s="536"/>
      <c r="D396" s="390">
        <f>K390+L390</f>
        <v>0</v>
      </c>
      <c r="F396" s="357"/>
      <c r="G396" s="357"/>
      <c r="O396" s="309"/>
      <c r="P396" s="585" t="s">
        <v>244</v>
      </c>
      <c r="Q396" s="586"/>
      <c r="R396" s="586"/>
      <c r="S396" s="189">
        <f>SUM(S394:S395)</f>
        <v>0</v>
      </c>
      <c r="T396" s="586" t="s">
        <v>107</v>
      </c>
      <c r="U396" s="586"/>
      <c r="V396" s="161">
        <f>D396-S396</f>
        <v>0</v>
      </c>
      <c r="W396" s="431"/>
      <c r="X396" s="431"/>
      <c r="Y396" s="431"/>
      <c r="Z396" s="431"/>
      <c r="AA396" s="431"/>
      <c r="AF396" s="309"/>
      <c r="AG396" s="549" t="s">
        <v>194</v>
      </c>
      <c r="AH396" s="550"/>
      <c r="AI396" s="606">
        <f>SUM(AI394:AI395)</f>
        <v>0</v>
      </c>
      <c r="AJ396" s="606"/>
      <c r="AK396" s="550" t="s">
        <v>200</v>
      </c>
      <c r="AL396" s="550"/>
      <c r="AM396" s="278">
        <f>IF($S$73&lt;&gt;0, S396+'Year 1'!AM452-AI396, D396+'Year 1'!AM452-AI396)</f>
        <v>0</v>
      </c>
      <c r="AO396" s="431"/>
      <c r="AP396" s="431"/>
      <c r="AQ396" s="431"/>
      <c r="AR396" s="431"/>
      <c r="AS396" s="431"/>
    </row>
    <row r="397" spans="1:134" ht="16" thickBot="1" x14ac:dyDescent="0.4">
      <c r="B397" s="535" t="s">
        <v>245</v>
      </c>
      <c r="C397" s="536"/>
      <c r="D397" s="265">
        <f>M390</f>
        <v>0</v>
      </c>
      <c r="F397" s="357"/>
      <c r="G397" s="357"/>
      <c r="O397" s="309"/>
      <c r="P397" s="585" t="s">
        <v>245</v>
      </c>
      <c r="Q397" s="586"/>
      <c r="R397" s="586"/>
      <c r="S397" s="189">
        <f>AC390</f>
        <v>0</v>
      </c>
      <c r="T397" s="580" t="s">
        <v>108</v>
      </c>
      <c r="U397" s="580"/>
      <c r="V397" s="352">
        <f>D397-S397</f>
        <v>0</v>
      </c>
      <c r="W397" s="602"/>
      <c r="X397" s="602"/>
      <c r="Y397" s="604"/>
      <c r="Z397" s="604"/>
      <c r="AA397" s="604"/>
      <c r="AB397" s="358"/>
      <c r="AC397" s="358"/>
      <c r="AD397" s="358"/>
      <c r="AF397" s="309"/>
      <c r="AG397" s="549" t="s">
        <v>278</v>
      </c>
      <c r="AH397" s="550"/>
      <c r="AI397" s="606">
        <f>AT390</f>
        <v>0</v>
      </c>
      <c r="AJ397" s="606"/>
      <c r="AK397" s="551" t="s">
        <v>279</v>
      </c>
      <c r="AL397" s="551"/>
      <c r="AM397" s="276">
        <f>IF($S$73&lt;&gt;0, S397+'Year 1'!AM453-AI397, D397+'Year 1'!AM453-AI397)</f>
        <v>0</v>
      </c>
      <c r="AO397" s="428" t="s">
        <v>93</v>
      </c>
      <c r="AP397" s="429"/>
      <c r="AQ397" s="630"/>
      <c r="AR397" s="630"/>
      <c r="AS397" s="631"/>
      <c r="AT397" s="358"/>
      <c r="AU397" s="358"/>
    </row>
    <row r="398" spans="1:134" x14ac:dyDescent="0.35">
      <c r="B398" s="535" t="s">
        <v>174</v>
      </c>
      <c r="C398" s="536"/>
      <c r="D398" s="324" t="e">
        <f>L390/K390</f>
        <v>#DIV/0!</v>
      </c>
      <c r="F398" s="357"/>
      <c r="G398" s="357"/>
      <c r="O398" s="309"/>
      <c r="P398" s="585" t="s">
        <v>174</v>
      </c>
      <c r="Q398" s="586"/>
      <c r="R398" s="586"/>
      <c r="S398" s="203" t="e">
        <f>S395/S394</f>
        <v>#DIV/0!</v>
      </c>
      <c r="T398" s="188"/>
      <c r="U398" s="188"/>
      <c r="V398" s="350"/>
      <c r="W398" s="358"/>
      <c r="X398" s="358"/>
      <c r="Y398" s="358"/>
      <c r="Z398" s="358"/>
      <c r="AA398" s="358"/>
      <c r="AF398" s="309"/>
      <c r="AG398" s="624" t="s">
        <v>208</v>
      </c>
      <c r="AH398" s="617"/>
      <c r="AI398" s="607" t="e">
        <f>AQ388/AQ390</f>
        <v>#DIV/0!</v>
      </c>
      <c r="AJ398" s="608"/>
      <c r="AO398" s="358"/>
      <c r="AP398" s="358"/>
      <c r="AQ398" s="358"/>
      <c r="AR398" s="358"/>
      <c r="AS398" s="358"/>
    </row>
    <row r="399" spans="1:134" ht="16" thickBot="1" x14ac:dyDescent="0.4">
      <c r="B399" s="537" t="s">
        <v>144</v>
      </c>
      <c r="C399" s="538"/>
      <c r="D399" s="266" t="e">
        <f>D402 &amp; D403 &amp; D404</f>
        <v>#DIV/0!</v>
      </c>
      <c r="F399" s="357"/>
      <c r="G399" s="357"/>
      <c r="O399" s="309"/>
      <c r="P399" s="638" t="s">
        <v>144</v>
      </c>
      <c r="Q399" s="580"/>
      <c r="R399" s="580"/>
      <c r="S399" s="204" t="e">
        <f>S402 &amp; S403 &amp; S404</f>
        <v>#DIV/0!</v>
      </c>
      <c r="T399" s="188"/>
      <c r="U399" s="188"/>
      <c r="V399" s="190"/>
      <c r="AF399" s="309"/>
      <c r="AG399" s="625" t="s">
        <v>209</v>
      </c>
      <c r="AH399" s="626"/>
      <c r="AI399" s="627" t="e">
        <f>AR388/(AR390+AS390)</f>
        <v>#DIV/0!</v>
      </c>
      <c r="AJ399" s="628"/>
    </row>
    <row r="400" spans="1:134" x14ac:dyDescent="0.35">
      <c r="F400" s="357"/>
      <c r="G400" s="357"/>
      <c r="S400" s="166"/>
      <c r="AG400" s="166"/>
      <c r="AH400" s="166"/>
      <c r="AI400" s="166"/>
      <c r="AJ400" s="166"/>
    </row>
    <row r="401" spans="1:47" x14ac:dyDescent="0.35">
      <c r="F401" s="357"/>
      <c r="G401" s="357"/>
    </row>
    <row r="402" spans="1:47" x14ac:dyDescent="0.35">
      <c r="D402" s="357" t="e">
        <f>D393/D393</f>
        <v>#DIV/0!</v>
      </c>
      <c r="F402" s="357"/>
      <c r="G402" s="357"/>
      <c r="S402" s="357" t="e">
        <f>S393/S393</f>
        <v>#DIV/0!</v>
      </c>
    </row>
    <row r="403" spans="1:47" x14ac:dyDescent="0.35">
      <c r="D403" s="357" t="s">
        <v>145</v>
      </c>
      <c r="F403" s="357"/>
      <c r="G403" s="357"/>
      <c r="S403" s="357" t="s">
        <v>145</v>
      </c>
    </row>
    <row r="404" spans="1:47" x14ac:dyDescent="0.35">
      <c r="D404" s="225" t="e">
        <f>D396/D393</f>
        <v>#DIV/0!</v>
      </c>
      <c r="F404" s="357"/>
      <c r="G404" s="357"/>
      <c r="S404" s="225" t="e">
        <f>S396/S393</f>
        <v>#DIV/0!</v>
      </c>
    </row>
    <row r="405" spans="1:47" x14ac:dyDescent="0.35">
      <c r="F405" s="357"/>
      <c r="G405" s="357"/>
      <c r="AD405" s="357">
        <v>15</v>
      </c>
    </row>
    <row r="406" spans="1:47" ht="16" thickBot="1" x14ac:dyDescent="0.4">
      <c r="F406" s="357"/>
      <c r="G406" s="357"/>
    </row>
    <row r="407" spans="1:47" s="242" customFormat="1" x14ac:dyDescent="0.35">
      <c r="A407" s="519" t="s">
        <v>97</v>
      </c>
      <c r="B407" s="520"/>
      <c r="C407" s="520"/>
      <c r="D407" s="520"/>
      <c r="E407" s="520"/>
      <c r="F407" s="520"/>
      <c r="G407" s="520"/>
      <c r="H407" s="520"/>
      <c r="I407" s="520"/>
      <c r="J407" s="520"/>
      <c r="K407" s="520"/>
      <c r="L407" s="520"/>
      <c r="M407" s="521"/>
      <c r="N407" s="413"/>
      <c r="P407" s="573" t="s">
        <v>264</v>
      </c>
      <c r="Q407" s="574"/>
      <c r="R407" s="574"/>
      <c r="S407" s="574"/>
      <c r="T407" s="574"/>
      <c r="U407" s="574"/>
      <c r="V407" s="574"/>
      <c r="W407" s="574"/>
      <c r="X407" s="574"/>
      <c r="Y407" s="574"/>
      <c r="Z407" s="574"/>
      <c r="AA407" s="574"/>
      <c r="AB407" s="574"/>
      <c r="AC407" s="574"/>
      <c r="AD407" s="575"/>
      <c r="AG407" s="614" t="s">
        <v>280</v>
      </c>
      <c r="AH407" s="615"/>
      <c r="AI407" s="615"/>
      <c r="AJ407" s="615"/>
      <c r="AK407" s="615"/>
      <c r="AL407" s="615"/>
      <c r="AM407" s="615"/>
      <c r="AN407" s="615"/>
      <c r="AO407" s="615"/>
      <c r="AP407" s="615"/>
      <c r="AQ407" s="615"/>
      <c r="AR407" s="615"/>
      <c r="AS407" s="615"/>
      <c r="AT407" s="615"/>
      <c r="AU407" s="616"/>
    </row>
    <row r="408" spans="1:47" s="242" customFormat="1" x14ac:dyDescent="0.35">
      <c r="A408" s="522" t="s">
        <v>215</v>
      </c>
      <c r="B408" s="496"/>
      <c r="C408" s="496"/>
      <c r="D408" s="496"/>
      <c r="E408" s="496"/>
      <c r="F408" s="496"/>
      <c r="G408" s="496"/>
      <c r="H408" s="496"/>
      <c r="I408" s="496"/>
      <c r="J408" s="496"/>
      <c r="K408" s="496"/>
      <c r="L408" s="496"/>
      <c r="M408" s="523"/>
      <c r="N408" s="413"/>
      <c r="P408" s="522" t="s">
        <v>265</v>
      </c>
      <c r="Q408" s="496"/>
      <c r="R408" s="496"/>
      <c r="S408" s="496"/>
      <c r="T408" s="496"/>
      <c r="U408" s="496"/>
      <c r="V408" s="496"/>
      <c r="W408" s="496"/>
      <c r="X408" s="496"/>
      <c r="Y408" s="496"/>
      <c r="Z408" s="496"/>
      <c r="AA408" s="496"/>
      <c r="AB408" s="496"/>
      <c r="AC408" s="496"/>
      <c r="AD408" s="523"/>
      <c r="AG408" s="522" t="s">
        <v>280</v>
      </c>
      <c r="AH408" s="496"/>
      <c r="AI408" s="496"/>
      <c r="AJ408" s="496"/>
      <c r="AK408" s="496"/>
      <c r="AL408" s="496"/>
      <c r="AM408" s="496"/>
      <c r="AN408" s="496"/>
      <c r="AO408" s="496"/>
      <c r="AP408" s="496"/>
      <c r="AQ408" s="496"/>
      <c r="AR408" s="496"/>
      <c r="AS408" s="496"/>
      <c r="AT408" s="496"/>
      <c r="AU408" s="523"/>
    </row>
    <row r="409" spans="1:47" s="165" customFormat="1" x14ac:dyDescent="0.35">
      <c r="A409" s="495" t="s">
        <v>246</v>
      </c>
      <c r="B409" s="491"/>
      <c r="C409" s="525"/>
      <c r="D409" s="525"/>
      <c r="E409" s="525"/>
      <c r="F409" s="525"/>
      <c r="G409" s="409" t="s">
        <v>247</v>
      </c>
      <c r="H409" s="525"/>
      <c r="I409" s="525"/>
      <c r="J409" s="525"/>
      <c r="K409" s="525"/>
      <c r="L409" s="525"/>
      <c r="M409" s="526"/>
      <c r="N409" s="432"/>
      <c r="P409" s="495" t="s">
        <v>246</v>
      </c>
      <c r="Q409" s="491"/>
      <c r="R409" s="525"/>
      <c r="S409" s="525"/>
      <c r="T409" s="525"/>
      <c r="U409" s="525"/>
      <c r="V409" s="525"/>
      <c r="W409" s="409" t="s">
        <v>247</v>
      </c>
      <c r="X409" s="525"/>
      <c r="Y409" s="525"/>
      <c r="Z409" s="525"/>
      <c r="AA409" s="525"/>
      <c r="AB409" s="525"/>
      <c r="AC409" s="525"/>
      <c r="AD409" s="526"/>
      <c r="AG409" s="495" t="s">
        <v>246</v>
      </c>
      <c r="AH409" s="491"/>
      <c r="AI409" s="525"/>
      <c r="AJ409" s="525"/>
      <c r="AK409" s="525"/>
      <c r="AL409" s="525"/>
      <c r="AM409" s="525"/>
      <c r="AN409" s="409" t="s">
        <v>247</v>
      </c>
      <c r="AO409" s="525"/>
      <c r="AP409" s="525"/>
      <c r="AQ409" s="525"/>
      <c r="AR409" s="525"/>
      <c r="AS409" s="525"/>
      <c r="AT409" s="525"/>
      <c r="AU409" s="526"/>
    </row>
    <row r="410" spans="1:47" x14ac:dyDescent="0.35">
      <c r="A410" s="522" t="s">
        <v>0</v>
      </c>
      <c r="B410" s="496"/>
      <c r="C410" s="512"/>
      <c r="D410" s="512"/>
      <c r="E410" s="512"/>
      <c r="F410" s="512"/>
      <c r="G410" s="512"/>
      <c r="H410" s="512"/>
      <c r="I410" s="512"/>
      <c r="J410" s="512"/>
      <c r="K410" s="512"/>
      <c r="L410" s="512"/>
      <c r="M410" s="527"/>
      <c r="P410" s="522" t="s">
        <v>0</v>
      </c>
      <c r="Q410" s="496"/>
      <c r="R410" s="617"/>
      <c r="S410" s="617"/>
      <c r="T410" s="617"/>
      <c r="U410" s="617"/>
      <c r="V410" s="617"/>
      <c r="W410" s="617"/>
      <c r="X410" s="617"/>
      <c r="Y410" s="617"/>
      <c r="Z410" s="617"/>
      <c r="AA410" s="617"/>
      <c r="AB410" s="617"/>
      <c r="AC410" s="617"/>
      <c r="AD410" s="618"/>
      <c r="AG410" s="522" t="s">
        <v>0</v>
      </c>
      <c r="AH410" s="496"/>
      <c r="AI410" s="617"/>
      <c r="AJ410" s="617"/>
      <c r="AK410" s="617"/>
      <c r="AL410" s="617"/>
      <c r="AM410" s="617"/>
      <c r="AN410" s="617"/>
      <c r="AO410" s="617"/>
      <c r="AP410" s="617"/>
      <c r="AQ410" s="617"/>
      <c r="AR410" s="617"/>
      <c r="AS410" s="617"/>
      <c r="AT410" s="617"/>
      <c r="AU410" s="618"/>
    </row>
    <row r="411" spans="1:47" x14ac:dyDescent="0.35">
      <c r="A411" s="522" t="s">
        <v>96</v>
      </c>
      <c r="B411" s="496"/>
      <c r="C411" s="512"/>
      <c r="D411" s="512"/>
      <c r="E411" s="512"/>
      <c r="F411" s="512"/>
      <c r="G411" s="512"/>
      <c r="H411" s="512"/>
      <c r="I411" s="512"/>
      <c r="J411" s="512"/>
      <c r="K411" s="512"/>
      <c r="L411" s="512"/>
      <c r="M411" s="527"/>
      <c r="P411" s="522" t="s">
        <v>96</v>
      </c>
      <c r="Q411" s="496"/>
      <c r="R411" s="617"/>
      <c r="S411" s="617"/>
      <c r="T411" s="617"/>
      <c r="U411" s="617"/>
      <c r="V411" s="617"/>
      <c r="W411" s="617"/>
      <c r="X411" s="617"/>
      <c r="Y411" s="617"/>
      <c r="Z411" s="617"/>
      <c r="AA411" s="617"/>
      <c r="AB411" s="617"/>
      <c r="AC411" s="617"/>
      <c r="AD411" s="618"/>
      <c r="AG411" s="522" t="s">
        <v>96</v>
      </c>
      <c r="AH411" s="496"/>
      <c r="AI411" s="617"/>
      <c r="AJ411" s="617"/>
      <c r="AK411" s="617"/>
      <c r="AL411" s="617"/>
      <c r="AM411" s="617"/>
      <c r="AN411" s="617"/>
      <c r="AO411" s="617"/>
      <c r="AP411" s="617"/>
      <c r="AQ411" s="617"/>
      <c r="AR411" s="617"/>
      <c r="AS411" s="617"/>
      <c r="AT411" s="617"/>
      <c r="AU411" s="618"/>
    </row>
    <row r="412" spans="1:47" ht="16" thickBot="1" x14ac:dyDescent="0.4">
      <c r="A412" s="540" t="s">
        <v>2</v>
      </c>
      <c r="B412" s="541"/>
      <c r="C412" s="528"/>
      <c r="D412" s="528"/>
      <c r="E412" s="528"/>
      <c r="F412" s="528"/>
      <c r="G412" s="528"/>
      <c r="H412" s="528"/>
      <c r="I412" s="528"/>
      <c r="J412" s="528"/>
      <c r="K412" s="528"/>
      <c r="L412" s="528"/>
      <c r="M412" s="529"/>
      <c r="P412" s="540" t="s">
        <v>2</v>
      </c>
      <c r="Q412" s="541"/>
      <c r="R412" s="494"/>
      <c r="S412" s="494"/>
      <c r="T412" s="494"/>
      <c r="U412" s="494"/>
      <c r="V412" s="494"/>
      <c r="W412" s="494"/>
      <c r="X412" s="494"/>
      <c r="Y412" s="494"/>
      <c r="Z412" s="494"/>
      <c r="AA412" s="494"/>
      <c r="AB412" s="494"/>
      <c r="AC412" s="494"/>
      <c r="AD412" s="619"/>
      <c r="AG412" s="540" t="s">
        <v>2</v>
      </c>
      <c r="AH412" s="541"/>
      <c r="AI412" s="494"/>
      <c r="AJ412" s="494"/>
      <c r="AK412" s="494"/>
      <c r="AL412" s="494"/>
      <c r="AM412" s="494"/>
      <c r="AN412" s="494"/>
      <c r="AO412" s="494"/>
      <c r="AP412" s="494"/>
      <c r="AQ412" s="494"/>
      <c r="AR412" s="494"/>
      <c r="AS412" s="494"/>
      <c r="AT412" s="494"/>
      <c r="AU412" s="619"/>
    </row>
    <row r="413" spans="1:47" ht="16" thickBot="1" x14ac:dyDescent="0.4">
      <c r="F413" s="357"/>
      <c r="G413" s="357"/>
    </row>
    <row r="414" spans="1:47" s="242" customFormat="1" x14ac:dyDescent="0.35">
      <c r="A414" s="502" t="s">
        <v>84</v>
      </c>
      <c r="B414" s="503"/>
      <c r="C414" s="503"/>
      <c r="D414" s="503"/>
      <c r="E414" s="503"/>
      <c r="F414" s="503"/>
      <c r="G414" s="503"/>
      <c r="H414" s="503"/>
      <c r="I414" s="503"/>
      <c r="J414" s="503"/>
      <c r="K414" s="503"/>
      <c r="L414" s="503"/>
      <c r="M414" s="518"/>
      <c r="N414" s="413"/>
      <c r="P414" s="502" t="s">
        <v>84</v>
      </c>
      <c r="Q414" s="503"/>
      <c r="R414" s="503"/>
      <c r="S414" s="503"/>
      <c r="T414" s="503"/>
      <c r="U414" s="503"/>
      <c r="V414" s="503"/>
      <c r="W414" s="503"/>
      <c r="X414" s="503"/>
      <c r="Y414" s="503"/>
      <c r="Z414" s="503"/>
      <c r="AA414" s="503"/>
      <c r="AB414" s="503"/>
      <c r="AC414" s="503"/>
      <c r="AD414" s="518"/>
      <c r="AE414" s="413"/>
      <c r="AG414" s="502" t="s">
        <v>84</v>
      </c>
      <c r="AH414" s="503"/>
      <c r="AI414" s="503"/>
      <c r="AJ414" s="503"/>
      <c r="AK414" s="503"/>
      <c r="AL414" s="503"/>
      <c r="AM414" s="503"/>
      <c r="AN414" s="503"/>
      <c r="AO414" s="503"/>
      <c r="AP414" s="503"/>
      <c r="AQ414" s="503"/>
      <c r="AR414" s="503"/>
      <c r="AS414" s="503"/>
      <c r="AT414" s="503"/>
      <c r="AU414" s="518"/>
    </row>
    <row r="415" spans="1:47" s="242" customFormat="1" x14ac:dyDescent="0.35">
      <c r="A415" s="419"/>
      <c r="B415" s="412" t="s">
        <v>85</v>
      </c>
      <c r="C415" s="496" t="s">
        <v>13</v>
      </c>
      <c r="D415" s="496"/>
      <c r="E415" s="424" t="s">
        <v>14</v>
      </c>
      <c r="F415" s="412" t="s">
        <v>171</v>
      </c>
      <c r="G415" s="412" t="s">
        <v>68</v>
      </c>
      <c r="H415" s="422" t="s">
        <v>151</v>
      </c>
      <c r="I415" s="412" t="s">
        <v>80</v>
      </c>
      <c r="J415" s="412" t="s">
        <v>81</v>
      </c>
      <c r="K415" s="422" t="s">
        <v>82</v>
      </c>
      <c r="L415" s="412" t="s">
        <v>150</v>
      </c>
      <c r="M415" s="259" t="s">
        <v>18</v>
      </c>
      <c r="N415" s="413"/>
      <c r="P415" s="419"/>
      <c r="Q415" s="412" t="s">
        <v>85</v>
      </c>
      <c r="R415" s="496" t="s">
        <v>13</v>
      </c>
      <c r="S415" s="496"/>
      <c r="T415" s="424" t="s">
        <v>14</v>
      </c>
      <c r="U415" s="260" t="s">
        <v>266</v>
      </c>
      <c r="V415" s="424" t="s">
        <v>171</v>
      </c>
      <c r="W415" s="424" t="s">
        <v>68</v>
      </c>
      <c r="X415" s="260" t="s">
        <v>151</v>
      </c>
      <c r="Y415" s="424" t="s">
        <v>80</v>
      </c>
      <c r="Z415" s="424" t="s">
        <v>81</v>
      </c>
      <c r="AA415" s="260" t="s">
        <v>82</v>
      </c>
      <c r="AB415" s="424" t="s">
        <v>150</v>
      </c>
      <c r="AC415" s="260" t="s">
        <v>18</v>
      </c>
      <c r="AD415" s="267" t="s">
        <v>114</v>
      </c>
      <c r="AE415" s="413"/>
      <c r="AG415" s="419"/>
      <c r="AH415" s="412" t="s">
        <v>85</v>
      </c>
      <c r="AI415" s="496" t="s">
        <v>13</v>
      </c>
      <c r="AJ415" s="496"/>
      <c r="AK415" s="424" t="s">
        <v>14</v>
      </c>
      <c r="AL415" s="260" t="s">
        <v>266</v>
      </c>
      <c r="AM415" s="424" t="s">
        <v>171</v>
      </c>
      <c r="AN415" s="424" t="s">
        <v>68</v>
      </c>
      <c r="AO415" s="260" t="s">
        <v>151</v>
      </c>
      <c r="AP415" s="424" t="s">
        <v>80</v>
      </c>
      <c r="AQ415" s="424" t="s">
        <v>81</v>
      </c>
      <c r="AR415" s="260" t="s">
        <v>82</v>
      </c>
      <c r="AS415" s="424" t="s">
        <v>150</v>
      </c>
      <c r="AT415" s="260" t="s">
        <v>213</v>
      </c>
      <c r="AU415" s="267" t="s">
        <v>269</v>
      </c>
    </row>
    <row r="416" spans="1:47" x14ac:dyDescent="0.35">
      <c r="A416" s="415">
        <v>1</v>
      </c>
      <c r="B416" s="420"/>
      <c r="C416" s="491"/>
      <c r="D416" s="491"/>
      <c r="E416" s="423"/>
      <c r="F416" s="234">
        <v>0</v>
      </c>
      <c r="G416" s="234">
        <v>0</v>
      </c>
      <c r="H416" s="235">
        <f>SUM(F416:G416)</f>
        <v>0</v>
      </c>
      <c r="I416" s="234">
        <v>0</v>
      </c>
      <c r="J416" s="234">
        <v>0</v>
      </c>
      <c r="K416" s="235">
        <f>SUM(I416:J416)</f>
        <v>0</v>
      </c>
      <c r="L416" s="234">
        <v>0</v>
      </c>
      <c r="M416" s="236">
        <f>SUM(H416, K416, L416)</f>
        <v>0</v>
      </c>
      <c r="N416" s="222"/>
      <c r="P416" s="415">
        <v>1</v>
      </c>
      <c r="Q416" s="420"/>
      <c r="R416" s="491"/>
      <c r="S416" s="491"/>
      <c r="T416" s="409"/>
      <c r="U416" s="162">
        <f>AU336</f>
        <v>0</v>
      </c>
      <c r="V416" s="234">
        <v>0</v>
      </c>
      <c r="W416" s="234">
        <v>0</v>
      </c>
      <c r="X416" s="295">
        <f>SUM(V416:W416)</f>
        <v>0</v>
      </c>
      <c r="Y416" s="234">
        <v>0</v>
      </c>
      <c r="Z416" s="234">
        <v>0</v>
      </c>
      <c r="AA416" s="295">
        <f>SUM(Y416:Z416)</f>
        <v>0</v>
      </c>
      <c r="AB416" s="234">
        <v>0</v>
      </c>
      <c r="AC416" s="295">
        <f>SUM(X416, AA416, AB416)</f>
        <v>0</v>
      </c>
      <c r="AD416" s="296">
        <f>M416-AC416</f>
        <v>0</v>
      </c>
      <c r="AE416" s="222"/>
      <c r="AG416" s="415">
        <v>1</v>
      </c>
      <c r="AH416" s="420"/>
      <c r="AI416" s="491"/>
      <c r="AJ416" s="491"/>
      <c r="AK416" s="409"/>
      <c r="AL416" s="307">
        <f>AU336</f>
        <v>0</v>
      </c>
      <c r="AM416" s="234">
        <v>0</v>
      </c>
      <c r="AN416" s="234">
        <v>0</v>
      </c>
      <c r="AO416" s="277">
        <f>SUM(AM416:AN416)</f>
        <v>0</v>
      </c>
      <c r="AP416" s="234">
        <v>0</v>
      </c>
      <c r="AQ416" s="234">
        <v>0</v>
      </c>
      <c r="AR416" s="277">
        <f>SUM(AP416:AQ416)</f>
        <v>0</v>
      </c>
      <c r="AS416" s="234">
        <v>0</v>
      </c>
      <c r="AT416" s="277">
        <f>SUM(AO416, AR416, AS416)</f>
        <v>0</v>
      </c>
      <c r="AU416" s="278">
        <f>IF($S$473&lt;&gt;0, AC416+AL416-AT416, M416+AL416-AT416)</f>
        <v>0</v>
      </c>
    </row>
    <row r="417" spans="1:48" x14ac:dyDescent="0.35">
      <c r="A417" s="415">
        <v>2</v>
      </c>
      <c r="B417" s="420"/>
      <c r="C417" s="491"/>
      <c r="D417" s="491"/>
      <c r="E417" s="423"/>
      <c r="F417" s="234">
        <v>0</v>
      </c>
      <c r="G417" s="234">
        <v>0</v>
      </c>
      <c r="H417" s="235">
        <f t="shared" ref="H417:H422" si="364">SUM(F417:G417)</f>
        <v>0</v>
      </c>
      <c r="I417" s="234">
        <v>0</v>
      </c>
      <c r="J417" s="234">
        <v>0</v>
      </c>
      <c r="K417" s="235">
        <f t="shared" ref="K417:K422" si="365">SUM(I417:J417)</f>
        <v>0</v>
      </c>
      <c r="L417" s="234">
        <v>0</v>
      </c>
      <c r="M417" s="236">
        <f t="shared" ref="M417:M422" si="366">SUM(H417, K417, L417)</f>
        <v>0</v>
      </c>
      <c r="N417" s="222"/>
      <c r="P417" s="415">
        <v>2</v>
      </c>
      <c r="Q417" s="420"/>
      <c r="R417" s="491"/>
      <c r="S417" s="491"/>
      <c r="T417" s="409"/>
      <c r="U417" s="162">
        <f t="shared" ref="U417:U423" si="367">AU337</f>
        <v>0</v>
      </c>
      <c r="V417" s="234">
        <v>0</v>
      </c>
      <c r="W417" s="234">
        <v>0</v>
      </c>
      <c r="X417" s="295">
        <f t="shared" ref="X417:X422" si="368">SUM(V417:W417)</f>
        <v>0</v>
      </c>
      <c r="Y417" s="234">
        <v>0</v>
      </c>
      <c r="Z417" s="234">
        <v>0</v>
      </c>
      <c r="AA417" s="295">
        <f t="shared" ref="AA417:AA422" si="369">SUM(Y417:Z417)</f>
        <v>0</v>
      </c>
      <c r="AB417" s="234">
        <v>0</v>
      </c>
      <c r="AC417" s="295">
        <f t="shared" ref="AC417:AC422" si="370">SUM(X417, AA417, AB417)</f>
        <v>0</v>
      </c>
      <c r="AD417" s="296">
        <f t="shared" ref="AD417:AD422" si="371">M417-AC417</f>
        <v>0</v>
      </c>
      <c r="AE417" s="222"/>
      <c r="AG417" s="415">
        <v>2</v>
      </c>
      <c r="AH417" s="420"/>
      <c r="AI417" s="491"/>
      <c r="AJ417" s="491"/>
      <c r="AK417" s="409"/>
      <c r="AL417" s="307">
        <f t="shared" ref="AL417:AL423" si="372">AU337</f>
        <v>0</v>
      </c>
      <c r="AM417" s="234">
        <v>0</v>
      </c>
      <c r="AN417" s="234">
        <v>0</v>
      </c>
      <c r="AO417" s="277">
        <f t="shared" ref="AO417:AO422" si="373">SUM(AM417:AN417)</f>
        <v>0</v>
      </c>
      <c r="AP417" s="234">
        <v>0</v>
      </c>
      <c r="AQ417" s="234">
        <v>0</v>
      </c>
      <c r="AR417" s="277">
        <f t="shared" ref="AR417:AR422" si="374">SUM(AP417:AQ417)</f>
        <v>0</v>
      </c>
      <c r="AS417" s="234">
        <v>0</v>
      </c>
      <c r="AT417" s="277">
        <f t="shared" ref="AT417:AT422" si="375">SUM(AO417, AR417, AS417)</f>
        <v>0</v>
      </c>
      <c r="AU417" s="278">
        <f t="shared" ref="AU417:AU423" si="376">IF($S$473&lt;&gt;0, AC417+AL417-AT417, M417+AL417-AT417)</f>
        <v>0</v>
      </c>
    </row>
    <row r="418" spans="1:48" x14ac:dyDescent="0.35">
      <c r="A418" s="415">
        <v>3</v>
      </c>
      <c r="B418" s="420"/>
      <c r="C418" s="491"/>
      <c r="D418" s="491"/>
      <c r="E418" s="423"/>
      <c r="F418" s="234">
        <v>0</v>
      </c>
      <c r="G418" s="234">
        <v>0</v>
      </c>
      <c r="H418" s="235">
        <f t="shared" si="364"/>
        <v>0</v>
      </c>
      <c r="I418" s="234">
        <v>0</v>
      </c>
      <c r="J418" s="234">
        <v>0</v>
      </c>
      <c r="K418" s="235">
        <f t="shared" si="365"/>
        <v>0</v>
      </c>
      <c r="L418" s="234">
        <v>0</v>
      </c>
      <c r="M418" s="236">
        <f t="shared" si="366"/>
        <v>0</v>
      </c>
      <c r="N418" s="222"/>
      <c r="P418" s="415">
        <v>3</v>
      </c>
      <c r="Q418" s="420"/>
      <c r="R418" s="491"/>
      <c r="S418" s="491"/>
      <c r="T418" s="409"/>
      <c r="U418" s="162">
        <f t="shared" si="367"/>
        <v>0</v>
      </c>
      <c r="V418" s="234">
        <v>0</v>
      </c>
      <c r="W418" s="234">
        <v>0</v>
      </c>
      <c r="X418" s="295">
        <f t="shared" si="368"/>
        <v>0</v>
      </c>
      <c r="Y418" s="234">
        <v>0</v>
      </c>
      <c r="Z418" s="234">
        <v>0</v>
      </c>
      <c r="AA418" s="295">
        <f t="shared" si="369"/>
        <v>0</v>
      </c>
      <c r="AB418" s="234">
        <v>0</v>
      </c>
      <c r="AC418" s="295">
        <f t="shared" si="370"/>
        <v>0</v>
      </c>
      <c r="AD418" s="296">
        <f t="shared" si="371"/>
        <v>0</v>
      </c>
      <c r="AE418" s="222"/>
      <c r="AG418" s="415">
        <v>3</v>
      </c>
      <c r="AH418" s="420"/>
      <c r="AI418" s="491"/>
      <c r="AJ418" s="491"/>
      <c r="AK418" s="409"/>
      <c r="AL418" s="307">
        <f t="shared" si="372"/>
        <v>0</v>
      </c>
      <c r="AM418" s="234">
        <v>0</v>
      </c>
      <c r="AN418" s="234">
        <v>0</v>
      </c>
      <c r="AO418" s="277">
        <f t="shared" si="373"/>
        <v>0</v>
      </c>
      <c r="AP418" s="234">
        <v>0</v>
      </c>
      <c r="AQ418" s="234">
        <v>0</v>
      </c>
      <c r="AR418" s="277">
        <f t="shared" si="374"/>
        <v>0</v>
      </c>
      <c r="AS418" s="234">
        <v>0</v>
      </c>
      <c r="AT418" s="277">
        <f t="shared" si="375"/>
        <v>0</v>
      </c>
      <c r="AU418" s="278">
        <f t="shared" si="376"/>
        <v>0</v>
      </c>
    </row>
    <row r="419" spans="1:48" x14ac:dyDescent="0.35">
      <c r="A419" s="415">
        <v>4</v>
      </c>
      <c r="B419" s="420"/>
      <c r="C419" s="491"/>
      <c r="D419" s="491"/>
      <c r="E419" s="423"/>
      <c r="F419" s="234">
        <v>0</v>
      </c>
      <c r="G419" s="234">
        <v>0</v>
      </c>
      <c r="H419" s="235">
        <f>SUM(F419:G419)</f>
        <v>0</v>
      </c>
      <c r="I419" s="234">
        <v>0</v>
      </c>
      <c r="J419" s="234">
        <v>0</v>
      </c>
      <c r="K419" s="235">
        <f>SUM(I419:J419)</f>
        <v>0</v>
      </c>
      <c r="L419" s="234">
        <v>0</v>
      </c>
      <c r="M419" s="236">
        <f>SUM(H419, K419, L419)</f>
        <v>0</v>
      </c>
      <c r="N419" s="222"/>
      <c r="P419" s="415">
        <v>4</v>
      </c>
      <c r="Q419" s="420"/>
      <c r="R419" s="491"/>
      <c r="S419" s="491"/>
      <c r="T419" s="409"/>
      <c r="U419" s="162">
        <f t="shared" si="367"/>
        <v>0</v>
      </c>
      <c r="V419" s="234">
        <v>0</v>
      </c>
      <c r="W419" s="234">
        <v>0</v>
      </c>
      <c r="X419" s="295">
        <f t="shared" si="368"/>
        <v>0</v>
      </c>
      <c r="Y419" s="234">
        <v>0</v>
      </c>
      <c r="Z419" s="234">
        <v>0</v>
      </c>
      <c r="AA419" s="295">
        <f t="shared" si="369"/>
        <v>0</v>
      </c>
      <c r="AB419" s="234">
        <v>0</v>
      </c>
      <c r="AC419" s="295">
        <f t="shared" si="370"/>
        <v>0</v>
      </c>
      <c r="AD419" s="296">
        <f t="shared" si="371"/>
        <v>0</v>
      </c>
      <c r="AE419" s="222"/>
      <c r="AG419" s="415">
        <v>4</v>
      </c>
      <c r="AH419" s="420"/>
      <c r="AI419" s="491"/>
      <c r="AJ419" s="491"/>
      <c r="AK419" s="409"/>
      <c r="AL419" s="307">
        <f t="shared" si="372"/>
        <v>0</v>
      </c>
      <c r="AM419" s="234">
        <v>0</v>
      </c>
      <c r="AN419" s="234">
        <v>0</v>
      </c>
      <c r="AO419" s="277">
        <f t="shared" si="373"/>
        <v>0</v>
      </c>
      <c r="AP419" s="234">
        <v>0</v>
      </c>
      <c r="AQ419" s="234">
        <v>0</v>
      </c>
      <c r="AR419" s="277">
        <f t="shared" si="374"/>
        <v>0</v>
      </c>
      <c r="AS419" s="234">
        <v>0</v>
      </c>
      <c r="AT419" s="277">
        <f t="shared" si="375"/>
        <v>0</v>
      </c>
      <c r="AU419" s="278">
        <f t="shared" si="376"/>
        <v>0</v>
      </c>
    </row>
    <row r="420" spans="1:48" x14ac:dyDescent="0.35">
      <c r="A420" s="415">
        <v>5</v>
      </c>
      <c r="B420" s="420"/>
      <c r="C420" s="491"/>
      <c r="D420" s="491"/>
      <c r="E420" s="423"/>
      <c r="F420" s="234">
        <v>0</v>
      </c>
      <c r="G420" s="234">
        <v>0</v>
      </c>
      <c r="H420" s="235">
        <f t="shared" si="364"/>
        <v>0</v>
      </c>
      <c r="I420" s="234">
        <v>0</v>
      </c>
      <c r="J420" s="234">
        <v>0</v>
      </c>
      <c r="K420" s="235">
        <f t="shared" si="365"/>
        <v>0</v>
      </c>
      <c r="L420" s="234">
        <v>0</v>
      </c>
      <c r="M420" s="236">
        <f t="shared" si="366"/>
        <v>0</v>
      </c>
      <c r="N420" s="222"/>
      <c r="P420" s="415">
        <v>5</v>
      </c>
      <c r="Q420" s="420"/>
      <c r="R420" s="491"/>
      <c r="S420" s="491"/>
      <c r="T420" s="409"/>
      <c r="U420" s="162">
        <f t="shared" si="367"/>
        <v>0</v>
      </c>
      <c r="V420" s="234">
        <v>0</v>
      </c>
      <c r="W420" s="234">
        <v>0</v>
      </c>
      <c r="X420" s="295">
        <f t="shared" si="368"/>
        <v>0</v>
      </c>
      <c r="Y420" s="234">
        <v>0</v>
      </c>
      <c r="Z420" s="234">
        <v>0</v>
      </c>
      <c r="AA420" s="295">
        <f t="shared" si="369"/>
        <v>0</v>
      </c>
      <c r="AB420" s="234">
        <v>0</v>
      </c>
      <c r="AC420" s="295">
        <f t="shared" si="370"/>
        <v>0</v>
      </c>
      <c r="AD420" s="296">
        <f t="shared" si="371"/>
        <v>0</v>
      </c>
      <c r="AE420" s="222"/>
      <c r="AG420" s="415">
        <v>5</v>
      </c>
      <c r="AH420" s="420"/>
      <c r="AI420" s="491"/>
      <c r="AJ420" s="491"/>
      <c r="AK420" s="409"/>
      <c r="AL420" s="307">
        <f t="shared" si="372"/>
        <v>0</v>
      </c>
      <c r="AM420" s="234">
        <v>0</v>
      </c>
      <c r="AN420" s="234">
        <v>0</v>
      </c>
      <c r="AO420" s="277">
        <f t="shared" si="373"/>
        <v>0</v>
      </c>
      <c r="AP420" s="234">
        <v>0</v>
      </c>
      <c r="AQ420" s="234">
        <v>0</v>
      </c>
      <c r="AR420" s="277">
        <f t="shared" si="374"/>
        <v>0</v>
      </c>
      <c r="AS420" s="234">
        <v>0</v>
      </c>
      <c r="AT420" s="277">
        <f t="shared" si="375"/>
        <v>0</v>
      </c>
      <c r="AU420" s="278">
        <f t="shared" si="376"/>
        <v>0</v>
      </c>
    </row>
    <row r="421" spans="1:48" x14ac:dyDescent="0.35">
      <c r="A421" s="415">
        <v>6</v>
      </c>
      <c r="B421" s="420"/>
      <c r="C421" s="491"/>
      <c r="D421" s="491"/>
      <c r="E421" s="423"/>
      <c r="F421" s="234">
        <v>0</v>
      </c>
      <c r="G421" s="234">
        <v>0</v>
      </c>
      <c r="H421" s="235">
        <f t="shared" si="364"/>
        <v>0</v>
      </c>
      <c r="I421" s="234">
        <v>0</v>
      </c>
      <c r="J421" s="234">
        <v>0</v>
      </c>
      <c r="K421" s="235">
        <f t="shared" si="365"/>
        <v>0</v>
      </c>
      <c r="L421" s="234">
        <v>0</v>
      </c>
      <c r="M421" s="236">
        <f t="shared" si="366"/>
        <v>0</v>
      </c>
      <c r="N421" s="222"/>
      <c r="P421" s="415">
        <v>6</v>
      </c>
      <c r="Q421" s="420"/>
      <c r="R421" s="491"/>
      <c r="S421" s="491"/>
      <c r="T421" s="409"/>
      <c r="U421" s="162">
        <f t="shared" si="367"/>
        <v>0</v>
      </c>
      <c r="V421" s="234">
        <v>0</v>
      </c>
      <c r="W421" s="234">
        <v>0</v>
      </c>
      <c r="X421" s="295">
        <f t="shared" si="368"/>
        <v>0</v>
      </c>
      <c r="Y421" s="234">
        <v>0</v>
      </c>
      <c r="Z421" s="234">
        <v>0</v>
      </c>
      <c r="AA421" s="295">
        <f t="shared" si="369"/>
        <v>0</v>
      </c>
      <c r="AB421" s="234">
        <v>0</v>
      </c>
      <c r="AC421" s="295">
        <f t="shared" si="370"/>
        <v>0</v>
      </c>
      <c r="AD421" s="296">
        <f t="shared" si="371"/>
        <v>0</v>
      </c>
      <c r="AE421" s="222"/>
      <c r="AG421" s="415">
        <v>6</v>
      </c>
      <c r="AH421" s="420"/>
      <c r="AI421" s="491"/>
      <c r="AJ421" s="491"/>
      <c r="AK421" s="409"/>
      <c r="AL421" s="307">
        <f t="shared" si="372"/>
        <v>0</v>
      </c>
      <c r="AM421" s="234">
        <v>0</v>
      </c>
      <c r="AN421" s="234">
        <v>0</v>
      </c>
      <c r="AO421" s="277">
        <f t="shared" si="373"/>
        <v>0</v>
      </c>
      <c r="AP421" s="234">
        <v>0</v>
      </c>
      <c r="AQ421" s="234">
        <v>0</v>
      </c>
      <c r="AR421" s="277">
        <f t="shared" si="374"/>
        <v>0</v>
      </c>
      <c r="AS421" s="234">
        <v>0</v>
      </c>
      <c r="AT421" s="277">
        <f t="shared" si="375"/>
        <v>0</v>
      </c>
      <c r="AU421" s="278">
        <f t="shared" si="376"/>
        <v>0</v>
      </c>
    </row>
    <row r="422" spans="1:48" x14ac:dyDescent="0.35">
      <c r="A422" s="620" t="s">
        <v>180</v>
      </c>
      <c r="B422" s="617"/>
      <c r="C422" s="532">
        <v>0</v>
      </c>
      <c r="D422" s="532"/>
      <c r="E422" s="423"/>
      <c r="F422" s="234">
        <v>0</v>
      </c>
      <c r="G422" s="234">
        <v>0</v>
      </c>
      <c r="H422" s="235">
        <f t="shared" si="364"/>
        <v>0</v>
      </c>
      <c r="I422" s="234">
        <v>0</v>
      </c>
      <c r="J422" s="234">
        <v>0</v>
      </c>
      <c r="K422" s="235">
        <f t="shared" si="365"/>
        <v>0</v>
      </c>
      <c r="L422" s="234">
        <v>0</v>
      </c>
      <c r="M422" s="236">
        <f t="shared" si="366"/>
        <v>0</v>
      </c>
      <c r="N422" s="222"/>
      <c r="P422" s="620" t="s">
        <v>180</v>
      </c>
      <c r="Q422" s="617"/>
      <c r="R422" s="532">
        <v>0</v>
      </c>
      <c r="S422" s="532"/>
      <c r="T422" s="409"/>
      <c r="U422" s="162">
        <f t="shared" si="367"/>
        <v>0</v>
      </c>
      <c r="V422" s="234">
        <v>0</v>
      </c>
      <c r="W422" s="234">
        <v>0</v>
      </c>
      <c r="X422" s="295">
        <f t="shared" si="368"/>
        <v>0</v>
      </c>
      <c r="Y422" s="234">
        <v>0</v>
      </c>
      <c r="Z422" s="234">
        <v>0</v>
      </c>
      <c r="AA422" s="295">
        <f t="shared" si="369"/>
        <v>0</v>
      </c>
      <c r="AB422" s="234">
        <v>0</v>
      </c>
      <c r="AC422" s="295">
        <f t="shared" si="370"/>
        <v>0</v>
      </c>
      <c r="AD422" s="296">
        <f t="shared" si="371"/>
        <v>0</v>
      </c>
      <c r="AE422" s="222"/>
      <c r="AG422" s="620" t="s">
        <v>180</v>
      </c>
      <c r="AH422" s="617"/>
      <c r="AI422" s="532">
        <v>0</v>
      </c>
      <c r="AJ422" s="532"/>
      <c r="AK422" s="409"/>
      <c r="AL422" s="307">
        <f t="shared" si="372"/>
        <v>0</v>
      </c>
      <c r="AM422" s="234">
        <v>0</v>
      </c>
      <c r="AN422" s="234">
        <v>0</v>
      </c>
      <c r="AO422" s="277">
        <f t="shared" si="373"/>
        <v>0</v>
      </c>
      <c r="AP422" s="234">
        <v>0</v>
      </c>
      <c r="AQ422" s="234">
        <v>0</v>
      </c>
      <c r="AR422" s="277">
        <f t="shared" si="374"/>
        <v>0</v>
      </c>
      <c r="AS422" s="234">
        <v>0</v>
      </c>
      <c r="AT422" s="277">
        <f t="shared" si="375"/>
        <v>0</v>
      </c>
      <c r="AU422" s="278">
        <f t="shared" si="376"/>
        <v>0</v>
      </c>
    </row>
    <row r="423" spans="1:48" ht="16" thickBot="1" x14ac:dyDescent="0.4">
      <c r="A423" s="493" t="s">
        <v>207</v>
      </c>
      <c r="B423" s="494"/>
      <c r="C423" s="497">
        <f>COUNTA(B416:B421)+C422</f>
        <v>0</v>
      </c>
      <c r="D423" s="497"/>
      <c r="E423" s="411"/>
      <c r="F423" s="250">
        <f>SUM(F416:F422)</f>
        <v>0</v>
      </c>
      <c r="G423" s="250">
        <f>SUM(G416:G422)</f>
        <v>0</v>
      </c>
      <c r="H423" s="250">
        <f t="shared" ref="H423:L423" si="377">SUM(H416:H422)</f>
        <v>0</v>
      </c>
      <c r="I423" s="250">
        <f t="shared" si="377"/>
        <v>0</v>
      </c>
      <c r="J423" s="250">
        <f>SUM(J416:J422)</f>
        <v>0</v>
      </c>
      <c r="K423" s="250">
        <f t="shared" si="377"/>
        <v>0</v>
      </c>
      <c r="L423" s="250">
        <f t="shared" si="377"/>
        <v>0</v>
      </c>
      <c r="M423" s="237">
        <f>SUM(M416:M422)</f>
        <v>0</v>
      </c>
      <c r="N423" s="222"/>
      <c r="P423" s="493" t="s">
        <v>207</v>
      </c>
      <c r="Q423" s="494"/>
      <c r="R423" s="498">
        <f>COUNTA(Q416:Q421)+R422</f>
        <v>0</v>
      </c>
      <c r="S423" s="498"/>
      <c r="T423" s="411"/>
      <c r="U423" s="339">
        <f t="shared" si="367"/>
        <v>0</v>
      </c>
      <c r="V423" s="293">
        <f>SUM(V416:V422)</f>
        <v>0</v>
      </c>
      <c r="W423" s="293">
        <f>SUM(W416:W422)</f>
        <v>0</v>
      </c>
      <c r="X423" s="293">
        <f t="shared" ref="X423:AB423" si="378">SUM(X416:X422)</f>
        <v>0</v>
      </c>
      <c r="Y423" s="293">
        <f t="shared" si="378"/>
        <v>0</v>
      </c>
      <c r="Z423" s="293">
        <f t="shared" si="378"/>
        <v>0</v>
      </c>
      <c r="AA423" s="293">
        <f t="shared" si="378"/>
        <v>0</v>
      </c>
      <c r="AB423" s="293">
        <f t="shared" si="378"/>
        <v>0</v>
      </c>
      <c r="AC423" s="293">
        <f>SUM(AC416:AC422)</f>
        <v>0</v>
      </c>
      <c r="AD423" s="294">
        <f>SUM(AD416:AD422)</f>
        <v>0</v>
      </c>
      <c r="AE423" s="222"/>
      <c r="AG423" s="493" t="s">
        <v>207</v>
      </c>
      <c r="AH423" s="494"/>
      <c r="AI423" s="543">
        <f>COUNTA(AH416:AH421)+AI422</f>
        <v>0</v>
      </c>
      <c r="AJ423" s="543"/>
      <c r="AK423" s="411"/>
      <c r="AL423" s="337">
        <f t="shared" si="372"/>
        <v>0</v>
      </c>
      <c r="AM423" s="275">
        <f>SUM(AM416:AM422)</f>
        <v>0</v>
      </c>
      <c r="AN423" s="275">
        <f>SUM(AN416:AN422)</f>
        <v>0</v>
      </c>
      <c r="AO423" s="275">
        <f t="shared" ref="AO423:AT423" si="379">SUM(AO416:AO422)</f>
        <v>0</v>
      </c>
      <c r="AP423" s="275">
        <f t="shared" si="379"/>
        <v>0</v>
      </c>
      <c r="AQ423" s="275">
        <f t="shared" si="379"/>
        <v>0</v>
      </c>
      <c r="AR423" s="275">
        <f t="shared" si="379"/>
        <v>0</v>
      </c>
      <c r="AS423" s="275">
        <f t="shared" si="379"/>
        <v>0</v>
      </c>
      <c r="AT423" s="275">
        <f t="shared" si="379"/>
        <v>0</v>
      </c>
      <c r="AU423" s="276">
        <f t="shared" si="376"/>
        <v>0</v>
      </c>
      <c r="AV423" s="358"/>
    </row>
    <row r="424" spans="1:48" ht="3.75" customHeight="1" thickBot="1" x14ac:dyDescent="0.4">
      <c r="F424" s="357"/>
      <c r="G424" s="357"/>
      <c r="Y424" s="163"/>
      <c r="Z424" s="163"/>
      <c r="AA424" s="163"/>
      <c r="AB424" s="163"/>
      <c r="AC424" s="163"/>
      <c r="AD424" s="163"/>
      <c r="AE424" s="358"/>
    </row>
    <row r="425" spans="1:48" s="242" customFormat="1" x14ac:dyDescent="0.35">
      <c r="A425" s="502" t="s">
        <v>186</v>
      </c>
      <c r="B425" s="503"/>
      <c r="C425" s="503"/>
      <c r="D425" s="503"/>
      <c r="E425" s="503"/>
      <c r="F425" s="503"/>
      <c r="G425" s="503"/>
      <c r="H425" s="503"/>
      <c r="I425" s="503"/>
      <c r="J425" s="503"/>
      <c r="K425" s="503"/>
      <c r="L425" s="503"/>
      <c r="M425" s="518"/>
      <c r="N425" s="413"/>
      <c r="P425" s="502" t="s">
        <v>186</v>
      </c>
      <c r="Q425" s="503"/>
      <c r="R425" s="503"/>
      <c r="S425" s="503"/>
      <c r="T425" s="503"/>
      <c r="U425" s="503"/>
      <c r="V425" s="503"/>
      <c r="W425" s="503"/>
      <c r="X425" s="503"/>
      <c r="Y425" s="503"/>
      <c r="Z425" s="503"/>
      <c r="AA425" s="503"/>
      <c r="AB425" s="503"/>
      <c r="AC425" s="503"/>
      <c r="AD425" s="418"/>
      <c r="AE425" s="413"/>
      <c r="AG425" s="502" t="s">
        <v>186</v>
      </c>
      <c r="AH425" s="503"/>
      <c r="AI425" s="503"/>
      <c r="AJ425" s="503"/>
      <c r="AK425" s="503"/>
      <c r="AL425" s="503"/>
      <c r="AM425" s="503"/>
      <c r="AN425" s="503"/>
      <c r="AO425" s="503"/>
      <c r="AP425" s="503"/>
      <c r="AQ425" s="503"/>
      <c r="AR425" s="503"/>
      <c r="AS425" s="503"/>
      <c r="AT425" s="503"/>
      <c r="AU425" s="418"/>
    </row>
    <row r="426" spans="1:48" s="242" customFormat="1" ht="31.5" customHeight="1" x14ac:dyDescent="0.35">
      <c r="A426" s="534" t="s">
        <v>188</v>
      </c>
      <c r="B426" s="533"/>
      <c r="C426" s="533" t="s">
        <v>13</v>
      </c>
      <c r="D426" s="533"/>
      <c r="E426" s="424" t="s">
        <v>14</v>
      </c>
      <c r="F426" s="412" t="s">
        <v>171</v>
      </c>
      <c r="G426" s="412" t="s">
        <v>68</v>
      </c>
      <c r="H426" s="422" t="s">
        <v>151</v>
      </c>
      <c r="I426" s="412" t="s">
        <v>80</v>
      </c>
      <c r="J426" s="412" t="s">
        <v>81</v>
      </c>
      <c r="K426" s="422" t="s">
        <v>82</v>
      </c>
      <c r="L426" s="412" t="s">
        <v>150</v>
      </c>
      <c r="M426" s="259" t="s">
        <v>18</v>
      </c>
      <c r="N426" s="413"/>
      <c r="P426" s="534" t="s">
        <v>188</v>
      </c>
      <c r="Q426" s="533"/>
      <c r="R426" s="533" t="s">
        <v>13</v>
      </c>
      <c r="S426" s="533"/>
      <c r="T426" s="424" t="s">
        <v>14</v>
      </c>
      <c r="U426" s="260" t="s">
        <v>266</v>
      </c>
      <c r="V426" s="424" t="s">
        <v>171</v>
      </c>
      <c r="W426" s="424" t="s">
        <v>68</v>
      </c>
      <c r="X426" s="260" t="s">
        <v>151</v>
      </c>
      <c r="Y426" s="424" t="s">
        <v>80</v>
      </c>
      <c r="Z426" s="424" t="s">
        <v>81</v>
      </c>
      <c r="AA426" s="260" t="s">
        <v>82</v>
      </c>
      <c r="AB426" s="424" t="s">
        <v>150</v>
      </c>
      <c r="AC426" s="260" t="s">
        <v>18</v>
      </c>
      <c r="AD426" s="267" t="s">
        <v>114</v>
      </c>
      <c r="AE426" s="413"/>
      <c r="AG426" s="534" t="s">
        <v>188</v>
      </c>
      <c r="AH426" s="533"/>
      <c r="AI426" s="533" t="s">
        <v>13</v>
      </c>
      <c r="AJ426" s="533"/>
      <c r="AK426" s="424" t="s">
        <v>14</v>
      </c>
      <c r="AL426" s="260" t="s">
        <v>266</v>
      </c>
      <c r="AM426" s="424" t="s">
        <v>171</v>
      </c>
      <c r="AN426" s="424" t="s">
        <v>68</v>
      </c>
      <c r="AO426" s="260" t="s">
        <v>151</v>
      </c>
      <c r="AP426" s="424" t="s">
        <v>80</v>
      </c>
      <c r="AQ426" s="424" t="s">
        <v>81</v>
      </c>
      <c r="AR426" s="260" t="s">
        <v>82</v>
      </c>
      <c r="AS426" s="424" t="s">
        <v>150</v>
      </c>
      <c r="AT426" s="260" t="s">
        <v>213</v>
      </c>
      <c r="AU426" s="267" t="s">
        <v>269</v>
      </c>
    </row>
    <row r="427" spans="1:48" x14ac:dyDescent="0.35">
      <c r="A427" s="495">
        <v>0</v>
      </c>
      <c r="B427" s="491"/>
      <c r="C427" s="496" t="s">
        <v>19</v>
      </c>
      <c r="D427" s="496"/>
      <c r="E427" s="409"/>
      <c r="F427" s="234">
        <v>0</v>
      </c>
      <c r="G427" s="234">
        <v>0</v>
      </c>
      <c r="H427" s="235">
        <f>SUM(F427:G427)</f>
        <v>0</v>
      </c>
      <c r="I427" s="234">
        <v>0</v>
      </c>
      <c r="J427" s="234">
        <v>0</v>
      </c>
      <c r="K427" s="235">
        <f>SUM(I427:J427)</f>
        <v>0</v>
      </c>
      <c r="L427" s="234">
        <v>0</v>
      </c>
      <c r="M427" s="236">
        <f>SUM(H427, K427, L427)</f>
        <v>0</v>
      </c>
      <c r="N427" s="223"/>
      <c r="P427" s="522">
        <v>0</v>
      </c>
      <c r="Q427" s="496"/>
      <c r="R427" s="496" t="s">
        <v>19</v>
      </c>
      <c r="S427" s="496"/>
      <c r="T427" s="409"/>
      <c r="U427" s="162">
        <f t="shared" ref="U427:U434" si="380">AU347</f>
        <v>0</v>
      </c>
      <c r="V427" s="234">
        <v>0</v>
      </c>
      <c r="W427" s="234">
        <v>0</v>
      </c>
      <c r="X427" s="295">
        <f>SUM(V427:W427)</f>
        <v>0</v>
      </c>
      <c r="Y427" s="234">
        <v>0</v>
      </c>
      <c r="Z427" s="234">
        <v>0</v>
      </c>
      <c r="AA427" s="295">
        <f>SUM(Y427:Z427)</f>
        <v>0</v>
      </c>
      <c r="AB427" s="234">
        <v>0</v>
      </c>
      <c r="AC427" s="295">
        <f>SUM(X427, AA427, AB427)</f>
        <v>0</v>
      </c>
      <c r="AD427" s="296">
        <f t="shared" ref="AD427:AD431" si="381">M427-AC427</f>
        <v>0</v>
      </c>
      <c r="AE427" s="223"/>
      <c r="AG427" s="522">
        <v>0</v>
      </c>
      <c r="AH427" s="496"/>
      <c r="AI427" s="496" t="s">
        <v>19</v>
      </c>
      <c r="AJ427" s="496"/>
      <c r="AK427" s="409"/>
      <c r="AL427" s="307">
        <f t="shared" ref="AL427:AL434" si="382">AU347</f>
        <v>0</v>
      </c>
      <c r="AM427" s="234">
        <v>0</v>
      </c>
      <c r="AN427" s="234">
        <v>0</v>
      </c>
      <c r="AO427" s="277">
        <f>SUM(AM427:AN427)</f>
        <v>0</v>
      </c>
      <c r="AP427" s="234">
        <v>0</v>
      </c>
      <c r="AQ427" s="234">
        <v>0</v>
      </c>
      <c r="AR427" s="277">
        <f>SUM(AP427:AQ427)</f>
        <v>0</v>
      </c>
      <c r="AS427" s="234">
        <v>0</v>
      </c>
      <c r="AT427" s="277">
        <f>SUM(AO427, AR427, AS427)</f>
        <v>0</v>
      </c>
      <c r="AU427" s="278">
        <f t="shared" ref="AU427:AU432" si="383">IF($S$473&lt;&gt;0, AC427+AL427-AT427, M427+AL427-AT427)</f>
        <v>0</v>
      </c>
    </row>
    <row r="428" spans="1:48" x14ac:dyDescent="0.35">
      <c r="A428" s="495">
        <v>0</v>
      </c>
      <c r="B428" s="491"/>
      <c r="C428" s="496" t="s">
        <v>20</v>
      </c>
      <c r="D428" s="496"/>
      <c r="E428" s="409"/>
      <c r="F428" s="234">
        <v>0</v>
      </c>
      <c r="G428" s="234">
        <v>0</v>
      </c>
      <c r="H428" s="235">
        <f t="shared" ref="H428:H431" si="384">SUM(F428:G428)</f>
        <v>0</v>
      </c>
      <c r="I428" s="234">
        <v>0</v>
      </c>
      <c r="J428" s="234">
        <v>0</v>
      </c>
      <c r="K428" s="235">
        <f t="shared" ref="K428:K431" si="385">SUM(I428:J428)</f>
        <v>0</v>
      </c>
      <c r="L428" s="234">
        <v>0</v>
      </c>
      <c r="M428" s="236">
        <f t="shared" ref="M428:M431" si="386">SUM(H428, K428, L428)</f>
        <v>0</v>
      </c>
      <c r="N428" s="223"/>
      <c r="P428" s="522">
        <v>0</v>
      </c>
      <c r="Q428" s="496"/>
      <c r="R428" s="496" t="s">
        <v>20</v>
      </c>
      <c r="S428" s="496"/>
      <c r="T428" s="409"/>
      <c r="U428" s="162">
        <f t="shared" si="380"/>
        <v>0</v>
      </c>
      <c r="V428" s="234">
        <v>0</v>
      </c>
      <c r="W428" s="234">
        <v>0</v>
      </c>
      <c r="X428" s="295">
        <f t="shared" ref="X428:X431" si="387">SUM(V428:W428)</f>
        <v>0</v>
      </c>
      <c r="Y428" s="234">
        <v>0</v>
      </c>
      <c r="Z428" s="234">
        <v>0</v>
      </c>
      <c r="AA428" s="295">
        <f t="shared" ref="AA428:AA431" si="388">SUM(Y428:Z428)</f>
        <v>0</v>
      </c>
      <c r="AB428" s="234">
        <v>0</v>
      </c>
      <c r="AC428" s="295">
        <f t="shared" ref="AC428:AC431" si="389">SUM(X428, AA428, AB428)</f>
        <v>0</v>
      </c>
      <c r="AD428" s="296">
        <f t="shared" si="381"/>
        <v>0</v>
      </c>
      <c r="AE428" s="223"/>
      <c r="AG428" s="522">
        <v>0</v>
      </c>
      <c r="AH428" s="496"/>
      <c r="AI428" s="496" t="s">
        <v>20</v>
      </c>
      <c r="AJ428" s="496"/>
      <c r="AK428" s="409"/>
      <c r="AL428" s="307">
        <f t="shared" si="382"/>
        <v>0</v>
      </c>
      <c r="AM428" s="234">
        <v>0</v>
      </c>
      <c r="AN428" s="234">
        <v>0</v>
      </c>
      <c r="AO428" s="277">
        <f t="shared" ref="AO428:AO431" si="390">SUM(AM428:AN428)</f>
        <v>0</v>
      </c>
      <c r="AP428" s="234">
        <v>0</v>
      </c>
      <c r="AQ428" s="234">
        <v>0</v>
      </c>
      <c r="AR428" s="277">
        <f t="shared" ref="AR428:AR431" si="391">SUM(AP428:AQ428)</f>
        <v>0</v>
      </c>
      <c r="AS428" s="234">
        <v>0</v>
      </c>
      <c r="AT428" s="277">
        <f t="shared" ref="AT428:AT431" si="392">SUM(AO428, AR428, AS428)</f>
        <v>0</v>
      </c>
      <c r="AU428" s="278">
        <f t="shared" si="383"/>
        <v>0</v>
      </c>
    </row>
    <row r="429" spans="1:48" x14ac:dyDescent="0.35">
      <c r="A429" s="495">
        <v>0</v>
      </c>
      <c r="B429" s="491"/>
      <c r="C429" s="496" t="s">
        <v>21</v>
      </c>
      <c r="D429" s="496"/>
      <c r="E429" s="409"/>
      <c r="F429" s="234">
        <v>0</v>
      </c>
      <c r="G429" s="234">
        <v>0</v>
      </c>
      <c r="H429" s="235">
        <f>SUM(F429:G429)</f>
        <v>0</v>
      </c>
      <c r="I429" s="234">
        <v>0</v>
      </c>
      <c r="J429" s="234">
        <v>0</v>
      </c>
      <c r="K429" s="235">
        <f t="shared" si="385"/>
        <v>0</v>
      </c>
      <c r="L429" s="234">
        <v>0</v>
      </c>
      <c r="M429" s="236">
        <f t="shared" si="386"/>
        <v>0</v>
      </c>
      <c r="N429" s="223"/>
      <c r="P429" s="522">
        <v>0</v>
      </c>
      <c r="Q429" s="496"/>
      <c r="R429" s="496" t="s">
        <v>21</v>
      </c>
      <c r="S429" s="496"/>
      <c r="T429" s="409"/>
      <c r="U429" s="162">
        <f t="shared" si="380"/>
        <v>0</v>
      </c>
      <c r="V429" s="234">
        <v>0</v>
      </c>
      <c r="W429" s="234">
        <v>0</v>
      </c>
      <c r="X429" s="295">
        <f t="shared" si="387"/>
        <v>0</v>
      </c>
      <c r="Y429" s="234">
        <v>0</v>
      </c>
      <c r="Z429" s="234">
        <v>0</v>
      </c>
      <c r="AA429" s="295">
        <f t="shared" si="388"/>
        <v>0</v>
      </c>
      <c r="AB429" s="234">
        <v>0</v>
      </c>
      <c r="AC429" s="295">
        <f t="shared" si="389"/>
        <v>0</v>
      </c>
      <c r="AD429" s="296">
        <f t="shared" si="381"/>
        <v>0</v>
      </c>
      <c r="AE429" s="223"/>
      <c r="AG429" s="522">
        <v>0</v>
      </c>
      <c r="AH429" s="496"/>
      <c r="AI429" s="496" t="s">
        <v>21</v>
      </c>
      <c r="AJ429" s="496"/>
      <c r="AK429" s="409"/>
      <c r="AL429" s="307">
        <f t="shared" si="382"/>
        <v>0</v>
      </c>
      <c r="AM429" s="234">
        <v>0</v>
      </c>
      <c r="AN429" s="234">
        <v>0</v>
      </c>
      <c r="AO429" s="277">
        <f t="shared" si="390"/>
        <v>0</v>
      </c>
      <c r="AP429" s="234">
        <v>0</v>
      </c>
      <c r="AQ429" s="234">
        <v>0</v>
      </c>
      <c r="AR429" s="277">
        <f t="shared" si="391"/>
        <v>0</v>
      </c>
      <c r="AS429" s="234">
        <v>0</v>
      </c>
      <c r="AT429" s="277">
        <f t="shared" si="392"/>
        <v>0</v>
      </c>
      <c r="AU429" s="278">
        <f>IF($S$473&lt;&gt;0, AC429+AL429-AT429, M429+AL429-AT429)</f>
        <v>0</v>
      </c>
    </row>
    <row r="430" spans="1:48" x14ac:dyDescent="0.35">
      <c r="A430" s="495">
        <v>0</v>
      </c>
      <c r="B430" s="491"/>
      <c r="C430" s="496" t="s">
        <v>22</v>
      </c>
      <c r="D430" s="496"/>
      <c r="E430" s="409"/>
      <c r="F430" s="234">
        <v>0</v>
      </c>
      <c r="G430" s="234">
        <v>0</v>
      </c>
      <c r="H430" s="235">
        <f t="shared" si="384"/>
        <v>0</v>
      </c>
      <c r="I430" s="234">
        <v>0</v>
      </c>
      <c r="J430" s="234">
        <v>0</v>
      </c>
      <c r="K430" s="235">
        <f t="shared" si="385"/>
        <v>0</v>
      </c>
      <c r="L430" s="234">
        <v>0</v>
      </c>
      <c r="M430" s="236">
        <f t="shared" si="386"/>
        <v>0</v>
      </c>
      <c r="N430" s="223"/>
      <c r="P430" s="522">
        <v>0</v>
      </c>
      <c r="Q430" s="496"/>
      <c r="R430" s="496" t="s">
        <v>22</v>
      </c>
      <c r="S430" s="496"/>
      <c r="T430" s="409"/>
      <c r="U430" s="162">
        <f t="shared" si="380"/>
        <v>0</v>
      </c>
      <c r="V430" s="234">
        <v>0</v>
      </c>
      <c r="W430" s="234">
        <v>0</v>
      </c>
      <c r="X430" s="295">
        <f t="shared" si="387"/>
        <v>0</v>
      </c>
      <c r="Y430" s="234">
        <v>0</v>
      </c>
      <c r="Z430" s="234">
        <v>0</v>
      </c>
      <c r="AA430" s="295">
        <f t="shared" si="388"/>
        <v>0</v>
      </c>
      <c r="AB430" s="234">
        <v>0</v>
      </c>
      <c r="AC430" s="295">
        <f t="shared" si="389"/>
        <v>0</v>
      </c>
      <c r="AD430" s="296">
        <f t="shared" si="381"/>
        <v>0</v>
      </c>
      <c r="AE430" s="223"/>
      <c r="AG430" s="522">
        <v>0</v>
      </c>
      <c r="AH430" s="496"/>
      <c r="AI430" s="496" t="s">
        <v>22</v>
      </c>
      <c r="AJ430" s="496"/>
      <c r="AK430" s="409"/>
      <c r="AL430" s="307">
        <f t="shared" si="382"/>
        <v>0</v>
      </c>
      <c r="AM430" s="234">
        <v>0</v>
      </c>
      <c r="AN430" s="234">
        <v>0</v>
      </c>
      <c r="AO430" s="277">
        <f t="shared" si="390"/>
        <v>0</v>
      </c>
      <c r="AP430" s="234">
        <v>0</v>
      </c>
      <c r="AQ430" s="234">
        <v>0</v>
      </c>
      <c r="AR430" s="277">
        <f t="shared" si="391"/>
        <v>0</v>
      </c>
      <c r="AS430" s="234">
        <v>0</v>
      </c>
      <c r="AT430" s="277">
        <f t="shared" si="392"/>
        <v>0</v>
      </c>
      <c r="AU430" s="278">
        <f t="shared" si="383"/>
        <v>0</v>
      </c>
    </row>
    <row r="431" spans="1:48" x14ac:dyDescent="0.35">
      <c r="A431" s="495">
        <v>0</v>
      </c>
      <c r="B431" s="491"/>
      <c r="C431" s="491" t="s">
        <v>23</v>
      </c>
      <c r="D431" s="491"/>
      <c r="E431" s="409"/>
      <c r="F431" s="234">
        <v>0</v>
      </c>
      <c r="G431" s="234">
        <v>0</v>
      </c>
      <c r="H431" s="235">
        <f t="shared" si="384"/>
        <v>0</v>
      </c>
      <c r="I431" s="234">
        <v>0</v>
      </c>
      <c r="J431" s="234">
        <v>0</v>
      </c>
      <c r="K431" s="235">
        <f t="shared" si="385"/>
        <v>0</v>
      </c>
      <c r="L431" s="234">
        <v>0</v>
      </c>
      <c r="M431" s="236">
        <f t="shared" si="386"/>
        <v>0</v>
      </c>
      <c r="N431" s="223"/>
      <c r="P431" s="522">
        <v>0</v>
      </c>
      <c r="Q431" s="496"/>
      <c r="R431" s="496" t="s">
        <v>23</v>
      </c>
      <c r="S431" s="496"/>
      <c r="T431" s="409"/>
      <c r="U431" s="162">
        <f t="shared" si="380"/>
        <v>0</v>
      </c>
      <c r="V431" s="234">
        <v>0</v>
      </c>
      <c r="W431" s="234">
        <v>0</v>
      </c>
      <c r="X431" s="295">
        <f t="shared" si="387"/>
        <v>0</v>
      </c>
      <c r="Y431" s="234">
        <v>0</v>
      </c>
      <c r="Z431" s="234">
        <v>0</v>
      </c>
      <c r="AA431" s="295">
        <f t="shared" si="388"/>
        <v>0</v>
      </c>
      <c r="AB431" s="234">
        <v>0</v>
      </c>
      <c r="AC431" s="295">
        <f t="shared" si="389"/>
        <v>0</v>
      </c>
      <c r="AD431" s="296">
        <f t="shared" si="381"/>
        <v>0</v>
      </c>
      <c r="AE431" s="223"/>
      <c r="AG431" s="522">
        <v>0</v>
      </c>
      <c r="AH431" s="496"/>
      <c r="AI431" s="496" t="s">
        <v>23</v>
      </c>
      <c r="AJ431" s="496"/>
      <c r="AK431" s="409"/>
      <c r="AL431" s="307">
        <f t="shared" si="382"/>
        <v>0</v>
      </c>
      <c r="AM431" s="234">
        <v>0</v>
      </c>
      <c r="AN431" s="234">
        <v>0</v>
      </c>
      <c r="AO431" s="277">
        <f t="shared" si="390"/>
        <v>0</v>
      </c>
      <c r="AP431" s="234">
        <v>0</v>
      </c>
      <c r="AQ431" s="234">
        <v>0</v>
      </c>
      <c r="AR431" s="277">
        <f t="shared" si="391"/>
        <v>0</v>
      </c>
      <c r="AS431" s="234">
        <v>0</v>
      </c>
      <c r="AT431" s="277">
        <f t="shared" si="392"/>
        <v>0</v>
      </c>
      <c r="AU431" s="278">
        <f t="shared" si="383"/>
        <v>0</v>
      </c>
    </row>
    <row r="432" spans="1:48" ht="16" thickBot="1" x14ac:dyDescent="0.4">
      <c r="A432" s="410" t="s">
        <v>181</v>
      </c>
      <c r="B432" s="411"/>
      <c r="C432" s="497">
        <f>SUM(A427:B431)</f>
        <v>0</v>
      </c>
      <c r="D432" s="497"/>
      <c r="E432" s="411"/>
      <c r="F432" s="250">
        <f>SUM(F427:F431)</f>
        <v>0</v>
      </c>
      <c r="G432" s="250">
        <f t="shared" ref="G432:L432" si="393">SUM(G427:G431)</f>
        <v>0</v>
      </c>
      <c r="H432" s="250">
        <f t="shared" si="393"/>
        <v>0</v>
      </c>
      <c r="I432" s="250">
        <f t="shared" si="393"/>
        <v>0</v>
      </c>
      <c r="J432" s="250">
        <f t="shared" si="393"/>
        <v>0</v>
      </c>
      <c r="K432" s="250">
        <f t="shared" si="393"/>
        <v>0</v>
      </c>
      <c r="L432" s="250">
        <f t="shared" si="393"/>
        <v>0</v>
      </c>
      <c r="M432" s="237">
        <f>SUM(M427:M431)</f>
        <v>0</v>
      </c>
      <c r="N432" s="223"/>
      <c r="P432" s="410" t="s">
        <v>181</v>
      </c>
      <c r="Q432" s="411"/>
      <c r="R432" s="498">
        <f>SUM(P427:Q431)</f>
        <v>0</v>
      </c>
      <c r="S432" s="498"/>
      <c r="T432" s="421"/>
      <c r="U432" s="339">
        <f t="shared" si="380"/>
        <v>0</v>
      </c>
      <c r="V432" s="293">
        <f>SUM(V427:V431)</f>
        <v>0</v>
      </c>
      <c r="W432" s="293">
        <f t="shared" ref="W432:AB432" si="394">SUM(W427:W431)</f>
        <v>0</v>
      </c>
      <c r="X432" s="293">
        <f t="shared" si="394"/>
        <v>0</v>
      </c>
      <c r="Y432" s="293">
        <f t="shared" si="394"/>
        <v>0</v>
      </c>
      <c r="Z432" s="293">
        <f t="shared" si="394"/>
        <v>0</v>
      </c>
      <c r="AA432" s="293">
        <f t="shared" si="394"/>
        <v>0</v>
      </c>
      <c r="AB432" s="293">
        <f t="shared" si="394"/>
        <v>0</v>
      </c>
      <c r="AC432" s="293">
        <f>SUM(AC427:AC431)</f>
        <v>0</v>
      </c>
      <c r="AD432" s="294">
        <f>SUM(AD427:AD431)</f>
        <v>0</v>
      </c>
      <c r="AE432" s="223"/>
      <c r="AG432" s="410" t="s">
        <v>181</v>
      </c>
      <c r="AH432" s="411"/>
      <c r="AI432" s="543">
        <f>SUM(AG427:AH431)</f>
        <v>0</v>
      </c>
      <c r="AJ432" s="543"/>
      <c r="AK432" s="421"/>
      <c r="AL432" s="337">
        <f t="shared" si="382"/>
        <v>0</v>
      </c>
      <c r="AM432" s="275">
        <f>SUM(AM427:AM431)</f>
        <v>0</v>
      </c>
      <c r="AN432" s="275">
        <f t="shared" ref="AN432:AT432" si="395">SUM(AN427:AN431)</f>
        <v>0</v>
      </c>
      <c r="AO432" s="275">
        <f t="shared" si="395"/>
        <v>0</v>
      </c>
      <c r="AP432" s="275">
        <f t="shared" si="395"/>
        <v>0</v>
      </c>
      <c r="AQ432" s="275">
        <f t="shared" si="395"/>
        <v>0</v>
      </c>
      <c r="AR432" s="275">
        <f t="shared" si="395"/>
        <v>0</v>
      </c>
      <c r="AS432" s="275">
        <f t="shared" si="395"/>
        <v>0</v>
      </c>
      <c r="AT432" s="275">
        <f t="shared" si="395"/>
        <v>0</v>
      </c>
      <c r="AU432" s="276">
        <f t="shared" si="383"/>
        <v>0</v>
      </c>
    </row>
    <row r="433" spans="1:47" s="358" customFormat="1" ht="3.75" customHeight="1" thickBot="1" x14ac:dyDescent="0.4">
      <c r="A433" s="499"/>
      <c r="B433" s="499"/>
      <c r="C433" s="499"/>
      <c r="D433" s="499"/>
      <c r="E433" s="499"/>
      <c r="F433" s="499"/>
      <c r="G433" s="499"/>
      <c r="H433" s="499"/>
      <c r="I433" s="499"/>
      <c r="J433" s="499"/>
      <c r="K433" s="499"/>
      <c r="L433" s="499"/>
      <c r="M433" s="499"/>
      <c r="N433" s="223"/>
      <c r="P433" s="499"/>
      <c r="Q433" s="499"/>
      <c r="R433" s="499"/>
      <c r="S433" s="499"/>
      <c r="T433" s="499"/>
      <c r="U433" s="499"/>
      <c r="V433" s="499"/>
      <c r="W433" s="499"/>
      <c r="X433" s="499"/>
      <c r="Y433" s="499"/>
      <c r="Z433" s="499"/>
      <c r="AA433" s="499"/>
      <c r="AB433" s="499"/>
      <c r="AC433" s="499"/>
      <c r="AD433" s="499"/>
      <c r="AE433" s="223"/>
      <c r="AG433" s="499"/>
      <c r="AH433" s="499"/>
      <c r="AI433" s="499"/>
      <c r="AJ433" s="499"/>
      <c r="AK433" s="499"/>
      <c r="AL433" s="499"/>
      <c r="AM433" s="499"/>
      <c r="AN433" s="499"/>
      <c r="AO433" s="499"/>
      <c r="AP433" s="499"/>
      <c r="AQ433" s="499"/>
      <c r="AR433" s="499"/>
      <c r="AS433" s="499"/>
      <c r="AT433" s="499"/>
      <c r="AU433" s="499"/>
    </row>
    <row r="434" spans="1:47" ht="16" thickBot="1" x14ac:dyDescent="0.4">
      <c r="A434" s="500" t="s">
        <v>187</v>
      </c>
      <c r="B434" s="501"/>
      <c r="C434" s="501"/>
      <c r="D434" s="501"/>
      <c r="E434" s="501"/>
      <c r="F434" s="241">
        <f>SUM(F432, F423)</f>
        <v>0</v>
      </c>
      <c r="G434" s="241">
        <f t="shared" ref="G434:L434" si="396">SUM(G432, G423)</f>
        <v>0</v>
      </c>
      <c r="H434" s="241">
        <f>SUM(H432, H423)</f>
        <v>0</v>
      </c>
      <c r="I434" s="241">
        <f t="shared" si="396"/>
        <v>0</v>
      </c>
      <c r="J434" s="241">
        <f t="shared" si="396"/>
        <v>0</v>
      </c>
      <c r="K434" s="241">
        <f>SUM(K432, K423)</f>
        <v>0</v>
      </c>
      <c r="L434" s="241">
        <f t="shared" si="396"/>
        <v>0</v>
      </c>
      <c r="M434" s="240">
        <f>SUM(M432, M423)</f>
        <v>0</v>
      </c>
      <c r="N434" s="223"/>
      <c r="P434" s="500" t="s">
        <v>187</v>
      </c>
      <c r="Q434" s="501"/>
      <c r="R434" s="501"/>
      <c r="S434" s="501"/>
      <c r="T434" s="501"/>
      <c r="U434" s="340">
        <f t="shared" si="380"/>
        <v>0</v>
      </c>
      <c r="V434" s="297">
        <f>SUM(V432, V423)</f>
        <v>0</v>
      </c>
      <c r="W434" s="297">
        <f t="shared" ref="W434" si="397">SUM(W432, W423)</f>
        <v>0</v>
      </c>
      <c r="X434" s="297">
        <f>SUM(X432, X423)</f>
        <v>0</v>
      </c>
      <c r="Y434" s="297">
        <f t="shared" ref="Y434:AB434" si="398">SUM(Y432, Y423)</f>
        <v>0</v>
      </c>
      <c r="Z434" s="297">
        <f t="shared" si="398"/>
        <v>0</v>
      </c>
      <c r="AA434" s="297">
        <f t="shared" si="398"/>
        <v>0</v>
      </c>
      <c r="AB434" s="297">
        <f t="shared" si="398"/>
        <v>0</v>
      </c>
      <c r="AC434" s="297">
        <f>SUM(AC432, AC423)</f>
        <v>0</v>
      </c>
      <c r="AD434" s="298">
        <f>SUM(AD432, AD423)</f>
        <v>0</v>
      </c>
      <c r="AE434" s="223"/>
      <c r="AG434" s="500" t="s">
        <v>187</v>
      </c>
      <c r="AH434" s="501"/>
      <c r="AI434" s="501"/>
      <c r="AJ434" s="501"/>
      <c r="AK434" s="501"/>
      <c r="AL434" s="338">
        <f t="shared" si="382"/>
        <v>0</v>
      </c>
      <c r="AM434" s="279">
        <f>SUM(AM432, AM423)</f>
        <v>0</v>
      </c>
      <c r="AN434" s="279">
        <f t="shared" ref="AN434" si="399">SUM(AN432, AN423)</f>
        <v>0</v>
      </c>
      <c r="AO434" s="279">
        <f>SUM(AO432, AO423)</f>
        <v>0</v>
      </c>
      <c r="AP434" s="279">
        <f t="shared" ref="AP434:AT434" si="400">SUM(AP432, AP423)</f>
        <v>0</v>
      </c>
      <c r="AQ434" s="279">
        <f t="shared" si="400"/>
        <v>0</v>
      </c>
      <c r="AR434" s="279">
        <f t="shared" si="400"/>
        <v>0</v>
      </c>
      <c r="AS434" s="279">
        <f t="shared" si="400"/>
        <v>0</v>
      </c>
      <c r="AT434" s="279">
        <f t="shared" si="400"/>
        <v>0</v>
      </c>
      <c r="AU434" s="280">
        <f>IF($S$473&lt;&gt;0, AC434+AL434-AT434, M434+AL434-AT434)</f>
        <v>0</v>
      </c>
    </row>
    <row r="435" spans="1:47" ht="16" thickBot="1" x14ac:dyDescent="0.4">
      <c r="F435" s="357"/>
      <c r="G435" s="357"/>
      <c r="AE435" s="358"/>
    </row>
    <row r="436" spans="1:47" s="242" customFormat="1" x14ac:dyDescent="0.35">
      <c r="A436" s="502" t="s">
        <v>98</v>
      </c>
      <c r="B436" s="503"/>
      <c r="C436" s="503"/>
      <c r="D436" s="503"/>
      <c r="E436" s="503"/>
      <c r="F436" s="503"/>
      <c r="G436" s="503"/>
      <c r="H436" s="503"/>
      <c r="I436" s="503"/>
      <c r="J436" s="503"/>
      <c r="K436" s="503"/>
      <c r="L436" s="503"/>
      <c r="M436" s="518"/>
      <c r="N436" s="413"/>
      <c r="P436" s="502" t="s">
        <v>98</v>
      </c>
      <c r="Q436" s="503"/>
      <c r="R436" s="503"/>
      <c r="S436" s="503"/>
      <c r="T436" s="503"/>
      <c r="U436" s="503"/>
      <c r="V436" s="503"/>
      <c r="W436" s="503"/>
      <c r="X436" s="503"/>
      <c r="Y436" s="503"/>
      <c r="Z436" s="503"/>
      <c r="AA436" s="503"/>
      <c r="AB436" s="503"/>
      <c r="AC436" s="503"/>
      <c r="AD436" s="418"/>
      <c r="AE436" s="413"/>
      <c r="AG436" s="502" t="s">
        <v>98</v>
      </c>
      <c r="AH436" s="503"/>
      <c r="AI436" s="503"/>
      <c r="AJ436" s="503"/>
      <c r="AK436" s="503"/>
      <c r="AL436" s="503"/>
      <c r="AM436" s="503"/>
      <c r="AN436" s="503"/>
      <c r="AO436" s="503"/>
      <c r="AP436" s="503"/>
      <c r="AQ436" s="503"/>
      <c r="AR436" s="503"/>
      <c r="AS436" s="503"/>
      <c r="AT436" s="503"/>
      <c r="AU436" s="418"/>
    </row>
    <row r="437" spans="1:47" s="242" customFormat="1" x14ac:dyDescent="0.35">
      <c r="A437" s="530" t="s">
        <v>24</v>
      </c>
      <c r="B437" s="531"/>
      <c r="C437" s="531"/>
      <c r="D437" s="531"/>
      <c r="E437" s="531"/>
      <c r="F437" s="531"/>
      <c r="G437" s="531"/>
      <c r="H437" s="531"/>
      <c r="I437" s="531"/>
      <c r="J437" s="424" t="s">
        <v>17</v>
      </c>
      <c r="K437" s="424" t="s">
        <v>15</v>
      </c>
      <c r="L437" s="424" t="s">
        <v>16</v>
      </c>
      <c r="M437" s="259" t="s">
        <v>18</v>
      </c>
      <c r="N437" s="413"/>
      <c r="P437" s="530" t="s">
        <v>24</v>
      </c>
      <c r="Q437" s="531"/>
      <c r="R437" s="531"/>
      <c r="S437" s="531"/>
      <c r="T437" s="531"/>
      <c r="U437" s="531"/>
      <c r="V437" s="531"/>
      <c r="W437" s="531"/>
      <c r="X437" s="531"/>
      <c r="Y437" s="422" t="s">
        <v>266</v>
      </c>
      <c r="Z437" s="328" t="s">
        <v>77</v>
      </c>
      <c r="AA437" s="424" t="s">
        <v>15</v>
      </c>
      <c r="AB437" s="424" t="s">
        <v>16</v>
      </c>
      <c r="AC437" s="422" t="s">
        <v>18</v>
      </c>
      <c r="AD437" s="267" t="s">
        <v>114</v>
      </c>
      <c r="AE437" s="413"/>
      <c r="AG437" s="530" t="s">
        <v>24</v>
      </c>
      <c r="AH437" s="531"/>
      <c r="AI437" s="531"/>
      <c r="AJ437" s="531"/>
      <c r="AK437" s="531"/>
      <c r="AL437" s="531"/>
      <c r="AM437" s="531"/>
      <c r="AN437" s="531"/>
      <c r="AO437" s="531"/>
      <c r="AP437" s="422" t="s">
        <v>266</v>
      </c>
      <c r="AQ437" s="328" t="s">
        <v>211</v>
      </c>
      <c r="AR437" s="424" t="s">
        <v>15</v>
      </c>
      <c r="AS437" s="424" t="s">
        <v>16</v>
      </c>
      <c r="AT437" s="422" t="s">
        <v>213</v>
      </c>
      <c r="AU437" s="267" t="s">
        <v>269</v>
      </c>
    </row>
    <row r="438" spans="1:47" x14ac:dyDescent="0.35">
      <c r="A438" s="415">
        <v>1</v>
      </c>
      <c r="B438" s="491"/>
      <c r="C438" s="491"/>
      <c r="D438" s="491"/>
      <c r="E438" s="491"/>
      <c r="F438" s="491"/>
      <c r="G438" s="491"/>
      <c r="H438" s="491"/>
      <c r="I438" s="491"/>
      <c r="J438" s="234">
        <v>0</v>
      </c>
      <c r="K438" s="234">
        <v>0</v>
      </c>
      <c r="L438" s="234">
        <v>0</v>
      </c>
      <c r="M438" s="236">
        <f>SUM(J438:L438)</f>
        <v>0</v>
      </c>
      <c r="N438" s="223"/>
      <c r="P438" s="415">
        <v>1</v>
      </c>
      <c r="Q438" s="491"/>
      <c r="R438" s="491"/>
      <c r="S438" s="491"/>
      <c r="T438" s="491"/>
      <c r="U438" s="491"/>
      <c r="V438" s="491"/>
      <c r="W438" s="491"/>
      <c r="X438" s="491"/>
      <c r="Y438" s="164">
        <f>AU358</f>
        <v>0</v>
      </c>
      <c r="Z438" s="234">
        <v>0</v>
      </c>
      <c r="AA438" s="234">
        <v>0</v>
      </c>
      <c r="AB438" s="234">
        <v>0</v>
      </c>
      <c r="AC438" s="295">
        <f>SUM(Z438:AB438)</f>
        <v>0</v>
      </c>
      <c r="AD438" s="296">
        <f t="shared" ref="AD438:AD440" si="401">M438-AC438</f>
        <v>0</v>
      </c>
      <c r="AE438" s="223"/>
      <c r="AG438" s="415">
        <v>1</v>
      </c>
      <c r="AH438" s="491"/>
      <c r="AI438" s="491"/>
      <c r="AJ438" s="491"/>
      <c r="AK438" s="491"/>
      <c r="AL438" s="491"/>
      <c r="AM438" s="491"/>
      <c r="AN438" s="491"/>
      <c r="AO438" s="491"/>
      <c r="AP438" s="305">
        <f>AU358</f>
        <v>0</v>
      </c>
      <c r="AQ438" s="234">
        <v>0</v>
      </c>
      <c r="AR438" s="234">
        <v>0</v>
      </c>
      <c r="AS438" s="234">
        <v>0</v>
      </c>
      <c r="AT438" s="277">
        <f>SUM(AQ438:AS438)</f>
        <v>0</v>
      </c>
      <c r="AU438" s="278">
        <f>IF($S$473&lt;&gt;0, AC438+AP438-AT438, M438+AP438-AT438)</f>
        <v>0</v>
      </c>
    </row>
    <row r="439" spans="1:47" x14ac:dyDescent="0.35">
      <c r="A439" s="415">
        <v>2</v>
      </c>
      <c r="B439" s="492"/>
      <c r="C439" s="492"/>
      <c r="D439" s="492"/>
      <c r="E439" s="492"/>
      <c r="F439" s="492"/>
      <c r="G439" s="492"/>
      <c r="H439" s="492"/>
      <c r="I439" s="492"/>
      <c r="J439" s="234">
        <v>0</v>
      </c>
      <c r="K439" s="234">
        <v>0</v>
      </c>
      <c r="L439" s="234">
        <v>0</v>
      </c>
      <c r="M439" s="236">
        <f>SUM(J439:L439)</f>
        <v>0</v>
      </c>
      <c r="N439" s="223"/>
      <c r="P439" s="415">
        <v>2</v>
      </c>
      <c r="Q439" s="492"/>
      <c r="R439" s="492"/>
      <c r="S439" s="492"/>
      <c r="T439" s="492"/>
      <c r="U439" s="492"/>
      <c r="V439" s="492"/>
      <c r="W439" s="492"/>
      <c r="X439" s="492"/>
      <c r="Y439" s="164">
        <f t="shared" ref="Y439:Y441" si="402">AU359</f>
        <v>0</v>
      </c>
      <c r="Z439" s="234">
        <v>0</v>
      </c>
      <c r="AA439" s="234">
        <v>0</v>
      </c>
      <c r="AB439" s="234">
        <v>0</v>
      </c>
      <c r="AC439" s="295">
        <f t="shared" ref="AC439:AC440" si="403">SUM(Z439:AB439)</f>
        <v>0</v>
      </c>
      <c r="AD439" s="296">
        <f t="shared" si="401"/>
        <v>0</v>
      </c>
      <c r="AE439" s="223"/>
      <c r="AG439" s="415">
        <v>2</v>
      </c>
      <c r="AH439" s="492"/>
      <c r="AI439" s="492"/>
      <c r="AJ439" s="492"/>
      <c r="AK439" s="492"/>
      <c r="AL439" s="492"/>
      <c r="AM439" s="492"/>
      <c r="AN439" s="492"/>
      <c r="AO439" s="492"/>
      <c r="AP439" s="305">
        <f t="shared" ref="AP439:AP441" si="404">AU359</f>
        <v>0</v>
      </c>
      <c r="AQ439" s="234">
        <v>0</v>
      </c>
      <c r="AR439" s="234">
        <v>0</v>
      </c>
      <c r="AS439" s="234">
        <v>0</v>
      </c>
      <c r="AT439" s="277">
        <f t="shared" ref="AT439:AT440" si="405">SUM(AQ439:AS439)</f>
        <v>0</v>
      </c>
      <c r="AU439" s="278">
        <f t="shared" ref="AU439:AU441" si="406">IF($S$473&lt;&gt;0, AC439+AP439-AT439, M439+AP439-AT439)</f>
        <v>0</v>
      </c>
    </row>
    <row r="440" spans="1:47" x14ac:dyDescent="0.35">
      <c r="A440" s="415">
        <v>3</v>
      </c>
      <c r="B440" s="492"/>
      <c r="C440" s="492"/>
      <c r="D440" s="492"/>
      <c r="E440" s="492"/>
      <c r="F440" s="492"/>
      <c r="G440" s="492"/>
      <c r="H440" s="492"/>
      <c r="I440" s="492"/>
      <c r="J440" s="234">
        <v>0</v>
      </c>
      <c r="K440" s="234">
        <v>0</v>
      </c>
      <c r="L440" s="234">
        <v>0</v>
      </c>
      <c r="M440" s="236">
        <f t="shared" ref="M440:M459" si="407">SUM(J440:L440)</f>
        <v>0</v>
      </c>
      <c r="N440" s="223"/>
      <c r="P440" s="415">
        <v>3</v>
      </c>
      <c r="Q440" s="492"/>
      <c r="R440" s="492"/>
      <c r="S440" s="492"/>
      <c r="T440" s="492"/>
      <c r="U440" s="492"/>
      <c r="V440" s="492"/>
      <c r="W440" s="492"/>
      <c r="X440" s="492"/>
      <c r="Y440" s="164">
        <f t="shared" si="402"/>
        <v>0</v>
      </c>
      <c r="Z440" s="234">
        <v>0</v>
      </c>
      <c r="AA440" s="234">
        <v>0</v>
      </c>
      <c r="AB440" s="234">
        <v>0</v>
      </c>
      <c r="AC440" s="295">
        <f t="shared" si="403"/>
        <v>0</v>
      </c>
      <c r="AD440" s="296">
        <f t="shared" si="401"/>
        <v>0</v>
      </c>
      <c r="AE440" s="223"/>
      <c r="AG440" s="415">
        <v>3</v>
      </c>
      <c r="AH440" s="492"/>
      <c r="AI440" s="492"/>
      <c r="AJ440" s="492"/>
      <c r="AK440" s="492"/>
      <c r="AL440" s="492"/>
      <c r="AM440" s="492"/>
      <c r="AN440" s="492"/>
      <c r="AO440" s="492"/>
      <c r="AP440" s="305">
        <f t="shared" si="404"/>
        <v>0</v>
      </c>
      <c r="AQ440" s="234">
        <v>0</v>
      </c>
      <c r="AR440" s="234">
        <v>0</v>
      </c>
      <c r="AS440" s="234">
        <v>0</v>
      </c>
      <c r="AT440" s="277">
        <f t="shared" si="405"/>
        <v>0</v>
      </c>
      <c r="AU440" s="278">
        <f t="shared" si="406"/>
        <v>0</v>
      </c>
    </row>
    <row r="441" spans="1:47" ht="16" thickBot="1" x14ac:dyDescent="0.4">
      <c r="A441" s="504" t="s">
        <v>25</v>
      </c>
      <c r="B441" s="505"/>
      <c r="C441" s="505"/>
      <c r="D441" s="505"/>
      <c r="E441" s="505"/>
      <c r="F441" s="505"/>
      <c r="G441" s="505"/>
      <c r="H441" s="505"/>
      <c r="I441" s="505"/>
      <c r="J441" s="250">
        <f>SUM(J438:J440)</f>
        <v>0</v>
      </c>
      <c r="K441" s="250">
        <f t="shared" ref="K441:L441" si="408">SUM(K438:K440)</f>
        <v>0</v>
      </c>
      <c r="L441" s="250">
        <f t="shared" si="408"/>
        <v>0</v>
      </c>
      <c r="M441" s="237">
        <f t="shared" si="407"/>
        <v>0</v>
      </c>
      <c r="N441" s="223"/>
      <c r="P441" s="504" t="s">
        <v>25</v>
      </c>
      <c r="Q441" s="505"/>
      <c r="R441" s="505"/>
      <c r="S441" s="505"/>
      <c r="T441" s="505"/>
      <c r="U441" s="505"/>
      <c r="V441" s="505"/>
      <c r="W441" s="505"/>
      <c r="X441" s="505"/>
      <c r="Y441" s="200">
        <f t="shared" si="402"/>
        <v>0</v>
      </c>
      <c r="Z441" s="293">
        <f>SUM(Z438:Z440)</f>
        <v>0</v>
      </c>
      <c r="AA441" s="293">
        <f t="shared" ref="AA441:AD441" si="409">SUM(AA438:AA440)</f>
        <v>0</v>
      </c>
      <c r="AB441" s="293">
        <f t="shared" si="409"/>
        <v>0</v>
      </c>
      <c r="AC441" s="293">
        <f t="shared" si="409"/>
        <v>0</v>
      </c>
      <c r="AD441" s="294">
        <f t="shared" si="409"/>
        <v>0</v>
      </c>
      <c r="AE441" s="223"/>
      <c r="AG441" s="504" t="s">
        <v>25</v>
      </c>
      <c r="AH441" s="505"/>
      <c r="AI441" s="505"/>
      <c r="AJ441" s="505"/>
      <c r="AK441" s="505"/>
      <c r="AL441" s="505"/>
      <c r="AM441" s="505"/>
      <c r="AN441" s="505"/>
      <c r="AO441" s="505"/>
      <c r="AP441" s="306">
        <f t="shared" si="404"/>
        <v>0</v>
      </c>
      <c r="AQ441" s="275">
        <f>SUM(AQ438:AQ440)</f>
        <v>0</v>
      </c>
      <c r="AR441" s="275">
        <f t="shared" ref="AR441:AT441" si="410">SUM(AR438:AR440)</f>
        <v>0</v>
      </c>
      <c r="AS441" s="275">
        <f t="shared" si="410"/>
        <v>0</v>
      </c>
      <c r="AT441" s="275">
        <f t="shared" si="410"/>
        <v>0</v>
      </c>
      <c r="AU441" s="276">
        <f t="shared" si="406"/>
        <v>0</v>
      </c>
    </row>
    <row r="442" spans="1:47" s="358" customFormat="1" ht="3.75" customHeight="1" thickBot="1" x14ac:dyDescent="0.4">
      <c r="A442" s="413"/>
      <c r="B442" s="413"/>
      <c r="C442" s="413"/>
      <c r="D442" s="413"/>
      <c r="E442" s="413"/>
      <c r="F442" s="413"/>
      <c r="G442" s="413"/>
      <c r="H442" s="413"/>
      <c r="I442" s="413"/>
      <c r="J442" s="246"/>
      <c r="K442" s="246"/>
      <c r="L442" s="246"/>
      <c r="M442" s="246"/>
      <c r="N442" s="223"/>
      <c r="P442" s="413"/>
      <c r="Q442" s="413"/>
      <c r="R442" s="413"/>
      <c r="S442" s="413"/>
      <c r="T442" s="413"/>
      <c r="U442" s="413"/>
      <c r="V442" s="413"/>
      <c r="W442" s="413"/>
      <c r="X442" s="413"/>
      <c r="Y442" s="304"/>
      <c r="Z442" s="246"/>
      <c r="AA442" s="246"/>
      <c r="AB442" s="246"/>
      <c r="AC442" s="246"/>
      <c r="AD442" s="246"/>
      <c r="AE442" s="223"/>
      <c r="AG442" s="413"/>
      <c r="AH442" s="413"/>
      <c r="AI442" s="413"/>
      <c r="AJ442" s="413"/>
      <c r="AK442" s="413"/>
      <c r="AL442" s="413"/>
      <c r="AM442" s="413"/>
      <c r="AN442" s="413"/>
      <c r="AO442" s="413"/>
      <c r="AP442" s="304"/>
      <c r="AQ442" s="246"/>
      <c r="AR442" s="246"/>
      <c r="AS442" s="246"/>
      <c r="AT442" s="246"/>
      <c r="AU442" s="246"/>
    </row>
    <row r="443" spans="1:47" s="242" customFormat="1" x14ac:dyDescent="0.35">
      <c r="A443" s="502" t="s">
        <v>33</v>
      </c>
      <c r="B443" s="503"/>
      <c r="C443" s="503"/>
      <c r="D443" s="503"/>
      <c r="E443" s="503"/>
      <c r="F443" s="503"/>
      <c r="G443" s="503"/>
      <c r="H443" s="503"/>
      <c r="I443" s="503"/>
      <c r="J443" s="425" t="s">
        <v>17</v>
      </c>
      <c r="K443" s="425" t="s">
        <v>15</v>
      </c>
      <c r="L443" s="425" t="s">
        <v>16</v>
      </c>
      <c r="M443" s="418" t="s">
        <v>18</v>
      </c>
      <c r="N443" s="413"/>
      <c r="P443" s="502" t="s">
        <v>33</v>
      </c>
      <c r="Q443" s="503"/>
      <c r="R443" s="503"/>
      <c r="S443" s="503"/>
      <c r="T443" s="503"/>
      <c r="U443" s="503"/>
      <c r="V443" s="503"/>
      <c r="W443" s="503"/>
      <c r="X443" s="503"/>
      <c r="Y443" s="414" t="s">
        <v>266</v>
      </c>
      <c r="Z443" s="425" t="s">
        <v>77</v>
      </c>
      <c r="AA443" s="425" t="s">
        <v>15</v>
      </c>
      <c r="AB443" s="425" t="s">
        <v>16</v>
      </c>
      <c r="AC443" s="414" t="s">
        <v>18</v>
      </c>
      <c r="AD443" s="268" t="s">
        <v>114</v>
      </c>
      <c r="AE443" s="413"/>
      <c r="AG443" s="502" t="s">
        <v>33</v>
      </c>
      <c r="AH443" s="503"/>
      <c r="AI443" s="503"/>
      <c r="AJ443" s="503"/>
      <c r="AK443" s="503"/>
      <c r="AL443" s="503"/>
      <c r="AM443" s="503"/>
      <c r="AN443" s="503"/>
      <c r="AO443" s="503"/>
      <c r="AP443" s="414" t="s">
        <v>266</v>
      </c>
      <c r="AQ443" s="425" t="s">
        <v>211</v>
      </c>
      <c r="AR443" s="425" t="s">
        <v>15</v>
      </c>
      <c r="AS443" s="425" t="s">
        <v>16</v>
      </c>
      <c r="AT443" s="414" t="s">
        <v>213</v>
      </c>
      <c r="AU443" s="268" t="s">
        <v>269</v>
      </c>
    </row>
    <row r="444" spans="1:47" x14ac:dyDescent="0.35">
      <c r="A444" s="415">
        <v>1</v>
      </c>
      <c r="B444" s="492"/>
      <c r="C444" s="492"/>
      <c r="D444" s="492"/>
      <c r="E444" s="492"/>
      <c r="F444" s="492"/>
      <c r="G444" s="492"/>
      <c r="H444" s="492"/>
      <c r="I444" s="492"/>
      <c r="J444" s="234">
        <v>0</v>
      </c>
      <c r="K444" s="234">
        <v>0</v>
      </c>
      <c r="L444" s="234">
        <v>0</v>
      </c>
      <c r="M444" s="236">
        <f t="shared" si="407"/>
        <v>0</v>
      </c>
      <c r="N444" s="223"/>
      <c r="P444" s="415">
        <v>1</v>
      </c>
      <c r="Q444" s="492"/>
      <c r="R444" s="492"/>
      <c r="S444" s="492"/>
      <c r="T444" s="492"/>
      <c r="U444" s="492"/>
      <c r="V444" s="492"/>
      <c r="W444" s="492"/>
      <c r="X444" s="492"/>
      <c r="Y444" s="164">
        <f t="shared" ref="Y444:Y447" si="411">AU364</f>
        <v>0</v>
      </c>
      <c r="Z444" s="234">
        <v>0</v>
      </c>
      <c r="AA444" s="234">
        <v>0</v>
      </c>
      <c r="AB444" s="234">
        <v>0</v>
      </c>
      <c r="AC444" s="295">
        <f t="shared" ref="AC444:AC446" si="412">SUM(Z444:AB444)</f>
        <v>0</v>
      </c>
      <c r="AD444" s="296">
        <f t="shared" ref="AD444:AD446" si="413">M444-AC444</f>
        <v>0</v>
      </c>
      <c r="AE444" s="223"/>
      <c r="AG444" s="415">
        <v>1</v>
      </c>
      <c r="AH444" s="492"/>
      <c r="AI444" s="492"/>
      <c r="AJ444" s="492"/>
      <c r="AK444" s="492"/>
      <c r="AL444" s="492"/>
      <c r="AM444" s="492"/>
      <c r="AN444" s="492"/>
      <c r="AO444" s="492"/>
      <c r="AP444" s="305">
        <f t="shared" ref="AP444:AP447" si="414">AU364</f>
        <v>0</v>
      </c>
      <c r="AQ444" s="234">
        <v>0</v>
      </c>
      <c r="AR444" s="234">
        <v>0</v>
      </c>
      <c r="AS444" s="234">
        <v>0</v>
      </c>
      <c r="AT444" s="277">
        <f t="shared" ref="AT444:AT446" si="415">SUM(AQ444:AS444)</f>
        <v>0</v>
      </c>
      <c r="AU444" s="278">
        <f>IF($S$473&lt;&gt;0, AC444+AP444-AT444, M444+AP444-AT444)</f>
        <v>0</v>
      </c>
    </row>
    <row r="445" spans="1:47" x14ac:dyDescent="0.35">
      <c r="A445" s="415">
        <v>2</v>
      </c>
      <c r="B445" s="492"/>
      <c r="C445" s="492"/>
      <c r="D445" s="492"/>
      <c r="E445" s="492"/>
      <c r="F445" s="492"/>
      <c r="G445" s="492"/>
      <c r="H445" s="492"/>
      <c r="I445" s="492"/>
      <c r="J445" s="234">
        <v>0</v>
      </c>
      <c r="K445" s="234">
        <v>0</v>
      </c>
      <c r="L445" s="234">
        <v>0</v>
      </c>
      <c r="M445" s="236">
        <f t="shared" si="407"/>
        <v>0</v>
      </c>
      <c r="N445" s="223"/>
      <c r="P445" s="415">
        <v>2</v>
      </c>
      <c r="Q445" s="492"/>
      <c r="R445" s="492"/>
      <c r="S445" s="492"/>
      <c r="T445" s="492"/>
      <c r="U445" s="492"/>
      <c r="V445" s="492"/>
      <c r="W445" s="492"/>
      <c r="X445" s="492"/>
      <c r="Y445" s="164">
        <f t="shared" si="411"/>
        <v>0</v>
      </c>
      <c r="Z445" s="234">
        <v>0</v>
      </c>
      <c r="AA445" s="234">
        <v>0</v>
      </c>
      <c r="AB445" s="234">
        <v>0</v>
      </c>
      <c r="AC445" s="295">
        <f t="shared" si="412"/>
        <v>0</v>
      </c>
      <c r="AD445" s="296">
        <f t="shared" si="413"/>
        <v>0</v>
      </c>
      <c r="AE445" s="223"/>
      <c r="AG445" s="415">
        <v>2</v>
      </c>
      <c r="AH445" s="492"/>
      <c r="AI445" s="492"/>
      <c r="AJ445" s="492"/>
      <c r="AK445" s="492"/>
      <c r="AL445" s="492"/>
      <c r="AM445" s="492"/>
      <c r="AN445" s="492"/>
      <c r="AO445" s="492"/>
      <c r="AP445" s="305">
        <f t="shared" si="414"/>
        <v>0</v>
      </c>
      <c r="AQ445" s="234">
        <v>0</v>
      </c>
      <c r="AR445" s="234">
        <v>0</v>
      </c>
      <c r="AS445" s="234">
        <v>0</v>
      </c>
      <c r="AT445" s="277">
        <f t="shared" si="415"/>
        <v>0</v>
      </c>
      <c r="AU445" s="278">
        <f t="shared" ref="AU445:AU447" si="416">IF($S$473&lt;&gt;0, AC445+AP445-AT445, M445+AP445-AT445)</f>
        <v>0</v>
      </c>
    </row>
    <row r="446" spans="1:47" x14ac:dyDescent="0.35">
      <c r="A446" s="415">
        <v>3</v>
      </c>
      <c r="B446" s="492"/>
      <c r="C446" s="492"/>
      <c r="D446" s="492"/>
      <c r="E446" s="492"/>
      <c r="F446" s="492"/>
      <c r="G446" s="492"/>
      <c r="H446" s="492"/>
      <c r="I446" s="492"/>
      <c r="J446" s="234">
        <v>0</v>
      </c>
      <c r="K446" s="234">
        <v>0</v>
      </c>
      <c r="L446" s="234">
        <v>0</v>
      </c>
      <c r="M446" s="236">
        <f>SUM(J446:L446)</f>
        <v>0</v>
      </c>
      <c r="N446" s="223"/>
      <c r="P446" s="415">
        <v>3</v>
      </c>
      <c r="Q446" s="492"/>
      <c r="R446" s="492"/>
      <c r="S446" s="492"/>
      <c r="T446" s="492"/>
      <c r="U446" s="492"/>
      <c r="V446" s="492"/>
      <c r="W446" s="492"/>
      <c r="X446" s="492"/>
      <c r="Y446" s="164">
        <f t="shared" si="411"/>
        <v>0</v>
      </c>
      <c r="Z446" s="234">
        <v>0</v>
      </c>
      <c r="AA446" s="234">
        <v>0</v>
      </c>
      <c r="AB446" s="234">
        <v>0</v>
      </c>
      <c r="AC446" s="295">
        <f t="shared" si="412"/>
        <v>0</v>
      </c>
      <c r="AD446" s="296">
        <f t="shared" si="413"/>
        <v>0</v>
      </c>
      <c r="AE446" s="223"/>
      <c r="AG446" s="415">
        <v>3</v>
      </c>
      <c r="AH446" s="492"/>
      <c r="AI446" s="492"/>
      <c r="AJ446" s="492"/>
      <c r="AK446" s="492"/>
      <c r="AL446" s="492"/>
      <c r="AM446" s="492"/>
      <c r="AN446" s="492"/>
      <c r="AO446" s="492"/>
      <c r="AP446" s="305">
        <f t="shared" si="414"/>
        <v>0</v>
      </c>
      <c r="AQ446" s="234">
        <v>0</v>
      </c>
      <c r="AR446" s="234">
        <v>0</v>
      </c>
      <c r="AS446" s="234">
        <v>0</v>
      </c>
      <c r="AT446" s="277">
        <f t="shared" si="415"/>
        <v>0</v>
      </c>
      <c r="AU446" s="278">
        <f t="shared" si="416"/>
        <v>0</v>
      </c>
    </row>
    <row r="447" spans="1:47" ht="16" thickBot="1" x14ac:dyDescent="0.4">
      <c r="A447" s="504" t="s">
        <v>26</v>
      </c>
      <c r="B447" s="505"/>
      <c r="C447" s="505"/>
      <c r="D447" s="505"/>
      <c r="E447" s="505"/>
      <c r="F447" s="505"/>
      <c r="G447" s="505"/>
      <c r="H447" s="505"/>
      <c r="I447" s="505"/>
      <c r="J447" s="250">
        <f>SUM(J444:J446)</f>
        <v>0</v>
      </c>
      <c r="K447" s="250">
        <f t="shared" ref="K447" si="417">SUM(K444:K446)</f>
        <v>0</v>
      </c>
      <c r="L447" s="250">
        <f>SUM(L444:L446)</f>
        <v>0</v>
      </c>
      <c r="M447" s="237">
        <f t="shared" si="407"/>
        <v>0</v>
      </c>
      <c r="N447" s="223"/>
      <c r="P447" s="504" t="s">
        <v>26</v>
      </c>
      <c r="Q447" s="505"/>
      <c r="R447" s="505"/>
      <c r="S447" s="505"/>
      <c r="T447" s="505"/>
      <c r="U447" s="505"/>
      <c r="V447" s="505"/>
      <c r="W447" s="505"/>
      <c r="X447" s="505"/>
      <c r="Y447" s="200">
        <f t="shared" si="411"/>
        <v>0</v>
      </c>
      <c r="Z447" s="293">
        <f>SUM(Z444:Z446)</f>
        <v>0</v>
      </c>
      <c r="AA447" s="293">
        <f t="shared" ref="AA447:AD447" si="418">SUM(AA444:AA446)</f>
        <v>0</v>
      </c>
      <c r="AB447" s="293">
        <f t="shared" si="418"/>
        <v>0</v>
      </c>
      <c r="AC447" s="293">
        <f t="shared" si="418"/>
        <v>0</v>
      </c>
      <c r="AD447" s="294">
        <f t="shared" si="418"/>
        <v>0</v>
      </c>
      <c r="AE447" s="223"/>
      <c r="AG447" s="504" t="s">
        <v>26</v>
      </c>
      <c r="AH447" s="505"/>
      <c r="AI447" s="505"/>
      <c r="AJ447" s="505"/>
      <c r="AK447" s="505"/>
      <c r="AL447" s="505"/>
      <c r="AM447" s="505"/>
      <c r="AN447" s="505"/>
      <c r="AO447" s="505"/>
      <c r="AP447" s="306">
        <f t="shared" si="414"/>
        <v>0</v>
      </c>
      <c r="AQ447" s="275">
        <f>SUM(AQ444:AQ446)</f>
        <v>0</v>
      </c>
      <c r="AR447" s="275">
        <f t="shared" ref="AR447:AT447" si="419">SUM(AR444:AR446)</f>
        <v>0</v>
      </c>
      <c r="AS447" s="275">
        <f t="shared" si="419"/>
        <v>0</v>
      </c>
      <c r="AT447" s="275">
        <f t="shared" si="419"/>
        <v>0</v>
      </c>
      <c r="AU447" s="276">
        <f t="shared" si="416"/>
        <v>0</v>
      </c>
    </row>
    <row r="448" spans="1:47" s="358" customFormat="1" ht="3.75" customHeight="1" thickBot="1" x14ac:dyDescent="0.4">
      <c r="A448" s="413"/>
      <c r="B448" s="413"/>
      <c r="C448" s="413"/>
      <c r="D448" s="413"/>
      <c r="E448" s="413"/>
      <c r="F448" s="413"/>
      <c r="G448" s="413"/>
      <c r="H448" s="413"/>
      <c r="I448" s="413"/>
      <c r="J448" s="246"/>
      <c r="K448" s="246"/>
      <c r="L448" s="246"/>
      <c r="M448" s="246"/>
      <c r="N448" s="223"/>
      <c r="P448" s="413"/>
      <c r="Q448" s="413"/>
      <c r="R448" s="413"/>
      <c r="S448" s="413"/>
      <c r="T448" s="413"/>
      <c r="U448" s="413"/>
      <c r="V448" s="413"/>
      <c r="W448" s="413"/>
      <c r="X448" s="413"/>
      <c r="Y448" s="246"/>
      <c r="Z448" s="246"/>
      <c r="AA448" s="246"/>
      <c r="AB448" s="246"/>
      <c r="AC448" s="246"/>
      <c r="AD448" s="246"/>
      <c r="AE448" s="223"/>
      <c r="AG448" s="413"/>
      <c r="AH448" s="413"/>
      <c r="AI448" s="413"/>
      <c r="AJ448" s="413"/>
      <c r="AK448" s="413"/>
      <c r="AL448" s="413"/>
      <c r="AM448" s="413"/>
      <c r="AN448" s="413"/>
      <c r="AO448" s="413"/>
      <c r="AP448" s="246"/>
      <c r="AQ448" s="246"/>
      <c r="AR448" s="246"/>
      <c r="AS448" s="246"/>
      <c r="AT448" s="246"/>
      <c r="AU448" s="246"/>
    </row>
    <row r="449" spans="1:134" s="242" customFormat="1" x14ac:dyDescent="0.35">
      <c r="A449" s="502" t="s">
        <v>27</v>
      </c>
      <c r="B449" s="503"/>
      <c r="C449" s="503"/>
      <c r="D449" s="503"/>
      <c r="E449" s="503"/>
      <c r="F449" s="503"/>
      <c r="G449" s="503"/>
      <c r="H449" s="503"/>
      <c r="I449" s="503"/>
      <c r="J449" s="425" t="s">
        <v>17</v>
      </c>
      <c r="K449" s="425" t="s">
        <v>15</v>
      </c>
      <c r="L449" s="425" t="s">
        <v>16</v>
      </c>
      <c r="M449" s="418" t="s">
        <v>18</v>
      </c>
      <c r="N449" s="413"/>
      <c r="P449" s="502" t="s">
        <v>27</v>
      </c>
      <c r="Q449" s="503"/>
      <c r="R449" s="503"/>
      <c r="S449" s="503"/>
      <c r="T449" s="503"/>
      <c r="U449" s="503"/>
      <c r="V449" s="503"/>
      <c r="W449" s="503"/>
      <c r="X449" s="503"/>
      <c r="Y449" s="414" t="s">
        <v>266</v>
      </c>
      <c r="Z449" s="425" t="s">
        <v>77</v>
      </c>
      <c r="AA449" s="425" t="s">
        <v>15</v>
      </c>
      <c r="AB449" s="425" t="s">
        <v>16</v>
      </c>
      <c r="AC449" s="414" t="s">
        <v>18</v>
      </c>
      <c r="AD449" s="268" t="s">
        <v>114</v>
      </c>
      <c r="AE449" s="413"/>
      <c r="AG449" s="502" t="s">
        <v>27</v>
      </c>
      <c r="AH449" s="503"/>
      <c r="AI449" s="503"/>
      <c r="AJ449" s="503"/>
      <c r="AK449" s="503"/>
      <c r="AL449" s="503"/>
      <c r="AM449" s="503"/>
      <c r="AN449" s="503"/>
      <c r="AO449" s="503"/>
      <c r="AP449" s="414" t="s">
        <v>266</v>
      </c>
      <c r="AQ449" s="425" t="s">
        <v>211</v>
      </c>
      <c r="AR449" s="425" t="s">
        <v>15</v>
      </c>
      <c r="AS449" s="425" t="s">
        <v>16</v>
      </c>
      <c r="AT449" s="414" t="s">
        <v>213</v>
      </c>
      <c r="AU449" s="268" t="s">
        <v>269</v>
      </c>
    </row>
    <row r="450" spans="1:134" x14ac:dyDescent="0.35">
      <c r="A450" s="415">
        <v>1</v>
      </c>
      <c r="B450" s="228" t="s">
        <v>28</v>
      </c>
      <c r="C450" s="492"/>
      <c r="D450" s="492"/>
      <c r="E450" s="492"/>
      <c r="F450" s="492"/>
      <c r="G450" s="492"/>
      <c r="H450" s="492"/>
      <c r="I450" s="492"/>
      <c r="J450" s="234">
        <v>0</v>
      </c>
      <c r="K450" s="234">
        <v>0</v>
      </c>
      <c r="L450" s="234">
        <v>0</v>
      </c>
      <c r="M450" s="236">
        <f t="shared" si="407"/>
        <v>0</v>
      </c>
      <c r="N450" s="223"/>
      <c r="P450" s="415">
        <v>1</v>
      </c>
      <c r="Q450" s="228" t="s">
        <v>28</v>
      </c>
      <c r="R450" s="492"/>
      <c r="S450" s="492"/>
      <c r="T450" s="492"/>
      <c r="U450" s="492"/>
      <c r="V450" s="492"/>
      <c r="W450" s="492"/>
      <c r="X450" s="492"/>
      <c r="Y450" s="164">
        <f t="shared" ref="Y450:Y461" si="420">AU370</f>
        <v>0</v>
      </c>
      <c r="Z450" s="234">
        <v>0</v>
      </c>
      <c r="AA450" s="234">
        <v>0</v>
      </c>
      <c r="AB450" s="234">
        <v>0</v>
      </c>
      <c r="AC450" s="295">
        <f t="shared" ref="AC450:AC459" si="421">SUM(Z450:AB450)</f>
        <v>0</v>
      </c>
      <c r="AD450" s="296">
        <f t="shared" ref="AD450:AD460" si="422">M450-AC450</f>
        <v>0</v>
      </c>
      <c r="AE450" s="223"/>
      <c r="AG450" s="415">
        <v>1</v>
      </c>
      <c r="AH450" s="228" t="s">
        <v>28</v>
      </c>
      <c r="AI450" s="492"/>
      <c r="AJ450" s="492"/>
      <c r="AK450" s="492"/>
      <c r="AL450" s="492"/>
      <c r="AM450" s="492"/>
      <c r="AN450" s="492"/>
      <c r="AO450" s="492"/>
      <c r="AP450" s="305">
        <f t="shared" ref="AP450:AP461" si="423">AU370</f>
        <v>0</v>
      </c>
      <c r="AQ450" s="234">
        <v>0</v>
      </c>
      <c r="AR450" s="234">
        <v>0</v>
      </c>
      <c r="AS450" s="234">
        <v>0</v>
      </c>
      <c r="AT450" s="277">
        <f t="shared" ref="AT450:AT459" si="424">SUM(AQ450:AS450)</f>
        <v>0</v>
      </c>
      <c r="AU450" s="278">
        <f t="shared" ref="AU450:AU460" si="425">IF($S$473&lt;&gt;0, AC450+AP450-AT450, M450+AP450-AT450)</f>
        <v>0</v>
      </c>
    </row>
    <row r="451" spans="1:134" x14ac:dyDescent="0.35">
      <c r="A451" s="415">
        <v>2</v>
      </c>
      <c r="B451" s="228" t="s">
        <v>31</v>
      </c>
      <c r="C451" s="492"/>
      <c r="D451" s="492"/>
      <c r="E451" s="492"/>
      <c r="F451" s="492"/>
      <c r="G451" s="492"/>
      <c r="H451" s="492"/>
      <c r="I451" s="492"/>
      <c r="J451" s="234">
        <v>0</v>
      </c>
      <c r="K451" s="234">
        <v>0</v>
      </c>
      <c r="L451" s="234">
        <v>0</v>
      </c>
      <c r="M451" s="236">
        <f t="shared" si="407"/>
        <v>0</v>
      </c>
      <c r="N451" s="223"/>
      <c r="P451" s="415">
        <v>2</v>
      </c>
      <c r="Q451" s="228" t="s">
        <v>31</v>
      </c>
      <c r="R451" s="492"/>
      <c r="S451" s="492"/>
      <c r="T451" s="492"/>
      <c r="U451" s="492"/>
      <c r="V451" s="492"/>
      <c r="W451" s="492"/>
      <c r="X451" s="492"/>
      <c r="Y451" s="164">
        <f t="shared" si="420"/>
        <v>0</v>
      </c>
      <c r="Z451" s="234">
        <v>0</v>
      </c>
      <c r="AA451" s="234">
        <v>0</v>
      </c>
      <c r="AB451" s="234">
        <v>0</v>
      </c>
      <c r="AC451" s="295">
        <f t="shared" si="421"/>
        <v>0</v>
      </c>
      <c r="AD451" s="296">
        <f t="shared" si="422"/>
        <v>0</v>
      </c>
      <c r="AE451" s="223"/>
      <c r="AG451" s="415">
        <v>2</v>
      </c>
      <c r="AH451" s="228" t="s">
        <v>31</v>
      </c>
      <c r="AI451" s="492"/>
      <c r="AJ451" s="492"/>
      <c r="AK451" s="492"/>
      <c r="AL451" s="492"/>
      <c r="AM451" s="492"/>
      <c r="AN451" s="492"/>
      <c r="AO451" s="492"/>
      <c r="AP451" s="305">
        <f t="shared" si="423"/>
        <v>0</v>
      </c>
      <c r="AQ451" s="234">
        <v>0</v>
      </c>
      <c r="AR451" s="234">
        <v>0</v>
      </c>
      <c r="AS451" s="234">
        <v>0</v>
      </c>
      <c r="AT451" s="277">
        <f t="shared" si="424"/>
        <v>0</v>
      </c>
      <c r="AU451" s="278">
        <f t="shared" si="425"/>
        <v>0</v>
      </c>
    </row>
    <row r="452" spans="1:134" x14ac:dyDescent="0.35">
      <c r="A452" s="415">
        <v>3</v>
      </c>
      <c r="B452" s="228" t="s">
        <v>32</v>
      </c>
      <c r="C452" s="492"/>
      <c r="D452" s="492"/>
      <c r="E452" s="492"/>
      <c r="F452" s="492"/>
      <c r="G452" s="492"/>
      <c r="H452" s="492"/>
      <c r="I452" s="492"/>
      <c r="J452" s="234">
        <v>0</v>
      </c>
      <c r="K452" s="234">
        <v>0</v>
      </c>
      <c r="L452" s="234">
        <v>0</v>
      </c>
      <c r="M452" s="236">
        <f t="shared" si="407"/>
        <v>0</v>
      </c>
      <c r="N452" s="223"/>
      <c r="P452" s="415">
        <v>3</v>
      </c>
      <c r="Q452" s="228" t="s">
        <v>32</v>
      </c>
      <c r="R452" s="492"/>
      <c r="S452" s="492"/>
      <c r="T452" s="492"/>
      <c r="U452" s="492"/>
      <c r="V452" s="492"/>
      <c r="W452" s="492"/>
      <c r="X452" s="492"/>
      <c r="Y452" s="164">
        <f t="shared" si="420"/>
        <v>0</v>
      </c>
      <c r="Z452" s="234">
        <v>0</v>
      </c>
      <c r="AA452" s="234">
        <v>0</v>
      </c>
      <c r="AB452" s="234">
        <v>0</v>
      </c>
      <c r="AC452" s="295">
        <f t="shared" si="421"/>
        <v>0</v>
      </c>
      <c r="AD452" s="296">
        <f t="shared" si="422"/>
        <v>0</v>
      </c>
      <c r="AE452" s="223"/>
      <c r="AG452" s="415">
        <v>3</v>
      </c>
      <c r="AH452" s="228" t="s">
        <v>32</v>
      </c>
      <c r="AI452" s="492"/>
      <c r="AJ452" s="492"/>
      <c r="AK452" s="492"/>
      <c r="AL452" s="492"/>
      <c r="AM452" s="492"/>
      <c r="AN452" s="492"/>
      <c r="AO452" s="492"/>
      <c r="AP452" s="305">
        <f t="shared" si="423"/>
        <v>0</v>
      </c>
      <c r="AQ452" s="234">
        <v>0</v>
      </c>
      <c r="AR452" s="234">
        <v>0</v>
      </c>
      <c r="AS452" s="234">
        <v>0</v>
      </c>
      <c r="AT452" s="277">
        <f t="shared" si="424"/>
        <v>0</v>
      </c>
      <c r="AU452" s="278">
        <f t="shared" si="425"/>
        <v>0</v>
      </c>
    </row>
    <row r="453" spans="1:134" s="358" customFormat="1" x14ac:dyDescent="0.35">
      <c r="A453" s="229">
        <v>4</v>
      </c>
      <c r="B453" s="228" t="s">
        <v>72</v>
      </c>
      <c r="C453" s="492"/>
      <c r="D453" s="492"/>
      <c r="E453" s="492"/>
      <c r="F453" s="492"/>
      <c r="G453" s="492"/>
      <c r="H453" s="492"/>
      <c r="I453" s="492"/>
      <c r="J453" s="234">
        <v>0</v>
      </c>
      <c r="K453" s="234">
        <v>0</v>
      </c>
      <c r="L453" s="234">
        <v>0</v>
      </c>
      <c r="M453" s="236">
        <f t="shared" si="407"/>
        <v>0</v>
      </c>
      <c r="N453" s="223"/>
      <c r="P453" s="229">
        <v>4</v>
      </c>
      <c r="Q453" s="228" t="s">
        <v>72</v>
      </c>
      <c r="R453" s="492"/>
      <c r="S453" s="492"/>
      <c r="T453" s="492"/>
      <c r="U453" s="492"/>
      <c r="V453" s="492"/>
      <c r="W453" s="492"/>
      <c r="X453" s="492"/>
      <c r="Y453" s="164">
        <f t="shared" si="420"/>
        <v>0</v>
      </c>
      <c r="Z453" s="234">
        <v>0</v>
      </c>
      <c r="AA453" s="234">
        <v>0</v>
      </c>
      <c r="AB453" s="234">
        <v>0</v>
      </c>
      <c r="AC453" s="295">
        <f t="shared" si="421"/>
        <v>0</v>
      </c>
      <c r="AD453" s="296">
        <f t="shared" si="422"/>
        <v>0</v>
      </c>
      <c r="AE453" s="223"/>
      <c r="AG453" s="229">
        <v>4</v>
      </c>
      <c r="AH453" s="228" t="s">
        <v>72</v>
      </c>
      <c r="AI453" s="492"/>
      <c r="AJ453" s="492"/>
      <c r="AK453" s="492"/>
      <c r="AL453" s="492"/>
      <c r="AM453" s="492"/>
      <c r="AN453" s="492"/>
      <c r="AO453" s="492"/>
      <c r="AP453" s="305">
        <f t="shared" si="423"/>
        <v>0</v>
      </c>
      <c r="AQ453" s="234">
        <v>0</v>
      </c>
      <c r="AR453" s="234">
        <v>0</v>
      </c>
      <c r="AS453" s="234">
        <v>0</v>
      </c>
      <c r="AT453" s="277">
        <f t="shared" si="424"/>
        <v>0</v>
      </c>
      <c r="AU453" s="278">
        <f t="shared" si="425"/>
        <v>0</v>
      </c>
    </row>
    <row r="454" spans="1:134" x14ac:dyDescent="0.35">
      <c r="A454" s="415">
        <v>5</v>
      </c>
      <c r="B454" s="228" t="s">
        <v>29</v>
      </c>
      <c r="C454" s="492"/>
      <c r="D454" s="492"/>
      <c r="E454" s="492"/>
      <c r="F454" s="492"/>
      <c r="G454" s="492"/>
      <c r="H454" s="492"/>
      <c r="I454" s="492"/>
      <c r="J454" s="234">
        <v>0</v>
      </c>
      <c r="K454" s="234">
        <v>0</v>
      </c>
      <c r="L454" s="234">
        <v>0</v>
      </c>
      <c r="M454" s="236">
        <f t="shared" si="407"/>
        <v>0</v>
      </c>
      <c r="N454" s="223"/>
      <c r="P454" s="415">
        <v>5</v>
      </c>
      <c r="Q454" s="228" t="s">
        <v>29</v>
      </c>
      <c r="R454" s="492"/>
      <c r="S454" s="492"/>
      <c r="T454" s="492"/>
      <c r="U454" s="492"/>
      <c r="V454" s="492"/>
      <c r="W454" s="492"/>
      <c r="X454" s="492"/>
      <c r="Y454" s="164">
        <f t="shared" si="420"/>
        <v>0</v>
      </c>
      <c r="Z454" s="234">
        <v>0</v>
      </c>
      <c r="AA454" s="234">
        <v>0</v>
      </c>
      <c r="AB454" s="234">
        <v>0</v>
      </c>
      <c r="AC454" s="295">
        <f t="shared" si="421"/>
        <v>0</v>
      </c>
      <c r="AD454" s="296">
        <f t="shared" si="422"/>
        <v>0</v>
      </c>
      <c r="AE454" s="223"/>
      <c r="AG454" s="415">
        <v>5</v>
      </c>
      <c r="AH454" s="228" t="s">
        <v>29</v>
      </c>
      <c r="AI454" s="492"/>
      <c r="AJ454" s="492"/>
      <c r="AK454" s="492"/>
      <c r="AL454" s="492"/>
      <c r="AM454" s="492"/>
      <c r="AN454" s="492"/>
      <c r="AO454" s="492"/>
      <c r="AP454" s="305">
        <f t="shared" si="423"/>
        <v>0</v>
      </c>
      <c r="AQ454" s="234">
        <v>0</v>
      </c>
      <c r="AR454" s="234">
        <v>0</v>
      </c>
      <c r="AS454" s="234">
        <v>0</v>
      </c>
      <c r="AT454" s="277">
        <f t="shared" si="424"/>
        <v>0</v>
      </c>
      <c r="AU454" s="278">
        <f t="shared" si="425"/>
        <v>0</v>
      </c>
    </row>
    <row r="455" spans="1:134" x14ac:dyDescent="0.35">
      <c r="A455" s="415">
        <v>6</v>
      </c>
      <c r="B455" s="228" t="s">
        <v>30</v>
      </c>
      <c r="C455" s="492"/>
      <c r="D455" s="492"/>
      <c r="E455" s="492"/>
      <c r="F455" s="492"/>
      <c r="G455" s="492"/>
      <c r="H455" s="492"/>
      <c r="I455" s="492"/>
      <c r="J455" s="234">
        <v>0</v>
      </c>
      <c r="K455" s="234">
        <v>0</v>
      </c>
      <c r="L455" s="234">
        <v>0</v>
      </c>
      <c r="M455" s="236">
        <f t="shared" si="407"/>
        <v>0</v>
      </c>
      <c r="N455" s="223"/>
      <c r="P455" s="415">
        <v>6</v>
      </c>
      <c r="Q455" s="228" t="s">
        <v>30</v>
      </c>
      <c r="R455" s="492"/>
      <c r="S455" s="492"/>
      <c r="T455" s="492"/>
      <c r="U455" s="492"/>
      <c r="V455" s="492"/>
      <c r="W455" s="492"/>
      <c r="X455" s="492"/>
      <c r="Y455" s="164">
        <f>AU375</f>
        <v>0</v>
      </c>
      <c r="Z455" s="234">
        <v>0</v>
      </c>
      <c r="AA455" s="234">
        <v>0</v>
      </c>
      <c r="AB455" s="234">
        <v>0</v>
      </c>
      <c r="AC455" s="295">
        <f t="shared" si="421"/>
        <v>0</v>
      </c>
      <c r="AD455" s="296">
        <f t="shared" si="422"/>
        <v>0</v>
      </c>
      <c r="AE455" s="223"/>
      <c r="AG455" s="415">
        <v>6</v>
      </c>
      <c r="AH455" s="228" t="s">
        <v>30</v>
      </c>
      <c r="AI455" s="492"/>
      <c r="AJ455" s="492"/>
      <c r="AK455" s="492"/>
      <c r="AL455" s="492"/>
      <c r="AM455" s="492"/>
      <c r="AN455" s="492"/>
      <c r="AO455" s="492"/>
      <c r="AP455" s="305">
        <f t="shared" si="423"/>
        <v>0</v>
      </c>
      <c r="AQ455" s="234">
        <v>0</v>
      </c>
      <c r="AR455" s="234">
        <v>0</v>
      </c>
      <c r="AS455" s="234">
        <v>0</v>
      </c>
      <c r="AT455" s="277">
        <f t="shared" si="424"/>
        <v>0</v>
      </c>
      <c r="AU455" s="278">
        <f t="shared" si="425"/>
        <v>0</v>
      </c>
    </row>
    <row r="456" spans="1:134" x14ac:dyDescent="0.35">
      <c r="A456" s="415">
        <v>7</v>
      </c>
      <c r="B456" s="228" t="s">
        <v>34</v>
      </c>
      <c r="C456" s="492"/>
      <c r="D456" s="492"/>
      <c r="E456" s="492"/>
      <c r="F456" s="492"/>
      <c r="G456" s="492"/>
      <c r="H456" s="492"/>
      <c r="I456" s="492"/>
      <c r="J456" s="234">
        <v>0</v>
      </c>
      <c r="K456" s="234">
        <v>0</v>
      </c>
      <c r="L456" s="234">
        <v>0</v>
      </c>
      <c r="M456" s="236">
        <f t="shared" si="407"/>
        <v>0</v>
      </c>
      <c r="N456" s="223"/>
      <c r="P456" s="415">
        <v>7</v>
      </c>
      <c r="Q456" s="228" t="s">
        <v>34</v>
      </c>
      <c r="R456" s="492"/>
      <c r="S456" s="492"/>
      <c r="T456" s="492"/>
      <c r="U456" s="492"/>
      <c r="V456" s="492"/>
      <c r="W456" s="492"/>
      <c r="X456" s="492"/>
      <c r="Y456" s="164">
        <f t="shared" si="420"/>
        <v>0</v>
      </c>
      <c r="Z456" s="234">
        <v>0</v>
      </c>
      <c r="AA456" s="234">
        <v>0</v>
      </c>
      <c r="AB456" s="234">
        <v>0</v>
      </c>
      <c r="AC456" s="295">
        <f t="shared" si="421"/>
        <v>0</v>
      </c>
      <c r="AD456" s="296">
        <f t="shared" si="422"/>
        <v>0</v>
      </c>
      <c r="AE456" s="223"/>
      <c r="AG456" s="415">
        <v>7</v>
      </c>
      <c r="AH456" s="228" t="s">
        <v>34</v>
      </c>
      <c r="AI456" s="492"/>
      <c r="AJ456" s="492"/>
      <c r="AK456" s="492"/>
      <c r="AL456" s="492"/>
      <c r="AM456" s="492"/>
      <c r="AN456" s="492"/>
      <c r="AO456" s="492"/>
      <c r="AP456" s="305">
        <f t="shared" si="423"/>
        <v>0</v>
      </c>
      <c r="AQ456" s="234">
        <v>0</v>
      </c>
      <c r="AR456" s="234">
        <v>0</v>
      </c>
      <c r="AS456" s="234">
        <v>0</v>
      </c>
      <c r="AT456" s="277">
        <f t="shared" si="424"/>
        <v>0</v>
      </c>
      <c r="AU456" s="278">
        <f t="shared" si="425"/>
        <v>0</v>
      </c>
    </row>
    <row r="457" spans="1:134" x14ac:dyDescent="0.35">
      <c r="A457" s="415">
        <v>8</v>
      </c>
      <c r="B457" s="228" t="s">
        <v>35</v>
      </c>
      <c r="C457" s="492"/>
      <c r="D457" s="492"/>
      <c r="E457" s="492"/>
      <c r="F457" s="492"/>
      <c r="G457" s="492"/>
      <c r="H457" s="492"/>
      <c r="I457" s="492"/>
      <c r="J457" s="234">
        <v>0</v>
      </c>
      <c r="K457" s="234">
        <v>0</v>
      </c>
      <c r="L457" s="234">
        <v>0</v>
      </c>
      <c r="M457" s="236">
        <f>SUM(J457:L457)</f>
        <v>0</v>
      </c>
      <c r="N457" s="223"/>
      <c r="P457" s="415">
        <v>8</v>
      </c>
      <c r="Q457" s="228" t="s">
        <v>35</v>
      </c>
      <c r="R457" s="492"/>
      <c r="S457" s="492"/>
      <c r="T457" s="492"/>
      <c r="U457" s="492"/>
      <c r="V457" s="492"/>
      <c r="W457" s="492"/>
      <c r="X457" s="492"/>
      <c r="Y457" s="164">
        <f>AU377</f>
        <v>0</v>
      </c>
      <c r="Z457" s="234">
        <v>0</v>
      </c>
      <c r="AA457" s="234">
        <v>0</v>
      </c>
      <c r="AB457" s="234">
        <v>0</v>
      </c>
      <c r="AC457" s="295">
        <f t="shared" si="421"/>
        <v>0</v>
      </c>
      <c r="AD457" s="296">
        <f t="shared" si="422"/>
        <v>0</v>
      </c>
      <c r="AE457" s="223"/>
      <c r="AG457" s="415">
        <v>8</v>
      </c>
      <c r="AH457" s="228" t="s">
        <v>35</v>
      </c>
      <c r="AI457" s="492"/>
      <c r="AJ457" s="492"/>
      <c r="AK457" s="492"/>
      <c r="AL457" s="492"/>
      <c r="AM457" s="492"/>
      <c r="AN457" s="492"/>
      <c r="AO457" s="492"/>
      <c r="AP457" s="305">
        <f t="shared" si="423"/>
        <v>0</v>
      </c>
      <c r="AQ457" s="234">
        <v>0</v>
      </c>
      <c r="AR457" s="234">
        <v>0</v>
      </c>
      <c r="AS457" s="234">
        <v>0</v>
      </c>
      <c r="AT457" s="277">
        <f t="shared" si="424"/>
        <v>0</v>
      </c>
      <c r="AU457" s="278">
        <f t="shared" si="425"/>
        <v>0</v>
      </c>
    </row>
    <row r="458" spans="1:134" x14ac:dyDescent="0.35">
      <c r="A458" s="415">
        <v>9</v>
      </c>
      <c r="B458" s="228" t="s">
        <v>50</v>
      </c>
      <c r="C458" s="492"/>
      <c r="D458" s="492"/>
      <c r="E458" s="492"/>
      <c r="F458" s="492"/>
      <c r="G458" s="492"/>
      <c r="H458" s="492"/>
      <c r="I458" s="492"/>
      <c r="J458" s="234">
        <v>0</v>
      </c>
      <c r="K458" s="234">
        <v>0</v>
      </c>
      <c r="L458" s="234">
        <v>0</v>
      </c>
      <c r="M458" s="236">
        <f t="shared" si="407"/>
        <v>0</v>
      </c>
      <c r="N458" s="223"/>
      <c r="P458" s="415">
        <v>9</v>
      </c>
      <c r="Q458" s="228" t="s">
        <v>50</v>
      </c>
      <c r="R458" s="492"/>
      <c r="S458" s="492"/>
      <c r="T458" s="492"/>
      <c r="U458" s="492"/>
      <c r="V458" s="492"/>
      <c r="W458" s="492"/>
      <c r="X458" s="492"/>
      <c r="Y458" s="164">
        <f t="shared" si="420"/>
        <v>0</v>
      </c>
      <c r="Z458" s="234">
        <v>0</v>
      </c>
      <c r="AA458" s="234">
        <v>0</v>
      </c>
      <c r="AB458" s="234">
        <v>0</v>
      </c>
      <c r="AC458" s="295">
        <f t="shared" si="421"/>
        <v>0</v>
      </c>
      <c r="AD458" s="296">
        <f t="shared" si="422"/>
        <v>0</v>
      </c>
      <c r="AE458" s="223"/>
      <c r="AG458" s="415">
        <v>9</v>
      </c>
      <c r="AH458" s="228" t="s">
        <v>50</v>
      </c>
      <c r="AI458" s="492"/>
      <c r="AJ458" s="492"/>
      <c r="AK458" s="492"/>
      <c r="AL458" s="492"/>
      <c r="AM458" s="492"/>
      <c r="AN458" s="492"/>
      <c r="AO458" s="492"/>
      <c r="AP458" s="305">
        <f t="shared" si="423"/>
        <v>0</v>
      </c>
      <c r="AQ458" s="234">
        <v>0</v>
      </c>
      <c r="AR458" s="234">
        <v>0</v>
      </c>
      <c r="AS458" s="234">
        <v>0</v>
      </c>
      <c r="AT458" s="277">
        <f t="shared" si="424"/>
        <v>0</v>
      </c>
      <c r="AU458" s="278">
        <f t="shared" si="425"/>
        <v>0</v>
      </c>
    </row>
    <row r="459" spans="1:134" x14ac:dyDescent="0.35">
      <c r="A459" s="229">
        <v>10</v>
      </c>
      <c r="B459" s="313" t="s">
        <v>205</v>
      </c>
      <c r="C459" s="623"/>
      <c r="D459" s="623"/>
      <c r="E459" s="623"/>
      <c r="F459" s="623"/>
      <c r="G459" s="623"/>
      <c r="H459" s="623"/>
      <c r="I459" s="623"/>
      <c r="J459" s="234">
        <v>0</v>
      </c>
      <c r="K459" s="234">
        <v>0</v>
      </c>
      <c r="L459" s="234">
        <v>0</v>
      </c>
      <c r="M459" s="236">
        <f t="shared" si="407"/>
        <v>0</v>
      </c>
      <c r="N459" s="223"/>
      <c r="P459" s="229">
        <v>10</v>
      </c>
      <c r="Q459" s="313" t="s">
        <v>205</v>
      </c>
      <c r="R459" s="623"/>
      <c r="S459" s="623"/>
      <c r="T459" s="623"/>
      <c r="U459" s="623"/>
      <c r="V459" s="623"/>
      <c r="W459" s="623"/>
      <c r="X459" s="623"/>
      <c r="Y459" s="164">
        <f t="shared" si="420"/>
        <v>0</v>
      </c>
      <c r="Z459" s="234">
        <v>0</v>
      </c>
      <c r="AA459" s="234">
        <v>0</v>
      </c>
      <c r="AB459" s="234">
        <v>0</v>
      </c>
      <c r="AC459" s="295">
        <f t="shared" si="421"/>
        <v>0</v>
      </c>
      <c r="AD459" s="296">
        <f t="shared" si="422"/>
        <v>0</v>
      </c>
      <c r="AE459" s="223"/>
      <c r="AG459" s="229">
        <v>10</v>
      </c>
      <c r="AH459" s="313" t="s">
        <v>205</v>
      </c>
      <c r="AI459" s="623"/>
      <c r="AJ459" s="623"/>
      <c r="AK459" s="623"/>
      <c r="AL459" s="623"/>
      <c r="AM459" s="623"/>
      <c r="AN459" s="623"/>
      <c r="AO459" s="623"/>
      <c r="AP459" s="305">
        <f t="shared" si="423"/>
        <v>0</v>
      </c>
      <c r="AQ459" s="234">
        <v>0</v>
      </c>
      <c r="AR459" s="234">
        <v>0</v>
      </c>
      <c r="AS459" s="234">
        <v>0</v>
      </c>
      <c r="AT459" s="277">
        <f t="shared" si="424"/>
        <v>0</v>
      </c>
      <c r="AU459" s="278">
        <f t="shared" si="425"/>
        <v>0</v>
      </c>
    </row>
    <row r="460" spans="1:134" x14ac:dyDescent="0.35">
      <c r="A460" s="229">
        <v>11</v>
      </c>
      <c r="B460" s="313" t="s">
        <v>205</v>
      </c>
      <c r="C460" s="623"/>
      <c r="D460" s="623"/>
      <c r="E460" s="623"/>
      <c r="F460" s="623"/>
      <c r="G460" s="623"/>
      <c r="H460" s="623"/>
      <c r="I460" s="623"/>
      <c r="J460" s="234">
        <v>0</v>
      </c>
      <c r="K460" s="234">
        <v>0</v>
      </c>
      <c r="L460" s="234">
        <v>0</v>
      </c>
      <c r="M460" s="236">
        <f>SUM(J460:L460)</f>
        <v>0</v>
      </c>
      <c r="N460" s="223"/>
      <c r="P460" s="229">
        <v>11</v>
      </c>
      <c r="Q460" s="313" t="s">
        <v>205</v>
      </c>
      <c r="R460" s="623"/>
      <c r="S460" s="623"/>
      <c r="T460" s="623"/>
      <c r="U460" s="623"/>
      <c r="V460" s="623"/>
      <c r="W460" s="623"/>
      <c r="X460" s="623"/>
      <c r="Y460" s="164">
        <f t="shared" si="420"/>
        <v>0</v>
      </c>
      <c r="Z460" s="234">
        <v>0</v>
      </c>
      <c r="AA460" s="234">
        <v>0</v>
      </c>
      <c r="AB460" s="234">
        <v>0</v>
      </c>
      <c r="AC460" s="295">
        <f>SUM(Z460:AB460)</f>
        <v>0</v>
      </c>
      <c r="AD460" s="296">
        <f t="shared" si="422"/>
        <v>0</v>
      </c>
      <c r="AE460" s="223"/>
      <c r="AG460" s="229">
        <v>11</v>
      </c>
      <c r="AH460" s="313" t="s">
        <v>205</v>
      </c>
      <c r="AI460" s="623"/>
      <c r="AJ460" s="623"/>
      <c r="AK460" s="623"/>
      <c r="AL460" s="623"/>
      <c r="AM460" s="623"/>
      <c r="AN460" s="623"/>
      <c r="AO460" s="623"/>
      <c r="AP460" s="305">
        <f t="shared" si="423"/>
        <v>0</v>
      </c>
      <c r="AQ460" s="234">
        <v>0</v>
      </c>
      <c r="AR460" s="234">
        <v>0</v>
      </c>
      <c r="AS460" s="234">
        <v>0</v>
      </c>
      <c r="AT460" s="277">
        <f>SUM(AQ460:AS460)</f>
        <v>0</v>
      </c>
      <c r="AU460" s="278">
        <f t="shared" si="425"/>
        <v>0</v>
      </c>
    </row>
    <row r="461" spans="1:134" ht="16" thickBot="1" x14ac:dyDescent="0.4">
      <c r="A461" s="578" t="s">
        <v>36</v>
      </c>
      <c r="B461" s="579"/>
      <c r="C461" s="579"/>
      <c r="D461" s="579"/>
      <c r="E461" s="579"/>
      <c r="F461" s="579"/>
      <c r="G461" s="579"/>
      <c r="H461" s="579"/>
      <c r="I461" s="579"/>
      <c r="J461" s="250">
        <f>SUM(J450:J460)</f>
        <v>0</v>
      </c>
      <c r="K461" s="250">
        <f t="shared" ref="K461:L461" si="426">SUM(K450:K460)</f>
        <v>0</v>
      </c>
      <c r="L461" s="250">
        <f t="shared" si="426"/>
        <v>0</v>
      </c>
      <c r="M461" s="237">
        <f>SUM(J461:L461)</f>
        <v>0</v>
      </c>
      <c r="N461" s="223"/>
      <c r="P461" s="578" t="s">
        <v>36</v>
      </c>
      <c r="Q461" s="579"/>
      <c r="R461" s="579"/>
      <c r="S461" s="579"/>
      <c r="T461" s="579"/>
      <c r="U461" s="579"/>
      <c r="V461" s="579"/>
      <c r="W461" s="579"/>
      <c r="X461" s="579"/>
      <c r="Y461" s="200">
        <f t="shared" si="420"/>
        <v>0</v>
      </c>
      <c r="Z461" s="293">
        <f>SUM(Z450:Z460)</f>
        <v>0</v>
      </c>
      <c r="AA461" s="293">
        <f t="shared" ref="AA461" si="427">SUM(AA450:AA460)</f>
        <v>0</v>
      </c>
      <c r="AB461" s="293">
        <f>SUM(AB450:AB460)</f>
        <v>0</v>
      </c>
      <c r="AC461" s="293">
        <f t="shared" ref="AC461:AD461" si="428">SUM(AC450:AC460)</f>
        <v>0</v>
      </c>
      <c r="AD461" s="294">
        <f t="shared" si="428"/>
        <v>0</v>
      </c>
      <c r="AE461" s="223"/>
      <c r="AG461" s="578" t="s">
        <v>36</v>
      </c>
      <c r="AH461" s="579"/>
      <c r="AI461" s="579"/>
      <c r="AJ461" s="579"/>
      <c r="AK461" s="579"/>
      <c r="AL461" s="579"/>
      <c r="AM461" s="579"/>
      <c r="AN461" s="579"/>
      <c r="AO461" s="579"/>
      <c r="AP461" s="306">
        <f t="shared" si="423"/>
        <v>0</v>
      </c>
      <c r="AQ461" s="275">
        <f>SUM(AQ450:AQ460)</f>
        <v>0</v>
      </c>
      <c r="AR461" s="275">
        <f t="shared" ref="AR461:AU461" si="429">SUM(AR450:AR460)</f>
        <v>0</v>
      </c>
      <c r="AS461" s="275">
        <f t="shared" si="429"/>
        <v>0</v>
      </c>
      <c r="AT461" s="275">
        <f t="shared" si="429"/>
        <v>0</v>
      </c>
      <c r="AU461" s="276">
        <f t="shared" si="429"/>
        <v>0</v>
      </c>
    </row>
    <row r="462" spans="1:134" s="358" customFormat="1" ht="3.75" customHeight="1" x14ac:dyDescent="0.35">
      <c r="B462" s="281"/>
      <c r="C462" s="284"/>
      <c r="D462" s="284"/>
      <c r="E462" s="284"/>
      <c r="F462" s="284"/>
      <c r="G462" s="284"/>
      <c r="H462" s="284"/>
      <c r="I462" s="284"/>
      <c r="J462" s="283"/>
      <c r="K462" s="283"/>
      <c r="L462" s="283"/>
      <c r="M462" s="246"/>
      <c r="N462" s="223"/>
      <c r="Q462" s="281"/>
      <c r="R462" s="284"/>
      <c r="S462" s="284"/>
      <c r="T462" s="284"/>
      <c r="U462" s="284"/>
      <c r="V462" s="284"/>
      <c r="W462" s="284"/>
      <c r="X462" s="284"/>
      <c r="Y462" s="304"/>
      <c r="Z462" s="283"/>
      <c r="AA462" s="283"/>
      <c r="AB462" s="283"/>
      <c r="AC462" s="246"/>
      <c r="AD462" s="246"/>
      <c r="AE462" s="223"/>
      <c r="AH462" s="281"/>
      <c r="AI462" s="284"/>
      <c r="AJ462" s="284"/>
      <c r="AK462" s="284"/>
      <c r="AL462" s="284"/>
      <c r="AM462" s="284"/>
      <c r="AN462" s="284"/>
      <c r="AO462" s="284"/>
      <c r="AP462" s="304"/>
      <c r="AQ462" s="283"/>
      <c r="AR462" s="283"/>
      <c r="AS462" s="283"/>
      <c r="AT462" s="246"/>
      <c r="AU462" s="246"/>
      <c r="AW462" s="357"/>
      <c r="AX462" s="357"/>
      <c r="AY462" s="357"/>
      <c r="AZ462" s="357"/>
      <c r="BA462" s="357"/>
      <c r="BB462" s="357"/>
      <c r="BC462" s="357"/>
      <c r="BD462" s="357"/>
      <c r="BE462" s="357"/>
      <c r="BF462" s="357"/>
      <c r="BG462" s="357"/>
      <c r="BH462" s="357"/>
      <c r="BI462" s="357"/>
      <c r="BJ462" s="357"/>
      <c r="BK462" s="357"/>
      <c r="BL462" s="357"/>
      <c r="BM462" s="357"/>
      <c r="BN462" s="357"/>
      <c r="BO462" s="357"/>
      <c r="BP462" s="357"/>
      <c r="BQ462" s="357"/>
      <c r="BR462" s="357"/>
      <c r="BS462" s="357"/>
      <c r="BT462" s="357"/>
      <c r="BU462" s="357"/>
      <c r="BV462" s="357"/>
      <c r="BW462" s="357"/>
      <c r="BX462" s="357"/>
      <c r="BY462" s="357"/>
      <c r="BZ462" s="357"/>
      <c r="CA462" s="357"/>
      <c r="CB462" s="357"/>
      <c r="CC462" s="357"/>
      <c r="CD462" s="357"/>
      <c r="CE462" s="357"/>
      <c r="CF462" s="357"/>
      <c r="CG462" s="357"/>
      <c r="CH462" s="357"/>
      <c r="CI462" s="357"/>
      <c r="CJ462" s="357"/>
      <c r="CK462" s="357"/>
      <c r="CL462" s="357"/>
      <c r="CM462" s="357"/>
      <c r="CN462" s="357"/>
      <c r="CO462" s="357"/>
      <c r="CP462" s="357"/>
      <c r="CQ462" s="357"/>
      <c r="CR462" s="357"/>
      <c r="CS462" s="357"/>
      <c r="CT462" s="357"/>
      <c r="CU462" s="357"/>
      <c r="CV462" s="357"/>
      <c r="CW462" s="357"/>
      <c r="CX462" s="357"/>
      <c r="CY462" s="357"/>
      <c r="CZ462" s="357"/>
      <c r="DA462" s="357"/>
      <c r="DB462" s="357"/>
      <c r="DC462" s="357"/>
      <c r="DD462" s="357"/>
      <c r="DE462" s="357"/>
      <c r="DF462" s="357"/>
      <c r="DG462" s="357"/>
      <c r="DH462" s="357"/>
      <c r="DI462" s="357"/>
      <c r="DJ462" s="357"/>
      <c r="DK462" s="357"/>
      <c r="DL462" s="357"/>
      <c r="DM462" s="357"/>
      <c r="DN462" s="357"/>
      <c r="DO462" s="357"/>
      <c r="DP462" s="357"/>
      <c r="DQ462" s="357"/>
      <c r="DR462" s="357"/>
      <c r="DS462" s="357"/>
      <c r="DT462" s="357"/>
      <c r="DU462" s="357"/>
      <c r="DV462" s="357"/>
      <c r="DW462" s="357"/>
      <c r="DX462" s="357"/>
      <c r="DY462" s="357"/>
      <c r="DZ462" s="357"/>
      <c r="EA462" s="357"/>
      <c r="EB462" s="357"/>
      <c r="EC462" s="357"/>
      <c r="ED462" s="357"/>
    </row>
    <row r="463" spans="1:134" ht="3.75" customHeight="1" thickBot="1" x14ac:dyDescent="0.4">
      <c r="A463" s="242"/>
      <c r="B463" s="242"/>
      <c r="C463" s="242"/>
      <c r="D463" s="242"/>
      <c r="E463" s="242"/>
      <c r="F463" s="242"/>
      <c r="G463" s="242"/>
      <c r="H463" s="242"/>
      <c r="I463" s="413"/>
      <c r="J463" s="246"/>
      <c r="K463" s="246"/>
      <c r="L463" s="246"/>
      <c r="M463" s="246"/>
      <c r="N463" s="223"/>
      <c r="P463" s="242"/>
      <c r="Q463" s="242"/>
      <c r="R463" s="242"/>
      <c r="S463" s="242"/>
      <c r="T463" s="242"/>
      <c r="U463" s="242"/>
      <c r="V463" s="242"/>
      <c r="W463" s="242"/>
      <c r="X463" s="413"/>
      <c r="Y463" s="246"/>
      <c r="Z463" s="246"/>
      <c r="AA463" s="246"/>
      <c r="AB463" s="246"/>
      <c r="AC463" s="246"/>
      <c r="AD463" s="246"/>
      <c r="AE463" s="223"/>
      <c r="AG463" s="242"/>
      <c r="AH463" s="242"/>
      <c r="AI463" s="242"/>
      <c r="AJ463" s="242"/>
      <c r="AK463" s="242"/>
      <c r="AL463" s="242"/>
      <c r="AM463" s="242"/>
      <c r="AN463" s="242"/>
      <c r="AO463" s="413"/>
      <c r="AP463" s="246"/>
      <c r="AQ463" s="246"/>
      <c r="AR463" s="246"/>
      <c r="AS463" s="246"/>
      <c r="AT463" s="246"/>
      <c r="AU463" s="246"/>
    </row>
    <row r="464" spans="1:134" x14ac:dyDescent="0.35">
      <c r="A464" s="544" t="s">
        <v>189</v>
      </c>
      <c r="B464" s="545"/>
      <c r="C464" s="545"/>
      <c r="D464" s="545"/>
      <c r="E464" s="545"/>
      <c r="F464" s="545"/>
      <c r="G464" s="545"/>
      <c r="H464" s="545"/>
      <c r="I464" s="545"/>
      <c r="J464" s="244">
        <f>SUM(J461, J447, J441, H434)</f>
        <v>0</v>
      </c>
      <c r="K464" s="244">
        <f>SUM(K461, K447, K441, K434)</f>
        <v>0</v>
      </c>
      <c r="L464" s="244">
        <f>SUM(L461, L447, L441, L434)</f>
        <v>0</v>
      </c>
      <c r="M464" s="245">
        <f>SUM(J464:L464)</f>
        <v>0</v>
      </c>
      <c r="N464" s="223"/>
      <c r="P464" s="544" t="s">
        <v>182</v>
      </c>
      <c r="Q464" s="545"/>
      <c r="R464" s="545"/>
      <c r="S464" s="545"/>
      <c r="T464" s="545"/>
      <c r="U464" s="545"/>
      <c r="V464" s="545"/>
      <c r="W464" s="545"/>
      <c r="X464" s="545"/>
      <c r="Y464" s="199">
        <f t="shared" ref="Y464:Y465" si="430">AU384</f>
        <v>0</v>
      </c>
      <c r="Z464" s="300">
        <f>SUM(Z461, Z447, Z441, X434)</f>
        <v>0</v>
      </c>
      <c r="AA464" s="300">
        <f>SUM(AA461, AA447, AA441, AA434)</f>
        <v>0</v>
      </c>
      <c r="AB464" s="300">
        <f>SUM(AB461, AB447, AB441, AB434, )</f>
        <v>0</v>
      </c>
      <c r="AC464" s="300">
        <f t="shared" ref="AC464" si="431">SUM(Z464:AB464)</f>
        <v>0</v>
      </c>
      <c r="AD464" s="301">
        <f>M464-AC464</f>
        <v>0</v>
      </c>
      <c r="AE464" s="246"/>
      <c r="AG464" s="544" t="s">
        <v>182</v>
      </c>
      <c r="AH464" s="545"/>
      <c r="AI464" s="545"/>
      <c r="AJ464" s="545"/>
      <c r="AK464" s="545"/>
      <c r="AL464" s="545"/>
      <c r="AM464" s="545"/>
      <c r="AN464" s="545"/>
      <c r="AO464" s="545"/>
      <c r="AP464" s="205">
        <f t="shared" ref="AP464:AP465" si="432">AU384</f>
        <v>0</v>
      </c>
      <c r="AQ464" s="286">
        <f>SUM(AQ461, AQ447, AQ441, AO434)</f>
        <v>0</v>
      </c>
      <c r="AR464" s="286">
        <f>SUM( AR461, AR447, AR441, AR434)</f>
        <v>0</v>
      </c>
      <c r="AS464" s="286">
        <f>SUM( AS461, AS447, AS441, AS434, )</f>
        <v>0</v>
      </c>
      <c r="AT464" s="286">
        <f t="shared" ref="AT464" si="433">SUM(AQ464:AS464)</f>
        <v>0</v>
      </c>
      <c r="AU464" s="287">
        <f>IF($S$473&lt;&gt;0, AC464+AP464-AT464, M464+AP464-AT464)</f>
        <v>0</v>
      </c>
      <c r="AV464" s="246"/>
    </row>
    <row r="465" spans="1:134" ht="16" thickBot="1" x14ac:dyDescent="0.4">
      <c r="A465" s="540" t="s">
        <v>183</v>
      </c>
      <c r="B465" s="541"/>
      <c r="C465" s="541"/>
      <c r="D465" s="541"/>
      <c r="E465" s="541"/>
      <c r="F465" s="541"/>
      <c r="G465" s="541"/>
      <c r="H465" s="541"/>
      <c r="I465" s="541"/>
      <c r="J465" s="593">
        <f>SUM(K461, L461, K447, L447, K441, L441, K434, L434)</f>
        <v>0</v>
      </c>
      <c r="K465" s="593"/>
      <c r="L465" s="593"/>
      <c r="M465" s="594"/>
      <c r="N465" s="223"/>
      <c r="P465" s="540" t="s">
        <v>183</v>
      </c>
      <c r="Q465" s="541"/>
      <c r="R465" s="541"/>
      <c r="S465" s="541"/>
      <c r="T465" s="541"/>
      <c r="U465" s="541"/>
      <c r="V465" s="541"/>
      <c r="W465" s="541"/>
      <c r="X465" s="541"/>
      <c r="Y465" s="200">
        <f t="shared" si="430"/>
        <v>0</v>
      </c>
      <c r="Z465" s="588">
        <f>SUM(AA461, AB461, AA447, AB447, AA441, AB441, AA434, AB434)</f>
        <v>0</v>
      </c>
      <c r="AA465" s="588"/>
      <c r="AB465" s="588"/>
      <c r="AC465" s="588"/>
      <c r="AD465" s="330">
        <f>M465-Z465</f>
        <v>0</v>
      </c>
      <c r="AE465" s="223"/>
      <c r="AG465" s="540" t="s">
        <v>183</v>
      </c>
      <c r="AH465" s="541"/>
      <c r="AI465" s="541"/>
      <c r="AJ465" s="541"/>
      <c r="AK465" s="541"/>
      <c r="AL465" s="541"/>
      <c r="AM465" s="541"/>
      <c r="AN465" s="541"/>
      <c r="AO465" s="541"/>
      <c r="AP465" s="306">
        <f t="shared" si="432"/>
        <v>0</v>
      </c>
      <c r="AQ465" s="539">
        <f>SUM( AR461, AS461, AR447, AS447, AR441, AS441, AR434, AS434)</f>
        <v>0</v>
      </c>
      <c r="AR465" s="539"/>
      <c r="AS465" s="539"/>
      <c r="AT465" s="539"/>
      <c r="AU465" s="276">
        <f>IF($S$473&lt;&gt;0, AC465+AP465-AQ465, M465+AP465-AQ465)</f>
        <v>0</v>
      </c>
    </row>
    <row r="466" spans="1:134" s="224" customFormat="1" ht="16" thickBot="1" x14ac:dyDescent="0.4">
      <c r="A466" s="358"/>
      <c r="B466" s="413"/>
      <c r="C466" s="413"/>
      <c r="D466" s="413"/>
      <c r="E466" s="413"/>
      <c r="F466" s="413"/>
      <c r="G466" s="413"/>
      <c r="H466" s="413"/>
      <c r="I466" s="413"/>
      <c r="J466" s="258"/>
      <c r="K466" s="258"/>
      <c r="L466" s="258"/>
      <c r="M466" s="358"/>
      <c r="N466" s="223"/>
      <c r="O466" s="357"/>
      <c r="P466" s="358"/>
      <c r="Q466" s="413"/>
      <c r="R466" s="413"/>
      <c r="S466" s="413"/>
      <c r="T466" s="413"/>
      <c r="U466" s="413"/>
      <c r="V466" s="413"/>
      <c r="W466" s="413"/>
      <c r="X466" s="413"/>
      <c r="Y466" s="258"/>
      <c r="Z466" s="258"/>
      <c r="AA466" s="258"/>
      <c r="AB466" s="358"/>
      <c r="AC466" s="358"/>
      <c r="AD466" s="358"/>
      <c r="AE466" s="223"/>
      <c r="AF466" s="357"/>
      <c r="AG466" s="358"/>
      <c r="AH466" s="413"/>
      <c r="AI466" s="413"/>
      <c r="AJ466" s="413"/>
      <c r="AK466" s="413"/>
      <c r="AL466" s="413"/>
      <c r="AM466" s="413"/>
      <c r="AN466" s="413"/>
      <c r="AO466" s="413"/>
      <c r="AP466" s="258"/>
      <c r="AQ466" s="258"/>
      <c r="AR466" s="258"/>
      <c r="AS466" s="358"/>
      <c r="AT466" s="358"/>
      <c r="AU466" s="358"/>
      <c r="AV466" s="357"/>
      <c r="AW466" s="357"/>
      <c r="AX466" s="357"/>
      <c r="AY466" s="357"/>
      <c r="AZ466" s="357"/>
      <c r="BA466" s="357"/>
      <c r="BB466" s="357"/>
      <c r="BC466" s="357"/>
      <c r="BD466" s="357"/>
      <c r="BE466" s="357"/>
      <c r="BF466" s="357"/>
      <c r="BG466" s="357"/>
      <c r="BH466" s="357"/>
      <c r="BI466" s="357"/>
      <c r="BJ466" s="357"/>
      <c r="BK466" s="357"/>
      <c r="BL466" s="357"/>
      <c r="BM466" s="357"/>
      <c r="BN466" s="357"/>
      <c r="BO466" s="357"/>
      <c r="BP466" s="357"/>
      <c r="BQ466" s="357"/>
      <c r="BR466" s="357"/>
      <c r="BS466" s="357"/>
      <c r="BT466" s="357"/>
      <c r="BU466" s="357"/>
      <c r="BV466" s="357"/>
      <c r="BW466" s="357"/>
      <c r="BX466" s="357"/>
      <c r="BY466" s="357"/>
      <c r="BZ466" s="357"/>
      <c r="CA466" s="357"/>
      <c r="CB466" s="357"/>
      <c r="CC466" s="357"/>
      <c r="CD466" s="357"/>
      <c r="CE466" s="357"/>
      <c r="CF466" s="357"/>
      <c r="CG466" s="357"/>
      <c r="CH466" s="357"/>
      <c r="CI466" s="357"/>
      <c r="CJ466" s="357"/>
      <c r="CK466" s="357"/>
      <c r="CL466" s="357"/>
      <c r="CM466" s="357"/>
      <c r="CN466" s="357"/>
      <c r="CO466" s="357"/>
      <c r="CP466" s="357"/>
      <c r="CQ466" s="357"/>
      <c r="CR466" s="357"/>
      <c r="CS466" s="357"/>
      <c r="CT466" s="357"/>
      <c r="CU466" s="357"/>
      <c r="CV466" s="357"/>
      <c r="CW466" s="357"/>
      <c r="CX466" s="357"/>
      <c r="CY466" s="357"/>
      <c r="CZ466" s="357"/>
      <c r="DA466" s="357"/>
      <c r="DB466" s="357"/>
      <c r="DC466" s="357"/>
      <c r="DD466" s="357"/>
      <c r="DE466" s="357"/>
      <c r="DF466" s="357"/>
      <c r="DG466" s="357"/>
      <c r="DH466" s="357"/>
      <c r="DI466" s="357"/>
      <c r="DJ466" s="357"/>
      <c r="DK466" s="357"/>
      <c r="DL466" s="357"/>
      <c r="DM466" s="357"/>
      <c r="DN466" s="357"/>
      <c r="DO466" s="357"/>
      <c r="DP466" s="357"/>
      <c r="DQ466" s="357"/>
      <c r="DR466" s="357"/>
      <c r="DS466" s="357"/>
      <c r="DT466" s="357"/>
      <c r="DU466" s="357"/>
      <c r="DV466" s="357"/>
      <c r="DW466" s="357"/>
      <c r="DX466" s="357"/>
      <c r="DY466" s="357"/>
      <c r="DZ466" s="357"/>
      <c r="EA466" s="357"/>
      <c r="EB466" s="357"/>
      <c r="EC466" s="357"/>
      <c r="ED466" s="357"/>
    </row>
    <row r="467" spans="1:134" s="242" customFormat="1" x14ac:dyDescent="0.35">
      <c r="A467" s="502" t="s">
        <v>100</v>
      </c>
      <c r="B467" s="503"/>
      <c r="C467" s="503"/>
      <c r="D467" s="503"/>
      <c r="E467" s="503"/>
      <c r="F467" s="503"/>
      <c r="G467" s="503"/>
      <c r="H467" s="503"/>
      <c r="I467" s="503"/>
      <c r="J467" s="425" t="s">
        <v>17</v>
      </c>
      <c r="K467" s="542" t="s">
        <v>4</v>
      </c>
      <c r="L467" s="542"/>
      <c r="M467" s="418" t="s">
        <v>49</v>
      </c>
      <c r="N467" s="261"/>
      <c r="P467" s="502" t="s">
        <v>100</v>
      </c>
      <c r="Q467" s="503"/>
      <c r="R467" s="503"/>
      <c r="S467" s="503"/>
      <c r="T467" s="503"/>
      <c r="U467" s="503"/>
      <c r="V467" s="503"/>
      <c r="W467" s="503"/>
      <c r="X467" s="503"/>
      <c r="Y467" s="414" t="s">
        <v>266</v>
      </c>
      <c r="Z467" s="425" t="s">
        <v>77</v>
      </c>
      <c r="AA467" s="542" t="s">
        <v>4</v>
      </c>
      <c r="AB467" s="542"/>
      <c r="AC467" s="414" t="s">
        <v>18</v>
      </c>
      <c r="AD467" s="268" t="s">
        <v>114</v>
      </c>
      <c r="AE467" s="261"/>
      <c r="AG467" s="502" t="s">
        <v>100</v>
      </c>
      <c r="AH467" s="503"/>
      <c r="AI467" s="503"/>
      <c r="AJ467" s="503"/>
      <c r="AK467" s="503"/>
      <c r="AL467" s="503"/>
      <c r="AM467" s="503"/>
      <c r="AN467" s="503"/>
      <c r="AO467" s="503"/>
      <c r="AP467" s="414" t="s">
        <v>266</v>
      </c>
      <c r="AQ467" s="425" t="s">
        <v>212</v>
      </c>
      <c r="AR467" s="542" t="s">
        <v>4</v>
      </c>
      <c r="AS467" s="542"/>
      <c r="AT467" s="414" t="s">
        <v>214</v>
      </c>
      <c r="AU467" s="268" t="s">
        <v>269</v>
      </c>
      <c r="AW467" s="357"/>
      <c r="AX467" s="357"/>
      <c r="AY467" s="357"/>
      <c r="AZ467" s="357"/>
      <c r="BA467" s="357"/>
      <c r="BB467" s="357"/>
      <c r="BC467" s="357"/>
      <c r="BD467" s="357"/>
      <c r="BE467" s="357"/>
      <c r="BF467" s="357"/>
      <c r="BG467" s="357"/>
      <c r="BH467" s="357"/>
      <c r="BI467" s="357"/>
      <c r="BJ467" s="357"/>
      <c r="BK467" s="357"/>
      <c r="BL467" s="357"/>
      <c r="BM467" s="357"/>
      <c r="BN467" s="357"/>
      <c r="BO467" s="357"/>
      <c r="BP467" s="357"/>
      <c r="BQ467" s="357"/>
      <c r="BR467" s="357"/>
      <c r="BS467" s="357"/>
      <c r="BT467" s="357"/>
      <c r="BU467" s="357"/>
      <c r="BV467" s="357"/>
      <c r="BW467" s="357"/>
      <c r="BX467" s="357"/>
      <c r="BY467" s="357"/>
      <c r="BZ467" s="357"/>
      <c r="CA467" s="357"/>
      <c r="CB467" s="357"/>
      <c r="CC467" s="357"/>
      <c r="CD467" s="357"/>
      <c r="CE467" s="357"/>
      <c r="CF467" s="357"/>
      <c r="CG467" s="357"/>
      <c r="CH467" s="357"/>
      <c r="CI467" s="357"/>
      <c r="CJ467" s="357"/>
      <c r="CK467" s="357"/>
      <c r="CL467" s="357"/>
      <c r="CM467" s="357"/>
      <c r="CN467" s="357"/>
      <c r="CO467" s="357"/>
      <c r="CP467" s="357"/>
      <c r="CQ467" s="357"/>
      <c r="CR467" s="357"/>
      <c r="CS467" s="357"/>
      <c r="CT467" s="357"/>
      <c r="CU467" s="357"/>
      <c r="CV467" s="357"/>
      <c r="CW467" s="357"/>
      <c r="CX467" s="357"/>
      <c r="CY467" s="357"/>
      <c r="CZ467" s="357"/>
      <c r="DA467" s="357"/>
      <c r="DB467" s="357"/>
      <c r="DC467" s="357"/>
      <c r="DD467" s="357"/>
      <c r="DE467" s="357"/>
      <c r="DF467" s="357"/>
      <c r="DG467" s="357"/>
      <c r="DH467" s="357"/>
      <c r="DI467" s="357"/>
      <c r="DJ467" s="357"/>
      <c r="DK467" s="357"/>
      <c r="DL467" s="357"/>
      <c r="DM467" s="357"/>
      <c r="DN467" s="357"/>
      <c r="DO467" s="357"/>
      <c r="DP467" s="357"/>
      <c r="DQ467" s="357"/>
      <c r="DR467" s="357"/>
      <c r="DS467" s="357"/>
      <c r="DT467" s="357"/>
      <c r="DU467" s="357"/>
      <c r="DV467" s="357"/>
      <c r="DW467" s="357"/>
      <c r="DX467" s="357"/>
      <c r="DY467" s="357"/>
      <c r="DZ467" s="357"/>
      <c r="EA467" s="357"/>
      <c r="EB467" s="357"/>
      <c r="EC467" s="357"/>
      <c r="ED467" s="357"/>
    </row>
    <row r="468" spans="1:134" ht="16" thickBot="1" x14ac:dyDescent="0.4">
      <c r="A468" s="540" t="s">
        <v>37</v>
      </c>
      <c r="B468" s="541"/>
      <c r="C468" s="541"/>
      <c r="D468" s="541"/>
      <c r="E468" s="541"/>
      <c r="F468" s="541"/>
      <c r="G468" s="541"/>
      <c r="H468" s="541"/>
      <c r="I468" s="541"/>
      <c r="J468" s="243">
        <f>(SUM(J461, J447, J441, H434))*'Cumulative Budget'!$G$36</f>
        <v>0</v>
      </c>
      <c r="K468" s="593">
        <f>(SUM(K461, L461, K447, L447, K441, L441, K434, L434))*'Cumulative Budget'!$G$36</f>
        <v>0</v>
      </c>
      <c r="L468" s="593"/>
      <c r="M468" s="237">
        <f t="shared" ref="M468" si="434">SUM(J468:L468)</f>
        <v>0</v>
      </c>
      <c r="N468" s="223"/>
      <c r="P468" s="540" t="s">
        <v>37</v>
      </c>
      <c r="Q468" s="541"/>
      <c r="R468" s="541"/>
      <c r="S468" s="541"/>
      <c r="T468" s="541"/>
      <c r="U468" s="541"/>
      <c r="V468" s="541"/>
      <c r="W468" s="541"/>
      <c r="X468" s="541"/>
      <c r="Y468" s="200">
        <f t="shared" ref="Y468" si="435">AU388</f>
        <v>0</v>
      </c>
      <c r="Z468" s="302">
        <f>(SUM(Z461, Z447, Z441, X434))*'Cumulative Budget'!$G$36</f>
        <v>0</v>
      </c>
      <c r="AA468" s="588">
        <f>(SUM(AA461, AB461, AA447, AB447, AA441, AB441, AA434, AB434))*'Cumulative Budget'!$G$36</f>
        <v>0</v>
      </c>
      <c r="AB468" s="588"/>
      <c r="AC468" s="293">
        <f t="shared" ref="AC468" si="436">SUM(Z468:AB468)</f>
        <v>0</v>
      </c>
      <c r="AD468" s="294">
        <f t="shared" ref="AD468" si="437">M468-AC468</f>
        <v>0</v>
      </c>
      <c r="AE468" s="223"/>
      <c r="AG468" s="540" t="s">
        <v>37</v>
      </c>
      <c r="AH468" s="541"/>
      <c r="AI468" s="541"/>
      <c r="AJ468" s="541"/>
      <c r="AK468" s="541"/>
      <c r="AL468" s="541"/>
      <c r="AM468" s="541"/>
      <c r="AN468" s="541"/>
      <c r="AO468" s="541"/>
      <c r="AP468" s="306">
        <f t="shared" ref="AP468:AP470" si="438">AU388</f>
        <v>0</v>
      </c>
      <c r="AQ468" s="443">
        <v>0</v>
      </c>
      <c r="AR468" s="563">
        <v>0</v>
      </c>
      <c r="AS468" s="563"/>
      <c r="AT468" s="275">
        <f>SUM(AQ468:AS468)</f>
        <v>0</v>
      </c>
      <c r="AU468" s="276">
        <f>IF($S$473&lt;&gt;0, AC468+AP468-AT468, M468+AP468-AT468)</f>
        <v>0</v>
      </c>
    </row>
    <row r="469" spans="1:134" s="358" customFormat="1" ht="16" thickBot="1" x14ac:dyDescent="0.4">
      <c r="A469" s="359" t="s">
        <v>99</v>
      </c>
      <c r="B469" s="359"/>
      <c r="J469" s="233"/>
      <c r="K469" s="233"/>
      <c r="L469" s="233"/>
      <c r="M469" s="233"/>
      <c r="N469" s="223"/>
      <c r="O469" s="357"/>
      <c r="P469" s="359" t="s">
        <v>99</v>
      </c>
      <c r="Q469" s="359"/>
      <c r="Z469" s="233"/>
      <c r="AA469" s="233"/>
      <c r="AB469" s="233"/>
      <c r="AC469" s="233"/>
      <c r="AD469" s="233"/>
      <c r="AE469" s="223"/>
      <c r="AG469" s="359" t="s">
        <v>99</v>
      </c>
      <c r="AH469" s="359"/>
      <c r="AQ469" s="233"/>
      <c r="AR469" s="233"/>
      <c r="AS469" s="233"/>
      <c r="AT469" s="233"/>
      <c r="AU469" s="233"/>
      <c r="AV469" s="357"/>
      <c r="AW469" s="357"/>
      <c r="AX469" s="357"/>
      <c r="AY469" s="357"/>
      <c r="AZ469" s="357"/>
      <c r="BA469" s="357"/>
      <c r="BB469" s="357"/>
      <c r="BC469" s="357"/>
      <c r="BD469" s="357"/>
      <c r="BE469" s="357"/>
      <c r="BF469" s="357"/>
      <c r="BG469" s="357"/>
      <c r="BH469" s="357"/>
      <c r="BI469" s="357"/>
      <c r="BJ469" s="357"/>
      <c r="BK469" s="357"/>
      <c r="BL469" s="357"/>
      <c r="BM469" s="357"/>
      <c r="BN469" s="357"/>
      <c r="BO469" s="357"/>
      <c r="BP469" s="357"/>
      <c r="BQ469" s="357"/>
      <c r="BR469" s="357"/>
      <c r="BS469" s="357"/>
      <c r="BT469" s="357"/>
      <c r="BU469" s="357"/>
      <c r="BV469" s="357"/>
      <c r="BW469" s="357"/>
      <c r="BX469" s="357"/>
      <c r="BY469" s="357"/>
      <c r="BZ469" s="357"/>
      <c r="CA469" s="357"/>
      <c r="CB469" s="357"/>
      <c r="CC469" s="357"/>
      <c r="CD469" s="357"/>
      <c r="CE469" s="357"/>
      <c r="CF469" s="357"/>
      <c r="CG469" s="357"/>
      <c r="CH469" s="357"/>
      <c r="CI469" s="357"/>
      <c r="CJ469" s="357"/>
      <c r="CK469" s="357"/>
      <c r="CL469" s="357"/>
      <c r="CM469" s="357"/>
      <c r="CN469" s="357"/>
      <c r="CO469" s="357"/>
      <c r="CP469" s="357"/>
      <c r="CQ469" s="357"/>
      <c r="CR469" s="357"/>
      <c r="CS469" s="357"/>
      <c r="CT469" s="357"/>
      <c r="CU469" s="357"/>
      <c r="CV469" s="357"/>
      <c r="CW469" s="357"/>
      <c r="CX469" s="357"/>
      <c r="CY469" s="357"/>
      <c r="CZ469" s="357"/>
      <c r="DA469" s="357"/>
      <c r="DB469" s="357"/>
      <c r="DC469" s="357"/>
      <c r="DD469" s="357"/>
      <c r="DE469" s="357"/>
      <c r="DF469" s="357"/>
      <c r="DG469" s="357"/>
      <c r="DH469" s="357"/>
      <c r="DI469" s="357"/>
      <c r="DJ469" s="357"/>
      <c r="DK469" s="357"/>
      <c r="DL469" s="357"/>
      <c r="DM469" s="357"/>
      <c r="DN469" s="357"/>
      <c r="DO469" s="357"/>
      <c r="DP469" s="357"/>
      <c r="DQ469" s="357"/>
      <c r="DR469" s="357"/>
      <c r="DS469" s="357"/>
      <c r="DT469" s="357"/>
      <c r="DU469" s="357"/>
      <c r="DV469" s="357"/>
      <c r="DW469" s="357"/>
      <c r="DX469" s="357"/>
      <c r="DY469" s="357"/>
      <c r="DZ469" s="357"/>
      <c r="EA469" s="357"/>
      <c r="EB469" s="357"/>
      <c r="EC469" s="357"/>
      <c r="ED469" s="357"/>
    </row>
    <row r="470" spans="1:134" s="331" customFormat="1" ht="16" thickBot="1" x14ac:dyDescent="0.4">
      <c r="A470" s="621" t="s">
        <v>101</v>
      </c>
      <c r="B470" s="622"/>
      <c r="C470" s="622"/>
      <c r="D470" s="622"/>
      <c r="E470" s="622"/>
      <c r="F470" s="622"/>
      <c r="G470" s="622"/>
      <c r="H470" s="622"/>
      <c r="I470" s="622"/>
      <c r="J470" s="239">
        <f xml:space="preserve"> SUM(J468, J461, J447, J441, H434)</f>
        <v>0</v>
      </c>
      <c r="K470" s="211">
        <f xml:space="preserve"> SUM(K468, K461, K447, K441, K434)</f>
        <v>0</v>
      </c>
      <c r="L470" s="239">
        <f xml:space="preserve"> SUM(L461, L447, L441, L434)</f>
        <v>0</v>
      </c>
      <c r="M470" s="240">
        <f>SUM(J470:L470)</f>
        <v>0</v>
      </c>
      <c r="N470" s="246"/>
      <c r="P470" s="589" t="s">
        <v>101</v>
      </c>
      <c r="Q470" s="590"/>
      <c r="R470" s="590"/>
      <c r="S470" s="590"/>
      <c r="T470" s="590"/>
      <c r="U470" s="590"/>
      <c r="V470" s="590"/>
      <c r="W470" s="590"/>
      <c r="X470" s="590"/>
      <c r="Y470" s="201">
        <f>AU390</f>
        <v>0</v>
      </c>
      <c r="Z470" s="303">
        <f xml:space="preserve"> SUM(Z468, Z461, Z447, Z441, X434)</f>
        <v>0</v>
      </c>
      <c r="AA470" s="212">
        <f xml:space="preserve"> SUM(AA468, AA461, AA447, AA441, AA434)</f>
        <v>0</v>
      </c>
      <c r="AB470" s="303">
        <f xml:space="preserve"> SUM(AB461, AB447, AB441, AB434)</f>
        <v>0</v>
      </c>
      <c r="AC470" s="297">
        <f>SUM(Z470:AB470)</f>
        <v>0</v>
      </c>
      <c r="AD470" s="298">
        <f t="shared" ref="AD470" si="439">M470-AC470</f>
        <v>0</v>
      </c>
      <c r="AE470" s="246"/>
      <c r="AG470" s="564" t="s">
        <v>101</v>
      </c>
      <c r="AH470" s="565"/>
      <c r="AI470" s="565"/>
      <c r="AJ470" s="565"/>
      <c r="AK470" s="565"/>
      <c r="AL470" s="565"/>
      <c r="AM470" s="565"/>
      <c r="AN470" s="565"/>
      <c r="AO470" s="565"/>
      <c r="AP470" s="206">
        <f t="shared" si="438"/>
        <v>0</v>
      </c>
      <c r="AQ470" s="288">
        <f xml:space="preserve"> SUM(AQ468, AQ461, AQ447, AQ441, AO434)</f>
        <v>0</v>
      </c>
      <c r="AR470" s="213">
        <f xml:space="preserve"> SUM(AR468, AR461, AR447, AR441, AR434)</f>
        <v>0</v>
      </c>
      <c r="AS470" s="288">
        <f xml:space="preserve"> SUM(AS461, AS447, AS441, AS434)</f>
        <v>0</v>
      </c>
      <c r="AT470" s="279">
        <f>SUM(AQ470:AS470)</f>
        <v>0</v>
      </c>
      <c r="AU470" s="280">
        <f>IF($S$473&lt;&gt;0, AC470+AP470-AT470, M470+AP470-AT470)</f>
        <v>0</v>
      </c>
    </row>
    <row r="471" spans="1:134" x14ac:dyDescent="0.35">
      <c r="F471" s="357"/>
      <c r="G471" s="357"/>
      <c r="N471" s="223"/>
    </row>
    <row r="472" spans="1:134" ht="16" thickBot="1" x14ac:dyDescent="0.4">
      <c r="F472" s="357"/>
      <c r="G472" s="357"/>
      <c r="S472" s="270"/>
      <c r="V472" s="270"/>
      <c r="AG472" s="270"/>
      <c r="AH472" s="270"/>
      <c r="AI472" s="270"/>
      <c r="AJ472" s="270"/>
      <c r="AK472" s="270"/>
      <c r="AL472" s="270"/>
      <c r="AM472" s="270"/>
    </row>
    <row r="473" spans="1:134" x14ac:dyDescent="0.35">
      <c r="B473" s="576" t="s">
        <v>248</v>
      </c>
      <c r="C473" s="577"/>
      <c r="D473" s="264">
        <f>J470</f>
        <v>0</v>
      </c>
      <c r="F473" s="357"/>
      <c r="G473" s="357"/>
      <c r="O473" s="309"/>
      <c r="P473" s="652" t="s">
        <v>248</v>
      </c>
      <c r="Q473" s="646"/>
      <c r="R473" s="646"/>
      <c r="S473" s="202">
        <f>Z470</f>
        <v>0</v>
      </c>
      <c r="T473" s="646" t="s">
        <v>104</v>
      </c>
      <c r="U473" s="646"/>
      <c r="V473" s="354">
        <f>D473-S473</f>
        <v>0</v>
      </c>
      <c r="W473" s="430"/>
      <c r="X473" s="601"/>
      <c r="Y473" s="601"/>
      <c r="Z473" s="430"/>
      <c r="AA473" s="430"/>
      <c r="AF473" s="309"/>
      <c r="AG473" s="609" t="s">
        <v>191</v>
      </c>
      <c r="AH473" s="554"/>
      <c r="AI473" s="605">
        <f>AQ470</f>
        <v>0</v>
      </c>
      <c r="AJ473" s="605"/>
      <c r="AK473" s="554" t="s">
        <v>196</v>
      </c>
      <c r="AL473" s="554"/>
      <c r="AM473" s="287">
        <f>IF($S$73&lt;&gt;0, S473+'Year 1'!AM541-AI473, D473+'Year 1'!AM541-AI473)</f>
        <v>0</v>
      </c>
      <c r="AO473" s="315" t="s">
        <v>89</v>
      </c>
      <c r="AP473" s="556"/>
      <c r="AQ473" s="556"/>
      <c r="AR473" s="556" t="s">
        <v>90</v>
      </c>
      <c r="AS473" s="612"/>
    </row>
    <row r="474" spans="1:134" x14ac:dyDescent="0.35">
      <c r="B474" s="535" t="s">
        <v>249</v>
      </c>
      <c r="C474" s="536"/>
      <c r="D474" s="390">
        <f>K470</f>
        <v>0</v>
      </c>
      <c r="F474" s="357"/>
      <c r="G474" s="357"/>
      <c r="O474" s="309"/>
      <c r="P474" s="585" t="s">
        <v>249</v>
      </c>
      <c r="Q474" s="586"/>
      <c r="R474" s="586"/>
      <c r="S474" s="189">
        <f>AA470</f>
        <v>0</v>
      </c>
      <c r="T474" s="586" t="s">
        <v>105</v>
      </c>
      <c r="U474" s="586"/>
      <c r="V474" s="161">
        <f>D474-S474</f>
        <v>0</v>
      </c>
      <c r="W474" s="430"/>
      <c r="X474" s="604"/>
      <c r="Y474" s="604"/>
      <c r="Z474" s="604"/>
      <c r="AA474" s="604"/>
      <c r="AF474" s="309"/>
      <c r="AG474" s="549" t="s">
        <v>192</v>
      </c>
      <c r="AH474" s="550"/>
      <c r="AI474" s="606">
        <f>AR470</f>
        <v>0</v>
      </c>
      <c r="AJ474" s="606"/>
      <c r="AK474" s="550" t="s">
        <v>197</v>
      </c>
      <c r="AL474" s="550"/>
      <c r="AM474" s="278">
        <f>IF($S$73&lt;&gt;0, S474+'Year 1'!AM542-AI474, D474+'Year 1'!AM542-AI474)</f>
        <v>0</v>
      </c>
      <c r="AO474" s="314" t="s">
        <v>91</v>
      </c>
      <c r="AP474" s="532"/>
      <c r="AQ474" s="532"/>
      <c r="AR474" s="532"/>
      <c r="AS474" s="562"/>
    </row>
    <row r="475" spans="1:134" ht="16" thickBot="1" x14ac:dyDescent="0.4">
      <c r="B475" s="535" t="s">
        <v>224</v>
      </c>
      <c r="C475" s="536"/>
      <c r="D475" s="265">
        <f>L470</f>
        <v>0</v>
      </c>
      <c r="F475" s="357"/>
      <c r="G475" s="357"/>
      <c r="O475" s="309"/>
      <c r="P475" s="585" t="s">
        <v>224</v>
      </c>
      <c r="Q475" s="586"/>
      <c r="R475" s="586"/>
      <c r="S475" s="189">
        <f>AB470</f>
        <v>0</v>
      </c>
      <c r="T475" s="586" t="s">
        <v>106</v>
      </c>
      <c r="U475" s="586"/>
      <c r="V475" s="161">
        <f>D475-S475</f>
        <v>0</v>
      </c>
      <c r="W475" s="430"/>
      <c r="X475" s="601"/>
      <c r="Y475" s="601"/>
      <c r="Z475" s="430"/>
      <c r="AA475" s="430"/>
      <c r="AF475" s="309"/>
      <c r="AG475" s="549" t="s">
        <v>193</v>
      </c>
      <c r="AH475" s="550"/>
      <c r="AI475" s="606">
        <f>AS470</f>
        <v>0</v>
      </c>
      <c r="AJ475" s="606"/>
      <c r="AK475" s="550" t="s">
        <v>198</v>
      </c>
      <c r="AL475" s="550"/>
      <c r="AM475" s="278">
        <f>IF($S$73&lt;&gt;0, S475+'Year 1'!AM543-AI475, D475+'Year 1'!AM543-AI475)</f>
        <v>0</v>
      </c>
      <c r="AO475" s="318" t="s">
        <v>92</v>
      </c>
      <c r="AP475" s="557"/>
      <c r="AQ475" s="557"/>
      <c r="AR475" s="557" t="s">
        <v>90</v>
      </c>
      <c r="AS475" s="613"/>
    </row>
    <row r="476" spans="1:134" ht="16" thickBot="1" x14ac:dyDescent="0.4">
      <c r="B476" s="535" t="s">
        <v>250</v>
      </c>
      <c r="C476" s="536"/>
      <c r="D476" s="390">
        <f>K470+L470</f>
        <v>0</v>
      </c>
      <c r="F476" s="357"/>
      <c r="G476" s="357"/>
      <c r="O476" s="309"/>
      <c r="P476" s="585" t="s">
        <v>250</v>
      </c>
      <c r="Q476" s="586"/>
      <c r="R476" s="586"/>
      <c r="S476" s="189">
        <f>SUM(S474:S475)</f>
        <v>0</v>
      </c>
      <c r="T476" s="586" t="s">
        <v>107</v>
      </c>
      <c r="U476" s="586"/>
      <c r="V476" s="161">
        <f>D476-S476</f>
        <v>0</v>
      </c>
      <c r="W476" s="431"/>
      <c r="X476" s="431"/>
      <c r="Y476" s="431"/>
      <c r="Z476" s="431"/>
      <c r="AA476" s="431"/>
      <c r="AF476" s="309"/>
      <c r="AG476" s="549" t="s">
        <v>194</v>
      </c>
      <c r="AH476" s="550"/>
      <c r="AI476" s="606">
        <f>SUM(AI474:AI475)</f>
        <v>0</v>
      </c>
      <c r="AJ476" s="606"/>
      <c r="AK476" s="550" t="s">
        <v>200</v>
      </c>
      <c r="AL476" s="550"/>
      <c r="AM476" s="278">
        <f>IF($S$73&lt;&gt;0, S476+'Year 1'!AM544-AI476, D476+'Year 1'!AM544-AI476)</f>
        <v>0</v>
      </c>
      <c r="AO476" s="431"/>
      <c r="AP476" s="431"/>
      <c r="AQ476" s="431"/>
      <c r="AR476" s="431"/>
      <c r="AS476" s="431"/>
    </row>
    <row r="477" spans="1:134" ht="16" thickBot="1" x14ac:dyDescent="0.4">
      <c r="B477" s="535" t="s">
        <v>251</v>
      </c>
      <c r="C477" s="536"/>
      <c r="D477" s="265">
        <f>M470</f>
        <v>0</v>
      </c>
      <c r="F477" s="357"/>
      <c r="G477" s="357"/>
      <c r="O477" s="309"/>
      <c r="P477" s="585" t="s">
        <v>251</v>
      </c>
      <c r="Q477" s="586"/>
      <c r="R477" s="586"/>
      <c r="S477" s="189">
        <f>AC470</f>
        <v>0</v>
      </c>
      <c r="T477" s="580" t="s">
        <v>108</v>
      </c>
      <c r="U477" s="580"/>
      <c r="V477" s="352">
        <f>D477-S477</f>
        <v>0</v>
      </c>
      <c r="W477" s="602"/>
      <c r="X477" s="602"/>
      <c r="Y477" s="604"/>
      <c r="Z477" s="604"/>
      <c r="AA477" s="604"/>
      <c r="AB477" s="358"/>
      <c r="AC477" s="358"/>
      <c r="AD477" s="358"/>
      <c r="AF477" s="309"/>
      <c r="AG477" s="549" t="s">
        <v>281</v>
      </c>
      <c r="AH477" s="550"/>
      <c r="AI477" s="606">
        <f>AT470</f>
        <v>0</v>
      </c>
      <c r="AJ477" s="606"/>
      <c r="AK477" s="611" t="s">
        <v>282</v>
      </c>
      <c r="AL477" s="611"/>
      <c r="AM477" s="312">
        <f>IF($S$73&lt;&gt;0, S477+'Year 1'!AM545-AI477, D477+'Year 1'!AM545-AI477)</f>
        <v>0</v>
      </c>
      <c r="AO477" s="428" t="s">
        <v>93</v>
      </c>
      <c r="AP477" s="429"/>
      <c r="AQ477" s="630"/>
      <c r="AR477" s="630"/>
      <c r="AS477" s="631"/>
      <c r="AT477" s="358"/>
      <c r="AU477" s="358"/>
    </row>
    <row r="478" spans="1:134" x14ac:dyDescent="0.35">
      <c r="B478" s="535" t="s">
        <v>174</v>
      </c>
      <c r="C478" s="536"/>
      <c r="D478" s="324" t="e">
        <f>L470/K470</f>
        <v>#DIV/0!</v>
      </c>
      <c r="F478" s="357"/>
      <c r="G478" s="357"/>
      <c r="O478" s="309"/>
      <c r="P478" s="585" t="s">
        <v>174</v>
      </c>
      <c r="Q478" s="586"/>
      <c r="R478" s="586"/>
      <c r="S478" s="203" t="e">
        <f>S475/S474</f>
        <v>#DIV/0!</v>
      </c>
      <c r="T478" s="188"/>
      <c r="U478" s="188"/>
      <c r="V478" s="350"/>
      <c r="W478" s="358"/>
      <c r="X478" s="358"/>
      <c r="Y478" s="358"/>
      <c r="Z478" s="358"/>
      <c r="AA478" s="358"/>
      <c r="AF478" s="309"/>
      <c r="AG478" s="624" t="s">
        <v>208</v>
      </c>
      <c r="AH478" s="617"/>
      <c r="AI478" s="607" t="e">
        <f>AQ468/AQ470</f>
        <v>#DIV/0!</v>
      </c>
      <c r="AJ478" s="608"/>
      <c r="AK478" s="167"/>
      <c r="AL478" s="166"/>
      <c r="AM478" s="166"/>
      <c r="AO478" s="358"/>
      <c r="AP478" s="358"/>
      <c r="AQ478" s="358"/>
      <c r="AR478" s="358"/>
      <c r="AS478" s="358"/>
    </row>
    <row r="479" spans="1:134" ht="16" thickBot="1" x14ac:dyDescent="0.4">
      <c r="B479" s="537" t="s">
        <v>144</v>
      </c>
      <c r="C479" s="538"/>
      <c r="D479" s="266" t="e">
        <f>D482 &amp; D483 &amp; D484</f>
        <v>#DIV/0!</v>
      </c>
      <c r="F479" s="357"/>
      <c r="G479" s="357"/>
      <c r="O479" s="309"/>
      <c r="P479" s="629" t="s">
        <v>144</v>
      </c>
      <c r="Q479" s="580"/>
      <c r="R479" s="580"/>
      <c r="S479" s="353" t="e">
        <f>S482 &amp; S483 &amp; S484</f>
        <v>#DIV/0!</v>
      </c>
      <c r="T479" s="188"/>
      <c r="U479" s="188"/>
      <c r="V479" s="190"/>
      <c r="AF479" s="309"/>
      <c r="AG479" s="653" t="s">
        <v>209</v>
      </c>
      <c r="AH479" s="538"/>
      <c r="AI479" s="627" t="e">
        <f>AR468/(AR470+AS470)</f>
        <v>#DIV/0!</v>
      </c>
      <c r="AJ479" s="628"/>
    </row>
    <row r="480" spans="1:134" x14ac:dyDescent="0.35">
      <c r="F480" s="357"/>
      <c r="G480" s="357"/>
      <c r="AI480" s="166"/>
      <c r="AJ480" s="166"/>
    </row>
    <row r="481" spans="1:47" x14ac:dyDescent="0.35">
      <c r="F481" s="357"/>
      <c r="G481" s="357"/>
    </row>
    <row r="482" spans="1:47" x14ac:dyDescent="0.35">
      <c r="D482" s="357" t="e">
        <f>D473/D473</f>
        <v>#DIV/0!</v>
      </c>
      <c r="F482" s="357"/>
      <c r="G482" s="357"/>
      <c r="S482" s="357" t="e">
        <f>S473/S473</f>
        <v>#DIV/0!</v>
      </c>
    </row>
    <row r="483" spans="1:47" x14ac:dyDescent="0.35">
      <c r="D483" s="357" t="s">
        <v>145</v>
      </c>
      <c r="F483" s="357"/>
      <c r="G483" s="357"/>
      <c r="S483" s="357" t="s">
        <v>145</v>
      </c>
    </row>
    <row r="484" spans="1:47" x14ac:dyDescent="0.35">
      <c r="D484" s="225" t="e">
        <f>D476/D473</f>
        <v>#DIV/0!</v>
      </c>
      <c r="F484" s="357"/>
      <c r="G484" s="357"/>
      <c r="S484" s="225" t="e">
        <f>S476/S473</f>
        <v>#DIV/0!</v>
      </c>
    </row>
    <row r="485" spans="1:47" x14ac:dyDescent="0.35">
      <c r="F485" s="357"/>
      <c r="G485" s="357"/>
    </row>
    <row r="486" spans="1:47" ht="16" thickBot="1" x14ac:dyDescent="0.4">
      <c r="F486" s="357"/>
      <c r="G486" s="357"/>
    </row>
    <row r="487" spans="1:47" s="242" customFormat="1" x14ac:dyDescent="0.35">
      <c r="A487" s="519" t="s">
        <v>97</v>
      </c>
      <c r="B487" s="520"/>
      <c r="C487" s="520"/>
      <c r="D487" s="520"/>
      <c r="E487" s="520"/>
      <c r="F487" s="520"/>
      <c r="G487" s="520"/>
      <c r="H487" s="520"/>
      <c r="I487" s="520"/>
      <c r="J487" s="520"/>
      <c r="K487" s="520"/>
      <c r="L487" s="520"/>
      <c r="M487" s="521"/>
      <c r="N487" s="413"/>
      <c r="P487" s="573" t="s">
        <v>267</v>
      </c>
      <c r="Q487" s="574"/>
      <c r="R487" s="574"/>
      <c r="S487" s="574"/>
      <c r="T487" s="574"/>
      <c r="U487" s="574"/>
      <c r="V487" s="574"/>
      <c r="W487" s="574"/>
      <c r="X487" s="574"/>
      <c r="Y487" s="574"/>
      <c r="Z487" s="574"/>
      <c r="AA487" s="574"/>
      <c r="AB487" s="574"/>
      <c r="AC487" s="574"/>
      <c r="AD487" s="575"/>
      <c r="AG487" s="614" t="s">
        <v>283</v>
      </c>
      <c r="AH487" s="615"/>
      <c r="AI487" s="615"/>
      <c r="AJ487" s="615"/>
      <c r="AK487" s="615"/>
      <c r="AL487" s="615"/>
      <c r="AM487" s="615"/>
      <c r="AN487" s="615"/>
      <c r="AO487" s="615"/>
      <c r="AP487" s="615"/>
      <c r="AQ487" s="615"/>
      <c r="AR487" s="615"/>
      <c r="AS487" s="615"/>
      <c r="AT487" s="615"/>
      <c r="AU487" s="616"/>
    </row>
    <row r="488" spans="1:47" s="242" customFormat="1" x14ac:dyDescent="0.35">
      <c r="A488" s="522" t="s">
        <v>218</v>
      </c>
      <c r="B488" s="496"/>
      <c r="C488" s="496"/>
      <c r="D488" s="496"/>
      <c r="E488" s="496"/>
      <c r="F488" s="496"/>
      <c r="G488" s="496"/>
      <c r="H488" s="496"/>
      <c r="I488" s="496"/>
      <c r="J488" s="496"/>
      <c r="K488" s="496"/>
      <c r="L488" s="496"/>
      <c r="M488" s="523"/>
      <c r="N488" s="413"/>
      <c r="P488" s="522" t="s">
        <v>268</v>
      </c>
      <c r="Q488" s="496"/>
      <c r="R488" s="496"/>
      <c r="S488" s="496"/>
      <c r="T488" s="496"/>
      <c r="U488" s="496"/>
      <c r="V488" s="496"/>
      <c r="W488" s="496"/>
      <c r="X488" s="496"/>
      <c r="Y488" s="496"/>
      <c r="Z488" s="496"/>
      <c r="AA488" s="496"/>
      <c r="AB488" s="496"/>
      <c r="AC488" s="496"/>
      <c r="AD488" s="523"/>
      <c r="AG488" s="522" t="s">
        <v>283</v>
      </c>
      <c r="AH488" s="496"/>
      <c r="AI488" s="496"/>
      <c r="AJ488" s="496"/>
      <c r="AK488" s="496"/>
      <c r="AL488" s="496"/>
      <c r="AM488" s="496"/>
      <c r="AN488" s="496"/>
      <c r="AO488" s="496"/>
      <c r="AP488" s="496"/>
      <c r="AQ488" s="496"/>
      <c r="AR488" s="496"/>
      <c r="AS488" s="496"/>
      <c r="AT488" s="496"/>
      <c r="AU488" s="523"/>
    </row>
    <row r="489" spans="1:47" s="165" customFormat="1" x14ac:dyDescent="0.35">
      <c r="A489" s="495" t="s">
        <v>252</v>
      </c>
      <c r="B489" s="491"/>
      <c r="C489" s="525"/>
      <c r="D489" s="525"/>
      <c r="E489" s="525"/>
      <c r="F489" s="525"/>
      <c r="G489" s="409" t="s">
        <v>253</v>
      </c>
      <c r="H489" s="525"/>
      <c r="I489" s="525"/>
      <c r="J489" s="525"/>
      <c r="K489" s="525"/>
      <c r="L489" s="525"/>
      <c r="M489" s="526"/>
      <c r="N489" s="432"/>
      <c r="P489" s="495" t="s">
        <v>252</v>
      </c>
      <c r="Q489" s="491"/>
      <c r="R489" s="525"/>
      <c r="S489" s="525"/>
      <c r="T489" s="525"/>
      <c r="U489" s="525"/>
      <c r="V489" s="525"/>
      <c r="W489" s="409" t="s">
        <v>253</v>
      </c>
      <c r="X489" s="525"/>
      <c r="Y489" s="525"/>
      <c r="Z489" s="525"/>
      <c r="AA489" s="525"/>
      <c r="AB489" s="525"/>
      <c r="AC489" s="525"/>
      <c r="AD489" s="526"/>
      <c r="AG489" s="495" t="s">
        <v>252</v>
      </c>
      <c r="AH489" s="491"/>
      <c r="AI489" s="525"/>
      <c r="AJ489" s="525"/>
      <c r="AK489" s="525"/>
      <c r="AL489" s="525"/>
      <c r="AM489" s="525"/>
      <c r="AN489" s="409" t="s">
        <v>253</v>
      </c>
      <c r="AO489" s="525"/>
      <c r="AP489" s="525"/>
      <c r="AQ489" s="525"/>
      <c r="AR489" s="525"/>
      <c r="AS489" s="525"/>
      <c r="AT489" s="525"/>
      <c r="AU489" s="526"/>
    </row>
    <row r="490" spans="1:47" x14ac:dyDescent="0.35">
      <c r="A490" s="522" t="s">
        <v>0</v>
      </c>
      <c r="B490" s="496"/>
      <c r="C490" s="512"/>
      <c r="D490" s="512"/>
      <c r="E490" s="512"/>
      <c r="F490" s="512"/>
      <c r="G490" s="512"/>
      <c r="H490" s="512"/>
      <c r="I490" s="512"/>
      <c r="J490" s="512"/>
      <c r="K490" s="512"/>
      <c r="L490" s="512"/>
      <c r="M490" s="527"/>
      <c r="P490" s="522" t="s">
        <v>0</v>
      </c>
      <c r="Q490" s="496"/>
      <c r="R490" s="617"/>
      <c r="S490" s="617"/>
      <c r="T490" s="617"/>
      <c r="U490" s="617"/>
      <c r="V490" s="617"/>
      <c r="W490" s="617"/>
      <c r="X490" s="617"/>
      <c r="Y490" s="617"/>
      <c r="Z490" s="617"/>
      <c r="AA490" s="617"/>
      <c r="AB490" s="617"/>
      <c r="AC490" s="617"/>
      <c r="AD490" s="618"/>
      <c r="AG490" s="522" t="s">
        <v>0</v>
      </c>
      <c r="AH490" s="496"/>
      <c r="AI490" s="617"/>
      <c r="AJ490" s="617"/>
      <c r="AK490" s="617"/>
      <c r="AL490" s="617"/>
      <c r="AM490" s="617"/>
      <c r="AN490" s="617"/>
      <c r="AO490" s="617"/>
      <c r="AP490" s="617"/>
      <c r="AQ490" s="617"/>
      <c r="AR490" s="617"/>
      <c r="AS490" s="617"/>
      <c r="AT490" s="617"/>
      <c r="AU490" s="618"/>
    </row>
    <row r="491" spans="1:47" x14ac:dyDescent="0.35">
      <c r="A491" s="522" t="s">
        <v>96</v>
      </c>
      <c r="B491" s="496"/>
      <c r="C491" s="512"/>
      <c r="D491" s="512"/>
      <c r="E491" s="512"/>
      <c r="F491" s="512"/>
      <c r="G491" s="512"/>
      <c r="H491" s="512"/>
      <c r="I491" s="512"/>
      <c r="J491" s="512"/>
      <c r="K491" s="512"/>
      <c r="L491" s="512"/>
      <c r="M491" s="527"/>
      <c r="P491" s="522" t="s">
        <v>96</v>
      </c>
      <c r="Q491" s="496"/>
      <c r="R491" s="617"/>
      <c r="S491" s="617"/>
      <c r="T491" s="617"/>
      <c r="U491" s="617"/>
      <c r="V491" s="617"/>
      <c r="W491" s="617"/>
      <c r="X491" s="617"/>
      <c r="Y491" s="617"/>
      <c r="Z491" s="617"/>
      <c r="AA491" s="617"/>
      <c r="AB491" s="617"/>
      <c r="AC491" s="617"/>
      <c r="AD491" s="618"/>
      <c r="AG491" s="522" t="s">
        <v>96</v>
      </c>
      <c r="AH491" s="496"/>
      <c r="AI491" s="617"/>
      <c r="AJ491" s="617"/>
      <c r="AK491" s="617"/>
      <c r="AL491" s="617"/>
      <c r="AM491" s="617"/>
      <c r="AN491" s="617"/>
      <c r="AO491" s="617"/>
      <c r="AP491" s="617"/>
      <c r="AQ491" s="617"/>
      <c r="AR491" s="617"/>
      <c r="AS491" s="617"/>
      <c r="AT491" s="617"/>
      <c r="AU491" s="618"/>
    </row>
    <row r="492" spans="1:47" ht="16" thickBot="1" x14ac:dyDescent="0.4">
      <c r="A492" s="540" t="s">
        <v>2</v>
      </c>
      <c r="B492" s="541"/>
      <c r="C492" s="528"/>
      <c r="D492" s="528"/>
      <c r="E492" s="528"/>
      <c r="F492" s="528"/>
      <c r="G492" s="528"/>
      <c r="H492" s="528"/>
      <c r="I492" s="528"/>
      <c r="J492" s="528"/>
      <c r="K492" s="528"/>
      <c r="L492" s="528"/>
      <c r="M492" s="529"/>
      <c r="P492" s="540" t="s">
        <v>2</v>
      </c>
      <c r="Q492" s="541"/>
      <c r="R492" s="494"/>
      <c r="S492" s="494"/>
      <c r="T492" s="494"/>
      <c r="U492" s="494"/>
      <c r="V492" s="494"/>
      <c r="W492" s="494"/>
      <c r="X492" s="494"/>
      <c r="Y492" s="494"/>
      <c r="Z492" s="494"/>
      <c r="AA492" s="494"/>
      <c r="AB492" s="494"/>
      <c r="AC492" s="494"/>
      <c r="AD492" s="619"/>
      <c r="AG492" s="540" t="s">
        <v>2</v>
      </c>
      <c r="AH492" s="541"/>
      <c r="AI492" s="494"/>
      <c r="AJ492" s="494"/>
      <c r="AK492" s="494"/>
      <c r="AL492" s="494"/>
      <c r="AM492" s="494"/>
      <c r="AN492" s="494"/>
      <c r="AO492" s="494"/>
      <c r="AP492" s="494"/>
      <c r="AQ492" s="494"/>
      <c r="AR492" s="494"/>
      <c r="AS492" s="494"/>
      <c r="AT492" s="494"/>
      <c r="AU492" s="619"/>
    </row>
    <row r="493" spans="1:47" ht="16" thickBot="1" x14ac:dyDescent="0.4">
      <c r="F493" s="357"/>
      <c r="G493" s="357"/>
    </row>
    <row r="494" spans="1:47" s="242" customFormat="1" x14ac:dyDescent="0.35">
      <c r="A494" s="502" t="s">
        <v>84</v>
      </c>
      <c r="B494" s="503"/>
      <c r="C494" s="503"/>
      <c r="D494" s="503"/>
      <c r="E494" s="503"/>
      <c r="F494" s="503"/>
      <c r="G494" s="503"/>
      <c r="H494" s="503"/>
      <c r="I494" s="503"/>
      <c r="J494" s="503"/>
      <c r="K494" s="503"/>
      <c r="L494" s="503"/>
      <c r="M494" s="518"/>
      <c r="N494" s="413"/>
      <c r="P494" s="502" t="s">
        <v>84</v>
      </c>
      <c r="Q494" s="503"/>
      <c r="R494" s="503"/>
      <c r="S494" s="503"/>
      <c r="T494" s="503"/>
      <c r="U494" s="503"/>
      <c r="V494" s="503"/>
      <c r="W494" s="503"/>
      <c r="X494" s="503"/>
      <c r="Y494" s="503"/>
      <c r="Z494" s="503"/>
      <c r="AA494" s="503"/>
      <c r="AB494" s="503"/>
      <c r="AC494" s="503"/>
      <c r="AD494" s="518"/>
      <c r="AE494" s="413"/>
      <c r="AG494" s="502" t="s">
        <v>84</v>
      </c>
      <c r="AH494" s="503"/>
      <c r="AI494" s="503"/>
      <c r="AJ494" s="503"/>
      <c r="AK494" s="503"/>
      <c r="AL494" s="503"/>
      <c r="AM494" s="503"/>
      <c r="AN494" s="503"/>
      <c r="AO494" s="503"/>
      <c r="AP494" s="503"/>
      <c r="AQ494" s="503"/>
      <c r="AR494" s="503"/>
      <c r="AS494" s="503"/>
      <c r="AT494" s="503"/>
      <c r="AU494" s="518"/>
    </row>
    <row r="495" spans="1:47" s="242" customFormat="1" x14ac:dyDescent="0.35">
      <c r="A495" s="419"/>
      <c r="B495" s="412" t="s">
        <v>85</v>
      </c>
      <c r="C495" s="496" t="s">
        <v>13</v>
      </c>
      <c r="D495" s="496"/>
      <c r="E495" s="424" t="s">
        <v>14</v>
      </c>
      <c r="F495" s="412" t="s">
        <v>171</v>
      </c>
      <c r="G495" s="412" t="s">
        <v>68</v>
      </c>
      <c r="H495" s="422" t="s">
        <v>151</v>
      </c>
      <c r="I495" s="412" t="s">
        <v>80</v>
      </c>
      <c r="J495" s="412" t="s">
        <v>81</v>
      </c>
      <c r="K495" s="422" t="s">
        <v>82</v>
      </c>
      <c r="L495" s="412" t="s">
        <v>150</v>
      </c>
      <c r="M495" s="259" t="s">
        <v>18</v>
      </c>
      <c r="N495" s="413"/>
      <c r="P495" s="419"/>
      <c r="Q495" s="412" t="s">
        <v>85</v>
      </c>
      <c r="R495" s="496" t="s">
        <v>13</v>
      </c>
      <c r="S495" s="496"/>
      <c r="T495" s="424" t="s">
        <v>14</v>
      </c>
      <c r="U495" s="260" t="s">
        <v>269</v>
      </c>
      <c r="V495" s="424" t="s">
        <v>171</v>
      </c>
      <c r="W495" s="424" t="s">
        <v>68</v>
      </c>
      <c r="X495" s="260" t="s">
        <v>151</v>
      </c>
      <c r="Y495" s="424" t="s">
        <v>80</v>
      </c>
      <c r="Z495" s="424" t="s">
        <v>81</v>
      </c>
      <c r="AA495" s="260" t="s">
        <v>82</v>
      </c>
      <c r="AB495" s="424" t="s">
        <v>150</v>
      </c>
      <c r="AC495" s="260" t="s">
        <v>18</v>
      </c>
      <c r="AD495" s="267" t="s">
        <v>114</v>
      </c>
      <c r="AE495" s="413"/>
      <c r="AG495" s="419"/>
      <c r="AH495" s="412" t="s">
        <v>85</v>
      </c>
      <c r="AI495" s="496" t="s">
        <v>13</v>
      </c>
      <c r="AJ495" s="496"/>
      <c r="AK495" s="424" t="s">
        <v>14</v>
      </c>
      <c r="AL495" s="260" t="s">
        <v>269</v>
      </c>
      <c r="AM495" s="424" t="s">
        <v>171</v>
      </c>
      <c r="AN495" s="424" t="s">
        <v>68</v>
      </c>
      <c r="AO495" s="260" t="s">
        <v>151</v>
      </c>
      <c r="AP495" s="424" t="s">
        <v>80</v>
      </c>
      <c r="AQ495" s="424" t="s">
        <v>81</v>
      </c>
      <c r="AR495" s="260" t="s">
        <v>82</v>
      </c>
      <c r="AS495" s="424" t="s">
        <v>150</v>
      </c>
      <c r="AT495" s="260" t="s">
        <v>213</v>
      </c>
      <c r="AU495" s="267" t="s">
        <v>284</v>
      </c>
    </row>
    <row r="496" spans="1:47" x14ac:dyDescent="0.35">
      <c r="A496" s="415">
        <v>1</v>
      </c>
      <c r="B496" s="420"/>
      <c r="C496" s="491"/>
      <c r="D496" s="491"/>
      <c r="E496" s="423"/>
      <c r="F496" s="234">
        <v>0</v>
      </c>
      <c r="G496" s="234">
        <v>0</v>
      </c>
      <c r="H496" s="235">
        <f>SUM(F496:G496)</f>
        <v>0</v>
      </c>
      <c r="I496" s="234">
        <v>0</v>
      </c>
      <c r="J496" s="234">
        <v>0</v>
      </c>
      <c r="K496" s="235">
        <f>SUM(I496:J496)</f>
        <v>0</v>
      </c>
      <c r="L496" s="234">
        <v>0</v>
      </c>
      <c r="M496" s="236">
        <f>SUM(H496, K496, L496)</f>
        <v>0</v>
      </c>
      <c r="N496" s="222"/>
      <c r="P496" s="415">
        <v>1</v>
      </c>
      <c r="Q496" s="420"/>
      <c r="R496" s="491"/>
      <c r="S496" s="491"/>
      <c r="T496" s="409"/>
      <c r="U496" s="162">
        <f>AU416</f>
        <v>0</v>
      </c>
      <c r="V496" s="234">
        <v>0</v>
      </c>
      <c r="W496" s="234">
        <v>0</v>
      </c>
      <c r="X496" s="295">
        <f>SUM(V496:W496)</f>
        <v>0</v>
      </c>
      <c r="Y496" s="234">
        <v>0</v>
      </c>
      <c r="Z496" s="234">
        <v>0</v>
      </c>
      <c r="AA496" s="295">
        <f>SUM(Y496:Z496)</f>
        <v>0</v>
      </c>
      <c r="AB496" s="234">
        <v>0</v>
      </c>
      <c r="AC496" s="295">
        <f>SUM(X496, AA496, AB496)</f>
        <v>0</v>
      </c>
      <c r="AD496" s="296">
        <f>M496-AC496</f>
        <v>0</v>
      </c>
      <c r="AE496" s="222"/>
      <c r="AG496" s="415">
        <v>1</v>
      </c>
      <c r="AH496" s="420"/>
      <c r="AI496" s="491"/>
      <c r="AJ496" s="491"/>
      <c r="AK496" s="409"/>
      <c r="AL496" s="307">
        <f>AU416</f>
        <v>0</v>
      </c>
      <c r="AM496" s="234">
        <v>0</v>
      </c>
      <c r="AN496" s="234">
        <v>0</v>
      </c>
      <c r="AO496" s="277">
        <f>SUM(AM496:AN496)</f>
        <v>0</v>
      </c>
      <c r="AP496" s="234">
        <v>0</v>
      </c>
      <c r="AQ496" s="234">
        <v>0</v>
      </c>
      <c r="AR496" s="277">
        <f>SUM(AP496:AQ496)</f>
        <v>0</v>
      </c>
      <c r="AS496" s="234">
        <v>0</v>
      </c>
      <c r="AT496" s="277">
        <f>SUM(AO496, AR496, AS496)</f>
        <v>0</v>
      </c>
      <c r="AU496" s="278">
        <f>IF($S$553&lt;&gt;0, AC496+AL496-AT496, M496+AL496-AT496)</f>
        <v>0</v>
      </c>
    </row>
    <row r="497" spans="1:48" x14ac:dyDescent="0.35">
      <c r="A497" s="415">
        <v>2</v>
      </c>
      <c r="B497" s="420"/>
      <c r="C497" s="491"/>
      <c r="D497" s="491"/>
      <c r="E497" s="423"/>
      <c r="F497" s="234">
        <v>0</v>
      </c>
      <c r="G497" s="234">
        <v>0</v>
      </c>
      <c r="H497" s="235">
        <f t="shared" ref="H497:H502" si="440">SUM(F497:G497)</f>
        <v>0</v>
      </c>
      <c r="I497" s="234">
        <v>0</v>
      </c>
      <c r="J497" s="234">
        <v>0</v>
      </c>
      <c r="K497" s="235">
        <f t="shared" ref="K497:K502" si="441">SUM(I497:J497)</f>
        <v>0</v>
      </c>
      <c r="L497" s="234">
        <v>0</v>
      </c>
      <c r="M497" s="236">
        <f t="shared" ref="M497:M502" si="442">SUM(H497, K497, L497)</f>
        <v>0</v>
      </c>
      <c r="N497" s="222"/>
      <c r="P497" s="415">
        <v>2</v>
      </c>
      <c r="Q497" s="420"/>
      <c r="R497" s="491"/>
      <c r="S497" s="491"/>
      <c r="T497" s="409"/>
      <c r="U497" s="162">
        <f t="shared" ref="U497:U503" si="443">AU417</f>
        <v>0</v>
      </c>
      <c r="V497" s="234">
        <v>0</v>
      </c>
      <c r="W497" s="234">
        <v>0</v>
      </c>
      <c r="X497" s="295">
        <f t="shared" ref="X497:X502" si="444">SUM(V497:W497)</f>
        <v>0</v>
      </c>
      <c r="Y497" s="234">
        <v>0</v>
      </c>
      <c r="Z497" s="234">
        <v>0</v>
      </c>
      <c r="AA497" s="295">
        <f t="shared" ref="AA497:AA502" si="445">SUM(Y497:Z497)</f>
        <v>0</v>
      </c>
      <c r="AB497" s="234">
        <v>0</v>
      </c>
      <c r="AC497" s="295">
        <f t="shared" ref="AC497:AC502" si="446">SUM(X497, AA497, AB497)</f>
        <v>0</v>
      </c>
      <c r="AD497" s="296">
        <f t="shared" ref="AD497:AD502" si="447">M497-AC497</f>
        <v>0</v>
      </c>
      <c r="AE497" s="222"/>
      <c r="AG497" s="415">
        <v>2</v>
      </c>
      <c r="AH497" s="420"/>
      <c r="AI497" s="491"/>
      <c r="AJ497" s="491"/>
      <c r="AK497" s="409"/>
      <c r="AL497" s="307">
        <f t="shared" ref="AL497:AL503" si="448">AU417</f>
        <v>0</v>
      </c>
      <c r="AM497" s="234">
        <v>0</v>
      </c>
      <c r="AN497" s="234">
        <v>0</v>
      </c>
      <c r="AO497" s="277">
        <f t="shared" ref="AO497:AO502" si="449">SUM(AM497:AN497)</f>
        <v>0</v>
      </c>
      <c r="AP497" s="234">
        <v>0</v>
      </c>
      <c r="AQ497" s="234">
        <v>0</v>
      </c>
      <c r="AR497" s="277">
        <f t="shared" ref="AR497:AR502" si="450">SUM(AP497:AQ497)</f>
        <v>0</v>
      </c>
      <c r="AS497" s="234">
        <v>0</v>
      </c>
      <c r="AT497" s="277">
        <f t="shared" ref="AT497:AT502" si="451">SUM(AO497, AR497, AS497)</f>
        <v>0</v>
      </c>
      <c r="AU497" s="278">
        <f t="shared" ref="AU497:AU503" si="452">IF($S$553&lt;&gt;0, AC497+AL497-AT497, M497+AL497-AT497)</f>
        <v>0</v>
      </c>
    </row>
    <row r="498" spans="1:48" x14ac:dyDescent="0.35">
      <c r="A498" s="415">
        <v>3</v>
      </c>
      <c r="B498" s="420"/>
      <c r="C498" s="491"/>
      <c r="D498" s="491"/>
      <c r="E498" s="423"/>
      <c r="F498" s="234">
        <v>0</v>
      </c>
      <c r="G498" s="234">
        <v>0</v>
      </c>
      <c r="H498" s="235">
        <f t="shared" si="440"/>
        <v>0</v>
      </c>
      <c r="I498" s="234">
        <v>0</v>
      </c>
      <c r="J498" s="234">
        <v>0</v>
      </c>
      <c r="K498" s="235">
        <f t="shared" si="441"/>
        <v>0</v>
      </c>
      <c r="L498" s="234">
        <v>0</v>
      </c>
      <c r="M498" s="236">
        <f t="shared" si="442"/>
        <v>0</v>
      </c>
      <c r="N498" s="222"/>
      <c r="P498" s="415">
        <v>3</v>
      </c>
      <c r="Q498" s="420"/>
      <c r="R498" s="491"/>
      <c r="S498" s="491"/>
      <c r="T498" s="409"/>
      <c r="U498" s="162">
        <f t="shared" si="443"/>
        <v>0</v>
      </c>
      <c r="V498" s="234">
        <v>0</v>
      </c>
      <c r="W498" s="234">
        <v>0</v>
      </c>
      <c r="X498" s="295">
        <f t="shared" si="444"/>
        <v>0</v>
      </c>
      <c r="Y498" s="234">
        <v>0</v>
      </c>
      <c r="Z498" s="234">
        <v>0</v>
      </c>
      <c r="AA498" s="295">
        <f t="shared" si="445"/>
        <v>0</v>
      </c>
      <c r="AB498" s="234">
        <v>0</v>
      </c>
      <c r="AC498" s="295">
        <f t="shared" si="446"/>
        <v>0</v>
      </c>
      <c r="AD498" s="296">
        <f t="shared" si="447"/>
        <v>0</v>
      </c>
      <c r="AE498" s="222"/>
      <c r="AG498" s="415">
        <v>3</v>
      </c>
      <c r="AH498" s="420"/>
      <c r="AI498" s="491"/>
      <c r="AJ498" s="491"/>
      <c r="AK498" s="409"/>
      <c r="AL498" s="307">
        <f t="shared" si="448"/>
        <v>0</v>
      </c>
      <c r="AM498" s="234">
        <v>0</v>
      </c>
      <c r="AN498" s="234">
        <v>0</v>
      </c>
      <c r="AO498" s="277">
        <f t="shared" si="449"/>
        <v>0</v>
      </c>
      <c r="AP498" s="234">
        <v>0</v>
      </c>
      <c r="AQ498" s="234">
        <v>0</v>
      </c>
      <c r="AR498" s="277">
        <f t="shared" si="450"/>
        <v>0</v>
      </c>
      <c r="AS498" s="234">
        <v>0</v>
      </c>
      <c r="AT498" s="277">
        <f t="shared" si="451"/>
        <v>0</v>
      </c>
      <c r="AU498" s="278">
        <f t="shared" si="452"/>
        <v>0</v>
      </c>
    </row>
    <row r="499" spans="1:48" x14ac:dyDescent="0.35">
      <c r="A499" s="415">
        <v>4</v>
      </c>
      <c r="B499" s="420"/>
      <c r="C499" s="491"/>
      <c r="D499" s="491"/>
      <c r="E499" s="423"/>
      <c r="F499" s="234">
        <v>0</v>
      </c>
      <c r="G499" s="234">
        <v>0</v>
      </c>
      <c r="H499" s="235">
        <f>SUM(F499:G499)</f>
        <v>0</v>
      </c>
      <c r="I499" s="234">
        <v>0</v>
      </c>
      <c r="J499" s="234">
        <v>0</v>
      </c>
      <c r="K499" s="235">
        <f>SUM(I499:J499)</f>
        <v>0</v>
      </c>
      <c r="L499" s="234">
        <v>0</v>
      </c>
      <c r="M499" s="236">
        <f>SUM(H499, K499, L499)</f>
        <v>0</v>
      </c>
      <c r="N499" s="222"/>
      <c r="P499" s="415">
        <v>4</v>
      </c>
      <c r="Q499" s="420"/>
      <c r="R499" s="491"/>
      <c r="S499" s="491"/>
      <c r="T499" s="409"/>
      <c r="U499" s="162">
        <f t="shared" si="443"/>
        <v>0</v>
      </c>
      <c r="V499" s="234">
        <v>0</v>
      </c>
      <c r="W499" s="234">
        <v>0</v>
      </c>
      <c r="X499" s="295">
        <f t="shared" si="444"/>
        <v>0</v>
      </c>
      <c r="Y499" s="234">
        <v>0</v>
      </c>
      <c r="Z499" s="234">
        <v>0</v>
      </c>
      <c r="AA499" s="295">
        <f t="shared" si="445"/>
        <v>0</v>
      </c>
      <c r="AB499" s="234">
        <v>0</v>
      </c>
      <c r="AC499" s="295">
        <f t="shared" si="446"/>
        <v>0</v>
      </c>
      <c r="AD499" s="296">
        <f t="shared" si="447"/>
        <v>0</v>
      </c>
      <c r="AE499" s="222"/>
      <c r="AG499" s="415">
        <v>4</v>
      </c>
      <c r="AH499" s="420"/>
      <c r="AI499" s="491"/>
      <c r="AJ499" s="491"/>
      <c r="AK499" s="409"/>
      <c r="AL499" s="307">
        <f t="shared" si="448"/>
        <v>0</v>
      </c>
      <c r="AM499" s="234">
        <v>0</v>
      </c>
      <c r="AN499" s="234">
        <v>0</v>
      </c>
      <c r="AO499" s="277">
        <f t="shared" si="449"/>
        <v>0</v>
      </c>
      <c r="AP499" s="234">
        <v>0</v>
      </c>
      <c r="AQ499" s="234">
        <v>0</v>
      </c>
      <c r="AR499" s="277">
        <f t="shared" si="450"/>
        <v>0</v>
      </c>
      <c r="AS499" s="234">
        <v>0</v>
      </c>
      <c r="AT499" s="277">
        <f t="shared" si="451"/>
        <v>0</v>
      </c>
      <c r="AU499" s="278">
        <f t="shared" si="452"/>
        <v>0</v>
      </c>
    </row>
    <row r="500" spans="1:48" x14ac:dyDescent="0.35">
      <c r="A500" s="415">
        <v>5</v>
      </c>
      <c r="B500" s="420"/>
      <c r="C500" s="491"/>
      <c r="D500" s="491"/>
      <c r="E500" s="423"/>
      <c r="F500" s="234">
        <v>0</v>
      </c>
      <c r="G500" s="234">
        <v>0</v>
      </c>
      <c r="H500" s="235">
        <f t="shared" si="440"/>
        <v>0</v>
      </c>
      <c r="I500" s="234">
        <v>0</v>
      </c>
      <c r="J500" s="234">
        <v>0</v>
      </c>
      <c r="K500" s="235">
        <f t="shared" si="441"/>
        <v>0</v>
      </c>
      <c r="L500" s="234">
        <v>0</v>
      </c>
      <c r="M500" s="236">
        <f t="shared" si="442"/>
        <v>0</v>
      </c>
      <c r="N500" s="222"/>
      <c r="P500" s="415">
        <v>5</v>
      </c>
      <c r="Q500" s="420"/>
      <c r="R500" s="491"/>
      <c r="S500" s="491"/>
      <c r="T500" s="409"/>
      <c r="U500" s="162">
        <f t="shared" si="443"/>
        <v>0</v>
      </c>
      <c r="V500" s="234">
        <v>0</v>
      </c>
      <c r="W500" s="234">
        <v>0</v>
      </c>
      <c r="X500" s="295">
        <f t="shared" si="444"/>
        <v>0</v>
      </c>
      <c r="Y500" s="234">
        <v>0</v>
      </c>
      <c r="Z500" s="234">
        <v>0</v>
      </c>
      <c r="AA500" s="295">
        <f t="shared" si="445"/>
        <v>0</v>
      </c>
      <c r="AB500" s="234">
        <v>0</v>
      </c>
      <c r="AC500" s="295">
        <f t="shared" si="446"/>
        <v>0</v>
      </c>
      <c r="AD500" s="296">
        <f t="shared" si="447"/>
        <v>0</v>
      </c>
      <c r="AE500" s="222"/>
      <c r="AG500" s="415">
        <v>5</v>
      </c>
      <c r="AH500" s="420"/>
      <c r="AI500" s="491"/>
      <c r="AJ500" s="491"/>
      <c r="AK500" s="409"/>
      <c r="AL500" s="307">
        <f t="shared" si="448"/>
        <v>0</v>
      </c>
      <c r="AM500" s="234">
        <v>0</v>
      </c>
      <c r="AN500" s="234">
        <v>0</v>
      </c>
      <c r="AO500" s="277">
        <f t="shared" si="449"/>
        <v>0</v>
      </c>
      <c r="AP500" s="234">
        <v>0</v>
      </c>
      <c r="AQ500" s="234">
        <v>0</v>
      </c>
      <c r="AR500" s="277">
        <f t="shared" si="450"/>
        <v>0</v>
      </c>
      <c r="AS500" s="234">
        <v>0</v>
      </c>
      <c r="AT500" s="277">
        <f t="shared" si="451"/>
        <v>0</v>
      </c>
      <c r="AU500" s="278">
        <f t="shared" si="452"/>
        <v>0</v>
      </c>
    </row>
    <row r="501" spans="1:48" x14ac:dyDescent="0.35">
      <c r="A501" s="415">
        <v>6</v>
      </c>
      <c r="B501" s="420"/>
      <c r="C501" s="491"/>
      <c r="D501" s="491"/>
      <c r="E501" s="423"/>
      <c r="F501" s="234">
        <v>0</v>
      </c>
      <c r="G501" s="234">
        <v>0</v>
      </c>
      <c r="H501" s="235">
        <f t="shared" si="440"/>
        <v>0</v>
      </c>
      <c r="I501" s="234">
        <v>0</v>
      </c>
      <c r="J501" s="234">
        <v>0</v>
      </c>
      <c r="K501" s="235">
        <f t="shared" si="441"/>
        <v>0</v>
      </c>
      <c r="L501" s="234">
        <v>0</v>
      </c>
      <c r="M501" s="236">
        <f t="shared" si="442"/>
        <v>0</v>
      </c>
      <c r="N501" s="222"/>
      <c r="P501" s="415">
        <v>6</v>
      </c>
      <c r="Q501" s="420"/>
      <c r="R501" s="491"/>
      <c r="S501" s="491"/>
      <c r="T501" s="409"/>
      <c r="U501" s="162">
        <f t="shared" si="443"/>
        <v>0</v>
      </c>
      <c r="V501" s="234">
        <v>0</v>
      </c>
      <c r="W501" s="234">
        <v>0</v>
      </c>
      <c r="X501" s="295">
        <f t="shared" si="444"/>
        <v>0</v>
      </c>
      <c r="Y501" s="234">
        <v>0</v>
      </c>
      <c r="Z501" s="234">
        <v>0</v>
      </c>
      <c r="AA501" s="295">
        <f t="shared" si="445"/>
        <v>0</v>
      </c>
      <c r="AB501" s="234">
        <v>0</v>
      </c>
      <c r="AC501" s="295">
        <f t="shared" si="446"/>
        <v>0</v>
      </c>
      <c r="AD501" s="296">
        <f t="shared" si="447"/>
        <v>0</v>
      </c>
      <c r="AE501" s="222"/>
      <c r="AG501" s="415">
        <v>6</v>
      </c>
      <c r="AH501" s="420"/>
      <c r="AI501" s="491"/>
      <c r="AJ501" s="491"/>
      <c r="AK501" s="409"/>
      <c r="AL501" s="307">
        <f t="shared" si="448"/>
        <v>0</v>
      </c>
      <c r="AM501" s="234">
        <v>0</v>
      </c>
      <c r="AN501" s="234">
        <v>0</v>
      </c>
      <c r="AO501" s="277">
        <f t="shared" si="449"/>
        <v>0</v>
      </c>
      <c r="AP501" s="234">
        <v>0</v>
      </c>
      <c r="AQ501" s="234">
        <v>0</v>
      </c>
      <c r="AR501" s="277">
        <f t="shared" si="450"/>
        <v>0</v>
      </c>
      <c r="AS501" s="234">
        <v>0</v>
      </c>
      <c r="AT501" s="277">
        <f t="shared" si="451"/>
        <v>0</v>
      </c>
      <c r="AU501" s="278">
        <f t="shared" si="452"/>
        <v>0</v>
      </c>
    </row>
    <row r="502" spans="1:48" x14ac:dyDescent="0.35">
      <c r="A502" s="620" t="s">
        <v>180</v>
      </c>
      <c r="B502" s="617"/>
      <c r="C502" s="532">
        <v>0</v>
      </c>
      <c r="D502" s="532"/>
      <c r="E502" s="423"/>
      <c r="F502" s="234">
        <v>0</v>
      </c>
      <c r="G502" s="234">
        <v>0</v>
      </c>
      <c r="H502" s="235">
        <f t="shared" si="440"/>
        <v>0</v>
      </c>
      <c r="I502" s="234">
        <v>0</v>
      </c>
      <c r="J502" s="234">
        <v>0</v>
      </c>
      <c r="K502" s="235">
        <f t="shared" si="441"/>
        <v>0</v>
      </c>
      <c r="L502" s="234">
        <v>0</v>
      </c>
      <c r="M502" s="236">
        <f t="shared" si="442"/>
        <v>0</v>
      </c>
      <c r="N502" s="222"/>
      <c r="P502" s="620" t="s">
        <v>180</v>
      </c>
      <c r="Q502" s="617"/>
      <c r="R502" s="532">
        <v>0</v>
      </c>
      <c r="S502" s="532"/>
      <c r="T502" s="409"/>
      <c r="U502" s="162">
        <f t="shared" si="443"/>
        <v>0</v>
      </c>
      <c r="V502" s="234">
        <v>0</v>
      </c>
      <c r="W502" s="234">
        <v>0</v>
      </c>
      <c r="X502" s="295">
        <f t="shared" si="444"/>
        <v>0</v>
      </c>
      <c r="Y502" s="234">
        <v>0</v>
      </c>
      <c r="Z502" s="234">
        <v>0</v>
      </c>
      <c r="AA502" s="295">
        <f t="shared" si="445"/>
        <v>0</v>
      </c>
      <c r="AB502" s="234">
        <v>0</v>
      </c>
      <c r="AC502" s="295">
        <f t="shared" si="446"/>
        <v>0</v>
      </c>
      <c r="AD502" s="296">
        <f t="shared" si="447"/>
        <v>0</v>
      </c>
      <c r="AE502" s="222"/>
      <c r="AG502" s="620" t="s">
        <v>180</v>
      </c>
      <c r="AH502" s="617"/>
      <c r="AI502" s="532">
        <v>0</v>
      </c>
      <c r="AJ502" s="532"/>
      <c r="AK502" s="409"/>
      <c r="AL502" s="307">
        <f t="shared" si="448"/>
        <v>0</v>
      </c>
      <c r="AM502" s="234">
        <v>0</v>
      </c>
      <c r="AN502" s="234">
        <v>0</v>
      </c>
      <c r="AO502" s="277">
        <f t="shared" si="449"/>
        <v>0</v>
      </c>
      <c r="AP502" s="234">
        <v>0</v>
      </c>
      <c r="AQ502" s="234">
        <v>0</v>
      </c>
      <c r="AR502" s="277">
        <f t="shared" si="450"/>
        <v>0</v>
      </c>
      <c r="AS502" s="234">
        <v>0</v>
      </c>
      <c r="AT502" s="277">
        <f t="shared" si="451"/>
        <v>0</v>
      </c>
      <c r="AU502" s="278">
        <f t="shared" si="452"/>
        <v>0</v>
      </c>
    </row>
    <row r="503" spans="1:48" ht="16" thickBot="1" x14ac:dyDescent="0.4">
      <c r="A503" s="493" t="s">
        <v>207</v>
      </c>
      <c r="B503" s="494"/>
      <c r="C503" s="497">
        <f>COUNTA(B496:B501)+C502</f>
        <v>0</v>
      </c>
      <c r="D503" s="497"/>
      <c r="E503" s="411"/>
      <c r="F503" s="250">
        <f>SUM(F496:F502)</f>
        <v>0</v>
      </c>
      <c r="G503" s="250">
        <f>SUM(G496:G502)</f>
        <v>0</v>
      </c>
      <c r="H503" s="250">
        <f t="shared" ref="H503:L503" si="453">SUM(H496:H502)</f>
        <v>0</v>
      </c>
      <c r="I503" s="250">
        <f t="shared" si="453"/>
        <v>0</v>
      </c>
      <c r="J503" s="250">
        <f>SUM(J496:J502)</f>
        <v>0</v>
      </c>
      <c r="K503" s="250">
        <f t="shared" si="453"/>
        <v>0</v>
      </c>
      <c r="L503" s="250">
        <f t="shared" si="453"/>
        <v>0</v>
      </c>
      <c r="M503" s="237">
        <f>SUM(M496:M502)</f>
        <v>0</v>
      </c>
      <c r="N503" s="222"/>
      <c r="P503" s="493" t="s">
        <v>207</v>
      </c>
      <c r="Q503" s="494"/>
      <c r="R503" s="498">
        <f>COUNTA(Q496:Q501)+R502</f>
        <v>0</v>
      </c>
      <c r="S503" s="498"/>
      <c r="T503" s="411"/>
      <c r="U503" s="339">
        <f t="shared" si="443"/>
        <v>0</v>
      </c>
      <c r="V503" s="293">
        <f>SUM(V496:V502)</f>
        <v>0</v>
      </c>
      <c r="W503" s="293">
        <f>SUM(W496:W502)</f>
        <v>0</v>
      </c>
      <c r="X503" s="293">
        <f t="shared" ref="X503:AB503" si="454">SUM(X496:X502)</f>
        <v>0</v>
      </c>
      <c r="Y503" s="293">
        <f t="shared" si="454"/>
        <v>0</v>
      </c>
      <c r="Z503" s="293">
        <f t="shared" si="454"/>
        <v>0</v>
      </c>
      <c r="AA503" s="293">
        <f t="shared" si="454"/>
        <v>0</v>
      </c>
      <c r="AB503" s="293">
        <f t="shared" si="454"/>
        <v>0</v>
      </c>
      <c r="AC503" s="293">
        <f>SUM(AC496:AC502)</f>
        <v>0</v>
      </c>
      <c r="AD503" s="294">
        <f>SUM(AD496:AD502)</f>
        <v>0</v>
      </c>
      <c r="AE503" s="222"/>
      <c r="AG503" s="493" t="s">
        <v>207</v>
      </c>
      <c r="AH503" s="494"/>
      <c r="AI503" s="543">
        <f>COUNTA(AH496:AH501)+AI502</f>
        <v>0</v>
      </c>
      <c r="AJ503" s="543"/>
      <c r="AK503" s="411"/>
      <c r="AL503" s="337">
        <f t="shared" si="448"/>
        <v>0</v>
      </c>
      <c r="AM503" s="275">
        <f>SUM(AM496:AM502)</f>
        <v>0</v>
      </c>
      <c r="AN503" s="275">
        <f>SUM(AN496:AN502)</f>
        <v>0</v>
      </c>
      <c r="AO503" s="275">
        <f t="shared" ref="AO503:AT503" si="455">SUM(AO496:AO502)</f>
        <v>0</v>
      </c>
      <c r="AP503" s="275">
        <f t="shared" si="455"/>
        <v>0</v>
      </c>
      <c r="AQ503" s="275">
        <f t="shared" si="455"/>
        <v>0</v>
      </c>
      <c r="AR503" s="275">
        <f t="shared" si="455"/>
        <v>0</v>
      </c>
      <c r="AS503" s="275">
        <f t="shared" si="455"/>
        <v>0</v>
      </c>
      <c r="AT503" s="275">
        <f t="shared" si="455"/>
        <v>0</v>
      </c>
      <c r="AU503" s="276">
        <f t="shared" si="452"/>
        <v>0</v>
      </c>
      <c r="AV503" s="358"/>
    </row>
    <row r="504" spans="1:48" ht="3.75" customHeight="1" thickBot="1" x14ac:dyDescent="0.4">
      <c r="F504" s="357"/>
      <c r="G504" s="357"/>
      <c r="Y504" s="163"/>
      <c r="Z504" s="163"/>
      <c r="AA504" s="163"/>
      <c r="AB504" s="163"/>
      <c r="AC504" s="163"/>
      <c r="AD504" s="163"/>
      <c r="AE504" s="358"/>
    </row>
    <row r="505" spans="1:48" s="242" customFormat="1" x14ac:dyDescent="0.35">
      <c r="A505" s="502" t="s">
        <v>186</v>
      </c>
      <c r="B505" s="503"/>
      <c r="C505" s="503"/>
      <c r="D505" s="503"/>
      <c r="E505" s="503"/>
      <c r="F505" s="503"/>
      <c r="G505" s="503"/>
      <c r="H505" s="503"/>
      <c r="I505" s="503"/>
      <c r="J505" s="503"/>
      <c r="K505" s="503"/>
      <c r="L505" s="503"/>
      <c r="M505" s="518"/>
      <c r="N505" s="413"/>
      <c r="P505" s="502" t="s">
        <v>186</v>
      </c>
      <c r="Q505" s="503"/>
      <c r="R505" s="503"/>
      <c r="S505" s="503"/>
      <c r="T505" s="503"/>
      <c r="U505" s="503"/>
      <c r="V505" s="503"/>
      <c r="W505" s="503"/>
      <c r="X505" s="503"/>
      <c r="Y505" s="503"/>
      <c r="Z505" s="503"/>
      <c r="AA505" s="503"/>
      <c r="AB505" s="503"/>
      <c r="AC505" s="503"/>
      <c r="AD505" s="418"/>
      <c r="AE505" s="413"/>
      <c r="AG505" s="502" t="s">
        <v>186</v>
      </c>
      <c r="AH505" s="503"/>
      <c r="AI505" s="503"/>
      <c r="AJ505" s="503"/>
      <c r="AK505" s="503"/>
      <c r="AL505" s="503"/>
      <c r="AM505" s="503"/>
      <c r="AN505" s="503"/>
      <c r="AO505" s="503"/>
      <c r="AP505" s="503"/>
      <c r="AQ505" s="503"/>
      <c r="AR505" s="503"/>
      <c r="AS505" s="503"/>
      <c r="AT505" s="503"/>
      <c r="AU505" s="418"/>
    </row>
    <row r="506" spans="1:48" s="242" customFormat="1" ht="31.5" customHeight="1" x14ac:dyDescent="0.35">
      <c r="A506" s="534" t="s">
        <v>188</v>
      </c>
      <c r="B506" s="533"/>
      <c r="C506" s="533" t="s">
        <v>13</v>
      </c>
      <c r="D506" s="533"/>
      <c r="E506" s="424" t="s">
        <v>14</v>
      </c>
      <c r="F506" s="412" t="s">
        <v>171</v>
      </c>
      <c r="G506" s="412" t="s">
        <v>68</v>
      </c>
      <c r="H506" s="422" t="s">
        <v>151</v>
      </c>
      <c r="I506" s="412" t="s">
        <v>80</v>
      </c>
      <c r="J506" s="412" t="s">
        <v>81</v>
      </c>
      <c r="K506" s="422" t="s">
        <v>82</v>
      </c>
      <c r="L506" s="412" t="s">
        <v>150</v>
      </c>
      <c r="M506" s="259" t="s">
        <v>18</v>
      </c>
      <c r="N506" s="413"/>
      <c r="P506" s="534" t="s">
        <v>188</v>
      </c>
      <c r="Q506" s="533"/>
      <c r="R506" s="533" t="s">
        <v>13</v>
      </c>
      <c r="S506" s="533"/>
      <c r="T506" s="424" t="s">
        <v>14</v>
      </c>
      <c r="U506" s="260" t="s">
        <v>269</v>
      </c>
      <c r="V506" s="424" t="s">
        <v>171</v>
      </c>
      <c r="W506" s="424" t="s">
        <v>68</v>
      </c>
      <c r="X506" s="260" t="s">
        <v>151</v>
      </c>
      <c r="Y506" s="424" t="s">
        <v>80</v>
      </c>
      <c r="Z506" s="424" t="s">
        <v>81</v>
      </c>
      <c r="AA506" s="260" t="s">
        <v>82</v>
      </c>
      <c r="AB506" s="424" t="s">
        <v>150</v>
      </c>
      <c r="AC506" s="260" t="s">
        <v>18</v>
      </c>
      <c r="AD506" s="267" t="s">
        <v>114</v>
      </c>
      <c r="AE506" s="413"/>
      <c r="AG506" s="534" t="s">
        <v>188</v>
      </c>
      <c r="AH506" s="533"/>
      <c r="AI506" s="533" t="s">
        <v>13</v>
      </c>
      <c r="AJ506" s="533"/>
      <c r="AK506" s="424" t="s">
        <v>14</v>
      </c>
      <c r="AL506" s="260" t="s">
        <v>269</v>
      </c>
      <c r="AM506" s="424" t="s">
        <v>171</v>
      </c>
      <c r="AN506" s="424" t="s">
        <v>68</v>
      </c>
      <c r="AO506" s="260" t="s">
        <v>151</v>
      </c>
      <c r="AP506" s="424" t="s">
        <v>80</v>
      </c>
      <c r="AQ506" s="424" t="s">
        <v>81</v>
      </c>
      <c r="AR506" s="260" t="s">
        <v>82</v>
      </c>
      <c r="AS506" s="424" t="s">
        <v>150</v>
      </c>
      <c r="AT506" s="260" t="s">
        <v>213</v>
      </c>
      <c r="AU506" s="267" t="s">
        <v>284</v>
      </c>
    </row>
    <row r="507" spans="1:48" x14ac:dyDescent="0.35">
      <c r="A507" s="495">
        <v>0</v>
      </c>
      <c r="B507" s="491"/>
      <c r="C507" s="496" t="s">
        <v>19</v>
      </c>
      <c r="D507" s="496"/>
      <c r="E507" s="409"/>
      <c r="F507" s="234">
        <v>0</v>
      </c>
      <c r="G507" s="234">
        <v>0</v>
      </c>
      <c r="H507" s="235">
        <f>SUM(F507:G507)</f>
        <v>0</v>
      </c>
      <c r="I507" s="234">
        <v>0</v>
      </c>
      <c r="J507" s="234">
        <v>0</v>
      </c>
      <c r="K507" s="235">
        <f>SUM(I507:J507)</f>
        <v>0</v>
      </c>
      <c r="L507" s="234">
        <v>0</v>
      </c>
      <c r="M507" s="236">
        <f>SUM(H507, K507, L507)</f>
        <v>0</v>
      </c>
      <c r="N507" s="223"/>
      <c r="P507" s="522">
        <v>0</v>
      </c>
      <c r="Q507" s="496"/>
      <c r="R507" s="496" t="s">
        <v>19</v>
      </c>
      <c r="S507" s="496"/>
      <c r="T507" s="409"/>
      <c r="U507" s="162">
        <f t="shared" ref="U507:U514" si="456">AU427</f>
        <v>0</v>
      </c>
      <c r="V507" s="234">
        <v>0</v>
      </c>
      <c r="W507" s="234">
        <v>0</v>
      </c>
      <c r="X507" s="295">
        <f>SUM(V507:W507)</f>
        <v>0</v>
      </c>
      <c r="Y507" s="234">
        <v>0</v>
      </c>
      <c r="Z507" s="234">
        <v>0</v>
      </c>
      <c r="AA507" s="295">
        <f>SUM(Y507:Z507)</f>
        <v>0</v>
      </c>
      <c r="AB507" s="234">
        <v>0</v>
      </c>
      <c r="AC507" s="295">
        <f>SUM(X507, AA507, AB507)</f>
        <v>0</v>
      </c>
      <c r="AD507" s="296">
        <f t="shared" ref="AD507:AD511" si="457">M507-AC507</f>
        <v>0</v>
      </c>
      <c r="AE507" s="223"/>
      <c r="AG507" s="522">
        <v>0</v>
      </c>
      <c r="AH507" s="496"/>
      <c r="AI507" s="496" t="s">
        <v>19</v>
      </c>
      <c r="AJ507" s="496"/>
      <c r="AK507" s="409"/>
      <c r="AL507" s="307">
        <f t="shared" ref="AL507:AL514" si="458">AU427</f>
        <v>0</v>
      </c>
      <c r="AM507" s="234">
        <v>0</v>
      </c>
      <c r="AN507" s="234">
        <v>0</v>
      </c>
      <c r="AO507" s="277">
        <f>SUM(AM507:AN507)</f>
        <v>0</v>
      </c>
      <c r="AP507" s="234">
        <v>0</v>
      </c>
      <c r="AQ507" s="234">
        <v>0</v>
      </c>
      <c r="AR507" s="277">
        <f>SUM(AP507:AQ507)</f>
        <v>0</v>
      </c>
      <c r="AS507" s="234">
        <v>0</v>
      </c>
      <c r="AT507" s="277">
        <f>SUM(AO507, AR507, AS507)</f>
        <v>0</v>
      </c>
      <c r="AU507" s="278">
        <f>IF($S$553&lt;&gt;0, AC507+AL507-AT507, M507+AL507-AT507)</f>
        <v>0</v>
      </c>
    </row>
    <row r="508" spans="1:48" x14ac:dyDescent="0.35">
      <c r="A508" s="495">
        <v>0</v>
      </c>
      <c r="B508" s="491"/>
      <c r="C508" s="496" t="s">
        <v>20</v>
      </c>
      <c r="D508" s="496"/>
      <c r="E508" s="409"/>
      <c r="F508" s="234">
        <v>0</v>
      </c>
      <c r="G508" s="234">
        <v>0</v>
      </c>
      <c r="H508" s="235">
        <f t="shared" ref="H508:H511" si="459">SUM(F508:G508)</f>
        <v>0</v>
      </c>
      <c r="I508" s="234">
        <v>0</v>
      </c>
      <c r="J508" s="234">
        <v>0</v>
      </c>
      <c r="K508" s="235">
        <f t="shared" ref="K508:K511" si="460">SUM(I508:J508)</f>
        <v>0</v>
      </c>
      <c r="L508" s="234">
        <v>0</v>
      </c>
      <c r="M508" s="236">
        <f t="shared" ref="M508:M511" si="461">SUM(H508, K508, L508)</f>
        <v>0</v>
      </c>
      <c r="N508" s="223"/>
      <c r="P508" s="522">
        <v>0</v>
      </c>
      <c r="Q508" s="496"/>
      <c r="R508" s="496" t="s">
        <v>20</v>
      </c>
      <c r="S508" s="496"/>
      <c r="T508" s="409"/>
      <c r="U508" s="162">
        <f t="shared" si="456"/>
        <v>0</v>
      </c>
      <c r="V508" s="234">
        <v>0</v>
      </c>
      <c r="W508" s="234">
        <v>0</v>
      </c>
      <c r="X508" s="295">
        <f t="shared" ref="X508:X511" si="462">SUM(V508:W508)</f>
        <v>0</v>
      </c>
      <c r="Y508" s="234">
        <v>0</v>
      </c>
      <c r="Z508" s="234">
        <v>0</v>
      </c>
      <c r="AA508" s="295">
        <f t="shared" ref="AA508:AA511" si="463">SUM(Y508:Z508)</f>
        <v>0</v>
      </c>
      <c r="AB508" s="234">
        <v>0</v>
      </c>
      <c r="AC508" s="295">
        <f t="shared" ref="AC508:AC511" si="464">SUM(X508, AA508, AB508)</f>
        <v>0</v>
      </c>
      <c r="AD508" s="296">
        <f t="shared" si="457"/>
        <v>0</v>
      </c>
      <c r="AE508" s="223"/>
      <c r="AG508" s="522">
        <v>0</v>
      </c>
      <c r="AH508" s="496"/>
      <c r="AI508" s="496" t="s">
        <v>20</v>
      </c>
      <c r="AJ508" s="496"/>
      <c r="AK508" s="409"/>
      <c r="AL508" s="307">
        <f t="shared" si="458"/>
        <v>0</v>
      </c>
      <c r="AM508" s="234">
        <v>0</v>
      </c>
      <c r="AN508" s="234">
        <v>0</v>
      </c>
      <c r="AO508" s="277">
        <f t="shared" ref="AO508:AO511" si="465">SUM(AM508:AN508)</f>
        <v>0</v>
      </c>
      <c r="AP508" s="234">
        <v>0</v>
      </c>
      <c r="AQ508" s="234">
        <v>0</v>
      </c>
      <c r="AR508" s="277">
        <f t="shared" ref="AR508:AR511" si="466">SUM(AP508:AQ508)</f>
        <v>0</v>
      </c>
      <c r="AS508" s="234">
        <v>0</v>
      </c>
      <c r="AT508" s="277">
        <f t="shared" ref="AT508:AT511" si="467">SUM(AO508, AR508, AS508)</f>
        <v>0</v>
      </c>
      <c r="AU508" s="278">
        <f t="shared" ref="AU508:AU512" si="468">IF($S$553&lt;&gt;0, AC508+AL508-AT508, M508+AL508-AT508)</f>
        <v>0</v>
      </c>
    </row>
    <row r="509" spans="1:48" x14ac:dyDescent="0.35">
      <c r="A509" s="495">
        <v>0</v>
      </c>
      <c r="B509" s="491"/>
      <c r="C509" s="496" t="s">
        <v>21</v>
      </c>
      <c r="D509" s="496"/>
      <c r="E509" s="409"/>
      <c r="F509" s="234">
        <v>0</v>
      </c>
      <c r="G509" s="234">
        <v>0</v>
      </c>
      <c r="H509" s="235">
        <f>SUM(F509:G509)</f>
        <v>0</v>
      </c>
      <c r="I509" s="234">
        <v>0</v>
      </c>
      <c r="J509" s="234">
        <v>0</v>
      </c>
      <c r="K509" s="235">
        <f t="shared" si="460"/>
        <v>0</v>
      </c>
      <c r="L509" s="234">
        <v>0</v>
      </c>
      <c r="M509" s="236">
        <f t="shared" si="461"/>
        <v>0</v>
      </c>
      <c r="N509" s="223"/>
      <c r="P509" s="522">
        <v>0</v>
      </c>
      <c r="Q509" s="496"/>
      <c r="R509" s="496" t="s">
        <v>21</v>
      </c>
      <c r="S509" s="496"/>
      <c r="T509" s="409"/>
      <c r="U509" s="162">
        <f t="shared" si="456"/>
        <v>0</v>
      </c>
      <c r="V509" s="234">
        <v>0</v>
      </c>
      <c r="W509" s="234">
        <v>0</v>
      </c>
      <c r="X509" s="295">
        <f t="shared" si="462"/>
        <v>0</v>
      </c>
      <c r="Y509" s="234">
        <v>0</v>
      </c>
      <c r="Z509" s="234">
        <v>0</v>
      </c>
      <c r="AA509" s="295">
        <f t="shared" si="463"/>
        <v>0</v>
      </c>
      <c r="AB509" s="234">
        <v>0</v>
      </c>
      <c r="AC509" s="295">
        <f t="shared" si="464"/>
        <v>0</v>
      </c>
      <c r="AD509" s="296">
        <f t="shared" si="457"/>
        <v>0</v>
      </c>
      <c r="AE509" s="223"/>
      <c r="AG509" s="522">
        <v>0</v>
      </c>
      <c r="AH509" s="496"/>
      <c r="AI509" s="496" t="s">
        <v>21</v>
      </c>
      <c r="AJ509" s="496"/>
      <c r="AK509" s="409"/>
      <c r="AL509" s="307">
        <f t="shared" si="458"/>
        <v>0</v>
      </c>
      <c r="AM509" s="234">
        <v>0</v>
      </c>
      <c r="AN509" s="234">
        <v>0</v>
      </c>
      <c r="AO509" s="277">
        <f t="shared" si="465"/>
        <v>0</v>
      </c>
      <c r="AP509" s="234">
        <v>0</v>
      </c>
      <c r="AQ509" s="234">
        <v>0</v>
      </c>
      <c r="AR509" s="277">
        <f t="shared" si="466"/>
        <v>0</v>
      </c>
      <c r="AS509" s="234">
        <v>0</v>
      </c>
      <c r="AT509" s="277">
        <f t="shared" si="467"/>
        <v>0</v>
      </c>
      <c r="AU509" s="278">
        <f t="shared" si="468"/>
        <v>0</v>
      </c>
    </row>
    <row r="510" spans="1:48" x14ac:dyDescent="0.35">
      <c r="A510" s="495">
        <v>0</v>
      </c>
      <c r="B510" s="491"/>
      <c r="C510" s="496" t="s">
        <v>22</v>
      </c>
      <c r="D510" s="496"/>
      <c r="E510" s="409"/>
      <c r="F510" s="234">
        <v>0</v>
      </c>
      <c r="G510" s="234">
        <v>0</v>
      </c>
      <c r="H510" s="235">
        <f t="shared" si="459"/>
        <v>0</v>
      </c>
      <c r="I510" s="234">
        <v>0</v>
      </c>
      <c r="J510" s="234">
        <v>0</v>
      </c>
      <c r="K510" s="235">
        <f t="shared" si="460"/>
        <v>0</v>
      </c>
      <c r="L510" s="234">
        <v>0</v>
      </c>
      <c r="M510" s="236">
        <f t="shared" si="461"/>
        <v>0</v>
      </c>
      <c r="N510" s="223"/>
      <c r="P510" s="522">
        <v>0</v>
      </c>
      <c r="Q510" s="496"/>
      <c r="R510" s="496" t="s">
        <v>22</v>
      </c>
      <c r="S510" s="496"/>
      <c r="T510" s="409"/>
      <c r="U510" s="162">
        <f t="shared" si="456"/>
        <v>0</v>
      </c>
      <c r="V510" s="234">
        <v>0</v>
      </c>
      <c r="W510" s="234">
        <v>0</v>
      </c>
      <c r="X510" s="295">
        <f t="shared" si="462"/>
        <v>0</v>
      </c>
      <c r="Y510" s="234">
        <v>0</v>
      </c>
      <c r="Z510" s="234">
        <v>0</v>
      </c>
      <c r="AA510" s="295">
        <f t="shared" si="463"/>
        <v>0</v>
      </c>
      <c r="AB510" s="234">
        <v>0</v>
      </c>
      <c r="AC510" s="295">
        <f t="shared" si="464"/>
        <v>0</v>
      </c>
      <c r="AD510" s="296">
        <f t="shared" si="457"/>
        <v>0</v>
      </c>
      <c r="AE510" s="223"/>
      <c r="AG510" s="522">
        <v>0</v>
      </c>
      <c r="AH510" s="496"/>
      <c r="AI510" s="496" t="s">
        <v>22</v>
      </c>
      <c r="AJ510" s="496"/>
      <c r="AK510" s="409"/>
      <c r="AL510" s="307">
        <f t="shared" si="458"/>
        <v>0</v>
      </c>
      <c r="AM510" s="234">
        <v>0</v>
      </c>
      <c r="AN510" s="234">
        <v>0</v>
      </c>
      <c r="AO510" s="277">
        <f t="shared" si="465"/>
        <v>0</v>
      </c>
      <c r="AP510" s="234">
        <v>0</v>
      </c>
      <c r="AQ510" s="234">
        <v>0</v>
      </c>
      <c r="AR510" s="277">
        <f t="shared" si="466"/>
        <v>0</v>
      </c>
      <c r="AS510" s="234">
        <v>0</v>
      </c>
      <c r="AT510" s="277">
        <f t="shared" si="467"/>
        <v>0</v>
      </c>
      <c r="AU510" s="278">
        <f t="shared" si="468"/>
        <v>0</v>
      </c>
    </row>
    <row r="511" spans="1:48" x14ac:dyDescent="0.35">
      <c r="A511" s="495">
        <v>0</v>
      </c>
      <c r="B511" s="491"/>
      <c r="C511" s="491" t="s">
        <v>23</v>
      </c>
      <c r="D511" s="491"/>
      <c r="E511" s="409"/>
      <c r="F511" s="234">
        <v>0</v>
      </c>
      <c r="G511" s="234">
        <v>0</v>
      </c>
      <c r="H511" s="235">
        <f t="shared" si="459"/>
        <v>0</v>
      </c>
      <c r="I511" s="234">
        <v>0</v>
      </c>
      <c r="J511" s="234">
        <v>0</v>
      </c>
      <c r="K511" s="235">
        <f t="shared" si="460"/>
        <v>0</v>
      </c>
      <c r="L511" s="234">
        <v>0</v>
      </c>
      <c r="M511" s="236">
        <f t="shared" si="461"/>
        <v>0</v>
      </c>
      <c r="N511" s="223"/>
      <c r="P511" s="522">
        <v>0</v>
      </c>
      <c r="Q511" s="496"/>
      <c r="R511" s="496" t="s">
        <v>23</v>
      </c>
      <c r="S511" s="496"/>
      <c r="T511" s="409"/>
      <c r="U511" s="162">
        <f t="shared" si="456"/>
        <v>0</v>
      </c>
      <c r="V511" s="234">
        <v>0</v>
      </c>
      <c r="W511" s="234">
        <v>0</v>
      </c>
      <c r="X511" s="295">
        <f t="shared" si="462"/>
        <v>0</v>
      </c>
      <c r="Y511" s="234">
        <v>0</v>
      </c>
      <c r="Z511" s="234">
        <v>0</v>
      </c>
      <c r="AA511" s="295">
        <f t="shared" si="463"/>
        <v>0</v>
      </c>
      <c r="AB511" s="234">
        <v>0</v>
      </c>
      <c r="AC511" s="295">
        <f t="shared" si="464"/>
        <v>0</v>
      </c>
      <c r="AD511" s="296">
        <f t="shared" si="457"/>
        <v>0</v>
      </c>
      <c r="AE511" s="223"/>
      <c r="AG511" s="522">
        <v>0</v>
      </c>
      <c r="AH511" s="496"/>
      <c r="AI511" s="496" t="s">
        <v>23</v>
      </c>
      <c r="AJ511" s="496"/>
      <c r="AK511" s="409"/>
      <c r="AL511" s="307">
        <f t="shared" si="458"/>
        <v>0</v>
      </c>
      <c r="AM511" s="234">
        <v>0</v>
      </c>
      <c r="AN511" s="234">
        <v>0</v>
      </c>
      <c r="AO511" s="277">
        <f t="shared" si="465"/>
        <v>0</v>
      </c>
      <c r="AP511" s="234">
        <v>0</v>
      </c>
      <c r="AQ511" s="234">
        <v>0</v>
      </c>
      <c r="AR511" s="277">
        <f t="shared" si="466"/>
        <v>0</v>
      </c>
      <c r="AS511" s="234">
        <v>0</v>
      </c>
      <c r="AT511" s="277">
        <f t="shared" si="467"/>
        <v>0</v>
      </c>
      <c r="AU511" s="278">
        <f t="shared" si="468"/>
        <v>0</v>
      </c>
    </row>
    <row r="512" spans="1:48" ht="16" thickBot="1" x14ac:dyDescent="0.4">
      <c r="A512" s="410" t="s">
        <v>181</v>
      </c>
      <c r="B512" s="411"/>
      <c r="C512" s="497">
        <f>SUM(A507:B511)</f>
        <v>0</v>
      </c>
      <c r="D512" s="497"/>
      <c r="E512" s="411"/>
      <c r="F512" s="250">
        <f>SUM(F507:F511)</f>
        <v>0</v>
      </c>
      <c r="G512" s="250">
        <f t="shared" ref="G512:L512" si="469">SUM(G507:G511)</f>
        <v>0</v>
      </c>
      <c r="H512" s="250">
        <f t="shared" si="469"/>
        <v>0</v>
      </c>
      <c r="I512" s="250">
        <f t="shared" si="469"/>
        <v>0</v>
      </c>
      <c r="J512" s="250">
        <f t="shared" si="469"/>
        <v>0</v>
      </c>
      <c r="K512" s="250">
        <f t="shared" si="469"/>
        <v>0</v>
      </c>
      <c r="L512" s="250">
        <f t="shared" si="469"/>
        <v>0</v>
      </c>
      <c r="M512" s="237">
        <f>SUM(M507:M511)</f>
        <v>0</v>
      </c>
      <c r="N512" s="223"/>
      <c r="P512" s="410" t="s">
        <v>181</v>
      </c>
      <c r="Q512" s="411"/>
      <c r="R512" s="498">
        <f>SUM(P507:Q511)</f>
        <v>0</v>
      </c>
      <c r="S512" s="498"/>
      <c r="T512" s="421"/>
      <c r="U512" s="339">
        <f t="shared" si="456"/>
        <v>0</v>
      </c>
      <c r="V512" s="293">
        <f>SUM(V507:V511)</f>
        <v>0</v>
      </c>
      <c r="W512" s="293">
        <f t="shared" ref="W512:AB512" si="470">SUM(W507:W511)</f>
        <v>0</v>
      </c>
      <c r="X512" s="293">
        <f t="shared" si="470"/>
        <v>0</v>
      </c>
      <c r="Y512" s="293">
        <f t="shared" si="470"/>
        <v>0</v>
      </c>
      <c r="Z512" s="293">
        <f t="shared" si="470"/>
        <v>0</v>
      </c>
      <c r="AA512" s="293">
        <f t="shared" si="470"/>
        <v>0</v>
      </c>
      <c r="AB512" s="293">
        <f t="shared" si="470"/>
        <v>0</v>
      </c>
      <c r="AC512" s="293">
        <f>SUM(AC507:AC511)</f>
        <v>0</v>
      </c>
      <c r="AD512" s="294">
        <f>SUM(AD507:AD511)</f>
        <v>0</v>
      </c>
      <c r="AE512" s="223"/>
      <c r="AG512" s="410" t="s">
        <v>181</v>
      </c>
      <c r="AH512" s="411"/>
      <c r="AI512" s="543">
        <f>SUM(AG507:AH511)</f>
        <v>0</v>
      </c>
      <c r="AJ512" s="543"/>
      <c r="AK512" s="421"/>
      <c r="AL512" s="337">
        <f t="shared" si="458"/>
        <v>0</v>
      </c>
      <c r="AM512" s="275">
        <f>SUM(AM507:AM511)</f>
        <v>0</v>
      </c>
      <c r="AN512" s="275">
        <f t="shared" ref="AN512:AT512" si="471">SUM(AN507:AN511)</f>
        <v>0</v>
      </c>
      <c r="AO512" s="275">
        <f t="shared" si="471"/>
        <v>0</v>
      </c>
      <c r="AP512" s="275">
        <f t="shared" si="471"/>
        <v>0</v>
      </c>
      <c r="AQ512" s="275">
        <f t="shared" si="471"/>
        <v>0</v>
      </c>
      <c r="AR512" s="275">
        <f t="shared" si="471"/>
        <v>0</v>
      </c>
      <c r="AS512" s="275">
        <f t="shared" si="471"/>
        <v>0</v>
      </c>
      <c r="AT512" s="275">
        <f t="shared" si="471"/>
        <v>0</v>
      </c>
      <c r="AU512" s="276">
        <f t="shared" si="468"/>
        <v>0</v>
      </c>
    </row>
    <row r="513" spans="1:47" s="358" customFormat="1" ht="3.75" customHeight="1" thickBot="1" x14ac:dyDescent="0.4">
      <c r="A513" s="499"/>
      <c r="B513" s="499"/>
      <c r="C513" s="499"/>
      <c r="D513" s="499"/>
      <c r="E513" s="499"/>
      <c r="F513" s="499"/>
      <c r="G513" s="499"/>
      <c r="H513" s="499"/>
      <c r="I513" s="499"/>
      <c r="J513" s="499"/>
      <c r="K513" s="499"/>
      <c r="L513" s="499"/>
      <c r="M513" s="499"/>
      <c r="N513" s="223"/>
      <c r="P513" s="499"/>
      <c r="Q513" s="499"/>
      <c r="R513" s="499"/>
      <c r="S513" s="499"/>
      <c r="T513" s="499"/>
      <c r="U513" s="499"/>
      <c r="V513" s="499"/>
      <c r="W513" s="499"/>
      <c r="X513" s="499"/>
      <c r="Y513" s="499"/>
      <c r="Z513" s="499"/>
      <c r="AA513" s="499"/>
      <c r="AB513" s="499"/>
      <c r="AC513" s="499"/>
      <c r="AD513" s="499"/>
      <c r="AE513" s="223"/>
      <c r="AG513" s="499"/>
      <c r="AH513" s="499"/>
      <c r="AI513" s="499"/>
      <c r="AJ513" s="499"/>
      <c r="AK513" s="499"/>
      <c r="AL513" s="499"/>
      <c r="AM513" s="499"/>
      <c r="AN513" s="499"/>
      <c r="AO513" s="499"/>
      <c r="AP513" s="499"/>
      <c r="AQ513" s="499"/>
      <c r="AR513" s="499"/>
      <c r="AS513" s="499"/>
      <c r="AT513" s="499"/>
      <c r="AU513" s="499"/>
    </row>
    <row r="514" spans="1:47" ht="16" thickBot="1" x14ac:dyDescent="0.4">
      <c r="A514" s="500" t="s">
        <v>187</v>
      </c>
      <c r="B514" s="501"/>
      <c r="C514" s="501"/>
      <c r="D514" s="501"/>
      <c r="E514" s="501"/>
      <c r="F514" s="241">
        <f>SUM(F512, F503)</f>
        <v>0</v>
      </c>
      <c r="G514" s="241">
        <f t="shared" ref="G514:L514" si="472">SUM(G512, G503)</f>
        <v>0</v>
      </c>
      <c r="H514" s="241">
        <f>SUM(H512, H503)</f>
        <v>0</v>
      </c>
      <c r="I514" s="241">
        <f t="shared" si="472"/>
        <v>0</v>
      </c>
      <c r="J514" s="241">
        <f t="shared" si="472"/>
        <v>0</v>
      </c>
      <c r="K514" s="241">
        <f>SUM(K512, K503)</f>
        <v>0</v>
      </c>
      <c r="L514" s="241">
        <f t="shared" si="472"/>
        <v>0</v>
      </c>
      <c r="M514" s="240">
        <f>SUM(M512, M503)</f>
        <v>0</v>
      </c>
      <c r="N514" s="223"/>
      <c r="P514" s="500" t="s">
        <v>187</v>
      </c>
      <c r="Q514" s="501"/>
      <c r="R514" s="501"/>
      <c r="S514" s="501"/>
      <c r="T514" s="501"/>
      <c r="U514" s="340">
        <f t="shared" si="456"/>
        <v>0</v>
      </c>
      <c r="V514" s="297">
        <f>SUM(V512, V503)</f>
        <v>0</v>
      </c>
      <c r="W514" s="297">
        <f t="shared" ref="W514" si="473">SUM(W512, W503)</f>
        <v>0</v>
      </c>
      <c r="X514" s="297">
        <f>SUM(X512, X503)</f>
        <v>0</v>
      </c>
      <c r="Y514" s="297">
        <f t="shared" ref="Y514:AB514" si="474">SUM(Y512, Y503)</f>
        <v>0</v>
      </c>
      <c r="Z514" s="297">
        <f t="shared" si="474"/>
        <v>0</v>
      </c>
      <c r="AA514" s="297">
        <f t="shared" si="474"/>
        <v>0</v>
      </c>
      <c r="AB514" s="297">
        <f t="shared" si="474"/>
        <v>0</v>
      </c>
      <c r="AC514" s="297">
        <f>SUM(AC512, AC503)</f>
        <v>0</v>
      </c>
      <c r="AD514" s="298">
        <f>SUM(AD512, AD503)</f>
        <v>0</v>
      </c>
      <c r="AE514" s="223"/>
      <c r="AG514" s="500" t="s">
        <v>187</v>
      </c>
      <c r="AH514" s="501"/>
      <c r="AI514" s="501"/>
      <c r="AJ514" s="501"/>
      <c r="AK514" s="501"/>
      <c r="AL514" s="338">
        <f t="shared" si="458"/>
        <v>0</v>
      </c>
      <c r="AM514" s="279">
        <f>SUM(AM512, AM503)</f>
        <v>0</v>
      </c>
      <c r="AN514" s="279">
        <f t="shared" ref="AN514" si="475">SUM(AN512, AN503)</f>
        <v>0</v>
      </c>
      <c r="AO514" s="279">
        <f>SUM(AO512, AO503)</f>
        <v>0</v>
      </c>
      <c r="AP514" s="279">
        <f t="shared" ref="AP514:AT514" si="476">SUM(AP512, AP503)</f>
        <v>0</v>
      </c>
      <c r="AQ514" s="279">
        <f t="shared" si="476"/>
        <v>0</v>
      </c>
      <c r="AR514" s="279">
        <f t="shared" si="476"/>
        <v>0</v>
      </c>
      <c r="AS514" s="279">
        <f t="shared" si="476"/>
        <v>0</v>
      </c>
      <c r="AT514" s="279">
        <f t="shared" si="476"/>
        <v>0</v>
      </c>
      <c r="AU514" s="280">
        <f>IF($S$553&lt;&gt;0, AC514+AL514-AT514, M514+AL514-AT514)</f>
        <v>0</v>
      </c>
    </row>
    <row r="515" spans="1:47" ht="16" thickBot="1" x14ac:dyDescent="0.4">
      <c r="F515" s="357"/>
      <c r="G515" s="357"/>
      <c r="AE515" s="358"/>
    </row>
    <row r="516" spans="1:47" s="242" customFormat="1" x14ac:dyDescent="0.35">
      <c r="A516" s="502" t="s">
        <v>98</v>
      </c>
      <c r="B516" s="503"/>
      <c r="C516" s="503"/>
      <c r="D516" s="503"/>
      <c r="E516" s="503"/>
      <c r="F516" s="503"/>
      <c r="G516" s="503"/>
      <c r="H516" s="503"/>
      <c r="I516" s="503"/>
      <c r="J516" s="503"/>
      <c r="K516" s="503"/>
      <c r="L516" s="503"/>
      <c r="M516" s="518"/>
      <c r="N516" s="413"/>
      <c r="P516" s="502" t="s">
        <v>98</v>
      </c>
      <c r="Q516" s="503"/>
      <c r="R516" s="503"/>
      <c r="S516" s="503"/>
      <c r="T516" s="503"/>
      <c r="U516" s="503"/>
      <c r="V516" s="503"/>
      <c r="W516" s="503"/>
      <c r="X516" s="503"/>
      <c r="Y516" s="503"/>
      <c r="Z516" s="503"/>
      <c r="AA516" s="503"/>
      <c r="AB516" s="503"/>
      <c r="AC516" s="503"/>
      <c r="AD516" s="418"/>
      <c r="AE516" s="413"/>
      <c r="AG516" s="502" t="s">
        <v>98</v>
      </c>
      <c r="AH516" s="503"/>
      <c r="AI516" s="503"/>
      <c r="AJ516" s="503"/>
      <c r="AK516" s="503"/>
      <c r="AL516" s="503"/>
      <c r="AM516" s="503"/>
      <c r="AN516" s="503"/>
      <c r="AO516" s="503"/>
      <c r="AP516" s="503"/>
      <c r="AQ516" s="503"/>
      <c r="AR516" s="503"/>
      <c r="AS516" s="503"/>
      <c r="AT516" s="503"/>
      <c r="AU516" s="418"/>
    </row>
    <row r="517" spans="1:47" s="242" customFormat="1" x14ac:dyDescent="0.35">
      <c r="A517" s="530" t="s">
        <v>24</v>
      </c>
      <c r="B517" s="531"/>
      <c r="C517" s="531"/>
      <c r="D517" s="531"/>
      <c r="E517" s="531"/>
      <c r="F517" s="531"/>
      <c r="G517" s="531"/>
      <c r="H517" s="531"/>
      <c r="I517" s="531"/>
      <c r="J517" s="424" t="s">
        <v>17</v>
      </c>
      <c r="K517" s="424" t="s">
        <v>15</v>
      </c>
      <c r="L517" s="424" t="s">
        <v>16</v>
      </c>
      <c r="M517" s="259" t="s">
        <v>18</v>
      </c>
      <c r="N517" s="413"/>
      <c r="P517" s="530" t="s">
        <v>24</v>
      </c>
      <c r="Q517" s="531"/>
      <c r="R517" s="531"/>
      <c r="S517" s="531"/>
      <c r="T517" s="531"/>
      <c r="U517" s="531"/>
      <c r="V517" s="531"/>
      <c r="W517" s="531"/>
      <c r="X517" s="531"/>
      <c r="Y517" s="422" t="s">
        <v>269</v>
      </c>
      <c r="Z517" s="328" t="s">
        <v>77</v>
      </c>
      <c r="AA517" s="424" t="s">
        <v>15</v>
      </c>
      <c r="AB517" s="424" t="s">
        <v>16</v>
      </c>
      <c r="AC517" s="422" t="s">
        <v>18</v>
      </c>
      <c r="AD517" s="267" t="s">
        <v>114</v>
      </c>
      <c r="AE517" s="413"/>
      <c r="AG517" s="530" t="s">
        <v>24</v>
      </c>
      <c r="AH517" s="531"/>
      <c r="AI517" s="531"/>
      <c r="AJ517" s="531"/>
      <c r="AK517" s="531"/>
      <c r="AL517" s="531"/>
      <c r="AM517" s="531"/>
      <c r="AN517" s="531"/>
      <c r="AO517" s="531"/>
      <c r="AP517" s="422" t="s">
        <v>269</v>
      </c>
      <c r="AQ517" s="328" t="s">
        <v>211</v>
      </c>
      <c r="AR517" s="424" t="s">
        <v>15</v>
      </c>
      <c r="AS517" s="424" t="s">
        <v>16</v>
      </c>
      <c r="AT517" s="422" t="s">
        <v>213</v>
      </c>
      <c r="AU517" s="267" t="s">
        <v>284</v>
      </c>
    </row>
    <row r="518" spans="1:47" x14ac:dyDescent="0.35">
      <c r="A518" s="415">
        <v>1</v>
      </c>
      <c r="B518" s="491"/>
      <c r="C518" s="491"/>
      <c r="D518" s="491"/>
      <c r="E518" s="491"/>
      <c r="F518" s="491"/>
      <c r="G518" s="491"/>
      <c r="H518" s="491"/>
      <c r="I518" s="491"/>
      <c r="J518" s="234">
        <v>0</v>
      </c>
      <c r="K518" s="234">
        <v>0</v>
      </c>
      <c r="L518" s="234">
        <v>0</v>
      </c>
      <c r="M518" s="236">
        <f>SUM(J518:L518)</f>
        <v>0</v>
      </c>
      <c r="N518" s="223"/>
      <c r="P518" s="415">
        <v>1</v>
      </c>
      <c r="Q518" s="491"/>
      <c r="R518" s="491"/>
      <c r="S518" s="491"/>
      <c r="T518" s="491"/>
      <c r="U518" s="491"/>
      <c r="V518" s="491"/>
      <c r="W518" s="491"/>
      <c r="X518" s="491"/>
      <c r="Y518" s="164">
        <f>AU438</f>
        <v>0</v>
      </c>
      <c r="Z518" s="234">
        <v>0</v>
      </c>
      <c r="AA518" s="234">
        <v>0</v>
      </c>
      <c r="AB518" s="234">
        <v>0</v>
      </c>
      <c r="AC518" s="295">
        <f>SUM(Z518:AB518)</f>
        <v>0</v>
      </c>
      <c r="AD518" s="296">
        <f t="shared" ref="AD518:AD520" si="477">M518-AC518</f>
        <v>0</v>
      </c>
      <c r="AE518" s="223"/>
      <c r="AG518" s="415">
        <v>1</v>
      </c>
      <c r="AH518" s="491"/>
      <c r="AI518" s="491"/>
      <c r="AJ518" s="491"/>
      <c r="AK518" s="491"/>
      <c r="AL518" s="491"/>
      <c r="AM518" s="491"/>
      <c r="AN518" s="491"/>
      <c r="AO518" s="491"/>
      <c r="AP518" s="305">
        <f>AU438</f>
        <v>0</v>
      </c>
      <c r="AQ518" s="234">
        <v>0</v>
      </c>
      <c r="AR518" s="234">
        <v>0</v>
      </c>
      <c r="AS518" s="234">
        <v>0</v>
      </c>
      <c r="AT518" s="277">
        <f>SUM(AQ518:AS518)</f>
        <v>0</v>
      </c>
      <c r="AU518" s="278">
        <f>IF($S$553&lt;&gt;0, AC518+AP518-AT518, M518+AP518-AT518)</f>
        <v>0</v>
      </c>
    </row>
    <row r="519" spans="1:47" x14ac:dyDescent="0.35">
      <c r="A519" s="415">
        <v>2</v>
      </c>
      <c r="B519" s="492"/>
      <c r="C519" s="492"/>
      <c r="D519" s="492"/>
      <c r="E519" s="492"/>
      <c r="F519" s="492"/>
      <c r="G519" s="492"/>
      <c r="H519" s="492"/>
      <c r="I519" s="492"/>
      <c r="J519" s="234">
        <v>0</v>
      </c>
      <c r="K519" s="234">
        <v>0</v>
      </c>
      <c r="L519" s="234">
        <v>0</v>
      </c>
      <c r="M519" s="236">
        <f>SUM(J519:L519)</f>
        <v>0</v>
      </c>
      <c r="N519" s="223"/>
      <c r="P519" s="415">
        <v>2</v>
      </c>
      <c r="Q519" s="492"/>
      <c r="R519" s="492"/>
      <c r="S519" s="492"/>
      <c r="T519" s="492"/>
      <c r="U519" s="492"/>
      <c r="V519" s="492"/>
      <c r="W519" s="492"/>
      <c r="X519" s="492"/>
      <c r="Y519" s="164">
        <f t="shared" ref="Y519:Y521" si="478">AU439</f>
        <v>0</v>
      </c>
      <c r="Z519" s="234">
        <v>0</v>
      </c>
      <c r="AA519" s="234">
        <v>0</v>
      </c>
      <c r="AB519" s="234">
        <v>0</v>
      </c>
      <c r="AC519" s="295">
        <f t="shared" ref="AC519:AC520" si="479">SUM(Z519:AB519)</f>
        <v>0</v>
      </c>
      <c r="AD519" s="296">
        <f t="shared" si="477"/>
        <v>0</v>
      </c>
      <c r="AE519" s="223"/>
      <c r="AG519" s="415">
        <v>2</v>
      </c>
      <c r="AH519" s="492"/>
      <c r="AI519" s="492"/>
      <c r="AJ519" s="492"/>
      <c r="AK519" s="492"/>
      <c r="AL519" s="492"/>
      <c r="AM519" s="492"/>
      <c r="AN519" s="492"/>
      <c r="AO519" s="492"/>
      <c r="AP519" s="305">
        <f t="shared" ref="AP519:AP521" si="480">AU439</f>
        <v>0</v>
      </c>
      <c r="AQ519" s="234">
        <v>0</v>
      </c>
      <c r="AR519" s="234">
        <v>0</v>
      </c>
      <c r="AS519" s="234">
        <v>0</v>
      </c>
      <c r="AT519" s="277">
        <f t="shared" ref="AT519:AT520" si="481">SUM(AQ519:AS519)</f>
        <v>0</v>
      </c>
      <c r="AU519" s="278">
        <f t="shared" ref="AU519:AU521" si="482">IF($S$553&lt;&gt;0, AC519+AP519-AT519, M519+AP519-AT519)</f>
        <v>0</v>
      </c>
    </row>
    <row r="520" spans="1:47" x14ac:dyDescent="0.35">
      <c r="A520" s="415">
        <v>3</v>
      </c>
      <c r="B520" s="492"/>
      <c r="C520" s="492"/>
      <c r="D520" s="492"/>
      <c r="E520" s="492"/>
      <c r="F520" s="492"/>
      <c r="G520" s="492"/>
      <c r="H520" s="492"/>
      <c r="I520" s="492"/>
      <c r="J520" s="234">
        <v>0</v>
      </c>
      <c r="K520" s="234">
        <v>0</v>
      </c>
      <c r="L520" s="234">
        <v>0</v>
      </c>
      <c r="M520" s="236">
        <f t="shared" ref="M520:M539" si="483">SUM(J520:L520)</f>
        <v>0</v>
      </c>
      <c r="N520" s="223"/>
      <c r="P520" s="415">
        <v>3</v>
      </c>
      <c r="Q520" s="492"/>
      <c r="R520" s="492"/>
      <c r="S520" s="492"/>
      <c r="T520" s="492"/>
      <c r="U520" s="492"/>
      <c r="V520" s="492"/>
      <c r="W520" s="492"/>
      <c r="X520" s="492"/>
      <c r="Y520" s="164">
        <f t="shared" si="478"/>
        <v>0</v>
      </c>
      <c r="Z520" s="234">
        <v>0</v>
      </c>
      <c r="AA520" s="234">
        <v>0</v>
      </c>
      <c r="AB520" s="234">
        <v>0</v>
      </c>
      <c r="AC520" s="295">
        <f t="shared" si="479"/>
        <v>0</v>
      </c>
      <c r="AD520" s="296">
        <f t="shared" si="477"/>
        <v>0</v>
      </c>
      <c r="AE520" s="223"/>
      <c r="AG520" s="415">
        <v>3</v>
      </c>
      <c r="AH520" s="492"/>
      <c r="AI520" s="492"/>
      <c r="AJ520" s="492"/>
      <c r="AK520" s="492"/>
      <c r="AL520" s="492"/>
      <c r="AM520" s="492"/>
      <c r="AN520" s="492"/>
      <c r="AO520" s="492"/>
      <c r="AP520" s="305">
        <f t="shared" si="480"/>
        <v>0</v>
      </c>
      <c r="AQ520" s="234">
        <v>0</v>
      </c>
      <c r="AR520" s="234">
        <v>0</v>
      </c>
      <c r="AS520" s="234">
        <v>0</v>
      </c>
      <c r="AT520" s="277">
        <f t="shared" si="481"/>
        <v>0</v>
      </c>
      <c r="AU520" s="278">
        <f t="shared" si="482"/>
        <v>0</v>
      </c>
    </row>
    <row r="521" spans="1:47" ht="16" thickBot="1" x14ac:dyDescent="0.4">
      <c r="A521" s="504" t="s">
        <v>25</v>
      </c>
      <c r="B521" s="505"/>
      <c r="C521" s="505"/>
      <c r="D521" s="505"/>
      <c r="E521" s="505"/>
      <c r="F521" s="505"/>
      <c r="G521" s="505"/>
      <c r="H521" s="505"/>
      <c r="I521" s="505"/>
      <c r="J521" s="250">
        <f>SUM(J518:J520)</f>
        <v>0</v>
      </c>
      <c r="K521" s="250">
        <f t="shared" ref="K521:L521" si="484">SUM(K518:K520)</f>
        <v>0</v>
      </c>
      <c r="L521" s="250">
        <f t="shared" si="484"/>
        <v>0</v>
      </c>
      <c r="M521" s="237">
        <f t="shared" si="483"/>
        <v>0</v>
      </c>
      <c r="N521" s="223"/>
      <c r="P521" s="504" t="s">
        <v>25</v>
      </c>
      <c r="Q521" s="505"/>
      <c r="R521" s="505"/>
      <c r="S521" s="505"/>
      <c r="T521" s="505"/>
      <c r="U521" s="505"/>
      <c r="V521" s="505"/>
      <c r="W521" s="505"/>
      <c r="X521" s="505"/>
      <c r="Y521" s="200">
        <f t="shared" si="478"/>
        <v>0</v>
      </c>
      <c r="Z521" s="293">
        <f>SUM(Z518:Z520)</f>
        <v>0</v>
      </c>
      <c r="AA521" s="293">
        <f t="shared" ref="AA521:AD521" si="485">SUM(AA518:AA520)</f>
        <v>0</v>
      </c>
      <c r="AB521" s="293">
        <f t="shared" si="485"/>
        <v>0</v>
      </c>
      <c r="AC521" s="293">
        <f t="shared" si="485"/>
        <v>0</v>
      </c>
      <c r="AD521" s="294">
        <f t="shared" si="485"/>
        <v>0</v>
      </c>
      <c r="AE521" s="223"/>
      <c r="AG521" s="504" t="s">
        <v>25</v>
      </c>
      <c r="AH521" s="505"/>
      <c r="AI521" s="505"/>
      <c r="AJ521" s="505"/>
      <c r="AK521" s="505"/>
      <c r="AL521" s="505"/>
      <c r="AM521" s="505"/>
      <c r="AN521" s="505"/>
      <c r="AO521" s="505"/>
      <c r="AP521" s="306">
        <f t="shared" si="480"/>
        <v>0</v>
      </c>
      <c r="AQ521" s="275">
        <f>SUM(AQ518:AQ520)</f>
        <v>0</v>
      </c>
      <c r="AR521" s="275">
        <f t="shared" ref="AR521:AT521" si="486">SUM(AR518:AR520)</f>
        <v>0</v>
      </c>
      <c r="AS521" s="275">
        <f t="shared" si="486"/>
        <v>0</v>
      </c>
      <c r="AT521" s="275">
        <f t="shared" si="486"/>
        <v>0</v>
      </c>
      <c r="AU521" s="276">
        <f t="shared" si="482"/>
        <v>0</v>
      </c>
    </row>
    <row r="522" spans="1:47" s="358" customFormat="1" ht="3.75" customHeight="1" thickBot="1" x14ac:dyDescent="0.4">
      <c r="A522" s="413"/>
      <c r="B522" s="413"/>
      <c r="C522" s="413"/>
      <c r="D522" s="413"/>
      <c r="E522" s="413"/>
      <c r="F522" s="413"/>
      <c r="G522" s="413"/>
      <c r="H522" s="413"/>
      <c r="I522" s="413"/>
      <c r="J522" s="246"/>
      <c r="K522" s="246"/>
      <c r="L522" s="246"/>
      <c r="M522" s="246"/>
      <c r="N522" s="223"/>
      <c r="P522" s="413"/>
      <c r="Q522" s="413"/>
      <c r="R522" s="413"/>
      <c r="S522" s="413"/>
      <c r="T522" s="413"/>
      <c r="U522" s="413"/>
      <c r="V522" s="413"/>
      <c r="W522" s="413"/>
      <c r="X522" s="413"/>
      <c r="Y522" s="304"/>
      <c r="Z522" s="246"/>
      <c r="AA522" s="246"/>
      <c r="AB522" s="246"/>
      <c r="AC522" s="246"/>
      <c r="AD522" s="246"/>
      <c r="AE522" s="223"/>
      <c r="AG522" s="413"/>
      <c r="AH522" s="413"/>
      <c r="AI522" s="413"/>
      <c r="AJ522" s="413"/>
      <c r="AK522" s="413"/>
      <c r="AL522" s="413"/>
      <c r="AM522" s="413"/>
      <c r="AN522" s="413"/>
      <c r="AO522" s="413"/>
      <c r="AP522" s="304"/>
      <c r="AQ522" s="246"/>
      <c r="AR522" s="246"/>
      <c r="AS522" s="246"/>
      <c r="AT522" s="246"/>
      <c r="AU522" s="246"/>
    </row>
    <row r="523" spans="1:47" s="242" customFormat="1" x14ac:dyDescent="0.35">
      <c r="A523" s="502" t="s">
        <v>33</v>
      </c>
      <c r="B523" s="503"/>
      <c r="C523" s="503"/>
      <c r="D523" s="503"/>
      <c r="E523" s="503"/>
      <c r="F523" s="503"/>
      <c r="G523" s="503"/>
      <c r="H523" s="503"/>
      <c r="I523" s="503"/>
      <c r="J523" s="425" t="s">
        <v>17</v>
      </c>
      <c r="K523" s="425" t="s">
        <v>15</v>
      </c>
      <c r="L523" s="425" t="s">
        <v>16</v>
      </c>
      <c r="M523" s="418" t="s">
        <v>18</v>
      </c>
      <c r="N523" s="413"/>
      <c r="P523" s="502" t="s">
        <v>33</v>
      </c>
      <c r="Q523" s="503"/>
      <c r="R523" s="503"/>
      <c r="S523" s="503"/>
      <c r="T523" s="503"/>
      <c r="U523" s="503"/>
      <c r="V523" s="503"/>
      <c r="W523" s="503"/>
      <c r="X523" s="503"/>
      <c r="Y523" s="414" t="s">
        <v>269</v>
      </c>
      <c r="Z523" s="425" t="s">
        <v>77</v>
      </c>
      <c r="AA523" s="425" t="s">
        <v>15</v>
      </c>
      <c r="AB523" s="425" t="s">
        <v>16</v>
      </c>
      <c r="AC523" s="414" t="s">
        <v>18</v>
      </c>
      <c r="AD523" s="268" t="s">
        <v>114</v>
      </c>
      <c r="AE523" s="413"/>
      <c r="AG523" s="502" t="s">
        <v>33</v>
      </c>
      <c r="AH523" s="503"/>
      <c r="AI523" s="503"/>
      <c r="AJ523" s="503"/>
      <c r="AK523" s="503"/>
      <c r="AL523" s="503"/>
      <c r="AM523" s="503"/>
      <c r="AN523" s="503"/>
      <c r="AO523" s="503"/>
      <c r="AP523" s="414" t="s">
        <v>269</v>
      </c>
      <c r="AQ523" s="425" t="s">
        <v>211</v>
      </c>
      <c r="AR523" s="425" t="s">
        <v>15</v>
      </c>
      <c r="AS523" s="425" t="s">
        <v>16</v>
      </c>
      <c r="AT523" s="414" t="s">
        <v>213</v>
      </c>
      <c r="AU523" s="268" t="s">
        <v>284</v>
      </c>
    </row>
    <row r="524" spans="1:47" x14ac:dyDescent="0.35">
      <c r="A524" s="415">
        <v>1</v>
      </c>
      <c r="B524" s="492"/>
      <c r="C524" s="492"/>
      <c r="D524" s="492"/>
      <c r="E524" s="492"/>
      <c r="F524" s="492"/>
      <c r="G524" s="492"/>
      <c r="H524" s="492"/>
      <c r="I524" s="492"/>
      <c r="J524" s="234">
        <v>0</v>
      </c>
      <c r="K524" s="234">
        <v>0</v>
      </c>
      <c r="L524" s="234">
        <v>0</v>
      </c>
      <c r="M524" s="236">
        <f t="shared" si="483"/>
        <v>0</v>
      </c>
      <c r="N524" s="223"/>
      <c r="P524" s="415">
        <v>1</v>
      </c>
      <c r="Q524" s="492"/>
      <c r="R524" s="492"/>
      <c r="S524" s="492"/>
      <c r="T524" s="492"/>
      <c r="U524" s="492"/>
      <c r="V524" s="492"/>
      <c r="W524" s="492"/>
      <c r="X524" s="492"/>
      <c r="Y524" s="164">
        <f t="shared" ref="Y524:Y527" si="487">AU444</f>
        <v>0</v>
      </c>
      <c r="Z524" s="234">
        <v>0</v>
      </c>
      <c r="AA524" s="234">
        <v>0</v>
      </c>
      <c r="AB524" s="234">
        <v>0</v>
      </c>
      <c r="AC524" s="295">
        <f t="shared" ref="AC524:AC526" si="488">SUM(Z524:AB524)</f>
        <v>0</v>
      </c>
      <c r="AD524" s="296">
        <f t="shared" ref="AD524:AD526" si="489">M524-AC524</f>
        <v>0</v>
      </c>
      <c r="AE524" s="223"/>
      <c r="AG524" s="415">
        <v>1</v>
      </c>
      <c r="AH524" s="492"/>
      <c r="AI524" s="492"/>
      <c r="AJ524" s="492"/>
      <c r="AK524" s="492"/>
      <c r="AL524" s="492"/>
      <c r="AM524" s="492"/>
      <c r="AN524" s="492"/>
      <c r="AO524" s="492"/>
      <c r="AP524" s="305">
        <f t="shared" ref="AP524:AP527" si="490">AU444</f>
        <v>0</v>
      </c>
      <c r="AQ524" s="234">
        <v>0</v>
      </c>
      <c r="AR524" s="234">
        <v>0</v>
      </c>
      <c r="AS524" s="234">
        <v>0</v>
      </c>
      <c r="AT524" s="277">
        <f t="shared" ref="AT524:AT526" si="491">SUM(AQ524:AS524)</f>
        <v>0</v>
      </c>
      <c r="AU524" s="278">
        <f t="shared" ref="AU524:AU527" si="492">IF($S$553&lt;&gt;0, AC524+AP524-AT524, M524+AP524-AT524)</f>
        <v>0</v>
      </c>
    </row>
    <row r="525" spans="1:47" x14ac:dyDescent="0.35">
      <c r="A525" s="415">
        <v>2</v>
      </c>
      <c r="B525" s="492"/>
      <c r="C525" s="492"/>
      <c r="D525" s="492"/>
      <c r="E525" s="492"/>
      <c r="F525" s="492"/>
      <c r="G525" s="492"/>
      <c r="H525" s="492"/>
      <c r="I525" s="492"/>
      <c r="J525" s="234">
        <v>0</v>
      </c>
      <c r="K525" s="234">
        <v>0</v>
      </c>
      <c r="L525" s="234">
        <v>0</v>
      </c>
      <c r="M525" s="236">
        <f t="shared" si="483"/>
        <v>0</v>
      </c>
      <c r="N525" s="223"/>
      <c r="P525" s="415">
        <v>2</v>
      </c>
      <c r="Q525" s="492"/>
      <c r="R525" s="492"/>
      <c r="S525" s="492"/>
      <c r="T525" s="492"/>
      <c r="U525" s="492"/>
      <c r="V525" s="492"/>
      <c r="W525" s="492"/>
      <c r="X525" s="492"/>
      <c r="Y525" s="164">
        <f t="shared" si="487"/>
        <v>0</v>
      </c>
      <c r="Z525" s="234">
        <v>0</v>
      </c>
      <c r="AA525" s="234">
        <v>0</v>
      </c>
      <c r="AB525" s="234">
        <v>0</v>
      </c>
      <c r="AC525" s="295">
        <f t="shared" si="488"/>
        <v>0</v>
      </c>
      <c r="AD525" s="296">
        <f t="shared" si="489"/>
        <v>0</v>
      </c>
      <c r="AE525" s="223"/>
      <c r="AG525" s="415">
        <v>2</v>
      </c>
      <c r="AH525" s="492"/>
      <c r="AI525" s="492"/>
      <c r="AJ525" s="492"/>
      <c r="AK525" s="492"/>
      <c r="AL525" s="492"/>
      <c r="AM525" s="492"/>
      <c r="AN525" s="492"/>
      <c r="AO525" s="492"/>
      <c r="AP525" s="305">
        <f t="shared" si="490"/>
        <v>0</v>
      </c>
      <c r="AQ525" s="234">
        <v>0</v>
      </c>
      <c r="AR525" s="234">
        <v>0</v>
      </c>
      <c r="AS525" s="234">
        <v>0</v>
      </c>
      <c r="AT525" s="277">
        <f t="shared" si="491"/>
        <v>0</v>
      </c>
      <c r="AU525" s="278">
        <f t="shared" si="492"/>
        <v>0</v>
      </c>
    </row>
    <row r="526" spans="1:47" x14ac:dyDescent="0.35">
      <c r="A526" s="415">
        <v>3</v>
      </c>
      <c r="B526" s="492"/>
      <c r="C526" s="492"/>
      <c r="D526" s="492"/>
      <c r="E526" s="492"/>
      <c r="F526" s="492"/>
      <c r="G526" s="492"/>
      <c r="H526" s="492"/>
      <c r="I526" s="492"/>
      <c r="J526" s="234">
        <v>0</v>
      </c>
      <c r="K526" s="234">
        <v>0</v>
      </c>
      <c r="L526" s="234">
        <v>0</v>
      </c>
      <c r="M526" s="236">
        <f>SUM(J526:L526)</f>
        <v>0</v>
      </c>
      <c r="N526" s="223"/>
      <c r="P526" s="415">
        <v>3</v>
      </c>
      <c r="Q526" s="492"/>
      <c r="R526" s="492"/>
      <c r="S526" s="492"/>
      <c r="T526" s="492"/>
      <c r="U526" s="492"/>
      <c r="V526" s="492"/>
      <c r="W526" s="492"/>
      <c r="X526" s="492"/>
      <c r="Y526" s="164">
        <f t="shared" si="487"/>
        <v>0</v>
      </c>
      <c r="Z526" s="234">
        <v>0</v>
      </c>
      <c r="AA526" s="234">
        <v>0</v>
      </c>
      <c r="AB526" s="234">
        <v>0</v>
      </c>
      <c r="AC526" s="295">
        <f t="shared" si="488"/>
        <v>0</v>
      </c>
      <c r="AD526" s="296">
        <f t="shared" si="489"/>
        <v>0</v>
      </c>
      <c r="AE526" s="223"/>
      <c r="AG526" s="415">
        <v>3</v>
      </c>
      <c r="AH526" s="492"/>
      <c r="AI526" s="492"/>
      <c r="AJ526" s="492"/>
      <c r="AK526" s="492"/>
      <c r="AL526" s="492"/>
      <c r="AM526" s="492"/>
      <c r="AN526" s="492"/>
      <c r="AO526" s="492"/>
      <c r="AP526" s="305">
        <f t="shared" si="490"/>
        <v>0</v>
      </c>
      <c r="AQ526" s="234">
        <v>0</v>
      </c>
      <c r="AR526" s="234">
        <v>0</v>
      </c>
      <c r="AS526" s="234">
        <v>0</v>
      </c>
      <c r="AT526" s="277">
        <f t="shared" si="491"/>
        <v>0</v>
      </c>
      <c r="AU526" s="278">
        <f t="shared" si="492"/>
        <v>0</v>
      </c>
    </row>
    <row r="527" spans="1:47" ht="16" thickBot="1" x14ac:dyDescent="0.4">
      <c r="A527" s="504" t="s">
        <v>26</v>
      </c>
      <c r="B527" s="505"/>
      <c r="C527" s="505"/>
      <c r="D527" s="505"/>
      <c r="E527" s="505"/>
      <c r="F527" s="505"/>
      <c r="G527" s="505"/>
      <c r="H527" s="505"/>
      <c r="I527" s="505"/>
      <c r="J527" s="250">
        <f>SUM(J524:J526)</f>
        <v>0</v>
      </c>
      <c r="K527" s="250">
        <f t="shared" ref="K527" si="493">SUM(K524:K526)</f>
        <v>0</v>
      </c>
      <c r="L527" s="250">
        <f>SUM(L524:L526)</f>
        <v>0</v>
      </c>
      <c r="M527" s="237">
        <f t="shared" si="483"/>
        <v>0</v>
      </c>
      <c r="N527" s="223"/>
      <c r="P527" s="504" t="s">
        <v>26</v>
      </c>
      <c r="Q527" s="505"/>
      <c r="R527" s="505"/>
      <c r="S527" s="505"/>
      <c r="T527" s="505"/>
      <c r="U527" s="505"/>
      <c r="V527" s="505"/>
      <c r="W527" s="505"/>
      <c r="X527" s="505"/>
      <c r="Y527" s="200">
        <f t="shared" si="487"/>
        <v>0</v>
      </c>
      <c r="Z527" s="293">
        <f>SUM(Z524:Z526)</f>
        <v>0</v>
      </c>
      <c r="AA527" s="293">
        <f t="shared" ref="AA527:AD527" si="494">SUM(AA524:AA526)</f>
        <v>0</v>
      </c>
      <c r="AB527" s="293">
        <f t="shared" si="494"/>
        <v>0</v>
      </c>
      <c r="AC527" s="293">
        <f t="shared" si="494"/>
        <v>0</v>
      </c>
      <c r="AD527" s="294">
        <f t="shared" si="494"/>
        <v>0</v>
      </c>
      <c r="AE527" s="223"/>
      <c r="AG527" s="504" t="s">
        <v>26</v>
      </c>
      <c r="AH527" s="505"/>
      <c r="AI527" s="505"/>
      <c r="AJ527" s="505"/>
      <c r="AK527" s="505"/>
      <c r="AL527" s="505"/>
      <c r="AM527" s="505"/>
      <c r="AN527" s="505"/>
      <c r="AO527" s="505"/>
      <c r="AP527" s="306">
        <f t="shared" si="490"/>
        <v>0</v>
      </c>
      <c r="AQ527" s="275">
        <f>SUM(AQ524:AQ526)</f>
        <v>0</v>
      </c>
      <c r="AR527" s="275">
        <f t="shared" ref="AR527:AT527" si="495">SUM(AR524:AR526)</f>
        <v>0</v>
      </c>
      <c r="AS527" s="275">
        <f t="shared" si="495"/>
        <v>0</v>
      </c>
      <c r="AT527" s="275">
        <f t="shared" si="495"/>
        <v>0</v>
      </c>
      <c r="AU527" s="276">
        <f t="shared" si="492"/>
        <v>0</v>
      </c>
    </row>
    <row r="528" spans="1:47" s="358" customFormat="1" ht="3.75" customHeight="1" thickBot="1" x14ac:dyDescent="0.4">
      <c r="A528" s="413"/>
      <c r="B528" s="413"/>
      <c r="C528" s="413"/>
      <c r="D528" s="413"/>
      <c r="E528" s="413"/>
      <c r="F528" s="413"/>
      <c r="G528" s="413"/>
      <c r="H528" s="413"/>
      <c r="I528" s="413"/>
      <c r="J528" s="246"/>
      <c r="K528" s="246"/>
      <c r="L528" s="246"/>
      <c r="M528" s="246"/>
      <c r="N528" s="223"/>
      <c r="P528" s="413"/>
      <c r="Q528" s="413"/>
      <c r="R528" s="413"/>
      <c r="S528" s="413"/>
      <c r="T528" s="413"/>
      <c r="U528" s="413"/>
      <c r="V528" s="413"/>
      <c r="W528" s="413"/>
      <c r="X528" s="413"/>
      <c r="Y528" s="246"/>
      <c r="Z528" s="246"/>
      <c r="AA528" s="246"/>
      <c r="AB528" s="246"/>
      <c r="AC528" s="246"/>
      <c r="AD528" s="246"/>
      <c r="AE528" s="223"/>
      <c r="AG528" s="413"/>
      <c r="AH528" s="413"/>
      <c r="AI528" s="413"/>
      <c r="AJ528" s="413"/>
      <c r="AK528" s="413"/>
      <c r="AL528" s="413"/>
      <c r="AM528" s="413"/>
      <c r="AN528" s="413"/>
      <c r="AO528" s="413"/>
      <c r="AP528" s="246"/>
      <c r="AQ528" s="246"/>
      <c r="AR528" s="246"/>
      <c r="AS528" s="246"/>
      <c r="AT528" s="246"/>
      <c r="AU528" s="246"/>
    </row>
    <row r="529" spans="1:134" s="242" customFormat="1" x14ac:dyDescent="0.35">
      <c r="A529" s="502" t="s">
        <v>27</v>
      </c>
      <c r="B529" s="503"/>
      <c r="C529" s="503"/>
      <c r="D529" s="503"/>
      <c r="E529" s="503"/>
      <c r="F529" s="503"/>
      <c r="G529" s="503"/>
      <c r="H529" s="503"/>
      <c r="I529" s="503"/>
      <c r="J529" s="425" t="s">
        <v>17</v>
      </c>
      <c r="K529" s="425" t="s">
        <v>15</v>
      </c>
      <c r="L529" s="425" t="s">
        <v>16</v>
      </c>
      <c r="M529" s="418" t="s">
        <v>18</v>
      </c>
      <c r="N529" s="413"/>
      <c r="P529" s="502" t="s">
        <v>27</v>
      </c>
      <c r="Q529" s="503"/>
      <c r="R529" s="503"/>
      <c r="S529" s="503"/>
      <c r="T529" s="503"/>
      <c r="U529" s="503"/>
      <c r="V529" s="503"/>
      <c r="W529" s="503"/>
      <c r="X529" s="503"/>
      <c r="Y529" s="414" t="s">
        <v>269</v>
      </c>
      <c r="Z529" s="425" t="s">
        <v>77</v>
      </c>
      <c r="AA529" s="425" t="s">
        <v>15</v>
      </c>
      <c r="AB529" s="425" t="s">
        <v>16</v>
      </c>
      <c r="AC529" s="414" t="s">
        <v>18</v>
      </c>
      <c r="AD529" s="268" t="s">
        <v>114</v>
      </c>
      <c r="AE529" s="413"/>
      <c r="AG529" s="502" t="s">
        <v>27</v>
      </c>
      <c r="AH529" s="503"/>
      <c r="AI529" s="503"/>
      <c r="AJ529" s="503"/>
      <c r="AK529" s="503"/>
      <c r="AL529" s="503"/>
      <c r="AM529" s="503"/>
      <c r="AN529" s="503"/>
      <c r="AO529" s="503"/>
      <c r="AP529" s="414" t="s">
        <v>269</v>
      </c>
      <c r="AQ529" s="425" t="s">
        <v>211</v>
      </c>
      <c r="AR529" s="425" t="s">
        <v>15</v>
      </c>
      <c r="AS529" s="425" t="s">
        <v>16</v>
      </c>
      <c r="AT529" s="414" t="s">
        <v>213</v>
      </c>
      <c r="AU529" s="268" t="s">
        <v>284</v>
      </c>
    </row>
    <row r="530" spans="1:134" x14ac:dyDescent="0.35">
      <c r="A530" s="415">
        <v>1</v>
      </c>
      <c r="B530" s="228" t="s">
        <v>28</v>
      </c>
      <c r="C530" s="492"/>
      <c r="D530" s="492"/>
      <c r="E530" s="492"/>
      <c r="F530" s="492"/>
      <c r="G530" s="492"/>
      <c r="H530" s="492"/>
      <c r="I530" s="492"/>
      <c r="J530" s="234">
        <v>0</v>
      </c>
      <c r="K530" s="234">
        <v>0</v>
      </c>
      <c r="L530" s="234">
        <v>0</v>
      </c>
      <c r="M530" s="236">
        <f t="shared" si="483"/>
        <v>0</v>
      </c>
      <c r="N530" s="223"/>
      <c r="P530" s="415">
        <v>1</v>
      </c>
      <c r="Q530" s="228" t="s">
        <v>28</v>
      </c>
      <c r="R530" s="492"/>
      <c r="S530" s="492"/>
      <c r="T530" s="492"/>
      <c r="U530" s="492"/>
      <c r="V530" s="492"/>
      <c r="W530" s="492"/>
      <c r="X530" s="492"/>
      <c r="Y530" s="164">
        <f t="shared" ref="Y530:Y541" si="496">AU450</f>
        <v>0</v>
      </c>
      <c r="Z530" s="234">
        <v>0</v>
      </c>
      <c r="AA530" s="234">
        <v>0</v>
      </c>
      <c r="AB530" s="234">
        <v>0</v>
      </c>
      <c r="AC530" s="295">
        <f t="shared" ref="AC530:AC539" si="497">SUM(Z530:AB530)</f>
        <v>0</v>
      </c>
      <c r="AD530" s="296">
        <f t="shared" ref="AD530:AD540" si="498">M530-AC530</f>
        <v>0</v>
      </c>
      <c r="AE530" s="223"/>
      <c r="AG530" s="415">
        <v>1</v>
      </c>
      <c r="AH530" s="228" t="s">
        <v>28</v>
      </c>
      <c r="AI530" s="492"/>
      <c r="AJ530" s="492"/>
      <c r="AK530" s="492"/>
      <c r="AL530" s="492"/>
      <c r="AM530" s="492"/>
      <c r="AN530" s="492"/>
      <c r="AO530" s="492"/>
      <c r="AP530" s="305">
        <f t="shared" ref="AP530:AP541" si="499">AU450</f>
        <v>0</v>
      </c>
      <c r="AQ530" s="234">
        <v>0</v>
      </c>
      <c r="AR530" s="234">
        <v>0</v>
      </c>
      <c r="AS530" s="234">
        <v>0</v>
      </c>
      <c r="AT530" s="277">
        <f t="shared" ref="AT530:AT539" si="500">SUM(AQ530:AS530)</f>
        <v>0</v>
      </c>
      <c r="AU530" s="278">
        <f>IF($S$553&lt;&gt;0, AC530+AP530-AT530, M530+AP530-AT530)</f>
        <v>0</v>
      </c>
    </row>
    <row r="531" spans="1:134" x14ac:dyDescent="0.35">
      <c r="A531" s="415">
        <v>2</v>
      </c>
      <c r="B531" s="228" t="s">
        <v>31</v>
      </c>
      <c r="C531" s="492"/>
      <c r="D531" s="492"/>
      <c r="E531" s="492"/>
      <c r="F531" s="492"/>
      <c r="G531" s="492"/>
      <c r="H531" s="492"/>
      <c r="I531" s="492"/>
      <c r="J531" s="234">
        <v>0</v>
      </c>
      <c r="K531" s="234">
        <v>0</v>
      </c>
      <c r="L531" s="234">
        <v>0</v>
      </c>
      <c r="M531" s="236">
        <f t="shared" si="483"/>
        <v>0</v>
      </c>
      <c r="N531" s="223"/>
      <c r="P531" s="415">
        <v>2</v>
      </c>
      <c r="Q531" s="228" t="s">
        <v>31</v>
      </c>
      <c r="R531" s="492"/>
      <c r="S531" s="492"/>
      <c r="T531" s="492"/>
      <c r="U531" s="492"/>
      <c r="V531" s="492"/>
      <c r="W531" s="492"/>
      <c r="X531" s="492"/>
      <c r="Y531" s="164">
        <f t="shared" si="496"/>
        <v>0</v>
      </c>
      <c r="Z531" s="234">
        <v>0</v>
      </c>
      <c r="AA531" s="234">
        <v>0</v>
      </c>
      <c r="AB531" s="234">
        <v>0</v>
      </c>
      <c r="AC531" s="295">
        <f t="shared" si="497"/>
        <v>0</v>
      </c>
      <c r="AD531" s="296">
        <f t="shared" si="498"/>
        <v>0</v>
      </c>
      <c r="AE531" s="223"/>
      <c r="AG531" s="415">
        <v>2</v>
      </c>
      <c r="AH531" s="228" t="s">
        <v>31</v>
      </c>
      <c r="AI531" s="492"/>
      <c r="AJ531" s="492"/>
      <c r="AK531" s="492"/>
      <c r="AL531" s="492"/>
      <c r="AM531" s="492"/>
      <c r="AN531" s="492"/>
      <c r="AO531" s="492"/>
      <c r="AP531" s="305">
        <f t="shared" si="499"/>
        <v>0</v>
      </c>
      <c r="AQ531" s="234">
        <v>0</v>
      </c>
      <c r="AR531" s="234">
        <v>0</v>
      </c>
      <c r="AS531" s="234">
        <v>0</v>
      </c>
      <c r="AT531" s="277">
        <f t="shared" si="500"/>
        <v>0</v>
      </c>
      <c r="AU531" s="278">
        <f t="shared" ref="AU531:AU540" si="501">IF($S$553&lt;&gt;0, AC531+AP531-AT531, M531+AP531-AT531)</f>
        <v>0</v>
      </c>
    </row>
    <row r="532" spans="1:134" x14ac:dyDescent="0.35">
      <c r="A532" s="415">
        <v>3</v>
      </c>
      <c r="B532" s="228" t="s">
        <v>32</v>
      </c>
      <c r="C532" s="492"/>
      <c r="D532" s="492"/>
      <c r="E532" s="492"/>
      <c r="F532" s="492"/>
      <c r="G532" s="492"/>
      <c r="H532" s="492"/>
      <c r="I532" s="492"/>
      <c r="J532" s="234">
        <v>0</v>
      </c>
      <c r="K532" s="234">
        <v>0</v>
      </c>
      <c r="L532" s="234">
        <v>0</v>
      </c>
      <c r="M532" s="236">
        <f t="shared" si="483"/>
        <v>0</v>
      </c>
      <c r="N532" s="223"/>
      <c r="P532" s="415">
        <v>3</v>
      </c>
      <c r="Q532" s="228" t="s">
        <v>32</v>
      </c>
      <c r="R532" s="492"/>
      <c r="S532" s="492"/>
      <c r="T532" s="492"/>
      <c r="U532" s="492"/>
      <c r="V532" s="492"/>
      <c r="W532" s="492"/>
      <c r="X532" s="492"/>
      <c r="Y532" s="164">
        <f t="shared" si="496"/>
        <v>0</v>
      </c>
      <c r="Z532" s="234">
        <v>0</v>
      </c>
      <c r="AA532" s="234">
        <v>0</v>
      </c>
      <c r="AB532" s="234">
        <v>0</v>
      </c>
      <c r="AC532" s="295">
        <f t="shared" si="497"/>
        <v>0</v>
      </c>
      <c r="AD532" s="296">
        <f t="shared" si="498"/>
        <v>0</v>
      </c>
      <c r="AE532" s="223"/>
      <c r="AG532" s="415">
        <v>3</v>
      </c>
      <c r="AH532" s="228" t="s">
        <v>32</v>
      </c>
      <c r="AI532" s="492"/>
      <c r="AJ532" s="492"/>
      <c r="AK532" s="492"/>
      <c r="AL532" s="492"/>
      <c r="AM532" s="492"/>
      <c r="AN532" s="492"/>
      <c r="AO532" s="492"/>
      <c r="AP532" s="305">
        <f t="shared" si="499"/>
        <v>0</v>
      </c>
      <c r="AQ532" s="234">
        <v>0</v>
      </c>
      <c r="AR532" s="234">
        <v>0</v>
      </c>
      <c r="AS532" s="234">
        <v>0</v>
      </c>
      <c r="AT532" s="277">
        <f t="shared" si="500"/>
        <v>0</v>
      </c>
      <c r="AU532" s="278">
        <f t="shared" si="501"/>
        <v>0</v>
      </c>
    </row>
    <row r="533" spans="1:134" s="358" customFormat="1" x14ac:dyDescent="0.35">
      <c r="A533" s="229">
        <v>4</v>
      </c>
      <c r="B533" s="228" t="s">
        <v>72</v>
      </c>
      <c r="C533" s="492"/>
      <c r="D533" s="492"/>
      <c r="E533" s="492"/>
      <c r="F533" s="492"/>
      <c r="G533" s="492"/>
      <c r="H533" s="492"/>
      <c r="I533" s="492"/>
      <c r="J533" s="234">
        <v>0</v>
      </c>
      <c r="K533" s="234">
        <v>0</v>
      </c>
      <c r="L533" s="234">
        <v>0</v>
      </c>
      <c r="M533" s="236">
        <f t="shared" si="483"/>
        <v>0</v>
      </c>
      <c r="N533" s="223"/>
      <c r="P533" s="229">
        <v>4</v>
      </c>
      <c r="Q533" s="228" t="s">
        <v>72</v>
      </c>
      <c r="R533" s="492"/>
      <c r="S533" s="492"/>
      <c r="T533" s="492"/>
      <c r="U533" s="492"/>
      <c r="V533" s="492"/>
      <c r="W533" s="492"/>
      <c r="X533" s="492"/>
      <c r="Y533" s="164">
        <f t="shared" si="496"/>
        <v>0</v>
      </c>
      <c r="Z533" s="234">
        <v>0</v>
      </c>
      <c r="AA533" s="234">
        <v>0</v>
      </c>
      <c r="AB533" s="234">
        <v>0</v>
      </c>
      <c r="AC533" s="295">
        <f t="shared" si="497"/>
        <v>0</v>
      </c>
      <c r="AD533" s="296">
        <f t="shared" si="498"/>
        <v>0</v>
      </c>
      <c r="AE533" s="223"/>
      <c r="AG533" s="229">
        <v>4</v>
      </c>
      <c r="AH533" s="228" t="s">
        <v>72</v>
      </c>
      <c r="AI533" s="492"/>
      <c r="AJ533" s="492"/>
      <c r="AK533" s="492"/>
      <c r="AL533" s="492"/>
      <c r="AM533" s="492"/>
      <c r="AN533" s="492"/>
      <c r="AO533" s="492"/>
      <c r="AP533" s="305">
        <f t="shared" si="499"/>
        <v>0</v>
      </c>
      <c r="AQ533" s="234">
        <v>0</v>
      </c>
      <c r="AR533" s="234">
        <v>0</v>
      </c>
      <c r="AS533" s="234">
        <v>0</v>
      </c>
      <c r="AT533" s="277">
        <f t="shared" si="500"/>
        <v>0</v>
      </c>
      <c r="AU533" s="278">
        <f t="shared" si="501"/>
        <v>0</v>
      </c>
    </row>
    <row r="534" spans="1:134" x14ac:dyDescent="0.35">
      <c r="A534" s="415">
        <v>5</v>
      </c>
      <c r="B534" s="228" t="s">
        <v>29</v>
      </c>
      <c r="C534" s="492"/>
      <c r="D534" s="492"/>
      <c r="E534" s="492"/>
      <c r="F534" s="492"/>
      <c r="G534" s="492"/>
      <c r="H534" s="492"/>
      <c r="I534" s="492"/>
      <c r="J534" s="234">
        <v>0</v>
      </c>
      <c r="K534" s="234">
        <v>0</v>
      </c>
      <c r="L534" s="234">
        <v>0</v>
      </c>
      <c r="M534" s="236">
        <f t="shared" si="483"/>
        <v>0</v>
      </c>
      <c r="N534" s="223"/>
      <c r="P534" s="415">
        <v>5</v>
      </c>
      <c r="Q534" s="228" t="s">
        <v>29</v>
      </c>
      <c r="R534" s="492"/>
      <c r="S534" s="492"/>
      <c r="T534" s="492"/>
      <c r="U534" s="492"/>
      <c r="V534" s="492"/>
      <c r="W534" s="492"/>
      <c r="X534" s="492"/>
      <c r="Y534" s="164">
        <f t="shared" si="496"/>
        <v>0</v>
      </c>
      <c r="Z534" s="234">
        <v>0</v>
      </c>
      <c r="AA534" s="234">
        <v>0</v>
      </c>
      <c r="AB534" s="234">
        <v>0</v>
      </c>
      <c r="AC534" s="295">
        <f t="shared" si="497"/>
        <v>0</v>
      </c>
      <c r="AD534" s="296">
        <f t="shared" si="498"/>
        <v>0</v>
      </c>
      <c r="AE534" s="223"/>
      <c r="AG534" s="415">
        <v>5</v>
      </c>
      <c r="AH534" s="228" t="s">
        <v>29</v>
      </c>
      <c r="AI534" s="492"/>
      <c r="AJ534" s="492"/>
      <c r="AK534" s="492"/>
      <c r="AL534" s="492"/>
      <c r="AM534" s="492"/>
      <c r="AN534" s="492"/>
      <c r="AO534" s="492"/>
      <c r="AP534" s="305">
        <f t="shared" si="499"/>
        <v>0</v>
      </c>
      <c r="AQ534" s="234">
        <v>0</v>
      </c>
      <c r="AR534" s="234">
        <v>0</v>
      </c>
      <c r="AS534" s="234">
        <v>0</v>
      </c>
      <c r="AT534" s="277">
        <f t="shared" si="500"/>
        <v>0</v>
      </c>
      <c r="AU534" s="278">
        <f t="shared" si="501"/>
        <v>0</v>
      </c>
    </row>
    <row r="535" spans="1:134" x14ac:dyDescent="0.35">
      <c r="A535" s="415">
        <v>6</v>
      </c>
      <c r="B535" s="228" t="s">
        <v>30</v>
      </c>
      <c r="C535" s="492"/>
      <c r="D535" s="492"/>
      <c r="E535" s="492"/>
      <c r="F535" s="492"/>
      <c r="G535" s="492"/>
      <c r="H535" s="492"/>
      <c r="I535" s="492"/>
      <c r="J535" s="234">
        <v>0</v>
      </c>
      <c r="K535" s="234">
        <v>0</v>
      </c>
      <c r="L535" s="234">
        <v>0</v>
      </c>
      <c r="M535" s="236">
        <f t="shared" si="483"/>
        <v>0</v>
      </c>
      <c r="N535" s="223"/>
      <c r="P535" s="415">
        <v>6</v>
      </c>
      <c r="Q535" s="228" t="s">
        <v>30</v>
      </c>
      <c r="R535" s="492"/>
      <c r="S535" s="492"/>
      <c r="T535" s="492"/>
      <c r="U535" s="492"/>
      <c r="V535" s="492"/>
      <c r="W535" s="492"/>
      <c r="X535" s="492"/>
      <c r="Y535" s="164">
        <f t="shared" si="496"/>
        <v>0</v>
      </c>
      <c r="Z535" s="234">
        <v>0</v>
      </c>
      <c r="AA535" s="234">
        <v>0</v>
      </c>
      <c r="AB535" s="234">
        <v>0</v>
      </c>
      <c r="AC535" s="295">
        <f t="shared" si="497"/>
        <v>0</v>
      </c>
      <c r="AD535" s="296">
        <f t="shared" si="498"/>
        <v>0</v>
      </c>
      <c r="AE535" s="223"/>
      <c r="AG535" s="415">
        <v>6</v>
      </c>
      <c r="AH535" s="228" t="s">
        <v>30</v>
      </c>
      <c r="AI535" s="492"/>
      <c r="AJ535" s="492"/>
      <c r="AK535" s="492"/>
      <c r="AL535" s="492"/>
      <c r="AM535" s="492"/>
      <c r="AN535" s="492"/>
      <c r="AO535" s="492"/>
      <c r="AP535" s="305">
        <f t="shared" si="499"/>
        <v>0</v>
      </c>
      <c r="AQ535" s="234">
        <v>0</v>
      </c>
      <c r="AR535" s="234">
        <v>0</v>
      </c>
      <c r="AS535" s="234">
        <v>0</v>
      </c>
      <c r="AT535" s="277">
        <f t="shared" si="500"/>
        <v>0</v>
      </c>
      <c r="AU535" s="278">
        <f t="shared" si="501"/>
        <v>0</v>
      </c>
    </row>
    <row r="536" spans="1:134" x14ac:dyDescent="0.35">
      <c r="A536" s="415">
        <v>7</v>
      </c>
      <c r="B536" s="228" t="s">
        <v>34</v>
      </c>
      <c r="C536" s="492"/>
      <c r="D536" s="492"/>
      <c r="E536" s="492"/>
      <c r="F536" s="492"/>
      <c r="G536" s="492"/>
      <c r="H536" s="492"/>
      <c r="I536" s="492"/>
      <c r="J536" s="234">
        <v>0</v>
      </c>
      <c r="K536" s="234">
        <v>0</v>
      </c>
      <c r="L536" s="234">
        <v>0</v>
      </c>
      <c r="M536" s="236">
        <f t="shared" si="483"/>
        <v>0</v>
      </c>
      <c r="N536" s="223"/>
      <c r="P536" s="415">
        <v>7</v>
      </c>
      <c r="Q536" s="228" t="s">
        <v>34</v>
      </c>
      <c r="R536" s="492"/>
      <c r="S536" s="492"/>
      <c r="T536" s="492"/>
      <c r="U536" s="492"/>
      <c r="V536" s="492"/>
      <c r="W536" s="492"/>
      <c r="X536" s="492"/>
      <c r="Y536" s="164">
        <f t="shared" si="496"/>
        <v>0</v>
      </c>
      <c r="Z536" s="234">
        <v>0</v>
      </c>
      <c r="AA536" s="234">
        <v>0</v>
      </c>
      <c r="AB536" s="234">
        <v>0</v>
      </c>
      <c r="AC536" s="295">
        <f t="shared" si="497"/>
        <v>0</v>
      </c>
      <c r="AD536" s="296">
        <f t="shared" si="498"/>
        <v>0</v>
      </c>
      <c r="AE536" s="223"/>
      <c r="AG536" s="415">
        <v>7</v>
      </c>
      <c r="AH536" s="228" t="s">
        <v>34</v>
      </c>
      <c r="AI536" s="492"/>
      <c r="AJ536" s="492"/>
      <c r="AK536" s="492"/>
      <c r="AL536" s="492"/>
      <c r="AM536" s="492"/>
      <c r="AN536" s="492"/>
      <c r="AO536" s="492"/>
      <c r="AP536" s="305">
        <f t="shared" si="499"/>
        <v>0</v>
      </c>
      <c r="AQ536" s="234">
        <v>0</v>
      </c>
      <c r="AR536" s="234">
        <v>0</v>
      </c>
      <c r="AS536" s="234">
        <v>0</v>
      </c>
      <c r="AT536" s="277">
        <f t="shared" si="500"/>
        <v>0</v>
      </c>
      <c r="AU536" s="278">
        <f t="shared" si="501"/>
        <v>0</v>
      </c>
    </row>
    <row r="537" spans="1:134" x14ac:dyDescent="0.35">
      <c r="A537" s="415">
        <v>8</v>
      </c>
      <c r="B537" s="228" t="s">
        <v>35</v>
      </c>
      <c r="C537" s="492"/>
      <c r="D537" s="492"/>
      <c r="E537" s="492"/>
      <c r="F537" s="492"/>
      <c r="G537" s="492"/>
      <c r="H537" s="492"/>
      <c r="I537" s="492"/>
      <c r="J537" s="234">
        <v>0</v>
      </c>
      <c r="K537" s="234">
        <v>0</v>
      </c>
      <c r="L537" s="234">
        <v>0</v>
      </c>
      <c r="M537" s="236">
        <f>SUM(J537:L537)</f>
        <v>0</v>
      </c>
      <c r="N537" s="223"/>
      <c r="P537" s="415">
        <v>8</v>
      </c>
      <c r="Q537" s="228" t="s">
        <v>35</v>
      </c>
      <c r="R537" s="492"/>
      <c r="S537" s="492"/>
      <c r="T537" s="492"/>
      <c r="U537" s="492"/>
      <c r="V537" s="492"/>
      <c r="W537" s="492"/>
      <c r="X537" s="492"/>
      <c r="Y537" s="164">
        <f t="shared" si="496"/>
        <v>0</v>
      </c>
      <c r="Z537" s="234">
        <v>0</v>
      </c>
      <c r="AA537" s="234">
        <v>0</v>
      </c>
      <c r="AB537" s="234">
        <v>0</v>
      </c>
      <c r="AC537" s="295">
        <f t="shared" si="497"/>
        <v>0</v>
      </c>
      <c r="AD537" s="296">
        <f t="shared" si="498"/>
        <v>0</v>
      </c>
      <c r="AE537" s="223"/>
      <c r="AG537" s="415">
        <v>8</v>
      </c>
      <c r="AH537" s="228" t="s">
        <v>35</v>
      </c>
      <c r="AI537" s="492"/>
      <c r="AJ537" s="492"/>
      <c r="AK537" s="492"/>
      <c r="AL537" s="492"/>
      <c r="AM537" s="492"/>
      <c r="AN537" s="492"/>
      <c r="AO537" s="492"/>
      <c r="AP537" s="305">
        <f t="shared" si="499"/>
        <v>0</v>
      </c>
      <c r="AQ537" s="234">
        <v>0</v>
      </c>
      <c r="AR537" s="234">
        <v>0</v>
      </c>
      <c r="AS537" s="234">
        <v>0</v>
      </c>
      <c r="AT537" s="277">
        <f t="shared" si="500"/>
        <v>0</v>
      </c>
      <c r="AU537" s="278">
        <f t="shared" si="501"/>
        <v>0</v>
      </c>
    </row>
    <row r="538" spans="1:134" x14ac:dyDescent="0.35">
      <c r="A538" s="415">
        <v>9</v>
      </c>
      <c r="B538" s="228" t="s">
        <v>50</v>
      </c>
      <c r="C538" s="492"/>
      <c r="D538" s="492"/>
      <c r="E538" s="492"/>
      <c r="F538" s="492"/>
      <c r="G538" s="492"/>
      <c r="H538" s="492"/>
      <c r="I538" s="492"/>
      <c r="J538" s="234">
        <v>0</v>
      </c>
      <c r="K538" s="234">
        <v>0</v>
      </c>
      <c r="L538" s="234">
        <v>0</v>
      </c>
      <c r="M538" s="236">
        <f t="shared" si="483"/>
        <v>0</v>
      </c>
      <c r="N538" s="223"/>
      <c r="P538" s="415">
        <v>9</v>
      </c>
      <c r="Q538" s="228" t="s">
        <v>50</v>
      </c>
      <c r="R538" s="492"/>
      <c r="S538" s="492"/>
      <c r="T538" s="492"/>
      <c r="U538" s="492"/>
      <c r="V538" s="492"/>
      <c r="W538" s="492"/>
      <c r="X538" s="492"/>
      <c r="Y538" s="164">
        <f t="shared" si="496"/>
        <v>0</v>
      </c>
      <c r="Z538" s="234">
        <v>0</v>
      </c>
      <c r="AA538" s="234">
        <v>0</v>
      </c>
      <c r="AB538" s="234">
        <v>0</v>
      </c>
      <c r="AC538" s="295">
        <f t="shared" si="497"/>
        <v>0</v>
      </c>
      <c r="AD538" s="296">
        <f t="shared" si="498"/>
        <v>0</v>
      </c>
      <c r="AE538" s="223"/>
      <c r="AG538" s="415">
        <v>9</v>
      </c>
      <c r="AH538" s="228" t="s">
        <v>50</v>
      </c>
      <c r="AI538" s="492"/>
      <c r="AJ538" s="492"/>
      <c r="AK538" s="492"/>
      <c r="AL538" s="492"/>
      <c r="AM538" s="492"/>
      <c r="AN538" s="492"/>
      <c r="AO538" s="492"/>
      <c r="AP538" s="305">
        <f t="shared" si="499"/>
        <v>0</v>
      </c>
      <c r="AQ538" s="234">
        <v>0</v>
      </c>
      <c r="AR538" s="234">
        <v>0</v>
      </c>
      <c r="AS538" s="234">
        <v>0</v>
      </c>
      <c r="AT538" s="277">
        <f t="shared" si="500"/>
        <v>0</v>
      </c>
      <c r="AU538" s="278">
        <f t="shared" si="501"/>
        <v>0</v>
      </c>
    </row>
    <row r="539" spans="1:134" x14ac:dyDescent="0.35">
      <c r="A539" s="229">
        <v>10</v>
      </c>
      <c r="B539" s="313" t="s">
        <v>205</v>
      </c>
      <c r="C539" s="623"/>
      <c r="D539" s="623"/>
      <c r="E539" s="623"/>
      <c r="F539" s="623"/>
      <c r="G539" s="623"/>
      <c r="H539" s="623"/>
      <c r="I539" s="623"/>
      <c r="J539" s="234">
        <v>0</v>
      </c>
      <c r="K539" s="234">
        <v>0</v>
      </c>
      <c r="L539" s="234">
        <v>0</v>
      </c>
      <c r="M539" s="236">
        <f t="shared" si="483"/>
        <v>0</v>
      </c>
      <c r="N539" s="223"/>
      <c r="P539" s="229">
        <v>10</v>
      </c>
      <c r="Q539" s="313" t="s">
        <v>205</v>
      </c>
      <c r="R539" s="623"/>
      <c r="S539" s="623"/>
      <c r="T539" s="623"/>
      <c r="U539" s="623"/>
      <c r="V539" s="623"/>
      <c r="W539" s="623"/>
      <c r="X539" s="623"/>
      <c r="Y539" s="164">
        <f t="shared" si="496"/>
        <v>0</v>
      </c>
      <c r="Z539" s="234">
        <v>0</v>
      </c>
      <c r="AA539" s="234">
        <v>0</v>
      </c>
      <c r="AB539" s="234">
        <v>0</v>
      </c>
      <c r="AC539" s="295">
        <f t="shared" si="497"/>
        <v>0</v>
      </c>
      <c r="AD539" s="296">
        <f t="shared" si="498"/>
        <v>0</v>
      </c>
      <c r="AE539" s="223"/>
      <c r="AG539" s="229">
        <v>10</v>
      </c>
      <c r="AH539" s="313" t="s">
        <v>205</v>
      </c>
      <c r="AI539" s="623"/>
      <c r="AJ539" s="623"/>
      <c r="AK539" s="623"/>
      <c r="AL539" s="623"/>
      <c r="AM539" s="623"/>
      <c r="AN539" s="623"/>
      <c r="AO539" s="623"/>
      <c r="AP539" s="305">
        <f t="shared" si="499"/>
        <v>0</v>
      </c>
      <c r="AQ539" s="234">
        <v>0</v>
      </c>
      <c r="AR539" s="234">
        <v>0</v>
      </c>
      <c r="AS539" s="234">
        <v>0</v>
      </c>
      <c r="AT539" s="277">
        <f t="shared" si="500"/>
        <v>0</v>
      </c>
      <c r="AU539" s="278">
        <f t="shared" si="501"/>
        <v>0</v>
      </c>
    </row>
    <row r="540" spans="1:134" x14ac:dyDescent="0.35">
      <c r="A540" s="229">
        <v>11</v>
      </c>
      <c r="B540" s="313" t="s">
        <v>205</v>
      </c>
      <c r="C540" s="623"/>
      <c r="D540" s="623"/>
      <c r="E540" s="623"/>
      <c r="F540" s="623"/>
      <c r="G540" s="623"/>
      <c r="H540" s="623"/>
      <c r="I540" s="623"/>
      <c r="J540" s="234">
        <v>0</v>
      </c>
      <c r="K540" s="234">
        <v>0</v>
      </c>
      <c r="L540" s="234">
        <v>0</v>
      </c>
      <c r="M540" s="236">
        <f>SUM(J540:L540)</f>
        <v>0</v>
      </c>
      <c r="N540" s="223"/>
      <c r="P540" s="229">
        <v>11</v>
      </c>
      <c r="Q540" s="313" t="s">
        <v>205</v>
      </c>
      <c r="R540" s="623"/>
      <c r="S540" s="623"/>
      <c r="T540" s="623"/>
      <c r="U540" s="623"/>
      <c r="V540" s="623"/>
      <c r="W540" s="623"/>
      <c r="X540" s="623"/>
      <c r="Y540" s="164">
        <f t="shared" si="496"/>
        <v>0</v>
      </c>
      <c r="Z540" s="234">
        <v>0</v>
      </c>
      <c r="AA540" s="234">
        <v>0</v>
      </c>
      <c r="AB540" s="234">
        <v>0</v>
      </c>
      <c r="AC540" s="295">
        <f>SUM(Z540:AB540)</f>
        <v>0</v>
      </c>
      <c r="AD540" s="296">
        <f t="shared" si="498"/>
        <v>0</v>
      </c>
      <c r="AE540" s="223"/>
      <c r="AG540" s="229">
        <v>11</v>
      </c>
      <c r="AH540" s="313" t="s">
        <v>205</v>
      </c>
      <c r="AI540" s="623"/>
      <c r="AJ540" s="623"/>
      <c r="AK540" s="623"/>
      <c r="AL540" s="623"/>
      <c r="AM540" s="623"/>
      <c r="AN540" s="623"/>
      <c r="AO540" s="623"/>
      <c r="AP540" s="305">
        <f t="shared" si="499"/>
        <v>0</v>
      </c>
      <c r="AQ540" s="234">
        <v>0</v>
      </c>
      <c r="AR540" s="234">
        <v>0</v>
      </c>
      <c r="AS540" s="234">
        <v>0</v>
      </c>
      <c r="AT540" s="277">
        <f>SUM(AQ540:AS540)</f>
        <v>0</v>
      </c>
      <c r="AU540" s="278">
        <f t="shared" si="501"/>
        <v>0</v>
      </c>
    </row>
    <row r="541" spans="1:134" ht="16" thickBot="1" x14ac:dyDescent="0.4">
      <c r="A541" s="578" t="s">
        <v>36</v>
      </c>
      <c r="B541" s="579"/>
      <c r="C541" s="579"/>
      <c r="D541" s="579"/>
      <c r="E541" s="579"/>
      <c r="F541" s="579"/>
      <c r="G541" s="579"/>
      <c r="H541" s="579"/>
      <c r="I541" s="579"/>
      <c r="J541" s="250">
        <f>SUM(J530:J540)</f>
        <v>0</v>
      </c>
      <c r="K541" s="250">
        <f t="shared" ref="K541:L541" si="502">SUM(K530:K540)</f>
        <v>0</v>
      </c>
      <c r="L541" s="250">
        <f t="shared" si="502"/>
        <v>0</v>
      </c>
      <c r="M541" s="237">
        <f>SUM(J541:L541)</f>
        <v>0</v>
      </c>
      <c r="N541" s="223"/>
      <c r="P541" s="578" t="s">
        <v>36</v>
      </c>
      <c r="Q541" s="579"/>
      <c r="R541" s="579"/>
      <c r="S541" s="579"/>
      <c r="T541" s="579"/>
      <c r="U541" s="579"/>
      <c r="V541" s="579"/>
      <c r="W541" s="579"/>
      <c r="X541" s="579"/>
      <c r="Y541" s="200">
        <f t="shared" si="496"/>
        <v>0</v>
      </c>
      <c r="Z541" s="293">
        <f>SUM(Z530:Z540)</f>
        <v>0</v>
      </c>
      <c r="AA541" s="293">
        <f t="shared" ref="AA541" si="503">SUM(AA530:AA540)</f>
        <v>0</v>
      </c>
      <c r="AB541" s="293">
        <f>SUM(AB530:AB540)</f>
        <v>0</v>
      </c>
      <c r="AC541" s="293">
        <f t="shared" ref="AC541:AD541" si="504">SUM(AC530:AC540)</f>
        <v>0</v>
      </c>
      <c r="AD541" s="294">
        <f t="shared" si="504"/>
        <v>0</v>
      </c>
      <c r="AE541" s="223"/>
      <c r="AG541" s="578" t="s">
        <v>36</v>
      </c>
      <c r="AH541" s="579"/>
      <c r="AI541" s="579"/>
      <c r="AJ541" s="579"/>
      <c r="AK541" s="579"/>
      <c r="AL541" s="579"/>
      <c r="AM541" s="579"/>
      <c r="AN541" s="579"/>
      <c r="AO541" s="579"/>
      <c r="AP541" s="306">
        <f t="shared" si="499"/>
        <v>0</v>
      </c>
      <c r="AQ541" s="275">
        <f>SUM(AQ530:AQ540)</f>
        <v>0</v>
      </c>
      <c r="AR541" s="275">
        <f t="shared" ref="AR541:AU541" si="505">SUM(AR530:AR540)</f>
        <v>0</v>
      </c>
      <c r="AS541" s="275">
        <f t="shared" si="505"/>
        <v>0</v>
      </c>
      <c r="AT541" s="275">
        <f t="shared" si="505"/>
        <v>0</v>
      </c>
      <c r="AU541" s="276">
        <f t="shared" si="505"/>
        <v>0</v>
      </c>
    </row>
    <row r="542" spans="1:134" s="358" customFormat="1" ht="3.75" customHeight="1" x14ac:dyDescent="0.35">
      <c r="B542" s="281"/>
      <c r="C542" s="284"/>
      <c r="D542" s="284"/>
      <c r="E542" s="284"/>
      <c r="F542" s="284"/>
      <c r="G542" s="284"/>
      <c r="H542" s="284"/>
      <c r="I542" s="284"/>
      <c r="J542" s="283"/>
      <c r="K542" s="283"/>
      <c r="L542" s="283"/>
      <c r="M542" s="246"/>
      <c r="N542" s="223"/>
      <c r="Q542" s="281"/>
      <c r="R542" s="284"/>
      <c r="S542" s="284"/>
      <c r="T542" s="284"/>
      <c r="U542" s="284"/>
      <c r="V542" s="284"/>
      <c r="W542" s="284"/>
      <c r="X542" s="284"/>
      <c r="Y542" s="304"/>
      <c r="Z542" s="283"/>
      <c r="AA542" s="283"/>
      <c r="AB542" s="283"/>
      <c r="AC542" s="246"/>
      <c r="AD542" s="246"/>
      <c r="AE542" s="223"/>
      <c r="AH542" s="281"/>
      <c r="AI542" s="284"/>
      <c r="AJ542" s="284"/>
      <c r="AK542" s="284"/>
      <c r="AL542" s="284"/>
      <c r="AM542" s="284"/>
      <c r="AN542" s="284"/>
      <c r="AO542" s="284"/>
      <c r="AP542" s="304"/>
      <c r="AQ542" s="283"/>
      <c r="AR542" s="283"/>
      <c r="AS542" s="283"/>
      <c r="AT542" s="246"/>
      <c r="AU542" s="246"/>
      <c r="AW542" s="357"/>
      <c r="AX542" s="357"/>
      <c r="AY542" s="357"/>
      <c r="AZ542" s="357"/>
      <c r="BA542" s="357"/>
      <c r="BB542" s="357"/>
      <c r="BC542" s="357"/>
      <c r="BD542" s="357"/>
      <c r="BE542" s="357"/>
      <c r="BF542" s="357"/>
      <c r="BG542" s="357"/>
      <c r="BH542" s="357"/>
      <c r="BI542" s="357"/>
      <c r="BJ542" s="357"/>
      <c r="BK542" s="357"/>
      <c r="BL542" s="357"/>
      <c r="BM542" s="357"/>
      <c r="BN542" s="357"/>
      <c r="BO542" s="357"/>
      <c r="BP542" s="357"/>
      <c r="BQ542" s="357"/>
      <c r="BR542" s="357"/>
      <c r="BS542" s="357"/>
      <c r="BT542" s="357"/>
      <c r="BU542" s="357"/>
      <c r="BV542" s="357"/>
      <c r="BW542" s="357"/>
      <c r="BX542" s="357"/>
      <c r="BY542" s="357"/>
      <c r="BZ542" s="357"/>
      <c r="CA542" s="357"/>
      <c r="CB542" s="357"/>
      <c r="CC542" s="357"/>
      <c r="CD542" s="357"/>
      <c r="CE542" s="357"/>
      <c r="CF542" s="357"/>
      <c r="CG542" s="357"/>
      <c r="CH542" s="357"/>
      <c r="CI542" s="357"/>
      <c r="CJ542" s="357"/>
      <c r="CK542" s="357"/>
      <c r="CL542" s="357"/>
      <c r="CM542" s="357"/>
      <c r="CN542" s="357"/>
      <c r="CO542" s="357"/>
      <c r="CP542" s="357"/>
      <c r="CQ542" s="357"/>
      <c r="CR542" s="357"/>
      <c r="CS542" s="357"/>
      <c r="CT542" s="357"/>
      <c r="CU542" s="357"/>
      <c r="CV542" s="357"/>
      <c r="CW542" s="357"/>
      <c r="CX542" s="357"/>
      <c r="CY542" s="357"/>
      <c r="CZ542" s="357"/>
      <c r="DA542" s="357"/>
      <c r="DB542" s="357"/>
      <c r="DC542" s="357"/>
      <c r="DD542" s="357"/>
      <c r="DE542" s="357"/>
      <c r="DF542" s="357"/>
      <c r="DG542" s="357"/>
      <c r="DH542" s="357"/>
      <c r="DI542" s="357"/>
      <c r="DJ542" s="357"/>
      <c r="DK542" s="357"/>
      <c r="DL542" s="357"/>
      <c r="DM542" s="357"/>
      <c r="DN542" s="357"/>
      <c r="DO542" s="357"/>
      <c r="DP542" s="357"/>
      <c r="DQ542" s="357"/>
      <c r="DR542" s="357"/>
      <c r="DS542" s="357"/>
      <c r="DT542" s="357"/>
      <c r="DU542" s="357"/>
      <c r="DV542" s="357"/>
      <c r="DW542" s="357"/>
      <c r="DX542" s="357"/>
      <c r="DY542" s="357"/>
      <c r="DZ542" s="357"/>
      <c r="EA542" s="357"/>
      <c r="EB542" s="357"/>
      <c r="EC542" s="357"/>
      <c r="ED542" s="357"/>
    </row>
    <row r="543" spans="1:134" ht="3.75" customHeight="1" thickBot="1" x14ac:dyDescent="0.4">
      <c r="A543" s="242"/>
      <c r="B543" s="242"/>
      <c r="C543" s="242"/>
      <c r="D543" s="242"/>
      <c r="E543" s="242"/>
      <c r="F543" s="242"/>
      <c r="G543" s="242"/>
      <c r="H543" s="242"/>
      <c r="I543" s="413"/>
      <c r="J543" s="246"/>
      <c r="K543" s="246"/>
      <c r="L543" s="246"/>
      <c r="M543" s="246"/>
      <c r="N543" s="223"/>
      <c r="P543" s="242"/>
      <c r="Q543" s="242"/>
      <c r="R543" s="242"/>
      <c r="S543" s="242"/>
      <c r="T543" s="242"/>
      <c r="U543" s="242"/>
      <c r="V543" s="242"/>
      <c r="W543" s="242"/>
      <c r="X543" s="413"/>
      <c r="Y543" s="246"/>
      <c r="Z543" s="246"/>
      <c r="AA543" s="246"/>
      <c r="AB543" s="246"/>
      <c r="AC543" s="246"/>
      <c r="AD543" s="246"/>
      <c r="AE543" s="223"/>
      <c r="AG543" s="242"/>
      <c r="AH543" s="242"/>
      <c r="AI543" s="242"/>
      <c r="AJ543" s="242"/>
      <c r="AK543" s="242"/>
      <c r="AL543" s="242"/>
      <c r="AM543" s="242"/>
      <c r="AN543" s="242"/>
      <c r="AO543" s="413"/>
      <c r="AP543" s="246"/>
      <c r="AQ543" s="246"/>
      <c r="AR543" s="246"/>
      <c r="AS543" s="246"/>
      <c r="AT543" s="246"/>
      <c r="AU543" s="246"/>
    </row>
    <row r="544" spans="1:134" x14ac:dyDescent="0.35">
      <c r="A544" s="544" t="s">
        <v>189</v>
      </c>
      <c r="B544" s="545"/>
      <c r="C544" s="545"/>
      <c r="D544" s="545"/>
      <c r="E544" s="545"/>
      <c r="F544" s="545"/>
      <c r="G544" s="545"/>
      <c r="H544" s="545"/>
      <c r="I544" s="545"/>
      <c r="J544" s="244">
        <f>SUM(J541, J527, J521, H514)</f>
        <v>0</v>
      </c>
      <c r="K544" s="244">
        <f>SUM(K541, K527, K521, K514)</f>
        <v>0</v>
      </c>
      <c r="L544" s="244">
        <f>SUM(L541, L527, L521, L514)</f>
        <v>0</v>
      </c>
      <c r="M544" s="245">
        <f>SUM(J544:L544)</f>
        <v>0</v>
      </c>
      <c r="N544" s="223"/>
      <c r="P544" s="544" t="s">
        <v>182</v>
      </c>
      <c r="Q544" s="545"/>
      <c r="R544" s="545"/>
      <c r="S544" s="545"/>
      <c r="T544" s="545"/>
      <c r="U544" s="545"/>
      <c r="V544" s="545"/>
      <c r="W544" s="545"/>
      <c r="X544" s="545"/>
      <c r="Y544" s="199">
        <f t="shared" ref="Y544:Y545" si="506">AU464</f>
        <v>0</v>
      </c>
      <c r="Z544" s="300">
        <f>SUM(Z541, Z527, Z521, X514)</f>
        <v>0</v>
      </c>
      <c r="AA544" s="300">
        <f>SUM(AA541, AA527, AA521, AA514)</f>
        <v>0</v>
      </c>
      <c r="AB544" s="300">
        <f>SUM(AB541, AB527, AB521, AB514, )</f>
        <v>0</v>
      </c>
      <c r="AC544" s="300">
        <f t="shared" ref="AC544" si="507">SUM(Z544:AB544)</f>
        <v>0</v>
      </c>
      <c r="AD544" s="301">
        <f>M544-AC544</f>
        <v>0</v>
      </c>
      <c r="AE544" s="246"/>
      <c r="AG544" s="544" t="s">
        <v>182</v>
      </c>
      <c r="AH544" s="545"/>
      <c r="AI544" s="545"/>
      <c r="AJ544" s="545"/>
      <c r="AK544" s="545"/>
      <c r="AL544" s="545"/>
      <c r="AM544" s="545"/>
      <c r="AN544" s="545"/>
      <c r="AO544" s="545"/>
      <c r="AP544" s="205">
        <f t="shared" ref="AP544:AP545" si="508">AU464</f>
        <v>0</v>
      </c>
      <c r="AQ544" s="286">
        <f>SUM(AQ541, AQ527, AQ521, AO514)</f>
        <v>0</v>
      </c>
      <c r="AR544" s="286">
        <f>SUM(AR541, AR527, AR521, AR514)</f>
        <v>0</v>
      </c>
      <c r="AS544" s="286">
        <f>SUM(AS541, AS527, AS521, AS514, )</f>
        <v>0</v>
      </c>
      <c r="AT544" s="286">
        <f t="shared" ref="AT544" si="509">SUM(AQ544:AS544)</f>
        <v>0</v>
      </c>
      <c r="AU544" s="287">
        <f>IF($S$553&lt;&gt;0, AC544+AP544-AT544, M544+AP544-AT544)</f>
        <v>0</v>
      </c>
      <c r="AV544" s="246"/>
    </row>
    <row r="545" spans="1:134" ht="16" thickBot="1" x14ac:dyDescent="0.4">
      <c r="A545" s="540" t="s">
        <v>183</v>
      </c>
      <c r="B545" s="541"/>
      <c r="C545" s="541"/>
      <c r="D545" s="541"/>
      <c r="E545" s="541"/>
      <c r="F545" s="541"/>
      <c r="G545" s="541"/>
      <c r="H545" s="541"/>
      <c r="I545" s="541"/>
      <c r="J545" s="593">
        <f>SUM(K541, L541, K527, L527, K521, L521, K514, L514)</f>
        <v>0</v>
      </c>
      <c r="K545" s="593"/>
      <c r="L545" s="593"/>
      <c r="M545" s="594"/>
      <c r="N545" s="223"/>
      <c r="P545" s="540" t="s">
        <v>183</v>
      </c>
      <c r="Q545" s="541"/>
      <c r="R545" s="541"/>
      <c r="S545" s="541"/>
      <c r="T545" s="541"/>
      <c r="U545" s="541"/>
      <c r="V545" s="541"/>
      <c r="W545" s="541"/>
      <c r="X545" s="541"/>
      <c r="Y545" s="200">
        <f t="shared" si="506"/>
        <v>0</v>
      </c>
      <c r="Z545" s="588">
        <f>SUM(AA541, AB541, AA527, AB527, AA521, AB521, AA514, AB514)</f>
        <v>0</v>
      </c>
      <c r="AA545" s="588"/>
      <c r="AB545" s="588"/>
      <c r="AC545" s="588"/>
      <c r="AD545" s="330">
        <f>M545-Z545</f>
        <v>0</v>
      </c>
      <c r="AE545" s="223"/>
      <c r="AG545" s="540" t="s">
        <v>183</v>
      </c>
      <c r="AH545" s="541"/>
      <c r="AI545" s="541"/>
      <c r="AJ545" s="541"/>
      <c r="AK545" s="541"/>
      <c r="AL545" s="541"/>
      <c r="AM545" s="541"/>
      <c r="AN545" s="541"/>
      <c r="AO545" s="541"/>
      <c r="AP545" s="306">
        <f t="shared" si="508"/>
        <v>0</v>
      </c>
      <c r="AQ545" s="539">
        <f>SUM(AR541, AS541, AR527, AS527, AR521, AS521, AR514, AS514)</f>
        <v>0</v>
      </c>
      <c r="AR545" s="539"/>
      <c r="AS545" s="539"/>
      <c r="AT545" s="539"/>
      <c r="AU545" s="276">
        <f>IF($S$553&lt;&gt;0, AC545+AP545-AQ545, M545+AP545-AQ545)</f>
        <v>0</v>
      </c>
    </row>
    <row r="546" spans="1:134" s="224" customFormat="1" ht="16" thickBot="1" x14ac:dyDescent="0.4">
      <c r="A546" s="358"/>
      <c r="B546" s="413"/>
      <c r="C546" s="413"/>
      <c r="D546" s="413"/>
      <c r="E546" s="413"/>
      <c r="F546" s="413"/>
      <c r="G546" s="413"/>
      <c r="H546" s="413"/>
      <c r="I546" s="413"/>
      <c r="J546" s="258"/>
      <c r="K546" s="258"/>
      <c r="L546" s="258"/>
      <c r="M546" s="358"/>
      <c r="N546" s="223"/>
      <c r="O546" s="357"/>
      <c r="P546" s="358"/>
      <c r="Q546" s="413"/>
      <c r="R546" s="413"/>
      <c r="S546" s="413"/>
      <c r="T546" s="413"/>
      <c r="U546" s="413"/>
      <c r="V546" s="413"/>
      <c r="W546" s="413"/>
      <c r="X546" s="413"/>
      <c r="Y546" s="258"/>
      <c r="Z546" s="258"/>
      <c r="AA546" s="258"/>
      <c r="AB546" s="358"/>
      <c r="AC546" s="358"/>
      <c r="AD546" s="358"/>
      <c r="AE546" s="223"/>
      <c r="AF546" s="357"/>
      <c r="AG546" s="358"/>
      <c r="AH546" s="413"/>
      <c r="AI546" s="413"/>
      <c r="AJ546" s="413"/>
      <c r="AK546" s="413"/>
      <c r="AL546" s="413"/>
      <c r="AM546" s="413"/>
      <c r="AN546" s="413"/>
      <c r="AO546" s="413"/>
      <c r="AP546" s="258"/>
      <c r="AQ546" s="258"/>
      <c r="AR546" s="258"/>
      <c r="AS546" s="358"/>
      <c r="AT546" s="358"/>
      <c r="AU546" s="358"/>
      <c r="AV546" s="357"/>
      <c r="AW546" s="357"/>
      <c r="AX546" s="357"/>
      <c r="AY546" s="357"/>
      <c r="AZ546" s="357"/>
      <c r="BA546" s="357"/>
      <c r="BB546" s="357"/>
      <c r="BC546" s="357"/>
      <c r="BD546" s="357"/>
      <c r="BE546" s="357"/>
      <c r="BF546" s="357"/>
      <c r="BG546" s="357"/>
      <c r="BH546" s="357"/>
      <c r="BI546" s="357"/>
      <c r="BJ546" s="357"/>
      <c r="BK546" s="357"/>
      <c r="BL546" s="357"/>
      <c r="BM546" s="357"/>
      <c r="BN546" s="357"/>
      <c r="BO546" s="357"/>
      <c r="BP546" s="357"/>
      <c r="BQ546" s="357"/>
      <c r="BR546" s="357"/>
      <c r="BS546" s="357"/>
      <c r="BT546" s="357"/>
      <c r="BU546" s="357"/>
      <c r="BV546" s="357"/>
      <c r="BW546" s="357"/>
      <c r="BX546" s="357"/>
      <c r="BY546" s="357"/>
      <c r="BZ546" s="357"/>
      <c r="CA546" s="357"/>
      <c r="CB546" s="357"/>
      <c r="CC546" s="357"/>
      <c r="CD546" s="357"/>
      <c r="CE546" s="357"/>
      <c r="CF546" s="357"/>
      <c r="CG546" s="357"/>
      <c r="CH546" s="357"/>
      <c r="CI546" s="357"/>
      <c r="CJ546" s="357"/>
      <c r="CK546" s="357"/>
      <c r="CL546" s="357"/>
      <c r="CM546" s="357"/>
      <c r="CN546" s="357"/>
      <c r="CO546" s="357"/>
      <c r="CP546" s="357"/>
      <c r="CQ546" s="357"/>
      <c r="CR546" s="357"/>
      <c r="CS546" s="357"/>
      <c r="CT546" s="357"/>
      <c r="CU546" s="357"/>
      <c r="CV546" s="357"/>
      <c r="CW546" s="357"/>
      <c r="CX546" s="357"/>
      <c r="CY546" s="357"/>
      <c r="CZ546" s="357"/>
      <c r="DA546" s="357"/>
      <c r="DB546" s="357"/>
      <c r="DC546" s="357"/>
      <c r="DD546" s="357"/>
      <c r="DE546" s="357"/>
      <c r="DF546" s="357"/>
      <c r="DG546" s="357"/>
      <c r="DH546" s="357"/>
      <c r="DI546" s="357"/>
      <c r="DJ546" s="357"/>
      <c r="DK546" s="357"/>
      <c r="DL546" s="357"/>
      <c r="DM546" s="357"/>
      <c r="DN546" s="357"/>
      <c r="DO546" s="357"/>
      <c r="DP546" s="357"/>
      <c r="DQ546" s="357"/>
      <c r="DR546" s="357"/>
      <c r="DS546" s="357"/>
      <c r="DT546" s="357"/>
      <c r="DU546" s="357"/>
      <c r="DV546" s="357"/>
      <c r="DW546" s="357"/>
      <c r="DX546" s="357"/>
      <c r="DY546" s="357"/>
      <c r="DZ546" s="357"/>
      <c r="EA546" s="357"/>
      <c r="EB546" s="357"/>
      <c r="EC546" s="357"/>
      <c r="ED546" s="357"/>
    </row>
    <row r="547" spans="1:134" s="242" customFormat="1" x14ac:dyDescent="0.35">
      <c r="A547" s="502" t="s">
        <v>100</v>
      </c>
      <c r="B547" s="503"/>
      <c r="C547" s="503"/>
      <c r="D547" s="503"/>
      <c r="E547" s="503"/>
      <c r="F547" s="503"/>
      <c r="G547" s="503"/>
      <c r="H547" s="503"/>
      <c r="I547" s="503"/>
      <c r="J547" s="425" t="s">
        <v>17</v>
      </c>
      <c r="K547" s="542" t="s">
        <v>4</v>
      </c>
      <c r="L547" s="542"/>
      <c r="M547" s="418" t="s">
        <v>49</v>
      </c>
      <c r="N547" s="261"/>
      <c r="P547" s="502" t="s">
        <v>100</v>
      </c>
      <c r="Q547" s="503"/>
      <c r="R547" s="503"/>
      <c r="S547" s="503"/>
      <c r="T547" s="503"/>
      <c r="U547" s="503"/>
      <c r="V547" s="503"/>
      <c r="W547" s="503"/>
      <c r="X547" s="503"/>
      <c r="Y547" s="414" t="s">
        <v>269</v>
      </c>
      <c r="Z547" s="425" t="s">
        <v>77</v>
      </c>
      <c r="AA547" s="542" t="s">
        <v>4</v>
      </c>
      <c r="AB547" s="542"/>
      <c r="AC547" s="414" t="s">
        <v>18</v>
      </c>
      <c r="AD547" s="268" t="s">
        <v>114</v>
      </c>
      <c r="AE547" s="261"/>
      <c r="AG547" s="502" t="s">
        <v>100</v>
      </c>
      <c r="AH547" s="503"/>
      <c r="AI547" s="503"/>
      <c r="AJ547" s="503"/>
      <c r="AK547" s="503"/>
      <c r="AL547" s="503"/>
      <c r="AM547" s="503"/>
      <c r="AN547" s="503"/>
      <c r="AO547" s="503"/>
      <c r="AP547" s="414" t="s">
        <v>269</v>
      </c>
      <c r="AQ547" s="425" t="s">
        <v>212</v>
      </c>
      <c r="AR547" s="542" t="s">
        <v>4</v>
      </c>
      <c r="AS547" s="542"/>
      <c r="AT547" s="414" t="s">
        <v>214</v>
      </c>
      <c r="AU547" s="268" t="s">
        <v>284</v>
      </c>
      <c r="AW547" s="357"/>
      <c r="AX547" s="357"/>
      <c r="AY547" s="357"/>
      <c r="AZ547" s="357"/>
      <c r="BA547" s="357"/>
      <c r="BB547" s="357"/>
      <c r="BC547" s="357"/>
      <c r="BD547" s="357"/>
      <c r="BE547" s="357"/>
      <c r="BF547" s="357"/>
      <c r="BG547" s="357"/>
      <c r="BH547" s="357"/>
      <c r="BI547" s="357"/>
      <c r="BJ547" s="357"/>
      <c r="BK547" s="357"/>
      <c r="BL547" s="357"/>
      <c r="BM547" s="357"/>
      <c r="BN547" s="357"/>
      <c r="BO547" s="357"/>
      <c r="BP547" s="357"/>
      <c r="BQ547" s="357"/>
      <c r="BR547" s="357"/>
      <c r="BS547" s="357"/>
      <c r="BT547" s="357"/>
      <c r="BU547" s="357"/>
      <c r="BV547" s="357"/>
      <c r="BW547" s="357"/>
      <c r="BX547" s="357"/>
      <c r="BY547" s="357"/>
      <c r="BZ547" s="357"/>
      <c r="CA547" s="357"/>
      <c r="CB547" s="357"/>
      <c r="CC547" s="357"/>
      <c r="CD547" s="357"/>
      <c r="CE547" s="357"/>
      <c r="CF547" s="357"/>
      <c r="CG547" s="357"/>
      <c r="CH547" s="357"/>
      <c r="CI547" s="357"/>
      <c r="CJ547" s="357"/>
      <c r="CK547" s="357"/>
      <c r="CL547" s="357"/>
      <c r="CM547" s="357"/>
      <c r="CN547" s="357"/>
      <c r="CO547" s="357"/>
      <c r="CP547" s="357"/>
      <c r="CQ547" s="357"/>
      <c r="CR547" s="357"/>
      <c r="CS547" s="357"/>
      <c r="CT547" s="357"/>
      <c r="CU547" s="357"/>
      <c r="CV547" s="357"/>
      <c r="CW547" s="357"/>
      <c r="CX547" s="357"/>
      <c r="CY547" s="357"/>
      <c r="CZ547" s="357"/>
      <c r="DA547" s="357"/>
      <c r="DB547" s="357"/>
      <c r="DC547" s="357"/>
      <c r="DD547" s="357"/>
      <c r="DE547" s="357"/>
      <c r="DF547" s="357"/>
      <c r="DG547" s="357"/>
      <c r="DH547" s="357"/>
      <c r="DI547" s="357"/>
      <c r="DJ547" s="357"/>
      <c r="DK547" s="357"/>
      <c r="DL547" s="357"/>
      <c r="DM547" s="357"/>
      <c r="DN547" s="357"/>
      <c r="DO547" s="357"/>
      <c r="DP547" s="357"/>
      <c r="DQ547" s="357"/>
      <c r="DR547" s="357"/>
      <c r="DS547" s="357"/>
      <c r="DT547" s="357"/>
      <c r="DU547" s="357"/>
      <c r="DV547" s="357"/>
      <c r="DW547" s="357"/>
      <c r="DX547" s="357"/>
      <c r="DY547" s="357"/>
      <c r="DZ547" s="357"/>
      <c r="EA547" s="357"/>
      <c r="EB547" s="357"/>
      <c r="EC547" s="357"/>
      <c r="ED547" s="357"/>
    </row>
    <row r="548" spans="1:134" ht="16" thickBot="1" x14ac:dyDescent="0.4">
      <c r="A548" s="540" t="s">
        <v>37</v>
      </c>
      <c r="B548" s="541"/>
      <c r="C548" s="541"/>
      <c r="D548" s="541"/>
      <c r="E548" s="541"/>
      <c r="F548" s="541"/>
      <c r="G548" s="541"/>
      <c r="H548" s="541"/>
      <c r="I548" s="541"/>
      <c r="J548" s="243">
        <f>(SUM(J541, J527, J521, H514))*'Cumulative Budget'!$G$36</f>
        <v>0</v>
      </c>
      <c r="K548" s="593">
        <f>(SUM(K541, L541, K527, L527, K521, L521, K514, L514))*'Cumulative Budget'!$G$36</f>
        <v>0</v>
      </c>
      <c r="L548" s="593"/>
      <c r="M548" s="237">
        <f t="shared" ref="M548" si="510">SUM(J548:L548)</f>
        <v>0</v>
      </c>
      <c r="N548" s="223"/>
      <c r="P548" s="540" t="s">
        <v>37</v>
      </c>
      <c r="Q548" s="541"/>
      <c r="R548" s="541"/>
      <c r="S548" s="541"/>
      <c r="T548" s="541"/>
      <c r="U548" s="541"/>
      <c r="V548" s="541"/>
      <c r="W548" s="541"/>
      <c r="X548" s="541"/>
      <c r="Y548" s="200">
        <f t="shared" ref="Y548" si="511">AU468</f>
        <v>0</v>
      </c>
      <c r="Z548" s="302">
        <f>(SUM(Z541, Z527, Z521, X514))*'Cumulative Budget'!$G$36</f>
        <v>0</v>
      </c>
      <c r="AA548" s="588">
        <f>(SUM(AA541, AB541, AA527, AB527, AA521, AB521, AA514, AB514))*'Cumulative Budget'!$G$36</f>
        <v>0</v>
      </c>
      <c r="AB548" s="588"/>
      <c r="AC548" s="293">
        <f t="shared" ref="AC548" si="512">SUM(Z548:AB548)</f>
        <v>0</v>
      </c>
      <c r="AD548" s="294">
        <f t="shared" ref="AD548" si="513">M548-AC548</f>
        <v>0</v>
      </c>
      <c r="AE548" s="223"/>
      <c r="AG548" s="540" t="s">
        <v>37</v>
      </c>
      <c r="AH548" s="541"/>
      <c r="AI548" s="541"/>
      <c r="AJ548" s="541"/>
      <c r="AK548" s="541"/>
      <c r="AL548" s="541"/>
      <c r="AM548" s="541"/>
      <c r="AN548" s="541"/>
      <c r="AO548" s="541"/>
      <c r="AP548" s="306">
        <f t="shared" ref="AP548:AP550" si="514">AU468</f>
        <v>0</v>
      </c>
      <c r="AQ548" s="443">
        <v>0</v>
      </c>
      <c r="AR548" s="563">
        <v>0</v>
      </c>
      <c r="AS548" s="563"/>
      <c r="AT548" s="275">
        <f>SUM(AQ548:AS548)</f>
        <v>0</v>
      </c>
      <c r="AU548" s="276">
        <f>IF($S$553&lt;&gt;0, AC548+AP548-AT548, M548+AP548-AT548)</f>
        <v>0</v>
      </c>
    </row>
    <row r="549" spans="1:134" s="358" customFormat="1" ht="16" thickBot="1" x14ac:dyDescent="0.4">
      <c r="A549" s="359" t="s">
        <v>99</v>
      </c>
      <c r="B549" s="359"/>
      <c r="J549" s="233"/>
      <c r="K549" s="233"/>
      <c r="L549" s="233"/>
      <c r="M549" s="233"/>
      <c r="N549" s="223"/>
      <c r="O549" s="357"/>
      <c r="P549" s="359" t="s">
        <v>99</v>
      </c>
      <c r="Q549" s="359"/>
      <c r="Z549" s="233"/>
      <c r="AA549" s="233"/>
      <c r="AB549" s="233"/>
      <c r="AC549" s="233"/>
      <c r="AD549" s="233"/>
      <c r="AE549" s="223"/>
      <c r="AG549" s="359" t="s">
        <v>99</v>
      </c>
      <c r="AH549" s="359"/>
      <c r="AQ549" s="233"/>
      <c r="AR549" s="233"/>
      <c r="AS549" s="233"/>
      <c r="AT549" s="233"/>
      <c r="AU549" s="233"/>
      <c r="AV549" s="357"/>
      <c r="AW549" s="357"/>
      <c r="AX549" s="357"/>
      <c r="AY549" s="357"/>
      <c r="AZ549" s="357"/>
      <c r="BA549" s="357"/>
      <c r="BB549" s="357"/>
      <c r="BC549" s="357"/>
      <c r="BD549" s="357"/>
      <c r="BE549" s="357"/>
      <c r="BF549" s="357"/>
      <c r="BG549" s="357"/>
      <c r="BH549" s="357"/>
      <c r="BI549" s="357"/>
      <c r="BJ549" s="357"/>
      <c r="BK549" s="357"/>
      <c r="BL549" s="357"/>
      <c r="BM549" s="357"/>
      <c r="BN549" s="357"/>
      <c r="BO549" s="357"/>
      <c r="BP549" s="357"/>
      <c r="BQ549" s="357"/>
      <c r="BR549" s="357"/>
      <c r="BS549" s="357"/>
      <c r="BT549" s="357"/>
      <c r="BU549" s="357"/>
      <c r="BV549" s="357"/>
      <c r="BW549" s="357"/>
      <c r="BX549" s="357"/>
      <c r="BY549" s="357"/>
      <c r="BZ549" s="357"/>
      <c r="CA549" s="357"/>
      <c r="CB549" s="357"/>
      <c r="CC549" s="357"/>
      <c r="CD549" s="357"/>
      <c r="CE549" s="357"/>
      <c r="CF549" s="357"/>
      <c r="CG549" s="357"/>
      <c r="CH549" s="357"/>
      <c r="CI549" s="357"/>
      <c r="CJ549" s="357"/>
      <c r="CK549" s="357"/>
      <c r="CL549" s="357"/>
      <c r="CM549" s="357"/>
      <c r="CN549" s="357"/>
      <c r="CO549" s="357"/>
      <c r="CP549" s="357"/>
      <c r="CQ549" s="357"/>
      <c r="CR549" s="357"/>
      <c r="CS549" s="357"/>
      <c r="CT549" s="357"/>
      <c r="CU549" s="357"/>
      <c r="CV549" s="357"/>
      <c r="CW549" s="357"/>
      <c r="CX549" s="357"/>
      <c r="CY549" s="357"/>
      <c r="CZ549" s="357"/>
      <c r="DA549" s="357"/>
      <c r="DB549" s="357"/>
      <c r="DC549" s="357"/>
      <c r="DD549" s="357"/>
      <c r="DE549" s="357"/>
      <c r="DF549" s="357"/>
      <c r="DG549" s="357"/>
      <c r="DH549" s="357"/>
      <c r="DI549" s="357"/>
      <c r="DJ549" s="357"/>
      <c r="DK549" s="357"/>
      <c r="DL549" s="357"/>
      <c r="DM549" s="357"/>
      <c r="DN549" s="357"/>
      <c r="DO549" s="357"/>
      <c r="DP549" s="357"/>
      <c r="DQ549" s="357"/>
      <c r="DR549" s="357"/>
      <c r="DS549" s="357"/>
      <c r="DT549" s="357"/>
      <c r="DU549" s="357"/>
      <c r="DV549" s="357"/>
      <c r="DW549" s="357"/>
      <c r="DX549" s="357"/>
      <c r="DY549" s="357"/>
      <c r="DZ549" s="357"/>
      <c r="EA549" s="357"/>
      <c r="EB549" s="357"/>
      <c r="EC549" s="357"/>
      <c r="ED549" s="357"/>
    </row>
    <row r="550" spans="1:134" s="331" customFormat="1" ht="16" thickBot="1" x14ac:dyDescent="0.4">
      <c r="A550" s="621" t="s">
        <v>101</v>
      </c>
      <c r="B550" s="622"/>
      <c r="C550" s="622"/>
      <c r="D550" s="622"/>
      <c r="E550" s="622"/>
      <c r="F550" s="622"/>
      <c r="G550" s="622"/>
      <c r="H550" s="622"/>
      <c r="I550" s="622"/>
      <c r="J550" s="239">
        <f xml:space="preserve"> SUM(J548, J541, J527, J521, H514)</f>
        <v>0</v>
      </c>
      <c r="K550" s="211">
        <f xml:space="preserve"> SUM(K548, K541, K527, K521, K514)</f>
        <v>0</v>
      </c>
      <c r="L550" s="239">
        <f xml:space="preserve"> SUM(L541, L527, L521, L514)</f>
        <v>0</v>
      </c>
      <c r="M550" s="240">
        <f>SUM(J550:L550)</f>
        <v>0</v>
      </c>
      <c r="N550" s="246"/>
      <c r="P550" s="589" t="s">
        <v>101</v>
      </c>
      <c r="Q550" s="590"/>
      <c r="R550" s="590"/>
      <c r="S550" s="590"/>
      <c r="T550" s="590"/>
      <c r="U550" s="590"/>
      <c r="V550" s="590"/>
      <c r="W550" s="590"/>
      <c r="X550" s="590"/>
      <c r="Y550" s="201">
        <f t="shared" ref="Y550" si="515">AU470</f>
        <v>0</v>
      </c>
      <c r="Z550" s="303">
        <f xml:space="preserve"> SUM(Z548, Z541, Z527, Z521, X514)</f>
        <v>0</v>
      </c>
      <c r="AA550" s="212">
        <f xml:space="preserve"> SUM(AA548, AA541, AA527, AA521, AA514)</f>
        <v>0</v>
      </c>
      <c r="AB550" s="303">
        <f xml:space="preserve"> SUM(AB541, AB527, AB521, AB514)</f>
        <v>0</v>
      </c>
      <c r="AC550" s="297">
        <f>SUM(Z550:AB550)</f>
        <v>0</v>
      </c>
      <c r="AD550" s="298">
        <f t="shared" ref="AD550" si="516">M550-AC550</f>
        <v>0</v>
      </c>
      <c r="AE550" s="246"/>
      <c r="AG550" s="564" t="s">
        <v>101</v>
      </c>
      <c r="AH550" s="565"/>
      <c r="AI550" s="565"/>
      <c r="AJ550" s="565"/>
      <c r="AK550" s="565"/>
      <c r="AL550" s="565"/>
      <c r="AM550" s="565"/>
      <c r="AN550" s="565"/>
      <c r="AO550" s="565"/>
      <c r="AP550" s="206">
        <f t="shared" si="514"/>
        <v>0</v>
      </c>
      <c r="AQ550" s="288">
        <f xml:space="preserve"> SUM(AQ548, AQ541, AQ527, AQ521, AO514)</f>
        <v>0</v>
      </c>
      <c r="AR550" s="213">
        <f xml:space="preserve"> SUM(AR548, AR541, AR527, AR521, AR514)</f>
        <v>0</v>
      </c>
      <c r="AS550" s="288">
        <f xml:space="preserve"> SUM(AS541, AS527, AS521, AS514)</f>
        <v>0</v>
      </c>
      <c r="AT550" s="279">
        <f>SUM(AQ550:AS550)</f>
        <v>0</v>
      </c>
      <c r="AU550" s="280">
        <f>IF($S$553&lt;&gt;0, AC550+AP550-AT550, M550+AP550-AT550)</f>
        <v>0</v>
      </c>
    </row>
    <row r="551" spans="1:134" x14ac:dyDescent="0.35">
      <c r="F551" s="357"/>
      <c r="G551" s="357"/>
      <c r="N551" s="223"/>
    </row>
    <row r="552" spans="1:134" ht="16" thickBot="1" x14ac:dyDescent="0.4">
      <c r="F552" s="357"/>
      <c r="G552" s="357"/>
      <c r="S552" s="270"/>
    </row>
    <row r="553" spans="1:134" x14ac:dyDescent="0.35">
      <c r="B553" s="576" t="s">
        <v>254</v>
      </c>
      <c r="C553" s="577"/>
      <c r="D553" s="264">
        <f>J550</f>
        <v>0</v>
      </c>
      <c r="F553" s="357"/>
      <c r="G553" s="357"/>
      <c r="O553" s="309"/>
      <c r="P553" s="645" t="s">
        <v>254</v>
      </c>
      <c r="Q553" s="646"/>
      <c r="R553" s="646"/>
      <c r="S553" s="202">
        <f>Z550</f>
        <v>0</v>
      </c>
      <c r="T553" s="646" t="s">
        <v>104</v>
      </c>
      <c r="U553" s="646"/>
      <c r="V553" s="160">
        <f>D553-S553</f>
        <v>0</v>
      </c>
      <c r="W553" s="430"/>
      <c r="X553" s="601"/>
      <c r="Y553" s="601"/>
      <c r="Z553" s="430"/>
      <c r="AA553" s="430"/>
      <c r="AG553" s="642" t="s">
        <v>191</v>
      </c>
      <c r="AH553" s="548"/>
      <c r="AI553" s="637">
        <f>AQ550</f>
        <v>0</v>
      </c>
      <c r="AJ553" s="637"/>
      <c r="AK553" s="548" t="s">
        <v>196</v>
      </c>
      <c r="AL553" s="548"/>
      <c r="AM553" s="287">
        <f>IF($S$73&lt;&gt;0, S553+'Year 1'!AM633-AI553, D553+'Year 1'!AM633-AI553)</f>
        <v>0</v>
      </c>
      <c r="AO553" s="315" t="s">
        <v>89</v>
      </c>
      <c r="AP553" s="556"/>
      <c r="AQ553" s="556"/>
      <c r="AR553" s="556" t="s">
        <v>90</v>
      </c>
      <c r="AS553" s="612"/>
    </row>
    <row r="554" spans="1:134" x14ac:dyDescent="0.35">
      <c r="B554" s="535" t="s">
        <v>255</v>
      </c>
      <c r="C554" s="536"/>
      <c r="D554" s="390">
        <f>K550</f>
        <v>0</v>
      </c>
      <c r="F554" s="357"/>
      <c r="G554" s="357"/>
      <c r="O554" s="309"/>
      <c r="P554" s="585" t="s">
        <v>255</v>
      </c>
      <c r="Q554" s="586"/>
      <c r="R554" s="586"/>
      <c r="S554" s="189">
        <f>AA550</f>
        <v>0</v>
      </c>
      <c r="T554" s="586" t="s">
        <v>105</v>
      </c>
      <c r="U554" s="586"/>
      <c r="V554" s="161">
        <f>D554-S554</f>
        <v>0</v>
      </c>
      <c r="W554" s="430"/>
      <c r="X554" s="604"/>
      <c r="Y554" s="604"/>
      <c r="Z554" s="604"/>
      <c r="AA554" s="604"/>
      <c r="AG554" s="555" t="s">
        <v>192</v>
      </c>
      <c r="AH554" s="550"/>
      <c r="AI554" s="606">
        <f>AR550</f>
        <v>0</v>
      </c>
      <c r="AJ554" s="606"/>
      <c r="AK554" s="550" t="s">
        <v>197</v>
      </c>
      <c r="AL554" s="550"/>
      <c r="AM554" s="278">
        <f>IF($S$73&lt;&gt;0, S554+'Year 1'!AM634-AI554, D554+'Year 1'!AM634-AI554)</f>
        <v>0</v>
      </c>
      <c r="AO554" s="314" t="s">
        <v>91</v>
      </c>
      <c r="AP554" s="532"/>
      <c r="AQ554" s="532"/>
      <c r="AR554" s="532"/>
      <c r="AS554" s="562"/>
    </row>
    <row r="555" spans="1:134" ht="16" thickBot="1" x14ac:dyDescent="0.4">
      <c r="B555" s="535" t="s">
        <v>226</v>
      </c>
      <c r="C555" s="536"/>
      <c r="D555" s="265">
        <f>L550</f>
        <v>0</v>
      </c>
      <c r="F555" s="357"/>
      <c r="G555" s="357"/>
      <c r="O555" s="309"/>
      <c r="P555" s="585" t="s">
        <v>226</v>
      </c>
      <c r="Q555" s="586"/>
      <c r="R555" s="586"/>
      <c r="S555" s="189">
        <f>AB550</f>
        <v>0</v>
      </c>
      <c r="T555" s="586" t="s">
        <v>106</v>
      </c>
      <c r="U555" s="586"/>
      <c r="V555" s="161">
        <f>D555-S555</f>
        <v>0</v>
      </c>
      <c r="W555" s="430"/>
      <c r="X555" s="601"/>
      <c r="Y555" s="601"/>
      <c r="Z555" s="430"/>
      <c r="AA555" s="430"/>
      <c r="AG555" s="555" t="s">
        <v>193</v>
      </c>
      <c r="AH555" s="550"/>
      <c r="AI555" s="606">
        <f>AS550</f>
        <v>0</v>
      </c>
      <c r="AJ555" s="606"/>
      <c r="AK555" s="550" t="s">
        <v>198</v>
      </c>
      <c r="AL555" s="550"/>
      <c r="AM555" s="278">
        <f>IF($S$73&lt;&gt;0, S555+'Year 1'!AM635-AI555, D555+'Year 1'!AM635-AI555)</f>
        <v>0</v>
      </c>
      <c r="AO555" s="318" t="s">
        <v>92</v>
      </c>
      <c r="AP555" s="557"/>
      <c r="AQ555" s="557"/>
      <c r="AR555" s="557" t="s">
        <v>90</v>
      </c>
      <c r="AS555" s="613"/>
    </row>
    <row r="556" spans="1:134" ht="16" thickBot="1" x14ac:dyDescent="0.4">
      <c r="B556" s="535" t="s">
        <v>256</v>
      </c>
      <c r="C556" s="536"/>
      <c r="D556" s="390">
        <f>K550+L550</f>
        <v>0</v>
      </c>
      <c r="F556" s="357"/>
      <c r="G556" s="357"/>
      <c r="O556" s="309"/>
      <c r="P556" s="585" t="s">
        <v>256</v>
      </c>
      <c r="Q556" s="586"/>
      <c r="R556" s="586"/>
      <c r="S556" s="189">
        <f>SUM(S554:S555)</f>
        <v>0</v>
      </c>
      <c r="T556" s="586" t="s">
        <v>107</v>
      </c>
      <c r="U556" s="586"/>
      <c r="V556" s="161">
        <f>D556-S556</f>
        <v>0</v>
      </c>
      <c r="W556" s="431"/>
      <c r="X556" s="431"/>
      <c r="Y556" s="431"/>
      <c r="Z556" s="431"/>
      <c r="AA556" s="431"/>
      <c r="AG556" s="555" t="s">
        <v>194</v>
      </c>
      <c r="AH556" s="550"/>
      <c r="AI556" s="606">
        <f>SUM(AI554:AI555)</f>
        <v>0</v>
      </c>
      <c r="AJ556" s="606"/>
      <c r="AK556" s="550" t="s">
        <v>200</v>
      </c>
      <c r="AL556" s="550"/>
      <c r="AM556" s="278">
        <f>IF($S$73&lt;&gt;0, S556+'Year 1'!AM636-AI556, D556+'Year 1'!AM636-AI556)</f>
        <v>0</v>
      </c>
      <c r="AO556" s="431"/>
      <c r="AP556" s="431"/>
      <c r="AQ556" s="431"/>
      <c r="AR556" s="431"/>
      <c r="AS556" s="431"/>
    </row>
    <row r="557" spans="1:134" ht="16" thickBot="1" x14ac:dyDescent="0.4">
      <c r="B557" s="535" t="s">
        <v>257</v>
      </c>
      <c r="C557" s="536"/>
      <c r="D557" s="265">
        <f>M550</f>
        <v>0</v>
      </c>
      <c r="F557" s="357"/>
      <c r="G557" s="357"/>
      <c r="O557" s="309"/>
      <c r="P557" s="585" t="s">
        <v>257</v>
      </c>
      <c r="Q557" s="586"/>
      <c r="R557" s="586"/>
      <c r="S557" s="189">
        <f>AC550</f>
        <v>0</v>
      </c>
      <c r="T557" s="580" t="s">
        <v>108</v>
      </c>
      <c r="U557" s="580"/>
      <c r="V557" s="196">
        <f>D557-S557</f>
        <v>0</v>
      </c>
      <c r="W557" s="602"/>
      <c r="X557" s="602"/>
      <c r="Y557" s="604"/>
      <c r="Z557" s="604"/>
      <c r="AA557" s="604"/>
      <c r="AB557" s="358"/>
      <c r="AC557" s="358"/>
      <c r="AD557" s="358"/>
      <c r="AG557" s="555" t="s">
        <v>285</v>
      </c>
      <c r="AH557" s="550"/>
      <c r="AI557" s="606">
        <f>AT550</f>
        <v>0</v>
      </c>
      <c r="AJ557" s="606"/>
      <c r="AK557" s="611" t="s">
        <v>286</v>
      </c>
      <c r="AL557" s="611"/>
      <c r="AM557" s="312">
        <f>IF($S$73&lt;&gt;0, S557+'Year 1'!AM637-AI557, D557+'Year 1'!AM637-AI557)</f>
        <v>0</v>
      </c>
      <c r="AO557" s="428" t="s">
        <v>93</v>
      </c>
      <c r="AP557" s="429"/>
      <c r="AQ557" s="630"/>
      <c r="AR557" s="630"/>
      <c r="AS557" s="631"/>
      <c r="AT557" s="358"/>
      <c r="AU557" s="358"/>
    </row>
    <row r="558" spans="1:134" x14ac:dyDescent="0.35">
      <c r="B558" s="535" t="s">
        <v>174</v>
      </c>
      <c r="C558" s="536"/>
      <c r="D558" s="324" t="e">
        <f>L550/K550</f>
        <v>#DIV/0!</v>
      </c>
      <c r="F558" s="357"/>
      <c r="G558" s="357"/>
      <c r="O558" s="309"/>
      <c r="P558" s="585" t="s">
        <v>174</v>
      </c>
      <c r="Q558" s="586"/>
      <c r="R558" s="586"/>
      <c r="S558" s="203" t="e">
        <f>S555/S554</f>
        <v>#DIV/0!</v>
      </c>
      <c r="T558" s="188"/>
      <c r="U558" s="188"/>
      <c r="V558" s="190"/>
      <c r="W558" s="358"/>
      <c r="X558" s="358"/>
      <c r="Y558" s="358"/>
      <c r="Z558" s="358"/>
      <c r="AA558" s="358"/>
      <c r="AG558" s="535" t="s">
        <v>208</v>
      </c>
      <c r="AH558" s="617"/>
      <c r="AI558" s="607" t="e">
        <f>AQ548/AQ550</f>
        <v>#DIV/0!</v>
      </c>
      <c r="AJ558" s="608"/>
      <c r="AK558" s="167"/>
      <c r="AL558" s="166"/>
      <c r="AM558" s="166"/>
      <c r="AO558" s="358"/>
      <c r="AP558" s="358"/>
      <c r="AQ558" s="358"/>
      <c r="AR558" s="358"/>
      <c r="AS558" s="358"/>
    </row>
    <row r="559" spans="1:134" ht="16" thickBot="1" x14ac:dyDescent="0.4">
      <c r="B559" s="537" t="s">
        <v>144</v>
      </c>
      <c r="C559" s="538"/>
      <c r="D559" s="266" t="e">
        <f>D562 &amp; D563 &amp; D564</f>
        <v>#DIV/0!</v>
      </c>
      <c r="F559" s="357"/>
      <c r="G559" s="357"/>
      <c r="O559" s="309"/>
      <c r="P559" s="638" t="s">
        <v>144</v>
      </c>
      <c r="Q559" s="580"/>
      <c r="R559" s="580"/>
      <c r="S559" s="204" t="e">
        <f>S562 &amp; S563 &amp; S564</f>
        <v>#DIV/0!</v>
      </c>
      <c r="T559" s="188"/>
      <c r="U559" s="188"/>
      <c r="V559" s="190"/>
      <c r="AG559" s="537" t="s">
        <v>209</v>
      </c>
      <c r="AH559" s="538"/>
      <c r="AI559" s="647" t="e">
        <f>AR548/(AR550+AS550)</f>
        <v>#DIV/0!</v>
      </c>
      <c r="AJ559" s="648"/>
    </row>
    <row r="560" spans="1:134" x14ac:dyDescent="0.35">
      <c r="F560" s="357"/>
      <c r="G560" s="357"/>
      <c r="S560" s="166"/>
    </row>
    <row r="561" spans="4:19" x14ac:dyDescent="0.35">
      <c r="F561" s="357"/>
      <c r="G561" s="357"/>
    </row>
    <row r="562" spans="4:19" x14ac:dyDescent="0.35">
      <c r="D562" s="357" t="e">
        <f>D553/D553</f>
        <v>#DIV/0!</v>
      </c>
      <c r="F562" s="357"/>
      <c r="G562" s="357"/>
      <c r="S562" s="357" t="e">
        <f>S553/S553</f>
        <v>#DIV/0!</v>
      </c>
    </row>
    <row r="563" spans="4:19" x14ac:dyDescent="0.35">
      <c r="D563" s="357" t="s">
        <v>145</v>
      </c>
      <c r="F563" s="357"/>
      <c r="G563" s="357"/>
      <c r="S563" s="357" t="s">
        <v>145</v>
      </c>
    </row>
    <row r="564" spans="4:19" x14ac:dyDescent="0.35">
      <c r="D564" s="225" t="e">
        <f>D556/D553</f>
        <v>#DIV/0!</v>
      </c>
      <c r="F564" s="357"/>
      <c r="G564" s="357"/>
      <c r="S564" s="225" t="e">
        <f>S556/S553</f>
        <v>#DIV/0!</v>
      </c>
    </row>
    <row r="565" spans="4:19" x14ac:dyDescent="0.35">
      <c r="F565" s="357"/>
      <c r="G565" s="357"/>
    </row>
    <row r="566" spans="4:19" x14ac:dyDescent="0.35">
      <c r="F566" s="357"/>
      <c r="G566" s="357"/>
    </row>
  </sheetData>
  <sheetProtection algorithmName="SHA-512" hashValue="LbwQTGlUO0ZbKKcLADQL9CdKsovb5xNwL6pkddpKTqishw/K6zs1fwGdnjD+zaq1ko9yEamlCrNE8RKhj36Y9Q==" saltValue="La4NiB7hknuAkBRUH5Kq/A==" spinCount="100000" sheet="1" objects="1" scenarios="1" formatCells="0" formatColumns="0" formatRows="0" insertColumns="0"/>
  <mergeCells count="1857">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R377:X377"/>
    <mergeCell ref="AI377:AO377"/>
    <mergeCell ref="C378:I378"/>
    <mergeCell ref="R378:X378"/>
    <mergeCell ref="AI378:AO378"/>
    <mergeCell ref="C379:I379"/>
    <mergeCell ref="R379:X379"/>
    <mergeCell ref="AI379:AO379"/>
    <mergeCell ref="C376:I376"/>
    <mergeCell ref="R376:X376"/>
    <mergeCell ref="AI376:AO376"/>
    <mergeCell ref="C371:I371"/>
    <mergeCell ref="R371:X371"/>
    <mergeCell ref="AI371:AO371"/>
    <mergeCell ref="C372:I372"/>
    <mergeCell ref="R372:X372"/>
    <mergeCell ref="AI372:AO372"/>
    <mergeCell ref="C370:I370"/>
    <mergeCell ref="R370:X370"/>
    <mergeCell ref="AI370:AO370"/>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1DC22DC5-2DFD-438F-9607-5549DE4D2136}"/>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944D-7AC5-40B6-AB71-48C115D23307}">
  <sheetPr>
    <tabColor theme="2"/>
  </sheetPr>
  <dimension ref="A1:ED566"/>
  <sheetViews>
    <sheetView zoomScale="50" zoomScaleNormal="50" workbookViewId="0">
      <selection activeCell="C4" sqref="C4:L4"/>
    </sheetView>
  </sheetViews>
  <sheetFormatPr defaultColWidth="8.54296875" defaultRowHeight="15.5" x14ac:dyDescent="0.35"/>
  <cols>
    <col min="1" max="1" width="5.1796875" style="357" customWidth="1"/>
    <col min="2" max="2" width="46.453125" style="357" bestFit="1" customWidth="1"/>
    <col min="3" max="3" width="13.1796875" style="357" customWidth="1"/>
    <col min="4" max="4" width="22.81640625" style="357" bestFit="1" customWidth="1"/>
    <col min="5" max="5" width="20.453125" style="357" bestFit="1" customWidth="1"/>
    <col min="6" max="7" width="22.1796875" style="224" bestFit="1" customWidth="1"/>
    <col min="8" max="8" width="22.81640625" style="357" bestFit="1" customWidth="1"/>
    <col min="9" max="9" width="22.1796875" style="357" bestFit="1" customWidth="1"/>
    <col min="10" max="10" width="24.81640625" style="357" bestFit="1" customWidth="1"/>
    <col min="11" max="11" width="22.81640625" style="357" bestFit="1" customWidth="1"/>
    <col min="12" max="12" width="22.1796875" style="357" bestFit="1" customWidth="1"/>
    <col min="13" max="13" width="22.81640625" style="357" bestFit="1" customWidth="1"/>
    <col min="14" max="14" width="5.81640625" style="358" customWidth="1"/>
    <col min="15" max="15" width="5.81640625" style="357" customWidth="1"/>
    <col min="16" max="16" width="4.81640625" style="357" customWidth="1"/>
    <col min="17" max="17" width="37.1796875" style="357" customWidth="1"/>
    <col min="18" max="18" width="27.6328125" style="357" customWidth="1"/>
    <col min="19" max="19" width="22.81640625" style="357" customWidth="1"/>
    <col min="20" max="20" width="23.1796875" style="357" customWidth="1"/>
    <col min="21" max="21" width="20.453125" style="357" customWidth="1"/>
    <col min="22" max="23" width="22.1796875" style="357" customWidth="1"/>
    <col min="24" max="24" width="22.81640625" style="357" customWidth="1"/>
    <col min="25" max="25" width="22.1796875" style="357" customWidth="1"/>
    <col min="26" max="26" width="24.81640625" style="357" customWidth="1"/>
    <col min="27" max="27" width="22.81640625" style="357" customWidth="1"/>
    <col min="28" max="28" width="22.1796875" style="357" customWidth="1"/>
    <col min="29" max="29" width="32.81640625" style="357" customWidth="1"/>
    <col min="30" max="30" width="23.1796875" style="357" customWidth="1"/>
    <col min="31" max="32" width="8.54296875" style="357" customWidth="1"/>
    <col min="33" max="33" width="4.81640625" style="357" customWidth="1"/>
    <col min="34" max="34" width="37.1796875" style="357" customWidth="1"/>
    <col min="35" max="35" width="39.81640625" style="357" customWidth="1"/>
    <col min="36" max="36" width="22.81640625" style="357" customWidth="1"/>
    <col min="37" max="37" width="23.1796875" style="357" customWidth="1"/>
    <col min="38" max="38" width="20.453125" style="357" customWidth="1"/>
    <col min="39" max="40" width="22.1796875" style="357" customWidth="1"/>
    <col min="41" max="41" width="22.81640625" style="357" customWidth="1"/>
    <col min="42" max="42" width="22.1796875" style="357" customWidth="1"/>
    <col min="43" max="43" width="24.81640625" style="357" customWidth="1"/>
    <col min="44" max="44" width="22.81640625" style="357" customWidth="1"/>
    <col min="45" max="45" width="22.1796875" style="357" customWidth="1"/>
    <col min="46" max="46" width="32.81640625" style="357" customWidth="1"/>
    <col min="47" max="47" width="23.1796875" style="357" customWidth="1"/>
    <col min="48" max="48" width="9.453125" style="357" customWidth="1"/>
    <col min="49" max="16384" width="8.54296875" style="357"/>
  </cols>
  <sheetData>
    <row r="1" spans="1:64" ht="16" thickBot="1" x14ac:dyDescent="0.4">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row>
    <row r="2" spans="1:64" x14ac:dyDescent="0.35">
      <c r="A2" s="219"/>
      <c r="B2" s="544" t="s">
        <v>294</v>
      </c>
      <c r="C2" s="545"/>
      <c r="D2" s="545"/>
      <c r="E2" s="545"/>
      <c r="F2" s="545"/>
      <c r="G2" s="545"/>
      <c r="H2" s="545"/>
      <c r="I2" s="545"/>
      <c r="J2" s="545"/>
      <c r="K2" s="545"/>
      <c r="L2" s="632"/>
      <c r="M2" s="219"/>
      <c r="N2" s="219"/>
      <c r="O2" s="219"/>
      <c r="P2" s="219"/>
      <c r="Q2" s="544" t="s">
        <v>294</v>
      </c>
      <c r="R2" s="545"/>
      <c r="S2" s="545"/>
      <c r="T2" s="545"/>
      <c r="U2" s="545"/>
      <c r="V2" s="545"/>
      <c r="W2" s="545"/>
      <c r="X2" s="545"/>
      <c r="Y2" s="545"/>
      <c r="Z2" s="545"/>
      <c r="AA2" s="632"/>
      <c r="AB2" s="219"/>
      <c r="AC2" s="219"/>
      <c r="AD2" s="219"/>
      <c r="AE2" s="219"/>
      <c r="AF2" s="219"/>
      <c r="AG2" s="219"/>
      <c r="AH2" s="544" t="s">
        <v>294</v>
      </c>
      <c r="AI2" s="545"/>
      <c r="AJ2" s="545"/>
      <c r="AK2" s="545"/>
      <c r="AL2" s="545"/>
      <c r="AM2" s="545"/>
      <c r="AN2" s="545"/>
      <c r="AO2" s="545"/>
      <c r="AP2" s="545"/>
      <c r="AQ2" s="545"/>
      <c r="AR2" s="632"/>
      <c r="AS2" s="219"/>
      <c r="AT2" s="219"/>
      <c r="AU2" s="219"/>
      <c r="AV2" s="219"/>
      <c r="AW2" s="219"/>
      <c r="AX2" s="219"/>
      <c r="AY2" s="219"/>
      <c r="AZ2" s="219"/>
      <c r="BA2" s="219"/>
      <c r="BB2" s="219"/>
      <c r="BC2" s="219"/>
      <c r="BD2" s="219"/>
      <c r="BE2" s="219"/>
      <c r="BF2" s="219"/>
      <c r="BG2" s="219"/>
      <c r="BH2" s="219"/>
      <c r="BI2" s="219"/>
      <c r="BJ2" s="219"/>
      <c r="BK2" s="219"/>
      <c r="BL2" s="219"/>
    </row>
    <row r="3" spans="1:64" x14ac:dyDescent="0.35">
      <c r="A3" s="219"/>
      <c r="B3" s="415" t="s">
        <v>288</v>
      </c>
      <c r="C3" s="512"/>
      <c r="D3" s="512"/>
      <c r="E3" s="512"/>
      <c r="F3" s="512"/>
      <c r="G3" s="512"/>
      <c r="H3" s="512"/>
      <c r="I3" s="512"/>
      <c r="J3" s="512"/>
      <c r="K3" s="512"/>
      <c r="L3" s="527"/>
      <c r="M3" s="219"/>
      <c r="N3" s="219"/>
      <c r="O3" s="219"/>
      <c r="P3" s="219"/>
      <c r="Q3" s="415" t="s">
        <v>288</v>
      </c>
      <c r="R3" s="654">
        <f>$C$3</f>
        <v>0</v>
      </c>
      <c r="S3" s="654"/>
      <c r="T3" s="654"/>
      <c r="U3" s="654"/>
      <c r="V3" s="654"/>
      <c r="W3" s="654"/>
      <c r="X3" s="654"/>
      <c r="Y3" s="654"/>
      <c r="Z3" s="654"/>
      <c r="AA3" s="655"/>
      <c r="AB3" s="219"/>
      <c r="AC3" s="219"/>
      <c r="AD3" s="219"/>
      <c r="AE3" s="219"/>
      <c r="AF3" s="219"/>
      <c r="AG3" s="219"/>
      <c r="AH3" s="415" t="s">
        <v>288</v>
      </c>
      <c r="AI3" s="658">
        <f>$C$3</f>
        <v>0</v>
      </c>
      <c r="AJ3" s="658"/>
      <c r="AK3" s="658"/>
      <c r="AL3" s="658"/>
      <c r="AM3" s="658"/>
      <c r="AN3" s="658"/>
      <c r="AO3" s="658"/>
      <c r="AP3" s="658"/>
      <c r="AQ3" s="658"/>
      <c r="AR3" s="659"/>
      <c r="AS3" s="219"/>
      <c r="AT3" s="219"/>
      <c r="AU3" s="219"/>
      <c r="AV3" s="219"/>
      <c r="AW3" s="219"/>
      <c r="AX3" s="219"/>
      <c r="AY3" s="219"/>
      <c r="AZ3" s="219"/>
      <c r="BA3" s="219"/>
      <c r="BB3" s="219"/>
      <c r="BC3" s="219"/>
      <c r="BD3" s="219"/>
      <c r="BE3" s="219"/>
      <c r="BF3" s="219"/>
      <c r="BG3" s="219"/>
      <c r="BH3" s="219"/>
      <c r="BI3" s="219"/>
      <c r="BJ3" s="219"/>
      <c r="BK3" s="219"/>
      <c r="BL3" s="219"/>
    </row>
    <row r="4" spans="1:64" x14ac:dyDescent="0.35">
      <c r="A4" s="219"/>
      <c r="B4" s="415" t="s">
        <v>289</v>
      </c>
      <c r="C4" s="512"/>
      <c r="D4" s="512"/>
      <c r="E4" s="512"/>
      <c r="F4" s="512"/>
      <c r="G4" s="512"/>
      <c r="H4" s="512"/>
      <c r="I4" s="512"/>
      <c r="J4" s="512"/>
      <c r="K4" s="512"/>
      <c r="L4" s="527"/>
      <c r="M4" s="219"/>
      <c r="N4" s="219"/>
      <c r="O4" s="219"/>
      <c r="P4" s="219"/>
      <c r="Q4" s="415" t="s">
        <v>289</v>
      </c>
      <c r="R4" s="654">
        <f>$C$4</f>
        <v>0</v>
      </c>
      <c r="S4" s="654"/>
      <c r="T4" s="654"/>
      <c r="U4" s="654"/>
      <c r="V4" s="654"/>
      <c r="W4" s="654"/>
      <c r="X4" s="654"/>
      <c r="Y4" s="654"/>
      <c r="Z4" s="654"/>
      <c r="AA4" s="655"/>
      <c r="AB4" s="219"/>
      <c r="AC4" s="219"/>
      <c r="AD4" s="219"/>
      <c r="AE4" s="219"/>
      <c r="AF4" s="219"/>
      <c r="AG4" s="219"/>
      <c r="AH4" s="415" t="s">
        <v>289</v>
      </c>
      <c r="AI4" s="658">
        <f>$C$4</f>
        <v>0</v>
      </c>
      <c r="AJ4" s="658"/>
      <c r="AK4" s="658"/>
      <c r="AL4" s="658"/>
      <c r="AM4" s="658"/>
      <c r="AN4" s="658"/>
      <c r="AO4" s="658"/>
      <c r="AP4" s="658"/>
      <c r="AQ4" s="658"/>
      <c r="AR4" s="659"/>
      <c r="AS4" s="219"/>
      <c r="AT4" s="219"/>
      <c r="AU4" s="219"/>
      <c r="AV4" s="219"/>
      <c r="AW4" s="219"/>
      <c r="AX4" s="219"/>
      <c r="AY4" s="219"/>
      <c r="AZ4" s="219"/>
      <c r="BA4" s="219"/>
      <c r="BB4" s="219"/>
      <c r="BC4" s="219"/>
      <c r="BD4" s="219"/>
      <c r="BE4" s="219"/>
      <c r="BF4" s="219"/>
      <c r="BG4" s="219"/>
      <c r="BH4" s="219"/>
      <c r="BI4" s="219"/>
      <c r="BJ4" s="219"/>
      <c r="BK4" s="219"/>
      <c r="BL4" s="219"/>
    </row>
    <row r="5" spans="1:64" ht="16" thickBot="1" x14ac:dyDescent="0.4">
      <c r="A5" s="219"/>
      <c r="B5" s="410" t="s">
        <v>290</v>
      </c>
      <c r="C5" s="528"/>
      <c r="D5" s="528"/>
      <c r="E5" s="528"/>
      <c r="F5" s="528"/>
      <c r="G5" s="528"/>
      <c r="H5" s="528"/>
      <c r="I5" s="528"/>
      <c r="J5" s="528"/>
      <c r="K5" s="528"/>
      <c r="L5" s="529"/>
      <c r="M5" s="219"/>
      <c r="N5" s="219"/>
      <c r="O5" s="219"/>
      <c r="P5" s="219"/>
      <c r="Q5" s="410" t="s">
        <v>290</v>
      </c>
      <c r="R5" s="656">
        <f>$C$5</f>
        <v>0</v>
      </c>
      <c r="S5" s="656"/>
      <c r="T5" s="656"/>
      <c r="U5" s="656"/>
      <c r="V5" s="656"/>
      <c r="W5" s="656"/>
      <c r="X5" s="656"/>
      <c r="Y5" s="656"/>
      <c r="Z5" s="656"/>
      <c r="AA5" s="657"/>
      <c r="AB5" s="219"/>
      <c r="AC5" s="219"/>
      <c r="AD5" s="219"/>
      <c r="AE5" s="219"/>
      <c r="AF5" s="219"/>
      <c r="AG5" s="219"/>
      <c r="AH5" s="410" t="s">
        <v>290</v>
      </c>
      <c r="AI5" s="660">
        <f>$C$5</f>
        <v>0</v>
      </c>
      <c r="AJ5" s="660"/>
      <c r="AK5" s="660"/>
      <c r="AL5" s="660"/>
      <c r="AM5" s="660"/>
      <c r="AN5" s="660"/>
      <c r="AO5" s="660"/>
      <c r="AP5" s="660"/>
      <c r="AQ5" s="660"/>
      <c r="AR5" s="661"/>
      <c r="AS5" s="219"/>
      <c r="AT5" s="219"/>
      <c r="AU5" s="219"/>
      <c r="AV5" s="219"/>
      <c r="AW5" s="219"/>
      <c r="AX5" s="219"/>
      <c r="AY5" s="219"/>
      <c r="AZ5" s="219"/>
      <c r="BA5" s="219"/>
      <c r="BB5" s="219"/>
      <c r="BC5" s="219"/>
      <c r="BD5" s="219"/>
      <c r="BE5" s="219"/>
      <c r="BF5" s="219"/>
      <c r="BG5" s="219"/>
      <c r="BH5" s="219"/>
      <c r="BI5" s="219"/>
      <c r="BJ5" s="219"/>
      <c r="BK5" s="219"/>
      <c r="BL5" s="219"/>
    </row>
    <row r="6" spans="1:64" ht="16" thickBot="1" x14ac:dyDescent="0.4">
      <c r="A6" s="219"/>
      <c r="B6" s="219"/>
      <c r="C6" s="219"/>
      <c r="D6" s="219"/>
      <c r="E6" s="219"/>
      <c r="F6" s="357"/>
      <c r="G6" s="357"/>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row>
    <row r="7" spans="1:64" s="242" customFormat="1" x14ac:dyDescent="0.35">
      <c r="A7" s="519" t="s">
        <v>97</v>
      </c>
      <c r="B7" s="520"/>
      <c r="C7" s="520"/>
      <c r="D7" s="520"/>
      <c r="E7" s="520"/>
      <c r="F7" s="520"/>
      <c r="G7" s="520"/>
      <c r="H7" s="520"/>
      <c r="I7" s="520"/>
      <c r="J7" s="520"/>
      <c r="K7" s="520"/>
      <c r="L7" s="520"/>
      <c r="M7" s="521"/>
      <c r="N7" s="413"/>
      <c r="P7" s="573" t="s">
        <v>221</v>
      </c>
      <c r="Q7" s="574"/>
      <c r="R7" s="574"/>
      <c r="S7" s="574"/>
      <c r="T7" s="574"/>
      <c r="U7" s="574"/>
      <c r="V7" s="574"/>
      <c r="W7" s="574"/>
      <c r="X7" s="574"/>
      <c r="Y7" s="574"/>
      <c r="Z7" s="574"/>
      <c r="AA7" s="574"/>
      <c r="AB7" s="574"/>
      <c r="AC7" s="574"/>
      <c r="AD7" s="575"/>
      <c r="AG7" s="614" t="s">
        <v>102</v>
      </c>
      <c r="AH7" s="615"/>
      <c r="AI7" s="615"/>
      <c r="AJ7" s="615"/>
      <c r="AK7" s="615"/>
      <c r="AL7" s="615"/>
      <c r="AM7" s="615"/>
      <c r="AN7" s="615"/>
      <c r="AO7" s="615"/>
      <c r="AP7" s="615"/>
      <c r="AQ7" s="615"/>
      <c r="AR7" s="615"/>
      <c r="AS7" s="615"/>
      <c r="AT7" s="615"/>
      <c r="AU7" s="616"/>
    </row>
    <row r="8" spans="1:64" s="242" customFormat="1" x14ac:dyDescent="0.35">
      <c r="A8" s="522" t="s">
        <v>3</v>
      </c>
      <c r="B8" s="496"/>
      <c r="C8" s="496"/>
      <c r="D8" s="496"/>
      <c r="E8" s="496"/>
      <c r="F8" s="496"/>
      <c r="G8" s="496"/>
      <c r="H8" s="496"/>
      <c r="I8" s="496"/>
      <c r="J8" s="496"/>
      <c r="K8" s="496"/>
      <c r="L8" s="496"/>
      <c r="M8" s="523"/>
      <c r="N8" s="413"/>
      <c r="P8" s="522" t="s">
        <v>3</v>
      </c>
      <c r="Q8" s="496"/>
      <c r="R8" s="496"/>
      <c r="S8" s="496"/>
      <c r="T8" s="496"/>
      <c r="U8" s="496"/>
      <c r="V8" s="496"/>
      <c r="W8" s="496"/>
      <c r="X8" s="496"/>
      <c r="Y8" s="496"/>
      <c r="Z8" s="496"/>
      <c r="AA8" s="496"/>
      <c r="AB8" s="496"/>
      <c r="AC8" s="496"/>
      <c r="AD8" s="523"/>
      <c r="AG8" s="522" t="s">
        <v>3</v>
      </c>
      <c r="AH8" s="496"/>
      <c r="AI8" s="496"/>
      <c r="AJ8" s="496"/>
      <c r="AK8" s="496"/>
      <c r="AL8" s="496"/>
      <c r="AM8" s="496"/>
      <c r="AN8" s="496"/>
      <c r="AO8" s="496"/>
      <c r="AP8" s="496"/>
      <c r="AQ8" s="496"/>
      <c r="AR8" s="496"/>
      <c r="AS8" s="496"/>
      <c r="AT8" s="496"/>
      <c r="AU8" s="523"/>
    </row>
    <row r="9" spans="1:64" s="165" customFormat="1" x14ac:dyDescent="0.35">
      <c r="A9" s="495" t="s">
        <v>94</v>
      </c>
      <c r="B9" s="491"/>
      <c r="C9" s="524"/>
      <c r="D9" s="524"/>
      <c r="E9" s="524"/>
      <c r="F9" s="524"/>
      <c r="G9" s="409" t="s">
        <v>95</v>
      </c>
      <c r="H9" s="525"/>
      <c r="I9" s="525"/>
      <c r="J9" s="525"/>
      <c r="K9" s="525"/>
      <c r="L9" s="525"/>
      <c r="M9" s="526"/>
      <c r="N9" s="432"/>
      <c r="P9" s="495" t="s">
        <v>94</v>
      </c>
      <c r="Q9" s="491"/>
      <c r="R9" s="491"/>
      <c r="S9" s="525"/>
      <c r="T9" s="525"/>
      <c r="U9" s="525"/>
      <c r="V9" s="525"/>
      <c r="W9" s="409" t="s">
        <v>95</v>
      </c>
      <c r="X9" s="525"/>
      <c r="Y9" s="525"/>
      <c r="Z9" s="525"/>
      <c r="AA9" s="525"/>
      <c r="AB9" s="525"/>
      <c r="AC9" s="525"/>
      <c r="AD9" s="526"/>
      <c r="AG9" s="495" t="s">
        <v>94</v>
      </c>
      <c r="AH9" s="491"/>
      <c r="AI9" s="491"/>
      <c r="AJ9" s="525"/>
      <c r="AK9" s="525"/>
      <c r="AL9" s="525"/>
      <c r="AM9" s="525"/>
      <c r="AN9" s="409" t="s">
        <v>95</v>
      </c>
      <c r="AO9" s="525"/>
      <c r="AP9" s="525"/>
      <c r="AQ9" s="525"/>
      <c r="AR9" s="525"/>
      <c r="AS9" s="525"/>
      <c r="AT9" s="525"/>
      <c r="AU9" s="526"/>
    </row>
    <row r="10" spans="1:64" s="165" customFormat="1" x14ac:dyDescent="0.35">
      <c r="A10" s="495" t="s">
        <v>0</v>
      </c>
      <c r="B10" s="491"/>
      <c r="C10" s="512"/>
      <c r="D10" s="512"/>
      <c r="E10" s="512"/>
      <c r="F10" s="512"/>
      <c r="G10" s="512"/>
      <c r="H10" s="512"/>
      <c r="I10" s="512"/>
      <c r="J10" s="512"/>
      <c r="K10" s="512"/>
      <c r="L10" s="512"/>
      <c r="M10" s="527"/>
      <c r="N10" s="432"/>
      <c r="P10" s="495" t="s">
        <v>0</v>
      </c>
      <c r="Q10" s="491"/>
      <c r="R10" s="491"/>
      <c r="S10" s="512"/>
      <c r="T10" s="512"/>
      <c r="U10" s="512"/>
      <c r="V10" s="512"/>
      <c r="W10" s="512"/>
      <c r="X10" s="512"/>
      <c r="Y10" s="512"/>
      <c r="Z10" s="512"/>
      <c r="AA10" s="512"/>
      <c r="AB10" s="512"/>
      <c r="AC10" s="512"/>
      <c r="AD10" s="527"/>
      <c r="AG10" s="495" t="s">
        <v>0</v>
      </c>
      <c r="AH10" s="491"/>
      <c r="AI10" s="491"/>
      <c r="AJ10" s="512"/>
      <c r="AK10" s="512"/>
      <c r="AL10" s="512"/>
      <c r="AM10" s="512"/>
      <c r="AN10" s="512"/>
      <c r="AO10" s="512"/>
      <c r="AP10" s="512"/>
      <c r="AQ10" s="512"/>
      <c r="AR10" s="512"/>
      <c r="AS10" s="512"/>
      <c r="AT10" s="512"/>
      <c r="AU10" s="527"/>
    </row>
    <row r="11" spans="1:64" s="165" customFormat="1" x14ac:dyDescent="0.35">
      <c r="A11" s="495" t="s">
        <v>96</v>
      </c>
      <c r="B11" s="491"/>
      <c r="C11" s="512"/>
      <c r="D11" s="512"/>
      <c r="E11" s="512"/>
      <c r="F11" s="512"/>
      <c r="G11" s="512"/>
      <c r="H11" s="512"/>
      <c r="I11" s="512"/>
      <c r="J11" s="512"/>
      <c r="K11" s="512"/>
      <c r="L11" s="512"/>
      <c r="M11" s="527"/>
      <c r="N11" s="432"/>
      <c r="P11" s="495" t="s">
        <v>96</v>
      </c>
      <c r="Q11" s="491"/>
      <c r="R11" s="491"/>
      <c r="S11" s="512"/>
      <c r="T11" s="512"/>
      <c r="U11" s="512"/>
      <c r="V11" s="512"/>
      <c r="W11" s="512"/>
      <c r="X11" s="512"/>
      <c r="Y11" s="512"/>
      <c r="Z11" s="512"/>
      <c r="AA11" s="512"/>
      <c r="AB11" s="512"/>
      <c r="AC11" s="512"/>
      <c r="AD11" s="527"/>
      <c r="AG11" s="495" t="s">
        <v>96</v>
      </c>
      <c r="AH11" s="491"/>
      <c r="AI11" s="491"/>
      <c r="AJ11" s="512"/>
      <c r="AK11" s="512"/>
      <c r="AL11" s="512"/>
      <c r="AM11" s="512"/>
      <c r="AN11" s="512"/>
      <c r="AO11" s="512"/>
      <c r="AP11" s="512"/>
      <c r="AQ11" s="512"/>
      <c r="AR11" s="512"/>
      <c r="AS11" s="512"/>
      <c r="AT11" s="512"/>
      <c r="AU11" s="527"/>
    </row>
    <row r="12" spans="1:64" s="165" customFormat="1" ht="16" thickBot="1" x14ac:dyDescent="0.4">
      <c r="A12" s="516" t="s">
        <v>2</v>
      </c>
      <c r="B12" s="517"/>
      <c r="C12" s="528"/>
      <c r="D12" s="528"/>
      <c r="E12" s="528"/>
      <c r="F12" s="528"/>
      <c r="G12" s="528"/>
      <c r="H12" s="528"/>
      <c r="I12" s="528"/>
      <c r="J12" s="528"/>
      <c r="K12" s="528"/>
      <c r="L12" s="528"/>
      <c r="M12" s="529"/>
      <c r="N12" s="432"/>
      <c r="P12" s="516" t="s">
        <v>2</v>
      </c>
      <c r="Q12" s="517"/>
      <c r="R12" s="517"/>
      <c r="S12" s="528"/>
      <c r="T12" s="528"/>
      <c r="U12" s="528"/>
      <c r="V12" s="528"/>
      <c r="W12" s="528"/>
      <c r="X12" s="528"/>
      <c r="Y12" s="528"/>
      <c r="Z12" s="528"/>
      <c r="AA12" s="528"/>
      <c r="AB12" s="528"/>
      <c r="AC12" s="528"/>
      <c r="AD12" s="529"/>
      <c r="AG12" s="516" t="s">
        <v>2</v>
      </c>
      <c r="AH12" s="517"/>
      <c r="AI12" s="517"/>
      <c r="AJ12" s="528"/>
      <c r="AK12" s="528"/>
      <c r="AL12" s="528"/>
      <c r="AM12" s="528"/>
      <c r="AN12" s="528"/>
      <c r="AO12" s="528"/>
      <c r="AP12" s="528"/>
      <c r="AQ12" s="528"/>
      <c r="AR12" s="528"/>
      <c r="AS12" s="528"/>
      <c r="AT12" s="528"/>
      <c r="AU12" s="529"/>
    </row>
    <row r="13" spans="1:64" ht="16" thickBot="1" x14ac:dyDescent="0.4">
      <c r="F13" s="357"/>
      <c r="G13" s="357"/>
    </row>
    <row r="14" spans="1:64" x14ac:dyDescent="0.35">
      <c r="A14" s="502" t="s">
        <v>84</v>
      </c>
      <c r="B14" s="503"/>
      <c r="C14" s="503"/>
      <c r="D14" s="503"/>
      <c r="E14" s="503"/>
      <c r="F14" s="503"/>
      <c r="G14" s="503"/>
      <c r="H14" s="503"/>
      <c r="I14" s="503"/>
      <c r="J14" s="503"/>
      <c r="K14" s="503"/>
      <c r="L14" s="503"/>
      <c r="M14" s="518"/>
      <c r="P14" s="502" t="s">
        <v>84</v>
      </c>
      <c r="Q14" s="503"/>
      <c r="R14" s="503"/>
      <c r="S14" s="503"/>
      <c r="T14" s="503"/>
      <c r="U14" s="503"/>
      <c r="V14" s="503"/>
      <c r="W14" s="503"/>
      <c r="X14" s="503"/>
      <c r="Y14" s="503"/>
      <c r="Z14" s="503"/>
      <c r="AA14" s="503"/>
      <c r="AB14" s="503"/>
      <c r="AC14" s="503"/>
      <c r="AD14" s="518"/>
      <c r="AE14" s="358"/>
      <c r="AF14" s="358"/>
      <c r="AG14" s="502" t="s">
        <v>84</v>
      </c>
      <c r="AH14" s="503"/>
      <c r="AI14" s="503"/>
      <c r="AJ14" s="503"/>
      <c r="AK14" s="503"/>
      <c r="AL14" s="503"/>
      <c r="AM14" s="503"/>
      <c r="AN14" s="503"/>
      <c r="AO14" s="503"/>
      <c r="AP14" s="503"/>
      <c r="AQ14" s="503"/>
      <c r="AR14" s="503"/>
      <c r="AS14" s="503"/>
      <c r="AT14" s="503"/>
      <c r="AU14" s="518"/>
    </row>
    <row r="15" spans="1:64" s="242" customFormat="1" x14ac:dyDescent="0.35">
      <c r="A15" s="419"/>
      <c r="B15" s="412" t="s">
        <v>85</v>
      </c>
      <c r="C15" s="496" t="s">
        <v>13</v>
      </c>
      <c r="D15" s="496"/>
      <c r="E15" s="424" t="s">
        <v>14</v>
      </c>
      <c r="F15" s="361" t="s">
        <v>171</v>
      </c>
      <c r="G15" s="412" t="s">
        <v>68</v>
      </c>
      <c r="H15" s="422" t="s">
        <v>151</v>
      </c>
      <c r="I15" s="412" t="s">
        <v>80</v>
      </c>
      <c r="J15" s="412" t="s">
        <v>81</v>
      </c>
      <c r="K15" s="422" t="s">
        <v>82</v>
      </c>
      <c r="L15" s="412" t="s">
        <v>150</v>
      </c>
      <c r="M15" s="259" t="s">
        <v>18</v>
      </c>
      <c r="N15" s="413"/>
      <c r="P15" s="522" t="s">
        <v>85</v>
      </c>
      <c r="Q15" s="496"/>
      <c r="R15" s="496"/>
      <c r="S15" s="496" t="s">
        <v>13</v>
      </c>
      <c r="T15" s="496"/>
      <c r="U15" s="424" t="s">
        <v>14</v>
      </c>
      <c r="V15" s="424" t="s">
        <v>171</v>
      </c>
      <c r="W15" s="424" t="s">
        <v>68</v>
      </c>
      <c r="X15" s="260" t="s">
        <v>151</v>
      </c>
      <c r="Y15" s="424" t="s">
        <v>80</v>
      </c>
      <c r="Z15" s="424" t="s">
        <v>81</v>
      </c>
      <c r="AA15" s="260" t="s">
        <v>82</v>
      </c>
      <c r="AB15" s="424" t="s">
        <v>150</v>
      </c>
      <c r="AC15" s="260" t="s">
        <v>18</v>
      </c>
      <c r="AD15" s="267" t="s">
        <v>114</v>
      </c>
      <c r="AE15" s="413"/>
      <c r="AF15" s="413"/>
      <c r="AG15" s="522" t="s">
        <v>85</v>
      </c>
      <c r="AH15" s="496"/>
      <c r="AI15" s="496"/>
      <c r="AJ15" s="496" t="s">
        <v>13</v>
      </c>
      <c r="AK15" s="496"/>
      <c r="AL15" s="424" t="s">
        <v>14</v>
      </c>
      <c r="AM15" s="424" t="s">
        <v>171</v>
      </c>
      <c r="AN15" s="424" t="s">
        <v>68</v>
      </c>
      <c r="AO15" s="260" t="s">
        <v>151</v>
      </c>
      <c r="AP15" s="424" t="s">
        <v>80</v>
      </c>
      <c r="AQ15" s="424" t="s">
        <v>81</v>
      </c>
      <c r="AR15" s="260" t="s">
        <v>82</v>
      </c>
      <c r="AS15" s="424" t="s">
        <v>150</v>
      </c>
      <c r="AT15" s="260" t="s">
        <v>213</v>
      </c>
      <c r="AU15" s="267" t="s">
        <v>110</v>
      </c>
    </row>
    <row r="16" spans="1:64" x14ac:dyDescent="0.35">
      <c r="A16" s="415">
        <v>1</v>
      </c>
      <c r="B16" s="420"/>
      <c r="C16" s="491"/>
      <c r="D16" s="491"/>
      <c r="E16" s="409"/>
      <c r="F16" s="234">
        <v>0</v>
      </c>
      <c r="G16" s="234">
        <v>0</v>
      </c>
      <c r="H16" s="235">
        <f>SUM(F16:G16)</f>
        <v>0</v>
      </c>
      <c r="I16" s="234">
        <v>0</v>
      </c>
      <c r="J16" s="234">
        <v>0</v>
      </c>
      <c r="K16" s="235">
        <f>SUM(I16:J16)</f>
        <v>0</v>
      </c>
      <c r="L16" s="234">
        <v>0</v>
      </c>
      <c r="M16" s="236">
        <f>SUM(H16, K16, L16)</f>
        <v>0</v>
      </c>
      <c r="N16" s="222"/>
      <c r="P16" s="191">
        <v>1</v>
      </c>
      <c r="Q16" s="617"/>
      <c r="R16" s="617"/>
      <c r="S16" s="491"/>
      <c r="T16" s="491"/>
      <c r="U16" s="409"/>
      <c r="V16" s="234">
        <v>0</v>
      </c>
      <c r="W16" s="234">
        <v>0</v>
      </c>
      <c r="X16" s="295">
        <f>SUM(V16:W16)</f>
        <v>0</v>
      </c>
      <c r="Y16" s="234">
        <v>0</v>
      </c>
      <c r="Z16" s="234">
        <v>0</v>
      </c>
      <c r="AA16" s="295">
        <f>SUM(Y16:Z16)</f>
        <v>0</v>
      </c>
      <c r="AB16" s="234">
        <v>0</v>
      </c>
      <c r="AC16" s="295">
        <f>SUM(X16, AA16, AB16)</f>
        <v>0</v>
      </c>
      <c r="AD16" s="296">
        <f>M16-AC16</f>
        <v>0</v>
      </c>
      <c r="AE16" s="222"/>
      <c r="AF16" s="222"/>
      <c r="AG16" s="191">
        <v>1</v>
      </c>
      <c r="AH16" s="617"/>
      <c r="AI16" s="617"/>
      <c r="AJ16" s="491"/>
      <c r="AK16" s="491"/>
      <c r="AL16" s="409"/>
      <c r="AM16" s="234">
        <v>0</v>
      </c>
      <c r="AN16" s="234">
        <v>0</v>
      </c>
      <c r="AO16" s="277">
        <f>SUM(AM16:AN16)</f>
        <v>0</v>
      </c>
      <c r="AP16" s="234">
        <v>0</v>
      </c>
      <c r="AQ16" s="234">
        <v>0</v>
      </c>
      <c r="AR16" s="277">
        <f>SUM(AP16:AQ16)</f>
        <v>0</v>
      </c>
      <c r="AS16" s="234">
        <v>0</v>
      </c>
      <c r="AT16" s="277">
        <f>SUM(AO16, AR16, AS16)</f>
        <v>0</v>
      </c>
      <c r="AU16" s="278">
        <f>IF($S$73&lt;&gt;0, AC16-AT16, M16-AT16)</f>
        <v>0</v>
      </c>
    </row>
    <row r="17" spans="1:48" x14ac:dyDescent="0.35">
      <c r="A17" s="415">
        <v>2</v>
      </c>
      <c r="B17" s="420"/>
      <c r="C17" s="491"/>
      <c r="D17" s="491"/>
      <c r="E17" s="409"/>
      <c r="F17" s="234">
        <v>0</v>
      </c>
      <c r="G17" s="234">
        <v>0</v>
      </c>
      <c r="H17" s="235">
        <f t="shared" ref="H17:H22" si="0">SUM(F17:G17)</f>
        <v>0</v>
      </c>
      <c r="I17" s="234">
        <v>0</v>
      </c>
      <c r="J17" s="234">
        <v>0</v>
      </c>
      <c r="K17" s="235">
        <f t="shared" ref="K17:K22" si="1">SUM(I17:J17)</f>
        <v>0</v>
      </c>
      <c r="L17" s="234">
        <v>0</v>
      </c>
      <c r="M17" s="236">
        <f t="shared" ref="M17:M22" si="2">SUM(H17, K17, L17)</f>
        <v>0</v>
      </c>
      <c r="N17" s="222"/>
      <c r="P17" s="191">
        <v>2</v>
      </c>
      <c r="Q17" s="617"/>
      <c r="R17" s="617"/>
      <c r="S17" s="491"/>
      <c r="T17" s="491"/>
      <c r="U17" s="409"/>
      <c r="V17" s="234">
        <v>0</v>
      </c>
      <c r="W17" s="234">
        <v>0</v>
      </c>
      <c r="X17" s="295">
        <f t="shared" ref="X17:X22" si="3">SUM(V17:W17)</f>
        <v>0</v>
      </c>
      <c r="Y17" s="234">
        <v>0</v>
      </c>
      <c r="Z17" s="234">
        <v>0</v>
      </c>
      <c r="AA17" s="295">
        <f t="shared" ref="AA17:AA22" si="4">SUM(Y17:Z17)</f>
        <v>0</v>
      </c>
      <c r="AB17" s="234">
        <v>0</v>
      </c>
      <c r="AC17" s="295">
        <f t="shared" ref="AC17:AC22" si="5">SUM(X17, AA17, AB17)</f>
        <v>0</v>
      </c>
      <c r="AD17" s="296">
        <f>M17-AC17</f>
        <v>0</v>
      </c>
      <c r="AE17" s="222"/>
      <c r="AF17" s="222"/>
      <c r="AG17" s="191">
        <v>2</v>
      </c>
      <c r="AH17" s="617"/>
      <c r="AI17" s="617"/>
      <c r="AJ17" s="491"/>
      <c r="AK17" s="491"/>
      <c r="AL17" s="409"/>
      <c r="AM17" s="234">
        <v>0</v>
      </c>
      <c r="AN17" s="234">
        <v>0</v>
      </c>
      <c r="AO17" s="277">
        <f t="shared" ref="AO17:AO22" si="6">SUM(AM17:AN17)</f>
        <v>0</v>
      </c>
      <c r="AP17" s="234">
        <v>0</v>
      </c>
      <c r="AQ17" s="234">
        <v>0</v>
      </c>
      <c r="AR17" s="277">
        <f t="shared" ref="AR17:AR22" si="7">SUM(AP17:AQ17)</f>
        <v>0</v>
      </c>
      <c r="AS17" s="234">
        <v>0</v>
      </c>
      <c r="AT17" s="277">
        <f t="shared" ref="AT17:AT22" si="8">SUM(AO17, AR17, AS17)</f>
        <v>0</v>
      </c>
      <c r="AU17" s="278">
        <f t="shared" ref="AU17:AU23" si="9">IF($S$73&lt;&gt;0, AC17-AT17, M17-AT17)</f>
        <v>0</v>
      </c>
    </row>
    <row r="18" spans="1:48" x14ac:dyDescent="0.35">
      <c r="A18" s="415">
        <v>3</v>
      </c>
      <c r="B18" s="420"/>
      <c r="C18" s="491"/>
      <c r="D18" s="491"/>
      <c r="E18" s="409"/>
      <c r="F18" s="234">
        <v>0</v>
      </c>
      <c r="G18" s="234">
        <v>0</v>
      </c>
      <c r="H18" s="235">
        <f t="shared" si="0"/>
        <v>0</v>
      </c>
      <c r="I18" s="234">
        <v>0</v>
      </c>
      <c r="J18" s="234">
        <v>0</v>
      </c>
      <c r="K18" s="235">
        <f t="shared" si="1"/>
        <v>0</v>
      </c>
      <c r="L18" s="234">
        <v>0</v>
      </c>
      <c r="M18" s="236">
        <f>SUM(H18, K18, L18)</f>
        <v>0</v>
      </c>
      <c r="N18" s="222"/>
      <c r="P18" s="191">
        <v>3</v>
      </c>
      <c r="Q18" s="617"/>
      <c r="R18" s="617"/>
      <c r="S18" s="491"/>
      <c r="T18" s="491"/>
      <c r="U18" s="409"/>
      <c r="V18" s="234">
        <v>0</v>
      </c>
      <c r="W18" s="234">
        <v>0</v>
      </c>
      <c r="X18" s="295">
        <f t="shared" si="3"/>
        <v>0</v>
      </c>
      <c r="Y18" s="234">
        <v>0</v>
      </c>
      <c r="Z18" s="234">
        <v>0</v>
      </c>
      <c r="AA18" s="295">
        <f t="shared" si="4"/>
        <v>0</v>
      </c>
      <c r="AB18" s="234">
        <v>0</v>
      </c>
      <c r="AC18" s="295">
        <f t="shared" si="5"/>
        <v>0</v>
      </c>
      <c r="AD18" s="296">
        <f>M18-AC18</f>
        <v>0</v>
      </c>
      <c r="AE18" s="222"/>
      <c r="AF18" s="222"/>
      <c r="AG18" s="191">
        <v>3</v>
      </c>
      <c r="AH18" s="617"/>
      <c r="AI18" s="617"/>
      <c r="AJ18" s="491"/>
      <c r="AK18" s="491"/>
      <c r="AL18" s="409"/>
      <c r="AM18" s="234">
        <v>0</v>
      </c>
      <c r="AN18" s="234">
        <v>0</v>
      </c>
      <c r="AO18" s="277">
        <f t="shared" si="6"/>
        <v>0</v>
      </c>
      <c r="AP18" s="234">
        <v>0</v>
      </c>
      <c r="AQ18" s="234">
        <v>0</v>
      </c>
      <c r="AR18" s="277">
        <f t="shared" si="7"/>
        <v>0</v>
      </c>
      <c r="AS18" s="234">
        <v>0</v>
      </c>
      <c r="AT18" s="277">
        <f t="shared" si="8"/>
        <v>0</v>
      </c>
      <c r="AU18" s="278">
        <f t="shared" si="9"/>
        <v>0</v>
      </c>
    </row>
    <row r="19" spans="1:48" x14ac:dyDescent="0.35">
      <c r="A19" s="415">
        <v>4</v>
      </c>
      <c r="B19" s="420"/>
      <c r="C19" s="491"/>
      <c r="D19" s="491"/>
      <c r="E19" s="409"/>
      <c r="F19" s="234">
        <v>0</v>
      </c>
      <c r="G19" s="234">
        <v>0</v>
      </c>
      <c r="H19" s="235">
        <f>SUM(F19:G19)</f>
        <v>0</v>
      </c>
      <c r="I19" s="234">
        <v>0</v>
      </c>
      <c r="J19" s="234">
        <v>0</v>
      </c>
      <c r="K19" s="235">
        <f>SUM(I19:J19)</f>
        <v>0</v>
      </c>
      <c r="L19" s="234">
        <v>0</v>
      </c>
      <c r="M19" s="236">
        <f>SUM(H19, K19, L19)</f>
        <v>0</v>
      </c>
      <c r="N19" s="222"/>
      <c r="P19" s="191">
        <v>4</v>
      </c>
      <c r="Q19" s="617"/>
      <c r="R19" s="617"/>
      <c r="S19" s="491"/>
      <c r="T19" s="491"/>
      <c r="U19" s="409"/>
      <c r="V19" s="234">
        <v>0</v>
      </c>
      <c r="W19" s="234">
        <v>0</v>
      </c>
      <c r="X19" s="295">
        <f t="shared" si="3"/>
        <v>0</v>
      </c>
      <c r="Y19" s="234">
        <v>0</v>
      </c>
      <c r="Z19" s="234">
        <v>0</v>
      </c>
      <c r="AA19" s="295">
        <f t="shared" si="4"/>
        <v>0</v>
      </c>
      <c r="AB19" s="234">
        <v>0</v>
      </c>
      <c r="AC19" s="295">
        <f t="shared" si="5"/>
        <v>0</v>
      </c>
      <c r="AD19" s="296">
        <f>M19-AC19</f>
        <v>0</v>
      </c>
      <c r="AE19" s="222"/>
      <c r="AF19" s="222"/>
      <c r="AG19" s="191">
        <v>4</v>
      </c>
      <c r="AH19" s="617"/>
      <c r="AI19" s="617"/>
      <c r="AJ19" s="491"/>
      <c r="AK19" s="491"/>
      <c r="AL19" s="409"/>
      <c r="AM19" s="234">
        <v>0</v>
      </c>
      <c r="AN19" s="234">
        <v>0</v>
      </c>
      <c r="AO19" s="277">
        <f t="shared" si="6"/>
        <v>0</v>
      </c>
      <c r="AP19" s="234">
        <v>0</v>
      </c>
      <c r="AQ19" s="234">
        <v>0</v>
      </c>
      <c r="AR19" s="277">
        <f t="shared" si="7"/>
        <v>0</v>
      </c>
      <c r="AS19" s="234">
        <v>0</v>
      </c>
      <c r="AT19" s="277">
        <f t="shared" si="8"/>
        <v>0</v>
      </c>
      <c r="AU19" s="278">
        <f t="shared" si="9"/>
        <v>0</v>
      </c>
    </row>
    <row r="20" spans="1:48" x14ac:dyDescent="0.35">
      <c r="A20" s="415">
        <v>5</v>
      </c>
      <c r="B20" s="420"/>
      <c r="C20" s="491"/>
      <c r="D20" s="491"/>
      <c r="E20" s="409"/>
      <c r="F20" s="234">
        <v>0</v>
      </c>
      <c r="G20" s="234">
        <v>0</v>
      </c>
      <c r="H20" s="235">
        <f t="shared" si="0"/>
        <v>0</v>
      </c>
      <c r="I20" s="234">
        <v>0</v>
      </c>
      <c r="J20" s="234">
        <v>0</v>
      </c>
      <c r="K20" s="235">
        <f t="shared" si="1"/>
        <v>0</v>
      </c>
      <c r="L20" s="234">
        <v>0</v>
      </c>
      <c r="M20" s="236">
        <f t="shared" si="2"/>
        <v>0</v>
      </c>
      <c r="N20" s="222"/>
      <c r="P20" s="191">
        <v>5</v>
      </c>
      <c r="Q20" s="617"/>
      <c r="R20" s="617"/>
      <c r="S20" s="491"/>
      <c r="T20" s="491"/>
      <c r="U20" s="409"/>
      <c r="V20" s="234">
        <v>0</v>
      </c>
      <c r="W20" s="234">
        <v>0</v>
      </c>
      <c r="X20" s="295">
        <f t="shared" si="3"/>
        <v>0</v>
      </c>
      <c r="Y20" s="234">
        <v>0</v>
      </c>
      <c r="Z20" s="234">
        <v>0</v>
      </c>
      <c r="AA20" s="295">
        <f t="shared" si="4"/>
        <v>0</v>
      </c>
      <c r="AB20" s="234">
        <v>0</v>
      </c>
      <c r="AC20" s="295">
        <f t="shared" si="5"/>
        <v>0</v>
      </c>
      <c r="AD20" s="296">
        <f t="shared" ref="AD20:AD24" si="10">M20-AC20</f>
        <v>0</v>
      </c>
      <c r="AE20" s="222"/>
      <c r="AF20" s="222"/>
      <c r="AG20" s="191">
        <v>5</v>
      </c>
      <c r="AH20" s="617"/>
      <c r="AI20" s="617"/>
      <c r="AJ20" s="491"/>
      <c r="AK20" s="491"/>
      <c r="AL20" s="409"/>
      <c r="AM20" s="234">
        <v>0</v>
      </c>
      <c r="AN20" s="234">
        <v>0</v>
      </c>
      <c r="AO20" s="277">
        <f t="shared" si="6"/>
        <v>0</v>
      </c>
      <c r="AP20" s="234">
        <v>0</v>
      </c>
      <c r="AQ20" s="234">
        <v>0</v>
      </c>
      <c r="AR20" s="277">
        <f t="shared" si="7"/>
        <v>0</v>
      </c>
      <c r="AS20" s="234">
        <v>0</v>
      </c>
      <c r="AT20" s="277">
        <f t="shared" si="8"/>
        <v>0</v>
      </c>
      <c r="AU20" s="278">
        <f t="shared" si="9"/>
        <v>0</v>
      </c>
    </row>
    <row r="21" spans="1:48" x14ac:dyDescent="0.35">
      <c r="A21" s="415">
        <v>6</v>
      </c>
      <c r="B21" s="420"/>
      <c r="C21" s="491"/>
      <c r="D21" s="491"/>
      <c r="E21" s="409"/>
      <c r="F21" s="234">
        <v>0</v>
      </c>
      <c r="G21" s="234">
        <v>0</v>
      </c>
      <c r="H21" s="235">
        <f t="shared" si="0"/>
        <v>0</v>
      </c>
      <c r="I21" s="234">
        <v>0</v>
      </c>
      <c r="J21" s="234">
        <v>0</v>
      </c>
      <c r="K21" s="235">
        <f t="shared" si="1"/>
        <v>0</v>
      </c>
      <c r="L21" s="234">
        <v>0</v>
      </c>
      <c r="M21" s="236">
        <f t="shared" si="2"/>
        <v>0</v>
      </c>
      <c r="N21" s="222"/>
      <c r="P21" s="191">
        <v>6</v>
      </c>
      <c r="Q21" s="617"/>
      <c r="R21" s="617"/>
      <c r="S21" s="491"/>
      <c r="T21" s="491"/>
      <c r="U21" s="409"/>
      <c r="V21" s="234">
        <v>0</v>
      </c>
      <c r="W21" s="234">
        <v>0</v>
      </c>
      <c r="X21" s="295">
        <f t="shared" si="3"/>
        <v>0</v>
      </c>
      <c r="Y21" s="234">
        <v>0</v>
      </c>
      <c r="Z21" s="234">
        <v>0</v>
      </c>
      <c r="AA21" s="295">
        <f t="shared" si="4"/>
        <v>0</v>
      </c>
      <c r="AB21" s="234">
        <v>0</v>
      </c>
      <c r="AC21" s="295">
        <f t="shared" si="5"/>
        <v>0</v>
      </c>
      <c r="AD21" s="296">
        <f t="shared" si="10"/>
        <v>0</v>
      </c>
      <c r="AE21" s="222"/>
      <c r="AF21" s="222"/>
      <c r="AG21" s="191">
        <v>6</v>
      </c>
      <c r="AH21" s="617"/>
      <c r="AI21" s="617"/>
      <c r="AJ21" s="491"/>
      <c r="AK21" s="491"/>
      <c r="AL21" s="409"/>
      <c r="AM21" s="234">
        <v>0</v>
      </c>
      <c r="AN21" s="234">
        <v>0</v>
      </c>
      <c r="AO21" s="277">
        <f t="shared" si="6"/>
        <v>0</v>
      </c>
      <c r="AP21" s="234">
        <v>0</v>
      </c>
      <c r="AQ21" s="234">
        <v>0</v>
      </c>
      <c r="AR21" s="277">
        <f t="shared" si="7"/>
        <v>0</v>
      </c>
      <c r="AS21" s="234">
        <v>0</v>
      </c>
      <c r="AT21" s="277">
        <f t="shared" si="8"/>
        <v>0</v>
      </c>
      <c r="AU21" s="278">
        <f t="shared" si="9"/>
        <v>0</v>
      </c>
    </row>
    <row r="22" spans="1:48" x14ac:dyDescent="0.35">
      <c r="A22" s="620" t="s">
        <v>180</v>
      </c>
      <c r="B22" s="617"/>
      <c r="C22" s="532">
        <v>0</v>
      </c>
      <c r="D22" s="532"/>
      <c r="E22" s="409"/>
      <c r="F22" s="234">
        <v>0</v>
      </c>
      <c r="G22" s="234">
        <v>0</v>
      </c>
      <c r="H22" s="235">
        <f t="shared" si="0"/>
        <v>0</v>
      </c>
      <c r="I22" s="234">
        <v>0</v>
      </c>
      <c r="J22" s="234">
        <v>0</v>
      </c>
      <c r="K22" s="235">
        <f t="shared" si="1"/>
        <v>0</v>
      </c>
      <c r="L22" s="234">
        <v>0</v>
      </c>
      <c r="M22" s="236">
        <f t="shared" si="2"/>
        <v>0</v>
      </c>
      <c r="N22" s="222"/>
      <c r="P22" s="570" t="s">
        <v>180</v>
      </c>
      <c r="Q22" s="571"/>
      <c r="R22" s="571"/>
      <c r="S22" s="532">
        <v>0</v>
      </c>
      <c r="T22" s="532"/>
      <c r="U22" s="409"/>
      <c r="V22" s="234">
        <v>0</v>
      </c>
      <c r="W22" s="234">
        <v>0</v>
      </c>
      <c r="X22" s="295">
        <f t="shared" si="3"/>
        <v>0</v>
      </c>
      <c r="Y22" s="234">
        <v>0</v>
      </c>
      <c r="Z22" s="234">
        <v>0</v>
      </c>
      <c r="AA22" s="295">
        <f t="shared" si="4"/>
        <v>0</v>
      </c>
      <c r="AB22" s="234">
        <v>0</v>
      </c>
      <c r="AC22" s="295">
        <f t="shared" si="5"/>
        <v>0</v>
      </c>
      <c r="AD22" s="296">
        <f t="shared" si="10"/>
        <v>0</v>
      </c>
      <c r="AE22" s="222"/>
      <c r="AF22" s="222"/>
      <c r="AG22" s="570" t="s">
        <v>180</v>
      </c>
      <c r="AH22" s="571"/>
      <c r="AI22" s="571"/>
      <c r="AJ22" s="532">
        <v>0</v>
      </c>
      <c r="AK22" s="532"/>
      <c r="AL22" s="409"/>
      <c r="AM22" s="234">
        <v>0</v>
      </c>
      <c r="AN22" s="234">
        <v>0</v>
      </c>
      <c r="AO22" s="277">
        <f t="shared" si="6"/>
        <v>0</v>
      </c>
      <c r="AP22" s="234">
        <v>0</v>
      </c>
      <c r="AQ22" s="234">
        <v>0</v>
      </c>
      <c r="AR22" s="277">
        <f t="shared" si="7"/>
        <v>0</v>
      </c>
      <c r="AS22" s="234">
        <v>0</v>
      </c>
      <c r="AT22" s="277">
        <f t="shared" si="8"/>
        <v>0</v>
      </c>
      <c r="AU22" s="278">
        <f t="shared" si="9"/>
        <v>0</v>
      </c>
    </row>
    <row r="23" spans="1:48" ht="16" thickBot="1" x14ac:dyDescent="0.4">
      <c r="A23" s="509" t="s">
        <v>206</v>
      </c>
      <c r="B23" s="510"/>
      <c r="C23" s="497">
        <f>COUNTA(B16:B21)+C22</f>
        <v>0</v>
      </c>
      <c r="D23" s="497"/>
      <c r="E23" s="411"/>
      <c r="F23" s="250">
        <f>SUM(F16:F22)</f>
        <v>0</v>
      </c>
      <c r="G23" s="250">
        <f>SUM(G16:G22)</f>
        <v>0</v>
      </c>
      <c r="H23" s="250">
        <f t="shared" ref="H23:L23" si="11">SUM(H16:H22)</f>
        <v>0</v>
      </c>
      <c r="I23" s="250">
        <f>SUM(I16:I22)</f>
        <v>0</v>
      </c>
      <c r="J23" s="250">
        <f>SUM(J16:J22)</f>
        <v>0</v>
      </c>
      <c r="K23" s="250">
        <f t="shared" si="11"/>
        <v>0</v>
      </c>
      <c r="L23" s="250">
        <f t="shared" si="11"/>
        <v>0</v>
      </c>
      <c r="M23" s="237">
        <f>SUM(M16:M22)</f>
        <v>0</v>
      </c>
      <c r="N23" s="222"/>
      <c r="P23" s="566" t="s">
        <v>206</v>
      </c>
      <c r="Q23" s="567"/>
      <c r="R23" s="567"/>
      <c r="S23" s="498">
        <f>COUNTA(Q16:Q21)+S22</f>
        <v>0</v>
      </c>
      <c r="T23" s="498"/>
      <c r="U23" s="411"/>
      <c r="V23" s="293">
        <f>SUM(V16:V22)</f>
        <v>0</v>
      </c>
      <c r="W23" s="293">
        <f>SUM(W16:W22)</f>
        <v>0</v>
      </c>
      <c r="X23" s="293">
        <f t="shared" ref="X23:AA23" si="12">SUM(X16:X22)</f>
        <v>0</v>
      </c>
      <c r="Y23" s="293">
        <f t="shared" si="12"/>
        <v>0</v>
      </c>
      <c r="Z23" s="293">
        <f t="shared" si="12"/>
        <v>0</v>
      </c>
      <c r="AA23" s="293">
        <f t="shared" si="12"/>
        <v>0</v>
      </c>
      <c r="AB23" s="293">
        <f>SUM(AB16:AB22)</f>
        <v>0</v>
      </c>
      <c r="AC23" s="293">
        <f>SUM(AC16:AC22)</f>
        <v>0</v>
      </c>
      <c r="AD23" s="294">
        <f>SUM(AD16:AD22)</f>
        <v>0</v>
      </c>
      <c r="AE23" s="222"/>
      <c r="AF23" s="222"/>
      <c r="AG23" s="566" t="s">
        <v>206</v>
      </c>
      <c r="AH23" s="567"/>
      <c r="AI23" s="567"/>
      <c r="AJ23" s="543">
        <f>COUNTA(AH16:AH21)+AJ22</f>
        <v>0</v>
      </c>
      <c r="AK23" s="543"/>
      <c r="AL23" s="411"/>
      <c r="AM23" s="275">
        <f>SUM(AM16:AM22)</f>
        <v>0</v>
      </c>
      <c r="AN23" s="275">
        <f>SUM(AN16:AN22)</f>
        <v>0</v>
      </c>
      <c r="AO23" s="275">
        <f t="shared" ref="AO23:AS23" si="13">SUM(AO16:AO22)</f>
        <v>0</v>
      </c>
      <c r="AP23" s="275">
        <f t="shared" si="13"/>
        <v>0</v>
      </c>
      <c r="AQ23" s="275">
        <f t="shared" si="13"/>
        <v>0</v>
      </c>
      <c r="AR23" s="275">
        <f t="shared" si="13"/>
        <v>0</v>
      </c>
      <c r="AS23" s="275">
        <f t="shared" si="13"/>
        <v>0</v>
      </c>
      <c r="AT23" s="275">
        <f>SUM(AT16:AT22)</f>
        <v>0</v>
      </c>
      <c r="AU23" s="276">
        <f t="shared" si="9"/>
        <v>0</v>
      </c>
      <c r="AV23" s="358"/>
    </row>
    <row r="24" spans="1:48" ht="3.75" customHeight="1" thickBot="1" x14ac:dyDescent="0.4">
      <c r="F24" s="357"/>
      <c r="G24" s="357"/>
      <c r="AD24" s="246">
        <f t="shared" si="10"/>
        <v>0</v>
      </c>
      <c r="AE24" s="358"/>
      <c r="AF24" s="358"/>
    </row>
    <row r="25" spans="1:48" x14ac:dyDescent="0.35">
      <c r="A25" s="502" t="s">
        <v>186</v>
      </c>
      <c r="B25" s="503"/>
      <c r="C25" s="503"/>
      <c r="D25" s="503"/>
      <c r="E25" s="503"/>
      <c r="F25" s="503"/>
      <c r="G25" s="503"/>
      <c r="H25" s="503"/>
      <c r="I25" s="503"/>
      <c r="J25" s="503"/>
      <c r="K25" s="503"/>
      <c r="L25" s="503"/>
      <c r="M25" s="518"/>
      <c r="P25" s="502" t="s">
        <v>186</v>
      </c>
      <c r="Q25" s="503"/>
      <c r="R25" s="503"/>
      <c r="S25" s="503"/>
      <c r="T25" s="503"/>
      <c r="U25" s="503"/>
      <c r="V25" s="503"/>
      <c r="W25" s="503"/>
      <c r="X25" s="503"/>
      <c r="Y25" s="503"/>
      <c r="Z25" s="503"/>
      <c r="AA25" s="503"/>
      <c r="AB25" s="503"/>
      <c r="AC25" s="503"/>
      <c r="AD25" s="418"/>
      <c r="AE25" s="358"/>
      <c r="AF25" s="358"/>
      <c r="AG25" s="502" t="s">
        <v>186</v>
      </c>
      <c r="AH25" s="503"/>
      <c r="AI25" s="503"/>
      <c r="AJ25" s="503"/>
      <c r="AK25" s="503"/>
      <c r="AL25" s="503"/>
      <c r="AM25" s="503"/>
      <c r="AN25" s="503"/>
      <c r="AO25" s="503"/>
      <c r="AP25" s="503"/>
      <c r="AQ25" s="503"/>
      <c r="AR25" s="503"/>
      <c r="AS25" s="503"/>
      <c r="AT25" s="503"/>
      <c r="AU25" s="418"/>
    </row>
    <row r="26" spans="1:48" s="242" customFormat="1" ht="31.5" customHeight="1" x14ac:dyDescent="0.35">
      <c r="A26" s="534" t="s">
        <v>188</v>
      </c>
      <c r="B26" s="533"/>
      <c r="C26" s="533" t="s">
        <v>13</v>
      </c>
      <c r="D26" s="533"/>
      <c r="E26" s="424" t="s">
        <v>14</v>
      </c>
      <c r="F26" s="412" t="s">
        <v>171</v>
      </c>
      <c r="G26" s="412" t="s">
        <v>68</v>
      </c>
      <c r="H26" s="422" t="s">
        <v>151</v>
      </c>
      <c r="I26" s="412" t="s">
        <v>80</v>
      </c>
      <c r="J26" s="412" t="s">
        <v>81</v>
      </c>
      <c r="K26" s="422" t="s">
        <v>82</v>
      </c>
      <c r="L26" s="412" t="s">
        <v>150</v>
      </c>
      <c r="M26" s="259" t="s">
        <v>18</v>
      </c>
      <c r="N26" s="413"/>
      <c r="P26" s="534" t="s">
        <v>188</v>
      </c>
      <c r="Q26" s="533"/>
      <c r="R26" s="533"/>
      <c r="S26" s="533" t="s">
        <v>13</v>
      </c>
      <c r="T26" s="533"/>
      <c r="U26" s="424" t="s">
        <v>14</v>
      </c>
      <c r="V26" s="424" t="s">
        <v>171</v>
      </c>
      <c r="W26" s="424" t="s">
        <v>68</v>
      </c>
      <c r="X26" s="260" t="s">
        <v>151</v>
      </c>
      <c r="Y26" s="424" t="s">
        <v>80</v>
      </c>
      <c r="Z26" s="424" t="s">
        <v>81</v>
      </c>
      <c r="AA26" s="260" t="s">
        <v>82</v>
      </c>
      <c r="AB26" s="424" t="s">
        <v>150</v>
      </c>
      <c r="AC26" s="260" t="s">
        <v>18</v>
      </c>
      <c r="AD26" s="267" t="s">
        <v>114</v>
      </c>
      <c r="AE26" s="413"/>
      <c r="AF26" s="413"/>
      <c r="AG26" s="534" t="s">
        <v>188</v>
      </c>
      <c r="AH26" s="533"/>
      <c r="AI26" s="533"/>
      <c r="AJ26" s="533" t="s">
        <v>13</v>
      </c>
      <c r="AK26" s="533"/>
      <c r="AL26" s="424" t="s">
        <v>14</v>
      </c>
      <c r="AM26" s="424" t="s">
        <v>171</v>
      </c>
      <c r="AN26" s="424" t="s">
        <v>68</v>
      </c>
      <c r="AO26" s="260" t="s">
        <v>151</v>
      </c>
      <c r="AP26" s="424" t="s">
        <v>80</v>
      </c>
      <c r="AQ26" s="424" t="s">
        <v>81</v>
      </c>
      <c r="AR26" s="260" t="s">
        <v>82</v>
      </c>
      <c r="AS26" s="424" t="s">
        <v>150</v>
      </c>
      <c r="AT26" s="260" t="s">
        <v>213</v>
      </c>
      <c r="AU26" s="267" t="s">
        <v>110</v>
      </c>
    </row>
    <row r="27" spans="1:48" x14ac:dyDescent="0.35">
      <c r="A27" s="495">
        <v>0</v>
      </c>
      <c r="B27" s="491"/>
      <c r="C27" s="496" t="s">
        <v>19</v>
      </c>
      <c r="D27" s="496"/>
      <c r="E27" s="409"/>
      <c r="F27" s="234">
        <v>0</v>
      </c>
      <c r="G27" s="234">
        <v>0</v>
      </c>
      <c r="H27" s="235">
        <f>SUM(F27:G27)</f>
        <v>0</v>
      </c>
      <c r="I27" s="234">
        <v>0</v>
      </c>
      <c r="J27" s="234">
        <v>0</v>
      </c>
      <c r="K27" s="235">
        <f>SUM(I27:J27)</f>
        <v>0</v>
      </c>
      <c r="L27" s="234">
        <v>0</v>
      </c>
      <c r="M27" s="236">
        <f>SUM(H27, K27, L27)</f>
        <v>0</v>
      </c>
      <c r="N27" s="223"/>
      <c r="P27" s="495">
        <v>0</v>
      </c>
      <c r="Q27" s="491"/>
      <c r="R27" s="491"/>
      <c r="S27" s="496" t="s">
        <v>19</v>
      </c>
      <c r="T27" s="496"/>
      <c r="U27" s="423"/>
      <c r="V27" s="234">
        <v>0</v>
      </c>
      <c r="W27" s="234">
        <v>0</v>
      </c>
      <c r="X27" s="295">
        <f>SUM(V27:W27)</f>
        <v>0</v>
      </c>
      <c r="Y27" s="234">
        <v>0</v>
      </c>
      <c r="Z27" s="234">
        <v>0</v>
      </c>
      <c r="AA27" s="295">
        <f>SUM(Y27:Z27)</f>
        <v>0</v>
      </c>
      <c r="AB27" s="234">
        <v>0</v>
      </c>
      <c r="AC27" s="295">
        <f>SUM(X27, AA27, AB27)</f>
        <v>0</v>
      </c>
      <c r="AD27" s="296">
        <f>M27-AC27</f>
        <v>0</v>
      </c>
      <c r="AE27" s="223"/>
      <c r="AF27" s="223"/>
      <c r="AG27" s="495">
        <v>0</v>
      </c>
      <c r="AH27" s="491"/>
      <c r="AI27" s="491"/>
      <c r="AJ27" s="496" t="s">
        <v>19</v>
      </c>
      <c r="AK27" s="496"/>
      <c r="AL27" s="423"/>
      <c r="AM27" s="234">
        <v>0</v>
      </c>
      <c r="AN27" s="234">
        <v>0</v>
      </c>
      <c r="AO27" s="277">
        <f>SUM(AM27:AN27)</f>
        <v>0</v>
      </c>
      <c r="AP27" s="234">
        <v>0</v>
      </c>
      <c r="AQ27" s="234">
        <v>0</v>
      </c>
      <c r="AR27" s="277">
        <f>SUM(AP27:AQ27)</f>
        <v>0</v>
      </c>
      <c r="AS27" s="234">
        <v>0</v>
      </c>
      <c r="AT27" s="277">
        <f>SUM(AO27, AR27, AS27)</f>
        <v>0</v>
      </c>
      <c r="AU27" s="278">
        <f t="shared" ref="AU27:AU32" si="14">IF($S$73&lt;&gt;0, AC27-AT27, M27-AT27)</f>
        <v>0</v>
      </c>
    </row>
    <row r="28" spans="1:48" x14ac:dyDescent="0.35">
      <c r="A28" s="495">
        <v>0</v>
      </c>
      <c r="B28" s="491"/>
      <c r="C28" s="496" t="s">
        <v>20</v>
      </c>
      <c r="D28" s="496"/>
      <c r="E28" s="409"/>
      <c r="F28" s="234">
        <v>0</v>
      </c>
      <c r="G28" s="234">
        <v>0</v>
      </c>
      <c r="H28" s="235">
        <f t="shared" ref="H28:H31" si="15">SUM(F28:G28)</f>
        <v>0</v>
      </c>
      <c r="I28" s="234">
        <v>0</v>
      </c>
      <c r="J28" s="234">
        <v>0</v>
      </c>
      <c r="K28" s="235">
        <f t="shared" ref="K28:K31" si="16">SUM(I28:J28)</f>
        <v>0</v>
      </c>
      <c r="L28" s="234">
        <v>0</v>
      </c>
      <c r="M28" s="236">
        <f t="shared" ref="M28:M31" si="17">SUM(H28, K28, L28)</f>
        <v>0</v>
      </c>
      <c r="N28" s="223"/>
      <c r="P28" s="495">
        <v>0</v>
      </c>
      <c r="Q28" s="491"/>
      <c r="R28" s="491"/>
      <c r="S28" s="496" t="s">
        <v>20</v>
      </c>
      <c r="T28" s="496"/>
      <c r="U28" s="423"/>
      <c r="V28" s="234">
        <v>0</v>
      </c>
      <c r="W28" s="234">
        <v>0</v>
      </c>
      <c r="X28" s="295">
        <f t="shared" ref="X28:X31" si="18">SUM(V28:W28)</f>
        <v>0</v>
      </c>
      <c r="Y28" s="234">
        <v>0</v>
      </c>
      <c r="Z28" s="234">
        <v>0</v>
      </c>
      <c r="AA28" s="295">
        <f t="shared" ref="AA28:AA31" si="19">SUM(Y28:Z28)</f>
        <v>0</v>
      </c>
      <c r="AB28" s="234">
        <v>0</v>
      </c>
      <c r="AC28" s="295">
        <f t="shared" ref="AC28:AC31" si="20">SUM(X28, AA28, AB28)</f>
        <v>0</v>
      </c>
      <c r="AD28" s="296">
        <f t="shared" ref="AD28:AD31" si="21">M28-AC28</f>
        <v>0</v>
      </c>
      <c r="AE28" s="223"/>
      <c r="AF28" s="223"/>
      <c r="AG28" s="495">
        <v>0</v>
      </c>
      <c r="AH28" s="491"/>
      <c r="AI28" s="491"/>
      <c r="AJ28" s="496" t="s">
        <v>20</v>
      </c>
      <c r="AK28" s="496"/>
      <c r="AL28" s="423"/>
      <c r="AM28" s="234">
        <v>0</v>
      </c>
      <c r="AN28" s="234">
        <v>0</v>
      </c>
      <c r="AO28" s="277">
        <f t="shared" ref="AO28:AO31" si="22">SUM(AM28:AN28)</f>
        <v>0</v>
      </c>
      <c r="AP28" s="234">
        <v>0</v>
      </c>
      <c r="AQ28" s="234">
        <v>0</v>
      </c>
      <c r="AR28" s="277">
        <f t="shared" ref="AR28:AR31" si="23">SUM(AP28:AQ28)</f>
        <v>0</v>
      </c>
      <c r="AS28" s="234">
        <v>0</v>
      </c>
      <c r="AT28" s="277">
        <f t="shared" ref="AT28:AT31" si="24">SUM(AO28, AR28, AS28)</f>
        <v>0</v>
      </c>
      <c r="AU28" s="278">
        <f t="shared" si="14"/>
        <v>0</v>
      </c>
    </row>
    <row r="29" spans="1:48" x14ac:dyDescent="0.35">
      <c r="A29" s="495">
        <v>0</v>
      </c>
      <c r="B29" s="491"/>
      <c r="C29" s="496" t="s">
        <v>21</v>
      </c>
      <c r="D29" s="496"/>
      <c r="E29" s="409"/>
      <c r="F29" s="234">
        <v>0</v>
      </c>
      <c r="G29" s="234">
        <v>0</v>
      </c>
      <c r="H29" s="235">
        <f>SUM(F29:G29)</f>
        <v>0</v>
      </c>
      <c r="I29" s="234">
        <v>0</v>
      </c>
      <c r="J29" s="234">
        <v>0</v>
      </c>
      <c r="K29" s="235">
        <f t="shared" si="16"/>
        <v>0</v>
      </c>
      <c r="L29" s="234">
        <v>0</v>
      </c>
      <c r="M29" s="236">
        <f t="shared" si="17"/>
        <v>0</v>
      </c>
      <c r="N29" s="223"/>
      <c r="P29" s="495">
        <v>0</v>
      </c>
      <c r="Q29" s="491"/>
      <c r="R29" s="491"/>
      <c r="S29" s="496" t="s">
        <v>21</v>
      </c>
      <c r="T29" s="496"/>
      <c r="U29" s="423"/>
      <c r="V29" s="234">
        <v>0</v>
      </c>
      <c r="W29" s="234">
        <v>0</v>
      </c>
      <c r="X29" s="295">
        <f t="shared" si="18"/>
        <v>0</v>
      </c>
      <c r="Y29" s="234">
        <v>0</v>
      </c>
      <c r="Z29" s="234">
        <v>0</v>
      </c>
      <c r="AA29" s="295">
        <f t="shared" si="19"/>
        <v>0</v>
      </c>
      <c r="AB29" s="234">
        <v>0</v>
      </c>
      <c r="AC29" s="295">
        <f t="shared" si="20"/>
        <v>0</v>
      </c>
      <c r="AD29" s="296">
        <f t="shared" si="21"/>
        <v>0</v>
      </c>
      <c r="AE29" s="223"/>
      <c r="AF29" s="223"/>
      <c r="AG29" s="495">
        <v>0</v>
      </c>
      <c r="AH29" s="491"/>
      <c r="AI29" s="491"/>
      <c r="AJ29" s="496" t="s">
        <v>21</v>
      </c>
      <c r="AK29" s="496"/>
      <c r="AL29" s="423"/>
      <c r="AM29" s="234">
        <v>0</v>
      </c>
      <c r="AN29" s="234">
        <v>0</v>
      </c>
      <c r="AO29" s="277">
        <f t="shared" si="22"/>
        <v>0</v>
      </c>
      <c r="AP29" s="234">
        <v>0</v>
      </c>
      <c r="AQ29" s="234">
        <v>0</v>
      </c>
      <c r="AR29" s="277">
        <f t="shared" si="23"/>
        <v>0</v>
      </c>
      <c r="AS29" s="234">
        <v>0</v>
      </c>
      <c r="AT29" s="277">
        <f t="shared" si="24"/>
        <v>0</v>
      </c>
      <c r="AU29" s="278">
        <f t="shared" si="14"/>
        <v>0</v>
      </c>
    </row>
    <row r="30" spans="1:48" x14ac:dyDescent="0.35">
      <c r="A30" s="495">
        <v>0</v>
      </c>
      <c r="B30" s="491"/>
      <c r="C30" s="496" t="s">
        <v>22</v>
      </c>
      <c r="D30" s="496"/>
      <c r="E30" s="409"/>
      <c r="F30" s="234">
        <v>0</v>
      </c>
      <c r="G30" s="234">
        <v>0</v>
      </c>
      <c r="H30" s="235">
        <f t="shared" si="15"/>
        <v>0</v>
      </c>
      <c r="I30" s="234">
        <v>0</v>
      </c>
      <c r="J30" s="234">
        <v>0</v>
      </c>
      <c r="K30" s="235">
        <f t="shared" si="16"/>
        <v>0</v>
      </c>
      <c r="L30" s="234">
        <v>0</v>
      </c>
      <c r="M30" s="236">
        <f t="shared" si="17"/>
        <v>0</v>
      </c>
      <c r="N30" s="223"/>
      <c r="P30" s="495">
        <v>0</v>
      </c>
      <c r="Q30" s="491"/>
      <c r="R30" s="491"/>
      <c r="S30" s="496" t="s">
        <v>22</v>
      </c>
      <c r="T30" s="496"/>
      <c r="U30" s="423"/>
      <c r="V30" s="234">
        <v>0</v>
      </c>
      <c r="W30" s="234">
        <v>0</v>
      </c>
      <c r="X30" s="295">
        <f t="shared" si="18"/>
        <v>0</v>
      </c>
      <c r="Y30" s="234">
        <v>0</v>
      </c>
      <c r="Z30" s="234">
        <v>0</v>
      </c>
      <c r="AA30" s="295">
        <f t="shared" si="19"/>
        <v>0</v>
      </c>
      <c r="AB30" s="234">
        <v>0</v>
      </c>
      <c r="AC30" s="295">
        <f t="shared" si="20"/>
        <v>0</v>
      </c>
      <c r="AD30" s="296">
        <f t="shared" si="21"/>
        <v>0</v>
      </c>
      <c r="AE30" s="223"/>
      <c r="AF30" s="223"/>
      <c r="AG30" s="495">
        <v>0</v>
      </c>
      <c r="AH30" s="491"/>
      <c r="AI30" s="491"/>
      <c r="AJ30" s="496" t="s">
        <v>22</v>
      </c>
      <c r="AK30" s="496"/>
      <c r="AL30" s="423"/>
      <c r="AM30" s="234">
        <v>0</v>
      </c>
      <c r="AN30" s="234">
        <v>0</v>
      </c>
      <c r="AO30" s="277">
        <f t="shared" si="22"/>
        <v>0</v>
      </c>
      <c r="AP30" s="234">
        <v>0</v>
      </c>
      <c r="AQ30" s="234">
        <v>0</v>
      </c>
      <c r="AR30" s="277">
        <f t="shared" si="23"/>
        <v>0</v>
      </c>
      <c r="AS30" s="234">
        <v>0</v>
      </c>
      <c r="AT30" s="277">
        <f>SUM(AO30, AR30, AS30)</f>
        <v>0</v>
      </c>
      <c r="AU30" s="278">
        <f t="shared" si="14"/>
        <v>0</v>
      </c>
    </row>
    <row r="31" spans="1:48" x14ac:dyDescent="0.35">
      <c r="A31" s="495">
        <v>0</v>
      </c>
      <c r="B31" s="491"/>
      <c r="C31" s="491" t="s">
        <v>23</v>
      </c>
      <c r="D31" s="491"/>
      <c r="E31" s="409"/>
      <c r="F31" s="234">
        <v>0</v>
      </c>
      <c r="G31" s="234">
        <v>0</v>
      </c>
      <c r="H31" s="235">
        <f t="shared" si="15"/>
        <v>0</v>
      </c>
      <c r="I31" s="234">
        <v>0</v>
      </c>
      <c r="J31" s="234">
        <v>0</v>
      </c>
      <c r="K31" s="235">
        <f t="shared" si="16"/>
        <v>0</v>
      </c>
      <c r="L31" s="234">
        <v>0</v>
      </c>
      <c r="M31" s="236">
        <f t="shared" si="17"/>
        <v>0</v>
      </c>
      <c r="N31" s="223"/>
      <c r="P31" s="495">
        <v>0</v>
      </c>
      <c r="Q31" s="491"/>
      <c r="R31" s="491"/>
      <c r="S31" s="491" t="s">
        <v>23</v>
      </c>
      <c r="T31" s="491"/>
      <c r="U31" s="423"/>
      <c r="V31" s="234">
        <v>0</v>
      </c>
      <c r="W31" s="234">
        <v>0</v>
      </c>
      <c r="X31" s="295">
        <f t="shared" si="18"/>
        <v>0</v>
      </c>
      <c r="Y31" s="234">
        <v>0</v>
      </c>
      <c r="Z31" s="234">
        <v>0</v>
      </c>
      <c r="AA31" s="295">
        <f t="shared" si="19"/>
        <v>0</v>
      </c>
      <c r="AB31" s="234">
        <v>0</v>
      </c>
      <c r="AC31" s="295">
        <f t="shared" si="20"/>
        <v>0</v>
      </c>
      <c r="AD31" s="296">
        <f t="shared" si="21"/>
        <v>0</v>
      </c>
      <c r="AE31" s="223"/>
      <c r="AF31" s="223"/>
      <c r="AG31" s="495">
        <v>0</v>
      </c>
      <c r="AH31" s="491"/>
      <c r="AI31" s="491"/>
      <c r="AJ31" s="491" t="s">
        <v>23</v>
      </c>
      <c r="AK31" s="491"/>
      <c r="AL31" s="423"/>
      <c r="AM31" s="234">
        <v>0</v>
      </c>
      <c r="AN31" s="234">
        <v>0</v>
      </c>
      <c r="AO31" s="277">
        <f t="shared" si="22"/>
        <v>0</v>
      </c>
      <c r="AP31" s="234">
        <v>0</v>
      </c>
      <c r="AQ31" s="234">
        <v>0</v>
      </c>
      <c r="AR31" s="277">
        <f t="shared" si="23"/>
        <v>0</v>
      </c>
      <c r="AS31" s="234">
        <v>0</v>
      </c>
      <c r="AT31" s="277">
        <f t="shared" si="24"/>
        <v>0</v>
      </c>
      <c r="AU31" s="278">
        <f t="shared" si="14"/>
        <v>0</v>
      </c>
    </row>
    <row r="32" spans="1:48" ht="16" thickBot="1" x14ac:dyDescent="0.4">
      <c r="A32" s="493" t="s">
        <v>181</v>
      </c>
      <c r="B32" s="494"/>
      <c r="C32" s="497">
        <f>SUM(A27:B31)</f>
        <v>0</v>
      </c>
      <c r="D32" s="497"/>
      <c r="E32" s="411"/>
      <c r="F32" s="250">
        <f>SUM(F27:F31)</f>
        <v>0</v>
      </c>
      <c r="G32" s="250">
        <f t="shared" ref="G32:L32" si="25">SUM(G27:G31)</f>
        <v>0</v>
      </c>
      <c r="H32" s="250">
        <f t="shared" si="25"/>
        <v>0</v>
      </c>
      <c r="I32" s="250">
        <f t="shared" si="25"/>
        <v>0</v>
      </c>
      <c r="J32" s="250">
        <f t="shared" si="25"/>
        <v>0</v>
      </c>
      <c r="K32" s="250">
        <f t="shared" si="25"/>
        <v>0</v>
      </c>
      <c r="L32" s="250">
        <f t="shared" si="25"/>
        <v>0</v>
      </c>
      <c r="M32" s="237">
        <f>SUM(M27:M31)</f>
        <v>0</v>
      </c>
      <c r="N32" s="223"/>
      <c r="P32" s="493" t="s">
        <v>181</v>
      </c>
      <c r="Q32" s="494"/>
      <c r="R32" s="494"/>
      <c r="S32" s="498">
        <f>SUM(P27:R31)</f>
        <v>0</v>
      </c>
      <c r="T32" s="498"/>
      <c r="U32" s="411"/>
      <c r="V32" s="293">
        <f>SUM(V27:V31)</f>
        <v>0</v>
      </c>
      <c r="W32" s="293">
        <f t="shared" ref="W32:AD32" si="26">SUM(W27:W31)</f>
        <v>0</v>
      </c>
      <c r="X32" s="293">
        <f t="shared" si="26"/>
        <v>0</v>
      </c>
      <c r="Y32" s="293">
        <f>SUM(Y27:Y31)</f>
        <v>0</v>
      </c>
      <c r="Z32" s="293">
        <f t="shared" si="26"/>
        <v>0</v>
      </c>
      <c r="AA32" s="293">
        <f t="shared" si="26"/>
        <v>0</v>
      </c>
      <c r="AB32" s="293">
        <f t="shared" si="26"/>
        <v>0</v>
      </c>
      <c r="AC32" s="293">
        <f t="shared" si="26"/>
        <v>0</v>
      </c>
      <c r="AD32" s="294">
        <f t="shared" si="26"/>
        <v>0</v>
      </c>
      <c r="AE32" s="223"/>
      <c r="AF32" s="223"/>
      <c r="AG32" s="493" t="s">
        <v>181</v>
      </c>
      <c r="AH32" s="494"/>
      <c r="AI32" s="494"/>
      <c r="AJ32" s="543">
        <f>SUM(AG27:AI31)</f>
        <v>0</v>
      </c>
      <c r="AK32" s="543"/>
      <c r="AL32" s="411"/>
      <c r="AM32" s="275">
        <f>SUM(AM27:AM31)</f>
        <v>0</v>
      </c>
      <c r="AN32" s="275">
        <f t="shared" ref="AN32:AR32" si="27">SUM(AN27:AN31)</f>
        <v>0</v>
      </c>
      <c r="AO32" s="275">
        <f t="shared" si="27"/>
        <v>0</v>
      </c>
      <c r="AP32" s="275">
        <f t="shared" si="27"/>
        <v>0</v>
      </c>
      <c r="AQ32" s="275">
        <f t="shared" si="27"/>
        <v>0</v>
      </c>
      <c r="AR32" s="275">
        <f t="shared" si="27"/>
        <v>0</v>
      </c>
      <c r="AS32" s="275">
        <f>SUM(AS27:AS31)</f>
        <v>0</v>
      </c>
      <c r="AT32" s="275">
        <f>SUM(AT27:AT31)</f>
        <v>0</v>
      </c>
      <c r="AU32" s="276">
        <f t="shared" si="14"/>
        <v>0</v>
      </c>
    </row>
    <row r="33" spans="1:47" s="358" customFormat="1" ht="3.75" customHeight="1" thickBot="1" x14ac:dyDescent="0.4">
      <c r="A33" s="499"/>
      <c r="B33" s="499"/>
      <c r="C33" s="499"/>
      <c r="D33" s="499"/>
      <c r="E33" s="499"/>
      <c r="F33" s="499"/>
      <c r="G33" s="499"/>
      <c r="H33" s="499"/>
      <c r="I33" s="499"/>
      <c r="J33" s="499"/>
      <c r="K33" s="499"/>
      <c r="L33" s="499"/>
      <c r="M33" s="499"/>
      <c r="N33" s="223"/>
      <c r="P33" s="499"/>
      <c r="Q33" s="499"/>
      <c r="R33" s="499"/>
      <c r="S33" s="499"/>
      <c r="T33" s="499"/>
      <c r="U33" s="499"/>
      <c r="V33" s="499"/>
      <c r="W33" s="499"/>
      <c r="X33" s="499"/>
      <c r="Y33" s="499"/>
      <c r="Z33" s="499"/>
      <c r="AA33" s="499"/>
      <c r="AB33" s="499"/>
      <c r="AC33" s="499"/>
      <c r="AD33" s="499"/>
      <c r="AE33" s="223"/>
      <c r="AF33" s="223"/>
      <c r="AG33" s="499"/>
      <c r="AH33" s="499"/>
      <c r="AI33" s="499"/>
      <c r="AJ33" s="499"/>
      <c r="AK33" s="499"/>
      <c r="AL33" s="499"/>
      <c r="AM33" s="499"/>
      <c r="AN33" s="499"/>
      <c r="AO33" s="499"/>
      <c r="AP33" s="499"/>
      <c r="AQ33" s="499"/>
      <c r="AR33" s="499"/>
      <c r="AS33" s="499"/>
      <c r="AT33" s="499"/>
      <c r="AU33" s="499"/>
    </row>
    <row r="34" spans="1:47" ht="16" thickBot="1" x14ac:dyDescent="0.4">
      <c r="A34" s="514" t="s">
        <v>187</v>
      </c>
      <c r="B34" s="515"/>
      <c r="C34" s="515"/>
      <c r="D34" s="515"/>
      <c r="E34" s="515"/>
      <c r="F34" s="241">
        <f>SUM(F32, F23)</f>
        <v>0</v>
      </c>
      <c r="G34" s="241">
        <f t="shared" ref="G34:L34" si="28">SUM(G32, G23)</f>
        <v>0</v>
      </c>
      <c r="H34" s="241">
        <f>SUM(H32, H23)</f>
        <v>0</v>
      </c>
      <c r="I34" s="241">
        <f>SUM(I32, I23)</f>
        <v>0</v>
      </c>
      <c r="J34" s="241">
        <f t="shared" si="28"/>
        <v>0</v>
      </c>
      <c r="K34" s="241">
        <f>SUM(K32, K23)</f>
        <v>0</v>
      </c>
      <c r="L34" s="241">
        <f t="shared" si="28"/>
        <v>0</v>
      </c>
      <c r="M34" s="240">
        <f>SUM(M32, M23)</f>
        <v>0</v>
      </c>
      <c r="N34" s="223"/>
      <c r="P34" s="500" t="s">
        <v>187</v>
      </c>
      <c r="Q34" s="501"/>
      <c r="R34" s="501"/>
      <c r="S34" s="501"/>
      <c r="T34" s="501"/>
      <c r="U34" s="501"/>
      <c r="V34" s="297">
        <f>SUM(V32, V23)</f>
        <v>0</v>
      </c>
      <c r="W34" s="297">
        <f t="shared" ref="W34" si="29">SUM(W32, W23)</f>
        <v>0</v>
      </c>
      <c r="X34" s="297">
        <f>SUM(X32, X23)</f>
        <v>0</v>
      </c>
      <c r="Y34" s="297">
        <f>SUM(Y32, Y23)</f>
        <v>0</v>
      </c>
      <c r="Z34" s="297">
        <f t="shared" ref="Z34:AB34" si="30">SUM(Z32, Z23)</f>
        <v>0</v>
      </c>
      <c r="AA34" s="297">
        <f t="shared" si="30"/>
        <v>0</v>
      </c>
      <c r="AB34" s="297">
        <f t="shared" si="30"/>
        <v>0</v>
      </c>
      <c r="AC34" s="297">
        <f>SUM(AC32, AC23)</f>
        <v>0</v>
      </c>
      <c r="AD34" s="298">
        <f>SUM(AD32, AD23)</f>
        <v>0</v>
      </c>
      <c r="AE34" s="223"/>
      <c r="AF34" s="223"/>
      <c r="AG34" s="500" t="s">
        <v>187</v>
      </c>
      <c r="AH34" s="501"/>
      <c r="AI34" s="501"/>
      <c r="AJ34" s="501"/>
      <c r="AK34" s="501"/>
      <c r="AL34" s="501"/>
      <c r="AM34" s="279">
        <f>SUM(AM32, AM23)</f>
        <v>0</v>
      </c>
      <c r="AN34" s="279">
        <f t="shared" ref="AN34" si="31">SUM(AN32, AN23)</f>
        <v>0</v>
      </c>
      <c r="AO34" s="279">
        <f>SUM(AO32, AO23)</f>
        <v>0</v>
      </c>
      <c r="AP34" s="279">
        <f t="shared" ref="AP34:AS34" si="32">SUM(AP32, AP23)</f>
        <v>0</v>
      </c>
      <c r="AQ34" s="279">
        <f t="shared" si="32"/>
        <v>0</v>
      </c>
      <c r="AR34" s="279">
        <f t="shared" si="32"/>
        <v>0</v>
      </c>
      <c r="AS34" s="279">
        <f t="shared" si="32"/>
        <v>0</v>
      </c>
      <c r="AT34" s="279">
        <f>SUM(AT32, AT23)</f>
        <v>0</v>
      </c>
      <c r="AU34" s="280">
        <f>SUM(AU32, AU23)</f>
        <v>0</v>
      </c>
    </row>
    <row r="35" spans="1:47" ht="15.75" customHeight="1" thickBot="1" x14ac:dyDescent="0.4">
      <c r="F35" s="357"/>
      <c r="G35" s="357"/>
      <c r="AE35" s="358"/>
      <c r="AF35" s="358"/>
    </row>
    <row r="36" spans="1:47" x14ac:dyDescent="0.35">
      <c r="A36" s="502" t="s">
        <v>98</v>
      </c>
      <c r="B36" s="503"/>
      <c r="C36" s="503"/>
      <c r="D36" s="503"/>
      <c r="E36" s="503"/>
      <c r="F36" s="503"/>
      <c r="G36" s="503"/>
      <c r="H36" s="503"/>
      <c r="I36" s="503"/>
      <c r="J36" s="503"/>
      <c r="K36" s="503"/>
      <c r="L36" s="503"/>
      <c r="M36" s="518"/>
      <c r="P36" s="502" t="s">
        <v>98</v>
      </c>
      <c r="Q36" s="503"/>
      <c r="R36" s="503"/>
      <c r="S36" s="503"/>
      <c r="T36" s="503"/>
      <c r="U36" s="503"/>
      <c r="V36" s="503"/>
      <c r="W36" s="503"/>
      <c r="X36" s="503"/>
      <c r="Y36" s="503"/>
      <c r="Z36" s="503"/>
      <c r="AA36" s="503"/>
      <c r="AB36" s="503"/>
      <c r="AC36" s="503"/>
      <c r="AD36" s="418"/>
      <c r="AE36" s="358"/>
      <c r="AF36" s="358"/>
      <c r="AG36" s="502" t="s">
        <v>98</v>
      </c>
      <c r="AH36" s="503"/>
      <c r="AI36" s="503"/>
      <c r="AJ36" s="503"/>
      <c r="AK36" s="503"/>
      <c r="AL36" s="503"/>
      <c r="AM36" s="503"/>
      <c r="AN36" s="503"/>
      <c r="AO36" s="503"/>
      <c r="AP36" s="503"/>
      <c r="AQ36" s="503"/>
      <c r="AR36" s="503"/>
      <c r="AS36" s="503"/>
      <c r="AT36" s="503"/>
      <c r="AU36" s="418"/>
    </row>
    <row r="37" spans="1:47" s="242" customFormat="1" ht="15.65" customHeight="1" x14ac:dyDescent="0.35">
      <c r="A37" s="530" t="s">
        <v>24</v>
      </c>
      <c r="B37" s="531"/>
      <c r="C37" s="531"/>
      <c r="D37" s="531"/>
      <c r="E37" s="531"/>
      <c r="F37" s="531"/>
      <c r="G37" s="531"/>
      <c r="H37" s="531"/>
      <c r="I37" s="531"/>
      <c r="J37" s="424" t="s">
        <v>17</v>
      </c>
      <c r="K37" s="424" t="s">
        <v>15</v>
      </c>
      <c r="L37" s="424" t="s">
        <v>16</v>
      </c>
      <c r="M37" s="259" t="s">
        <v>18</v>
      </c>
      <c r="N37" s="413"/>
      <c r="P37" s="530" t="s">
        <v>24</v>
      </c>
      <c r="Q37" s="531"/>
      <c r="R37" s="531"/>
      <c r="S37" s="531"/>
      <c r="T37" s="531"/>
      <c r="U37" s="531"/>
      <c r="V37" s="531"/>
      <c r="W37" s="531"/>
      <c r="X37" s="531"/>
      <c r="Y37" s="531"/>
      <c r="Z37" s="328" t="s">
        <v>77</v>
      </c>
      <c r="AA37" s="424" t="s">
        <v>15</v>
      </c>
      <c r="AB37" s="424" t="s">
        <v>16</v>
      </c>
      <c r="AC37" s="422" t="s">
        <v>18</v>
      </c>
      <c r="AD37" s="267" t="s">
        <v>114</v>
      </c>
      <c r="AE37" s="413"/>
      <c r="AF37" s="413"/>
      <c r="AG37" s="530" t="s">
        <v>24</v>
      </c>
      <c r="AH37" s="531"/>
      <c r="AI37" s="531"/>
      <c r="AJ37" s="531"/>
      <c r="AK37" s="531"/>
      <c r="AL37" s="531"/>
      <c r="AM37" s="531"/>
      <c r="AN37" s="531"/>
      <c r="AO37" s="531"/>
      <c r="AP37" s="531"/>
      <c r="AQ37" s="328" t="s">
        <v>211</v>
      </c>
      <c r="AR37" s="424" t="s">
        <v>15</v>
      </c>
      <c r="AS37" s="424" t="s">
        <v>16</v>
      </c>
      <c r="AT37" s="422" t="s">
        <v>213</v>
      </c>
      <c r="AU37" s="267" t="s">
        <v>110</v>
      </c>
    </row>
    <row r="38" spans="1:47" x14ac:dyDescent="0.35">
      <c r="A38" s="415">
        <v>1</v>
      </c>
      <c r="B38" s="491"/>
      <c r="C38" s="491"/>
      <c r="D38" s="491"/>
      <c r="E38" s="491"/>
      <c r="F38" s="491"/>
      <c r="G38" s="491"/>
      <c r="H38" s="491"/>
      <c r="I38" s="491"/>
      <c r="J38" s="234">
        <v>0</v>
      </c>
      <c r="K38" s="234">
        <v>0</v>
      </c>
      <c r="L38" s="234">
        <v>0</v>
      </c>
      <c r="M38" s="236">
        <f>SUM(J38:L38)</f>
        <v>0</v>
      </c>
      <c r="N38" s="223"/>
      <c r="P38" s="415">
        <v>1</v>
      </c>
      <c r="Q38" s="496"/>
      <c r="R38" s="496"/>
      <c r="S38" s="496"/>
      <c r="T38" s="496"/>
      <c r="U38" s="496"/>
      <c r="V38" s="496"/>
      <c r="W38" s="496"/>
      <c r="X38" s="496"/>
      <c r="Y38" s="496"/>
      <c r="Z38" s="234">
        <v>0</v>
      </c>
      <c r="AA38" s="234">
        <v>0</v>
      </c>
      <c r="AB38" s="234">
        <v>0</v>
      </c>
      <c r="AC38" s="295">
        <f>SUM(Z38:AB38)</f>
        <v>0</v>
      </c>
      <c r="AD38" s="296">
        <f>M38-AC38</f>
        <v>0</v>
      </c>
      <c r="AE38" s="223"/>
      <c r="AF38" s="223"/>
      <c r="AG38" s="415">
        <v>1</v>
      </c>
      <c r="AH38" s="496"/>
      <c r="AI38" s="496"/>
      <c r="AJ38" s="496"/>
      <c r="AK38" s="496"/>
      <c r="AL38" s="496"/>
      <c r="AM38" s="496"/>
      <c r="AN38" s="496"/>
      <c r="AO38" s="496"/>
      <c r="AP38" s="496"/>
      <c r="AQ38" s="234">
        <v>0</v>
      </c>
      <c r="AR38" s="234">
        <v>0</v>
      </c>
      <c r="AS38" s="234">
        <v>0</v>
      </c>
      <c r="AT38" s="277">
        <f>SUM(AQ38:AS38)</f>
        <v>0</v>
      </c>
      <c r="AU38" s="278">
        <f>IF($S$73&lt;&gt;0, AC38-AT38, M38-AT38)</f>
        <v>0</v>
      </c>
    </row>
    <row r="39" spans="1:47" x14ac:dyDescent="0.35">
      <c r="A39" s="415">
        <v>2</v>
      </c>
      <c r="B39" s="492"/>
      <c r="C39" s="492"/>
      <c r="D39" s="492"/>
      <c r="E39" s="492"/>
      <c r="F39" s="492"/>
      <c r="G39" s="492"/>
      <c r="H39" s="492"/>
      <c r="I39" s="492"/>
      <c r="J39" s="234">
        <v>0</v>
      </c>
      <c r="K39" s="234">
        <v>0</v>
      </c>
      <c r="L39" s="234">
        <v>0</v>
      </c>
      <c r="M39" s="236">
        <f>SUM(J39:L39)</f>
        <v>0</v>
      </c>
      <c r="N39" s="223"/>
      <c r="P39" s="415">
        <v>2</v>
      </c>
      <c r="Q39" s="496"/>
      <c r="R39" s="496"/>
      <c r="S39" s="496"/>
      <c r="T39" s="496"/>
      <c r="U39" s="496"/>
      <c r="V39" s="496"/>
      <c r="W39" s="496"/>
      <c r="X39" s="496"/>
      <c r="Y39" s="496"/>
      <c r="Z39" s="234">
        <v>0</v>
      </c>
      <c r="AA39" s="234">
        <v>0</v>
      </c>
      <c r="AB39" s="234">
        <v>0</v>
      </c>
      <c r="AC39" s="295">
        <f t="shared" ref="AC39:AC40" si="33">SUM(Z39:AB39)</f>
        <v>0</v>
      </c>
      <c r="AD39" s="296">
        <f t="shared" ref="AD39:AD40" si="34">M39-AC39</f>
        <v>0</v>
      </c>
      <c r="AE39" s="223"/>
      <c r="AF39" s="223"/>
      <c r="AG39" s="415">
        <v>2</v>
      </c>
      <c r="AH39" s="496"/>
      <c r="AI39" s="496"/>
      <c r="AJ39" s="496"/>
      <c r="AK39" s="496"/>
      <c r="AL39" s="496"/>
      <c r="AM39" s="496"/>
      <c r="AN39" s="496"/>
      <c r="AO39" s="496"/>
      <c r="AP39" s="496"/>
      <c r="AQ39" s="234">
        <v>0</v>
      </c>
      <c r="AR39" s="234">
        <v>0</v>
      </c>
      <c r="AS39" s="234">
        <v>0</v>
      </c>
      <c r="AT39" s="277">
        <f>SUM(AQ39:AS39)</f>
        <v>0</v>
      </c>
      <c r="AU39" s="278">
        <f>IF($S$73&lt;&gt;0, AC39-AT39, M39-AT39)</f>
        <v>0</v>
      </c>
    </row>
    <row r="40" spans="1:47" x14ac:dyDescent="0.35">
      <c r="A40" s="415">
        <v>3</v>
      </c>
      <c r="B40" s="492"/>
      <c r="C40" s="492"/>
      <c r="D40" s="492"/>
      <c r="E40" s="492"/>
      <c r="F40" s="492"/>
      <c r="G40" s="492"/>
      <c r="H40" s="492"/>
      <c r="I40" s="492"/>
      <c r="J40" s="234">
        <v>0</v>
      </c>
      <c r="K40" s="234">
        <v>0</v>
      </c>
      <c r="L40" s="234">
        <v>0</v>
      </c>
      <c r="M40" s="236">
        <f>SUM(J40:L40)</f>
        <v>0</v>
      </c>
      <c r="N40" s="223"/>
      <c r="P40" s="415">
        <v>3</v>
      </c>
      <c r="Q40" s="496"/>
      <c r="R40" s="496"/>
      <c r="S40" s="496"/>
      <c r="T40" s="496"/>
      <c r="U40" s="496"/>
      <c r="V40" s="496"/>
      <c r="W40" s="496"/>
      <c r="X40" s="496"/>
      <c r="Y40" s="496"/>
      <c r="Z40" s="234">
        <v>0</v>
      </c>
      <c r="AA40" s="234">
        <v>0</v>
      </c>
      <c r="AB40" s="234">
        <v>0</v>
      </c>
      <c r="AC40" s="295">
        <f t="shared" si="33"/>
        <v>0</v>
      </c>
      <c r="AD40" s="296">
        <f t="shared" si="34"/>
        <v>0</v>
      </c>
      <c r="AE40" s="223"/>
      <c r="AF40" s="223"/>
      <c r="AG40" s="415">
        <v>3</v>
      </c>
      <c r="AH40" s="496"/>
      <c r="AI40" s="496"/>
      <c r="AJ40" s="496"/>
      <c r="AK40" s="496"/>
      <c r="AL40" s="496"/>
      <c r="AM40" s="496"/>
      <c r="AN40" s="496"/>
      <c r="AO40" s="496"/>
      <c r="AP40" s="496"/>
      <c r="AQ40" s="234">
        <v>0</v>
      </c>
      <c r="AR40" s="234">
        <v>0</v>
      </c>
      <c r="AS40" s="234">
        <v>0</v>
      </c>
      <c r="AT40" s="277">
        <f t="shared" ref="AT40" si="35">SUM(AQ40:AS40)</f>
        <v>0</v>
      </c>
      <c r="AU40" s="278">
        <f>IF($S$73&lt;&gt;0, AC40-AT40, M40-AT40)</f>
        <v>0</v>
      </c>
    </row>
    <row r="41" spans="1:47" ht="16" thickBot="1" x14ac:dyDescent="0.4">
      <c r="A41" s="504" t="s">
        <v>25</v>
      </c>
      <c r="B41" s="505"/>
      <c r="C41" s="505"/>
      <c r="D41" s="505"/>
      <c r="E41" s="505"/>
      <c r="F41" s="505"/>
      <c r="G41" s="505"/>
      <c r="H41" s="505"/>
      <c r="I41" s="505"/>
      <c r="J41" s="250">
        <f>SUM(J38:J40)</f>
        <v>0</v>
      </c>
      <c r="K41" s="250">
        <f t="shared" ref="K41:L41" si="36">SUM(K38:K40)</f>
        <v>0</v>
      </c>
      <c r="L41" s="250">
        <f t="shared" si="36"/>
        <v>0</v>
      </c>
      <c r="M41" s="237">
        <f>SUM(J41:L41)</f>
        <v>0</v>
      </c>
      <c r="N41" s="223"/>
      <c r="P41" s="504" t="s">
        <v>25</v>
      </c>
      <c r="Q41" s="505"/>
      <c r="R41" s="505"/>
      <c r="S41" s="505"/>
      <c r="T41" s="505"/>
      <c r="U41" s="505"/>
      <c r="V41" s="505"/>
      <c r="W41" s="505"/>
      <c r="X41" s="505"/>
      <c r="Y41" s="505"/>
      <c r="Z41" s="293">
        <f>SUM(Z38:Z40)</f>
        <v>0</v>
      </c>
      <c r="AA41" s="293">
        <f t="shared" ref="AA41:AC41" si="37">SUM(AA38:AA40)</f>
        <v>0</v>
      </c>
      <c r="AB41" s="293">
        <f>SUM(AB38:AB40)</f>
        <v>0</v>
      </c>
      <c r="AC41" s="293">
        <f t="shared" si="37"/>
        <v>0</v>
      </c>
      <c r="AD41" s="294">
        <f>SUM(AD38:AD40)</f>
        <v>0</v>
      </c>
      <c r="AE41" s="223"/>
      <c r="AF41" s="223"/>
      <c r="AG41" s="504" t="s">
        <v>25</v>
      </c>
      <c r="AH41" s="505"/>
      <c r="AI41" s="505"/>
      <c r="AJ41" s="505"/>
      <c r="AK41" s="505"/>
      <c r="AL41" s="505"/>
      <c r="AM41" s="505"/>
      <c r="AN41" s="505"/>
      <c r="AO41" s="505"/>
      <c r="AP41" s="505"/>
      <c r="AQ41" s="275">
        <f>SUM(AQ38:AQ40)</f>
        <v>0</v>
      </c>
      <c r="AR41" s="275">
        <f t="shared" ref="AR41:AU41" si="38">SUM(AR38:AR40)</f>
        <v>0</v>
      </c>
      <c r="AS41" s="275">
        <f t="shared" si="38"/>
        <v>0</v>
      </c>
      <c r="AT41" s="275">
        <f t="shared" si="38"/>
        <v>0</v>
      </c>
      <c r="AU41" s="276">
        <f t="shared" si="38"/>
        <v>0</v>
      </c>
    </row>
    <row r="42" spans="1:47" s="358" customFormat="1" ht="3.75" customHeight="1" thickBot="1" x14ac:dyDescent="0.4">
      <c r="A42" s="413"/>
      <c r="B42" s="413"/>
      <c r="C42" s="413"/>
      <c r="D42" s="413"/>
      <c r="E42" s="413"/>
      <c r="F42" s="413"/>
      <c r="G42" s="413"/>
      <c r="H42" s="413"/>
      <c r="I42" s="413"/>
      <c r="J42" s="246"/>
      <c r="K42" s="246"/>
      <c r="L42" s="246"/>
      <c r="M42" s="246"/>
      <c r="N42" s="223"/>
      <c r="Q42" s="413"/>
      <c r="R42" s="413"/>
      <c r="S42" s="413"/>
      <c r="T42" s="413"/>
      <c r="U42" s="413"/>
      <c r="V42" s="413"/>
      <c r="W42" s="413"/>
      <c r="X42" s="413"/>
      <c r="Y42" s="413"/>
      <c r="Z42" s="246"/>
      <c r="AA42" s="246"/>
      <c r="AB42" s="246"/>
      <c r="AC42" s="246"/>
      <c r="AD42" s="246"/>
      <c r="AE42" s="223"/>
      <c r="AF42" s="223"/>
      <c r="AH42" s="413"/>
      <c r="AI42" s="413"/>
      <c r="AJ42" s="413"/>
      <c r="AK42" s="413"/>
      <c r="AL42" s="413"/>
      <c r="AM42" s="413"/>
      <c r="AN42" s="413"/>
      <c r="AO42" s="413"/>
      <c r="AP42" s="413"/>
      <c r="AQ42" s="246"/>
      <c r="AR42" s="246"/>
      <c r="AS42" s="246"/>
      <c r="AT42" s="246"/>
      <c r="AU42" s="246"/>
    </row>
    <row r="43" spans="1:47" s="242" customFormat="1" x14ac:dyDescent="0.35">
      <c r="A43" s="502" t="s">
        <v>33</v>
      </c>
      <c r="B43" s="503"/>
      <c r="C43" s="503"/>
      <c r="D43" s="503"/>
      <c r="E43" s="503"/>
      <c r="F43" s="503"/>
      <c r="G43" s="503"/>
      <c r="H43" s="503"/>
      <c r="I43" s="503"/>
      <c r="J43" s="425" t="s">
        <v>17</v>
      </c>
      <c r="K43" s="425" t="s">
        <v>15</v>
      </c>
      <c r="L43" s="425" t="s">
        <v>16</v>
      </c>
      <c r="M43" s="418" t="s">
        <v>18</v>
      </c>
      <c r="N43" s="413"/>
      <c r="P43" s="502" t="s">
        <v>33</v>
      </c>
      <c r="Q43" s="503"/>
      <c r="R43" s="503"/>
      <c r="S43" s="503"/>
      <c r="T43" s="503"/>
      <c r="U43" s="503"/>
      <c r="V43" s="503"/>
      <c r="W43" s="503"/>
      <c r="X43" s="503"/>
      <c r="Y43" s="503"/>
      <c r="Z43" s="329" t="s">
        <v>77</v>
      </c>
      <c r="AA43" s="425" t="s">
        <v>15</v>
      </c>
      <c r="AB43" s="425" t="s">
        <v>16</v>
      </c>
      <c r="AC43" s="414" t="s">
        <v>18</v>
      </c>
      <c r="AD43" s="268" t="s">
        <v>114</v>
      </c>
      <c r="AE43" s="413"/>
      <c r="AF43" s="413"/>
      <c r="AG43" s="502" t="s">
        <v>33</v>
      </c>
      <c r="AH43" s="503"/>
      <c r="AI43" s="503"/>
      <c r="AJ43" s="503"/>
      <c r="AK43" s="503"/>
      <c r="AL43" s="503"/>
      <c r="AM43" s="503"/>
      <c r="AN43" s="503"/>
      <c r="AO43" s="503"/>
      <c r="AP43" s="503"/>
      <c r="AQ43" s="329" t="s">
        <v>211</v>
      </c>
      <c r="AR43" s="425" t="s">
        <v>15</v>
      </c>
      <c r="AS43" s="425" t="s">
        <v>16</v>
      </c>
      <c r="AT43" s="414" t="s">
        <v>213</v>
      </c>
      <c r="AU43" s="268" t="s">
        <v>110</v>
      </c>
    </row>
    <row r="44" spans="1:47" x14ac:dyDescent="0.35">
      <c r="A44" s="415">
        <v>1</v>
      </c>
      <c r="B44" s="492"/>
      <c r="C44" s="492"/>
      <c r="D44" s="492"/>
      <c r="E44" s="492"/>
      <c r="F44" s="492"/>
      <c r="G44" s="492"/>
      <c r="H44" s="492"/>
      <c r="I44" s="492"/>
      <c r="J44" s="234">
        <v>0</v>
      </c>
      <c r="K44" s="234">
        <v>0</v>
      </c>
      <c r="L44" s="234">
        <v>0</v>
      </c>
      <c r="M44" s="236">
        <f t="shared" ref="M44:M59" si="39">SUM(J44:L44)</f>
        <v>0</v>
      </c>
      <c r="N44" s="223"/>
      <c r="P44" s="415">
        <v>1</v>
      </c>
      <c r="Q44" s="496"/>
      <c r="R44" s="496"/>
      <c r="S44" s="496"/>
      <c r="T44" s="496"/>
      <c r="U44" s="496"/>
      <c r="V44" s="496"/>
      <c r="W44" s="496"/>
      <c r="X44" s="496"/>
      <c r="Y44" s="496"/>
      <c r="Z44" s="234">
        <v>0</v>
      </c>
      <c r="AA44" s="234">
        <v>0</v>
      </c>
      <c r="AB44" s="234">
        <v>0</v>
      </c>
      <c r="AC44" s="295">
        <f t="shared" ref="AC44:AC46" si="40">SUM(Z44:AB44)</f>
        <v>0</v>
      </c>
      <c r="AD44" s="296">
        <f>M44-AC44</f>
        <v>0</v>
      </c>
      <c r="AE44" s="223"/>
      <c r="AF44" s="223"/>
      <c r="AG44" s="415">
        <v>1</v>
      </c>
      <c r="AH44" s="496"/>
      <c r="AI44" s="496"/>
      <c r="AJ44" s="496"/>
      <c r="AK44" s="496"/>
      <c r="AL44" s="496"/>
      <c r="AM44" s="496"/>
      <c r="AN44" s="496"/>
      <c r="AO44" s="496"/>
      <c r="AP44" s="496"/>
      <c r="AQ44" s="234">
        <v>0</v>
      </c>
      <c r="AR44" s="234">
        <v>0</v>
      </c>
      <c r="AS44" s="234">
        <v>0</v>
      </c>
      <c r="AT44" s="277">
        <f t="shared" ref="AT44:AT46" si="41">SUM(AQ44:AS44)</f>
        <v>0</v>
      </c>
      <c r="AU44" s="278">
        <f>IF($S$73&lt;&gt;0, AC44-AT44, M44-AT44)</f>
        <v>0</v>
      </c>
    </row>
    <row r="45" spans="1:47" x14ac:dyDescent="0.35">
      <c r="A45" s="415">
        <v>2</v>
      </c>
      <c r="B45" s="492"/>
      <c r="C45" s="492"/>
      <c r="D45" s="492"/>
      <c r="E45" s="492"/>
      <c r="F45" s="492"/>
      <c r="G45" s="492"/>
      <c r="H45" s="492"/>
      <c r="I45" s="492"/>
      <c r="J45" s="234">
        <v>0</v>
      </c>
      <c r="K45" s="234">
        <v>0</v>
      </c>
      <c r="L45" s="234">
        <v>0</v>
      </c>
      <c r="M45" s="236">
        <f>SUM(J45:L45)</f>
        <v>0</v>
      </c>
      <c r="N45" s="223"/>
      <c r="P45" s="415">
        <v>2</v>
      </c>
      <c r="Q45" s="496"/>
      <c r="R45" s="496"/>
      <c r="S45" s="496"/>
      <c r="T45" s="496"/>
      <c r="U45" s="496"/>
      <c r="V45" s="496"/>
      <c r="W45" s="496"/>
      <c r="X45" s="496"/>
      <c r="Y45" s="496"/>
      <c r="Z45" s="234">
        <v>0</v>
      </c>
      <c r="AA45" s="234">
        <v>0</v>
      </c>
      <c r="AB45" s="234">
        <v>0</v>
      </c>
      <c r="AC45" s="295">
        <f t="shared" si="40"/>
        <v>0</v>
      </c>
      <c r="AD45" s="296">
        <f t="shared" ref="AD45:AD46" si="42">M45-AC45</f>
        <v>0</v>
      </c>
      <c r="AE45" s="223"/>
      <c r="AF45" s="223"/>
      <c r="AG45" s="415">
        <v>2</v>
      </c>
      <c r="AH45" s="496"/>
      <c r="AI45" s="496"/>
      <c r="AJ45" s="496"/>
      <c r="AK45" s="496"/>
      <c r="AL45" s="496"/>
      <c r="AM45" s="496"/>
      <c r="AN45" s="496"/>
      <c r="AO45" s="496"/>
      <c r="AP45" s="496"/>
      <c r="AQ45" s="234">
        <v>0</v>
      </c>
      <c r="AR45" s="234">
        <v>0</v>
      </c>
      <c r="AS45" s="234">
        <v>0</v>
      </c>
      <c r="AT45" s="277">
        <f t="shared" si="41"/>
        <v>0</v>
      </c>
      <c r="AU45" s="278">
        <f>IF($S$73&lt;&gt;0, AC45-AT45, M45-AT45)</f>
        <v>0</v>
      </c>
    </row>
    <row r="46" spans="1:47" x14ac:dyDescent="0.35">
      <c r="A46" s="415">
        <v>3</v>
      </c>
      <c r="B46" s="492"/>
      <c r="C46" s="492"/>
      <c r="D46" s="492"/>
      <c r="E46" s="492"/>
      <c r="F46" s="492"/>
      <c r="G46" s="492"/>
      <c r="H46" s="492"/>
      <c r="I46" s="492"/>
      <c r="J46" s="234">
        <v>0</v>
      </c>
      <c r="K46" s="234">
        <v>0</v>
      </c>
      <c r="L46" s="234">
        <v>0</v>
      </c>
      <c r="M46" s="236">
        <f>SUM(J46:L46)</f>
        <v>0</v>
      </c>
      <c r="N46" s="223"/>
      <c r="P46" s="415">
        <v>3</v>
      </c>
      <c r="Q46" s="496"/>
      <c r="R46" s="496"/>
      <c r="S46" s="496"/>
      <c r="T46" s="496"/>
      <c r="U46" s="496"/>
      <c r="V46" s="496"/>
      <c r="W46" s="496"/>
      <c r="X46" s="496"/>
      <c r="Y46" s="496"/>
      <c r="Z46" s="234">
        <v>0</v>
      </c>
      <c r="AA46" s="234">
        <v>0</v>
      </c>
      <c r="AB46" s="234">
        <v>0</v>
      </c>
      <c r="AC46" s="295">
        <f t="shared" si="40"/>
        <v>0</v>
      </c>
      <c r="AD46" s="296">
        <f t="shared" si="42"/>
        <v>0</v>
      </c>
      <c r="AE46" s="223"/>
      <c r="AF46" s="223"/>
      <c r="AG46" s="415">
        <v>3</v>
      </c>
      <c r="AH46" s="496"/>
      <c r="AI46" s="496"/>
      <c r="AJ46" s="496"/>
      <c r="AK46" s="496"/>
      <c r="AL46" s="496"/>
      <c r="AM46" s="496"/>
      <c r="AN46" s="496"/>
      <c r="AO46" s="496"/>
      <c r="AP46" s="496"/>
      <c r="AQ46" s="234">
        <v>0</v>
      </c>
      <c r="AR46" s="234">
        <v>0</v>
      </c>
      <c r="AS46" s="234">
        <v>0</v>
      </c>
      <c r="AT46" s="277">
        <f t="shared" si="41"/>
        <v>0</v>
      </c>
      <c r="AU46" s="278">
        <f>IF($S$73&lt;&gt;0, AC46-AT46, M46-AT46)</f>
        <v>0</v>
      </c>
    </row>
    <row r="47" spans="1:47" ht="16" thickBot="1" x14ac:dyDescent="0.4">
      <c r="A47" s="504" t="s">
        <v>26</v>
      </c>
      <c r="B47" s="505"/>
      <c r="C47" s="505"/>
      <c r="D47" s="505"/>
      <c r="E47" s="505"/>
      <c r="F47" s="505"/>
      <c r="G47" s="505"/>
      <c r="H47" s="505"/>
      <c r="I47" s="505"/>
      <c r="J47" s="250">
        <f>SUM(J44:J46)</f>
        <v>0</v>
      </c>
      <c r="K47" s="250">
        <f t="shared" ref="K47" si="43">SUM(K44:K46)</f>
        <v>0</v>
      </c>
      <c r="L47" s="250">
        <f>SUM(L44:L46)</f>
        <v>0</v>
      </c>
      <c r="M47" s="237">
        <f t="shared" si="39"/>
        <v>0</v>
      </c>
      <c r="N47" s="223"/>
      <c r="P47" s="504" t="s">
        <v>26</v>
      </c>
      <c r="Q47" s="505"/>
      <c r="R47" s="505"/>
      <c r="S47" s="505"/>
      <c r="T47" s="505"/>
      <c r="U47" s="505"/>
      <c r="V47" s="505"/>
      <c r="W47" s="505"/>
      <c r="X47" s="505"/>
      <c r="Y47" s="505"/>
      <c r="Z47" s="293">
        <f>SUM(Z44:Z46)</f>
        <v>0</v>
      </c>
      <c r="AA47" s="293">
        <f t="shared" ref="AA47:AC47" si="44">SUM(AA44:AA46)</f>
        <v>0</v>
      </c>
      <c r="AB47" s="293">
        <f t="shared" si="44"/>
        <v>0</v>
      </c>
      <c r="AC47" s="293">
        <f t="shared" si="44"/>
        <v>0</v>
      </c>
      <c r="AD47" s="294">
        <f>SUM(AD44:AD46)</f>
        <v>0</v>
      </c>
      <c r="AE47" s="223"/>
      <c r="AF47" s="223"/>
      <c r="AG47" s="504" t="s">
        <v>26</v>
      </c>
      <c r="AH47" s="505"/>
      <c r="AI47" s="505"/>
      <c r="AJ47" s="505"/>
      <c r="AK47" s="505"/>
      <c r="AL47" s="505"/>
      <c r="AM47" s="505"/>
      <c r="AN47" s="505"/>
      <c r="AO47" s="505"/>
      <c r="AP47" s="505"/>
      <c r="AQ47" s="275">
        <f>SUM(AQ44:AQ46)</f>
        <v>0</v>
      </c>
      <c r="AR47" s="275">
        <f t="shared" ref="AR47:AU47" si="45">SUM(AR44:AR46)</f>
        <v>0</v>
      </c>
      <c r="AS47" s="275">
        <f t="shared" si="45"/>
        <v>0</v>
      </c>
      <c r="AT47" s="275">
        <f t="shared" si="45"/>
        <v>0</v>
      </c>
      <c r="AU47" s="276">
        <f t="shared" si="45"/>
        <v>0</v>
      </c>
    </row>
    <row r="48" spans="1:47" s="358" customFormat="1" ht="3.75" customHeight="1" thickBot="1" x14ac:dyDescent="0.4">
      <c r="A48" s="413"/>
      <c r="B48" s="413"/>
      <c r="C48" s="413"/>
      <c r="D48" s="413"/>
      <c r="E48" s="413"/>
      <c r="F48" s="413"/>
      <c r="G48" s="413"/>
      <c r="H48" s="413"/>
      <c r="I48" s="413"/>
      <c r="J48" s="246"/>
      <c r="K48" s="246"/>
      <c r="L48" s="246"/>
      <c r="M48" s="246"/>
      <c r="N48" s="223"/>
      <c r="Q48" s="413"/>
      <c r="R48" s="413"/>
      <c r="S48" s="413"/>
      <c r="T48" s="413"/>
      <c r="U48" s="413"/>
      <c r="V48" s="413"/>
      <c r="W48" s="413"/>
      <c r="X48" s="413"/>
      <c r="Y48" s="413"/>
      <c r="Z48" s="246"/>
      <c r="AA48" s="246"/>
      <c r="AB48" s="246"/>
      <c r="AC48" s="246"/>
      <c r="AD48" s="246"/>
      <c r="AE48" s="223"/>
      <c r="AF48" s="223"/>
      <c r="AH48" s="413"/>
      <c r="AI48" s="413"/>
      <c r="AJ48" s="413"/>
      <c r="AK48" s="413"/>
      <c r="AL48" s="413"/>
      <c r="AM48" s="413"/>
      <c r="AN48" s="413"/>
      <c r="AO48" s="413"/>
      <c r="AP48" s="413"/>
      <c r="AQ48" s="246"/>
      <c r="AR48" s="246"/>
      <c r="AS48" s="246"/>
      <c r="AT48" s="246"/>
      <c r="AU48" s="246"/>
    </row>
    <row r="49" spans="1:47" s="242" customFormat="1" x14ac:dyDescent="0.35">
      <c r="A49" s="502" t="s">
        <v>27</v>
      </c>
      <c r="B49" s="503"/>
      <c r="C49" s="503"/>
      <c r="D49" s="503"/>
      <c r="E49" s="503"/>
      <c r="F49" s="503"/>
      <c r="G49" s="503"/>
      <c r="H49" s="503"/>
      <c r="I49" s="503"/>
      <c r="J49" s="425" t="s">
        <v>17</v>
      </c>
      <c r="K49" s="425" t="s">
        <v>15</v>
      </c>
      <c r="L49" s="425" t="s">
        <v>16</v>
      </c>
      <c r="M49" s="418" t="s">
        <v>18</v>
      </c>
      <c r="N49" s="413"/>
      <c r="P49" s="502" t="s">
        <v>27</v>
      </c>
      <c r="Q49" s="503"/>
      <c r="R49" s="503"/>
      <c r="S49" s="503"/>
      <c r="T49" s="503"/>
      <c r="U49" s="503"/>
      <c r="V49" s="503"/>
      <c r="W49" s="503"/>
      <c r="X49" s="503"/>
      <c r="Y49" s="503"/>
      <c r="Z49" s="329" t="s">
        <v>77</v>
      </c>
      <c r="AA49" s="425" t="s">
        <v>15</v>
      </c>
      <c r="AB49" s="425" t="s">
        <v>16</v>
      </c>
      <c r="AC49" s="414" t="s">
        <v>18</v>
      </c>
      <c r="AD49" s="268" t="s">
        <v>114</v>
      </c>
      <c r="AE49" s="413"/>
      <c r="AF49" s="413"/>
      <c r="AG49" s="502" t="s">
        <v>27</v>
      </c>
      <c r="AH49" s="503"/>
      <c r="AI49" s="503"/>
      <c r="AJ49" s="503"/>
      <c r="AK49" s="503"/>
      <c r="AL49" s="503"/>
      <c r="AM49" s="503"/>
      <c r="AN49" s="503"/>
      <c r="AO49" s="503"/>
      <c r="AP49" s="503"/>
      <c r="AQ49" s="329" t="s">
        <v>211</v>
      </c>
      <c r="AR49" s="425" t="s">
        <v>15</v>
      </c>
      <c r="AS49" s="425" t="s">
        <v>16</v>
      </c>
      <c r="AT49" s="414" t="s">
        <v>213</v>
      </c>
      <c r="AU49" s="268" t="s">
        <v>110</v>
      </c>
    </row>
    <row r="50" spans="1:47" x14ac:dyDescent="0.35">
      <c r="A50" s="415">
        <v>1</v>
      </c>
      <c r="B50" s="228" t="s">
        <v>28</v>
      </c>
      <c r="C50" s="492"/>
      <c r="D50" s="492"/>
      <c r="E50" s="492"/>
      <c r="F50" s="492"/>
      <c r="G50" s="492"/>
      <c r="H50" s="492"/>
      <c r="I50" s="492"/>
      <c r="J50" s="234">
        <v>0</v>
      </c>
      <c r="K50" s="234">
        <v>0</v>
      </c>
      <c r="L50" s="234">
        <v>0</v>
      </c>
      <c r="M50" s="236">
        <f t="shared" si="39"/>
        <v>0</v>
      </c>
      <c r="N50" s="223"/>
      <c r="P50" s="415">
        <v>1</v>
      </c>
      <c r="Q50" s="228" t="s">
        <v>28</v>
      </c>
      <c r="R50" s="617"/>
      <c r="S50" s="617"/>
      <c r="T50" s="617"/>
      <c r="U50" s="617"/>
      <c r="V50" s="617"/>
      <c r="W50" s="617"/>
      <c r="X50" s="617"/>
      <c r="Y50" s="617"/>
      <c r="Z50" s="234">
        <v>0</v>
      </c>
      <c r="AA50" s="234">
        <v>0</v>
      </c>
      <c r="AB50" s="234">
        <v>0</v>
      </c>
      <c r="AC50" s="295">
        <f t="shared" ref="AC50:AC58" si="46">SUM(Z50:AB50)</f>
        <v>0</v>
      </c>
      <c r="AD50" s="296">
        <f t="shared" ref="AD50:AD60" si="47">M50-AC50</f>
        <v>0</v>
      </c>
      <c r="AE50" s="223"/>
      <c r="AF50" s="223"/>
      <c r="AG50" s="415">
        <v>1</v>
      </c>
      <c r="AH50" s="228" t="s">
        <v>28</v>
      </c>
      <c r="AI50" s="416"/>
      <c r="AJ50" s="492"/>
      <c r="AK50" s="492"/>
      <c r="AL50" s="492"/>
      <c r="AM50" s="492"/>
      <c r="AN50" s="492"/>
      <c r="AO50" s="492"/>
      <c r="AP50" s="492"/>
      <c r="AQ50" s="234">
        <v>0</v>
      </c>
      <c r="AR50" s="234">
        <v>0</v>
      </c>
      <c r="AS50" s="234">
        <v>0</v>
      </c>
      <c r="AT50" s="277">
        <f t="shared" ref="AT50:AT59" si="48">SUM(AQ50:AS50)</f>
        <v>0</v>
      </c>
      <c r="AU50" s="278">
        <f t="shared" ref="AU50:AU60" si="49">IF($S$73&lt;&gt;0, AC50-AT50, M50-AT50)</f>
        <v>0</v>
      </c>
    </row>
    <row r="51" spans="1:47" x14ac:dyDescent="0.35">
      <c r="A51" s="415">
        <v>2</v>
      </c>
      <c r="B51" s="228" t="s">
        <v>31</v>
      </c>
      <c r="C51" s="492"/>
      <c r="D51" s="492"/>
      <c r="E51" s="492"/>
      <c r="F51" s="492"/>
      <c r="G51" s="492"/>
      <c r="H51" s="492"/>
      <c r="I51" s="492"/>
      <c r="J51" s="234">
        <v>0</v>
      </c>
      <c r="K51" s="234">
        <v>0</v>
      </c>
      <c r="L51" s="234">
        <v>0</v>
      </c>
      <c r="M51" s="236">
        <f t="shared" si="39"/>
        <v>0</v>
      </c>
      <c r="N51" s="223"/>
      <c r="P51" s="415">
        <v>2</v>
      </c>
      <c r="Q51" s="228" t="s">
        <v>31</v>
      </c>
      <c r="R51" s="617"/>
      <c r="S51" s="617"/>
      <c r="T51" s="617"/>
      <c r="U51" s="617"/>
      <c r="V51" s="617"/>
      <c r="W51" s="617"/>
      <c r="X51" s="617"/>
      <c r="Y51" s="617"/>
      <c r="Z51" s="234">
        <v>0</v>
      </c>
      <c r="AA51" s="234">
        <v>0</v>
      </c>
      <c r="AB51" s="234">
        <v>0</v>
      </c>
      <c r="AC51" s="295">
        <f t="shared" si="46"/>
        <v>0</v>
      </c>
      <c r="AD51" s="296">
        <f t="shared" si="47"/>
        <v>0</v>
      </c>
      <c r="AE51" s="223"/>
      <c r="AF51" s="223"/>
      <c r="AG51" s="415">
        <v>2</v>
      </c>
      <c r="AH51" s="228" t="s">
        <v>31</v>
      </c>
      <c r="AI51" s="416"/>
      <c r="AJ51" s="492"/>
      <c r="AK51" s="492"/>
      <c r="AL51" s="492"/>
      <c r="AM51" s="492"/>
      <c r="AN51" s="492"/>
      <c r="AO51" s="492"/>
      <c r="AP51" s="492"/>
      <c r="AQ51" s="234">
        <v>0</v>
      </c>
      <c r="AR51" s="234">
        <v>0</v>
      </c>
      <c r="AS51" s="234">
        <v>0</v>
      </c>
      <c r="AT51" s="277">
        <f t="shared" si="48"/>
        <v>0</v>
      </c>
      <c r="AU51" s="278">
        <f t="shared" si="49"/>
        <v>0</v>
      </c>
    </row>
    <row r="52" spans="1:47" x14ac:dyDescent="0.35">
      <c r="A52" s="415">
        <v>3</v>
      </c>
      <c r="B52" s="228" t="s">
        <v>32</v>
      </c>
      <c r="C52" s="492"/>
      <c r="D52" s="492"/>
      <c r="E52" s="492"/>
      <c r="F52" s="492"/>
      <c r="G52" s="492"/>
      <c r="H52" s="492"/>
      <c r="I52" s="492"/>
      <c r="J52" s="234">
        <v>0</v>
      </c>
      <c r="K52" s="234">
        <v>0</v>
      </c>
      <c r="L52" s="234">
        <v>0</v>
      </c>
      <c r="M52" s="236">
        <f t="shared" si="39"/>
        <v>0</v>
      </c>
      <c r="N52" s="223"/>
      <c r="P52" s="415">
        <v>3</v>
      </c>
      <c r="Q52" s="228" t="s">
        <v>32</v>
      </c>
      <c r="R52" s="617"/>
      <c r="S52" s="617"/>
      <c r="T52" s="617"/>
      <c r="U52" s="617"/>
      <c r="V52" s="617"/>
      <c r="W52" s="617"/>
      <c r="X52" s="617"/>
      <c r="Y52" s="617"/>
      <c r="Z52" s="234">
        <v>0</v>
      </c>
      <c r="AA52" s="234">
        <v>0</v>
      </c>
      <c r="AB52" s="234">
        <v>0</v>
      </c>
      <c r="AC52" s="295">
        <f t="shared" si="46"/>
        <v>0</v>
      </c>
      <c r="AD52" s="296">
        <f t="shared" si="47"/>
        <v>0</v>
      </c>
      <c r="AE52" s="223"/>
      <c r="AF52" s="223"/>
      <c r="AG52" s="415">
        <v>3</v>
      </c>
      <c r="AH52" s="228" t="s">
        <v>32</v>
      </c>
      <c r="AI52" s="416"/>
      <c r="AJ52" s="492"/>
      <c r="AK52" s="492"/>
      <c r="AL52" s="492"/>
      <c r="AM52" s="492"/>
      <c r="AN52" s="492"/>
      <c r="AO52" s="492"/>
      <c r="AP52" s="492"/>
      <c r="AQ52" s="234">
        <v>0</v>
      </c>
      <c r="AR52" s="234">
        <v>0</v>
      </c>
      <c r="AS52" s="234">
        <v>0</v>
      </c>
      <c r="AT52" s="277">
        <f t="shared" si="48"/>
        <v>0</v>
      </c>
      <c r="AU52" s="278">
        <f t="shared" si="49"/>
        <v>0</v>
      </c>
    </row>
    <row r="53" spans="1:47" s="358" customFormat="1" x14ac:dyDescent="0.35">
      <c r="A53" s="229">
        <v>4</v>
      </c>
      <c r="B53" s="228" t="s">
        <v>72</v>
      </c>
      <c r="C53" s="492"/>
      <c r="D53" s="492"/>
      <c r="E53" s="492"/>
      <c r="F53" s="492"/>
      <c r="G53" s="492"/>
      <c r="H53" s="492"/>
      <c r="I53" s="492"/>
      <c r="J53" s="234">
        <v>0</v>
      </c>
      <c r="K53" s="234">
        <v>0</v>
      </c>
      <c r="L53" s="234">
        <v>0</v>
      </c>
      <c r="M53" s="236">
        <f t="shared" si="39"/>
        <v>0</v>
      </c>
      <c r="N53" s="223"/>
      <c r="P53" s="229">
        <v>4</v>
      </c>
      <c r="Q53" s="228" t="s">
        <v>72</v>
      </c>
      <c r="R53" s="633"/>
      <c r="S53" s="633"/>
      <c r="T53" s="633"/>
      <c r="U53" s="633"/>
      <c r="V53" s="633"/>
      <c r="W53" s="633"/>
      <c r="X53" s="633"/>
      <c r="Y53" s="633"/>
      <c r="Z53" s="234">
        <v>0</v>
      </c>
      <c r="AA53" s="234">
        <v>0</v>
      </c>
      <c r="AB53" s="234">
        <v>0</v>
      </c>
      <c r="AC53" s="295">
        <f t="shared" si="46"/>
        <v>0</v>
      </c>
      <c r="AD53" s="296">
        <f t="shared" si="47"/>
        <v>0</v>
      </c>
      <c r="AE53" s="223"/>
      <c r="AF53" s="223"/>
      <c r="AG53" s="229">
        <v>4</v>
      </c>
      <c r="AH53" s="228" t="s">
        <v>72</v>
      </c>
      <c r="AI53" s="437"/>
      <c r="AJ53" s="492"/>
      <c r="AK53" s="492"/>
      <c r="AL53" s="492"/>
      <c r="AM53" s="492"/>
      <c r="AN53" s="492"/>
      <c r="AO53" s="492"/>
      <c r="AP53" s="492"/>
      <c r="AQ53" s="234">
        <v>0</v>
      </c>
      <c r="AR53" s="234">
        <v>0</v>
      </c>
      <c r="AS53" s="234">
        <v>0</v>
      </c>
      <c r="AT53" s="277">
        <f t="shared" si="48"/>
        <v>0</v>
      </c>
      <c r="AU53" s="278">
        <f t="shared" si="49"/>
        <v>0</v>
      </c>
    </row>
    <row r="54" spans="1:47" x14ac:dyDescent="0.35">
      <c r="A54" s="415">
        <v>5</v>
      </c>
      <c r="B54" s="228" t="s">
        <v>29</v>
      </c>
      <c r="C54" s="492"/>
      <c r="D54" s="492"/>
      <c r="E54" s="492"/>
      <c r="F54" s="492"/>
      <c r="G54" s="492"/>
      <c r="H54" s="492"/>
      <c r="I54" s="492"/>
      <c r="J54" s="234">
        <v>0</v>
      </c>
      <c r="K54" s="234">
        <v>0</v>
      </c>
      <c r="L54" s="234">
        <v>0</v>
      </c>
      <c r="M54" s="236">
        <f t="shared" si="39"/>
        <v>0</v>
      </c>
      <c r="N54" s="223"/>
      <c r="P54" s="415">
        <v>5</v>
      </c>
      <c r="Q54" s="228" t="s">
        <v>29</v>
      </c>
      <c r="R54" s="617"/>
      <c r="S54" s="617"/>
      <c r="T54" s="617"/>
      <c r="U54" s="617"/>
      <c r="V54" s="617"/>
      <c r="W54" s="617"/>
      <c r="X54" s="617"/>
      <c r="Y54" s="617"/>
      <c r="Z54" s="234">
        <v>0</v>
      </c>
      <c r="AA54" s="234">
        <v>0</v>
      </c>
      <c r="AB54" s="234">
        <v>0</v>
      </c>
      <c r="AC54" s="295">
        <f t="shared" si="46"/>
        <v>0</v>
      </c>
      <c r="AD54" s="296">
        <f t="shared" si="47"/>
        <v>0</v>
      </c>
      <c r="AE54" s="223"/>
      <c r="AF54" s="223"/>
      <c r="AG54" s="415">
        <v>5</v>
      </c>
      <c r="AH54" s="228" t="s">
        <v>29</v>
      </c>
      <c r="AI54" s="416"/>
      <c r="AJ54" s="492"/>
      <c r="AK54" s="492"/>
      <c r="AL54" s="492"/>
      <c r="AM54" s="492"/>
      <c r="AN54" s="492"/>
      <c r="AO54" s="492"/>
      <c r="AP54" s="492"/>
      <c r="AQ54" s="234">
        <v>0</v>
      </c>
      <c r="AR54" s="234">
        <v>0</v>
      </c>
      <c r="AS54" s="234">
        <v>0</v>
      </c>
      <c r="AT54" s="277">
        <f t="shared" si="48"/>
        <v>0</v>
      </c>
      <c r="AU54" s="278">
        <f t="shared" si="49"/>
        <v>0</v>
      </c>
    </row>
    <row r="55" spans="1:47" x14ac:dyDescent="0.35">
      <c r="A55" s="415">
        <v>6</v>
      </c>
      <c r="B55" s="228" t="s">
        <v>30</v>
      </c>
      <c r="C55" s="492"/>
      <c r="D55" s="492"/>
      <c r="E55" s="492"/>
      <c r="F55" s="492"/>
      <c r="G55" s="492"/>
      <c r="H55" s="492"/>
      <c r="I55" s="492"/>
      <c r="J55" s="234">
        <v>0</v>
      </c>
      <c r="K55" s="234">
        <v>0</v>
      </c>
      <c r="L55" s="234">
        <v>0</v>
      </c>
      <c r="M55" s="236">
        <f>SUM(J55:L55)</f>
        <v>0</v>
      </c>
      <c r="N55" s="223"/>
      <c r="P55" s="415">
        <v>6</v>
      </c>
      <c r="Q55" s="228" t="s">
        <v>30</v>
      </c>
      <c r="R55" s="617"/>
      <c r="S55" s="617"/>
      <c r="T55" s="617"/>
      <c r="U55" s="617"/>
      <c r="V55" s="617"/>
      <c r="W55" s="617"/>
      <c r="X55" s="617"/>
      <c r="Y55" s="617"/>
      <c r="Z55" s="234">
        <v>0</v>
      </c>
      <c r="AA55" s="234">
        <v>0</v>
      </c>
      <c r="AB55" s="234">
        <v>0</v>
      </c>
      <c r="AC55" s="295">
        <f t="shared" si="46"/>
        <v>0</v>
      </c>
      <c r="AD55" s="296">
        <f t="shared" si="47"/>
        <v>0</v>
      </c>
      <c r="AE55" s="223"/>
      <c r="AF55" s="223"/>
      <c r="AG55" s="415">
        <v>6</v>
      </c>
      <c r="AH55" s="228" t="s">
        <v>30</v>
      </c>
      <c r="AI55" s="416"/>
      <c r="AJ55" s="492"/>
      <c r="AK55" s="492"/>
      <c r="AL55" s="492"/>
      <c r="AM55" s="492"/>
      <c r="AN55" s="492"/>
      <c r="AO55" s="492"/>
      <c r="AP55" s="492"/>
      <c r="AQ55" s="234">
        <v>0</v>
      </c>
      <c r="AR55" s="234">
        <v>0</v>
      </c>
      <c r="AS55" s="234">
        <v>0</v>
      </c>
      <c r="AT55" s="277">
        <f t="shared" si="48"/>
        <v>0</v>
      </c>
      <c r="AU55" s="278">
        <f t="shared" si="49"/>
        <v>0</v>
      </c>
    </row>
    <row r="56" spans="1:47" x14ac:dyDescent="0.35">
      <c r="A56" s="415">
        <v>7</v>
      </c>
      <c r="B56" s="228" t="s">
        <v>34</v>
      </c>
      <c r="C56" s="492"/>
      <c r="D56" s="492"/>
      <c r="E56" s="492"/>
      <c r="F56" s="492"/>
      <c r="G56" s="492"/>
      <c r="H56" s="492"/>
      <c r="I56" s="492"/>
      <c r="J56" s="234">
        <v>0</v>
      </c>
      <c r="K56" s="234">
        <v>0</v>
      </c>
      <c r="L56" s="234">
        <v>0</v>
      </c>
      <c r="M56" s="236">
        <f>SUM(J56:L56)</f>
        <v>0</v>
      </c>
      <c r="N56" s="223"/>
      <c r="P56" s="415">
        <v>7</v>
      </c>
      <c r="Q56" s="228" t="s">
        <v>34</v>
      </c>
      <c r="R56" s="617"/>
      <c r="S56" s="617"/>
      <c r="T56" s="617"/>
      <c r="U56" s="617"/>
      <c r="V56" s="617"/>
      <c r="W56" s="617"/>
      <c r="X56" s="617"/>
      <c r="Y56" s="617"/>
      <c r="Z56" s="234">
        <v>0</v>
      </c>
      <c r="AA56" s="234">
        <v>0</v>
      </c>
      <c r="AB56" s="234">
        <v>0</v>
      </c>
      <c r="AC56" s="295">
        <f t="shared" si="46"/>
        <v>0</v>
      </c>
      <c r="AD56" s="296">
        <f t="shared" si="47"/>
        <v>0</v>
      </c>
      <c r="AE56" s="223"/>
      <c r="AF56" s="223"/>
      <c r="AG56" s="415">
        <v>7</v>
      </c>
      <c r="AH56" s="228" t="s">
        <v>34</v>
      </c>
      <c r="AI56" s="416"/>
      <c r="AJ56" s="492"/>
      <c r="AK56" s="492"/>
      <c r="AL56" s="492"/>
      <c r="AM56" s="492"/>
      <c r="AN56" s="492"/>
      <c r="AO56" s="492"/>
      <c r="AP56" s="492"/>
      <c r="AQ56" s="234">
        <v>0</v>
      </c>
      <c r="AR56" s="234">
        <v>0</v>
      </c>
      <c r="AS56" s="234">
        <v>0</v>
      </c>
      <c r="AT56" s="277">
        <f t="shared" si="48"/>
        <v>0</v>
      </c>
      <c r="AU56" s="278">
        <f t="shared" si="49"/>
        <v>0</v>
      </c>
    </row>
    <row r="57" spans="1:47" x14ac:dyDescent="0.35">
      <c r="A57" s="415">
        <v>8</v>
      </c>
      <c r="B57" s="228" t="s">
        <v>35</v>
      </c>
      <c r="C57" s="492"/>
      <c r="D57" s="492"/>
      <c r="E57" s="492"/>
      <c r="F57" s="492"/>
      <c r="G57" s="492"/>
      <c r="H57" s="492"/>
      <c r="I57" s="492"/>
      <c r="J57" s="234">
        <v>0</v>
      </c>
      <c r="K57" s="234">
        <v>0</v>
      </c>
      <c r="L57" s="234">
        <v>0</v>
      </c>
      <c r="M57" s="236">
        <f>SUM(J57:L57)</f>
        <v>0</v>
      </c>
      <c r="N57" s="223"/>
      <c r="P57" s="415">
        <v>8</v>
      </c>
      <c r="Q57" s="228" t="s">
        <v>35</v>
      </c>
      <c r="R57" s="617"/>
      <c r="S57" s="617"/>
      <c r="T57" s="617"/>
      <c r="U57" s="617"/>
      <c r="V57" s="617"/>
      <c r="W57" s="617"/>
      <c r="X57" s="617"/>
      <c r="Y57" s="617"/>
      <c r="Z57" s="234">
        <v>0</v>
      </c>
      <c r="AA57" s="234">
        <v>0</v>
      </c>
      <c r="AB57" s="234">
        <v>0</v>
      </c>
      <c r="AC57" s="295">
        <f t="shared" si="46"/>
        <v>0</v>
      </c>
      <c r="AD57" s="296">
        <f t="shared" si="47"/>
        <v>0</v>
      </c>
      <c r="AE57" s="223"/>
      <c r="AF57" s="223"/>
      <c r="AG57" s="415">
        <v>8</v>
      </c>
      <c r="AH57" s="228" t="s">
        <v>35</v>
      </c>
      <c r="AI57" s="416"/>
      <c r="AJ57" s="492"/>
      <c r="AK57" s="492"/>
      <c r="AL57" s="492"/>
      <c r="AM57" s="492"/>
      <c r="AN57" s="492"/>
      <c r="AO57" s="492"/>
      <c r="AP57" s="492"/>
      <c r="AQ57" s="234">
        <v>0</v>
      </c>
      <c r="AR57" s="234">
        <v>0</v>
      </c>
      <c r="AS57" s="234">
        <v>0</v>
      </c>
      <c r="AT57" s="277">
        <f t="shared" si="48"/>
        <v>0</v>
      </c>
      <c r="AU57" s="278">
        <f t="shared" si="49"/>
        <v>0</v>
      </c>
    </row>
    <row r="58" spans="1:47" x14ac:dyDescent="0.35">
      <c r="A58" s="415">
        <v>9</v>
      </c>
      <c r="B58" s="228" t="s">
        <v>50</v>
      </c>
      <c r="C58" s="492"/>
      <c r="D58" s="492"/>
      <c r="E58" s="492"/>
      <c r="F58" s="492"/>
      <c r="G58" s="492"/>
      <c r="H58" s="492"/>
      <c r="I58" s="492"/>
      <c r="J58" s="234">
        <v>0</v>
      </c>
      <c r="K58" s="234">
        <v>0</v>
      </c>
      <c r="L58" s="234">
        <v>0</v>
      </c>
      <c r="M58" s="236">
        <f t="shared" si="39"/>
        <v>0</v>
      </c>
      <c r="N58" s="223"/>
      <c r="P58" s="415">
        <v>9</v>
      </c>
      <c r="Q58" s="228" t="s">
        <v>50</v>
      </c>
      <c r="R58" s="617"/>
      <c r="S58" s="617"/>
      <c r="T58" s="617"/>
      <c r="U58" s="617"/>
      <c r="V58" s="617"/>
      <c r="W58" s="617"/>
      <c r="X58" s="617"/>
      <c r="Y58" s="617"/>
      <c r="Z58" s="234">
        <v>0</v>
      </c>
      <c r="AA58" s="234">
        <v>0</v>
      </c>
      <c r="AB58" s="234">
        <v>0</v>
      </c>
      <c r="AC58" s="295">
        <f t="shared" si="46"/>
        <v>0</v>
      </c>
      <c r="AD58" s="296">
        <f t="shared" si="47"/>
        <v>0</v>
      </c>
      <c r="AE58" s="223"/>
      <c r="AF58" s="223"/>
      <c r="AG58" s="415">
        <v>9</v>
      </c>
      <c r="AH58" s="228" t="s">
        <v>50</v>
      </c>
      <c r="AI58" s="416"/>
      <c r="AJ58" s="492"/>
      <c r="AK58" s="492"/>
      <c r="AL58" s="492"/>
      <c r="AM58" s="492"/>
      <c r="AN58" s="492"/>
      <c r="AO58" s="492"/>
      <c r="AP58" s="492"/>
      <c r="AQ58" s="234">
        <v>0</v>
      </c>
      <c r="AR58" s="234">
        <v>0</v>
      </c>
      <c r="AS58" s="234">
        <v>0</v>
      </c>
      <c r="AT58" s="277">
        <f t="shared" si="48"/>
        <v>0</v>
      </c>
      <c r="AU58" s="278">
        <f t="shared" si="49"/>
        <v>0</v>
      </c>
    </row>
    <row r="59" spans="1:47" x14ac:dyDescent="0.35">
      <c r="A59" s="415">
        <v>10</v>
      </c>
      <c r="B59" s="313" t="s">
        <v>205</v>
      </c>
      <c r="C59" s="492"/>
      <c r="D59" s="492"/>
      <c r="E59" s="492"/>
      <c r="F59" s="492"/>
      <c r="G59" s="492"/>
      <c r="H59" s="492"/>
      <c r="I59" s="492"/>
      <c r="J59" s="234">
        <v>0</v>
      </c>
      <c r="K59" s="234">
        <v>0</v>
      </c>
      <c r="L59" s="234">
        <v>0</v>
      </c>
      <c r="M59" s="236">
        <f t="shared" si="39"/>
        <v>0</v>
      </c>
      <c r="N59" s="223"/>
      <c r="P59" s="415">
        <v>10</v>
      </c>
      <c r="Q59" s="417" t="s">
        <v>205</v>
      </c>
      <c r="R59" s="513"/>
      <c r="S59" s="513"/>
      <c r="T59" s="513"/>
      <c r="U59" s="513"/>
      <c r="V59" s="513"/>
      <c r="W59" s="513"/>
      <c r="X59" s="513"/>
      <c r="Y59" s="513"/>
      <c r="Z59" s="234">
        <v>0</v>
      </c>
      <c r="AA59" s="234">
        <v>0</v>
      </c>
      <c r="AB59" s="234">
        <v>0</v>
      </c>
      <c r="AC59" s="295">
        <f>SUM(Z59:AB59)</f>
        <v>0</v>
      </c>
      <c r="AD59" s="296">
        <f t="shared" si="47"/>
        <v>0</v>
      </c>
      <c r="AE59" s="223"/>
      <c r="AF59" s="223"/>
      <c r="AG59" s="415">
        <v>10</v>
      </c>
      <c r="AH59" s="513" t="s">
        <v>205</v>
      </c>
      <c r="AI59" s="513"/>
      <c r="AJ59" s="491"/>
      <c r="AK59" s="491"/>
      <c r="AL59" s="491"/>
      <c r="AM59" s="491"/>
      <c r="AN59" s="491"/>
      <c r="AO59" s="491"/>
      <c r="AP59" s="491"/>
      <c r="AQ59" s="234">
        <v>0</v>
      </c>
      <c r="AR59" s="234">
        <v>0</v>
      </c>
      <c r="AS59" s="234">
        <v>0</v>
      </c>
      <c r="AT59" s="277">
        <f t="shared" si="48"/>
        <v>0</v>
      </c>
      <c r="AU59" s="278">
        <f t="shared" si="49"/>
        <v>0</v>
      </c>
    </row>
    <row r="60" spans="1:47" ht="17.25" customHeight="1" x14ac:dyDescent="0.35">
      <c r="A60" s="415">
        <v>11</v>
      </c>
      <c r="B60" s="313" t="s">
        <v>205</v>
      </c>
      <c r="C60" s="492"/>
      <c r="D60" s="492"/>
      <c r="E60" s="492"/>
      <c r="F60" s="492"/>
      <c r="G60" s="492"/>
      <c r="H60" s="492"/>
      <c r="I60" s="492"/>
      <c r="J60" s="234">
        <v>0</v>
      </c>
      <c r="K60" s="234">
        <v>0</v>
      </c>
      <c r="L60" s="234">
        <v>0</v>
      </c>
      <c r="M60" s="236">
        <f>SUM(J60:L60)</f>
        <v>0</v>
      </c>
      <c r="N60" s="223"/>
      <c r="P60" s="415">
        <v>11</v>
      </c>
      <c r="Q60" s="417" t="s">
        <v>205</v>
      </c>
      <c r="R60" s="513"/>
      <c r="S60" s="513"/>
      <c r="T60" s="513"/>
      <c r="U60" s="513"/>
      <c r="V60" s="513"/>
      <c r="W60" s="513"/>
      <c r="X60" s="513"/>
      <c r="Y60" s="513"/>
      <c r="Z60" s="234">
        <v>0</v>
      </c>
      <c r="AA60" s="234">
        <v>0</v>
      </c>
      <c r="AB60" s="234">
        <v>0</v>
      </c>
      <c r="AC60" s="295">
        <f>SUM(Z60:AB60)</f>
        <v>0</v>
      </c>
      <c r="AD60" s="296">
        <f t="shared" si="47"/>
        <v>0</v>
      </c>
      <c r="AE60" s="223"/>
      <c r="AF60" s="223"/>
      <c r="AG60" s="415">
        <v>11</v>
      </c>
      <c r="AH60" s="513" t="s">
        <v>205</v>
      </c>
      <c r="AI60" s="513"/>
      <c r="AJ60" s="491"/>
      <c r="AK60" s="491"/>
      <c r="AL60" s="491"/>
      <c r="AM60" s="491"/>
      <c r="AN60" s="491"/>
      <c r="AO60" s="491"/>
      <c r="AP60" s="491"/>
      <c r="AQ60" s="234">
        <v>0</v>
      </c>
      <c r="AR60" s="234">
        <v>0</v>
      </c>
      <c r="AS60" s="234">
        <v>0</v>
      </c>
      <c r="AT60" s="277">
        <f>SUM(AQ60:AS60)</f>
        <v>0</v>
      </c>
      <c r="AU60" s="278">
        <f t="shared" si="49"/>
        <v>0</v>
      </c>
    </row>
    <row r="61" spans="1:47" ht="16" thickBot="1" x14ac:dyDescent="0.4">
      <c r="A61" s="504" t="s">
        <v>36</v>
      </c>
      <c r="B61" s="505"/>
      <c r="C61" s="505"/>
      <c r="D61" s="505"/>
      <c r="E61" s="505"/>
      <c r="F61" s="505"/>
      <c r="G61" s="505"/>
      <c r="H61" s="505"/>
      <c r="I61" s="505"/>
      <c r="J61" s="250">
        <f>SUM(J50:J60)</f>
        <v>0</v>
      </c>
      <c r="K61" s="250">
        <f t="shared" ref="K61:L61" si="50">SUM(K50:K60)</f>
        <v>0</v>
      </c>
      <c r="L61" s="250">
        <f t="shared" si="50"/>
        <v>0</v>
      </c>
      <c r="M61" s="237">
        <f>SUM(J61:L61)</f>
        <v>0</v>
      </c>
      <c r="N61" s="223"/>
      <c r="P61" s="578" t="s">
        <v>36</v>
      </c>
      <c r="Q61" s="579"/>
      <c r="R61" s="579"/>
      <c r="S61" s="579"/>
      <c r="T61" s="579"/>
      <c r="U61" s="579"/>
      <c r="V61" s="579"/>
      <c r="W61" s="579"/>
      <c r="X61" s="579"/>
      <c r="Y61" s="579"/>
      <c r="Z61" s="293">
        <f>SUM(Z50:Z60)</f>
        <v>0</v>
      </c>
      <c r="AA61" s="293">
        <f t="shared" ref="AA61:AB61" si="51">SUM(AA50:AA60)</f>
        <v>0</v>
      </c>
      <c r="AB61" s="293">
        <f t="shared" si="51"/>
        <v>0</v>
      </c>
      <c r="AC61" s="293">
        <f>SUM(AC50:AC60)</f>
        <v>0</v>
      </c>
      <c r="AD61" s="294">
        <f>SUM(AD50:AD60)</f>
        <v>0</v>
      </c>
      <c r="AE61" s="223"/>
      <c r="AF61" s="223"/>
      <c r="AG61" s="578" t="s">
        <v>36</v>
      </c>
      <c r="AH61" s="579"/>
      <c r="AI61" s="579"/>
      <c r="AJ61" s="579"/>
      <c r="AK61" s="579"/>
      <c r="AL61" s="579"/>
      <c r="AM61" s="579"/>
      <c r="AN61" s="579"/>
      <c r="AO61" s="579"/>
      <c r="AP61" s="579"/>
      <c r="AQ61" s="275">
        <f>SUM(AQ50:AQ60)</f>
        <v>0</v>
      </c>
      <c r="AR61" s="275">
        <f t="shared" ref="AR61:AU61" si="52">SUM(AR50:AR60)</f>
        <v>0</v>
      </c>
      <c r="AS61" s="275">
        <f t="shared" si="52"/>
        <v>0</v>
      </c>
      <c r="AT61" s="275">
        <f t="shared" si="52"/>
        <v>0</v>
      </c>
      <c r="AU61" s="276">
        <f t="shared" si="52"/>
        <v>0</v>
      </c>
    </row>
    <row r="62" spans="1:47" s="358" customFormat="1" ht="4.5" customHeight="1" x14ac:dyDescent="0.35">
      <c r="B62" s="281"/>
      <c r="C62" s="360"/>
      <c r="D62" s="360"/>
      <c r="E62" s="360"/>
      <c r="F62" s="360"/>
      <c r="G62" s="360"/>
      <c r="H62" s="360"/>
      <c r="I62" s="360"/>
      <c r="J62" s="283"/>
      <c r="K62" s="283"/>
      <c r="L62" s="283"/>
      <c r="M62" s="246"/>
      <c r="N62" s="223"/>
      <c r="R62" s="281"/>
      <c r="S62" s="284"/>
      <c r="T62" s="284"/>
      <c r="U62" s="284"/>
      <c r="V62" s="284"/>
      <c r="W62" s="284"/>
      <c r="X62" s="284"/>
      <c r="Y62" s="284"/>
      <c r="Z62" s="283"/>
      <c r="AA62" s="283"/>
      <c r="AB62" s="283"/>
      <c r="AC62" s="246"/>
      <c r="AD62" s="246"/>
      <c r="AE62" s="223"/>
      <c r="AF62" s="223"/>
      <c r="AI62" s="281"/>
      <c r="AJ62" s="284"/>
      <c r="AK62" s="284"/>
      <c r="AL62" s="284"/>
      <c r="AM62" s="284"/>
      <c r="AN62" s="284"/>
      <c r="AO62" s="284"/>
      <c r="AP62" s="284"/>
      <c r="AQ62" s="283"/>
      <c r="AR62" s="283"/>
      <c r="AS62" s="283"/>
      <c r="AT62" s="246"/>
      <c r="AU62" s="246"/>
    </row>
    <row r="63" spans="1:47" ht="3.75" customHeight="1" thickBot="1" x14ac:dyDescent="0.4">
      <c r="A63" s="242"/>
      <c r="B63" s="242"/>
      <c r="C63" s="242"/>
      <c r="D63" s="242"/>
      <c r="E63" s="242"/>
      <c r="F63" s="242"/>
      <c r="G63" s="242"/>
      <c r="H63" s="242"/>
      <c r="I63" s="413"/>
      <c r="J63" s="246"/>
      <c r="K63" s="246"/>
      <c r="L63" s="246"/>
      <c r="M63" s="246"/>
      <c r="N63" s="223"/>
      <c r="Q63" s="242"/>
      <c r="R63" s="242"/>
      <c r="S63" s="242"/>
      <c r="T63" s="242"/>
      <c r="U63" s="242"/>
      <c r="V63" s="242"/>
      <c r="W63" s="242"/>
      <c r="X63" s="242"/>
      <c r="Y63" s="413"/>
      <c r="Z63" s="246"/>
      <c r="AA63" s="246"/>
      <c r="AB63" s="246"/>
      <c r="AC63" s="246"/>
      <c r="AD63" s="246"/>
      <c r="AE63" s="223"/>
      <c r="AF63" s="223"/>
      <c r="AH63" s="242"/>
      <c r="AI63" s="242"/>
      <c r="AJ63" s="242"/>
      <c r="AK63" s="242"/>
      <c r="AL63" s="242"/>
      <c r="AM63" s="242"/>
      <c r="AN63" s="242"/>
      <c r="AO63" s="242"/>
      <c r="AP63" s="413"/>
      <c r="AQ63" s="246"/>
      <c r="AR63" s="246"/>
      <c r="AS63" s="246"/>
      <c r="AT63" s="246"/>
      <c r="AU63" s="246"/>
    </row>
    <row r="64" spans="1:47" x14ac:dyDescent="0.35">
      <c r="A64" s="544" t="s">
        <v>182</v>
      </c>
      <c r="B64" s="545"/>
      <c r="C64" s="545"/>
      <c r="D64" s="545"/>
      <c r="E64" s="545"/>
      <c r="F64" s="545"/>
      <c r="G64" s="545"/>
      <c r="H64" s="545"/>
      <c r="I64" s="545"/>
      <c r="J64" s="244">
        <f>SUM(J61,J47,J41,H34)</f>
        <v>0</v>
      </c>
      <c r="K64" s="244">
        <f>SUM(K61,K47,K41,K34)</f>
        <v>0</v>
      </c>
      <c r="L64" s="244">
        <f>SUM(L61,L47,L41,L34)</f>
        <v>0</v>
      </c>
      <c r="M64" s="245">
        <f t="shared" ref="M64" si="53">SUM(J64:L64)</f>
        <v>0</v>
      </c>
      <c r="N64" s="223"/>
      <c r="P64" s="544" t="s">
        <v>182</v>
      </c>
      <c r="Q64" s="545"/>
      <c r="R64" s="545"/>
      <c r="S64" s="545"/>
      <c r="T64" s="545"/>
      <c r="U64" s="545"/>
      <c r="V64" s="545"/>
      <c r="W64" s="545"/>
      <c r="X64" s="545"/>
      <c r="Y64" s="545"/>
      <c r="Z64" s="300">
        <f>SUM(Z61, Z47, Z41, X34)</f>
        <v>0</v>
      </c>
      <c r="AA64" s="300">
        <f>SUM(AA61, AA47, AA41, AA34)</f>
        <v>0</v>
      </c>
      <c r="AB64" s="300">
        <f>SUM(AB61, AB47, AB41, AB34)</f>
        <v>0</v>
      </c>
      <c r="AC64" s="300">
        <f>SUM(Z64:AB64)</f>
        <v>0</v>
      </c>
      <c r="AD64" s="301">
        <f>M64-AC64</f>
        <v>0</v>
      </c>
      <c r="AE64" s="223"/>
      <c r="AF64" s="223"/>
      <c r="AG64" s="544" t="s">
        <v>182</v>
      </c>
      <c r="AH64" s="545"/>
      <c r="AI64" s="545"/>
      <c r="AJ64" s="545"/>
      <c r="AK64" s="545"/>
      <c r="AL64" s="545"/>
      <c r="AM64" s="545"/>
      <c r="AN64" s="545"/>
      <c r="AO64" s="545"/>
      <c r="AP64" s="545"/>
      <c r="AQ64" s="286">
        <f>SUM(AQ61, AQ47, AQ41, AO34)</f>
        <v>0</v>
      </c>
      <c r="AR64" s="286">
        <f>SUM(AR61, AR47, AR41, AR34)</f>
        <v>0</v>
      </c>
      <c r="AS64" s="286">
        <f>SUM(AS61, AS47, AS41, AS34)</f>
        <v>0</v>
      </c>
      <c r="AT64" s="286">
        <f>SUM(AQ64:AS64)</f>
        <v>0</v>
      </c>
      <c r="AU64" s="287">
        <f>IF($S$73&lt;&gt;0, AC64-AT64, M64-AT64)</f>
        <v>0</v>
      </c>
    </row>
    <row r="65" spans="1:49" ht="16" thickBot="1" x14ac:dyDescent="0.4">
      <c r="A65" s="540" t="s">
        <v>183</v>
      </c>
      <c r="B65" s="541"/>
      <c r="C65" s="541"/>
      <c r="D65" s="541"/>
      <c r="E65" s="541"/>
      <c r="F65" s="541"/>
      <c r="G65" s="541"/>
      <c r="H65" s="541"/>
      <c r="I65" s="541"/>
      <c r="J65" s="593">
        <f xml:space="preserve"> SUM(K61, L61, K47, L47, K41, L41, K34, L34)</f>
        <v>0</v>
      </c>
      <c r="K65" s="593"/>
      <c r="L65" s="593"/>
      <c r="M65" s="594"/>
      <c r="N65" s="223"/>
      <c r="P65" s="540" t="s">
        <v>183</v>
      </c>
      <c r="Q65" s="541"/>
      <c r="R65" s="541"/>
      <c r="S65" s="541"/>
      <c r="T65" s="541"/>
      <c r="U65" s="541"/>
      <c r="V65" s="541"/>
      <c r="W65" s="541"/>
      <c r="X65" s="541"/>
      <c r="Y65" s="541"/>
      <c r="Z65" s="588">
        <f>SUM(AA61, AB61, AA47, AB47, AA41, AB41,AA34, AB34)</f>
        <v>0</v>
      </c>
      <c r="AA65" s="588"/>
      <c r="AB65" s="588"/>
      <c r="AC65" s="588"/>
      <c r="AD65" s="294">
        <f>J65-Z65</f>
        <v>0</v>
      </c>
      <c r="AE65" s="223"/>
      <c r="AF65" s="223"/>
      <c r="AG65" s="540" t="s">
        <v>183</v>
      </c>
      <c r="AH65" s="541"/>
      <c r="AI65" s="541"/>
      <c r="AJ65" s="541"/>
      <c r="AK65" s="541"/>
      <c r="AL65" s="541"/>
      <c r="AM65" s="541"/>
      <c r="AN65" s="541"/>
      <c r="AO65" s="541"/>
      <c r="AP65" s="541"/>
      <c r="AQ65" s="539">
        <f>SUM(AR61, AS61, AR47, AS47, AR41, AS41,AR34, AS34)</f>
        <v>0</v>
      </c>
      <c r="AR65" s="539"/>
      <c r="AS65" s="539"/>
      <c r="AT65" s="539"/>
      <c r="AU65" s="276">
        <f>IF($S$73&lt;&gt;0, AC65-AQ65, J65-AQ65)</f>
        <v>0</v>
      </c>
    </row>
    <row r="66" spans="1:49" s="224" customFormat="1" ht="16" thickBot="1" x14ac:dyDescent="0.4">
      <c r="A66" s="358"/>
      <c r="B66" s="413"/>
      <c r="C66" s="413"/>
      <c r="D66" s="413"/>
      <c r="E66" s="413"/>
      <c r="F66" s="413"/>
      <c r="G66" s="413"/>
      <c r="H66" s="413"/>
      <c r="I66" s="413"/>
      <c r="J66" s="258"/>
      <c r="K66" s="258"/>
      <c r="L66" s="258"/>
      <c r="M66" s="358"/>
      <c r="N66" s="223"/>
      <c r="O66" s="357"/>
      <c r="P66" s="358"/>
      <c r="Q66" s="358"/>
      <c r="R66" s="413"/>
      <c r="S66" s="413"/>
      <c r="T66" s="413"/>
      <c r="U66" s="413"/>
      <c r="V66" s="413"/>
      <c r="W66" s="413"/>
      <c r="X66" s="413"/>
      <c r="Y66" s="413"/>
      <c r="Z66" s="258"/>
      <c r="AA66" s="258"/>
      <c r="AB66" s="258"/>
      <c r="AC66" s="358"/>
      <c r="AD66" s="246"/>
      <c r="AE66" s="223"/>
      <c r="AF66" s="223"/>
      <c r="AG66" s="358"/>
      <c r="AH66" s="358"/>
      <c r="AI66" s="413"/>
      <c r="AJ66" s="413"/>
      <c r="AK66" s="413"/>
      <c r="AL66" s="413"/>
      <c r="AM66" s="413"/>
      <c r="AN66" s="413"/>
      <c r="AO66" s="413"/>
      <c r="AP66" s="413"/>
      <c r="AQ66" s="258"/>
      <c r="AR66" s="258"/>
      <c r="AS66" s="258"/>
      <c r="AT66" s="358"/>
      <c r="AU66" s="246"/>
      <c r="AV66" s="357"/>
      <c r="AW66" s="357"/>
    </row>
    <row r="67" spans="1:49" s="242" customFormat="1" x14ac:dyDescent="0.35">
      <c r="A67" s="502" t="s">
        <v>100</v>
      </c>
      <c r="B67" s="503"/>
      <c r="C67" s="503"/>
      <c r="D67" s="503"/>
      <c r="E67" s="503"/>
      <c r="F67" s="503"/>
      <c r="G67" s="503"/>
      <c r="H67" s="503"/>
      <c r="I67" s="503"/>
      <c r="J67" s="425" t="s">
        <v>17</v>
      </c>
      <c r="K67" s="542" t="s">
        <v>4</v>
      </c>
      <c r="L67" s="542"/>
      <c r="M67" s="418" t="s">
        <v>49</v>
      </c>
      <c r="N67" s="261"/>
      <c r="P67" s="502" t="s">
        <v>100</v>
      </c>
      <c r="Q67" s="503"/>
      <c r="R67" s="503"/>
      <c r="S67" s="503"/>
      <c r="T67" s="503"/>
      <c r="U67" s="503"/>
      <c r="V67" s="503"/>
      <c r="W67" s="503"/>
      <c r="X67" s="503"/>
      <c r="Y67" s="503"/>
      <c r="Z67" s="329" t="s">
        <v>77</v>
      </c>
      <c r="AA67" s="542" t="s">
        <v>4</v>
      </c>
      <c r="AB67" s="542"/>
      <c r="AC67" s="414" t="s">
        <v>18</v>
      </c>
      <c r="AD67" s="268" t="s">
        <v>114</v>
      </c>
      <c r="AE67" s="261"/>
      <c r="AF67" s="261"/>
      <c r="AG67" s="502" t="s">
        <v>100</v>
      </c>
      <c r="AH67" s="503"/>
      <c r="AI67" s="503"/>
      <c r="AJ67" s="503"/>
      <c r="AK67" s="503"/>
      <c r="AL67" s="503"/>
      <c r="AM67" s="503"/>
      <c r="AN67" s="503"/>
      <c r="AO67" s="503"/>
      <c r="AP67" s="503"/>
      <c r="AQ67" s="329" t="s">
        <v>212</v>
      </c>
      <c r="AR67" s="542" t="s">
        <v>4</v>
      </c>
      <c r="AS67" s="542"/>
      <c r="AT67" s="414" t="s">
        <v>214</v>
      </c>
      <c r="AU67" s="268" t="s">
        <v>110</v>
      </c>
    </row>
    <row r="68" spans="1:49" ht="16" thickBot="1" x14ac:dyDescent="0.4">
      <c r="A68" s="540" t="s">
        <v>37</v>
      </c>
      <c r="B68" s="541"/>
      <c r="C68" s="541"/>
      <c r="D68" s="541"/>
      <c r="E68" s="541"/>
      <c r="F68" s="541"/>
      <c r="G68" s="541"/>
      <c r="H68" s="541"/>
      <c r="I68" s="541"/>
      <c r="J68" s="243">
        <f>(SUM(J61, J47, J41, H34))*'Cumulative Budget'!$G$36</f>
        <v>0</v>
      </c>
      <c r="K68" s="593">
        <f>(SUM(K61, L61, K47, L47, K41, L41, K34, L34))*'Cumulative Budget'!$G$36</f>
        <v>0</v>
      </c>
      <c r="L68" s="593"/>
      <c r="M68" s="237">
        <f t="shared" ref="M68" si="54">SUM(J68:L68)</f>
        <v>0</v>
      </c>
      <c r="N68" s="223"/>
      <c r="P68" s="540" t="s">
        <v>37</v>
      </c>
      <c r="Q68" s="541"/>
      <c r="R68" s="541"/>
      <c r="S68" s="541"/>
      <c r="T68" s="541"/>
      <c r="U68" s="541"/>
      <c r="V68" s="541"/>
      <c r="W68" s="541"/>
      <c r="X68" s="541"/>
      <c r="Y68" s="541"/>
      <c r="Z68" s="302">
        <f>(SUM(Z61, Z47, Z41,X34))*'Cumulative Budget'!$G$36</f>
        <v>0</v>
      </c>
      <c r="AA68" s="588">
        <f>(SUM( AA61, AB61, AA47, AB47, AA41, AB41, AA34, AB34))*'Cumulative Budget'!$G$36</f>
        <v>0</v>
      </c>
      <c r="AB68" s="588"/>
      <c r="AC68" s="293">
        <f>SUM(Z68:AB68)</f>
        <v>0</v>
      </c>
      <c r="AD68" s="294">
        <f t="shared" ref="AD68" si="55">M68-AC68</f>
        <v>0</v>
      </c>
      <c r="AE68" s="223"/>
      <c r="AF68" s="223"/>
      <c r="AG68" s="540" t="s">
        <v>37</v>
      </c>
      <c r="AH68" s="541"/>
      <c r="AI68" s="541"/>
      <c r="AJ68" s="541"/>
      <c r="AK68" s="541"/>
      <c r="AL68" s="541"/>
      <c r="AM68" s="541"/>
      <c r="AN68" s="541"/>
      <c r="AO68" s="541"/>
      <c r="AP68" s="541"/>
      <c r="AQ68" s="443">
        <v>0</v>
      </c>
      <c r="AR68" s="563">
        <v>0</v>
      </c>
      <c r="AS68" s="563"/>
      <c r="AT68" s="275">
        <f>SUM(AQ68:AS68)</f>
        <v>0</v>
      </c>
      <c r="AU68" s="276">
        <f>IF($S$73&lt;&gt;0, AC68-AT68, M68-AT68)</f>
        <v>0</v>
      </c>
    </row>
    <row r="69" spans="1:49" s="358" customFormat="1" ht="16.5" customHeight="1" thickBot="1" x14ac:dyDescent="0.4">
      <c r="A69" s="359" t="s">
        <v>99</v>
      </c>
      <c r="B69" s="359"/>
      <c r="J69" s="233"/>
      <c r="K69" s="233"/>
      <c r="L69" s="233"/>
      <c r="M69" s="233"/>
      <c r="N69" s="223"/>
      <c r="O69" s="357"/>
      <c r="P69" s="359" t="s">
        <v>99</v>
      </c>
      <c r="Q69" s="359"/>
      <c r="R69" s="359"/>
      <c r="Z69" s="233"/>
      <c r="AA69" s="233"/>
      <c r="AB69" s="233"/>
      <c r="AC69" s="233"/>
      <c r="AD69" s="233"/>
      <c r="AE69" s="223"/>
      <c r="AF69" s="223"/>
      <c r="AG69" s="359" t="s">
        <v>99</v>
      </c>
      <c r="AH69" s="359"/>
      <c r="AI69" s="359"/>
      <c r="AQ69" s="233"/>
      <c r="AR69" s="233"/>
      <c r="AS69" s="233"/>
      <c r="AT69" s="233"/>
      <c r="AU69" s="233"/>
      <c r="AV69" s="357"/>
    </row>
    <row r="70" spans="1:49" s="331" customFormat="1" ht="16" thickBot="1" x14ac:dyDescent="0.4">
      <c r="A70" s="581" t="s">
        <v>101</v>
      </c>
      <c r="B70" s="582"/>
      <c r="C70" s="582"/>
      <c r="D70" s="582"/>
      <c r="E70" s="582"/>
      <c r="F70" s="582"/>
      <c r="G70" s="582"/>
      <c r="H70" s="582"/>
      <c r="I70" s="582"/>
      <c r="J70" s="239">
        <f>SUM(J68, J61, J47, J41, H34)</f>
        <v>0</v>
      </c>
      <c r="K70" s="211">
        <f>SUM(K68, K61, K47, K41, K34)</f>
        <v>0</v>
      </c>
      <c r="L70" s="239">
        <f>SUM(L61, L47, L41, L34)</f>
        <v>0</v>
      </c>
      <c r="M70" s="240">
        <f>SUM(J70:L70)</f>
        <v>0</v>
      </c>
      <c r="N70" s="246"/>
      <c r="P70" s="589" t="s">
        <v>101</v>
      </c>
      <c r="Q70" s="590"/>
      <c r="R70" s="590"/>
      <c r="S70" s="590"/>
      <c r="T70" s="590"/>
      <c r="U70" s="590"/>
      <c r="V70" s="590"/>
      <c r="W70" s="590"/>
      <c r="X70" s="590"/>
      <c r="Y70" s="590"/>
      <c r="Z70" s="303">
        <f xml:space="preserve"> SUM(Z68, Z61, Z47, Z41, X34)</f>
        <v>0</v>
      </c>
      <c r="AA70" s="212">
        <f xml:space="preserve"> SUM(AA68, AA61, AA47, AA41, AA34)</f>
        <v>0</v>
      </c>
      <c r="AB70" s="303">
        <f xml:space="preserve"> SUM(AB61, AB47, AB41, AB34)</f>
        <v>0</v>
      </c>
      <c r="AC70" s="297">
        <f>SUM(Z70:AB70)</f>
        <v>0</v>
      </c>
      <c r="AD70" s="298">
        <f>M70-AC70</f>
        <v>0</v>
      </c>
      <c r="AE70" s="246"/>
      <c r="AF70" s="246"/>
      <c r="AG70" s="564" t="s">
        <v>101</v>
      </c>
      <c r="AH70" s="565"/>
      <c r="AI70" s="565"/>
      <c r="AJ70" s="565"/>
      <c r="AK70" s="565"/>
      <c r="AL70" s="565"/>
      <c r="AM70" s="565"/>
      <c r="AN70" s="565"/>
      <c r="AO70" s="565"/>
      <c r="AP70" s="565"/>
      <c r="AQ70" s="288">
        <f xml:space="preserve"> SUM(AQ68, AQ61, AQ47, AQ41, AO34)</f>
        <v>0</v>
      </c>
      <c r="AR70" s="213">
        <f xml:space="preserve"> SUM(AR68, AR61, AR47, AR41, AR34)</f>
        <v>0</v>
      </c>
      <c r="AS70" s="288">
        <f xml:space="preserve"> SUM(AS61, AS47, AS41, AS34)</f>
        <v>0</v>
      </c>
      <c r="AT70" s="279">
        <f>SUM(AQ70:AS70)</f>
        <v>0</v>
      </c>
      <c r="AU70" s="280">
        <f>IF($S$73&lt;&gt;0, AC70-AT70, M70-AT70)</f>
        <v>0</v>
      </c>
    </row>
    <row r="71" spans="1:49" x14ac:dyDescent="0.35">
      <c r="F71" s="357"/>
      <c r="G71" s="357"/>
      <c r="N71" s="223"/>
    </row>
    <row r="72" spans="1:49" ht="16" thickBot="1" x14ac:dyDescent="0.4">
      <c r="F72" s="357"/>
      <c r="G72" s="357"/>
      <c r="K72" s="310"/>
      <c r="S72" s="270"/>
      <c r="T72" s="270"/>
      <c r="U72" s="270"/>
    </row>
    <row r="73" spans="1:49" x14ac:dyDescent="0.35">
      <c r="B73" s="576" t="s">
        <v>103</v>
      </c>
      <c r="C73" s="577"/>
      <c r="D73" s="264">
        <f>J70</f>
        <v>0</v>
      </c>
      <c r="F73" s="357"/>
      <c r="G73" s="357"/>
      <c r="O73" s="309"/>
      <c r="P73" s="640" t="s">
        <v>103</v>
      </c>
      <c r="Q73" s="641"/>
      <c r="R73" s="641"/>
      <c r="S73" s="194">
        <f>Z70</f>
        <v>0</v>
      </c>
      <c r="T73" s="583" t="s">
        <v>104</v>
      </c>
      <c r="U73" s="584"/>
      <c r="V73" s="160">
        <f>D73-S73</f>
        <v>0</v>
      </c>
      <c r="X73" s="430"/>
      <c r="Y73" s="601"/>
      <c r="Z73" s="601"/>
      <c r="AA73" s="430"/>
      <c r="AB73" s="430"/>
      <c r="AG73" s="642" t="s">
        <v>191</v>
      </c>
      <c r="AH73" s="548"/>
      <c r="AI73" s="548"/>
      <c r="AJ73" s="438">
        <f>AQ70</f>
        <v>0</v>
      </c>
      <c r="AK73" s="548" t="s">
        <v>196</v>
      </c>
      <c r="AL73" s="548"/>
      <c r="AM73" s="289">
        <f>IF($S$73&lt;&gt;0, S73-AJ73, D73-AJ73)</f>
        <v>0</v>
      </c>
      <c r="AO73" s="315" t="s">
        <v>89</v>
      </c>
      <c r="AP73" s="556"/>
      <c r="AQ73" s="556"/>
      <c r="AR73" s="426" t="s">
        <v>90</v>
      </c>
      <c r="AS73" s="435"/>
    </row>
    <row r="74" spans="1:49" x14ac:dyDescent="0.35">
      <c r="B74" s="535" t="s">
        <v>172</v>
      </c>
      <c r="C74" s="536"/>
      <c r="D74" s="390">
        <f>K70</f>
        <v>0</v>
      </c>
      <c r="F74" s="357"/>
      <c r="G74" s="357"/>
      <c r="O74" s="309"/>
      <c r="P74" s="597" t="s">
        <v>172</v>
      </c>
      <c r="Q74" s="598"/>
      <c r="R74" s="598"/>
      <c r="S74" s="391">
        <f>AA70</f>
        <v>0</v>
      </c>
      <c r="T74" s="585" t="s">
        <v>105</v>
      </c>
      <c r="U74" s="586"/>
      <c r="V74" s="161">
        <f t="shared" ref="V74:V77" si="56">D74-S74</f>
        <v>0</v>
      </c>
      <c r="X74" s="430"/>
      <c r="Y74" s="604"/>
      <c r="Z74" s="604"/>
      <c r="AA74" s="604"/>
      <c r="AB74" s="604"/>
      <c r="AG74" s="555" t="s">
        <v>192</v>
      </c>
      <c r="AH74" s="550"/>
      <c r="AI74" s="550"/>
      <c r="AJ74" s="439">
        <f>AR70</f>
        <v>0</v>
      </c>
      <c r="AK74" s="550" t="s">
        <v>197</v>
      </c>
      <c r="AL74" s="550"/>
      <c r="AM74" s="290">
        <f t="shared" ref="AM74:AM77" si="57">IF($S$73&lt;&gt;0, S74-AJ74, D74-AJ74)</f>
        <v>0</v>
      </c>
      <c r="AO74" s="314" t="s">
        <v>91</v>
      </c>
      <c r="AP74" s="532"/>
      <c r="AQ74" s="532"/>
      <c r="AR74" s="532"/>
      <c r="AS74" s="562"/>
    </row>
    <row r="75" spans="1:49" ht="16" thickBot="1" x14ac:dyDescent="0.4">
      <c r="B75" s="535" t="s">
        <v>113</v>
      </c>
      <c r="C75" s="536"/>
      <c r="D75" s="265">
        <f>L70</f>
        <v>0</v>
      </c>
      <c r="F75" s="357"/>
      <c r="G75" s="357"/>
      <c r="O75" s="309"/>
      <c r="P75" s="597" t="s">
        <v>113</v>
      </c>
      <c r="Q75" s="598"/>
      <c r="R75" s="598"/>
      <c r="S75" s="193">
        <f>AB70</f>
        <v>0</v>
      </c>
      <c r="T75" s="585" t="s">
        <v>106</v>
      </c>
      <c r="U75" s="586"/>
      <c r="V75" s="161">
        <f t="shared" si="56"/>
        <v>0</v>
      </c>
      <c r="X75" s="430"/>
      <c r="Y75" s="601"/>
      <c r="Z75" s="601"/>
      <c r="AA75" s="430"/>
      <c r="AB75" s="430"/>
      <c r="AG75" s="555" t="s">
        <v>193</v>
      </c>
      <c r="AH75" s="550"/>
      <c r="AI75" s="550"/>
      <c r="AJ75" s="433">
        <f>AS70</f>
        <v>0</v>
      </c>
      <c r="AK75" s="550" t="s">
        <v>198</v>
      </c>
      <c r="AL75" s="550"/>
      <c r="AM75" s="290">
        <f t="shared" si="57"/>
        <v>0</v>
      </c>
      <c r="AO75" s="318" t="s">
        <v>92</v>
      </c>
      <c r="AP75" s="557"/>
      <c r="AQ75" s="557"/>
      <c r="AR75" s="427" t="s">
        <v>90</v>
      </c>
      <c r="AS75" s="436"/>
    </row>
    <row r="76" spans="1:49" ht="16" thickBot="1" x14ac:dyDescent="0.4">
      <c r="B76" s="535" t="s">
        <v>109</v>
      </c>
      <c r="C76" s="536"/>
      <c r="D76" s="390">
        <f>K70+L70</f>
        <v>0</v>
      </c>
      <c r="F76" s="357"/>
      <c r="G76" s="357"/>
      <c r="O76" s="309"/>
      <c r="P76" s="597" t="s">
        <v>109</v>
      </c>
      <c r="Q76" s="598"/>
      <c r="R76" s="598"/>
      <c r="S76" s="391">
        <f>SUM(S74:S75)</f>
        <v>0</v>
      </c>
      <c r="T76" s="585" t="s">
        <v>107</v>
      </c>
      <c r="U76" s="586"/>
      <c r="V76" s="161">
        <f t="shared" si="56"/>
        <v>0</v>
      </c>
      <c r="X76" s="247"/>
      <c r="Y76" s="247"/>
      <c r="Z76" s="247"/>
      <c r="AA76" s="247"/>
      <c r="AB76" s="247"/>
      <c r="AG76" s="555" t="s">
        <v>194</v>
      </c>
      <c r="AH76" s="550"/>
      <c r="AI76" s="550"/>
      <c r="AJ76" s="439">
        <f>SUM(AJ74:AJ75)</f>
        <v>0</v>
      </c>
      <c r="AK76" s="550" t="s">
        <v>200</v>
      </c>
      <c r="AL76" s="550"/>
      <c r="AM76" s="290">
        <f t="shared" si="57"/>
        <v>0</v>
      </c>
      <c r="AO76" s="247"/>
      <c r="AP76" s="247"/>
      <c r="AQ76" s="247"/>
      <c r="AR76" s="247"/>
      <c r="AS76" s="247"/>
    </row>
    <row r="77" spans="1:49" ht="16" thickBot="1" x14ac:dyDescent="0.4">
      <c r="B77" s="535" t="s">
        <v>173</v>
      </c>
      <c r="C77" s="536"/>
      <c r="D77" s="265">
        <f>M70</f>
        <v>0</v>
      </c>
      <c r="F77" s="357"/>
      <c r="G77" s="357"/>
      <c r="O77" s="309"/>
      <c r="P77" s="597" t="s">
        <v>173</v>
      </c>
      <c r="Q77" s="598"/>
      <c r="R77" s="598"/>
      <c r="S77" s="193">
        <f>AC70</f>
        <v>0</v>
      </c>
      <c r="T77" s="580" t="s">
        <v>108</v>
      </c>
      <c r="U77" s="580"/>
      <c r="V77" s="196">
        <f t="shared" si="56"/>
        <v>0</v>
      </c>
      <c r="W77" s="358"/>
      <c r="X77" s="602"/>
      <c r="Y77" s="602"/>
      <c r="Z77" s="603"/>
      <c r="AA77" s="603"/>
      <c r="AB77" s="603"/>
      <c r="AC77" s="358"/>
      <c r="AD77" s="358"/>
      <c r="AG77" s="555" t="s">
        <v>195</v>
      </c>
      <c r="AH77" s="550"/>
      <c r="AI77" s="550"/>
      <c r="AJ77" s="433">
        <f>AT70</f>
        <v>0</v>
      </c>
      <c r="AK77" s="611" t="s">
        <v>199</v>
      </c>
      <c r="AL77" s="611"/>
      <c r="AM77" s="336">
        <f t="shared" si="57"/>
        <v>0</v>
      </c>
      <c r="AN77" s="358"/>
      <c r="AO77" s="558" t="s">
        <v>93</v>
      </c>
      <c r="AP77" s="559"/>
      <c r="AQ77" s="560"/>
      <c r="AR77" s="560"/>
      <c r="AS77" s="561"/>
      <c r="AT77" s="358"/>
      <c r="AU77" s="358"/>
      <c r="AV77" s="358"/>
    </row>
    <row r="78" spans="1:49" x14ac:dyDescent="0.35">
      <c r="B78" s="535" t="s">
        <v>174</v>
      </c>
      <c r="C78" s="536"/>
      <c r="D78" s="324" t="e">
        <f>L70/K70</f>
        <v>#DIV/0!</v>
      </c>
      <c r="E78" s="358"/>
      <c r="F78" s="357"/>
      <c r="G78" s="357"/>
      <c r="O78" s="309"/>
      <c r="P78" s="597" t="s">
        <v>174</v>
      </c>
      <c r="Q78" s="598"/>
      <c r="R78" s="598"/>
      <c r="S78" s="195" t="e">
        <f>S75/S76</f>
        <v>#DIV/0!</v>
      </c>
      <c r="T78" s="188"/>
      <c r="U78" s="188"/>
      <c r="V78" s="190"/>
      <c r="AG78" s="535" t="s">
        <v>208</v>
      </c>
      <c r="AH78" s="536"/>
      <c r="AI78" s="536"/>
      <c r="AJ78" s="434" t="e">
        <f>AQ68/AQ70</f>
        <v>#DIV/0!</v>
      </c>
      <c r="AK78" s="167"/>
      <c r="AL78" s="166"/>
      <c r="AM78" s="166"/>
    </row>
    <row r="79" spans="1:49" ht="16" thickBot="1" x14ac:dyDescent="0.4">
      <c r="B79" s="537" t="s">
        <v>144</v>
      </c>
      <c r="C79" s="538"/>
      <c r="D79" s="266" t="e">
        <f>D82 &amp; D83 &amp; D84</f>
        <v>#DIV/0!</v>
      </c>
      <c r="F79" s="357"/>
      <c r="G79" s="357"/>
      <c r="O79" s="309"/>
      <c r="P79" s="643" t="s">
        <v>144</v>
      </c>
      <c r="Q79" s="644"/>
      <c r="R79" s="644"/>
      <c r="S79" s="197" t="e">
        <f>S82 &amp; S83 &amp; S84</f>
        <v>#DIV/0!</v>
      </c>
      <c r="T79" s="188"/>
      <c r="U79" s="188"/>
      <c r="V79" s="190"/>
      <c r="AG79" s="537" t="s">
        <v>209</v>
      </c>
      <c r="AH79" s="538"/>
      <c r="AI79" s="538"/>
      <c r="AJ79" s="440" t="e">
        <f>AR68/(AR70+AS70)</f>
        <v>#DIV/0!</v>
      </c>
    </row>
    <row r="80" spans="1:49" x14ac:dyDescent="0.35">
      <c r="F80" s="357"/>
      <c r="G80" s="357"/>
      <c r="S80" s="166"/>
    </row>
    <row r="81" spans="1:47" ht="15.75" customHeight="1" x14ac:dyDescent="0.35">
      <c r="F81" s="357"/>
      <c r="G81" s="357"/>
    </row>
    <row r="82" spans="1:47" x14ac:dyDescent="0.35">
      <c r="D82" s="357" t="e">
        <f>D73/D73</f>
        <v>#DIV/0!</v>
      </c>
      <c r="F82" s="357"/>
      <c r="G82" s="357"/>
      <c r="S82" s="357" t="e">
        <f>S73/S73</f>
        <v>#DIV/0!</v>
      </c>
    </row>
    <row r="83" spans="1:47" x14ac:dyDescent="0.35">
      <c r="D83" s="357" t="s">
        <v>145</v>
      </c>
      <c r="F83" s="357"/>
      <c r="G83" s="357"/>
      <c r="S83" s="357" t="s">
        <v>145</v>
      </c>
    </row>
    <row r="84" spans="1:47" x14ac:dyDescent="0.35">
      <c r="D84" s="225" t="e">
        <f>D76/D73</f>
        <v>#DIV/0!</v>
      </c>
      <c r="F84" s="357"/>
      <c r="G84" s="357"/>
      <c r="S84" s="225" t="e">
        <f>S76/S73</f>
        <v>#DIV/0!</v>
      </c>
    </row>
    <row r="85" spans="1:47" x14ac:dyDescent="0.35">
      <c r="F85" s="357"/>
      <c r="G85" s="357"/>
    </row>
    <row r="86" spans="1:47" ht="16" thickBot="1" x14ac:dyDescent="0.4">
      <c r="F86" s="357"/>
      <c r="G86" s="357"/>
    </row>
    <row r="87" spans="1:47" s="242" customFormat="1" x14ac:dyDescent="0.35">
      <c r="A87" s="519" t="s">
        <v>97</v>
      </c>
      <c r="B87" s="520"/>
      <c r="C87" s="520"/>
      <c r="D87" s="520"/>
      <c r="E87" s="520"/>
      <c r="F87" s="520"/>
      <c r="G87" s="520"/>
      <c r="H87" s="520"/>
      <c r="I87" s="520"/>
      <c r="J87" s="520"/>
      <c r="K87" s="520"/>
      <c r="L87" s="520"/>
      <c r="M87" s="521"/>
      <c r="N87" s="413"/>
      <c r="P87" s="573" t="s">
        <v>222</v>
      </c>
      <c r="Q87" s="574"/>
      <c r="R87" s="574"/>
      <c r="S87" s="574"/>
      <c r="T87" s="574"/>
      <c r="U87" s="574"/>
      <c r="V87" s="574"/>
      <c r="W87" s="574"/>
      <c r="X87" s="574"/>
      <c r="Y87" s="574"/>
      <c r="Z87" s="574"/>
      <c r="AA87" s="574"/>
      <c r="AB87" s="574"/>
      <c r="AC87" s="574"/>
      <c r="AD87" s="575"/>
      <c r="AG87" s="614" t="s">
        <v>127</v>
      </c>
      <c r="AH87" s="615"/>
      <c r="AI87" s="615"/>
      <c r="AJ87" s="615"/>
      <c r="AK87" s="615"/>
      <c r="AL87" s="615"/>
      <c r="AM87" s="615"/>
      <c r="AN87" s="615"/>
      <c r="AO87" s="615"/>
      <c r="AP87" s="615"/>
      <c r="AQ87" s="615"/>
      <c r="AR87" s="615"/>
      <c r="AS87" s="615"/>
      <c r="AT87" s="615"/>
      <c r="AU87" s="616"/>
    </row>
    <row r="88" spans="1:47" s="242" customFormat="1" x14ac:dyDescent="0.35">
      <c r="A88" s="522" t="s">
        <v>5</v>
      </c>
      <c r="B88" s="496"/>
      <c r="C88" s="496"/>
      <c r="D88" s="496"/>
      <c r="E88" s="496"/>
      <c r="F88" s="496"/>
      <c r="G88" s="496"/>
      <c r="H88" s="496"/>
      <c r="I88" s="496"/>
      <c r="J88" s="496"/>
      <c r="K88" s="496"/>
      <c r="L88" s="496"/>
      <c r="M88" s="523"/>
      <c r="N88" s="413"/>
      <c r="P88" s="522" t="s">
        <v>128</v>
      </c>
      <c r="Q88" s="496"/>
      <c r="R88" s="496"/>
      <c r="S88" s="496"/>
      <c r="T88" s="496"/>
      <c r="U88" s="496"/>
      <c r="V88" s="496"/>
      <c r="W88" s="496"/>
      <c r="X88" s="496"/>
      <c r="Y88" s="496"/>
      <c r="Z88" s="496"/>
      <c r="AA88" s="496"/>
      <c r="AB88" s="496"/>
      <c r="AC88" s="496"/>
      <c r="AD88" s="523"/>
      <c r="AG88" s="522" t="s">
        <v>128</v>
      </c>
      <c r="AH88" s="496"/>
      <c r="AI88" s="496"/>
      <c r="AJ88" s="496"/>
      <c r="AK88" s="496"/>
      <c r="AL88" s="496"/>
      <c r="AM88" s="496"/>
      <c r="AN88" s="496"/>
      <c r="AO88" s="496"/>
      <c r="AP88" s="496"/>
      <c r="AQ88" s="496"/>
      <c r="AR88" s="496"/>
      <c r="AS88" s="496"/>
      <c r="AT88" s="496"/>
      <c r="AU88" s="523"/>
    </row>
    <row r="89" spans="1:47" s="165" customFormat="1" x14ac:dyDescent="0.35">
      <c r="A89" s="495" t="s">
        <v>123</v>
      </c>
      <c r="B89" s="491"/>
      <c r="C89" s="525"/>
      <c r="D89" s="525"/>
      <c r="E89" s="525"/>
      <c r="F89" s="525"/>
      <c r="G89" s="409" t="s">
        <v>124</v>
      </c>
      <c r="H89" s="525"/>
      <c r="I89" s="525"/>
      <c r="J89" s="525"/>
      <c r="K89" s="525"/>
      <c r="L89" s="525"/>
      <c r="M89" s="526"/>
      <c r="N89" s="432"/>
      <c r="P89" s="495" t="s">
        <v>123</v>
      </c>
      <c r="Q89" s="491"/>
      <c r="R89" s="525"/>
      <c r="S89" s="525"/>
      <c r="T89" s="525"/>
      <c r="U89" s="525"/>
      <c r="V89" s="525"/>
      <c r="W89" s="409" t="s">
        <v>124</v>
      </c>
      <c r="X89" s="525"/>
      <c r="Y89" s="525"/>
      <c r="Z89" s="525"/>
      <c r="AA89" s="525"/>
      <c r="AB89" s="525"/>
      <c r="AC89" s="525"/>
      <c r="AD89" s="526"/>
      <c r="AG89" s="495" t="s">
        <v>123</v>
      </c>
      <c r="AH89" s="491"/>
      <c r="AI89" s="525"/>
      <c r="AJ89" s="525"/>
      <c r="AK89" s="525"/>
      <c r="AL89" s="525"/>
      <c r="AM89" s="525"/>
      <c r="AN89" s="409" t="s">
        <v>124</v>
      </c>
      <c r="AO89" s="525"/>
      <c r="AP89" s="525"/>
      <c r="AQ89" s="525"/>
      <c r="AR89" s="525"/>
      <c r="AS89" s="525"/>
      <c r="AT89" s="525"/>
      <c r="AU89" s="526"/>
    </row>
    <row r="90" spans="1:47" x14ac:dyDescent="0.35">
      <c r="A90" s="522" t="s">
        <v>0</v>
      </c>
      <c r="B90" s="496"/>
      <c r="C90" s="512"/>
      <c r="D90" s="512"/>
      <c r="E90" s="512"/>
      <c r="F90" s="512"/>
      <c r="G90" s="512"/>
      <c r="H90" s="512"/>
      <c r="I90" s="512"/>
      <c r="J90" s="512"/>
      <c r="K90" s="512"/>
      <c r="L90" s="512"/>
      <c r="M90" s="527"/>
      <c r="P90" s="522" t="s">
        <v>0</v>
      </c>
      <c r="Q90" s="496"/>
      <c r="R90" s="617"/>
      <c r="S90" s="617"/>
      <c r="T90" s="617"/>
      <c r="U90" s="617"/>
      <c r="V90" s="617"/>
      <c r="W90" s="617"/>
      <c r="X90" s="617"/>
      <c r="Y90" s="617"/>
      <c r="Z90" s="617"/>
      <c r="AA90" s="617"/>
      <c r="AB90" s="617"/>
      <c r="AC90" s="617"/>
      <c r="AD90" s="618"/>
      <c r="AG90" s="522" t="s">
        <v>0</v>
      </c>
      <c r="AH90" s="496"/>
      <c r="AI90" s="617"/>
      <c r="AJ90" s="617"/>
      <c r="AK90" s="617"/>
      <c r="AL90" s="617"/>
      <c r="AM90" s="617"/>
      <c r="AN90" s="617"/>
      <c r="AO90" s="617"/>
      <c r="AP90" s="617"/>
      <c r="AQ90" s="617"/>
      <c r="AR90" s="617"/>
      <c r="AS90" s="617"/>
      <c r="AT90" s="617"/>
      <c r="AU90" s="618"/>
    </row>
    <row r="91" spans="1:47" x14ac:dyDescent="0.35">
      <c r="A91" s="522" t="s">
        <v>96</v>
      </c>
      <c r="B91" s="496"/>
      <c r="C91" s="512"/>
      <c r="D91" s="512"/>
      <c r="E91" s="512"/>
      <c r="F91" s="512"/>
      <c r="G91" s="512"/>
      <c r="H91" s="512"/>
      <c r="I91" s="512"/>
      <c r="J91" s="512"/>
      <c r="K91" s="512"/>
      <c r="L91" s="512"/>
      <c r="M91" s="527"/>
      <c r="P91" s="522" t="s">
        <v>96</v>
      </c>
      <c r="Q91" s="496"/>
      <c r="R91" s="617"/>
      <c r="S91" s="617"/>
      <c r="T91" s="617"/>
      <c r="U91" s="617"/>
      <c r="V91" s="617"/>
      <c r="W91" s="617"/>
      <c r="X91" s="617"/>
      <c r="Y91" s="617"/>
      <c r="Z91" s="617"/>
      <c r="AA91" s="617"/>
      <c r="AB91" s="617"/>
      <c r="AC91" s="617"/>
      <c r="AD91" s="618"/>
      <c r="AG91" s="522" t="s">
        <v>96</v>
      </c>
      <c r="AH91" s="496"/>
      <c r="AI91" s="617"/>
      <c r="AJ91" s="617"/>
      <c r="AK91" s="617"/>
      <c r="AL91" s="617"/>
      <c r="AM91" s="617"/>
      <c r="AN91" s="617"/>
      <c r="AO91" s="617"/>
      <c r="AP91" s="617"/>
      <c r="AQ91" s="617"/>
      <c r="AR91" s="617"/>
      <c r="AS91" s="617"/>
      <c r="AT91" s="617"/>
      <c r="AU91" s="618"/>
    </row>
    <row r="92" spans="1:47" ht="16" thickBot="1" x14ac:dyDescent="0.4">
      <c r="A92" s="540" t="s">
        <v>2</v>
      </c>
      <c r="B92" s="541"/>
      <c r="C92" s="528"/>
      <c r="D92" s="528"/>
      <c r="E92" s="528"/>
      <c r="F92" s="528"/>
      <c r="G92" s="528"/>
      <c r="H92" s="528"/>
      <c r="I92" s="528"/>
      <c r="J92" s="528"/>
      <c r="K92" s="528"/>
      <c r="L92" s="528"/>
      <c r="M92" s="529"/>
      <c r="P92" s="540" t="s">
        <v>2</v>
      </c>
      <c r="Q92" s="541"/>
      <c r="R92" s="494"/>
      <c r="S92" s="494"/>
      <c r="T92" s="494"/>
      <c r="U92" s="494"/>
      <c r="V92" s="494"/>
      <c r="W92" s="494"/>
      <c r="X92" s="494"/>
      <c r="Y92" s="494"/>
      <c r="Z92" s="494"/>
      <c r="AA92" s="494"/>
      <c r="AB92" s="494"/>
      <c r="AC92" s="494"/>
      <c r="AD92" s="619"/>
      <c r="AG92" s="540" t="s">
        <v>2</v>
      </c>
      <c r="AH92" s="541"/>
      <c r="AI92" s="494"/>
      <c r="AJ92" s="494"/>
      <c r="AK92" s="494"/>
      <c r="AL92" s="494"/>
      <c r="AM92" s="494"/>
      <c r="AN92" s="494"/>
      <c r="AO92" s="494"/>
      <c r="AP92" s="494"/>
      <c r="AQ92" s="494"/>
      <c r="AR92" s="494"/>
      <c r="AS92" s="494"/>
      <c r="AT92" s="494"/>
      <c r="AU92" s="619"/>
    </row>
    <row r="93" spans="1:47" ht="16" thickBot="1" x14ac:dyDescent="0.4">
      <c r="F93" s="357"/>
      <c r="G93" s="357"/>
    </row>
    <row r="94" spans="1:47" s="242" customFormat="1" x14ac:dyDescent="0.35">
      <c r="A94" s="502" t="s">
        <v>84</v>
      </c>
      <c r="B94" s="503"/>
      <c r="C94" s="503"/>
      <c r="D94" s="503"/>
      <c r="E94" s="503"/>
      <c r="F94" s="503"/>
      <c r="G94" s="503"/>
      <c r="H94" s="503"/>
      <c r="I94" s="503"/>
      <c r="J94" s="503"/>
      <c r="K94" s="503"/>
      <c r="L94" s="503"/>
      <c r="M94" s="518"/>
      <c r="N94" s="413"/>
      <c r="P94" s="502" t="s">
        <v>84</v>
      </c>
      <c r="Q94" s="503"/>
      <c r="R94" s="503"/>
      <c r="S94" s="503"/>
      <c r="T94" s="503"/>
      <c r="U94" s="503"/>
      <c r="V94" s="503"/>
      <c r="W94" s="503"/>
      <c r="X94" s="503"/>
      <c r="Y94" s="503"/>
      <c r="Z94" s="503"/>
      <c r="AA94" s="503"/>
      <c r="AB94" s="503"/>
      <c r="AC94" s="503"/>
      <c r="AD94" s="518"/>
      <c r="AE94" s="413"/>
      <c r="AG94" s="502" t="s">
        <v>84</v>
      </c>
      <c r="AH94" s="503"/>
      <c r="AI94" s="503"/>
      <c r="AJ94" s="503"/>
      <c r="AK94" s="503"/>
      <c r="AL94" s="503"/>
      <c r="AM94" s="503"/>
      <c r="AN94" s="503"/>
      <c r="AO94" s="503"/>
      <c r="AP94" s="503"/>
      <c r="AQ94" s="503"/>
      <c r="AR94" s="503"/>
      <c r="AS94" s="503"/>
      <c r="AT94" s="503"/>
      <c r="AU94" s="518"/>
    </row>
    <row r="95" spans="1:47" s="242" customFormat="1" x14ac:dyDescent="0.35">
      <c r="A95" s="419"/>
      <c r="B95" s="412" t="s">
        <v>85</v>
      </c>
      <c r="C95" s="496" t="s">
        <v>13</v>
      </c>
      <c r="D95" s="496"/>
      <c r="E95" s="424" t="s">
        <v>14</v>
      </c>
      <c r="F95" s="412" t="s">
        <v>171</v>
      </c>
      <c r="G95" s="412" t="s">
        <v>68</v>
      </c>
      <c r="H95" s="422" t="s">
        <v>151</v>
      </c>
      <c r="I95" s="412" t="s">
        <v>80</v>
      </c>
      <c r="J95" s="412" t="s">
        <v>81</v>
      </c>
      <c r="K95" s="422" t="s">
        <v>82</v>
      </c>
      <c r="L95" s="412" t="s">
        <v>150</v>
      </c>
      <c r="M95" s="259" t="s">
        <v>18</v>
      </c>
      <c r="N95" s="413"/>
      <c r="P95" s="419"/>
      <c r="Q95" s="412" t="s">
        <v>85</v>
      </c>
      <c r="R95" s="496" t="s">
        <v>13</v>
      </c>
      <c r="S95" s="496"/>
      <c r="T95" s="424" t="s">
        <v>14</v>
      </c>
      <c r="U95" s="260" t="s">
        <v>110</v>
      </c>
      <c r="V95" s="424" t="s">
        <v>171</v>
      </c>
      <c r="W95" s="424" t="s">
        <v>68</v>
      </c>
      <c r="X95" s="260" t="s">
        <v>151</v>
      </c>
      <c r="Y95" s="424" t="s">
        <v>80</v>
      </c>
      <c r="Z95" s="424" t="s">
        <v>81</v>
      </c>
      <c r="AA95" s="260" t="s">
        <v>82</v>
      </c>
      <c r="AB95" s="424" t="s">
        <v>150</v>
      </c>
      <c r="AC95" s="260" t="s">
        <v>18</v>
      </c>
      <c r="AD95" s="267" t="s">
        <v>114</v>
      </c>
      <c r="AE95" s="413"/>
      <c r="AG95" s="419"/>
      <c r="AH95" s="412" t="s">
        <v>85</v>
      </c>
      <c r="AI95" s="496" t="s">
        <v>13</v>
      </c>
      <c r="AJ95" s="496"/>
      <c r="AK95" s="424" t="s">
        <v>14</v>
      </c>
      <c r="AL95" s="260" t="s">
        <v>110</v>
      </c>
      <c r="AM95" s="424" t="s">
        <v>171</v>
      </c>
      <c r="AN95" s="424" t="s">
        <v>68</v>
      </c>
      <c r="AO95" s="260" t="s">
        <v>151</v>
      </c>
      <c r="AP95" s="424" t="s">
        <v>80</v>
      </c>
      <c r="AQ95" s="424" t="s">
        <v>81</v>
      </c>
      <c r="AR95" s="260" t="s">
        <v>82</v>
      </c>
      <c r="AS95" s="424" t="s">
        <v>150</v>
      </c>
      <c r="AT95" s="260" t="s">
        <v>213</v>
      </c>
      <c r="AU95" s="267" t="s">
        <v>111</v>
      </c>
    </row>
    <row r="96" spans="1:47" x14ac:dyDescent="0.35">
      <c r="A96" s="415">
        <v>1</v>
      </c>
      <c r="B96" s="420"/>
      <c r="C96" s="491"/>
      <c r="D96" s="491"/>
      <c r="E96" s="423"/>
      <c r="F96" s="234">
        <v>0</v>
      </c>
      <c r="G96" s="234">
        <v>0</v>
      </c>
      <c r="H96" s="235">
        <f>SUM(F96:G96)</f>
        <v>0</v>
      </c>
      <c r="I96" s="234">
        <v>0</v>
      </c>
      <c r="J96" s="234">
        <v>0</v>
      </c>
      <c r="K96" s="235">
        <f>SUM(I96:J96)</f>
        <v>0</v>
      </c>
      <c r="L96" s="234">
        <v>0</v>
      </c>
      <c r="M96" s="236">
        <f>SUM(H96, K96, L96)</f>
        <v>0</v>
      </c>
      <c r="N96" s="222"/>
      <c r="P96" s="415">
        <v>1</v>
      </c>
      <c r="Q96" s="420"/>
      <c r="R96" s="491"/>
      <c r="S96" s="491"/>
      <c r="T96" s="409"/>
      <c r="U96" s="162">
        <f>AU16</f>
        <v>0</v>
      </c>
      <c r="V96" s="234">
        <v>0</v>
      </c>
      <c r="W96" s="234">
        <v>0</v>
      </c>
      <c r="X96" s="295">
        <f>SUM(V96:W96)</f>
        <v>0</v>
      </c>
      <c r="Y96" s="234">
        <v>0</v>
      </c>
      <c r="Z96" s="234">
        <v>0</v>
      </c>
      <c r="AA96" s="295">
        <f>SUM(Y96:Z96)</f>
        <v>0</v>
      </c>
      <c r="AB96" s="234">
        <v>0</v>
      </c>
      <c r="AC96" s="295">
        <f>SUM(X96, AA96, AB96)</f>
        <v>0</v>
      </c>
      <c r="AD96" s="296">
        <f>M96-AC96</f>
        <v>0</v>
      </c>
      <c r="AE96" s="222"/>
      <c r="AG96" s="415">
        <v>1</v>
      </c>
      <c r="AH96" s="420"/>
      <c r="AI96" s="491"/>
      <c r="AJ96" s="491"/>
      <c r="AK96" s="409"/>
      <c r="AL96" s="307">
        <f>AU16</f>
        <v>0</v>
      </c>
      <c r="AM96" s="234">
        <v>0</v>
      </c>
      <c r="AN96" s="234">
        <v>0</v>
      </c>
      <c r="AO96" s="277">
        <f>SUM(AM96:AN96)</f>
        <v>0</v>
      </c>
      <c r="AP96" s="234">
        <v>0</v>
      </c>
      <c r="AQ96" s="234">
        <v>0</v>
      </c>
      <c r="AR96" s="277">
        <f>SUM(AP96:AQ96)</f>
        <v>0</v>
      </c>
      <c r="AS96" s="234">
        <v>0</v>
      </c>
      <c r="AT96" s="277">
        <f>SUM(AO96, AR96, AS96)</f>
        <v>0</v>
      </c>
      <c r="AU96" s="278">
        <f>IF($S$153&lt;&gt;0, AC96+AL96-AT96, M96+AL96-AT96)</f>
        <v>0</v>
      </c>
    </row>
    <row r="97" spans="1:48" x14ac:dyDescent="0.35">
      <c r="A97" s="415">
        <v>2</v>
      </c>
      <c r="B97" s="420"/>
      <c r="C97" s="491"/>
      <c r="D97" s="491"/>
      <c r="E97" s="423"/>
      <c r="F97" s="234">
        <v>0</v>
      </c>
      <c r="G97" s="234">
        <v>0</v>
      </c>
      <c r="H97" s="235">
        <f t="shared" ref="H97:H102" si="58">SUM(F97:G97)</f>
        <v>0</v>
      </c>
      <c r="I97" s="234">
        <v>0</v>
      </c>
      <c r="J97" s="234">
        <v>0</v>
      </c>
      <c r="K97" s="235">
        <f t="shared" ref="K97:K102" si="59">SUM(I97:J97)</f>
        <v>0</v>
      </c>
      <c r="L97" s="234">
        <v>0</v>
      </c>
      <c r="M97" s="236">
        <f t="shared" ref="M97:M102" si="60">SUM(H97, K97, L97)</f>
        <v>0</v>
      </c>
      <c r="N97" s="222"/>
      <c r="P97" s="415">
        <v>2</v>
      </c>
      <c r="Q97" s="420"/>
      <c r="R97" s="491"/>
      <c r="S97" s="491"/>
      <c r="T97" s="409"/>
      <c r="U97" s="162">
        <f t="shared" ref="U97:U103" si="61">AU17</f>
        <v>0</v>
      </c>
      <c r="V97" s="234">
        <v>0</v>
      </c>
      <c r="W97" s="234">
        <v>0</v>
      </c>
      <c r="X97" s="295">
        <f t="shared" ref="X97:X102" si="62">SUM(V97:W97)</f>
        <v>0</v>
      </c>
      <c r="Y97" s="234">
        <v>0</v>
      </c>
      <c r="Z97" s="234">
        <v>0</v>
      </c>
      <c r="AA97" s="295">
        <f t="shared" ref="AA97:AA102" si="63">SUM(Y97:Z97)</f>
        <v>0</v>
      </c>
      <c r="AB97" s="234">
        <v>0</v>
      </c>
      <c r="AC97" s="295">
        <f t="shared" ref="AC97:AC102" si="64">SUM(X97, AA97, AB97)</f>
        <v>0</v>
      </c>
      <c r="AD97" s="296">
        <f t="shared" ref="AD97:AD102" si="65">M97-AC97</f>
        <v>0</v>
      </c>
      <c r="AE97" s="222"/>
      <c r="AG97" s="415">
        <v>2</v>
      </c>
      <c r="AH97" s="420"/>
      <c r="AI97" s="491"/>
      <c r="AJ97" s="491"/>
      <c r="AK97" s="409"/>
      <c r="AL97" s="307">
        <f t="shared" ref="AL97:AL103" si="66">AU17</f>
        <v>0</v>
      </c>
      <c r="AM97" s="234">
        <v>0</v>
      </c>
      <c r="AN97" s="234">
        <v>0</v>
      </c>
      <c r="AO97" s="277">
        <f t="shared" ref="AO97:AO102" si="67">SUM(AM97:AN97)</f>
        <v>0</v>
      </c>
      <c r="AP97" s="234">
        <v>0</v>
      </c>
      <c r="AQ97" s="234">
        <v>0</v>
      </c>
      <c r="AR97" s="277">
        <f t="shared" ref="AR97:AR102" si="68">SUM(AP97:AQ97)</f>
        <v>0</v>
      </c>
      <c r="AS97" s="234">
        <v>0</v>
      </c>
      <c r="AT97" s="277">
        <f t="shared" ref="AT97:AT102" si="69">SUM(AO97, AR97, AS97)</f>
        <v>0</v>
      </c>
      <c r="AU97" s="278">
        <f t="shared" ref="AU97:AU103" si="70">IF($S$153&lt;&gt;0, AC97+AL97-AT97, M97+AL97-AT97)</f>
        <v>0</v>
      </c>
    </row>
    <row r="98" spans="1:48" x14ac:dyDescent="0.35">
      <c r="A98" s="415">
        <v>3</v>
      </c>
      <c r="B98" s="420"/>
      <c r="C98" s="491"/>
      <c r="D98" s="491"/>
      <c r="E98" s="423"/>
      <c r="F98" s="234">
        <v>0</v>
      </c>
      <c r="G98" s="234">
        <v>0</v>
      </c>
      <c r="H98" s="235">
        <f t="shared" si="58"/>
        <v>0</v>
      </c>
      <c r="I98" s="234">
        <v>0</v>
      </c>
      <c r="J98" s="234">
        <v>0</v>
      </c>
      <c r="K98" s="235">
        <f t="shared" si="59"/>
        <v>0</v>
      </c>
      <c r="L98" s="234">
        <v>0</v>
      </c>
      <c r="M98" s="236">
        <f t="shared" si="60"/>
        <v>0</v>
      </c>
      <c r="N98" s="222"/>
      <c r="P98" s="415">
        <v>3</v>
      </c>
      <c r="Q98" s="420"/>
      <c r="R98" s="491"/>
      <c r="S98" s="491"/>
      <c r="T98" s="409"/>
      <c r="U98" s="162">
        <f t="shared" si="61"/>
        <v>0</v>
      </c>
      <c r="V98" s="234">
        <v>0</v>
      </c>
      <c r="W98" s="234">
        <v>0</v>
      </c>
      <c r="X98" s="295">
        <f t="shared" si="62"/>
        <v>0</v>
      </c>
      <c r="Y98" s="234">
        <v>0</v>
      </c>
      <c r="Z98" s="234">
        <v>0</v>
      </c>
      <c r="AA98" s="295">
        <f t="shared" si="63"/>
        <v>0</v>
      </c>
      <c r="AB98" s="234">
        <v>0</v>
      </c>
      <c r="AC98" s="295">
        <f t="shared" si="64"/>
        <v>0</v>
      </c>
      <c r="AD98" s="296">
        <f t="shared" si="65"/>
        <v>0</v>
      </c>
      <c r="AE98" s="222"/>
      <c r="AG98" s="415">
        <v>3</v>
      </c>
      <c r="AH98" s="420"/>
      <c r="AI98" s="491"/>
      <c r="AJ98" s="491"/>
      <c r="AK98" s="409"/>
      <c r="AL98" s="307">
        <f t="shared" si="66"/>
        <v>0</v>
      </c>
      <c r="AM98" s="234">
        <v>0</v>
      </c>
      <c r="AN98" s="234">
        <v>0</v>
      </c>
      <c r="AO98" s="277">
        <f t="shared" si="67"/>
        <v>0</v>
      </c>
      <c r="AP98" s="234">
        <v>0</v>
      </c>
      <c r="AQ98" s="234">
        <v>0</v>
      </c>
      <c r="AR98" s="277">
        <f t="shared" si="68"/>
        <v>0</v>
      </c>
      <c r="AS98" s="234">
        <v>0</v>
      </c>
      <c r="AT98" s="277">
        <f t="shared" si="69"/>
        <v>0</v>
      </c>
      <c r="AU98" s="278">
        <f t="shared" si="70"/>
        <v>0</v>
      </c>
    </row>
    <row r="99" spans="1:48" x14ac:dyDescent="0.35">
      <c r="A99" s="415">
        <v>4</v>
      </c>
      <c r="B99" s="420"/>
      <c r="C99" s="491"/>
      <c r="D99" s="491"/>
      <c r="E99" s="423"/>
      <c r="F99" s="234">
        <v>0</v>
      </c>
      <c r="G99" s="234">
        <v>0</v>
      </c>
      <c r="H99" s="235">
        <f>SUM(F99:G99)</f>
        <v>0</v>
      </c>
      <c r="I99" s="234">
        <v>0</v>
      </c>
      <c r="J99" s="234">
        <v>0</v>
      </c>
      <c r="K99" s="235">
        <f>SUM(I99:J99)</f>
        <v>0</v>
      </c>
      <c r="L99" s="234">
        <v>0</v>
      </c>
      <c r="M99" s="236">
        <f>SUM(H99, K99, L99)</f>
        <v>0</v>
      </c>
      <c r="N99" s="222"/>
      <c r="P99" s="415">
        <v>4</v>
      </c>
      <c r="Q99" s="420"/>
      <c r="R99" s="491"/>
      <c r="S99" s="491"/>
      <c r="T99" s="409"/>
      <c r="U99" s="162">
        <f t="shared" si="61"/>
        <v>0</v>
      </c>
      <c r="V99" s="234">
        <v>0</v>
      </c>
      <c r="W99" s="234">
        <v>0</v>
      </c>
      <c r="X99" s="295">
        <f t="shared" si="62"/>
        <v>0</v>
      </c>
      <c r="Y99" s="234">
        <v>0</v>
      </c>
      <c r="Z99" s="234">
        <v>0</v>
      </c>
      <c r="AA99" s="295">
        <f t="shared" si="63"/>
        <v>0</v>
      </c>
      <c r="AB99" s="234">
        <v>0</v>
      </c>
      <c r="AC99" s="295">
        <f t="shared" si="64"/>
        <v>0</v>
      </c>
      <c r="AD99" s="296">
        <f t="shared" si="65"/>
        <v>0</v>
      </c>
      <c r="AE99" s="222"/>
      <c r="AG99" s="415">
        <v>4</v>
      </c>
      <c r="AH99" s="420"/>
      <c r="AI99" s="491"/>
      <c r="AJ99" s="491"/>
      <c r="AK99" s="409"/>
      <c r="AL99" s="307">
        <f t="shared" si="66"/>
        <v>0</v>
      </c>
      <c r="AM99" s="234">
        <v>0</v>
      </c>
      <c r="AN99" s="234">
        <v>0</v>
      </c>
      <c r="AO99" s="277">
        <f t="shared" si="67"/>
        <v>0</v>
      </c>
      <c r="AP99" s="234">
        <v>0</v>
      </c>
      <c r="AQ99" s="234">
        <v>0</v>
      </c>
      <c r="AR99" s="277">
        <f t="shared" si="68"/>
        <v>0</v>
      </c>
      <c r="AS99" s="234">
        <v>0</v>
      </c>
      <c r="AT99" s="277">
        <f t="shared" si="69"/>
        <v>0</v>
      </c>
      <c r="AU99" s="278">
        <f t="shared" si="70"/>
        <v>0</v>
      </c>
    </row>
    <row r="100" spans="1:48" x14ac:dyDescent="0.35">
      <c r="A100" s="415">
        <v>5</v>
      </c>
      <c r="B100" s="420"/>
      <c r="C100" s="491"/>
      <c r="D100" s="491"/>
      <c r="E100" s="423"/>
      <c r="F100" s="234">
        <v>0</v>
      </c>
      <c r="G100" s="234">
        <v>0</v>
      </c>
      <c r="H100" s="235">
        <f t="shared" si="58"/>
        <v>0</v>
      </c>
      <c r="I100" s="234">
        <v>0</v>
      </c>
      <c r="J100" s="234">
        <v>0</v>
      </c>
      <c r="K100" s="235">
        <f t="shared" si="59"/>
        <v>0</v>
      </c>
      <c r="L100" s="234">
        <v>0</v>
      </c>
      <c r="M100" s="236">
        <f t="shared" si="60"/>
        <v>0</v>
      </c>
      <c r="N100" s="222"/>
      <c r="P100" s="415">
        <v>5</v>
      </c>
      <c r="Q100" s="420"/>
      <c r="R100" s="491"/>
      <c r="S100" s="491"/>
      <c r="T100" s="409"/>
      <c r="U100" s="162">
        <f t="shared" si="61"/>
        <v>0</v>
      </c>
      <c r="V100" s="234">
        <v>0</v>
      </c>
      <c r="W100" s="234">
        <v>0</v>
      </c>
      <c r="X100" s="295">
        <f t="shared" si="62"/>
        <v>0</v>
      </c>
      <c r="Y100" s="234">
        <v>0</v>
      </c>
      <c r="Z100" s="234">
        <v>0</v>
      </c>
      <c r="AA100" s="295">
        <f t="shared" si="63"/>
        <v>0</v>
      </c>
      <c r="AB100" s="234">
        <v>0</v>
      </c>
      <c r="AC100" s="295">
        <f t="shared" si="64"/>
        <v>0</v>
      </c>
      <c r="AD100" s="296">
        <f t="shared" si="65"/>
        <v>0</v>
      </c>
      <c r="AE100" s="222"/>
      <c r="AG100" s="415">
        <v>5</v>
      </c>
      <c r="AH100" s="420"/>
      <c r="AI100" s="491"/>
      <c r="AJ100" s="491"/>
      <c r="AK100" s="409"/>
      <c r="AL100" s="307">
        <f t="shared" si="66"/>
        <v>0</v>
      </c>
      <c r="AM100" s="234">
        <v>0</v>
      </c>
      <c r="AN100" s="234">
        <v>0</v>
      </c>
      <c r="AO100" s="277">
        <f t="shared" si="67"/>
        <v>0</v>
      </c>
      <c r="AP100" s="234">
        <v>0</v>
      </c>
      <c r="AQ100" s="234">
        <v>0</v>
      </c>
      <c r="AR100" s="277">
        <f t="shared" si="68"/>
        <v>0</v>
      </c>
      <c r="AS100" s="234">
        <v>0</v>
      </c>
      <c r="AT100" s="277">
        <f t="shared" si="69"/>
        <v>0</v>
      </c>
      <c r="AU100" s="278">
        <f t="shared" si="70"/>
        <v>0</v>
      </c>
    </row>
    <row r="101" spans="1:48" x14ac:dyDescent="0.35">
      <c r="A101" s="415">
        <v>6</v>
      </c>
      <c r="B101" s="420"/>
      <c r="C101" s="491"/>
      <c r="D101" s="491"/>
      <c r="E101" s="423"/>
      <c r="F101" s="234">
        <v>0</v>
      </c>
      <c r="G101" s="234">
        <v>0</v>
      </c>
      <c r="H101" s="235">
        <f t="shared" si="58"/>
        <v>0</v>
      </c>
      <c r="I101" s="234">
        <v>0</v>
      </c>
      <c r="J101" s="234">
        <v>0</v>
      </c>
      <c r="K101" s="235">
        <f t="shared" si="59"/>
        <v>0</v>
      </c>
      <c r="L101" s="234">
        <v>0</v>
      </c>
      <c r="M101" s="236">
        <f t="shared" si="60"/>
        <v>0</v>
      </c>
      <c r="N101" s="222"/>
      <c r="P101" s="415">
        <v>6</v>
      </c>
      <c r="Q101" s="420"/>
      <c r="R101" s="491"/>
      <c r="S101" s="491"/>
      <c r="T101" s="409"/>
      <c r="U101" s="162">
        <f t="shared" si="61"/>
        <v>0</v>
      </c>
      <c r="V101" s="234">
        <v>0</v>
      </c>
      <c r="W101" s="234">
        <v>0</v>
      </c>
      <c r="X101" s="295">
        <f t="shared" si="62"/>
        <v>0</v>
      </c>
      <c r="Y101" s="234">
        <v>0</v>
      </c>
      <c r="Z101" s="234">
        <v>0</v>
      </c>
      <c r="AA101" s="295">
        <f t="shared" si="63"/>
        <v>0</v>
      </c>
      <c r="AB101" s="234">
        <v>0</v>
      </c>
      <c r="AC101" s="295">
        <f t="shared" si="64"/>
        <v>0</v>
      </c>
      <c r="AD101" s="296">
        <f t="shared" si="65"/>
        <v>0</v>
      </c>
      <c r="AE101" s="222"/>
      <c r="AG101" s="415">
        <v>6</v>
      </c>
      <c r="AH101" s="420"/>
      <c r="AI101" s="491"/>
      <c r="AJ101" s="491"/>
      <c r="AK101" s="409"/>
      <c r="AL101" s="307">
        <f t="shared" si="66"/>
        <v>0</v>
      </c>
      <c r="AM101" s="234">
        <v>0</v>
      </c>
      <c r="AN101" s="234">
        <v>0</v>
      </c>
      <c r="AO101" s="277">
        <f t="shared" si="67"/>
        <v>0</v>
      </c>
      <c r="AP101" s="234">
        <v>0</v>
      </c>
      <c r="AQ101" s="234">
        <v>0</v>
      </c>
      <c r="AR101" s="277">
        <f t="shared" si="68"/>
        <v>0</v>
      </c>
      <c r="AS101" s="234">
        <v>0</v>
      </c>
      <c r="AT101" s="277">
        <f t="shared" si="69"/>
        <v>0</v>
      </c>
      <c r="AU101" s="278">
        <f t="shared" si="70"/>
        <v>0</v>
      </c>
    </row>
    <row r="102" spans="1:48" x14ac:dyDescent="0.35">
      <c r="A102" s="620" t="s">
        <v>180</v>
      </c>
      <c r="B102" s="617"/>
      <c r="C102" s="532">
        <v>0</v>
      </c>
      <c r="D102" s="532"/>
      <c r="E102" s="423"/>
      <c r="F102" s="234">
        <v>0</v>
      </c>
      <c r="G102" s="234">
        <v>0</v>
      </c>
      <c r="H102" s="235">
        <f t="shared" si="58"/>
        <v>0</v>
      </c>
      <c r="I102" s="234">
        <v>0</v>
      </c>
      <c r="J102" s="234">
        <v>0</v>
      </c>
      <c r="K102" s="235">
        <f t="shared" si="59"/>
        <v>0</v>
      </c>
      <c r="L102" s="234">
        <v>0</v>
      </c>
      <c r="M102" s="236">
        <f t="shared" si="60"/>
        <v>0</v>
      </c>
      <c r="N102" s="222"/>
      <c r="P102" s="620" t="s">
        <v>180</v>
      </c>
      <c r="Q102" s="617"/>
      <c r="R102" s="532">
        <v>0</v>
      </c>
      <c r="S102" s="532"/>
      <c r="T102" s="409"/>
      <c r="U102" s="162">
        <f t="shared" si="61"/>
        <v>0</v>
      </c>
      <c r="V102" s="234">
        <v>0</v>
      </c>
      <c r="W102" s="234">
        <v>0</v>
      </c>
      <c r="X102" s="295">
        <f t="shared" si="62"/>
        <v>0</v>
      </c>
      <c r="Y102" s="234">
        <v>0</v>
      </c>
      <c r="Z102" s="234">
        <v>0</v>
      </c>
      <c r="AA102" s="295">
        <f t="shared" si="63"/>
        <v>0</v>
      </c>
      <c r="AB102" s="234">
        <v>0</v>
      </c>
      <c r="AC102" s="295">
        <f t="shared" si="64"/>
        <v>0</v>
      </c>
      <c r="AD102" s="296">
        <f t="shared" si="65"/>
        <v>0</v>
      </c>
      <c r="AE102" s="222"/>
      <c r="AG102" s="620" t="s">
        <v>180</v>
      </c>
      <c r="AH102" s="617"/>
      <c r="AI102" s="532">
        <v>0</v>
      </c>
      <c r="AJ102" s="532"/>
      <c r="AK102" s="409"/>
      <c r="AL102" s="307">
        <f t="shared" si="66"/>
        <v>0</v>
      </c>
      <c r="AM102" s="234">
        <v>0</v>
      </c>
      <c r="AN102" s="234">
        <v>0</v>
      </c>
      <c r="AO102" s="277">
        <f t="shared" si="67"/>
        <v>0</v>
      </c>
      <c r="AP102" s="234">
        <v>0</v>
      </c>
      <c r="AQ102" s="234">
        <v>0</v>
      </c>
      <c r="AR102" s="277">
        <f t="shared" si="68"/>
        <v>0</v>
      </c>
      <c r="AS102" s="234">
        <v>0</v>
      </c>
      <c r="AT102" s="277">
        <f t="shared" si="69"/>
        <v>0</v>
      </c>
      <c r="AU102" s="278">
        <f t="shared" si="70"/>
        <v>0</v>
      </c>
    </row>
    <row r="103" spans="1:48" ht="16" thickBot="1" x14ac:dyDescent="0.4">
      <c r="A103" s="493" t="s">
        <v>207</v>
      </c>
      <c r="B103" s="494"/>
      <c r="C103" s="497">
        <f>COUNTA(B96:B101)+C102</f>
        <v>0</v>
      </c>
      <c r="D103" s="497"/>
      <c r="E103" s="411"/>
      <c r="F103" s="250">
        <f>SUM(F96:F102)</f>
        <v>0</v>
      </c>
      <c r="G103" s="250">
        <f>SUM(G96:G102)</f>
        <v>0</v>
      </c>
      <c r="H103" s="250">
        <f t="shared" ref="H103:L103" si="71">SUM(H96:H102)</f>
        <v>0</v>
      </c>
      <c r="I103" s="250">
        <f t="shared" si="71"/>
        <v>0</v>
      </c>
      <c r="J103" s="250">
        <f>SUM(J96:J102)</f>
        <v>0</v>
      </c>
      <c r="K103" s="250">
        <f t="shared" si="71"/>
        <v>0</v>
      </c>
      <c r="L103" s="250">
        <f t="shared" si="71"/>
        <v>0</v>
      </c>
      <c r="M103" s="237">
        <f>SUM(M96:M102)</f>
        <v>0</v>
      </c>
      <c r="N103" s="222"/>
      <c r="P103" s="493" t="s">
        <v>207</v>
      </c>
      <c r="Q103" s="494"/>
      <c r="R103" s="498">
        <f>COUNTA(Q96:Q101)+R102</f>
        <v>0</v>
      </c>
      <c r="S103" s="498"/>
      <c r="T103" s="411"/>
      <c r="U103" s="339">
        <f t="shared" si="61"/>
        <v>0</v>
      </c>
      <c r="V103" s="293">
        <f>SUM(V96:V102)</f>
        <v>0</v>
      </c>
      <c r="W103" s="293">
        <f>SUM(W96:W102)</f>
        <v>0</v>
      </c>
      <c r="X103" s="293">
        <f t="shared" ref="X103:AB103" si="72">SUM(X96:X102)</f>
        <v>0</v>
      </c>
      <c r="Y103" s="293">
        <f t="shared" si="72"/>
        <v>0</v>
      </c>
      <c r="Z103" s="293">
        <f t="shared" si="72"/>
        <v>0</v>
      </c>
      <c r="AA103" s="293">
        <f t="shared" si="72"/>
        <v>0</v>
      </c>
      <c r="AB103" s="293">
        <f t="shared" si="72"/>
        <v>0</v>
      </c>
      <c r="AC103" s="293">
        <f>SUM(AC96:AC102)</f>
        <v>0</v>
      </c>
      <c r="AD103" s="294">
        <f>SUM(AD96:AD102)</f>
        <v>0</v>
      </c>
      <c r="AE103" s="222"/>
      <c r="AG103" s="493" t="s">
        <v>207</v>
      </c>
      <c r="AH103" s="494"/>
      <c r="AI103" s="543">
        <f>COUNTA(AH96:AH101)+AI102</f>
        <v>0</v>
      </c>
      <c r="AJ103" s="543"/>
      <c r="AK103" s="411"/>
      <c r="AL103" s="337">
        <f t="shared" si="66"/>
        <v>0</v>
      </c>
      <c r="AM103" s="275">
        <f>SUM(AM96:AM102)</f>
        <v>0</v>
      </c>
      <c r="AN103" s="275">
        <f>SUM(AN96:AN102)</f>
        <v>0</v>
      </c>
      <c r="AO103" s="275">
        <f t="shared" ref="AO103:AT103" si="73">SUM(AO96:AO102)</f>
        <v>0</v>
      </c>
      <c r="AP103" s="275">
        <f t="shared" si="73"/>
        <v>0</v>
      </c>
      <c r="AQ103" s="275">
        <f t="shared" si="73"/>
        <v>0</v>
      </c>
      <c r="AR103" s="275">
        <f t="shared" si="73"/>
        <v>0</v>
      </c>
      <c r="AS103" s="275">
        <f t="shared" si="73"/>
        <v>0</v>
      </c>
      <c r="AT103" s="275">
        <f t="shared" si="73"/>
        <v>0</v>
      </c>
      <c r="AU103" s="276">
        <f t="shared" si="70"/>
        <v>0</v>
      </c>
      <c r="AV103" s="358"/>
    </row>
    <row r="104" spans="1:48" ht="3.75" customHeight="1" thickBot="1" x14ac:dyDescent="0.4">
      <c r="F104" s="357"/>
      <c r="G104" s="357"/>
      <c r="Y104" s="163"/>
      <c r="Z104" s="163"/>
      <c r="AA104" s="163"/>
      <c r="AB104" s="163"/>
      <c r="AC104" s="163"/>
      <c r="AD104" s="163"/>
      <c r="AE104" s="358"/>
    </row>
    <row r="105" spans="1:48" s="242" customFormat="1" x14ac:dyDescent="0.35">
      <c r="A105" s="502" t="s">
        <v>186</v>
      </c>
      <c r="B105" s="503"/>
      <c r="C105" s="503"/>
      <c r="D105" s="503"/>
      <c r="E105" s="503"/>
      <c r="F105" s="503"/>
      <c r="G105" s="503"/>
      <c r="H105" s="503"/>
      <c r="I105" s="503"/>
      <c r="J105" s="503"/>
      <c r="K105" s="503"/>
      <c r="L105" s="503"/>
      <c r="M105" s="518"/>
      <c r="N105" s="413"/>
      <c r="P105" s="502" t="s">
        <v>186</v>
      </c>
      <c r="Q105" s="503"/>
      <c r="R105" s="503"/>
      <c r="S105" s="503"/>
      <c r="T105" s="503"/>
      <c r="U105" s="503"/>
      <c r="V105" s="503"/>
      <c r="W105" s="503"/>
      <c r="X105" s="503"/>
      <c r="Y105" s="503"/>
      <c r="Z105" s="503"/>
      <c r="AA105" s="503"/>
      <c r="AB105" s="503"/>
      <c r="AC105" s="503"/>
      <c r="AD105" s="418"/>
      <c r="AE105" s="413"/>
      <c r="AG105" s="502" t="s">
        <v>186</v>
      </c>
      <c r="AH105" s="503"/>
      <c r="AI105" s="503"/>
      <c r="AJ105" s="503"/>
      <c r="AK105" s="503"/>
      <c r="AL105" s="503"/>
      <c r="AM105" s="503"/>
      <c r="AN105" s="503"/>
      <c r="AO105" s="503"/>
      <c r="AP105" s="503"/>
      <c r="AQ105" s="503"/>
      <c r="AR105" s="503"/>
      <c r="AS105" s="503"/>
      <c r="AT105" s="503"/>
      <c r="AU105" s="418"/>
    </row>
    <row r="106" spans="1:48" s="242" customFormat="1" ht="31.5" customHeight="1" x14ac:dyDescent="0.35">
      <c r="A106" s="534" t="s">
        <v>188</v>
      </c>
      <c r="B106" s="533"/>
      <c r="C106" s="533" t="s">
        <v>13</v>
      </c>
      <c r="D106" s="533"/>
      <c r="E106" s="424" t="s">
        <v>14</v>
      </c>
      <c r="F106" s="412" t="s">
        <v>171</v>
      </c>
      <c r="G106" s="412" t="s">
        <v>68</v>
      </c>
      <c r="H106" s="422" t="s">
        <v>151</v>
      </c>
      <c r="I106" s="412" t="s">
        <v>80</v>
      </c>
      <c r="J106" s="412" t="s">
        <v>81</v>
      </c>
      <c r="K106" s="422" t="s">
        <v>82</v>
      </c>
      <c r="L106" s="412" t="s">
        <v>150</v>
      </c>
      <c r="M106" s="259" t="s">
        <v>18</v>
      </c>
      <c r="N106" s="413"/>
      <c r="P106" s="534" t="s">
        <v>188</v>
      </c>
      <c r="Q106" s="533"/>
      <c r="R106" s="533" t="s">
        <v>13</v>
      </c>
      <c r="S106" s="533"/>
      <c r="T106" s="424" t="s">
        <v>14</v>
      </c>
      <c r="U106" s="260" t="s">
        <v>110</v>
      </c>
      <c r="V106" s="424" t="s">
        <v>171</v>
      </c>
      <c r="W106" s="424" t="s">
        <v>68</v>
      </c>
      <c r="X106" s="260" t="s">
        <v>151</v>
      </c>
      <c r="Y106" s="424" t="s">
        <v>80</v>
      </c>
      <c r="Z106" s="424" t="s">
        <v>81</v>
      </c>
      <c r="AA106" s="260" t="s">
        <v>82</v>
      </c>
      <c r="AB106" s="424" t="s">
        <v>150</v>
      </c>
      <c r="AC106" s="260" t="s">
        <v>18</v>
      </c>
      <c r="AD106" s="267" t="s">
        <v>114</v>
      </c>
      <c r="AE106" s="413"/>
      <c r="AG106" s="534" t="s">
        <v>188</v>
      </c>
      <c r="AH106" s="533"/>
      <c r="AI106" s="533" t="s">
        <v>13</v>
      </c>
      <c r="AJ106" s="533"/>
      <c r="AK106" s="424" t="s">
        <v>14</v>
      </c>
      <c r="AL106" s="260" t="s">
        <v>110</v>
      </c>
      <c r="AM106" s="424" t="s">
        <v>171</v>
      </c>
      <c r="AN106" s="424" t="s">
        <v>68</v>
      </c>
      <c r="AO106" s="260" t="s">
        <v>151</v>
      </c>
      <c r="AP106" s="424" t="s">
        <v>80</v>
      </c>
      <c r="AQ106" s="424" t="s">
        <v>81</v>
      </c>
      <c r="AR106" s="260" t="s">
        <v>82</v>
      </c>
      <c r="AS106" s="424" t="s">
        <v>150</v>
      </c>
      <c r="AT106" s="260" t="s">
        <v>213</v>
      </c>
      <c r="AU106" s="267" t="s">
        <v>111</v>
      </c>
    </row>
    <row r="107" spans="1:48" x14ac:dyDescent="0.35">
      <c r="A107" s="495">
        <v>0</v>
      </c>
      <c r="B107" s="491"/>
      <c r="C107" s="496" t="s">
        <v>19</v>
      </c>
      <c r="D107" s="496"/>
      <c r="E107" s="409"/>
      <c r="F107" s="234">
        <v>0</v>
      </c>
      <c r="G107" s="234">
        <v>0</v>
      </c>
      <c r="H107" s="235">
        <f>SUM(F107:G107)</f>
        <v>0</v>
      </c>
      <c r="I107" s="234">
        <v>0</v>
      </c>
      <c r="J107" s="234">
        <v>0</v>
      </c>
      <c r="K107" s="235">
        <f>SUM(I107:J107)</f>
        <v>0</v>
      </c>
      <c r="L107" s="234">
        <v>0</v>
      </c>
      <c r="M107" s="236">
        <f>SUM(H107, K107, L107)</f>
        <v>0</v>
      </c>
      <c r="N107" s="223"/>
      <c r="P107" s="522">
        <v>0</v>
      </c>
      <c r="Q107" s="496"/>
      <c r="R107" s="496" t="s">
        <v>19</v>
      </c>
      <c r="S107" s="496"/>
      <c r="T107" s="409"/>
      <c r="U107" s="162">
        <f t="shared" ref="U107:U114" si="74">AU27</f>
        <v>0</v>
      </c>
      <c r="V107" s="234">
        <v>0</v>
      </c>
      <c r="W107" s="234">
        <v>0</v>
      </c>
      <c r="X107" s="295">
        <f>SUM(V107:W107)</f>
        <v>0</v>
      </c>
      <c r="Y107" s="234">
        <v>0</v>
      </c>
      <c r="Z107" s="234">
        <v>0</v>
      </c>
      <c r="AA107" s="295">
        <f>SUM(Y107:Z107)</f>
        <v>0</v>
      </c>
      <c r="AB107" s="234">
        <v>0</v>
      </c>
      <c r="AC107" s="295">
        <f>SUM(X107, AA107, AB107)</f>
        <v>0</v>
      </c>
      <c r="AD107" s="296">
        <f t="shared" ref="AD107:AD111" si="75">M107-AC107</f>
        <v>0</v>
      </c>
      <c r="AE107" s="223"/>
      <c r="AG107" s="522">
        <v>0</v>
      </c>
      <c r="AH107" s="496"/>
      <c r="AI107" s="496" t="s">
        <v>19</v>
      </c>
      <c r="AJ107" s="496"/>
      <c r="AK107" s="409"/>
      <c r="AL107" s="307">
        <f t="shared" ref="AL107:AL114" si="76">AU27</f>
        <v>0</v>
      </c>
      <c r="AM107" s="234">
        <v>0</v>
      </c>
      <c r="AN107" s="234">
        <v>0</v>
      </c>
      <c r="AO107" s="277">
        <f>SUM(AM107:AN107)</f>
        <v>0</v>
      </c>
      <c r="AP107" s="234">
        <v>0</v>
      </c>
      <c r="AQ107" s="234">
        <v>0</v>
      </c>
      <c r="AR107" s="277">
        <f>SUM(AP107:AQ107)</f>
        <v>0</v>
      </c>
      <c r="AS107" s="234">
        <v>0</v>
      </c>
      <c r="AT107" s="277">
        <f>SUM(AO107, AR107, AS107)</f>
        <v>0</v>
      </c>
      <c r="AU107" s="278">
        <f t="shared" ref="AU107:AU114" si="77">IF($S$153&lt;&gt;0, AC107+AL107-AT107, M107+AL107-AT107)</f>
        <v>0</v>
      </c>
    </row>
    <row r="108" spans="1:48" x14ac:dyDescent="0.35">
      <c r="A108" s="495">
        <v>0</v>
      </c>
      <c r="B108" s="491"/>
      <c r="C108" s="496" t="s">
        <v>20</v>
      </c>
      <c r="D108" s="496"/>
      <c r="E108" s="409"/>
      <c r="F108" s="234">
        <v>0</v>
      </c>
      <c r="G108" s="234">
        <v>0</v>
      </c>
      <c r="H108" s="235">
        <f t="shared" ref="H108:H111" si="78">SUM(F108:G108)</f>
        <v>0</v>
      </c>
      <c r="I108" s="234">
        <v>0</v>
      </c>
      <c r="J108" s="234">
        <v>0</v>
      </c>
      <c r="K108" s="235">
        <f t="shared" ref="K108:K111" si="79">SUM(I108:J108)</f>
        <v>0</v>
      </c>
      <c r="L108" s="234">
        <v>0</v>
      </c>
      <c r="M108" s="236">
        <f t="shared" ref="M108:M111" si="80">SUM(H108, K108, L108)</f>
        <v>0</v>
      </c>
      <c r="N108" s="223"/>
      <c r="P108" s="522">
        <v>0</v>
      </c>
      <c r="Q108" s="496"/>
      <c r="R108" s="496" t="s">
        <v>20</v>
      </c>
      <c r="S108" s="496"/>
      <c r="T108" s="409"/>
      <c r="U108" s="162">
        <f t="shared" si="74"/>
        <v>0</v>
      </c>
      <c r="V108" s="234">
        <v>0</v>
      </c>
      <c r="W108" s="234">
        <v>0</v>
      </c>
      <c r="X108" s="295">
        <f t="shared" ref="X108:X111" si="81">SUM(V108:W108)</f>
        <v>0</v>
      </c>
      <c r="Y108" s="234">
        <v>0</v>
      </c>
      <c r="Z108" s="234">
        <v>0</v>
      </c>
      <c r="AA108" s="295">
        <f t="shared" ref="AA108:AA111" si="82">SUM(Y108:Z108)</f>
        <v>0</v>
      </c>
      <c r="AB108" s="234">
        <v>0</v>
      </c>
      <c r="AC108" s="295">
        <f t="shared" ref="AC108:AC111" si="83">SUM(X108, AA108, AB108)</f>
        <v>0</v>
      </c>
      <c r="AD108" s="296">
        <f t="shared" si="75"/>
        <v>0</v>
      </c>
      <c r="AE108" s="223"/>
      <c r="AG108" s="522">
        <v>0</v>
      </c>
      <c r="AH108" s="496"/>
      <c r="AI108" s="496" t="s">
        <v>20</v>
      </c>
      <c r="AJ108" s="496"/>
      <c r="AK108" s="409"/>
      <c r="AL108" s="307">
        <f t="shared" si="76"/>
        <v>0</v>
      </c>
      <c r="AM108" s="234">
        <v>0</v>
      </c>
      <c r="AN108" s="234">
        <v>0</v>
      </c>
      <c r="AO108" s="277">
        <f t="shared" ref="AO108:AO111" si="84">SUM(AM108:AN108)</f>
        <v>0</v>
      </c>
      <c r="AP108" s="234">
        <v>0</v>
      </c>
      <c r="AQ108" s="234">
        <v>0</v>
      </c>
      <c r="AR108" s="277">
        <f t="shared" ref="AR108:AR111" si="85">SUM(AP108:AQ108)</f>
        <v>0</v>
      </c>
      <c r="AS108" s="234">
        <v>0</v>
      </c>
      <c r="AT108" s="277">
        <f t="shared" ref="AT108:AT111" si="86">SUM(AO108, AR108, AS108)</f>
        <v>0</v>
      </c>
      <c r="AU108" s="278">
        <f t="shared" si="77"/>
        <v>0</v>
      </c>
    </row>
    <row r="109" spans="1:48" x14ac:dyDescent="0.35">
      <c r="A109" s="495">
        <v>0</v>
      </c>
      <c r="B109" s="491"/>
      <c r="C109" s="496" t="s">
        <v>21</v>
      </c>
      <c r="D109" s="496"/>
      <c r="E109" s="409"/>
      <c r="F109" s="234">
        <v>0</v>
      </c>
      <c r="G109" s="234">
        <v>0</v>
      </c>
      <c r="H109" s="235">
        <f>SUM(F109:G109)</f>
        <v>0</v>
      </c>
      <c r="I109" s="234">
        <v>0</v>
      </c>
      <c r="J109" s="234">
        <v>0</v>
      </c>
      <c r="K109" s="235">
        <f t="shared" si="79"/>
        <v>0</v>
      </c>
      <c r="L109" s="234">
        <v>0</v>
      </c>
      <c r="M109" s="236">
        <f t="shared" si="80"/>
        <v>0</v>
      </c>
      <c r="N109" s="223"/>
      <c r="P109" s="522">
        <v>0</v>
      </c>
      <c r="Q109" s="496"/>
      <c r="R109" s="496" t="s">
        <v>21</v>
      </c>
      <c r="S109" s="496"/>
      <c r="T109" s="409"/>
      <c r="U109" s="162">
        <f t="shared" si="74"/>
        <v>0</v>
      </c>
      <c r="V109" s="234">
        <v>0</v>
      </c>
      <c r="W109" s="234">
        <v>0</v>
      </c>
      <c r="X109" s="295">
        <f t="shared" si="81"/>
        <v>0</v>
      </c>
      <c r="Y109" s="234">
        <v>0</v>
      </c>
      <c r="Z109" s="234">
        <v>0</v>
      </c>
      <c r="AA109" s="295">
        <f t="shared" si="82"/>
        <v>0</v>
      </c>
      <c r="AB109" s="234">
        <v>0</v>
      </c>
      <c r="AC109" s="295">
        <f t="shared" si="83"/>
        <v>0</v>
      </c>
      <c r="AD109" s="296">
        <f t="shared" si="75"/>
        <v>0</v>
      </c>
      <c r="AE109" s="223"/>
      <c r="AG109" s="522">
        <v>0</v>
      </c>
      <c r="AH109" s="496"/>
      <c r="AI109" s="496" t="s">
        <v>21</v>
      </c>
      <c r="AJ109" s="496"/>
      <c r="AK109" s="409"/>
      <c r="AL109" s="307">
        <f t="shared" si="76"/>
        <v>0</v>
      </c>
      <c r="AM109" s="234">
        <v>0</v>
      </c>
      <c r="AN109" s="234">
        <v>0</v>
      </c>
      <c r="AO109" s="277">
        <f t="shared" si="84"/>
        <v>0</v>
      </c>
      <c r="AP109" s="234">
        <v>0</v>
      </c>
      <c r="AQ109" s="234">
        <v>0</v>
      </c>
      <c r="AR109" s="277">
        <f t="shared" si="85"/>
        <v>0</v>
      </c>
      <c r="AS109" s="234">
        <v>0</v>
      </c>
      <c r="AT109" s="277">
        <f t="shared" si="86"/>
        <v>0</v>
      </c>
      <c r="AU109" s="278">
        <f>IF($S$153&lt;&gt;0, AC109+AL109-AT109, M109+AL109-AT109)</f>
        <v>0</v>
      </c>
    </row>
    <row r="110" spans="1:48" x14ac:dyDescent="0.35">
      <c r="A110" s="495">
        <v>0</v>
      </c>
      <c r="B110" s="491"/>
      <c r="C110" s="496" t="s">
        <v>22</v>
      </c>
      <c r="D110" s="496"/>
      <c r="E110" s="409"/>
      <c r="F110" s="234">
        <v>0</v>
      </c>
      <c r="G110" s="234">
        <v>0</v>
      </c>
      <c r="H110" s="235">
        <f t="shared" si="78"/>
        <v>0</v>
      </c>
      <c r="I110" s="234">
        <v>0</v>
      </c>
      <c r="J110" s="234">
        <v>0</v>
      </c>
      <c r="K110" s="235">
        <f t="shared" si="79"/>
        <v>0</v>
      </c>
      <c r="L110" s="234">
        <v>0</v>
      </c>
      <c r="M110" s="236">
        <f t="shared" si="80"/>
        <v>0</v>
      </c>
      <c r="N110" s="223"/>
      <c r="P110" s="522">
        <v>0</v>
      </c>
      <c r="Q110" s="496"/>
      <c r="R110" s="496" t="s">
        <v>22</v>
      </c>
      <c r="S110" s="496"/>
      <c r="T110" s="409"/>
      <c r="U110" s="162">
        <f t="shared" si="74"/>
        <v>0</v>
      </c>
      <c r="V110" s="234">
        <v>0</v>
      </c>
      <c r="W110" s="234">
        <v>0</v>
      </c>
      <c r="X110" s="295">
        <f t="shared" si="81"/>
        <v>0</v>
      </c>
      <c r="Y110" s="234">
        <v>0</v>
      </c>
      <c r="Z110" s="234">
        <v>0</v>
      </c>
      <c r="AA110" s="295">
        <f t="shared" si="82"/>
        <v>0</v>
      </c>
      <c r="AB110" s="234">
        <v>0</v>
      </c>
      <c r="AC110" s="295">
        <f t="shared" si="83"/>
        <v>0</v>
      </c>
      <c r="AD110" s="296">
        <f t="shared" si="75"/>
        <v>0</v>
      </c>
      <c r="AE110" s="223"/>
      <c r="AG110" s="522">
        <v>0</v>
      </c>
      <c r="AH110" s="496"/>
      <c r="AI110" s="496" t="s">
        <v>22</v>
      </c>
      <c r="AJ110" s="496"/>
      <c r="AK110" s="409"/>
      <c r="AL110" s="307">
        <f t="shared" si="76"/>
        <v>0</v>
      </c>
      <c r="AM110" s="234">
        <v>0</v>
      </c>
      <c r="AN110" s="234">
        <v>0</v>
      </c>
      <c r="AO110" s="277">
        <f t="shared" si="84"/>
        <v>0</v>
      </c>
      <c r="AP110" s="234">
        <v>0</v>
      </c>
      <c r="AQ110" s="234">
        <v>0</v>
      </c>
      <c r="AR110" s="277">
        <f t="shared" si="85"/>
        <v>0</v>
      </c>
      <c r="AS110" s="234">
        <v>0</v>
      </c>
      <c r="AT110" s="277">
        <f t="shared" si="86"/>
        <v>0</v>
      </c>
      <c r="AU110" s="278">
        <f t="shared" si="77"/>
        <v>0</v>
      </c>
    </row>
    <row r="111" spans="1:48" x14ac:dyDescent="0.35">
      <c r="A111" s="495">
        <v>0</v>
      </c>
      <c r="B111" s="491"/>
      <c r="C111" s="491" t="s">
        <v>23</v>
      </c>
      <c r="D111" s="491"/>
      <c r="E111" s="409"/>
      <c r="F111" s="234">
        <v>0</v>
      </c>
      <c r="G111" s="234">
        <v>0</v>
      </c>
      <c r="H111" s="235">
        <f t="shared" si="78"/>
        <v>0</v>
      </c>
      <c r="I111" s="234">
        <v>0</v>
      </c>
      <c r="J111" s="234">
        <v>0</v>
      </c>
      <c r="K111" s="235">
        <f t="shared" si="79"/>
        <v>0</v>
      </c>
      <c r="L111" s="234">
        <v>0</v>
      </c>
      <c r="M111" s="236">
        <f t="shared" si="80"/>
        <v>0</v>
      </c>
      <c r="N111" s="223"/>
      <c r="P111" s="522">
        <v>0</v>
      </c>
      <c r="Q111" s="496"/>
      <c r="R111" s="496" t="s">
        <v>23</v>
      </c>
      <c r="S111" s="496"/>
      <c r="T111" s="409"/>
      <c r="U111" s="162">
        <f t="shared" si="74"/>
        <v>0</v>
      </c>
      <c r="V111" s="234">
        <v>0</v>
      </c>
      <c r="W111" s="234">
        <v>0</v>
      </c>
      <c r="X111" s="295">
        <f t="shared" si="81"/>
        <v>0</v>
      </c>
      <c r="Y111" s="234">
        <v>0</v>
      </c>
      <c r="Z111" s="234">
        <v>0</v>
      </c>
      <c r="AA111" s="295">
        <f t="shared" si="82"/>
        <v>0</v>
      </c>
      <c r="AB111" s="234">
        <v>0</v>
      </c>
      <c r="AC111" s="295">
        <f t="shared" si="83"/>
        <v>0</v>
      </c>
      <c r="AD111" s="296">
        <f t="shared" si="75"/>
        <v>0</v>
      </c>
      <c r="AE111" s="223"/>
      <c r="AG111" s="522">
        <v>0</v>
      </c>
      <c r="AH111" s="496"/>
      <c r="AI111" s="496" t="s">
        <v>23</v>
      </c>
      <c r="AJ111" s="496"/>
      <c r="AK111" s="409"/>
      <c r="AL111" s="307">
        <f t="shared" si="76"/>
        <v>0</v>
      </c>
      <c r="AM111" s="234">
        <v>0</v>
      </c>
      <c r="AN111" s="234">
        <v>0</v>
      </c>
      <c r="AO111" s="277">
        <f t="shared" si="84"/>
        <v>0</v>
      </c>
      <c r="AP111" s="234">
        <v>0</v>
      </c>
      <c r="AQ111" s="234">
        <v>0</v>
      </c>
      <c r="AR111" s="277">
        <f t="shared" si="85"/>
        <v>0</v>
      </c>
      <c r="AS111" s="234">
        <v>0</v>
      </c>
      <c r="AT111" s="277">
        <f t="shared" si="86"/>
        <v>0</v>
      </c>
      <c r="AU111" s="278">
        <f t="shared" si="77"/>
        <v>0</v>
      </c>
    </row>
    <row r="112" spans="1:48" ht="16" thickBot="1" x14ac:dyDescent="0.4">
      <c r="A112" s="410" t="s">
        <v>181</v>
      </c>
      <c r="B112" s="411"/>
      <c r="C112" s="497">
        <f>SUM(A107:B111)</f>
        <v>0</v>
      </c>
      <c r="D112" s="497"/>
      <c r="E112" s="411"/>
      <c r="F112" s="250">
        <f>SUM(F107:F111)</f>
        <v>0</v>
      </c>
      <c r="G112" s="250">
        <f t="shared" ref="G112:L112" si="87">SUM(G107:G111)</f>
        <v>0</v>
      </c>
      <c r="H112" s="250">
        <f t="shared" si="87"/>
        <v>0</v>
      </c>
      <c r="I112" s="250">
        <f t="shared" si="87"/>
        <v>0</v>
      </c>
      <c r="J112" s="250">
        <f t="shared" si="87"/>
        <v>0</v>
      </c>
      <c r="K112" s="250">
        <f t="shared" si="87"/>
        <v>0</v>
      </c>
      <c r="L112" s="250">
        <f t="shared" si="87"/>
        <v>0</v>
      </c>
      <c r="M112" s="237">
        <f>SUM(M107:M111)</f>
        <v>0</v>
      </c>
      <c r="N112" s="223"/>
      <c r="P112" s="410" t="s">
        <v>181</v>
      </c>
      <c r="Q112" s="411"/>
      <c r="R112" s="498">
        <f>SUM(P107:Q111)</f>
        <v>0</v>
      </c>
      <c r="S112" s="498"/>
      <c r="T112" s="421"/>
      <c r="U112" s="339">
        <f t="shared" si="74"/>
        <v>0</v>
      </c>
      <c r="V112" s="293">
        <f>SUM(V107:V111)</f>
        <v>0</v>
      </c>
      <c r="W112" s="293">
        <f t="shared" ref="W112:AB112" si="88">SUM(W107:W111)</f>
        <v>0</v>
      </c>
      <c r="X112" s="293">
        <f t="shared" si="88"/>
        <v>0</v>
      </c>
      <c r="Y112" s="293">
        <f t="shared" si="88"/>
        <v>0</v>
      </c>
      <c r="Z112" s="293">
        <f t="shared" si="88"/>
        <v>0</v>
      </c>
      <c r="AA112" s="293">
        <f t="shared" si="88"/>
        <v>0</v>
      </c>
      <c r="AB112" s="293">
        <f t="shared" si="88"/>
        <v>0</v>
      </c>
      <c r="AC112" s="293">
        <f>SUM(AC107:AC111)</f>
        <v>0</v>
      </c>
      <c r="AD112" s="294">
        <f>SUM(AD107:AD111)</f>
        <v>0</v>
      </c>
      <c r="AE112" s="223"/>
      <c r="AG112" s="410" t="s">
        <v>181</v>
      </c>
      <c r="AH112" s="411"/>
      <c r="AI112" s="543">
        <f>SUM(AG107:AH111)</f>
        <v>0</v>
      </c>
      <c r="AJ112" s="543"/>
      <c r="AK112" s="421"/>
      <c r="AL112" s="337">
        <f t="shared" si="76"/>
        <v>0</v>
      </c>
      <c r="AM112" s="275">
        <f>SUM(AM107:AM111)</f>
        <v>0</v>
      </c>
      <c r="AN112" s="275">
        <f t="shared" ref="AN112:AT112" si="89">SUM(AN107:AN111)</f>
        <v>0</v>
      </c>
      <c r="AO112" s="275">
        <f t="shared" si="89"/>
        <v>0</v>
      </c>
      <c r="AP112" s="275">
        <f t="shared" si="89"/>
        <v>0</v>
      </c>
      <c r="AQ112" s="275">
        <f t="shared" si="89"/>
        <v>0</v>
      </c>
      <c r="AR112" s="275">
        <f t="shared" si="89"/>
        <v>0</v>
      </c>
      <c r="AS112" s="275">
        <f t="shared" si="89"/>
        <v>0</v>
      </c>
      <c r="AT112" s="275">
        <f t="shared" si="89"/>
        <v>0</v>
      </c>
      <c r="AU112" s="276">
        <f t="shared" si="77"/>
        <v>0</v>
      </c>
    </row>
    <row r="113" spans="1:47" s="358" customFormat="1" ht="3.75" customHeight="1" thickBot="1" x14ac:dyDescent="0.4">
      <c r="A113" s="499"/>
      <c r="B113" s="499"/>
      <c r="C113" s="499"/>
      <c r="D113" s="499"/>
      <c r="E113" s="499"/>
      <c r="F113" s="499"/>
      <c r="G113" s="499"/>
      <c r="H113" s="499"/>
      <c r="I113" s="499"/>
      <c r="J113" s="499"/>
      <c r="K113" s="499"/>
      <c r="L113" s="499"/>
      <c r="M113" s="499"/>
      <c r="N113" s="223"/>
      <c r="P113" s="499"/>
      <c r="Q113" s="499"/>
      <c r="R113" s="499"/>
      <c r="S113" s="499"/>
      <c r="T113" s="499"/>
      <c r="U113" s="499"/>
      <c r="V113" s="499"/>
      <c r="W113" s="499"/>
      <c r="X113" s="499"/>
      <c r="Y113" s="499"/>
      <c r="Z113" s="499"/>
      <c r="AA113" s="499"/>
      <c r="AB113" s="499"/>
      <c r="AC113" s="499"/>
      <c r="AD113" s="499"/>
      <c r="AE113" s="223"/>
      <c r="AG113" s="499"/>
      <c r="AH113" s="499"/>
      <c r="AI113" s="499"/>
      <c r="AJ113" s="499"/>
      <c r="AK113" s="499"/>
      <c r="AL113" s="499"/>
      <c r="AM113" s="499"/>
      <c r="AN113" s="499"/>
      <c r="AO113" s="499"/>
      <c r="AP113" s="499"/>
      <c r="AQ113" s="499"/>
      <c r="AR113" s="499"/>
      <c r="AS113" s="499"/>
      <c r="AT113" s="499"/>
      <c r="AU113" s="499"/>
    </row>
    <row r="114" spans="1:47" ht="16" thickBot="1" x14ac:dyDescent="0.4">
      <c r="A114" s="500" t="s">
        <v>187</v>
      </c>
      <c r="B114" s="501"/>
      <c r="C114" s="501"/>
      <c r="D114" s="501"/>
      <c r="E114" s="501"/>
      <c r="F114" s="241">
        <f>SUM(F112, F103)</f>
        <v>0</v>
      </c>
      <c r="G114" s="241">
        <f t="shared" ref="G114:L114" si="90">SUM(G112, G103)</f>
        <v>0</v>
      </c>
      <c r="H114" s="241">
        <f>SUM(H112, H103)</f>
        <v>0</v>
      </c>
      <c r="I114" s="241">
        <f t="shared" si="90"/>
        <v>0</v>
      </c>
      <c r="J114" s="241">
        <f t="shared" si="90"/>
        <v>0</v>
      </c>
      <c r="K114" s="241">
        <f>SUM(K112, K103)</f>
        <v>0</v>
      </c>
      <c r="L114" s="241">
        <f t="shared" si="90"/>
        <v>0</v>
      </c>
      <c r="M114" s="240">
        <f>SUM(M112, M103)</f>
        <v>0</v>
      </c>
      <c r="N114" s="223"/>
      <c r="P114" s="500" t="s">
        <v>187</v>
      </c>
      <c r="Q114" s="501"/>
      <c r="R114" s="501"/>
      <c r="S114" s="501"/>
      <c r="T114" s="501"/>
      <c r="U114" s="340">
        <f t="shared" si="74"/>
        <v>0</v>
      </c>
      <c r="V114" s="297">
        <f>SUM(V112, V103)</f>
        <v>0</v>
      </c>
      <c r="W114" s="297">
        <f t="shared" ref="W114" si="91">SUM(W112, W103)</f>
        <v>0</v>
      </c>
      <c r="X114" s="297">
        <f>SUM(X112, X103)</f>
        <v>0</v>
      </c>
      <c r="Y114" s="297">
        <f t="shared" ref="Y114:AB114" si="92">SUM(Y112, Y103)</f>
        <v>0</v>
      </c>
      <c r="Z114" s="297">
        <f t="shared" si="92"/>
        <v>0</v>
      </c>
      <c r="AA114" s="297">
        <f t="shared" si="92"/>
        <v>0</v>
      </c>
      <c r="AB114" s="297">
        <f t="shared" si="92"/>
        <v>0</v>
      </c>
      <c r="AC114" s="297">
        <f>SUM(AC112, AC103)</f>
        <v>0</v>
      </c>
      <c r="AD114" s="298">
        <f>SUM(AD112, AD103)</f>
        <v>0</v>
      </c>
      <c r="AE114" s="223"/>
      <c r="AG114" s="500" t="s">
        <v>187</v>
      </c>
      <c r="AH114" s="501"/>
      <c r="AI114" s="501"/>
      <c r="AJ114" s="501"/>
      <c r="AK114" s="501"/>
      <c r="AL114" s="338">
        <f t="shared" si="76"/>
        <v>0</v>
      </c>
      <c r="AM114" s="279">
        <f>SUM(AM112, AM103)</f>
        <v>0</v>
      </c>
      <c r="AN114" s="279">
        <f t="shared" ref="AN114" si="93">SUM(AN112, AN103)</f>
        <v>0</v>
      </c>
      <c r="AO114" s="279">
        <f>SUM(AO112, AO103)</f>
        <v>0</v>
      </c>
      <c r="AP114" s="279">
        <f t="shared" ref="AP114:AT114" si="94">SUM(AP112, AP103)</f>
        <v>0</v>
      </c>
      <c r="AQ114" s="279">
        <f t="shared" si="94"/>
        <v>0</v>
      </c>
      <c r="AR114" s="279">
        <f t="shared" si="94"/>
        <v>0</v>
      </c>
      <c r="AS114" s="279">
        <f t="shared" si="94"/>
        <v>0</v>
      </c>
      <c r="AT114" s="279">
        <f t="shared" si="94"/>
        <v>0</v>
      </c>
      <c r="AU114" s="280">
        <f t="shared" si="77"/>
        <v>0</v>
      </c>
    </row>
    <row r="115" spans="1:47" ht="16" thickBot="1" x14ac:dyDescent="0.4">
      <c r="F115" s="357"/>
      <c r="G115" s="357"/>
      <c r="AE115" s="358"/>
    </row>
    <row r="116" spans="1:47" s="242" customFormat="1" x14ac:dyDescent="0.35">
      <c r="A116" s="502" t="s">
        <v>98</v>
      </c>
      <c r="B116" s="503"/>
      <c r="C116" s="503"/>
      <c r="D116" s="503"/>
      <c r="E116" s="503"/>
      <c r="F116" s="503"/>
      <c r="G116" s="503"/>
      <c r="H116" s="503"/>
      <c r="I116" s="503"/>
      <c r="J116" s="503"/>
      <c r="K116" s="503"/>
      <c r="L116" s="503"/>
      <c r="M116" s="518"/>
      <c r="N116" s="413"/>
      <c r="P116" s="502" t="s">
        <v>98</v>
      </c>
      <c r="Q116" s="503"/>
      <c r="R116" s="503"/>
      <c r="S116" s="503"/>
      <c r="T116" s="503"/>
      <c r="U116" s="503"/>
      <c r="V116" s="503"/>
      <c r="W116" s="503"/>
      <c r="X116" s="503"/>
      <c r="Y116" s="503"/>
      <c r="Z116" s="503"/>
      <c r="AA116" s="503"/>
      <c r="AB116" s="503"/>
      <c r="AC116" s="503"/>
      <c r="AD116" s="418"/>
      <c r="AE116" s="413"/>
      <c r="AG116" s="502" t="s">
        <v>98</v>
      </c>
      <c r="AH116" s="503"/>
      <c r="AI116" s="503"/>
      <c r="AJ116" s="503"/>
      <c r="AK116" s="503"/>
      <c r="AL116" s="503"/>
      <c r="AM116" s="503"/>
      <c r="AN116" s="503"/>
      <c r="AO116" s="503"/>
      <c r="AP116" s="503"/>
      <c r="AQ116" s="503"/>
      <c r="AR116" s="503"/>
      <c r="AS116" s="503"/>
      <c r="AT116" s="503"/>
      <c r="AU116" s="418"/>
    </row>
    <row r="117" spans="1:47" s="242" customFormat="1" x14ac:dyDescent="0.35">
      <c r="A117" s="530" t="s">
        <v>24</v>
      </c>
      <c r="B117" s="531"/>
      <c r="C117" s="531"/>
      <c r="D117" s="531"/>
      <c r="E117" s="531"/>
      <c r="F117" s="531"/>
      <c r="G117" s="531"/>
      <c r="H117" s="531"/>
      <c r="I117" s="531"/>
      <c r="J117" s="424" t="s">
        <v>17</v>
      </c>
      <c r="K117" s="424" t="s">
        <v>15</v>
      </c>
      <c r="L117" s="424" t="s">
        <v>16</v>
      </c>
      <c r="M117" s="259" t="s">
        <v>18</v>
      </c>
      <c r="N117" s="413"/>
      <c r="P117" s="530" t="s">
        <v>24</v>
      </c>
      <c r="Q117" s="531"/>
      <c r="R117" s="531"/>
      <c r="S117" s="531"/>
      <c r="T117" s="531"/>
      <c r="U117" s="531"/>
      <c r="V117" s="531"/>
      <c r="W117" s="531"/>
      <c r="X117" s="531"/>
      <c r="Y117" s="422" t="s">
        <v>110</v>
      </c>
      <c r="Z117" s="328" t="s">
        <v>77</v>
      </c>
      <c r="AA117" s="424" t="s">
        <v>15</v>
      </c>
      <c r="AB117" s="424" t="s">
        <v>16</v>
      </c>
      <c r="AC117" s="422" t="s">
        <v>18</v>
      </c>
      <c r="AD117" s="267" t="s">
        <v>114</v>
      </c>
      <c r="AE117" s="413"/>
      <c r="AG117" s="530" t="s">
        <v>24</v>
      </c>
      <c r="AH117" s="531"/>
      <c r="AI117" s="531"/>
      <c r="AJ117" s="531"/>
      <c r="AK117" s="531"/>
      <c r="AL117" s="531"/>
      <c r="AM117" s="531"/>
      <c r="AN117" s="531"/>
      <c r="AO117" s="531"/>
      <c r="AP117" s="422" t="s">
        <v>110</v>
      </c>
      <c r="AQ117" s="328" t="s">
        <v>211</v>
      </c>
      <c r="AR117" s="424" t="s">
        <v>15</v>
      </c>
      <c r="AS117" s="424" t="s">
        <v>16</v>
      </c>
      <c r="AT117" s="422" t="s">
        <v>213</v>
      </c>
      <c r="AU117" s="267" t="s">
        <v>111</v>
      </c>
    </row>
    <row r="118" spans="1:47" x14ac:dyDescent="0.35">
      <c r="A118" s="415">
        <v>1</v>
      </c>
      <c r="B118" s="491"/>
      <c r="C118" s="491"/>
      <c r="D118" s="491"/>
      <c r="E118" s="491"/>
      <c r="F118" s="491"/>
      <c r="G118" s="491"/>
      <c r="H118" s="491"/>
      <c r="I118" s="491"/>
      <c r="J118" s="234">
        <v>0</v>
      </c>
      <c r="K118" s="234">
        <v>0</v>
      </c>
      <c r="L118" s="234">
        <v>0</v>
      </c>
      <c r="M118" s="236">
        <f>SUM(J118:L118)</f>
        <v>0</v>
      </c>
      <c r="N118" s="223"/>
      <c r="P118" s="415">
        <v>1</v>
      </c>
      <c r="Q118" s="491"/>
      <c r="R118" s="491"/>
      <c r="S118" s="491"/>
      <c r="T118" s="491"/>
      <c r="U118" s="491"/>
      <c r="V118" s="491"/>
      <c r="W118" s="491"/>
      <c r="X118" s="491"/>
      <c r="Y118" s="164">
        <f>AU38</f>
        <v>0</v>
      </c>
      <c r="Z118" s="234">
        <v>0</v>
      </c>
      <c r="AA118" s="234">
        <v>0</v>
      </c>
      <c r="AB118" s="234">
        <v>0</v>
      </c>
      <c r="AC118" s="295">
        <f>SUM(Z118:AB118)</f>
        <v>0</v>
      </c>
      <c r="AD118" s="296">
        <f t="shared" ref="AD118:AD120" si="95">M118-AC118</f>
        <v>0</v>
      </c>
      <c r="AE118" s="223"/>
      <c r="AG118" s="415">
        <v>1</v>
      </c>
      <c r="AH118" s="491"/>
      <c r="AI118" s="491"/>
      <c r="AJ118" s="491"/>
      <c r="AK118" s="491"/>
      <c r="AL118" s="491"/>
      <c r="AM118" s="491"/>
      <c r="AN118" s="491"/>
      <c r="AO118" s="491"/>
      <c r="AP118" s="305">
        <f>AU38</f>
        <v>0</v>
      </c>
      <c r="AQ118" s="234">
        <v>0</v>
      </c>
      <c r="AR118" s="234">
        <v>0</v>
      </c>
      <c r="AS118" s="234">
        <v>0</v>
      </c>
      <c r="AT118" s="277">
        <f>SUM(AQ118:AS118)</f>
        <v>0</v>
      </c>
      <c r="AU118" s="278">
        <f>IF($S$153&lt;&gt;0, AC118+AP118-AT118, M118+AP118-AT118)</f>
        <v>0</v>
      </c>
    </row>
    <row r="119" spans="1:47" x14ac:dyDescent="0.35">
      <c r="A119" s="415">
        <v>2</v>
      </c>
      <c r="B119" s="492"/>
      <c r="C119" s="492"/>
      <c r="D119" s="492"/>
      <c r="E119" s="492"/>
      <c r="F119" s="492"/>
      <c r="G119" s="492"/>
      <c r="H119" s="492"/>
      <c r="I119" s="492"/>
      <c r="J119" s="234">
        <v>0</v>
      </c>
      <c r="K119" s="234">
        <v>0</v>
      </c>
      <c r="L119" s="234">
        <v>0</v>
      </c>
      <c r="M119" s="236">
        <f>SUM(J119:L119)</f>
        <v>0</v>
      </c>
      <c r="N119" s="223"/>
      <c r="P119" s="415">
        <v>2</v>
      </c>
      <c r="Q119" s="492"/>
      <c r="R119" s="492"/>
      <c r="S119" s="492"/>
      <c r="T119" s="492"/>
      <c r="U119" s="492"/>
      <c r="V119" s="492"/>
      <c r="W119" s="492"/>
      <c r="X119" s="492"/>
      <c r="Y119" s="164">
        <f t="shared" ref="Y119:Y121" si="96">AU39</f>
        <v>0</v>
      </c>
      <c r="Z119" s="234">
        <v>0</v>
      </c>
      <c r="AA119" s="234">
        <v>0</v>
      </c>
      <c r="AB119" s="234">
        <v>0</v>
      </c>
      <c r="AC119" s="295">
        <f t="shared" ref="AC119:AC120" si="97">SUM(Z119:AB119)</f>
        <v>0</v>
      </c>
      <c r="AD119" s="296">
        <f t="shared" si="95"/>
        <v>0</v>
      </c>
      <c r="AE119" s="223"/>
      <c r="AG119" s="415">
        <v>2</v>
      </c>
      <c r="AH119" s="492"/>
      <c r="AI119" s="492"/>
      <c r="AJ119" s="492"/>
      <c r="AK119" s="492"/>
      <c r="AL119" s="492"/>
      <c r="AM119" s="492"/>
      <c r="AN119" s="492"/>
      <c r="AO119" s="492"/>
      <c r="AP119" s="305">
        <f t="shared" ref="AP119:AP121" si="98">AU39</f>
        <v>0</v>
      </c>
      <c r="AQ119" s="234">
        <v>0</v>
      </c>
      <c r="AR119" s="234">
        <v>0</v>
      </c>
      <c r="AS119" s="234">
        <v>0</v>
      </c>
      <c r="AT119" s="277">
        <f t="shared" ref="AT119:AT120" si="99">SUM(AQ119:AS119)</f>
        <v>0</v>
      </c>
      <c r="AU119" s="278">
        <f t="shared" ref="AU119:AU120" si="100">IF($S$153&lt;&gt;0, AC119+AP119-AT119, M119+AP119-AT119)</f>
        <v>0</v>
      </c>
    </row>
    <row r="120" spans="1:47" x14ac:dyDescent="0.35">
      <c r="A120" s="415">
        <v>3</v>
      </c>
      <c r="B120" s="492"/>
      <c r="C120" s="492"/>
      <c r="D120" s="492"/>
      <c r="E120" s="492"/>
      <c r="F120" s="492"/>
      <c r="G120" s="492"/>
      <c r="H120" s="492"/>
      <c r="I120" s="492"/>
      <c r="J120" s="234">
        <v>0</v>
      </c>
      <c r="K120" s="234">
        <v>0</v>
      </c>
      <c r="L120" s="234">
        <v>0</v>
      </c>
      <c r="M120" s="236">
        <f t="shared" ref="M120:M139" si="101">SUM(J120:L120)</f>
        <v>0</v>
      </c>
      <c r="N120" s="223"/>
      <c r="P120" s="415">
        <v>3</v>
      </c>
      <c r="Q120" s="492"/>
      <c r="R120" s="492"/>
      <c r="S120" s="492"/>
      <c r="T120" s="492"/>
      <c r="U120" s="492"/>
      <c r="V120" s="492"/>
      <c r="W120" s="492"/>
      <c r="X120" s="492"/>
      <c r="Y120" s="164">
        <f t="shared" si="96"/>
        <v>0</v>
      </c>
      <c r="Z120" s="234">
        <v>0</v>
      </c>
      <c r="AA120" s="234">
        <v>0</v>
      </c>
      <c r="AB120" s="234">
        <v>0</v>
      </c>
      <c r="AC120" s="295">
        <f t="shared" si="97"/>
        <v>0</v>
      </c>
      <c r="AD120" s="296">
        <f t="shared" si="95"/>
        <v>0</v>
      </c>
      <c r="AE120" s="223"/>
      <c r="AG120" s="415">
        <v>3</v>
      </c>
      <c r="AH120" s="492"/>
      <c r="AI120" s="492"/>
      <c r="AJ120" s="492"/>
      <c r="AK120" s="492"/>
      <c r="AL120" s="492"/>
      <c r="AM120" s="492"/>
      <c r="AN120" s="492"/>
      <c r="AO120" s="492"/>
      <c r="AP120" s="305">
        <f t="shared" si="98"/>
        <v>0</v>
      </c>
      <c r="AQ120" s="234">
        <v>0</v>
      </c>
      <c r="AR120" s="234">
        <v>0</v>
      </c>
      <c r="AS120" s="234">
        <v>0</v>
      </c>
      <c r="AT120" s="277">
        <f t="shared" si="99"/>
        <v>0</v>
      </c>
      <c r="AU120" s="278">
        <f t="shared" si="100"/>
        <v>0</v>
      </c>
    </row>
    <row r="121" spans="1:47" ht="16" thickBot="1" x14ac:dyDescent="0.4">
      <c r="A121" s="504" t="s">
        <v>25</v>
      </c>
      <c r="B121" s="505"/>
      <c r="C121" s="505"/>
      <c r="D121" s="505"/>
      <c r="E121" s="505"/>
      <c r="F121" s="505"/>
      <c r="G121" s="505"/>
      <c r="H121" s="505"/>
      <c r="I121" s="505"/>
      <c r="J121" s="250">
        <f>SUM(J118:J120)</f>
        <v>0</v>
      </c>
      <c r="K121" s="250">
        <f t="shared" ref="K121:L121" si="102">SUM(K118:K120)</f>
        <v>0</v>
      </c>
      <c r="L121" s="250">
        <f t="shared" si="102"/>
        <v>0</v>
      </c>
      <c r="M121" s="237">
        <f t="shared" si="101"/>
        <v>0</v>
      </c>
      <c r="N121" s="223"/>
      <c r="P121" s="504" t="s">
        <v>25</v>
      </c>
      <c r="Q121" s="505"/>
      <c r="R121" s="505"/>
      <c r="S121" s="505"/>
      <c r="T121" s="505"/>
      <c r="U121" s="505"/>
      <c r="V121" s="505"/>
      <c r="W121" s="505"/>
      <c r="X121" s="505"/>
      <c r="Y121" s="200">
        <f t="shared" si="96"/>
        <v>0</v>
      </c>
      <c r="Z121" s="293">
        <f>SUM(Z118:Z120)</f>
        <v>0</v>
      </c>
      <c r="AA121" s="293">
        <f t="shared" ref="AA121:AD121" si="103">SUM(AA118:AA120)</f>
        <v>0</v>
      </c>
      <c r="AB121" s="293">
        <f t="shared" si="103"/>
        <v>0</v>
      </c>
      <c r="AC121" s="293">
        <f t="shared" si="103"/>
        <v>0</v>
      </c>
      <c r="AD121" s="294">
        <f t="shared" si="103"/>
        <v>0</v>
      </c>
      <c r="AE121" s="223"/>
      <c r="AG121" s="504" t="s">
        <v>25</v>
      </c>
      <c r="AH121" s="505"/>
      <c r="AI121" s="505"/>
      <c r="AJ121" s="505"/>
      <c r="AK121" s="505"/>
      <c r="AL121" s="505"/>
      <c r="AM121" s="505"/>
      <c r="AN121" s="505"/>
      <c r="AO121" s="505"/>
      <c r="AP121" s="306">
        <f t="shared" si="98"/>
        <v>0</v>
      </c>
      <c r="AQ121" s="275">
        <f>SUM(AQ118:AQ120)</f>
        <v>0</v>
      </c>
      <c r="AR121" s="275">
        <f t="shared" ref="AR121:AT121" si="104">SUM(AR118:AR120)</f>
        <v>0</v>
      </c>
      <c r="AS121" s="275">
        <f t="shared" si="104"/>
        <v>0</v>
      </c>
      <c r="AT121" s="275">
        <f t="shared" si="104"/>
        <v>0</v>
      </c>
      <c r="AU121" s="276">
        <f>IF($S$153&lt;&gt;0, AC121+AP121-AT121, M121+AP121-AT121)</f>
        <v>0</v>
      </c>
    </row>
    <row r="122" spans="1:47" s="358" customFormat="1" ht="3.75" customHeight="1" thickBot="1" x14ac:dyDescent="0.4">
      <c r="A122" s="413"/>
      <c r="B122" s="413"/>
      <c r="C122" s="413"/>
      <c r="D122" s="413"/>
      <c r="E122" s="413"/>
      <c r="F122" s="413"/>
      <c r="G122" s="413"/>
      <c r="H122" s="413"/>
      <c r="I122" s="413"/>
      <c r="J122" s="246"/>
      <c r="K122" s="246"/>
      <c r="L122" s="246"/>
      <c r="M122" s="246"/>
      <c r="N122" s="223"/>
      <c r="P122" s="413"/>
      <c r="Q122" s="413"/>
      <c r="R122" s="413"/>
      <c r="S122" s="413"/>
      <c r="T122" s="413"/>
      <c r="U122" s="413"/>
      <c r="V122" s="413"/>
      <c r="W122" s="413"/>
      <c r="X122" s="413"/>
      <c r="Y122" s="304"/>
      <c r="Z122" s="246"/>
      <c r="AA122" s="246"/>
      <c r="AB122" s="246"/>
      <c r="AC122" s="246"/>
      <c r="AD122" s="246"/>
      <c r="AE122" s="223"/>
      <c r="AG122" s="413"/>
      <c r="AH122" s="413"/>
      <c r="AI122" s="413"/>
      <c r="AJ122" s="413"/>
      <c r="AK122" s="413"/>
      <c r="AL122" s="413"/>
      <c r="AM122" s="413"/>
      <c r="AN122" s="413"/>
      <c r="AO122" s="413"/>
      <c r="AP122" s="304"/>
      <c r="AQ122" s="246"/>
      <c r="AR122" s="246"/>
      <c r="AS122" s="246"/>
      <c r="AT122" s="246"/>
      <c r="AU122" s="246"/>
    </row>
    <row r="123" spans="1:47" s="242" customFormat="1" x14ac:dyDescent="0.35">
      <c r="A123" s="502" t="s">
        <v>33</v>
      </c>
      <c r="B123" s="503"/>
      <c r="C123" s="503"/>
      <c r="D123" s="503"/>
      <c r="E123" s="503"/>
      <c r="F123" s="503"/>
      <c r="G123" s="503"/>
      <c r="H123" s="503"/>
      <c r="I123" s="503"/>
      <c r="J123" s="425" t="s">
        <v>17</v>
      </c>
      <c r="K123" s="425" t="s">
        <v>15</v>
      </c>
      <c r="L123" s="425" t="s">
        <v>16</v>
      </c>
      <c r="M123" s="418" t="s">
        <v>18</v>
      </c>
      <c r="N123" s="413"/>
      <c r="P123" s="502" t="s">
        <v>33</v>
      </c>
      <c r="Q123" s="503"/>
      <c r="R123" s="503"/>
      <c r="S123" s="503"/>
      <c r="T123" s="503"/>
      <c r="U123" s="503"/>
      <c r="V123" s="503"/>
      <c r="W123" s="503"/>
      <c r="X123" s="503"/>
      <c r="Y123" s="414" t="s">
        <v>110</v>
      </c>
      <c r="Z123" s="425" t="s">
        <v>77</v>
      </c>
      <c r="AA123" s="425" t="s">
        <v>15</v>
      </c>
      <c r="AB123" s="425" t="s">
        <v>16</v>
      </c>
      <c r="AC123" s="414" t="s">
        <v>18</v>
      </c>
      <c r="AD123" s="268" t="s">
        <v>114</v>
      </c>
      <c r="AE123" s="413"/>
      <c r="AG123" s="502" t="s">
        <v>33</v>
      </c>
      <c r="AH123" s="503"/>
      <c r="AI123" s="503"/>
      <c r="AJ123" s="503"/>
      <c r="AK123" s="503"/>
      <c r="AL123" s="503"/>
      <c r="AM123" s="503"/>
      <c r="AN123" s="503"/>
      <c r="AO123" s="503"/>
      <c r="AP123" s="414" t="s">
        <v>110</v>
      </c>
      <c r="AQ123" s="425" t="s">
        <v>211</v>
      </c>
      <c r="AR123" s="425" t="s">
        <v>15</v>
      </c>
      <c r="AS123" s="425" t="s">
        <v>16</v>
      </c>
      <c r="AT123" s="414" t="s">
        <v>213</v>
      </c>
      <c r="AU123" s="268" t="s">
        <v>111</v>
      </c>
    </row>
    <row r="124" spans="1:47" x14ac:dyDescent="0.35">
      <c r="A124" s="415">
        <v>1</v>
      </c>
      <c r="B124" s="492"/>
      <c r="C124" s="492"/>
      <c r="D124" s="492"/>
      <c r="E124" s="492"/>
      <c r="F124" s="492"/>
      <c r="G124" s="492"/>
      <c r="H124" s="492"/>
      <c r="I124" s="492"/>
      <c r="J124" s="234">
        <v>0</v>
      </c>
      <c r="K124" s="234">
        <v>0</v>
      </c>
      <c r="L124" s="234">
        <v>0</v>
      </c>
      <c r="M124" s="236">
        <f t="shared" si="101"/>
        <v>0</v>
      </c>
      <c r="N124" s="223"/>
      <c r="P124" s="415">
        <v>1</v>
      </c>
      <c r="Q124" s="492"/>
      <c r="R124" s="492"/>
      <c r="S124" s="492"/>
      <c r="T124" s="492"/>
      <c r="U124" s="492"/>
      <c r="V124" s="492"/>
      <c r="W124" s="492"/>
      <c r="X124" s="492"/>
      <c r="Y124" s="164">
        <f>AU44</f>
        <v>0</v>
      </c>
      <c r="Z124" s="234">
        <v>0</v>
      </c>
      <c r="AA124" s="234">
        <v>0</v>
      </c>
      <c r="AB124" s="234">
        <v>0</v>
      </c>
      <c r="AC124" s="295">
        <f t="shared" ref="AC124:AC126" si="105">SUM(Z124:AB124)</f>
        <v>0</v>
      </c>
      <c r="AD124" s="296">
        <f t="shared" ref="AD124:AD126" si="106">M124-AC124</f>
        <v>0</v>
      </c>
      <c r="AE124" s="223"/>
      <c r="AG124" s="415">
        <v>1</v>
      </c>
      <c r="AH124" s="492"/>
      <c r="AI124" s="492"/>
      <c r="AJ124" s="492"/>
      <c r="AK124" s="492"/>
      <c r="AL124" s="492"/>
      <c r="AM124" s="492"/>
      <c r="AN124" s="492"/>
      <c r="AO124" s="492"/>
      <c r="AP124" s="305">
        <f t="shared" ref="AP124:AP127" si="107">AU44</f>
        <v>0</v>
      </c>
      <c r="AQ124" s="234">
        <v>0</v>
      </c>
      <c r="AR124" s="234">
        <v>0</v>
      </c>
      <c r="AS124" s="234">
        <v>0</v>
      </c>
      <c r="AT124" s="277">
        <f t="shared" ref="AT124:AT126" si="108">SUM(AQ124:AS124)</f>
        <v>0</v>
      </c>
      <c r="AU124" s="278">
        <f>IF($S$153&lt;&gt;0, AC124+AP124-AT124, M124+AP124-AT124)</f>
        <v>0</v>
      </c>
    </row>
    <row r="125" spans="1:47" x14ac:dyDescent="0.35">
      <c r="A125" s="415">
        <v>2</v>
      </c>
      <c r="B125" s="492"/>
      <c r="C125" s="492"/>
      <c r="D125" s="492"/>
      <c r="E125" s="492"/>
      <c r="F125" s="492"/>
      <c r="G125" s="492"/>
      <c r="H125" s="492"/>
      <c r="I125" s="492"/>
      <c r="J125" s="234">
        <v>0</v>
      </c>
      <c r="K125" s="234">
        <v>0</v>
      </c>
      <c r="L125" s="234">
        <v>0</v>
      </c>
      <c r="M125" s="236">
        <f t="shared" si="101"/>
        <v>0</v>
      </c>
      <c r="N125" s="223"/>
      <c r="P125" s="415">
        <v>2</v>
      </c>
      <c r="Q125" s="492"/>
      <c r="R125" s="492"/>
      <c r="S125" s="492"/>
      <c r="T125" s="492"/>
      <c r="U125" s="492"/>
      <c r="V125" s="492"/>
      <c r="W125" s="492"/>
      <c r="X125" s="492"/>
      <c r="Y125" s="164">
        <f t="shared" ref="Y125:Y127" si="109">AU45</f>
        <v>0</v>
      </c>
      <c r="Z125" s="234">
        <v>0</v>
      </c>
      <c r="AA125" s="234">
        <v>0</v>
      </c>
      <c r="AB125" s="234">
        <v>0</v>
      </c>
      <c r="AC125" s="295">
        <f t="shared" si="105"/>
        <v>0</v>
      </c>
      <c r="AD125" s="296">
        <f t="shared" si="106"/>
        <v>0</v>
      </c>
      <c r="AE125" s="223"/>
      <c r="AG125" s="415">
        <v>2</v>
      </c>
      <c r="AH125" s="492"/>
      <c r="AI125" s="492"/>
      <c r="AJ125" s="492"/>
      <c r="AK125" s="492"/>
      <c r="AL125" s="492"/>
      <c r="AM125" s="492"/>
      <c r="AN125" s="492"/>
      <c r="AO125" s="492"/>
      <c r="AP125" s="305">
        <f t="shared" si="107"/>
        <v>0</v>
      </c>
      <c r="AQ125" s="234">
        <v>0</v>
      </c>
      <c r="AR125" s="234">
        <v>0</v>
      </c>
      <c r="AS125" s="234">
        <v>0</v>
      </c>
      <c r="AT125" s="277">
        <f t="shared" si="108"/>
        <v>0</v>
      </c>
      <c r="AU125" s="278">
        <f t="shared" ref="AU125:AU127" si="110">IF($S$153&lt;&gt;0, AC125+AP125-AT125, M125+AP125-AT125)</f>
        <v>0</v>
      </c>
    </row>
    <row r="126" spans="1:47" x14ac:dyDescent="0.35">
      <c r="A126" s="415">
        <v>3</v>
      </c>
      <c r="B126" s="492"/>
      <c r="C126" s="492"/>
      <c r="D126" s="492"/>
      <c r="E126" s="492"/>
      <c r="F126" s="492"/>
      <c r="G126" s="492"/>
      <c r="H126" s="492"/>
      <c r="I126" s="492"/>
      <c r="J126" s="234">
        <v>0</v>
      </c>
      <c r="K126" s="234">
        <v>0</v>
      </c>
      <c r="L126" s="234">
        <v>0</v>
      </c>
      <c r="M126" s="236">
        <f>SUM(J126:L126)</f>
        <v>0</v>
      </c>
      <c r="N126" s="223"/>
      <c r="P126" s="415">
        <v>3</v>
      </c>
      <c r="Q126" s="492"/>
      <c r="R126" s="492"/>
      <c r="S126" s="492"/>
      <c r="T126" s="492"/>
      <c r="U126" s="492"/>
      <c r="V126" s="492"/>
      <c r="W126" s="492"/>
      <c r="X126" s="492"/>
      <c r="Y126" s="164">
        <f t="shared" si="109"/>
        <v>0</v>
      </c>
      <c r="Z126" s="234">
        <v>0</v>
      </c>
      <c r="AA126" s="234">
        <v>0</v>
      </c>
      <c r="AB126" s="234">
        <v>0</v>
      </c>
      <c r="AC126" s="295">
        <f t="shared" si="105"/>
        <v>0</v>
      </c>
      <c r="AD126" s="296">
        <f t="shared" si="106"/>
        <v>0</v>
      </c>
      <c r="AE126" s="223"/>
      <c r="AG126" s="415">
        <v>3</v>
      </c>
      <c r="AH126" s="492"/>
      <c r="AI126" s="492"/>
      <c r="AJ126" s="492"/>
      <c r="AK126" s="492"/>
      <c r="AL126" s="492"/>
      <c r="AM126" s="492"/>
      <c r="AN126" s="492"/>
      <c r="AO126" s="492"/>
      <c r="AP126" s="305">
        <f t="shared" si="107"/>
        <v>0</v>
      </c>
      <c r="AQ126" s="234">
        <v>0</v>
      </c>
      <c r="AR126" s="234">
        <v>0</v>
      </c>
      <c r="AS126" s="234">
        <v>0</v>
      </c>
      <c r="AT126" s="277">
        <f t="shared" si="108"/>
        <v>0</v>
      </c>
      <c r="AU126" s="278">
        <f t="shared" si="110"/>
        <v>0</v>
      </c>
    </row>
    <row r="127" spans="1:47" ht="16" thickBot="1" x14ac:dyDescent="0.4">
      <c r="A127" s="504" t="s">
        <v>26</v>
      </c>
      <c r="B127" s="505"/>
      <c r="C127" s="505"/>
      <c r="D127" s="505"/>
      <c r="E127" s="505"/>
      <c r="F127" s="505"/>
      <c r="G127" s="505"/>
      <c r="H127" s="505"/>
      <c r="I127" s="505"/>
      <c r="J127" s="250">
        <f>SUM(J124:J126)</f>
        <v>0</v>
      </c>
      <c r="K127" s="250">
        <f t="shared" ref="K127" si="111">SUM(K124:K126)</f>
        <v>0</v>
      </c>
      <c r="L127" s="250">
        <f>SUM(L124:L126)</f>
        <v>0</v>
      </c>
      <c r="M127" s="237">
        <f t="shared" si="101"/>
        <v>0</v>
      </c>
      <c r="N127" s="223"/>
      <c r="P127" s="504" t="s">
        <v>26</v>
      </c>
      <c r="Q127" s="505"/>
      <c r="R127" s="505"/>
      <c r="S127" s="505"/>
      <c r="T127" s="505"/>
      <c r="U127" s="505"/>
      <c r="V127" s="505"/>
      <c r="W127" s="505"/>
      <c r="X127" s="505"/>
      <c r="Y127" s="200">
        <f t="shared" si="109"/>
        <v>0</v>
      </c>
      <c r="Z127" s="293">
        <f>SUM(Z124:Z126)</f>
        <v>0</v>
      </c>
      <c r="AA127" s="293">
        <f t="shared" ref="AA127:AD127" si="112">SUM(AA124:AA126)</f>
        <v>0</v>
      </c>
      <c r="AB127" s="293">
        <f t="shared" si="112"/>
        <v>0</v>
      </c>
      <c r="AC127" s="293">
        <f t="shared" si="112"/>
        <v>0</v>
      </c>
      <c r="AD127" s="294">
        <f t="shared" si="112"/>
        <v>0</v>
      </c>
      <c r="AE127" s="223"/>
      <c r="AG127" s="504" t="s">
        <v>26</v>
      </c>
      <c r="AH127" s="505"/>
      <c r="AI127" s="505"/>
      <c r="AJ127" s="505"/>
      <c r="AK127" s="505"/>
      <c r="AL127" s="505"/>
      <c r="AM127" s="505"/>
      <c r="AN127" s="505"/>
      <c r="AO127" s="505"/>
      <c r="AP127" s="306">
        <f t="shared" si="107"/>
        <v>0</v>
      </c>
      <c r="AQ127" s="275">
        <f>SUM(AQ124:AQ126)</f>
        <v>0</v>
      </c>
      <c r="AR127" s="275">
        <f t="shared" ref="AR127:AT127" si="113">SUM(AR124:AR126)</f>
        <v>0</v>
      </c>
      <c r="AS127" s="275">
        <f t="shared" si="113"/>
        <v>0</v>
      </c>
      <c r="AT127" s="275">
        <f t="shared" si="113"/>
        <v>0</v>
      </c>
      <c r="AU127" s="276">
        <f t="shared" si="110"/>
        <v>0</v>
      </c>
    </row>
    <row r="128" spans="1:47" s="358" customFormat="1" ht="3.75" customHeight="1" thickBot="1" x14ac:dyDescent="0.4">
      <c r="A128" s="413"/>
      <c r="B128" s="413"/>
      <c r="C128" s="413"/>
      <c r="D128" s="413"/>
      <c r="E128" s="413"/>
      <c r="F128" s="413"/>
      <c r="G128" s="413"/>
      <c r="H128" s="413"/>
      <c r="I128" s="413"/>
      <c r="J128" s="246"/>
      <c r="K128" s="246"/>
      <c r="L128" s="246"/>
      <c r="M128" s="246"/>
      <c r="N128" s="223"/>
      <c r="P128" s="413"/>
      <c r="Q128" s="413"/>
      <c r="R128" s="413"/>
      <c r="S128" s="413"/>
      <c r="T128" s="413"/>
      <c r="U128" s="413"/>
      <c r="V128" s="413"/>
      <c r="W128" s="413"/>
      <c r="X128" s="413"/>
      <c r="Y128" s="246"/>
      <c r="Z128" s="246"/>
      <c r="AA128" s="246"/>
      <c r="AB128" s="246"/>
      <c r="AC128" s="246"/>
      <c r="AD128" s="246"/>
      <c r="AE128" s="223"/>
      <c r="AG128" s="413"/>
      <c r="AH128" s="413"/>
      <c r="AI128" s="413"/>
      <c r="AJ128" s="413"/>
      <c r="AK128" s="413"/>
      <c r="AL128" s="413"/>
      <c r="AM128" s="413"/>
      <c r="AN128" s="413"/>
      <c r="AO128" s="413"/>
      <c r="AP128" s="246"/>
      <c r="AQ128" s="246"/>
      <c r="AR128" s="246"/>
      <c r="AS128" s="246"/>
      <c r="AT128" s="246"/>
      <c r="AU128" s="246"/>
    </row>
    <row r="129" spans="1:134" s="242" customFormat="1" x14ac:dyDescent="0.35">
      <c r="A129" s="502" t="s">
        <v>27</v>
      </c>
      <c r="B129" s="503"/>
      <c r="C129" s="503"/>
      <c r="D129" s="503"/>
      <c r="E129" s="503"/>
      <c r="F129" s="503"/>
      <c r="G129" s="503"/>
      <c r="H129" s="503"/>
      <c r="I129" s="503"/>
      <c r="J129" s="425" t="s">
        <v>17</v>
      </c>
      <c r="K129" s="425" t="s">
        <v>15</v>
      </c>
      <c r="L129" s="425" t="s">
        <v>16</v>
      </c>
      <c r="M129" s="418" t="s">
        <v>18</v>
      </c>
      <c r="N129" s="413"/>
      <c r="P129" s="502" t="s">
        <v>27</v>
      </c>
      <c r="Q129" s="503"/>
      <c r="R129" s="503"/>
      <c r="S129" s="503"/>
      <c r="T129" s="503"/>
      <c r="U129" s="503"/>
      <c r="V129" s="503"/>
      <c r="W129" s="503"/>
      <c r="X129" s="503"/>
      <c r="Y129" s="414" t="s">
        <v>110</v>
      </c>
      <c r="Z129" s="425" t="s">
        <v>77</v>
      </c>
      <c r="AA129" s="425" t="s">
        <v>15</v>
      </c>
      <c r="AB129" s="425" t="s">
        <v>16</v>
      </c>
      <c r="AC129" s="414" t="s">
        <v>18</v>
      </c>
      <c r="AD129" s="268" t="s">
        <v>114</v>
      </c>
      <c r="AE129" s="413"/>
      <c r="AG129" s="502" t="s">
        <v>27</v>
      </c>
      <c r="AH129" s="503"/>
      <c r="AI129" s="503"/>
      <c r="AJ129" s="503"/>
      <c r="AK129" s="503"/>
      <c r="AL129" s="503"/>
      <c r="AM129" s="503"/>
      <c r="AN129" s="503"/>
      <c r="AO129" s="503"/>
      <c r="AP129" s="414" t="s">
        <v>110</v>
      </c>
      <c r="AQ129" s="425" t="s">
        <v>211</v>
      </c>
      <c r="AR129" s="425" t="s">
        <v>15</v>
      </c>
      <c r="AS129" s="425" t="s">
        <v>16</v>
      </c>
      <c r="AT129" s="414" t="s">
        <v>213</v>
      </c>
      <c r="AU129" s="268" t="s">
        <v>111</v>
      </c>
    </row>
    <row r="130" spans="1:134" x14ac:dyDescent="0.35">
      <c r="A130" s="415">
        <v>1</v>
      </c>
      <c r="B130" s="228" t="s">
        <v>28</v>
      </c>
      <c r="C130" s="492"/>
      <c r="D130" s="492"/>
      <c r="E130" s="492"/>
      <c r="F130" s="492"/>
      <c r="G130" s="492"/>
      <c r="H130" s="492"/>
      <c r="I130" s="492"/>
      <c r="J130" s="234">
        <v>0</v>
      </c>
      <c r="K130" s="234">
        <v>0</v>
      </c>
      <c r="L130" s="234">
        <v>0</v>
      </c>
      <c r="M130" s="236">
        <f t="shared" si="101"/>
        <v>0</v>
      </c>
      <c r="N130" s="223"/>
      <c r="P130" s="415">
        <v>1</v>
      </c>
      <c r="Q130" s="228" t="s">
        <v>28</v>
      </c>
      <c r="R130" s="492"/>
      <c r="S130" s="492"/>
      <c r="T130" s="492"/>
      <c r="U130" s="492"/>
      <c r="V130" s="492"/>
      <c r="W130" s="492"/>
      <c r="X130" s="492"/>
      <c r="Y130" s="164">
        <f t="shared" ref="Y130:Y141" si="114">AU50</f>
        <v>0</v>
      </c>
      <c r="Z130" s="234">
        <v>0</v>
      </c>
      <c r="AA130" s="234">
        <v>0</v>
      </c>
      <c r="AB130" s="234">
        <v>0</v>
      </c>
      <c r="AC130" s="295">
        <f t="shared" ref="AC130:AC139" si="115">SUM(Z130:AB130)</f>
        <v>0</v>
      </c>
      <c r="AD130" s="296">
        <f t="shared" ref="AD130:AD140" si="116">M130-AC130</f>
        <v>0</v>
      </c>
      <c r="AE130" s="223"/>
      <c r="AG130" s="415">
        <v>1</v>
      </c>
      <c r="AH130" s="228" t="s">
        <v>28</v>
      </c>
      <c r="AI130" s="492"/>
      <c r="AJ130" s="492"/>
      <c r="AK130" s="492"/>
      <c r="AL130" s="492"/>
      <c r="AM130" s="492"/>
      <c r="AN130" s="492"/>
      <c r="AO130" s="492"/>
      <c r="AP130" s="305">
        <f t="shared" ref="AP130:AP141" si="117">AU50</f>
        <v>0</v>
      </c>
      <c r="AQ130" s="234">
        <v>0</v>
      </c>
      <c r="AR130" s="234">
        <v>0</v>
      </c>
      <c r="AS130" s="234">
        <v>0</v>
      </c>
      <c r="AT130" s="277">
        <f t="shared" ref="AT130:AT139" si="118">SUM(AQ130:AS130)</f>
        <v>0</v>
      </c>
      <c r="AU130" s="278">
        <f t="shared" ref="AU130:AU140" si="119">IF($S$153&lt;&gt;0, AC130+AP130-AT130, M130+AP130-AT130)</f>
        <v>0</v>
      </c>
    </row>
    <row r="131" spans="1:134" x14ac:dyDescent="0.35">
      <c r="A131" s="415">
        <v>2</v>
      </c>
      <c r="B131" s="228" t="s">
        <v>31</v>
      </c>
      <c r="C131" s="492"/>
      <c r="D131" s="492"/>
      <c r="E131" s="492"/>
      <c r="F131" s="492"/>
      <c r="G131" s="492"/>
      <c r="H131" s="492"/>
      <c r="I131" s="492"/>
      <c r="J131" s="234">
        <v>0</v>
      </c>
      <c r="K131" s="234">
        <v>0</v>
      </c>
      <c r="L131" s="234">
        <v>0</v>
      </c>
      <c r="M131" s="236">
        <f t="shared" si="101"/>
        <v>0</v>
      </c>
      <c r="N131" s="223"/>
      <c r="P131" s="415">
        <v>2</v>
      </c>
      <c r="Q131" s="228" t="s">
        <v>31</v>
      </c>
      <c r="R131" s="492"/>
      <c r="S131" s="492"/>
      <c r="T131" s="492"/>
      <c r="U131" s="492"/>
      <c r="V131" s="492"/>
      <c r="W131" s="492"/>
      <c r="X131" s="492"/>
      <c r="Y131" s="164">
        <f t="shared" si="114"/>
        <v>0</v>
      </c>
      <c r="Z131" s="234">
        <v>0</v>
      </c>
      <c r="AA131" s="234">
        <v>0</v>
      </c>
      <c r="AB131" s="234">
        <v>0</v>
      </c>
      <c r="AC131" s="295">
        <f t="shared" si="115"/>
        <v>0</v>
      </c>
      <c r="AD131" s="296">
        <f t="shared" si="116"/>
        <v>0</v>
      </c>
      <c r="AE131" s="223"/>
      <c r="AG131" s="415">
        <v>2</v>
      </c>
      <c r="AH131" s="228" t="s">
        <v>31</v>
      </c>
      <c r="AI131" s="492"/>
      <c r="AJ131" s="492"/>
      <c r="AK131" s="492"/>
      <c r="AL131" s="492"/>
      <c r="AM131" s="492"/>
      <c r="AN131" s="492"/>
      <c r="AO131" s="492"/>
      <c r="AP131" s="305">
        <f t="shared" si="117"/>
        <v>0</v>
      </c>
      <c r="AQ131" s="234">
        <v>0</v>
      </c>
      <c r="AR131" s="234">
        <v>0</v>
      </c>
      <c r="AS131" s="234">
        <v>0</v>
      </c>
      <c r="AT131" s="277">
        <f t="shared" si="118"/>
        <v>0</v>
      </c>
      <c r="AU131" s="278">
        <f t="shared" si="119"/>
        <v>0</v>
      </c>
    </row>
    <row r="132" spans="1:134" x14ac:dyDescent="0.35">
      <c r="A132" s="415">
        <v>3</v>
      </c>
      <c r="B132" s="228" t="s">
        <v>32</v>
      </c>
      <c r="C132" s="492"/>
      <c r="D132" s="492"/>
      <c r="E132" s="492"/>
      <c r="F132" s="492"/>
      <c r="G132" s="492"/>
      <c r="H132" s="492"/>
      <c r="I132" s="492"/>
      <c r="J132" s="234">
        <v>0</v>
      </c>
      <c r="K132" s="234">
        <v>0</v>
      </c>
      <c r="L132" s="234">
        <v>0</v>
      </c>
      <c r="M132" s="236">
        <f t="shared" si="101"/>
        <v>0</v>
      </c>
      <c r="N132" s="223"/>
      <c r="P132" s="415">
        <v>3</v>
      </c>
      <c r="Q132" s="228" t="s">
        <v>32</v>
      </c>
      <c r="R132" s="492"/>
      <c r="S132" s="492"/>
      <c r="T132" s="492"/>
      <c r="U132" s="492"/>
      <c r="V132" s="492"/>
      <c r="W132" s="492"/>
      <c r="X132" s="492"/>
      <c r="Y132" s="164">
        <f t="shared" si="114"/>
        <v>0</v>
      </c>
      <c r="Z132" s="234">
        <v>0</v>
      </c>
      <c r="AA132" s="234">
        <v>0</v>
      </c>
      <c r="AB132" s="234">
        <v>0</v>
      </c>
      <c r="AC132" s="295">
        <f t="shared" si="115"/>
        <v>0</v>
      </c>
      <c r="AD132" s="296">
        <f t="shared" si="116"/>
        <v>0</v>
      </c>
      <c r="AE132" s="223"/>
      <c r="AG132" s="415">
        <v>3</v>
      </c>
      <c r="AH132" s="228" t="s">
        <v>32</v>
      </c>
      <c r="AI132" s="492"/>
      <c r="AJ132" s="492"/>
      <c r="AK132" s="492"/>
      <c r="AL132" s="492"/>
      <c r="AM132" s="492"/>
      <c r="AN132" s="492"/>
      <c r="AO132" s="492"/>
      <c r="AP132" s="305">
        <f t="shared" si="117"/>
        <v>0</v>
      </c>
      <c r="AQ132" s="234">
        <v>0</v>
      </c>
      <c r="AR132" s="234">
        <v>0</v>
      </c>
      <c r="AS132" s="234">
        <v>0</v>
      </c>
      <c r="AT132" s="277">
        <f t="shared" si="118"/>
        <v>0</v>
      </c>
      <c r="AU132" s="278">
        <f t="shared" si="119"/>
        <v>0</v>
      </c>
    </row>
    <row r="133" spans="1:134" s="358" customFormat="1" x14ac:dyDescent="0.35">
      <c r="A133" s="229">
        <v>4</v>
      </c>
      <c r="B133" s="228" t="s">
        <v>72</v>
      </c>
      <c r="C133" s="492"/>
      <c r="D133" s="492"/>
      <c r="E133" s="492"/>
      <c r="F133" s="492"/>
      <c r="G133" s="492"/>
      <c r="H133" s="492"/>
      <c r="I133" s="492"/>
      <c r="J133" s="234">
        <v>0</v>
      </c>
      <c r="K133" s="234">
        <v>0</v>
      </c>
      <c r="L133" s="234">
        <v>0</v>
      </c>
      <c r="M133" s="236">
        <f t="shared" si="101"/>
        <v>0</v>
      </c>
      <c r="N133" s="223"/>
      <c r="P133" s="229">
        <v>4</v>
      </c>
      <c r="Q133" s="228" t="s">
        <v>72</v>
      </c>
      <c r="R133" s="492"/>
      <c r="S133" s="492"/>
      <c r="T133" s="492"/>
      <c r="U133" s="492"/>
      <c r="V133" s="492"/>
      <c r="W133" s="492"/>
      <c r="X133" s="492"/>
      <c r="Y133" s="164">
        <f t="shared" si="114"/>
        <v>0</v>
      </c>
      <c r="Z133" s="234">
        <v>0</v>
      </c>
      <c r="AA133" s="234">
        <v>0</v>
      </c>
      <c r="AB133" s="234">
        <v>0</v>
      </c>
      <c r="AC133" s="295">
        <f t="shared" si="115"/>
        <v>0</v>
      </c>
      <c r="AD133" s="296">
        <f t="shared" si="116"/>
        <v>0</v>
      </c>
      <c r="AE133" s="223"/>
      <c r="AG133" s="229">
        <v>4</v>
      </c>
      <c r="AH133" s="228" t="s">
        <v>72</v>
      </c>
      <c r="AI133" s="492"/>
      <c r="AJ133" s="492"/>
      <c r="AK133" s="492"/>
      <c r="AL133" s="492"/>
      <c r="AM133" s="492"/>
      <c r="AN133" s="492"/>
      <c r="AO133" s="492"/>
      <c r="AP133" s="305">
        <f t="shared" si="117"/>
        <v>0</v>
      </c>
      <c r="AQ133" s="234">
        <v>0</v>
      </c>
      <c r="AR133" s="234">
        <v>0</v>
      </c>
      <c r="AS133" s="234">
        <v>0</v>
      </c>
      <c r="AT133" s="277">
        <f t="shared" si="118"/>
        <v>0</v>
      </c>
      <c r="AU133" s="278">
        <f t="shared" si="119"/>
        <v>0</v>
      </c>
    </row>
    <row r="134" spans="1:134" x14ac:dyDescent="0.35">
      <c r="A134" s="415">
        <v>5</v>
      </c>
      <c r="B134" s="228" t="s">
        <v>29</v>
      </c>
      <c r="C134" s="492"/>
      <c r="D134" s="492"/>
      <c r="E134" s="492"/>
      <c r="F134" s="492"/>
      <c r="G134" s="492"/>
      <c r="H134" s="492"/>
      <c r="I134" s="492"/>
      <c r="J134" s="234">
        <v>0</v>
      </c>
      <c r="K134" s="234">
        <v>0</v>
      </c>
      <c r="L134" s="234">
        <v>0</v>
      </c>
      <c r="M134" s="236">
        <f t="shared" si="101"/>
        <v>0</v>
      </c>
      <c r="N134" s="223"/>
      <c r="P134" s="415">
        <v>5</v>
      </c>
      <c r="Q134" s="228" t="s">
        <v>29</v>
      </c>
      <c r="R134" s="492"/>
      <c r="S134" s="492"/>
      <c r="T134" s="492"/>
      <c r="U134" s="492"/>
      <c r="V134" s="492"/>
      <c r="W134" s="492"/>
      <c r="X134" s="492"/>
      <c r="Y134" s="164">
        <f t="shared" si="114"/>
        <v>0</v>
      </c>
      <c r="Z134" s="234">
        <v>0</v>
      </c>
      <c r="AA134" s="234">
        <v>0</v>
      </c>
      <c r="AB134" s="234">
        <v>0</v>
      </c>
      <c r="AC134" s="295">
        <f t="shared" si="115"/>
        <v>0</v>
      </c>
      <c r="AD134" s="296">
        <f t="shared" si="116"/>
        <v>0</v>
      </c>
      <c r="AE134" s="223"/>
      <c r="AG134" s="415">
        <v>5</v>
      </c>
      <c r="AH134" s="228" t="s">
        <v>29</v>
      </c>
      <c r="AI134" s="492"/>
      <c r="AJ134" s="492"/>
      <c r="AK134" s="492"/>
      <c r="AL134" s="492"/>
      <c r="AM134" s="492"/>
      <c r="AN134" s="492"/>
      <c r="AO134" s="492"/>
      <c r="AP134" s="305">
        <f t="shared" si="117"/>
        <v>0</v>
      </c>
      <c r="AQ134" s="234">
        <v>0</v>
      </c>
      <c r="AR134" s="234">
        <v>0</v>
      </c>
      <c r="AS134" s="234">
        <v>0</v>
      </c>
      <c r="AT134" s="277">
        <f t="shared" si="118"/>
        <v>0</v>
      </c>
      <c r="AU134" s="278">
        <f t="shared" si="119"/>
        <v>0</v>
      </c>
    </row>
    <row r="135" spans="1:134" x14ac:dyDescent="0.35">
      <c r="A135" s="415">
        <v>6</v>
      </c>
      <c r="B135" s="228" t="s">
        <v>30</v>
      </c>
      <c r="C135" s="492"/>
      <c r="D135" s="492"/>
      <c r="E135" s="492"/>
      <c r="F135" s="492"/>
      <c r="G135" s="492"/>
      <c r="H135" s="492"/>
      <c r="I135" s="492"/>
      <c r="J135" s="234">
        <v>0</v>
      </c>
      <c r="K135" s="234">
        <v>0</v>
      </c>
      <c r="L135" s="234">
        <v>0</v>
      </c>
      <c r="M135" s="236">
        <f t="shared" si="101"/>
        <v>0</v>
      </c>
      <c r="N135" s="223"/>
      <c r="P135" s="415">
        <v>6</v>
      </c>
      <c r="Q135" s="228" t="s">
        <v>30</v>
      </c>
      <c r="R135" s="492"/>
      <c r="S135" s="492"/>
      <c r="T135" s="492"/>
      <c r="U135" s="492"/>
      <c r="V135" s="492"/>
      <c r="W135" s="492"/>
      <c r="X135" s="492"/>
      <c r="Y135" s="164">
        <f t="shared" si="114"/>
        <v>0</v>
      </c>
      <c r="Z135" s="234">
        <v>0</v>
      </c>
      <c r="AA135" s="234">
        <v>0</v>
      </c>
      <c r="AB135" s="234">
        <v>0</v>
      </c>
      <c r="AC135" s="295">
        <f t="shared" si="115"/>
        <v>0</v>
      </c>
      <c r="AD135" s="296">
        <f t="shared" si="116"/>
        <v>0</v>
      </c>
      <c r="AE135" s="223"/>
      <c r="AG135" s="415">
        <v>6</v>
      </c>
      <c r="AH135" s="228" t="s">
        <v>30</v>
      </c>
      <c r="AI135" s="492"/>
      <c r="AJ135" s="492"/>
      <c r="AK135" s="492"/>
      <c r="AL135" s="492"/>
      <c r="AM135" s="492"/>
      <c r="AN135" s="492"/>
      <c r="AO135" s="492"/>
      <c r="AP135" s="305">
        <f t="shared" si="117"/>
        <v>0</v>
      </c>
      <c r="AQ135" s="234">
        <v>0</v>
      </c>
      <c r="AR135" s="234">
        <v>0</v>
      </c>
      <c r="AS135" s="234">
        <v>0</v>
      </c>
      <c r="AT135" s="277">
        <f t="shared" si="118"/>
        <v>0</v>
      </c>
      <c r="AU135" s="278">
        <f t="shared" si="119"/>
        <v>0</v>
      </c>
    </row>
    <row r="136" spans="1:134" x14ac:dyDescent="0.35">
      <c r="A136" s="415">
        <v>7</v>
      </c>
      <c r="B136" s="228" t="s">
        <v>34</v>
      </c>
      <c r="C136" s="492"/>
      <c r="D136" s="492"/>
      <c r="E136" s="492"/>
      <c r="F136" s="492"/>
      <c r="G136" s="492"/>
      <c r="H136" s="492"/>
      <c r="I136" s="492"/>
      <c r="J136" s="234">
        <v>0</v>
      </c>
      <c r="K136" s="234">
        <v>0</v>
      </c>
      <c r="L136" s="234">
        <v>0</v>
      </c>
      <c r="M136" s="236">
        <f t="shared" si="101"/>
        <v>0</v>
      </c>
      <c r="N136" s="223"/>
      <c r="P136" s="415">
        <v>7</v>
      </c>
      <c r="Q136" s="228" t="s">
        <v>34</v>
      </c>
      <c r="R136" s="492"/>
      <c r="S136" s="492"/>
      <c r="T136" s="492"/>
      <c r="U136" s="492"/>
      <c r="V136" s="492"/>
      <c r="W136" s="492"/>
      <c r="X136" s="492"/>
      <c r="Y136" s="164">
        <f t="shared" si="114"/>
        <v>0</v>
      </c>
      <c r="Z136" s="234">
        <v>0</v>
      </c>
      <c r="AA136" s="234">
        <v>0</v>
      </c>
      <c r="AB136" s="234">
        <v>0</v>
      </c>
      <c r="AC136" s="295">
        <f t="shared" si="115"/>
        <v>0</v>
      </c>
      <c r="AD136" s="296">
        <f t="shared" si="116"/>
        <v>0</v>
      </c>
      <c r="AE136" s="223"/>
      <c r="AG136" s="415">
        <v>7</v>
      </c>
      <c r="AH136" s="228" t="s">
        <v>34</v>
      </c>
      <c r="AI136" s="492"/>
      <c r="AJ136" s="492"/>
      <c r="AK136" s="492"/>
      <c r="AL136" s="492"/>
      <c r="AM136" s="492"/>
      <c r="AN136" s="492"/>
      <c r="AO136" s="492"/>
      <c r="AP136" s="305">
        <f t="shared" si="117"/>
        <v>0</v>
      </c>
      <c r="AQ136" s="234">
        <v>0</v>
      </c>
      <c r="AR136" s="234">
        <v>0</v>
      </c>
      <c r="AS136" s="234">
        <v>0</v>
      </c>
      <c r="AT136" s="277">
        <f t="shared" si="118"/>
        <v>0</v>
      </c>
      <c r="AU136" s="278">
        <f t="shared" si="119"/>
        <v>0</v>
      </c>
    </row>
    <row r="137" spans="1:134" x14ac:dyDescent="0.35">
      <c r="A137" s="415">
        <v>8</v>
      </c>
      <c r="B137" s="228" t="s">
        <v>35</v>
      </c>
      <c r="C137" s="492"/>
      <c r="D137" s="492"/>
      <c r="E137" s="492"/>
      <c r="F137" s="492"/>
      <c r="G137" s="492"/>
      <c r="H137" s="492"/>
      <c r="I137" s="492"/>
      <c r="J137" s="234">
        <v>0</v>
      </c>
      <c r="K137" s="234">
        <v>0</v>
      </c>
      <c r="L137" s="234">
        <v>0</v>
      </c>
      <c r="M137" s="236">
        <f>SUM(J137:L137)</f>
        <v>0</v>
      </c>
      <c r="N137" s="223"/>
      <c r="P137" s="415">
        <v>8</v>
      </c>
      <c r="Q137" s="228" t="s">
        <v>35</v>
      </c>
      <c r="R137" s="492"/>
      <c r="S137" s="492"/>
      <c r="T137" s="492"/>
      <c r="U137" s="492"/>
      <c r="V137" s="492"/>
      <c r="W137" s="492"/>
      <c r="X137" s="492"/>
      <c r="Y137" s="164">
        <f t="shared" si="114"/>
        <v>0</v>
      </c>
      <c r="Z137" s="234">
        <v>0</v>
      </c>
      <c r="AA137" s="234">
        <v>0</v>
      </c>
      <c r="AB137" s="234">
        <v>0</v>
      </c>
      <c r="AC137" s="295">
        <f t="shared" si="115"/>
        <v>0</v>
      </c>
      <c r="AD137" s="296">
        <f t="shared" si="116"/>
        <v>0</v>
      </c>
      <c r="AE137" s="223"/>
      <c r="AG137" s="415">
        <v>8</v>
      </c>
      <c r="AH137" s="228" t="s">
        <v>35</v>
      </c>
      <c r="AI137" s="492"/>
      <c r="AJ137" s="492"/>
      <c r="AK137" s="492"/>
      <c r="AL137" s="492"/>
      <c r="AM137" s="492"/>
      <c r="AN137" s="492"/>
      <c r="AO137" s="492"/>
      <c r="AP137" s="305">
        <f t="shared" si="117"/>
        <v>0</v>
      </c>
      <c r="AQ137" s="234">
        <v>0</v>
      </c>
      <c r="AR137" s="234">
        <v>0</v>
      </c>
      <c r="AS137" s="234">
        <v>0</v>
      </c>
      <c r="AT137" s="277">
        <f t="shared" si="118"/>
        <v>0</v>
      </c>
      <c r="AU137" s="278">
        <f t="shared" si="119"/>
        <v>0</v>
      </c>
    </row>
    <row r="138" spans="1:134" x14ac:dyDescent="0.35">
      <c r="A138" s="415">
        <v>9</v>
      </c>
      <c r="B138" s="228" t="s">
        <v>50</v>
      </c>
      <c r="C138" s="492"/>
      <c r="D138" s="492"/>
      <c r="E138" s="492"/>
      <c r="F138" s="492"/>
      <c r="G138" s="492"/>
      <c r="H138" s="492"/>
      <c r="I138" s="492"/>
      <c r="J138" s="234">
        <v>0</v>
      </c>
      <c r="K138" s="234">
        <v>0</v>
      </c>
      <c r="L138" s="234">
        <v>0</v>
      </c>
      <c r="M138" s="236">
        <f t="shared" si="101"/>
        <v>0</v>
      </c>
      <c r="N138" s="223"/>
      <c r="P138" s="415">
        <v>9</v>
      </c>
      <c r="Q138" s="228" t="s">
        <v>50</v>
      </c>
      <c r="R138" s="492"/>
      <c r="S138" s="492"/>
      <c r="T138" s="492"/>
      <c r="U138" s="492"/>
      <c r="V138" s="492"/>
      <c r="W138" s="492"/>
      <c r="X138" s="492"/>
      <c r="Y138" s="164">
        <f t="shared" si="114"/>
        <v>0</v>
      </c>
      <c r="Z138" s="234">
        <v>0</v>
      </c>
      <c r="AA138" s="234">
        <v>0</v>
      </c>
      <c r="AB138" s="234">
        <v>0</v>
      </c>
      <c r="AC138" s="295">
        <f t="shared" si="115"/>
        <v>0</v>
      </c>
      <c r="AD138" s="296">
        <f t="shared" si="116"/>
        <v>0</v>
      </c>
      <c r="AE138" s="223"/>
      <c r="AG138" s="415">
        <v>9</v>
      </c>
      <c r="AH138" s="228" t="s">
        <v>50</v>
      </c>
      <c r="AI138" s="492"/>
      <c r="AJ138" s="492"/>
      <c r="AK138" s="492"/>
      <c r="AL138" s="492"/>
      <c r="AM138" s="492"/>
      <c r="AN138" s="492"/>
      <c r="AO138" s="492"/>
      <c r="AP138" s="305">
        <f t="shared" si="117"/>
        <v>0</v>
      </c>
      <c r="AQ138" s="234">
        <v>0</v>
      </c>
      <c r="AR138" s="234">
        <v>0</v>
      </c>
      <c r="AS138" s="234">
        <v>0</v>
      </c>
      <c r="AT138" s="277">
        <f t="shared" si="118"/>
        <v>0</v>
      </c>
      <c r="AU138" s="278">
        <f>IF($S$153&lt;&gt;0, AC138+AP138-AT138, M138+AP138-AT138)</f>
        <v>0</v>
      </c>
    </row>
    <row r="139" spans="1:134" x14ac:dyDescent="0.35">
      <c r="A139" s="229">
        <v>10</v>
      </c>
      <c r="B139" s="313" t="s">
        <v>205</v>
      </c>
      <c r="C139" s="623"/>
      <c r="D139" s="623"/>
      <c r="E139" s="623"/>
      <c r="F139" s="623"/>
      <c r="G139" s="623"/>
      <c r="H139" s="623"/>
      <c r="I139" s="623"/>
      <c r="J139" s="234">
        <v>0</v>
      </c>
      <c r="K139" s="234">
        <v>0</v>
      </c>
      <c r="L139" s="234">
        <v>0</v>
      </c>
      <c r="M139" s="236">
        <f t="shared" si="101"/>
        <v>0</v>
      </c>
      <c r="N139" s="223"/>
      <c r="P139" s="229">
        <v>10</v>
      </c>
      <c r="Q139" s="313" t="s">
        <v>205</v>
      </c>
      <c r="R139" s="623"/>
      <c r="S139" s="623"/>
      <c r="T139" s="623"/>
      <c r="U139" s="623"/>
      <c r="V139" s="623"/>
      <c r="W139" s="623"/>
      <c r="X139" s="623"/>
      <c r="Y139" s="164">
        <f t="shared" si="114"/>
        <v>0</v>
      </c>
      <c r="Z139" s="234">
        <v>0</v>
      </c>
      <c r="AA139" s="234">
        <v>0</v>
      </c>
      <c r="AB139" s="234">
        <v>0</v>
      </c>
      <c r="AC139" s="295">
        <f t="shared" si="115"/>
        <v>0</v>
      </c>
      <c r="AD139" s="296">
        <f t="shared" si="116"/>
        <v>0</v>
      </c>
      <c r="AE139" s="223"/>
      <c r="AG139" s="229">
        <v>10</v>
      </c>
      <c r="AH139" s="313" t="s">
        <v>205</v>
      </c>
      <c r="AI139" s="623"/>
      <c r="AJ139" s="623"/>
      <c r="AK139" s="623"/>
      <c r="AL139" s="623"/>
      <c r="AM139" s="623"/>
      <c r="AN139" s="623"/>
      <c r="AO139" s="623"/>
      <c r="AP139" s="305">
        <f t="shared" si="117"/>
        <v>0</v>
      </c>
      <c r="AQ139" s="234">
        <v>0</v>
      </c>
      <c r="AR139" s="234">
        <v>0</v>
      </c>
      <c r="AS139" s="234">
        <v>0</v>
      </c>
      <c r="AT139" s="277">
        <f t="shared" si="118"/>
        <v>0</v>
      </c>
      <c r="AU139" s="278">
        <f>IF($S$153&lt;&gt;0, AC139+AP139-AT139, M139+AP139-AT139)</f>
        <v>0</v>
      </c>
    </row>
    <row r="140" spans="1:134" x14ac:dyDescent="0.35">
      <c r="A140" s="229">
        <v>11</v>
      </c>
      <c r="B140" s="313" t="s">
        <v>205</v>
      </c>
      <c r="C140" s="623"/>
      <c r="D140" s="623"/>
      <c r="E140" s="623"/>
      <c r="F140" s="623"/>
      <c r="G140" s="623"/>
      <c r="H140" s="623"/>
      <c r="I140" s="623"/>
      <c r="J140" s="234">
        <v>0</v>
      </c>
      <c r="K140" s="234">
        <v>0</v>
      </c>
      <c r="L140" s="234">
        <v>0</v>
      </c>
      <c r="M140" s="236">
        <f>SUM(J140:L140)</f>
        <v>0</v>
      </c>
      <c r="N140" s="223"/>
      <c r="P140" s="229">
        <v>11</v>
      </c>
      <c r="Q140" s="313" t="s">
        <v>205</v>
      </c>
      <c r="R140" s="623"/>
      <c r="S140" s="623"/>
      <c r="T140" s="623"/>
      <c r="U140" s="623"/>
      <c r="V140" s="623"/>
      <c r="W140" s="623"/>
      <c r="X140" s="623"/>
      <c r="Y140" s="164">
        <f t="shared" si="114"/>
        <v>0</v>
      </c>
      <c r="Z140" s="234">
        <v>0</v>
      </c>
      <c r="AA140" s="234">
        <v>0</v>
      </c>
      <c r="AB140" s="234">
        <v>0</v>
      </c>
      <c r="AC140" s="295">
        <f>SUM(Z140:AB140)</f>
        <v>0</v>
      </c>
      <c r="AD140" s="296">
        <f t="shared" si="116"/>
        <v>0</v>
      </c>
      <c r="AE140" s="223"/>
      <c r="AG140" s="229">
        <v>11</v>
      </c>
      <c r="AH140" s="313" t="s">
        <v>205</v>
      </c>
      <c r="AI140" s="623"/>
      <c r="AJ140" s="623"/>
      <c r="AK140" s="623"/>
      <c r="AL140" s="623"/>
      <c r="AM140" s="623"/>
      <c r="AN140" s="623"/>
      <c r="AO140" s="623"/>
      <c r="AP140" s="305">
        <f t="shared" si="117"/>
        <v>0</v>
      </c>
      <c r="AQ140" s="234">
        <v>0</v>
      </c>
      <c r="AR140" s="234">
        <v>0</v>
      </c>
      <c r="AS140" s="234">
        <v>0</v>
      </c>
      <c r="AT140" s="277">
        <f>SUM(AQ140:AS140)</f>
        <v>0</v>
      </c>
      <c r="AU140" s="278">
        <f t="shared" si="119"/>
        <v>0</v>
      </c>
    </row>
    <row r="141" spans="1:134" ht="16" thickBot="1" x14ac:dyDescent="0.4">
      <c r="A141" s="578" t="s">
        <v>36</v>
      </c>
      <c r="B141" s="579"/>
      <c r="C141" s="579"/>
      <c r="D141" s="579"/>
      <c r="E141" s="579"/>
      <c r="F141" s="579"/>
      <c r="G141" s="579"/>
      <c r="H141" s="579"/>
      <c r="I141" s="579"/>
      <c r="J141" s="250">
        <f>SUM(J130:J140)</f>
        <v>0</v>
      </c>
      <c r="K141" s="250">
        <f t="shared" ref="K141:L141" si="120">SUM(K130:K140)</f>
        <v>0</v>
      </c>
      <c r="L141" s="250">
        <f t="shared" si="120"/>
        <v>0</v>
      </c>
      <c r="M141" s="237">
        <f>SUM(J141:L141)</f>
        <v>0</v>
      </c>
      <c r="N141" s="223"/>
      <c r="P141" s="578" t="s">
        <v>36</v>
      </c>
      <c r="Q141" s="579"/>
      <c r="R141" s="579"/>
      <c r="S141" s="579"/>
      <c r="T141" s="579"/>
      <c r="U141" s="579"/>
      <c r="V141" s="579"/>
      <c r="W141" s="579"/>
      <c r="X141" s="579"/>
      <c r="Y141" s="200">
        <f t="shared" si="114"/>
        <v>0</v>
      </c>
      <c r="Z141" s="293">
        <f>SUM(Z130:Z140)</f>
        <v>0</v>
      </c>
      <c r="AA141" s="293">
        <f t="shared" ref="AA141" si="121">SUM(AA130:AA140)</f>
        <v>0</v>
      </c>
      <c r="AB141" s="293">
        <f>SUM(AB130:AB140)</f>
        <v>0</v>
      </c>
      <c r="AC141" s="293">
        <f t="shared" ref="AC141:AD141" si="122">SUM(AC130:AC140)</f>
        <v>0</v>
      </c>
      <c r="AD141" s="294">
        <f t="shared" si="122"/>
        <v>0</v>
      </c>
      <c r="AE141" s="223"/>
      <c r="AG141" s="578" t="s">
        <v>36</v>
      </c>
      <c r="AH141" s="579"/>
      <c r="AI141" s="579"/>
      <c r="AJ141" s="579"/>
      <c r="AK141" s="579"/>
      <c r="AL141" s="579"/>
      <c r="AM141" s="579"/>
      <c r="AN141" s="579"/>
      <c r="AO141" s="579"/>
      <c r="AP141" s="306">
        <f t="shared" si="117"/>
        <v>0</v>
      </c>
      <c r="AQ141" s="275">
        <f>SUM(AQ130:AQ140)</f>
        <v>0</v>
      </c>
      <c r="AR141" s="275">
        <f t="shared" ref="AR141:AU141" si="123">SUM(AR130:AR140)</f>
        <v>0</v>
      </c>
      <c r="AS141" s="275">
        <f t="shared" si="123"/>
        <v>0</v>
      </c>
      <c r="AT141" s="275">
        <f t="shared" si="123"/>
        <v>0</v>
      </c>
      <c r="AU141" s="276">
        <f t="shared" si="123"/>
        <v>0</v>
      </c>
    </row>
    <row r="142" spans="1:134" s="358" customFormat="1" ht="3.75" customHeight="1" x14ac:dyDescent="0.35">
      <c r="B142" s="281"/>
      <c r="C142" s="284"/>
      <c r="D142" s="284"/>
      <c r="E142" s="284"/>
      <c r="F142" s="284"/>
      <c r="G142" s="284"/>
      <c r="H142" s="284"/>
      <c r="I142" s="284"/>
      <c r="J142" s="283"/>
      <c r="K142" s="283"/>
      <c r="L142" s="283"/>
      <c r="M142" s="246"/>
      <c r="N142" s="223"/>
      <c r="Q142" s="281"/>
      <c r="R142" s="284"/>
      <c r="S142" s="284"/>
      <c r="T142" s="284"/>
      <c r="U142" s="284"/>
      <c r="V142" s="284"/>
      <c r="W142" s="284"/>
      <c r="X142" s="284"/>
      <c r="Y142" s="304"/>
      <c r="Z142" s="283"/>
      <c r="AA142" s="283"/>
      <c r="AB142" s="283"/>
      <c r="AC142" s="246"/>
      <c r="AD142" s="246"/>
      <c r="AE142" s="223"/>
      <c r="AH142" s="281"/>
      <c r="AI142" s="284"/>
      <c r="AJ142" s="284"/>
      <c r="AK142" s="284"/>
      <c r="AL142" s="284"/>
      <c r="AM142" s="284"/>
      <c r="AN142" s="284"/>
      <c r="AO142" s="284"/>
      <c r="AP142" s="304"/>
      <c r="AQ142" s="283"/>
      <c r="AR142" s="283"/>
      <c r="AS142" s="283"/>
      <c r="AT142" s="246"/>
      <c r="AU142" s="246"/>
      <c r="AW142" s="357"/>
      <c r="AX142" s="357"/>
      <c r="AY142" s="357"/>
      <c r="AZ142" s="357"/>
      <c r="BA142" s="357"/>
      <c r="BB142" s="357"/>
      <c r="BC142" s="357"/>
      <c r="BD142" s="357"/>
      <c r="BE142" s="357"/>
      <c r="BF142" s="357"/>
      <c r="BG142" s="357"/>
      <c r="BH142" s="357"/>
      <c r="BI142" s="357"/>
      <c r="BJ142" s="357"/>
      <c r="BK142" s="357"/>
      <c r="BL142" s="357"/>
      <c r="BM142" s="357"/>
      <c r="BN142" s="357"/>
      <c r="BO142" s="357"/>
      <c r="BP142" s="357"/>
      <c r="BQ142" s="357"/>
      <c r="BR142" s="357"/>
      <c r="BS142" s="357"/>
      <c r="BT142" s="357"/>
      <c r="BU142" s="357"/>
      <c r="BV142" s="357"/>
      <c r="BW142" s="357"/>
      <c r="BX142" s="357"/>
      <c r="BY142" s="357"/>
      <c r="BZ142" s="357"/>
      <c r="CA142" s="357"/>
      <c r="CB142" s="357"/>
      <c r="CC142" s="357"/>
      <c r="CD142" s="357"/>
      <c r="CE142" s="357"/>
      <c r="CF142" s="357"/>
      <c r="CG142" s="357"/>
      <c r="CH142" s="357"/>
      <c r="CI142" s="357"/>
      <c r="CJ142" s="357"/>
      <c r="CK142" s="357"/>
      <c r="CL142" s="357"/>
      <c r="CM142" s="357"/>
      <c r="CN142" s="357"/>
      <c r="CO142" s="357"/>
      <c r="CP142" s="357"/>
      <c r="CQ142" s="357"/>
      <c r="CR142" s="357"/>
      <c r="CS142" s="357"/>
      <c r="CT142" s="357"/>
      <c r="CU142" s="357"/>
      <c r="CV142" s="357"/>
      <c r="CW142" s="357"/>
      <c r="CX142" s="357"/>
      <c r="CY142" s="357"/>
      <c r="CZ142" s="357"/>
      <c r="DA142" s="357"/>
      <c r="DB142" s="357"/>
      <c r="DC142" s="357"/>
      <c r="DD142" s="357"/>
      <c r="DE142" s="357"/>
      <c r="DF142" s="357"/>
      <c r="DG142" s="357"/>
      <c r="DH142" s="357"/>
      <c r="DI142" s="357"/>
      <c r="DJ142" s="357"/>
      <c r="DK142" s="357"/>
      <c r="DL142" s="357"/>
      <c r="DM142" s="357"/>
      <c r="DN142" s="357"/>
      <c r="DO142" s="357"/>
      <c r="DP142" s="357"/>
      <c r="DQ142" s="357"/>
      <c r="DR142" s="357"/>
      <c r="DS142" s="357"/>
      <c r="DT142" s="357"/>
      <c r="DU142" s="357"/>
      <c r="DV142" s="357"/>
      <c r="DW142" s="357"/>
      <c r="DX142" s="357"/>
      <c r="DY142" s="357"/>
      <c r="DZ142" s="357"/>
      <c r="EA142" s="357"/>
      <c r="EB142" s="357"/>
      <c r="EC142" s="357"/>
      <c r="ED142" s="357"/>
    </row>
    <row r="143" spans="1:134" ht="3.75" customHeight="1" thickBot="1" x14ac:dyDescent="0.4">
      <c r="A143" s="242"/>
      <c r="B143" s="242"/>
      <c r="C143" s="242"/>
      <c r="D143" s="242"/>
      <c r="E143" s="242"/>
      <c r="F143" s="242"/>
      <c r="G143" s="242"/>
      <c r="H143" s="242"/>
      <c r="I143" s="413"/>
      <c r="J143" s="246"/>
      <c r="K143" s="246"/>
      <c r="L143" s="246"/>
      <c r="M143" s="246"/>
      <c r="N143" s="223"/>
      <c r="P143" s="242"/>
      <c r="Q143" s="242"/>
      <c r="R143" s="242"/>
      <c r="S143" s="242"/>
      <c r="T143" s="242"/>
      <c r="U143" s="242"/>
      <c r="V143" s="242"/>
      <c r="W143" s="242"/>
      <c r="X143" s="413"/>
      <c r="Y143" s="246"/>
      <c r="Z143" s="246"/>
      <c r="AA143" s="246"/>
      <c r="AB143" s="246"/>
      <c r="AC143" s="246"/>
      <c r="AD143" s="246"/>
      <c r="AE143" s="223"/>
      <c r="AG143" s="242"/>
      <c r="AH143" s="242"/>
      <c r="AI143" s="242"/>
      <c r="AJ143" s="242"/>
      <c r="AK143" s="242"/>
      <c r="AL143" s="242"/>
      <c r="AM143" s="242"/>
      <c r="AN143" s="242"/>
      <c r="AO143" s="413"/>
      <c r="AP143" s="246"/>
      <c r="AQ143" s="246"/>
      <c r="AR143" s="246"/>
      <c r="AS143" s="246"/>
      <c r="AT143" s="246"/>
      <c r="AU143" s="246"/>
    </row>
    <row r="144" spans="1:134" x14ac:dyDescent="0.35">
      <c r="A144" s="544" t="s">
        <v>189</v>
      </c>
      <c r="B144" s="545"/>
      <c r="C144" s="545"/>
      <c r="D144" s="545"/>
      <c r="E144" s="545"/>
      <c r="F144" s="545"/>
      <c r="G144" s="545"/>
      <c r="H144" s="545"/>
      <c r="I144" s="545"/>
      <c r="J144" s="244">
        <f>SUM(J141, J127, J121, H114)</f>
        <v>0</v>
      </c>
      <c r="K144" s="244">
        <f>SUM( K141, K127, K121, K114)</f>
        <v>0</v>
      </c>
      <c r="L144" s="244">
        <f>SUM( L141, L127, L121, L114)</f>
        <v>0</v>
      </c>
      <c r="M144" s="245">
        <f>SUM(J144:L144)</f>
        <v>0</v>
      </c>
      <c r="N144" s="223"/>
      <c r="P144" s="544" t="s">
        <v>182</v>
      </c>
      <c r="Q144" s="545"/>
      <c r="R144" s="545"/>
      <c r="S144" s="545"/>
      <c r="T144" s="545"/>
      <c r="U144" s="545"/>
      <c r="V144" s="545"/>
      <c r="W144" s="545"/>
      <c r="X144" s="545"/>
      <c r="Y144" s="199">
        <f t="shared" ref="Y144:Y145" si="124">AU64</f>
        <v>0</v>
      </c>
      <c r="Z144" s="300">
        <f>SUM(Z141, Z127, Z121, X114)</f>
        <v>0</v>
      </c>
      <c r="AA144" s="300">
        <f>SUM(AA141, AA127, AA121, AA114)</f>
        <v>0</v>
      </c>
      <c r="AB144" s="300">
        <f>SUM(AB141, AB127, AB121, AB114, )</f>
        <v>0</v>
      </c>
      <c r="AC144" s="300">
        <f t="shared" ref="AC144" si="125">SUM(Z144:AB144)</f>
        <v>0</v>
      </c>
      <c r="AD144" s="301">
        <f>M144-AC144</f>
        <v>0</v>
      </c>
      <c r="AE144" s="246"/>
      <c r="AG144" s="544" t="s">
        <v>182</v>
      </c>
      <c r="AH144" s="545"/>
      <c r="AI144" s="545"/>
      <c r="AJ144" s="545"/>
      <c r="AK144" s="545"/>
      <c r="AL144" s="545"/>
      <c r="AM144" s="545"/>
      <c r="AN144" s="545"/>
      <c r="AO144" s="545"/>
      <c r="AP144" s="205">
        <f t="shared" ref="AP144:AP145" si="126">AU64</f>
        <v>0</v>
      </c>
      <c r="AQ144" s="286">
        <f>SUM( AQ141, AQ127, AQ121, AO114)</f>
        <v>0</v>
      </c>
      <c r="AR144" s="286">
        <f>SUM( AR141, AR127, AR121, AR114)</f>
        <v>0</v>
      </c>
      <c r="AS144" s="286">
        <f>SUM( AS141, AS127, AS121, AS114, )</f>
        <v>0</v>
      </c>
      <c r="AT144" s="286">
        <f t="shared" ref="AT144" si="127">SUM(AQ144:AS144)</f>
        <v>0</v>
      </c>
      <c r="AU144" s="287">
        <f>IF($S$153&lt;&gt;0, AC144+AP144-AT144, M144+AP144-AT144)</f>
        <v>0</v>
      </c>
      <c r="AV144" s="246"/>
    </row>
    <row r="145" spans="1:134" ht="16" thickBot="1" x14ac:dyDescent="0.4">
      <c r="A145" s="540" t="s">
        <v>183</v>
      </c>
      <c r="B145" s="541"/>
      <c r="C145" s="541"/>
      <c r="D145" s="541"/>
      <c r="E145" s="541"/>
      <c r="F145" s="541"/>
      <c r="G145" s="541"/>
      <c r="H145" s="541"/>
      <c r="I145" s="541"/>
      <c r="J145" s="593">
        <f>SUM(K141, L141, K127, L127, K121, L121, K114, L114)</f>
        <v>0</v>
      </c>
      <c r="K145" s="593"/>
      <c r="L145" s="593"/>
      <c r="M145" s="594"/>
      <c r="N145" s="223"/>
      <c r="P145" s="540" t="s">
        <v>183</v>
      </c>
      <c r="Q145" s="541"/>
      <c r="R145" s="541"/>
      <c r="S145" s="541"/>
      <c r="T145" s="541"/>
      <c r="U145" s="541"/>
      <c r="V145" s="541"/>
      <c r="W145" s="541"/>
      <c r="X145" s="541"/>
      <c r="Y145" s="200">
        <f t="shared" si="124"/>
        <v>0</v>
      </c>
      <c r="Z145" s="588">
        <f>SUM(AA141, AB141, AA127, AB127, AA121, AB121, AA114, AB114)</f>
        <v>0</v>
      </c>
      <c r="AA145" s="588"/>
      <c r="AB145" s="588"/>
      <c r="AC145" s="588"/>
      <c r="AD145" s="330">
        <f>M145-Z145</f>
        <v>0</v>
      </c>
      <c r="AE145" s="223"/>
      <c r="AG145" s="540" t="s">
        <v>183</v>
      </c>
      <c r="AH145" s="541"/>
      <c r="AI145" s="541"/>
      <c r="AJ145" s="541"/>
      <c r="AK145" s="541"/>
      <c r="AL145" s="541"/>
      <c r="AM145" s="541"/>
      <c r="AN145" s="541"/>
      <c r="AO145" s="541"/>
      <c r="AP145" s="306">
        <f t="shared" si="126"/>
        <v>0</v>
      </c>
      <c r="AQ145" s="539">
        <f>SUM(AR141, AS141, AR127, AS127, AR121, AS121, AR114, AS114)</f>
        <v>0</v>
      </c>
      <c r="AR145" s="539"/>
      <c r="AS145" s="539"/>
      <c r="AT145" s="539"/>
      <c r="AU145" s="276">
        <f>IF($S$153&lt;&gt;0, AC145+AP145-AQ145, M145+AP145-AQ145)</f>
        <v>0</v>
      </c>
    </row>
    <row r="146" spans="1:134" s="224" customFormat="1" ht="16" thickBot="1" x14ac:dyDescent="0.4">
      <c r="A146" s="358"/>
      <c r="B146" s="413"/>
      <c r="C146" s="413"/>
      <c r="D146" s="413"/>
      <c r="E146" s="413"/>
      <c r="F146" s="413"/>
      <c r="G146" s="413"/>
      <c r="H146" s="413"/>
      <c r="I146" s="413"/>
      <c r="J146" s="258"/>
      <c r="K146" s="258"/>
      <c r="L146" s="258"/>
      <c r="M146" s="358"/>
      <c r="N146" s="223"/>
      <c r="O146" s="357"/>
      <c r="P146" s="358"/>
      <c r="Q146" s="413"/>
      <c r="R146" s="413"/>
      <c r="S146" s="413"/>
      <c r="T146" s="413"/>
      <c r="U146" s="413"/>
      <c r="V146" s="413"/>
      <c r="W146" s="413"/>
      <c r="X146" s="413"/>
      <c r="Y146" s="258"/>
      <c r="Z146" s="258"/>
      <c r="AA146" s="258"/>
      <c r="AB146" s="358"/>
      <c r="AC146" s="358"/>
      <c r="AD146" s="358"/>
      <c r="AE146" s="223"/>
      <c r="AF146" s="357"/>
      <c r="AG146" s="358"/>
      <c r="AH146" s="413"/>
      <c r="AI146" s="413"/>
      <c r="AJ146" s="413"/>
      <c r="AK146" s="413"/>
      <c r="AL146" s="413"/>
      <c r="AM146" s="413"/>
      <c r="AN146" s="413"/>
      <c r="AO146" s="413"/>
      <c r="AP146" s="258"/>
      <c r="AQ146" s="258"/>
      <c r="AR146" s="258"/>
      <c r="AS146" s="358"/>
      <c r="AT146" s="358"/>
      <c r="AU146" s="358"/>
      <c r="AV146" s="357"/>
      <c r="AW146" s="357"/>
      <c r="AX146" s="357"/>
      <c r="AY146" s="357"/>
      <c r="AZ146" s="357"/>
      <c r="BA146" s="357"/>
      <c r="BB146" s="357"/>
      <c r="BC146" s="357"/>
      <c r="BD146" s="357"/>
      <c r="BE146" s="357"/>
      <c r="BF146" s="357"/>
      <c r="BG146" s="357"/>
      <c r="BH146" s="357"/>
      <c r="BI146" s="357"/>
      <c r="BJ146" s="357"/>
      <c r="BK146" s="357"/>
      <c r="BL146" s="357"/>
      <c r="BM146" s="357"/>
      <c r="BN146" s="357"/>
      <c r="BO146" s="357"/>
      <c r="BP146" s="357"/>
      <c r="BQ146" s="357"/>
      <c r="BR146" s="357"/>
      <c r="BS146" s="357"/>
      <c r="BT146" s="357"/>
      <c r="BU146" s="357"/>
      <c r="BV146" s="357"/>
      <c r="BW146" s="357"/>
      <c r="BX146" s="357"/>
      <c r="BY146" s="357"/>
      <c r="BZ146" s="357"/>
      <c r="CA146" s="357"/>
      <c r="CB146" s="357"/>
      <c r="CC146" s="357"/>
      <c r="CD146" s="357"/>
      <c r="CE146" s="357"/>
      <c r="CF146" s="357"/>
      <c r="CG146" s="357"/>
      <c r="CH146" s="357"/>
      <c r="CI146" s="357"/>
      <c r="CJ146" s="357"/>
      <c r="CK146" s="357"/>
      <c r="CL146" s="357"/>
      <c r="CM146" s="357"/>
      <c r="CN146" s="357"/>
      <c r="CO146" s="357"/>
      <c r="CP146" s="357"/>
      <c r="CQ146" s="357"/>
      <c r="CR146" s="357"/>
      <c r="CS146" s="357"/>
      <c r="CT146" s="357"/>
      <c r="CU146" s="357"/>
      <c r="CV146" s="357"/>
      <c r="CW146" s="357"/>
      <c r="CX146" s="357"/>
      <c r="CY146" s="357"/>
      <c r="CZ146" s="357"/>
      <c r="DA146" s="357"/>
      <c r="DB146" s="357"/>
      <c r="DC146" s="357"/>
      <c r="DD146" s="357"/>
      <c r="DE146" s="357"/>
      <c r="DF146" s="357"/>
      <c r="DG146" s="357"/>
      <c r="DH146" s="357"/>
      <c r="DI146" s="357"/>
      <c r="DJ146" s="357"/>
      <c r="DK146" s="357"/>
      <c r="DL146" s="357"/>
      <c r="DM146" s="357"/>
      <c r="DN146" s="357"/>
      <c r="DO146" s="357"/>
      <c r="DP146" s="357"/>
      <c r="DQ146" s="357"/>
      <c r="DR146" s="357"/>
      <c r="DS146" s="357"/>
      <c r="DT146" s="357"/>
      <c r="DU146" s="357"/>
      <c r="DV146" s="357"/>
      <c r="DW146" s="357"/>
      <c r="DX146" s="357"/>
      <c r="DY146" s="357"/>
      <c r="DZ146" s="357"/>
      <c r="EA146" s="357"/>
      <c r="EB146" s="357"/>
      <c r="EC146" s="357"/>
      <c r="ED146" s="357"/>
    </row>
    <row r="147" spans="1:134" s="242" customFormat="1" x14ac:dyDescent="0.35">
      <c r="A147" s="502" t="s">
        <v>100</v>
      </c>
      <c r="B147" s="503"/>
      <c r="C147" s="503"/>
      <c r="D147" s="503"/>
      <c r="E147" s="503"/>
      <c r="F147" s="503"/>
      <c r="G147" s="503"/>
      <c r="H147" s="503"/>
      <c r="I147" s="503"/>
      <c r="J147" s="425" t="s">
        <v>17</v>
      </c>
      <c r="K147" s="542" t="s">
        <v>4</v>
      </c>
      <c r="L147" s="542"/>
      <c r="M147" s="418" t="s">
        <v>49</v>
      </c>
      <c r="N147" s="261"/>
      <c r="P147" s="502" t="s">
        <v>100</v>
      </c>
      <c r="Q147" s="503"/>
      <c r="R147" s="503"/>
      <c r="S147" s="503"/>
      <c r="T147" s="503"/>
      <c r="U147" s="503"/>
      <c r="V147" s="503"/>
      <c r="W147" s="503"/>
      <c r="X147" s="503"/>
      <c r="Y147" s="414" t="s">
        <v>110</v>
      </c>
      <c r="Z147" s="425" t="s">
        <v>77</v>
      </c>
      <c r="AA147" s="542" t="s">
        <v>4</v>
      </c>
      <c r="AB147" s="542"/>
      <c r="AC147" s="414" t="s">
        <v>18</v>
      </c>
      <c r="AD147" s="268" t="s">
        <v>114</v>
      </c>
      <c r="AE147" s="261"/>
      <c r="AG147" s="502" t="s">
        <v>100</v>
      </c>
      <c r="AH147" s="503"/>
      <c r="AI147" s="503"/>
      <c r="AJ147" s="503"/>
      <c r="AK147" s="503"/>
      <c r="AL147" s="503"/>
      <c r="AM147" s="503"/>
      <c r="AN147" s="503"/>
      <c r="AO147" s="503"/>
      <c r="AP147" s="414" t="s">
        <v>110</v>
      </c>
      <c r="AQ147" s="425" t="s">
        <v>212</v>
      </c>
      <c r="AR147" s="542" t="s">
        <v>4</v>
      </c>
      <c r="AS147" s="542"/>
      <c r="AT147" s="414" t="s">
        <v>214</v>
      </c>
      <c r="AU147" s="268" t="s">
        <v>111</v>
      </c>
      <c r="AW147" s="357"/>
      <c r="AX147" s="357"/>
      <c r="AY147" s="357"/>
      <c r="AZ147" s="357"/>
      <c r="BA147" s="357"/>
      <c r="BB147" s="357"/>
      <c r="BC147" s="357"/>
      <c r="BD147" s="357"/>
      <c r="BE147" s="357"/>
      <c r="BF147" s="357"/>
      <c r="BG147" s="357"/>
      <c r="BH147" s="357"/>
      <c r="BI147" s="357"/>
      <c r="BJ147" s="357"/>
      <c r="BK147" s="357"/>
      <c r="BL147" s="357"/>
      <c r="BM147" s="357"/>
      <c r="BN147" s="357"/>
      <c r="BO147" s="357"/>
      <c r="BP147" s="357"/>
      <c r="BQ147" s="357"/>
      <c r="BR147" s="357"/>
      <c r="BS147" s="357"/>
      <c r="BT147" s="357"/>
      <c r="BU147" s="357"/>
      <c r="BV147" s="357"/>
      <c r="BW147" s="357"/>
      <c r="BX147" s="357"/>
      <c r="BY147" s="357"/>
      <c r="BZ147" s="357"/>
      <c r="CA147" s="357"/>
      <c r="CB147" s="357"/>
      <c r="CC147" s="357"/>
      <c r="CD147" s="357"/>
      <c r="CE147" s="357"/>
      <c r="CF147" s="357"/>
      <c r="CG147" s="357"/>
      <c r="CH147" s="357"/>
      <c r="CI147" s="357"/>
      <c r="CJ147" s="357"/>
      <c r="CK147" s="357"/>
      <c r="CL147" s="357"/>
      <c r="CM147" s="357"/>
      <c r="CN147" s="357"/>
      <c r="CO147" s="357"/>
      <c r="CP147" s="357"/>
      <c r="CQ147" s="357"/>
      <c r="CR147" s="357"/>
      <c r="CS147" s="357"/>
      <c r="CT147" s="357"/>
      <c r="CU147" s="357"/>
      <c r="CV147" s="357"/>
      <c r="CW147" s="357"/>
      <c r="CX147" s="357"/>
      <c r="CY147" s="357"/>
      <c r="CZ147" s="357"/>
      <c r="DA147" s="357"/>
      <c r="DB147" s="357"/>
      <c r="DC147" s="357"/>
      <c r="DD147" s="357"/>
      <c r="DE147" s="357"/>
      <c r="DF147" s="357"/>
      <c r="DG147" s="357"/>
      <c r="DH147" s="357"/>
      <c r="DI147" s="357"/>
      <c r="DJ147" s="357"/>
      <c r="DK147" s="357"/>
      <c r="DL147" s="357"/>
      <c r="DM147" s="357"/>
      <c r="DN147" s="357"/>
      <c r="DO147" s="357"/>
      <c r="DP147" s="357"/>
      <c r="DQ147" s="357"/>
      <c r="DR147" s="357"/>
      <c r="DS147" s="357"/>
      <c r="DT147" s="357"/>
      <c r="DU147" s="357"/>
      <c r="DV147" s="357"/>
      <c r="DW147" s="357"/>
      <c r="DX147" s="357"/>
      <c r="DY147" s="357"/>
      <c r="DZ147" s="357"/>
      <c r="EA147" s="357"/>
      <c r="EB147" s="357"/>
      <c r="EC147" s="357"/>
      <c r="ED147" s="357"/>
    </row>
    <row r="148" spans="1:134" ht="16" thickBot="1" x14ac:dyDescent="0.4">
      <c r="A148" s="540" t="s">
        <v>37</v>
      </c>
      <c r="B148" s="541"/>
      <c r="C148" s="541"/>
      <c r="D148" s="541"/>
      <c r="E148" s="541"/>
      <c r="F148" s="541"/>
      <c r="G148" s="541"/>
      <c r="H148" s="541"/>
      <c r="I148" s="541"/>
      <c r="J148" s="243">
        <f>(SUM(J141, J127, J121, H114))*'Cumulative Budget'!$G$36</f>
        <v>0</v>
      </c>
      <c r="K148" s="593">
        <f>(SUM(K141, L141, K127, L127, K121, L121, K114, L114))*'Cumulative Budget'!$G$36</f>
        <v>0</v>
      </c>
      <c r="L148" s="593"/>
      <c r="M148" s="237">
        <f t="shared" ref="M148" si="128">SUM(J148:L148)</f>
        <v>0</v>
      </c>
      <c r="N148" s="223"/>
      <c r="P148" s="540" t="s">
        <v>37</v>
      </c>
      <c r="Q148" s="541"/>
      <c r="R148" s="541"/>
      <c r="S148" s="541"/>
      <c r="T148" s="541"/>
      <c r="U148" s="541"/>
      <c r="V148" s="541"/>
      <c r="W148" s="541"/>
      <c r="X148" s="541"/>
      <c r="Y148" s="200">
        <f t="shared" ref="Y148:Y150" si="129">AU68</f>
        <v>0</v>
      </c>
      <c r="Z148" s="302">
        <f>(SUM(Z141, Z127, Z121, X114))*'Cumulative Budget'!$G$36</f>
        <v>0</v>
      </c>
      <c r="AA148" s="588">
        <f>(SUM(AA141, AB141, AA127, AB127, AA121, AB121, AA114, AB114))*'Cumulative Budget'!$G$36</f>
        <v>0</v>
      </c>
      <c r="AB148" s="588"/>
      <c r="AC148" s="293">
        <f t="shared" ref="AC148" si="130">SUM(Z148:AB148)</f>
        <v>0</v>
      </c>
      <c r="AD148" s="294">
        <f t="shared" ref="AD148" si="131">M148-AC148</f>
        <v>0</v>
      </c>
      <c r="AE148" s="223"/>
      <c r="AG148" s="540" t="s">
        <v>37</v>
      </c>
      <c r="AH148" s="541"/>
      <c r="AI148" s="541"/>
      <c r="AJ148" s="541"/>
      <c r="AK148" s="541"/>
      <c r="AL148" s="541"/>
      <c r="AM148" s="541"/>
      <c r="AN148" s="541"/>
      <c r="AO148" s="541"/>
      <c r="AP148" s="306">
        <f t="shared" ref="AP148:AP150" si="132">AU68</f>
        <v>0</v>
      </c>
      <c r="AQ148" s="443">
        <v>0</v>
      </c>
      <c r="AR148" s="563">
        <v>0</v>
      </c>
      <c r="AS148" s="563"/>
      <c r="AT148" s="275">
        <f>SUM(AQ148:AS148)</f>
        <v>0</v>
      </c>
      <c r="AU148" s="276">
        <f>IF($S$153&lt;&gt;0, AC148+AP148-AT148, M148+AP148-AT148)</f>
        <v>0</v>
      </c>
    </row>
    <row r="149" spans="1:134" s="358" customFormat="1" ht="16" thickBot="1" x14ac:dyDescent="0.4">
      <c r="A149" s="359" t="s">
        <v>99</v>
      </c>
      <c r="B149" s="359"/>
      <c r="J149" s="233"/>
      <c r="K149" s="233"/>
      <c r="L149" s="233"/>
      <c r="M149" s="233"/>
      <c r="N149" s="223"/>
      <c r="O149" s="357"/>
      <c r="P149" s="359" t="s">
        <v>99</v>
      </c>
      <c r="Q149" s="359"/>
      <c r="Z149" s="233"/>
      <c r="AA149" s="233"/>
      <c r="AB149" s="233"/>
      <c r="AC149" s="233"/>
      <c r="AD149" s="233"/>
      <c r="AE149" s="223"/>
      <c r="AG149" s="359" t="s">
        <v>99</v>
      </c>
      <c r="AH149" s="359"/>
      <c r="AQ149" s="233"/>
      <c r="AR149" s="233"/>
      <c r="AS149" s="233"/>
      <c r="AT149" s="233"/>
      <c r="AU149" s="233"/>
      <c r="AV149" s="357"/>
      <c r="AW149" s="357"/>
      <c r="AX149" s="357"/>
      <c r="AY149" s="357"/>
      <c r="AZ149" s="357"/>
      <c r="BA149" s="357"/>
      <c r="BB149" s="357"/>
      <c r="BC149" s="357"/>
      <c r="BD149" s="357"/>
      <c r="BE149" s="357"/>
      <c r="BF149" s="357"/>
      <c r="BG149" s="357"/>
      <c r="BH149" s="357"/>
      <c r="BI149" s="357"/>
      <c r="BJ149" s="357"/>
      <c r="BK149" s="357"/>
      <c r="BL149" s="357"/>
      <c r="BM149" s="357"/>
      <c r="BN149" s="357"/>
      <c r="BO149" s="357"/>
      <c r="BP149" s="357"/>
      <c r="BQ149" s="357"/>
      <c r="BR149" s="357"/>
      <c r="BS149" s="357"/>
      <c r="BT149" s="357"/>
      <c r="BU149" s="357"/>
      <c r="BV149" s="357"/>
      <c r="BW149" s="357"/>
      <c r="BX149" s="357"/>
      <c r="BY149" s="357"/>
      <c r="BZ149" s="357"/>
      <c r="CA149" s="357"/>
      <c r="CB149" s="357"/>
      <c r="CC149" s="357"/>
      <c r="CD149" s="357"/>
      <c r="CE149" s="357"/>
      <c r="CF149" s="357"/>
      <c r="CG149" s="357"/>
      <c r="CH149" s="357"/>
      <c r="CI149" s="357"/>
      <c r="CJ149" s="357"/>
      <c r="CK149" s="357"/>
      <c r="CL149" s="357"/>
      <c r="CM149" s="357"/>
      <c r="CN149" s="357"/>
      <c r="CO149" s="357"/>
      <c r="CP149" s="357"/>
      <c r="CQ149" s="357"/>
      <c r="CR149" s="357"/>
      <c r="CS149" s="357"/>
      <c r="CT149" s="357"/>
      <c r="CU149" s="357"/>
      <c r="CV149" s="357"/>
      <c r="CW149" s="357"/>
      <c r="CX149" s="357"/>
      <c r="CY149" s="357"/>
      <c r="CZ149" s="357"/>
      <c r="DA149" s="357"/>
      <c r="DB149" s="357"/>
      <c r="DC149" s="357"/>
      <c r="DD149" s="357"/>
      <c r="DE149" s="357"/>
      <c r="DF149" s="357"/>
      <c r="DG149" s="357"/>
      <c r="DH149" s="357"/>
      <c r="DI149" s="357"/>
      <c r="DJ149" s="357"/>
      <c r="DK149" s="357"/>
      <c r="DL149" s="357"/>
      <c r="DM149" s="357"/>
      <c r="DN149" s="357"/>
      <c r="DO149" s="357"/>
      <c r="DP149" s="357"/>
      <c r="DQ149" s="357"/>
      <c r="DR149" s="357"/>
      <c r="DS149" s="357"/>
      <c r="DT149" s="357"/>
      <c r="DU149" s="357"/>
      <c r="DV149" s="357"/>
      <c r="DW149" s="357"/>
      <c r="DX149" s="357"/>
      <c r="DY149" s="357"/>
      <c r="DZ149" s="357"/>
      <c r="EA149" s="357"/>
      <c r="EB149" s="357"/>
      <c r="EC149" s="357"/>
      <c r="ED149" s="357"/>
    </row>
    <row r="150" spans="1:134" s="331" customFormat="1" ht="16" thickBot="1" x14ac:dyDescent="0.4">
      <c r="A150" s="621" t="s">
        <v>101</v>
      </c>
      <c r="B150" s="622"/>
      <c r="C150" s="622"/>
      <c r="D150" s="622"/>
      <c r="E150" s="622"/>
      <c r="F150" s="622"/>
      <c r="G150" s="622"/>
      <c r="H150" s="622"/>
      <c r="I150" s="622"/>
      <c r="J150" s="239">
        <f xml:space="preserve"> SUM(J148, J141, J127, J121, H114)</f>
        <v>0</v>
      </c>
      <c r="K150" s="211">
        <f xml:space="preserve"> SUM(K148, K141, K127, K121, K114)</f>
        <v>0</v>
      </c>
      <c r="L150" s="239">
        <f xml:space="preserve"> SUM(L141, L127, L121, L114)</f>
        <v>0</v>
      </c>
      <c r="M150" s="240">
        <f>SUM(J150:L150)</f>
        <v>0</v>
      </c>
      <c r="N150" s="246"/>
      <c r="P150" s="589" t="s">
        <v>101</v>
      </c>
      <c r="Q150" s="590"/>
      <c r="R150" s="590"/>
      <c r="S150" s="590"/>
      <c r="T150" s="590"/>
      <c r="U150" s="590"/>
      <c r="V150" s="590"/>
      <c r="W150" s="590"/>
      <c r="X150" s="590"/>
      <c r="Y150" s="201">
        <f t="shared" si="129"/>
        <v>0</v>
      </c>
      <c r="Z150" s="303">
        <f xml:space="preserve"> SUM(Z148, Z141, Z127, Z121, X114)</f>
        <v>0</v>
      </c>
      <c r="AA150" s="212">
        <f xml:space="preserve"> SUM(AA148, AA141, AA127, AA121, AA114)</f>
        <v>0</v>
      </c>
      <c r="AB150" s="303">
        <f xml:space="preserve"> SUM(AB141, AB127, AB121, AB114)</f>
        <v>0</v>
      </c>
      <c r="AC150" s="297">
        <f>SUM(Z150:AB150)</f>
        <v>0</v>
      </c>
      <c r="AD150" s="298">
        <f t="shared" ref="AD150" si="133">M150-AC150</f>
        <v>0</v>
      </c>
      <c r="AE150" s="246"/>
      <c r="AG150" s="564" t="s">
        <v>101</v>
      </c>
      <c r="AH150" s="565"/>
      <c r="AI150" s="565"/>
      <c r="AJ150" s="565"/>
      <c r="AK150" s="565"/>
      <c r="AL150" s="565"/>
      <c r="AM150" s="565"/>
      <c r="AN150" s="565"/>
      <c r="AO150" s="565"/>
      <c r="AP150" s="206">
        <f t="shared" si="132"/>
        <v>0</v>
      </c>
      <c r="AQ150" s="288">
        <f xml:space="preserve"> SUM(AQ148, AQ141, AQ127, AQ121, AO114)</f>
        <v>0</v>
      </c>
      <c r="AR150" s="213">
        <f xml:space="preserve"> SUM(AR148, AR141, AR127, AR121, AR114)</f>
        <v>0</v>
      </c>
      <c r="AS150" s="288">
        <f xml:space="preserve"> SUM(AS141, AS127, AS121, AS114)</f>
        <v>0</v>
      </c>
      <c r="AT150" s="279">
        <f>SUM(AQ150:AS150)</f>
        <v>0</v>
      </c>
      <c r="AU150" s="280">
        <f>IF($S$153&lt;&gt;0, AC150+AP150-AT150, M150+AP150-AT150)</f>
        <v>0</v>
      </c>
    </row>
    <row r="151" spans="1:134" x14ac:dyDescent="0.35">
      <c r="F151" s="357"/>
      <c r="G151" s="357"/>
      <c r="N151" s="223"/>
    </row>
    <row r="152" spans="1:134" ht="16" thickBot="1" x14ac:dyDescent="0.4">
      <c r="F152" s="357"/>
      <c r="G152" s="357"/>
      <c r="P152" s="270"/>
      <c r="Q152" s="270"/>
      <c r="R152" s="270"/>
      <c r="S152" s="270"/>
      <c r="T152" s="270"/>
      <c r="U152" s="270"/>
      <c r="V152" s="270"/>
      <c r="AK152" s="270"/>
      <c r="AL152" s="270"/>
    </row>
    <row r="153" spans="1:134" x14ac:dyDescent="0.35">
      <c r="B153" s="576" t="s">
        <v>125</v>
      </c>
      <c r="C153" s="577"/>
      <c r="D153" s="264">
        <f>J150</f>
        <v>0</v>
      </c>
      <c r="F153" s="357"/>
      <c r="G153" s="357"/>
      <c r="O153" s="309"/>
      <c r="P153" s="583" t="s">
        <v>103</v>
      </c>
      <c r="Q153" s="584"/>
      <c r="R153" s="584"/>
      <c r="S153" s="202">
        <f>Z150</f>
        <v>0</v>
      </c>
      <c r="T153" s="584" t="s">
        <v>104</v>
      </c>
      <c r="U153" s="584"/>
      <c r="V153" s="160">
        <f>D153-S153</f>
        <v>0</v>
      </c>
      <c r="W153" s="430"/>
      <c r="X153" s="601"/>
      <c r="Y153" s="601"/>
      <c r="Z153" s="430"/>
      <c r="AA153" s="430"/>
      <c r="AF153" s="309"/>
      <c r="AG153" s="547" t="s">
        <v>191</v>
      </c>
      <c r="AH153" s="548"/>
      <c r="AI153" s="637">
        <f>AQ150</f>
        <v>0</v>
      </c>
      <c r="AJ153" s="637"/>
      <c r="AK153" s="554" t="s">
        <v>196</v>
      </c>
      <c r="AL153" s="554"/>
      <c r="AM153" s="287">
        <f>IF($S$73&lt;&gt;0, S153+'Year 1'!AM173-AI153, D153+'Year 1'!AM173-AI153)</f>
        <v>0</v>
      </c>
      <c r="AO153" s="315" t="s">
        <v>89</v>
      </c>
      <c r="AP153" s="556"/>
      <c r="AQ153" s="556"/>
      <c r="AR153" s="556" t="s">
        <v>90</v>
      </c>
      <c r="AS153" s="612"/>
    </row>
    <row r="154" spans="1:134" x14ac:dyDescent="0.35">
      <c r="B154" s="535" t="s">
        <v>184</v>
      </c>
      <c r="C154" s="536"/>
      <c r="D154" s="390">
        <f>K150</f>
        <v>0</v>
      </c>
      <c r="F154" s="357"/>
      <c r="G154" s="357"/>
      <c r="O154" s="309"/>
      <c r="P154" s="585" t="s">
        <v>172</v>
      </c>
      <c r="Q154" s="586"/>
      <c r="R154" s="586"/>
      <c r="S154" s="393">
        <f>AA150</f>
        <v>0</v>
      </c>
      <c r="T154" s="586" t="s">
        <v>105</v>
      </c>
      <c r="U154" s="586"/>
      <c r="V154" s="161">
        <f>D154-S154</f>
        <v>0</v>
      </c>
      <c r="W154" s="430"/>
      <c r="X154" s="604"/>
      <c r="Y154" s="604"/>
      <c r="Z154" s="604"/>
      <c r="AA154" s="604"/>
      <c r="AF154" s="309"/>
      <c r="AG154" s="549" t="s">
        <v>192</v>
      </c>
      <c r="AH154" s="550"/>
      <c r="AI154" s="639">
        <f>AR150</f>
        <v>0</v>
      </c>
      <c r="AJ154" s="606"/>
      <c r="AK154" s="550" t="s">
        <v>197</v>
      </c>
      <c r="AL154" s="550"/>
      <c r="AM154" s="278">
        <f>IF($S$73&lt;&gt;0, S154+'Year 1'!AM174-AI154, D154+'Year 1'!AM174-AI154)</f>
        <v>0</v>
      </c>
      <c r="AO154" s="314" t="s">
        <v>91</v>
      </c>
      <c r="AP154" s="532"/>
      <c r="AQ154" s="532"/>
      <c r="AR154" s="532"/>
      <c r="AS154" s="562"/>
    </row>
    <row r="155" spans="1:134" ht="16" thickBot="1" x14ac:dyDescent="0.4">
      <c r="B155" s="535" t="s">
        <v>133</v>
      </c>
      <c r="C155" s="536"/>
      <c r="D155" s="265">
        <f>L150</f>
        <v>0</v>
      </c>
      <c r="F155" s="357"/>
      <c r="G155" s="357"/>
      <c r="O155" s="309"/>
      <c r="P155" s="585" t="s">
        <v>113</v>
      </c>
      <c r="Q155" s="586"/>
      <c r="R155" s="586"/>
      <c r="S155" s="189">
        <f>AB150</f>
        <v>0</v>
      </c>
      <c r="T155" s="586" t="s">
        <v>106</v>
      </c>
      <c r="U155" s="586"/>
      <c r="V155" s="161">
        <f>D155-S155</f>
        <v>0</v>
      </c>
      <c r="W155" s="430"/>
      <c r="X155" s="601"/>
      <c r="Y155" s="601"/>
      <c r="Z155" s="430"/>
      <c r="AA155" s="430"/>
      <c r="AF155" s="309"/>
      <c r="AG155" s="549" t="s">
        <v>193</v>
      </c>
      <c r="AH155" s="550"/>
      <c r="AI155" s="606">
        <f>AS150</f>
        <v>0</v>
      </c>
      <c r="AJ155" s="606"/>
      <c r="AK155" s="550" t="s">
        <v>198</v>
      </c>
      <c r="AL155" s="550"/>
      <c r="AM155" s="278">
        <f>IF($S$73&lt;&gt;0, S155+'Year 1'!AM175-AI155, D155+'Year 1'!AM175-AI155)</f>
        <v>0</v>
      </c>
      <c r="AO155" s="318" t="s">
        <v>92</v>
      </c>
      <c r="AP155" s="557"/>
      <c r="AQ155" s="557"/>
      <c r="AR155" s="557" t="s">
        <v>90</v>
      </c>
      <c r="AS155" s="613"/>
    </row>
    <row r="156" spans="1:134" ht="16" thickBot="1" x14ac:dyDescent="0.4">
      <c r="B156" s="535" t="s">
        <v>126</v>
      </c>
      <c r="C156" s="536"/>
      <c r="D156" s="390">
        <f>K150+L150</f>
        <v>0</v>
      </c>
      <c r="F156" s="357"/>
      <c r="G156" s="357"/>
      <c r="O156" s="309"/>
      <c r="P156" s="585" t="s">
        <v>109</v>
      </c>
      <c r="Q156" s="586"/>
      <c r="R156" s="586"/>
      <c r="S156" s="393">
        <f>SUM(S154:S155)</f>
        <v>0</v>
      </c>
      <c r="T156" s="586" t="s">
        <v>107</v>
      </c>
      <c r="U156" s="586"/>
      <c r="V156" s="161">
        <f>D156-S156</f>
        <v>0</v>
      </c>
      <c r="W156" s="431"/>
      <c r="X156" s="431"/>
      <c r="Y156" s="431"/>
      <c r="Z156" s="431"/>
      <c r="AA156" s="431"/>
      <c r="AF156" s="309"/>
      <c r="AG156" s="549" t="s">
        <v>194</v>
      </c>
      <c r="AH156" s="550"/>
      <c r="AI156" s="639">
        <f>SUM(AI154:AI155)</f>
        <v>0</v>
      </c>
      <c r="AJ156" s="606"/>
      <c r="AK156" s="550" t="s">
        <v>200</v>
      </c>
      <c r="AL156" s="550"/>
      <c r="AM156" s="278">
        <f>IF($S$73&lt;&gt;0, S156+'Year 1'!AM176-AI156, D156+'Year 1'!AM176-AI156)</f>
        <v>0</v>
      </c>
      <c r="AO156" s="431"/>
      <c r="AP156" s="431"/>
      <c r="AQ156" s="431"/>
      <c r="AR156" s="431"/>
      <c r="AS156" s="431"/>
    </row>
    <row r="157" spans="1:134" ht="16" thickBot="1" x14ac:dyDescent="0.4">
      <c r="B157" s="535" t="s">
        <v>185</v>
      </c>
      <c r="C157" s="536"/>
      <c r="D157" s="265">
        <f>M150</f>
        <v>0</v>
      </c>
      <c r="F157" s="357"/>
      <c r="G157" s="357"/>
      <c r="O157" s="309"/>
      <c r="P157" s="585" t="s">
        <v>173</v>
      </c>
      <c r="Q157" s="586"/>
      <c r="R157" s="586"/>
      <c r="S157" s="189">
        <f>AC150</f>
        <v>0</v>
      </c>
      <c r="T157" s="580" t="s">
        <v>108</v>
      </c>
      <c r="U157" s="580"/>
      <c r="V157" s="196">
        <f>D157-S157</f>
        <v>0</v>
      </c>
      <c r="W157" s="602"/>
      <c r="X157" s="602"/>
      <c r="Y157" s="604"/>
      <c r="Z157" s="604"/>
      <c r="AA157" s="604"/>
      <c r="AB157" s="358"/>
      <c r="AC157" s="358"/>
      <c r="AD157" s="358"/>
      <c r="AF157" s="309"/>
      <c r="AG157" s="549" t="s">
        <v>201</v>
      </c>
      <c r="AH157" s="550"/>
      <c r="AI157" s="606">
        <f>AT150</f>
        <v>0</v>
      </c>
      <c r="AJ157" s="606"/>
      <c r="AK157" s="551" t="s">
        <v>202</v>
      </c>
      <c r="AL157" s="551"/>
      <c r="AM157" s="276">
        <f>IF($S$73&lt;&gt;0, S157+'Year 1'!AM177-AI157, D157+'Year 1'!AM177-AI157)</f>
        <v>0</v>
      </c>
      <c r="AO157" s="428" t="s">
        <v>93</v>
      </c>
      <c r="AP157" s="429"/>
      <c r="AQ157" s="630"/>
      <c r="AR157" s="630"/>
      <c r="AS157" s="631"/>
      <c r="AT157" s="358"/>
      <c r="AU157" s="358"/>
    </row>
    <row r="158" spans="1:134" x14ac:dyDescent="0.35">
      <c r="B158" s="535" t="s">
        <v>174</v>
      </c>
      <c r="C158" s="536"/>
      <c r="D158" s="324" t="e">
        <f>L150/K150</f>
        <v>#DIV/0!</v>
      </c>
      <c r="F158" s="357"/>
      <c r="G158" s="357"/>
      <c r="O158" s="309"/>
      <c r="P158" s="585" t="s">
        <v>174</v>
      </c>
      <c r="Q158" s="586"/>
      <c r="R158" s="586"/>
      <c r="S158" s="203" t="e">
        <f>S155/S154</f>
        <v>#DIV/0!</v>
      </c>
      <c r="T158" s="349"/>
      <c r="U158" s="188"/>
      <c r="V158" s="190"/>
      <c r="W158" s="358"/>
      <c r="X158" s="358"/>
      <c r="Y158" s="358"/>
      <c r="Z158" s="358"/>
      <c r="AA158" s="358"/>
      <c r="AF158" s="309"/>
      <c r="AG158" s="624" t="s">
        <v>208</v>
      </c>
      <c r="AH158" s="617"/>
      <c r="AI158" s="607" t="e">
        <f>AQ148/AQ150</f>
        <v>#DIV/0!</v>
      </c>
      <c r="AJ158" s="608"/>
      <c r="AO158" s="358"/>
      <c r="AP158" s="358"/>
      <c r="AQ158" s="358"/>
      <c r="AR158" s="358"/>
      <c r="AS158" s="358"/>
    </row>
    <row r="159" spans="1:134" ht="16" thickBot="1" x14ac:dyDescent="0.4">
      <c r="B159" s="537" t="s">
        <v>144</v>
      </c>
      <c r="C159" s="538"/>
      <c r="D159" s="266" t="e">
        <f>D162 &amp; D163 &amp; D164</f>
        <v>#DIV/0!</v>
      </c>
      <c r="F159" s="357"/>
      <c r="G159" s="357"/>
      <c r="O159" s="309"/>
      <c r="P159" s="638" t="s">
        <v>144</v>
      </c>
      <c r="Q159" s="580"/>
      <c r="R159" s="580"/>
      <c r="S159" s="204" t="e">
        <f>S162 &amp; S163 &amp; S164</f>
        <v>#DIV/0!</v>
      </c>
      <c r="T159" s="188"/>
      <c r="U159" s="188"/>
      <c r="V159" s="190"/>
      <c r="AF159" s="309"/>
      <c r="AG159" s="625" t="s">
        <v>209</v>
      </c>
      <c r="AH159" s="626"/>
      <c r="AI159" s="627" t="e">
        <f>AR148/(AR150+AS150)</f>
        <v>#DIV/0!</v>
      </c>
      <c r="AJ159" s="628"/>
    </row>
    <row r="160" spans="1:134" x14ac:dyDescent="0.35">
      <c r="F160" s="357"/>
      <c r="G160" s="357"/>
      <c r="S160" s="166"/>
      <c r="AG160" s="166"/>
      <c r="AH160" s="166"/>
      <c r="AI160" s="166"/>
      <c r="AJ160" s="166"/>
    </row>
    <row r="161" spans="1:47" x14ac:dyDescent="0.35">
      <c r="F161" s="357"/>
      <c r="G161" s="357"/>
    </row>
    <row r="162" spans="1:47" x14ac:dyDescent="0.35">
      <c r="D162" s="357" t="e">
        <f>D153/D153</f>
        <v>#DIV/0!</v>
      </c>
      <c r="F162" s="357"/>
      <c r="G162" s="357"/>
      <c r="S162" s="357" t="e">
        <f>S153/S153</f>
        <v>#DIV/0!</v>
      </c>
    </row>
    <row r="163" spans="1:47" x14ac:dyDescent="0.35">
      <c r="D163" s="357" t="s">
        <v>145</v>
      </c>
      <c r="F163" s="357"/>
      <c r="G163" s="357"/>
      <c r="S163" s="357" t="s">
        <v>145</v>
      </c>
    </row>
    <row r="164" spans="1:47" x14ac:dyDescent="0.35">
      <c r="D164" s="225" t="e">
        <f>D156/D153</f>
        <v>#DIV/0!</v>
      </c>
      <c r="F164" s="357"/>
      <c r="G164" s="357"/>
      <c r="S164" s="225" t="e">
        <f>S156/S153</f>
        <v>#DIV/0!</v>
      </c>
    </row>
    <row r="165" spans="1:47" x14ac:dyDescent="0.35">
      <c r="F165" s="357"/>
      <c r="G165" s="357"/>
    </row>
    <row r="166" spans="1:47" ht="16" thickBot="1" x14ac:dyDescent="0.4">
      <c r="F166" s="357"/>
      <c r="G166" s="357"/>
    </row>
    <row r="167" spans="1:47" s="242" customFormat="1" x14ac:dyDescent="0.35">
      <c r="A167" s="519" t="s">
        <v>97</v>
      </c>
      <c r="B167" s="520"/>
      <c r="C167" s="520"/>
      <c r="D167" s="520"/>
      <c r="E167" s="520"/>
      <c r="F167" s="520"/>
      <c r="G167" s="520"/>
      <c r="H167" s="520"/>
      <c r="I167" s="520"/>
      <c r="J167" s="520"/>
      <c r="K167" s="520"/>
      <c r="L167" s="520"/>
      <c r="M167" s="521"/>
      <c r="N167" s="413"/>
      <c r="P167" s="573" t="s">
        <v>258</v>
      </c>
      <c r="Q167" s="574"/>
      <c r="R167" s="574"/>
      <c r="S167" s="574"/>
      <c r="T167" s="574"/>
      <c r="U167" s="574"/>
      <c r="V167" s="574"/>
      <c r="W167" s="574"/>
      <c r="X167" s="574"/>
      <c r="Y167" s="574"/>
      <c r="Z167" s="574"/>
      <c r="AA167" s="574"/>
      <c r="AB167" s="574"/>
      <c r="AC167" s="574"/>
      <c r="AD167" s="575"/>
      <c r="AG167" s="614" t="s">
        <v>270</v>
      </c>
      <c r="AH167" s="615"/>
      <c r="AI167" s="615"/>
      <c r="AJ167" s="615"/>
      <c r="AK167" s="615"/>
      <c r="AL167" s="615"/>
      <c r="AM167" s="615"/>
      <c r="AN167" s="615"/>
      <c r="AO167" s="615"/>
      <c r="AP167" s="615"/>
      <c r="AQ167" s="615"/>
      <c r="AR167" s="615"/>
      <c r="AS167" s="615"/>
      <c r="AT167" s="615"/>
      <c r="AU167" s="616"/>
    </row>
    <row r="168" spans="1:47" s="242" customFormat="1" x14ac:dyDescent="0.35">
      <c r="A168" s="522" t="s">
        <v>6</v>
      </c>
      <c r="B168" s="496"/>
      <c r="C168" s="496"/>
      <c r="D168" s="496"/>
      <c r="E168" s="496"/>
      <c r="F168" s="496"/>
      <c r="G168" s="496"/>
      <c r="H168" s="496"/>
      <c r="I168" s="496"/>
      <c r="J168" s="496"/>
      <c r="K168" s="496"/>
      <c r="L168" s="496"/>
      <c r="M168" s="523"/>
      <c r="N168" s="413"/>
      <c r="P168" s="522" t="s">
        <v>128</v>
      </c>
      <c r="Q168" s="496"/>
      <c r="R168" s="496"/>
      <c r="S168" s="496"/>
      <c r="T168" s="496"/>
      <c r="U168" s="496"/>
      <c r="V168" s="496"/>
      <c r="W168" s="496"/>
      <c r="X168" s="496"/>
      <c r="Y168" s="496"/>
      <c r="Z168" s="496"/>
      <c r="AA168" s="496"/>
      <c r="AB168" s="496"/>
      <c r="AC168" s="496"/>
      <c r="AD168" s="523"/>
      <c r="AG168" s="522" t="s">
        <v>270</v>
      </c>
      <c r="AH168" s="496"/>
      <c r="AI168" s="496"/>
      <c r="AJ168" s="496"/>
      <c r="AK168" s="496"/>
      <c r="AL168" s="496"/>
      <c r="AM168" s="496"/>
      <c r="AN168" s="496"/>
      <c r="AO168" s="496"/>
      <c r="AP168" s="496"/>
      <c r="AQ168" s="496"/>
      <c r="AR168" s="496"/>
      <c r="AS168" s="496"/>
      <c r="AT168" s="496"/>
      <c r="AU168" s="523"/>
    </row>
    <row r="169" spans="1:47" s="165" customFormat="1" x14ac:dyDescent="0.35">
      <c r="A169" s="495" t="s">
        <v>228</v>
      </c>
      <c r="B169" s="491"/>
      <c r="C169" s="525"/>
      <c r="D169" s="525"/>
      <c r="E169" s="525"/>
      <c r="F169" s="525"/>
      <c r="G169" s="409" t="s">
        <v>229</v>
      </c>
      <c r="H169" s="525"/>
      <c r="I169" s="525"/>
      <c r="J169" s="525"/>
      <c r="K169" s="525"/>
      <c r="L169" s="525"/>
      <c r="M169" s="526"/>
      <c r="N169" s="432"/>
      <c r="P169" s="495" t="s">
        <v>228</v>
      </c>
      <c r="Q169" s="491"/>
      <c r="R169" s="525"/>
      <c r="S169" s="525"/>
      <c r="T169" s="525"/>
      <c r="U169" s="525"/>
      <c r="V169" s="525"/>
      <c r="W169" s="409" t="s">
        <v>229</v>
      </c>
      <c r="X169" s="525"/>
      <c r="Y169" s="525"/>
      <c r="Z169" s="525"/>
      <c r="AA169" s="525"/>
      <c r="AB169" s="525"/>
      <c r="AC169" s="525"/>
      <c r="AD169" s="526"/>
      <c r="AG169" s="495" t="s">
        <v>228</v>
      </c>
      <c r="AH169" s="491"/>
      <c r="AI169" s="525"/>
      <c r="AJ169" s="525"/>
      <c r="AK169" s="525"/>
      <c r="AL169" s="525"/>
      <c r="AM169" s="525"/>
      <c r="AN169" s="409" t="s">
        <v>229</v>
      </c>
      <c r="AO169" s="525"/>
      <c r="AP169" s="525"/>
      <c r="AQ169" s="525"/>
      <c r="AR169" s="525"/>
      <c r="AS169" s="525"/>
      <c r="AT169" s="525"/>
      <c r="AU169" s="526"/>
    </row>
    <row r="170" spans="1:47" x14ac:dyDescent="0.35">
      <c r="A170" s="522" t="s">
        <v>0</v>
      </c>
      <c r="B170" s="496"/>
      <c r="C170" s="512"/>
      <c r="D170" s="512"/>
      <c r="E170" s="512"/>
      <c r="F170" s="512"/>
      <c r="G170" s="512"/>
      <c r="H170" s="512"/>
      <c r="I170" s="512"/>
      <c r="J170" s="512"/>
      <c r="K170" s="512"/>
      <c r="L170" s="512"/>
      <c r="M170" s="527"/>
      <c r="P170" s="522" t="s">
        <v>0</v>
      </c>
      <c r="Q170" s="496"/>
      <c r="R170" s="617"/>
      <c r="S170" s="617"/>
      <c r="T170" s="617"/>
      <c r="U170" s="617"/>
      <c r="V170" s="617"/>
      <c r="W170" s="617"/>
      <c r="X170" s="617"/>
      <c r="Y170" s="617"/>
      <c r="Z170" s="617"/>
      <c r="AA170" s="617"/>
      <c r="AB170" s="617"/>
      <c r="AC170" s="617"/>
      <c r="AD170" s="618"/>
      <c r="AG170" s="522" t="s">
        <v>0</v>
      </c>
      <c r="AH170" s="496"/>
      <c r="AI170" s="617"/>
      <c r="AJ170" s="617"/>
      <c r="AK170" s="617"/>
      <c r="AL170" s="617"/>
      <c r="AM170" s="617"/>
      <c r="AN170" s="617"/>
      <c r="AO170" s="617"/>
      <c r="AP170" s="617"/>
      <c r="AQ170" s="617"/>
      <c r="AR170" s="617"/>
      <c r="AS170" s="617"/>
      <c r="AT170" s="617"/>
      <c r="AU170" s="618"/>
    </row>
    <row r="171" spans="1:47" x14ac:dyDescent="0.35">
      <c r="A171" s="522" t="s">
        <v>96</v>
      </c>
      <c r="B171" s="496"/>
      <c r="C171" s="512"/>
      <c r="D171" s="512"/>
      <c r="E171" s="512"/>
      <c r="F171" s="512"/>
      <c r="G171" s="512"/>
      <c r="H171" s="512"/>
      <c r="I171" s="512"/>
      <c r="J171" s="512"/>
      <c r="K171" s="512"/>
      <c r="L171" s="512"/>
      <c r="M171" s="527"/>
      <c r="P171" s="522" t="s">
        <v>96</v>
      </c>
      <c r="Q171" s="496"/>
      <c r="R171" s="617"/>
      <c r="S171" s="617"/>
      <c r="T171" s="617"/>
      <c r="U171" s="617"/>
      <c r="V171" s="617"/>
      <c r="W171" s="617"/>
      <c r="X171" s="617"/>
      <c r="Y171" s="617"/>
      <c r="Z171" s="617"/>
      <c r="AA171" s="617"/>
      <c r="AB171" s="617"/>
      <c r="AC171" s="617"/>
      <c r="AD171" s="618"/>
      <c r="AG171" s="522" t="s">
        <v>96</v>
      </c>
      <c r="AH171" s="496"/>
      <c r="AI171" s="617"/>
      <c r="AJ171" s="617"/>
      <c r="AK171" s="617"/>
      <c r="AL171" s="617"/>
      <c r="AM171" s="617"/>
      <c r="AN171" s="617"/>
      <c r="AO171" s="617"/>
      <c r="AP171" s="617"/>
      <c r="AQ171" s="617"/>
      <c r="AR171" s="617"/>
      <c r="AS171" s="617"/>
      <c r="AT171" s="617"/>
      <c r="AU171" s="618"/>
    </row>
    <row r="172" spans="1:47" ht="16" thickBot="1" x14ac:dyDescent="0.4">
      <c r="A172" s="540" t="s">
        <v>2</v>
      </c>
      <c r="B172" s="541"/>
      <c r="C172" s="528"/>
      <c r="D172" s="528"/>
      <c r="E172" s="528"/>
      <c r="F172" s="528"/>
      <c r="G172" s="528"/>
      <c r="H172" s="528"/>
      <c r="I172" s="528"/>
      <c r="J172" s="528"/>
      <c r="K172" s="528"/>
      <c r="L172" s="528"/>
      <c r="M172" s="529"/>
      <c r="P172" s="540" t="s">
        <v>2</v>
      </c>
      <c r="Q172" s="541"/>
      <c r="R172" s="494"/>
      <c r="S172" s="494"/>
      <c r="T172" s="494"/>
      <c r="U172" s="494"/>
      <c r="V172" s="494"/>
      <c r="W172" s="494"/>
      <c r="X172" s="494"/>
      <c r="Y172" s="494"/>
      <c r="Z172" s="494"/>
      <c r="AA172" s="494"/>
      <c r="AB172" s="494"/>
      <c r="AC172" s="494"/>
      <c r="AD172" s="619"/>
      <c r="AG172" s="540" t="s">
        <v>2</v>
      </c>
      <c r="AH172" s="541"/>
      <c r="AI172" s="494"/>
      <c r="AJ172" s="494"/>
      <c r="AK172" s="494"/>
      <c r="AL172" s="494"/>
      <c r="AM172" s="494"/>
      <c r="AN172" s="494"/>
      <c r="AO172" s="494"/>
      <c r="AP172" s="494"/>
      <c r="AQ172" s="494"/>
      <c r="AR172" s="494"/>
      <c r="AS172" s="494"/>
      <c r="AT172" s="494"/>
      <c r="AU172" s="619"/>
    </row>
    <row r="173" spans="1:47" ht="16" thickBot="1" x14ac:dyDescent="0.4">
      <c r="F173" s="357"/>
      <c r="G173" s="357"/>
    </row>
    <row r="174" spans="1:47" s="242" customFormat="1" x14ac:dyDescent="0.35">
      <c r="A174" s="502" t="s">
        <v>84</v>
      </c>
      <c r="B174" s="503"/>
      <c r="C174" s="503"/>
      <c r="D174" s="503"/>
      <c r="E174" s="503"/>
      <c r="F174" s="503"/>
      <c r="G174" s="503"/>
      <c r="H174" s="503"/>
      <c r="I174" s="503"/>
      <c r="J174" s="503"/>
      <c r="K174" s="503"/>
      <c r="L174" s="503"/>
      <c r="M174" s="518"/>
      <c r="N174" s="413"/>
      <c r="P174" s="502" t="s">
        <v>84</v>
      </c>
      <c r="Q174" s="503"/>
      <c r="R174" s="503"/>
      <c r="S174" s="503"/>
      <c r="T174" s="503"/>
      <c r="U174" s="503"/>
      <c r="V174" s="503"/>
      <c r="W174" s="503"/>
      <c r="X174" s="503"/>
      <c r="Y174" s="503"/>
      <c r="Z174" s="503"/>
      <c r="AA174" s="503"/>
      <c r="AB174" s="503"/>
      <c r="AC174" s="503"/>
      <c r="AD174" s="518"/>
      <c r="AE174" s="413"/>
      <c r="AG174" s="502" t="s">
        <v>84</v>
      </c>
      <c r="AH174" s="503"/>
      <c r="AI174" s="503"/>
      <c r="AJ174" s="503"/>
      <c r="AK174" s="503"/>
      <c r="AL174" s="503"/>
      <c r="AM174" s="503"/>
      <c r="AN174" s="503"/>
      <c r="AO174" s="503"/>
      <c r="AP174" s="503"/>
      <c r="AQ174" s="503"/>
      <c r="AR174" s="503"/>
      <c r="AS174" s="503"/>
      <c r="AT174" s="503"/>
      <c r="AU174" s="518"/>
    </row>
    <row r="175" spans="1:47" s="242" customFormat="1" x14ac:dyDescent="0.35">
      <c r="A175" s="419"/>
      <c r="B175" s="412" t="s">
        <v>85</v>
      </c>
      <c r="C175" s="496" t="s">
        <v>13</v>
      </c>
      <c r="D175" s="496"/>
      <c r="E175" s="424" t="s">
        <v>14</v>
      </c>
      <c r="F175" s="412" t="s">
        <v>171</v>
      </c>
      <c r="G175" s="412" t="s">
        <v>68</v>
      </c>
      <c r="H175" s="422" t="s">
        <v>151</v>
      </c>
      <c r="I175" s="412" t="s">
        <v>80</v>
      </c>
      <c r="J175" s="412" t="s">
        <v>81</v>
      </c>
      <c r="K175" s="422" t="s">
        <v>82</v>
      </c>
      <c r="L175" s="412" t="s">
        <v>150</v>
      </c>
      <c r="M175" s="259" t="s">
        <v>18</v>
      </c>
      <c r="N175" s="413"/>
      <c r="P175" s="419"/>
      <c r="Q175" s="412" t="s">
        <v>85</v>
      </c>
      <c r="R175" s="496" t="s">
        <v>13</v>
      </c>
      <c r="S175" s="496"/>
      <c r="T175" s="424" t="s">
        <v>14</v>
      </c>
      <c r="U175" s="260" t="s">
        <v>111</v>
      </c>
      <c r="V175" s="424" t="s">
        <v>171</v>
      </c>
      <c r="W175" s="424" t="s">
        <v>68</v>
      </c>
      <c r="X175" s="260" t="s">
        <v>151</v>
      </c>
      <c r="Y175" s="424" t="s">
        <v>80</v>
      </c>
      <c r="Z175" s="424" t="s">
        <v>81</v>
      </c>
      <c r="AA175" s="260" t="s">
        <v>82</v>
      </c>
      <c r="AB175" s="424" t="s">
        <v>150</v>
      </c>
      <c r="AC175" s="260" t="s">
        <v>18</v>
      </c>
      <c r="AD175" s="267" t="s">
        <v>114</v>
      </c>
      <c r="AE175" s="413"/>
      <c r="AG175" s="419"/>
      <c r="AH175" s="412" t="s">
        <v>85</v>
      </c>
      <c r="AI175" s="496" t="s">
        <v>13</v>
      </c>
      <c r="AJ175" s="496"/>
      <c r="AK175" s="424" t="s">
        <v>14</v>
      </c>
      <c r="AL175" s="260" t="s">
        <v>111</v>
      </c>
      <c r="AM175" s="424" t="s">
        <v>171</v>
      </c>
      <c r="AN175" s="424" t="s">
        <v>68</v>
      </c>
      <c r="AO175" s="260" t="s">
        <v>151</v>
      </c>
      <c r="AP175" s="424" t="s">
        <v>80</v>
      </c>
      <c r="AQ175" s="424" t="s">
        <v>81</v>
      </c>
      <c r="AR175" s="260" t="s">
        <v>82</v>
      </c>
      <c r="AS175" s="424" t="s">
        <v>150</v>
      </c>
      <c r="AT175" s="260" t="s">
        <v>213</v>
      </c>
      <c r="AU175" s="267" t="s">
        <v>260</v>
      </c>
    </row>
    <row r="176" spans="1:47" x14ac:dyDescent="0.35">
      <c r="A176" s="415">
        <v>1</v>
      </c>
      <c r="B176" s="420"/>
      <c r="C176" s="491"/>
      <c r="D176" s="491"/>
      <c r="E176" s="423"/>
      <c r="F176" s="234">
        <v>0</v>
      </c>
      <c r="G176" s="234">
        <v>0</v>
      </c>
      <c r="H176" s="235">
        <f>SUM(F176:G176)</f>
        <v>0</v>
      </c>
      <c r="I176" s="234">
        <v>0</v>
      </c>
      <c r="J176" s="234">
        <v>0</v>
      </c>
      <c r="K176" s="235">
        <f>SUM(I176:J176)</f>
        <v>0</v>
      </c>
      <c r="L176" s="234">
        <v>0</v>
      </c>
      <c r="M176" s="236">
        <f>SUM(H176, K176, L176)</f>
        <v>0</v>
      </c>
      <c r="N176" s="222"/>
      <c r="P176" s="415">
        <v>1</v>
      </c>
      <c r="Q176" s="420"/>
      <c r="R176" s="491"/>
      <c r="S176" s="491"/>
      <c r="T176" s="409"/>
      <c r="U176" s="162">
        <f>AU96</f>
        <v>0</v>
      </c>
      <c r="V176" s="234">
        <v>0</v>
      </c>
      <c r="W176" s="234">
        <v>0</v>
      </c>
      <c r="X176" s="295">
        <f>SUM(V176:W176)</f>
        <v>0</v>
      </c>
      <c r="Y176" s="234">
        <v>0</v>
      </c>
      <c r="Z176" s="234">
        <v>0</v>
      </c>
      <c r="AA176" s="295">
        <f>SUM(Y176:Z176)</f>
        <v>0</v>
      </c>
      <c r="AB176" s="234">
        <v>0</v>
      </c>
      <c r="AC176" s="295">
        <f>SUM(X176, AA176, AB176)</f>
        <v>0</v>
      </c>
      <c r="AD176" s="296">
        <f>M176-AC176</f>
        <v>0</v>
      </c>
      <c r="AE176" s="222"/>
      <c r="AG176" s="415">
        <v>1</v>
      </c>
      <c r="AH176" s="420"/>
      <c r="AI176" s="491"/>
      <c r="AJ176" s="491"/>
      <c r="AK176" s="409"/>
      <c r="AL176" s="307">
        <f>AU96</f>
        <v>0</v>
      </c>
      <c r="AM176" s="234">
        <v>0</v>
      </c>
      <c r="AN176" s="234">
        <v>0</v>
      </c>
      <c r="AO176" s="277">
        <f>SUM(AM176:AN176)</f>
        <v>0</v>
      </c>
      <c r="AP176" s="234">
        <v>0</v>
      </c>
      <c r="AQ176" s="234">
        <v>0</v>
      </c>
      <c r="AR176" s="277">
        <f>SUM(AP176:AQ176)</f>
        <v>0</v>
      </c>
      <c r="AS176" s="234">
        <v>0</v>
      </c>
      <c r="AT176" s="277">
        <f>SUM(AO176, AR176, AS176)</f>
        <v>0</v>
      </c>
      <c r="AU176" s="278">
        <f>IF($S$233&lt;&gt;0, AC176+AL176-AT176, M176+AL176-AT176)</f>
        <v>0</v>
      </c>
    </row>
    <row r="177" spans="1:48" x14ac:dyDescent="0.35">
      <c r="A177" s="415">
        <v>2</v>
      </c>
      <c r="B177" s="420"/>
      <c r="C177" s="491"/>
      <c r="D177" s="491"/>
      <c r="E177" s="423"/>
      <c r="F177" s="234">
        <v>0</v>
      </c>
      <c r="G177" s="234">
        <v>0</v>
      </c>
      <c r="H177" s="235">
        <f t="shared" ref="H177:H182" si="134">SUM(F177:G177)</f>
        <v>0</v>
      </c>
      <c r="I177" s="234">
        <v>0</v>
      </c>
      <c r="J177" s="234">
        <v>0</v>
      </c>
      <c r="K177" s="235">
        <f t="shared" ref="K177:K182" si="135">SUM(I177:J177)</f>
        <v>0</v>
      </c>
      <c r="L177" s="234">
        <v>0</v>
      </c>
      <c r="M177" s="236">
        <f t="shared" ref="M177:M182" si="136">SUM(H177, K177, L177)</f>
        <v>0</v>
      </c>
      <c r="N177" s="222"/>
      <c r="P177" s="415">
        <v>2</v>
      </c>
      <c r="Q177" s="420"/>
      <c r="R177" s="491"/>
      <c r="S177" s="491"/>
      <c r="T177" s="409"/>
      <c r="U177" s="162">
        <f t="shared" ref="U177:U183" si="137">AU97</f>
        <v>0</v>
      </c>
      <c r="V177" s="234">
        <v>0</v>
      </c>
      <c r="W177" s="234">
        <v>0</v>
      </c>
      <c r="X177" s="295">
        <f t="shared" ref="X177:X182" si="138">SUM(V177:W177)</f>
        <v>0</v>
      </c>
      <c r="Y177" s="234">
        <v>0</v>
      </c>
      <c r="Z177" s="234">
        <v>0</v>
      </c>
      <c r="AA177" s="295">
        <f t="shared" ref="AA177:AA182" si="139">SUM(Y177:Z177)</f>
        <v>0</v>
      </c>
      <c r="AB177" s="234">
        <v>0</v>
      </c>
      <c r="AC177" s="295">
        <f t="shared" ref="AC177:AC182" si="140">SUM(X177, AA177, AB177)</f>
        <v>0</v>
      </c>
      <c r="AD177" s="296">
        <f t="shared" ref="AD177:AD182" si="141">M177-AC177</f>
        <v>0</v>
      </c>
      <c r="AE177" s="222"/>
      <c r="AG177" s="415">
        <v>2</v>
      </c>
      <c r="AH177" s="420"/>
      <c r="AI177" s="491"/>
      <c r="AJ177" s="491"/>
      <c r="AK177" s="409"/>
      <c r="AL177" s="307">
        <f t="shared" ref="AL177:AL183" si="142">AU97</f>
        <v>0</v>
      </c>
      <c r="AM177" s="234">
        <v>0</v>
      </c>
      <c r="AN177" s="234">
        <v>0</v>
      </c>
      <c r="AO177" s="277">
        <f t="shared" ref="AO177:AO182" si="143">SUM(AM177:AN177)</f>
        <v>0</v>
      </c>
      <c r="AP177" s="234">
        <v>0</v>
      </c>
      <c r="AQ177" s="234">
        <v>0</v>
      </c>
      <c r="AR177" s="277">
        <f t="shared" ref="AR177:AR182" si="144">SUM(AP177:AQ177)</f>
        <v>0</v>
      </c>
      <c r="AS177" s="234">
        <v>0</v>
      </c>
      <c r="AT177" s="277">
        <f t="shared" ref="AT177:AT182" si="145">SUM(AO177, AR177, AS177)</f>
        <v>0</v>
      </c>
      <c r="AU177" s="278">
        <f>IF($S$233&lt;&gt;0, AC177+AL177-AT177, M177+AL177-AT177)</f>
        <v>0</v>
      </c>
    </row>
    <row r="178" spans="1:48" x14ac:dyDescent="0.35">
      <c r="A178" s="415">
        <v>3</v>
      </c>
      <c r="B178" s="420"/>
      <c r="C178" s="491"/>
      <c r="D178" s="491"/>
      <c r="E178" s="423"/>
      <c r="F178" s="234">
        <v>0</v>
      </c>
      <c r="G178" s="234">
        <v>0</v>
      </c>
      <c r="H178" s="235">
        <f t="shared" si="134"/>
        <v>0</v>
      </c>
      <c r="I178" s="234">
        <v>0</v>
      </c>
      <c r="J178" s="234">
        <v>0</v>
      </c>
      <c r="K178" s="235">
        <f t="shared" si="135"/>
        <v>0</v>
      </c>
      <c r="L178" s="234">
        <v>0</v>
      </c>
      <c r="M178" s="236">
        <f t="shared" si="136"/>
        <v>0</v>
      </c>
      <c r="N178" s="222"/>
      <c r="P178" s="415">
        <v>3</v>
      </c>
      <c r="Q178" s="420"/>
      <c r="R178" s="491"/>
      <c r="S178" s="491"/>
      <c r="T178" s="409"/>
      <c r="U178" s="162">
        <f t="shared" si="137"/>
        <v>0</v>
      </c>
      <c r="V178" s="234">
        <v>0</v>
      </c>
      <c r="W178" s="234">
        <v>0</v>
      </c>
      <c r="X178" s="295">
        <f t="shared" si="138"/>
        <v>0</v>
      </c>
      <c r="Y178" s="234">
        <v>0</v>
      </c>
      <c r="Z178" s="234">
        <v>0</v>
      </c>
      <c r="AA178" s="295">
        <f t="shared" si="139"/>
        <v>0</v>
      </c>
      <c r="AB178" s="234">
        <v>0</v>
      </c>
      <c r="AC178" s="295">
        <f t="shared" si="140"/>
        <v>0</v>
      </c>
      <c r="AD178" s="296">
        <f t="shared" si="141"/>
        <v>0</v>
      </c>
      <c r="AE178" s="222"/>
      <c r="AG178" s="415">
        <v>3</v>
      </c>
      <c r="AH178" s="420"/>
      <c r="AI178" s="491"/>
      <c r="AJ178" s="491"/>
      <c r="AK178" s="409"/>
      <c r="AL178" s="307">
        <f t="shared" si="142"/>
        <v>0</v>
      </c>
      <c r="AM178" s="234">
        <v>0</v>
      </c>
      <c r="AN178" s="234">
        <v>0</v>
      </c>
      <c r="AO178" s="277">
        <f t="shared" si="143"/>
        <v>0</v>
      </c>
      <c r="AP178" s="234">
        <v>0</v>
      </c>
      <c r="AQ178" s="234">
        <v>0</v>
      </c>
      <c r="AR178" s="277">
        <f t="shared" si="144"/>
        <v>0</v>
      </c>
      <c r="AS178" s="234">
        <v>0</v>
      </c>
      <c r="AT178" s="277">
        <f t="shared" si="145"/>
        <v>0</v>
      </c>
      <c r="AU178" s="278">
        <f t="shared" ref="AU178:AU183" si="146">IF($S$233&lt;&gt;0, AC178+AL178-AT178, M178+AL178-AT178)</f>
        <v>0</v>
      </c>
    </row>
    <row r="179" spans="1:48" x14ac:dyDescent="0.35">
      <c r="A179" s="415">
        <v>4</v>
      </c>
      <c r="B179" s="420"/>
      <c r="C179" s="491"/>
      <c r="D179" s="491"/>
      <c r="E179" s="423"/>
      <c r="F179" s="234">
        <v>0</v>
      </c>
      <c r="G179" s="234">
        <v>0</v>
      </c>
      <c r="H179" s="235">
        <f>SUM(F179:G179)</f>
        <v>0</v>
      </c>
      <c r="I179" s="234">
        <v>0</v>
      </c>
      <c r="J179" s="234">
        <v>0</v>
      </c>
      <c r="K179" s="235">
        <f>SUM(I179:J179)</f>
        <v>0</v>
      </c>
      <c r="L179" s="234">
        <v>0</v>
      </c>
      <c r="M179" s="236">
        <f>SUM(H179, K179, L179)</f>
        <v>0</v>
      </c>
      <c r="N179" s="222"/>
      <c r="P179" s="415">
        <v>4</v>
      </c>
      <c r="Q179" s="420"/>
      <c r="R179" s="491"/>
      <c r="S179" s="491"/>
      <c r="T179" s="409"/>
      <c r="U179" s="162">
        <f t="shared" si="137"/>
        <v>0</v>
      </c>
      <c r="V179" s="234">
        <v>0</v>
      </c>
      <c r="W179" s="234">
        <v>0</v>
      </c>
      <c r="X179" s="295">
        <f t="shared" si="138"/>
        <v>0</v>
      </c>
      <c r="Y179" s="234">
        <v>0</v>
      </c>
      <c r="Z179" s="234">
        <v>0</v>
      </c>
      <c r="AA179" s="295">
        <f t="shared" si="139"/>
        <v>0</v>
      </c>
      <c r="AB179" s="234">
        <v>0</v>
      </c>
      <c r="AC179" s="295">
        <f t="shared" si="140"/>
        <v>0</v>
      </c>
      <c r="AD179" s="296">
        <f t="shared" si="141"/>
        <v>0</v>
      </c>
      <c r="AE179" s="222"/>
      <c r="AG179" s="415">
        <v>4</v>
      </c>
      <c r="AH179" s="420"/>
      <c r="AI179" s="491"/>
      <c r="AJ179" s="491"/>
      <c r="AK179" s="409"/>
      <c r="AL179" s="307">
        <f t="shared" si="142"/>
        <v>0</v>
      </c>
      <c r="AM179" s="234">
        <v>0</v>
      </c>
      <c r="AN179" s="234">
        <v>0</v>
      </c>
      <c r="AO179" s="277">
        <f t="shared" si="143"/>
        <v>0</v>
      </c>
      <c r="AP179" s="234">
        <v>0</v>
      </c>
      <c r="AQ179" s="234">
        <v>0</v>
      </c>
      <c r="AR179" s="277">
        <f t="shared" si="144"/>
        <v>0</v>
      </c>
      <c r="AS179" s="234">
        <v>0</v>
      </c>
      <c r="AT179" s="277">
        <f t="shared" si="145"/>
        <v>0</v>
      </c>
      <c r="AU179" s="278">
        <f t="shared" si="146"/>
        <v>0</v>
      </c>
    </row>
    <row r="180" spans="1:48" x14ac:dyDescent="0.35">
      <c r="A180" s="415">
        <v>5</v>
      </c>
      <c r="B180" s="420"/>
      <c r="C180" s="491"/>
      <c r="D180" s="491"/>
      <c r="E180" s="423"/>
      <c r="F180" s="234">
        <v>0</v>
      </c>
      <c r="G180" s="234">
        <v>0</v>
      </c>
      <c r="H180" s="235">
        <f t="shared" si="134"/>
        <v>0</v>
      </c>
      <c r="I180" s="234">
        <v>0</v>
      </c>
      <c r="J180" s="234">
        <v>0</v>
      </c>
      <c r="K180" s="235">
        <f t="shared" si="135"/>
        <v>0</v>
      </c>
      <c r="L180" s="234">
        <v>0</v>
      </c>
      <c r="M180" s="236">
        <f t="shared" si="136"/>
        <v>0</v>
      </c>
      <c r="N180" s="222"/>
      <c r="P180" s="415">
        <v>5</v>
      </c>
      <c r="Q180" s="420"/>
      <c r="R180" s="491"/>
      <c r="S180" s="491"/>
      <c r="T180" s="409"/>
      <c r="U180" s="162">
        <f t="shared" si="137"/>
        <v>0</v>
      </c>
      <c r="V180" s="234">
        <v>0</v>
      </c>
      <c r="W180" s="234">
        <v>0</v>
      </c>
      <c r="X180" s="295">
        <f t="shared" si="138"/>
        <v>0</v>
      </c>
      <c r="Y180" s="234">
        <v>0</v>
      </c>
      <c r="Z180" s="234">
        <v>0</v>
      </c>
      <c r="AA180" s="295">
        <f t="shared" si="139"/>
        <v>0</v>
      </c>
      <c r="AB180" s="234">
        <v>0</v>
      </c>
      <c r="AC180" s="295">
        <f t="shared" si="140"/>
        <v>0</v>
      </c>
      <c r="AD180" s="296">
        <f t="shared" si="141"/>
        <v>0</v>
      </c>
      <c r="AE180" s="222"/>
      <c r="AG180" s="415">
        <v>5</v>
      </c>
      <c r="AH180" s="420"/>
      <c r="AI180" s="491"/>
      <c r="AJ180" s="491"/>
      <c r="AK180" s="409"/>
      <c r="AL180" s="307">
        <f t="shared" si="142"/>
        <v>0</v>
      </c>
      <c r="AM180" s="234">
        <v>0</v>
      </c>
      <c r="AN180" s="234">
        <v>0</v>
      </c>
      <c r="AO180" s="277">
        <f t="shared" si="143"/>
        <v>0</v>
      </c>
      <c r="AP180" s="234">
        <v>0</v>
      </c>
      <c r="AQ180" s="234">
        <v>0</v>
      </c>
      <c r="AR180" s="277">
        <f t="shared" si="144"/>
        <v>0</v>
      </c>
      <c r="AS180" s="234">
        <v>0</v>
      </c>
      <c r="AT180" s="277">
        <f t="shared" si="145"/>
        <v>0</v>
      </c>
      <c r="AU180" s="278">
        <f t="shared" si="146"/>
        <v>0</v>
      </c>
    </row>
    <row r="181" spans="1:48" x14ac:dyDescent="0.35">
      <c r="A181" s="415">
        <v>6</v>
      </c>
      <c r="B181" s="420"/>
      <c r="C181" s="491"/>
      <c r="D181" s="491"/>
      <c r="E181" s="423"/>
      <c r="F181" s="234">
        <v>0</v>
      </c>
      <c r="G181" s="234">
        <v>0</v>
      </c>
      <c r="H181" s="235">
        <f t="shared" si="134"/>
        <v>0</v>
      </c>
      <c r="I181" s="234">
        <v>0</v>
      </c>
      <c r="J181" s="234">
        <v>0</v>
      </c>
      <c r="K181" s="235">
        <f t="shared" si="135"/>
        <v>0</v>
      </c>
      <c r="L181" s="234">
        <v>0</v>
      </c>
      <c r="M181" s="236">
        <f t="shared" si="136"/>
        <v>0</v>
      </c>
      <c r="N181" s="222"/>
      <c r="P181" s="415">
        <v>6</v>
      </c>
      <c r="Q181" s="420"/>
      <c r="R181" s="491"/>
      <c r="S181" s="491"/>
      <c r="T181" s="409"/>
      <c r="U181" s="162">
        <f t="shared" si="137"/>
        <v>0</v>
      </c>
      <c r="V181" s="234">
        <v>0</v>
      </c>
      <c r="W181" s="234">
        <v>0</v>
      </c>
      <c r="X181" s="295">
        <f t="shared" si="138"/>
        <v>0</v>
      </c>
      <c r="Y181" s="234">
        <v>0</v>
      </c>
      <c r="Z181" s="234">
        <v>0</v>
      </c>
      <c r="AA181" s="295">
        <f t="shared" si="139"/>
        <v>0</v>
      </c>
      <c r="AB181" s="234">
        <v>0</v>
      </c>
      <c r="AC181" s="295">
        <f t="shared" si="140"/>
        <v>0</v>
      </c>
      <c r="AD181" s="296">
        <f t="shared" si="141"/>
        <v>0</v>
      </c>
      <c r="AE181" s="222"/>
      <c r="AG181" s="415">
        <v>6</v>
      </c>
      <c r="AH181" s="420"/>
      <c r="AI181" s="491"/>
      <c r="AJ181" s="491"/>
      <c r="AK181" s="409"/>
      <c r="AL181" s="307">
        <f t="shared" si="142"/>
        <v>0</v>
      </c>
      <c r="AM181" s="234">
        <v>0</v>
      </c>
      <c r="AN181" s="234">
        <v>0</v>
      </c>
      <c r="AO181" s="277">
        <f t="shared" si="143"/>
        <v>0</v>
      </c>
      <c r="AP181" s="234">
        <v>0</v>
      </c>
      <c r="AQ181" s="234">
        <v>0</v>
      </c>
      <c r="AR181" s="277">
        <f t="shared" si="144"/>
        <v>0</v>
      </c>
      <c r="AS181" s="234">
        <v>0</v>
      </c>
      <c r="AT181" s="277">
        <f t="shared" si="145"/>
        <v>0</v>
      </c>
      <c r="AU181" s="278">
        <f t="shared" si="146"/>
        <v>0</v>
      </c>
    </row>
    <row r="182" spans="1:48" x14ac:dyDescent="0.35">
      <c r="A182" s="620" t="s">
        <v>180</v>
      </c>
      <c r="B182" s="617"/>
      <c r="C182" s="532">
        <v>0</v>
      </c>
      <c r="D182" s="532"/>
      <c r="E182" s="423"/>
      <c r="F182" s="234">
        <v>0</v>
      </c>
      <c r="G182" s="234">
        <v>0</v>
      </c>
      <c r="H182" s="235">
        <f t="shared" si="134"/>
        <v>0</v>
      </c>
      <c r="I182" s="234">
        <v>0</v>
      </c>
      <c r="J182" s="234">
        <v>0</v>
      </c>
      <c r="K182" s="235">
        <f t="shared" si="135"/>
        <v>0</v>
      </c>
      <c r="L182" s="234">
        <v>0</v>
      </c>
      <c r="M182" s="236">
        <f t="shared" si="136"/>
        <v>0</v>
      </c>
      <c r="N182" s="222"/>
      <c r="P182" s="620" t="s">
        <v>180</v>
      </c>
      <c r="Q182" s="617"/>
      <c r="R182" s="532">
        <v>0</v>
      </c>
      <c r="S182" s="532"/>
      <c r="T182" s="409"/>
      <c r="U182" s="162">
        <f t="shared" si="137"/>
        <v>0</v>
      </c>
      <c r="V182" s="234">
        <v>0</v>
      </c>
      <c r="W182" s="234">
        <v>0</v>
      </c>
      <c r="X182" s="295">
        <f t="shared" si="138"/>
        <v>0</v>
      </c>
      <c r="Y182" s="234">
        <v>0</v>
      </c>
      <c r="Z182" s="234">
        <v>0</v>
      </c>
      <c r="AA182" s="295">
        <f t="shared" si="139"/>
        <v>0</v>
      </c>
      <c r="AB182" s="234">
        <v>0</v>
      </c>
      <c r="AC182" s="295">
        <f t="shared" si="140"/>
        <v>0</v>
      </c>
      <c r="AD182" s="296">
        <f t="shared" si="141"/>
        <v>0</v>
      </c>
      <c r="AE182" s="222"/>
      <c r="AG182" s="620" t="s">
        <v>180</v>
      </c>
      <c r="AH182" s="617"/>
      <c r="AI182" s="532">
        <v>0</v>
      </c>
      <c r="AJ182" s="532"/>
      <c r="AK182" s="409"/>
      <c r="AL182" s="307">
        <f t="shared" si="142"/>
        <v>0</v>
      </c>
      <c r="AM182" s="234">
        <v>0</v>
      </c>
      <c r="AN182" s="234">
        <v>0</v>
      </c>
      <c r="AO182" s="277">
        <f t="shared" si="143"/>
        <v>0</v>
      </c>
      <c r="AP182" s="234">
        <v>0</v>
      </c>
      <c r="AQ182" s="234">
        <v>0</v>
      </c>
      <c r="AR182" s="277">
        <f t="shared" si="144"/>
        <v>0</v>
      </c>
      <c r="AS182" s="234">
        <v>0</v>
      </c>
      <c r="AT182" s="277">
        <f t="shared" si="145"/>
        <v>0</v>
      </c>
      <c r="AU182" s="278">
        <f t="shared" si="146"/>
        <v>0</v>
      </c>
    </row>
    <row r="183" spans="1:48" ht="16" thickBot="1" x14ac:dyDescent="0.4">
      <c r="A183" s="493" t="s">
        <v>207</v>
      </c>
      <c r="B183" s="494"/>
      <c r="C183" s="497">
        <f>COUNTA(B176:B181)+C182</f>
        <v>0</v>
      </c>
      <c r="D183" s="497"/>
      <c r="E183" s="411"/>
      <c r="F183" s="250">
        <f>SUM(F176:F182)</f>
        <v>0</v>
      </c>
      <c r="G183" s="250">
        <f>SUM(G176:G182)</f>
        <v>0</v>
      </c>
      <c r="H183" s="250">
        <f t="shared" ref="H183:L183" si="147">SUM(H176:H182)</f>
        <v>0</v>
      </c>
      <c r="I183" s="250">
        <f t="shared" si="147"/>
        <v>0</v>
      </c>
      <c r="J183" s="250">
        <f>SUM(J176:J182)</f>
        <v>0</v>
      </c>
      <c r="K183" s="250">
        <f t="shared" si="147"/>
        <v>0</v>
      </c>
      <c r="L183" s="250">
        <f t="shared" si="147"/>
        <v>0</v>
      </c>
      <c r="M183" s="237">
        <f>SUM(M176:M182)</f>
        <v>0</v>
      </c>
      <c r="N183" s="222"/>
      <c r="P183" s="493" t="s">
        <v>207</v>
      </c>
      <c r="Q183" s="494"/>
      <c r="R183" s="498">
        <f>COUNTA(Q176:Q181)+R182</f>
        <v>0</v>
      </c>
      <c r="S183" s="498"/>
      <c r="T183" s="411"/>
      <c r="U183" s="339">
        <f t="shared" si="137"/>
        <v>0</v>
      </c>
      <c r="V183" s="293">
        <f>SUM(V176:V182)</f>
        <v>0</v>
      </c>
      <c r="W183" s="293">
        <f>SUM(W176:W182)</f>
        <v>0</v>
      </c>
      <c r="X183" s="293">
        <f t="shared" ref="X183:AB183" si="148">SUM(X176:X182)</f>
        <v>0</v>
      </c>
      <c r="Y183" s="293">
        <f t="shared" si="148"/>
        <v>0</v>
      </c>
      <c r="Z183" s="293">
        <f t="shared" si="148"/>
        <v>0</v>
      </c>
      <c r="AA183" s="293">
        <f t="shared" si="148"/>
        <v>0</v>
      </c>
      <c r="AB183" s="293">
        <f t="shared" si="148"/>
        <v>0</v>
      </c>
      <c r="AC183" s="293">
        <f>SUM(AC176:AC182)</f>
        <v>0</v>
      </c>
      <c r="AD183" s="294">
        <f>SUM(AD176:AD182)</f>
        <v>0</v>
      </c>
      <c r="AE183" s="222"/>
      <c r="AG183" s="493" t="s">
        <v>207</v>
      </c>
      <c r="AH183" s="494"/>
      <c r="AI183" s="543">
        <f>COUNTA(AH176:AH181)+AI182</f>
        <v>0</v>
      </c>
      <c r="AJ183" s="543"/>
      <c r="AK183" s="411"/>
      <c r="AL183" s="337">
        <f t="shared" si="142"/>
        <v>0</v>
      </c>
      <c r="AM183" s="275">
        <f>SUM(AM176:AM182)</f>
        <v>0</v>
      </c>
      <c r="AN183" s="275">
        <f>SUM(AN176:AN182)</f>
        <v>0</v>
      </c>
      <c r="AO183" s="275">
        <f t="shared" ref="AO183:AT183" si="149">SUM(AO176:AO182)</f>
        <v>0</v>
      </c>
      <c r="AP183" s="275">
        <f t="shared" si="149"/>
        <v>0</v>
      </c>
      <c r="AQ183" s="275">
        <f t="shared" si="149"/>
        <v>0</v>
      </c>
      <c r="AR183" s="275">
        <f t="shared" si="149"/>
        <v>0</v>
      </c>
      <c r="AS183" s="275">
        <f t="shared" si="149"/>
        <v>0</v>
      </c>
      <c r="AT183" s="275">
        <f t="shared" si="149"/>
        <v>0</v>
      </c>
      <c r="AU183" s="276">
        <f t="shared" si="146"/>
        <v>0</v>
      </c>
      <c r="AV183" s="358"/>
    </row>
    <row r="184" spans="1:48" ht="3.75" customHeight="1" thickBot="1" x14ac:dyDescent="0.4">
      <c r="F184" s="357"/>
      <c r="G184" s="357"/>
      <c r="Y184" s="163"/>
      <c r="Z184" s="163"/>
      <c r="AA184" s="163"/>
      <c r="AB184" s="163"/>
      <c r="AC184" s="163"/>
      <c r="AD184" s="163"/>
      <c r="AE184" s="358"/>
    </row>
    <row r="185" spans="1:48" s="242" customFormat="1" x14ac:dyDescent="0.35">
      <c r="A185" s="502" t="s">
        <v>186</v>
      </c>
      <c r="B185" s="503"/>
      <c r="C185" s="503"/>
      <c r="D185" s="503"/>
      <c r="E185" s="503"/>
      <c r="F185" s="503"/>
      <c r="G185" s="503"/>
      <c r="H185" s="503"/>
      <c r="I185" s="503"/>
      <c r="J185" s="503"/>
      <c r="K185" s="503"/>
      <c r="L185" s="503"/>
      <c r="M185" s="518"/>
      <c r="N185" s="413"/>
      <c r="P185" s="502" t="s">
        <v>186</v>
      </c>
      <c r="Q185" s="503"/>
      <c r="R185" s="503"/>
      <c r="S185" s="503"/>
      <c r="T185" s="503"/>
      <c r="U185" s="503"/>
      <c r="V185" s="503"/>
      <c r="W185" s="503"/>
      <c r="X185" s="503"/>
      <c r="Y185" s="503"/>
      <c r="Z185" s="503"/>
      <c r="AA185" s="503"/>
      <c r="AB185" s="503"/>
      <c r="AC185" s="503"/>
      <c r="AD185" s="418"/>
      <c r="AE185" s="413"/>
      <c r="AG185" s="502" t="s">
        <v>186</v>
      </c>
      <c r="AH185" s="503"/>
      <c r="AI185" s="503"/>
      <c r="AJ185" s="503"/>
      <c r="AK185" s="503"/>
      <c r="AL185" s="503"/>
      <c r="AM185" s="503"/>
      <c r="AN185" s="503"/>
      <c r="AO185" s="503"/>
      <c r="AP185" s="503"/>
      <c r="AQ185" s="503"/>
      <c r="AR185" s="503"/>
      <c r="AS185" s="503"/>
      <c r="AT185" s="503"/>
      <c r="AU185" s="418"/>
    </row>
    <row r="186" spans="1:48" s="242" customFormat="1" ht="31.5" customHeight="1" x14ac:dyDescent="0.35">
      <c r="A186" s="534" t="s">
        <v>188</v>
      </c>
      <c r="B186" s="533"/>
      <c r="C186" s="533" t="s">
        <v>13</v>
      </c>
      <c r="D186" s="533"/>
      <c r="E186" s="424" t="s">
        <v>14</v>
      </c>
      <c r="F186" s="412" t="s">
        <v>171</v>
      </c>
      <c r="G186" s="412" t="s">
        <v>68</v>
      </c>
      <c r="H186" s="422" t="s">
        <v>151</v>
      </c>
      <c r="I186" s="412" t="s">
        <v>80</v>
      </c>
      <c r="J186" s="412" t="s">
        <v>81</v>
      </c>
      <c r="K186" s="422" t="s">
        <v>82</v>
      </c>
      <c r="L186" s="412" t="s">
        <v>150</v>
      </c>
      <c r="M186" s="259" t="s">
        <v>18</v>
      </c>
      <c r="N186" s="413"/>
      <c r="P186" s="534" t="s">
        <v>188</v>
      </c>
      <c r="Q186" s="533"/>
      <c r="R186" s="533" t="s">
        <v>13</v>
      </c>
      <c r="S186" s="533"/>
      <c r="T186" s="424" t="s">
        <v>14</v>
      </c>
      <c r="U186" s="260" t="s">
        <v>111</v>
      </c>
      <c r="V186" s="424" t="s">
        <v>171</v>
      </c>
      <c r="W186" s="424" t="s">
        <v>68</v>
      </c>
      <c r="X186" s="260" t="s">
        <v>151</v>
      </c>
      <c r="Y186" s="424" t="s">
        <v>80</v>
      </c>
      <c r="Z186" s="424" t="s">
        <v>81</v>
      </c>
      <c r="AA186" s="260" t="s">
        <v>82</v>
      </c>
      <c r="AB186" s="424" t="s">
        <v>150</v>
      </c>
      <c r="AC186" s="260" t="s">
        <v>18</v>
      </c>
      <c r="AD186" s="267" t="s">
        <v>114</v>
      </c>
      <c r="AE186" s="413"/>
      <c r="AG186" s="534" t="s">
        <v>188</v>
      </c>
      <c r="AH186" s="533"/>
      <c r="AI186" s="533" t="s">
        <v>13</v>
      </c>
      <c r="AJ186" s="533"/>
      <c r="AK186" s="424" t="s">
        <v>14</v>
      </c>
      <c r="AL186" s="260" t="s">
        <v>111</v>
      </c>
      <c r="AM186" s="424" t="s">
        <v>171</v>
      </c>
      <c r="AN186" s="424" t="s">
        <v>68</v>
      </c>
      <c r="AO186" s="260" t="s">
        <v>151</v>
      </c>
      <c r="AP186" s="424" t="s">
        <v>80</v>
      </c>
      <c r="AQ186" s="424" t="s">
        <v>81</v>
      </c>
      <c r="AR186" s="260" t="s">
        <v>82</v>
      </c>
      <c r="AS186" s="424" t="s">
        <v>150</v>
      </c>
      <c r="AT186" s="260" t="s">
        <v>213</v>
      </c>
      <c r="AU186" s="267" t="s">
        <v>260</v>
      </c>
    </row>
    <row r="187" spans="1:48" x14ac:dyDescent="0.35">
      <c r="A187" s="495">
        <v>0</v>
      </c>
      <c r="B187" s="491"/>
      <c r="C187" s="496" t="s">
        <v>19</v>
      </c>
      <c r="D187" s="496"/>
      <c r="E187" s="409"/>
      <c r="F187" s="234">
        <v>0</v>
      </c>
      <c r="G187" s="234">
        <v>0</v>
      </c>
      <c r="H187" s="235">
        <f>SUM(F187:G187)</f>
        <v>0</v>
      </c>
      <c r="I187" s="234">
        <v>0</v>
      </c>
      <c r="J187" s="234">
        <v>0</v>
      </c>
      <c r="K187" s="235">
        <f>SUM(I187:J187)</f>
        <v>0</v>
      </c>
      <c r="L187" s="234">
        <v>0</v>
      </c>
      <c r="M187" s="236">
        <f>SUM(H187, K187, L187)</f>
        <v>0</v>
      </c>
      <c r="N187" s="223"/>
      <c r="P187" s="522">
        <v>0</v>
      </c>
      <c r="Q187" s="496"/>
      <c r="R187" s="496" t="s">
        <v>19</v>
      </c>
      <c r="S187" s="496"/>
      <c r="T187" s="409"/>
      <c r="U187" s="162">
        <f t="shared" ref="U187:U194" si="150">AU107</f>
        <v>0</v>
      </c>
      <c r="V187" s="234">
        <v>0</v>
      </c>
      <c r="W187" s="234">
        <v>0</v>
      </c>
      <c r="X187" s="295">
        <f>SUM(V187:W187)</f>
        <v>0</v>
      </c>
      <c r="Y187" s="234">
        <v>0</v>
      </c>
      <c r="Z187" s="234">
        <v>0</v>
      </c>
      <c r="AA187" s="295">
        <f>SUM(Y187:Z187)</f>
        <v>0</v>
      </c>
      <c r="AB187" s="234">
        <v>0</v>
      </c>
      <c r="AC187" s="295">
        <f>SUM(X187, AA187, AB187)</f>
        <v>0</v>
      </c>
      <c r="AD187" s="296">
        <f t="shared" ref="AD187:AD191" si="151">M187-AC187</f>
        <v>0</v>
      </c>
      <c r="AE187" s="223"/>
      <c r="AG187" s="522">
        <v>0</v>
      </c>
      <c r="AH187" s="496"/>
      <c r="AI187" s="496" t="s">
        <v>19</v>
      </c>
      <c r="AJ187" s="496"/>
      <c r="AK187" s="409"/>
      <c r="AL187" s="307">
        <f t="shared" ref="AL187:AL194" si="152">AU107</f>
        <v>0</v>
      </c>
      <c r="AM187" s="234">
        <v>0</v>
      </c>
      <c r="AN187" s="234">
        <v>0</v>
      </c>
      <c r="AO187" s="277">
        <f>SUM(AM187:AN187)</f>
        <v>0</v>
      </c>
      <c r="AP187" s="234">
        <v>0</v>
      </c>
      <c r="AQ187" s="234">
        <v>0</v>
      </c>
      <c r="AR187" s="277">
        <f>SUM(AP187:AQ187)</f>
        <v>0</v>
      </c>
      <c r="AS187" s="234">
        <v>0</v>
      </c>
      <c r="AT187" s="277">
        <f>SUM(AO187, AR187, AS187)</f>
        <v>0</v>
      </c>
      <c r="AU187" s="278">
        <f t="shared" ref="AU187:AU192" si="153">IF($S$233&lt;&gt;0, AC187+AL187-AT187, M187+AL187-AT187)</f>
        <v>0</v>
      </c>
    </row>
    <row r="188" spans="1:48" x14ac:dyDescent="0.35">
      <c r="A188" s="495">
        <v>0</v>
      </c>
      <c r="B188" s="491"/>
      <c r="C188" s="496" t="s">
        <v>20</v>
      </c>
      <c r="D188" s="496"/>
      <c r="E188" s="409"/>
      <c r="F188" s="234">
        <v>0</v>
      </c>
      <c r="G188" s="234">
        <v>0</v>
      </c>
      <c r="H188" s="235">
        <f t="shared" ref="H188:H191" si="154">SUM(F188:G188)</f>
        <v>0</v>
      </c>
      <c r="I188" s="234">
        <v>0</v>
      </c>
      <c r="J188" s="234">
        <v>0</v>
      </c>
      <c r="K188" s="235">
        <f t="shared" ref="K188:K191" si="155">SUM(I188:J188)</f>
        <v>0</v>
      </c>
      <c r="L188" s="234">
        <v>0</v>
      </c>
      <c r="M188" s="236">
        <f t="shared" ref="M188:M191" si="156">SUM(H188, K188, L188)</f>
        <v>0</v>
      </c>
      <c r="N188" s="223"/>
      <c r="P188" s="522">
        <v>0</v>
      </c>
      <c r="Q188" s="496"/>
      <c r="R188" s="496" t="s">
        <v>20</v>
      </c>
      <c r="S188" s="496"/>
      <c r="T188" s="409"/>
      <c r="U188" s="162">
        <f t="shared" si="150"/>
        <v>0</v>
      </c>
      <c r="V188" s="234">
        <v>0</v>
      </c>
      <c r="W188" s="234">
        <v>0</v>
      </c>
      <c r="X188" s="295">
        <f t="shared" ref="X188:X191" si="157">SUM(V188:W188)</f>
        <v>0</v>
      </c>
      <c r="Y188" s="234">
        <v>0</v>
      </c>
      <c r="Z188" s="234">
        <v>0</v>
      </c>
      <c r="AA188" s="295">
        <f t="shared" ref="AA188:AA191" si="158">SUM(Y188:Z188)</f>
        <v>0</v>
      </c>
      <c r="AB188" s="234">
        <v>0</v>
      </c>
      <c r="AC188" s="295">
        <f t="shared" ref="AC188:AC191" si="159">SUM(X188, AA188, AB188)</f>
        <v>0</v>
      </c>
      <c r="AD188" s="296">
        <f t="shared" si="151"/>
        <v>0</v>
      </c>
      <c r="AE188" s="223"/>
      <c r="AG188" s="522">
        <v>0</v>
      </c>
      <c r="AH188" s="496"/>
      <c r="AI188" s="496" t="s">
        <v>20</v>
      </c>
      <c r="AJ188" s="496"/>
      <c r="AK188" s="409"/>
      <c r="AL188" s="307">
        <f t="shared" si="152"/>
        <v>0</v>
      </c>
      <c r="AM188" s="234">
        <v>0</v>
      </c>
      <c r="AN188" s="234">
        <v>0</v>
      </c>
      <c r="AO188" s="277">
        <f t="shared" ref="AO188:AO191" si="160">SUM(AM188:AN188)</f>
        <v>0</v>
      </c>
      <c r="AP188" s="234">
        <v>0</v>
      </c>
      <c r="AQ188" s="234">
        <v>0</v>
      </c>
      <c r="AR188" s="277">
        <f t="shared" ref="AR188:AR191" si="161">SUM(AP188:AQ188)</f>
        <v>0</v>
      </c>
      <c r="AS188" s="234">
        <v>0</v>
      </c>
      <c r="AT188" s="277">
        <f t="shared" ref="AT188:AT191" si="162">SUM(AO188, AR188, AS188)</f>
        <v>0</v>
      </c>
      <c r="AU188" s="278">
        <f t="shared" si="153"/>
        <v>0</v>
      </c>
    </row>
    <row r="189" spans="1:48" x14ac:dyDescent="0.35">
      <c r="A189" s="495">
        <v>0</v>
      </c>
      <c r="B189" s="491"/>
      <c r="C189" s="496" t="s">
        <v>21</v>
      </c>
      <c r="D189" s="496"/>
      <c r="E189" s="409"/>
      <c r="F189" s="234">
        <v>0</v>
      </c>
      <c r="G189" s="234">
        <v>0</v>
      </c>
      <c r="H189" s="235">
        <f>SUM(F189:G189)</f>
        <v>0</v>
      </c>
      <c r="I189" s="234">
        <v>0</v>
      </c>
      <c r="J189" s="234">
        <v>0</v>
      </c>
      <c r="K189" s="235">
        <f t="shared" si="155"/>
        <v>0</v>
      </c>
      <c r="L189" s="234">
        <v>0</v>
      </c>
      <c r="M189" s="236">
        <f t="shared" si="156"/>
        <v>0</v>
      </c>
      <c r="N189" s="223"/>
      <c r="P189" s="522">
        <v>0</v>
      </c>
      <c r="Q189" s="496"/>
      <c r="R189" s="496" t="s">
        <v>21</v>
      </c>
      <c r="S189" s="496"/>
      <c r="T189" s="409"/>
      <c r="U189" s="162">
        <f t="shared" si="150"/>
        <v>0</v>
      </c>
      <c r="V189" s="234">
        <v>0</v>
      </c>
      <c r="W189" s="234">
        <v>0</v>
      </c>
      <c r="X189" s="295">
        <f t="shared" si="157"/>
        <v>0</v>
      </c>
      <c r="Y189" s="234">
        <v>0</v>
      </c>
      <c r="Z189" s="234">
        <v>0</v>
      </c>
      <c r="AA189" s="295">
        <f t="shared" si="158"/>
        <v>0</v>
      </c>
      <c r="AB189" s="234">
        <v>0</v>
      </c>
      <c r="AC189" s="295">
        <f t="shared" si="159"/>
        <v>0</v>
      </c>
      <c r="AD189" s="296">
        <f t="shared" si="151"/>
        <v>0</v>
      </c>
      <c r="AE189" s="223"/>
      <c r="AG189" s="522">
        <v>0</v>
      </c>
      <c r="AH189" s="496"/>
      <c r="AI189" s="496" t="s">
        <v>21</v>
      </c>
      <c r="AJ189" s="496"/>
      <c r="AK189" s="409"/>
      <c r="AL189" s="307">
        <f t="shared" si="152"/>
        <v>0</v>
      </c>
      <c r="AM189" s="234">
        <v>0</v>
      </c>
      <c r="AN189" s="234">
        <v>0</v>
      </c>
      <c r="AO189" s="277">
        <f t="shared" si="160"/>
        <v>0</v>
      </c>
      <c r="AP189" s="234">
        <v>0</v>
      </c>
      <c r="AQ189" s="234">
        <v>0</v>
      </c>
      <c r="AR189" s="277">
        <f t="shared" si="161"/>
        <v>0</v>
      </c>
      <c r="AS189" s="234">
        <v>0</v>
      </c>
      <c r="AT189" s="277">
        <f t="shared" si="162"/>
        <v>0</v>
      </c>
      <c r="AU189" s="278">
        <f t="shared" si="153"/>
        <v>0</v>
      </c>
    </row>
    <row r="190" spans="1:48" x14ac:dyDescent="0.35">
      <c r="A190" s="495">
        <v>0</v>
      </c>
      <c r="B190" s="491"/>
      <c r="C190" s="496" t="s">
        <v>22</v>
      </c>
      <c r="D190" s="496"/>
      <c r="E190" s="409"/>
      <c r="F190" s="234">
        <v>0</v>
      </c>
      <c r="G190" s="234">
        <v>0</v>
      </c>
      <c r="H190" s="235">
        <f t="shared" si="154"/>
        <v>0</v>
      </c>
      <c r="I190" s="234">
        <v>0</v>
      </c>
      <c r="J190" s="234">
        <v>0</v>
      </c>
      <c r="K190" s="235">
        <f t="shared" si="155"/>
        <v>0</v>
      </c>
      <c r="L190" s="234">
        <v>0</v>
      </c>
      <c r="M190" s="236">
        <f t="shared" si="156"/>
        <v>0</v>
      </c>
      <c r="N190" s="223"/>
      <c r="P190" s="522">
        <v>0</v>
      </c>
      <c r="Q190" s="496"/>
      <c r="R190" s="496" t="s">
        <v>22</v>
      </c>
      <c r="S190" s="496"/>
      <c r="T190" s="409"/>
      <c r="U190" s="162">
        <f t="shared" si="150"/>
        <v>0</v>
      </c>
      <c r="V190" s="234">
        <v>0</v>
      </c>
      <c r="W190" s="234">
        <v>0</v>
      </c>
      <c r="X190" s="295">
        <f t="shared" si="157"/>
        <v>0</v>
      </c>
      <c r="Y190" s="234">
        <v>0</v>
      </c>
      <c r="Z190" s="234">
        <v>0</v>
      </c>
      <c r="AA190" s="295">
        <f t="shared" si="158"/>
        <v>0</v>
      </c>
      <c r="AB190" s="234">
        <v>0</v>
      </c>
      <c r="AC190" s="295">
        <f t="shared" si="159"/>
        <v>0</v>
      </c>
      <c r="AD190" s="296">
        <f t="shared" si="151"/>
        <v>0</v>
      </c>
      <c r="AE190" s="223"/>
      <c r="AG190" s="522">
        <v>0</v>
      </c>
      <c r="AH190" s="496"/>
      <c r="AI190" s="496" t="s">
        <v>22</v>
      </c>
      <c r="AJ190" s="496"/>
      <c r="AK190" s="409"/>
      <c r="AL190" s="307">
        <f t="shared" si="152"/>
        <v>0</v>
      </c>
      <c r="AM190" s="234">
        <v>0</v>
      </c>
      <c r="AN190" s="234">
        <v>0</v>
      </c>
      <c r="AO190" s="277">
        <f t="shared" si="160"/>
        <v>0</v>
      </c>
      <c r="AP190" s="234">
        <v>0</v>
      </c>
      <c r="AQ190" s="234">
        <v>0</v>
      </c>
      <c r="AR190" s="277">
        <f t="shared" si="161"/>
        <v>0</v>
      </c>
      <c r="AS190" s="234">
        <v>0</v>
      </c>
      <c r="AT190" s="277">
        <f t="shared" si="162"/>
        <v>0</v>
      </c>
      <c r="AU190" s="278">
        <f>IF($S$233&lt;&gt;0, AC190+AL190-AT190, M190+AL190-AT190)</f>
        <v>0</v>
      </c>
    </row>
    <row r="191" spans="1:48" x14ac:dyDescent="0.35">
      <c r="A191" s="495">
        <v>0</v>
      </c>
      <c r="B191" s="491"/>
      <c r="C191" s="491" t="s">
        <v>23</v>
      </c>
      <c r="D191" s="491"/>
      <c r="E191" s="409"/>
      <c r="F191" s="234">
        <v>0</v>
      </c>
      <c r="G191" s="234">
        <v>0</v>
      </c>
      <c r="H191" s="235">
        <f t="shared" si="154"/>
        <v>0</v>
      </c>
      <c r="I191" s="234">
        <v>0</v>
      </c>
      <c r="J191" s="234">
        <v>0</v>
      </c>
      <c r="K191" s="235">
        <f t="shared" si="155"/>
        <v>0</v>
      </c>
      <c r="L191" s="234">
        <v>0</v>
      </c>
      <c r="M191" s="236">
        <f t="shared" si="156"/>
        <v>0</v>
      </c>
      <c r="N191" s="223"/>
      <c r="P191" s="522">
        <v>0</v>
      </c>
      <c r="Q191" s="496"/>
      <c r="R191" s="496" t="s">
        <v>23</v>
      </c>
      <c r="S191" s="496"/>
      <c r="T191" s="409"/>
      <c r="U191" s="162">
        <f t="shared" si="150"/>
        <v>0</v>
      </c>
      <c r="V191" s="234">
        <v>0</v>
      </c>
      <c r="W191" s="234">
        <v>0</v>
      </c>
      <c r="X191" s="295">
        <f t="shared" si="157"/>
        <v>0</v>
      </c>
      <c r="Y191" s="234">
        <v>0</v>
      </c>
      <c r="Z191" s="234">
        <v>0</v>
      </c>
      <c r="AA191" s="295">
        <f t="shared" si="158"/>
        <v>0</v>
      </c>
      <c r="AB191" s="234">
        <v>0</v>
      </c>
      <c r="AC191" s="295">
        <f t="shared" si="159"/>
        <v>0</v>
      </c>
      <c r="AD191" s="296">
        <f t="shared" si="151"/>
        <v>0</v>
      </c>
      <c r="AE191" s="223"/>
      <c r="AG191" s="522">
        <v>0</v>
      </c>
      <c r="AH191" s="496"/>
      <c r="AI191" s="496" t="s">
        <v>23</v>
      </c>
      <c r="AJ191" s="496"/>
      <c r="AK191" s="409"/>
      <c r="AL191" s="307">
        <f t="shared" si="152"/>
        <v>0</v>
      </c>
      <c r="AM191" s="234">
        <v>0</v>
      </c>
      <c r="AN191" s="234">
        <v>0</v>
      </c>
      <c r="AO191" s="277">
        <f t="shared" si="160"/>
        <v>0</v>
      </c>
      <c r="AP191" s="234">
        <v>0</v>
      </c>
      <c r="AQ191" s="234">
        <v>0</v>
      </c>
      <c r="AR191" s="277">
        <f t="shared" si="161"/>
        <v>0</v>
      </c>
      <c r="AS191" s="234">
        <v>0</v>
      </c>
      <c r="AT191" s="277">
        <f t="shared" si="162"/>
        <v>0</v>
      </c>
      <c r="AU191" s="278">
        <f t="shared" si="153"/>
        <v>0</v>
      </c>
    </row>
    <row r="192" spans="1:48" ht="16" thickBot="1" x14ac:dyDescent="0.4">
      <c r="A192" s="410" t="s">
        <v>181</v>
      </c>
      <c r="B192" s="411"/>
      <c r="C192" s="497">
        <f>SUM(A187:B191)</f>
        <v>0</v>
      </c>
      <c r="D192" s="497"/>
      <c r="E192" s="411"/>
      <c r="F192" s="250">
        <f>SUM(F187:F191)</f>
        <v>0</v>
      </c>
      <c r="G192" s="250">
        <f t="shared" ref="G192:L192" si="163">SUM(G187:G191)</f>
        <v>0</v>
      </c>
      <c r="H192" s="250">
        <f t="shared" si="163"/>
        <v>0</v>
      </c>
      <c r="I192" s="250">
        <f t="shared" si="163"/>
        <v>0</v>
      </c>
      <c r="J192" s="250">
        <f t="shared" si="163"/>
        <v>0</v>
      </c>
      <c r="K192" s="250">
        <f t="shared" si="163"/>
        <v>0</v>
      </c>
      <c r="L192" s="250">
        <f t="shared" si="163"/>
        <v>0</v>
      </c>
      <c r="M192" s="237">
        <f>SUM(M187:M191)</f>
        <v>0</v>
      </c>
      <c r="N192" s="223"/>
      <c r="P192" s="410" t="s">
        <v>181</v>
      </c>
      <c r="Q192" s="411"/>
      <c r="R192" s="498">
        <f>SUM(P187:Q191)</f>
        <v>0</v>
      </c>
      <c r="S192" s="498"/>
      <c r="T192" s="421"/>
      <c r="U192" s="339">
        <f t="shared" si="150"/>
        <v>0</v>
      </c>
      <c r="V192" s="293">
        <f>SUM(V187:V191)</f>
        <v>0</v>
      </c>
      <c r="W192" s="293">
        <f t="shared" ref="W192:AB192" si="164">SUM(W187:W191)</f>
        <v>0</v>
      </c>
      <c r="X192" s="293">
        <f t="shared" si="164"/>
        <v>0</v>
      </c>
      <c r="Y192" s="293">
        <f t="shared" si="164"/>
        <v>0</v>
      </c>
      <c r="Z192" s="293">
        <f t="shared" si="164"/>
        <v>0</v>
      </c>
      <c r="AA192" s="293">
        <f t="shared" si="164"/>
        <v>0</v>
      </c>
      <c r="AB192" s="293">
        <f t="shared" si="164"/>
        <v>0</v>
      </c>
      <c r="AC192" s="293">
        <f>SUM(AC187:AC191)</f>
        <v>0</v>
      </c>
      <c r="AD192" s="294">
        <f>SUM(AD187:AD191)</f>
        <v>0</v>
      </c>
      <c r="AE192" s="223"/>
      <c r="AG192" s="410" t="s">
        <v>181</v>
      </c>
      <c r="AH192" s="411"/>
      <c r="AI192" s="543">
        <f>SUM(AG187:AH191)</f>
        <v>0</v>
      </c>
      <c r="AJ192" s="543"/>
      <c r="AK192" s="421"/>
      <c r="AL192" s="337">
        <f t="shared" si="152"/>
        <v>0</v>
      </c>
      <c r="AM192" s="275">
        <f>SUM(AM187:AM191)</f>
        <v>0</v>
      </c>
      <c r="AN192" s="275">
        <f t="shared" ref="AN192:AT192" si="165">SUM(AN187:AN191)</f>
        <v>0</v>
      </c>
      <c r="AO192" s="275">
        <f t="shared" si="165"/>
        <v>0</v>
      </c>
      <c r="AP192" s="275">
        <f t="shared" si="165"/>
        <v>0</v>
      </c>
      <c r="AQ192" s="275">
        <f t="shared" si="165"/>
        <v>0</v>
      </c>
      <c r="AR192" s="275">
        <f t="shared" si="165"/>
        <v>0</v>
      </c>
      <c r="AS192" s="275">
        <f t="shared" si="165"/>
        <v>0</v>
      </c>
      <c r="AT192" s="275">
        <f t="shared" si="165"/>
        <v>0</v>
      </c>
      <c r="AU192" s="276">
        <f t="shared" si="153"/>
        <v>0</v>
      </c>
    </row>
    <row r="193" spans="1:47" s="358" customFormat="1" ht="3.75" customHeight="1" thickBot="1" x14ac:dyDescent="0.4">
      <c r="A193" s="499"/>
      <c r="B193" s="499"/>
      <c r="C193" s="499"/>
      <c r="D193" s="499"/>
      <c r="E193" s="499"/>
      <c r="F193" s="499"/>
      <c r="G193" s="499"/>
      <c r="H193" s="499"/>
      <c r="I193" s="499"/>
      <c r="J193" s="499"/>
      <c r="K193" s="499"/>
      <c r="L193" s="499"/>
      <c r="M193" s="499"/>
      <c r="N193" s="223"/>
      <c r="P193" s="499"/>
      <c r="Q193" s="499"/>
      <c r="R193" s="499"/>
      <c r="S193" s="499"/>
      <c r="T193" s="499"/>
      <c r="U193" s="499"/>
      <c r="V193" s="499"/>
      <c r="W193" s="499"/>
      <c r="X193" s="499"/>
      <c r="Y193" s="499"/>
      <c r="Z193" s="499"/>
      <c r="AA193" s="499"/>
      <c r="AB193" s="499"/>
      <c r="AC193" s="499"/>
      <c r="AD193" s="499"/>
      <c r="AE193" s="223"/>
      <c r="AG193" s="499"/>
      <c r="AH193" s="499"/>
      <c r="AI193" s="499"/>
      <c r="AJ193" s="499"/>
      <c r="AK193" s="499"/>
      <c r="AL193" s="499"/>
      <c r="AM193" s="499"/>
      <c r="AN193" s="499"/>
      <c r="AO193" s="499"/>
      <c r="AP193" s="499"/>
      <c r="AQ193" s="499"/>
      <c r="AR193" s="499"/>
      <c r="AS193" s="499"/>
      <c r="AT193" s="499"/>
      <c r="AU193" s="499"/>
    </row>
    <row r="194" spans="1:47" ht="16" thickBot="1" x14ac:dyDescent="0.4">
      <c r="A194" s="500" t="s">
        <v>187</v>
      </c>
      <c r="B194" s="501"/>
      <c r="C194" s="501"/>
      <c r="D194" s="501"/>
      <c r="E194" s="501"/>
      <c r="F194" s="241">
        <f>SUM(F192, F183)</f>
        <v>0</v>
      </c>
      <c r="G194" s="241">
        <f t="shared" ref="G194:L194" si="166">SUM(G192, G183)</f>
        <v>0</v>
      </c>
      <c r="H194" s="241">
        <f>SUM(H192, H183)</f>
        <v>0</v>
      </c>
      <c r="I194" s="241">
        <f t="shared" si="166"/>
        <v>0</v>
      </c>
      <c r="J194" s="241">
        <f t="shared" si="166"/>
        <v>0</v>
      </c>
      <c r="K194" s="241">
        <f>SUM(K192, K183)</f>
        <v>0</v>
      </c>
      <c r="L194" s="241">
        <f t="shared" si="166"/>
        <v>0</v>
      </c>
      <c r="M194" s="240">
        <f>SUM(M192, M183)</f>
        <v>0</v>
      </c>
      <c r="N194" s="223"/>
      <c r="P194" s="500" t="s">
        <v>187</v>
      </c>
      <c r="Q194" s="501"/>
      <c r="R194" s="501"/>
      <c r="S194" s="501"/>
      <c r="T194" s="501"/>
      <c r="U194" s="340">
        <f t="shared" si="150"/>
        <v>0</v>
      </c>
      <c r="V194" s="297">
        <f>SUM(V192, V183)</f>
        <v>0</v>
      </c>
      <c r="W194" s="297">
        <f t="shared" ref="W194" si="167">SUM(W192, W183)</f>
        <v>0</v>
      </c>
      <c r="X194" s="297">
        <f>SUM(X192, X183)</f>
        <v>0</v>
      </c>
      <c r="Y194" s="297">
        <f t="shared" ref="Y194:AB194" si="168">SUM(Y192, Y183)</f>
        <v>0</v>
      </c>
      <c r="Z194" s="297">
        <f t="shared" si="168"/>
        <v>0</v>
      </c>
      <c r="AA194" s="297">
        <f t="shared" si="168"/>
        <v>0</v>
      </c>
      <c r="AB194" s="297">
        <f t="shared" si="168"/>
        <v>0</v>
      </c>
      <c r="AC194" s="297">
        <f>SUM(AC192, AC183)</f>
        <v>0</v>
      </c>
      <c r="AD194" s="298">
        <f>SUM(AD192, AD183)</f>
        <v>0</v>
      </c>
      <c r="AE194" s="223"/>
      <c r="AG194" s="500" t="s">
        <v>187</v>
      </c>
      <c r="AH194" s="501"/>
      <c r="AI194" s="501"/>
      <c r="AJ194" s="501"/>
      <c r="AK194" s="501"/>
      <c r="AL194" s="338">
        <f t="shared" si="152"/>
        <v>0</v>
      </c>
      <c r="AM194" s="279">
        <f>SUM(AM192, AM183)</f>
        <v>0</v>
      </c>
      <c r="AN194" s="279">
        <f t="shared" ref="AN194" si="169">SUM(AN192, AN183)</f>
        <v>0</v>
      </c>
      <c r="AO194" s="279">
        <f>SUM(AO192, AO183)</f>
        <v>0</v>
      </c>
      <c r="AP194" s="279">
        <f t="shared" ref="AP194:AT194" si="170">SUM(AP192, AP183)</f>
        <v>0</v>
      </c>
      <c r="AQ194" s="279">
        <f t="shared" si="170"/>
        <v>0</v>
      </c>
      <c r="AR194" s="279">
        <f t="shared" si="170"/>
        <v>0</v>
      </c>
      <c r="AS194" s="279">
        <f t="shared" si="170"/>
        <v>0</v>
      </c>
      <c r="AT194" s="279">
        <f t="shared" si="170"/>
        <v>0</v>
      </c>
      <c r="AU194" s="280">
        <f>IF($S$233&lt;&gt;0, AC194+AL194-AT194, M194+AL194-AT194)</f>
        <v>0</v>
      </c>
    </row>
    <row r="195" spans="1:47" ht="16" thickBot="1" x14ac:dyDescent="0.4">
      <c r="F195" s="357"/>
      <c r="G195" s="357"/>
      <c r="AE195" s="358"/>
    </row>
    <row r="196" spans="1:47" s="242" customFormat="1" x14ac:dyDescent="0.35">
      <c r="A196" s="502" t="s">
        <v>98</v>
      </c>
      <c r="B196" s="503"/>
      <c r="C196" s="503"/>
      <c r="D196" s="503"/>
      <c r="E196" s="503"/>
      <c r="F196" s="503"/>
      <c r="G196" s="503"/>
      <c r="H196" s="503"/>
      <c r="I196" s="503"/>
      <c r="J196" s="503"/>
      <c r="K196" s="503"/>
      <c r="L196" s="503"/>
      <c r="M196" s="518"/>
      <c r="N196" s="413"/>
      <c r="P196" s="502" t="s">
        <v>98</v>
      </c>
      <c r="Q196" s="503"/>
      <c r="R196" s="503"/>
      <c r="S196" s="503"/>
      <c r="T196" s="503"/>
      <c r="U196" s="503"/>
      <c r="V196" s="503"/>
      <c r="W196" s="503"/>
      <c r="X196" s="503"/>
      <c r="Y196" s="503"/>
      <c r="Z196" s="503"/>
      <c r="AA196" s="503"/>
      <c r="AB196" s="503"/>
      <c r="AC196" s="503"/>
      <c r="AD196" s="418"/>
      <c r="AE196" s="413"/>
      <c r="AG196" s="502" t="s">
        <v>98</v>
      </c>
      <c r="AH196" s="503"/>
      <c r="AI196" s="503"/>
      <c r="AJ196" s="503"/>
      <c r="AK196" s="503"/>
      <c r="AL196" s="503"/>
      <c r="AM196" s="503"/>
      <c r="AN196" s="503"/>
      <c r="AO196" s="503"/>
      <c r="AP196" s="503"/>
      <c r="AQ196" s="503"/>
      <c r="AR196" s="503"/>
      <c r="AS196" s="503"/>
      <c r="AT196" s="503"/>
      <c r="AU196" s="418"/>
    </row>
    <row r="197" spans="1:47" s="242" customFormat="1" x14ac:dyDescent="0.35">
      <c r="A197" s="530" t="s">
        <v>24</v>
      </c>
      <c r="B197" s="531"/>
      <c r="C197" s="531"/>
      <c r="D197" s="531"/>
      <c r="E197" s="531"/>
      <c r="F197" s="531"/>
      <c r="G197" s="531"/>
      <c r="H197" s="531"/>
      <c r="I197" s="531"/>
      <c r="J197" s="424" t="s">
        <v>17</v>
      </c>
      <c r="K197" s="424" t="s">
        <v>15</v>
      </c>
      <c r="L197" s="424" t="s">
        <v>16</v>
      </c>
      <c r="M197" s="259" t="s">
        <v>18</v>
      </c>
      <c r="N197" s="413"/>
      <c r="P197" s="530" t="s">
        <v>24</v>
      </c>
      <c r="Q197" s="531"/>
      <c r="R197" s="531"/>
      <c r="S197" s="531"/>
      <c r="T197" s="531"/>
      <c r="U197" s="531"/>
      <c r="V197" s="531"/>
      <c r="W197" s="531"/>
      <c r="X197" s="531"/>
      <c r="Y197" s="422" t="s">
        <v>111</v>
      </c>
      <c r="Z197" s="328" t="s">
        <v>77</v>
      </c>
      <c r="AA197" s="424" t="s">
        <v>15</v>
      </c>
      <c r="AB197" s="424" t="s">
        <v>16</v>
      </c>
      <c r="AC197" s="422" t="s">
        <v>18</v>
      </c>
      <c r="AD197" s="267" t="s">
        <v>114</v>
      </c>
      <c r="AE197" s="413"/>
      <c r="AG197" s="530" t="s">
        <v>24</v>
      </c>
      <c r="AH197" s="531"/>
      <c r="AI197" s="531"/>
      <c r="AJ197" s="531"/>
      <c r="AK197" s="531"/>
      <c r="AL197" s="531"/>
      <c r="AM197" s="531"/>
      <c r="AN197" s="531"/>
      <c r="AO197" s="531"/>
      <c r="AP197" s="422" t="s">
        <v>111</v>
      </c>
      <c r="AQ197" s="328" t="s">
        <v>211</v>
      </c>
      <c r="AR197" s="424" t="s">
        <v>15</v>
      </c>
      <c r="AS197" s="424" t="s">
        <v>16</v>
      </c>
      <c r="AT197" s="422" t="s">
        <v>213</v>
      </c>
      <c r="AU197" s="267" t="s">
        <v>260</v>
      </c>
    </row>
    <row r="198" spans="1:47" x14ac:dyDescent="0.35">
      <c r="A198" s="415">
        <v>1</v>
      </c>
      <c r="B198" s="491"/>
      <c r="C198" s="491"/>
      <c r="D198" s="491"/>
      <c r="E198" s="491"/>
      <c r="F198" s="491"/>
      <c r="G198" s="491"/>
      <c r="H198" s="491"/>
      <c r="I198" s="491"/>
      <c r="J198" s="234">
        <v>0</v>
      </c>
      <c r="K198" s="234">
        <v>0</v>
      </c>
      <c r="L198" s="234">
        <v>0</v>
      </c>
      <c r="M198" s="236">
        <f>SUM(J198:L198)</f>
        <v>0</v>
      </c>
      <c r="N198" s="223"/>
      <c r="P198" s="415">
        <v>1</v>
      </c>
      <c r="Q198" s="491"/>
      <c r="R198" s="491"/>
      <c r="S198" s="491"/>
      <c r="T198" s="491"/>
      <c r="U198" s="491"/>
      <c r="V198" s="491"/>
      <c r="W198" s="491"/>
      <c r="X198" s="491"/>
      <c r="Y198" s="164">
        <f>AU118</f>
        <v>0</v>
      </c>
      <c r="Z198" s="234">
        <v>0</v>
      </c>
      <c r="AA198" s="234">
        <v>0</v>
      </c>
      <c r="AB198" s="234">
        <v>0</v>
      </c>
      <c r="AC198" s="295">
        <f>SUM(Z198:AB198)</f>
        <v>0</v>
      </c>
      <c r="AD198" s="296">
        <f t="shared" ref="AD198:AD200" si="171">M198-AC198</f>
        <v>0</v>
      </c>
      <c r="AE198" s="223"/>
      <c r="AG198" s="415">
        <v>1</v>
      </c>
      <c r="AH198" s="491"/>
      <c r="AI198" s="491"/>
      <c r="AJ198" s="491"/>
      <c r="AK198" s="491"/>
      <c r="AL198" s="491"/>
      <c r="AM198" s="491"/>
      <c r="AN198" s="491"/>
      <c r="AO198" s="491"/>
      <c r="AP198" s="305">
        <f>AU118</f>
        <v>0</v>
      </c>
      <c r="AQ198" s="234">
        <v>0</v>
      </c>
      <c r="AR198" s="234">
        <v>0</v>
      </c>
      <c r="AS198" s="234">
        <v>0</v>
      </c>
      <c r="AT198" s="277">
        <f>SUM(AQ198:AS198)</f>
        <v>0</v>
      </c>
      <c r="AU198" s="278">
        <f>IF($S$233&lt;&gt;0, AC198+AP198-AT198, M198+AP198-AT198)</f>
        <v>0</v>
      </c>
    </row>
    <row r="199" spans="1:47" x14ac:dyDescent="0.35">
      <c r="A199" s="415">
        <v>2</v>
      </c>
      <c r="B199" s="492"/>
      <c r="C199" s="492"/>
      <c r="D199" s="492"/>
      <c r="E199" s="492"/>
      <c r="F199" s="492"/>
      <c r="G199" s="492"/>
      <c r="H199" s="492"/>
      <c r="I199" s="492"/>
      <c r="J199" s="234">
        <v>0</v>
      </c>
      <c r="K199" s="234">
        <v>0</v>
      </c>
      <c r="L199" s="234">
        <v>0</v>
      </c>
      <c r="M199" s="236">
        <f>SUM(J199:L199)</f>
        <v>0</v>
      </c>
      <c r="N199" s="223"/>
      <c r="P199" s="415">
        <v>2</v>
      </c>
      <c r="Q199" s="492"/>
      <c r="R199" s="492"/>
      <c r="S199" s="492"/>
      <c r="T199" s="492"/>
      <c r="U199" s="492"/>
      <c r="V199" s="492"/>
      <c r="W199" s="492"/>
      <c r="X199" s="492"/>
      <c r="Y199" s="164">
        <f t="shared" ref="Y199:Y201" si="172">AU119</f>
        <v>0</v>
      </c>
      <c r="Z199" s="234">
        <v>0</v>
      </c>
      <c r="AA199" s="234">
        <v>0</v>
      </c>
      <c r="AB199" s="234">
        <v>0</v>
      </c>
      <c r="AC199" s="295">
        <f t="shared" ref="AC199:AC200" si="173">SUM(Z199:AB199)</f>
        <v>0</v>
      </c>
      <c r="AD199" s="296">
        <f t="shared" si="171"/>
        <v>0</v>
      </c>
      <c r="AE199" s="223"/>
      <c r="AG199" s="415">
        <v>2</v>
      </c>
      <c r="AH199" s="492"/>
      <c r="AI199" s="492"/>
      <c r="AJ199" s="492"/>
      <c r="AK199" s="492"/>
      <c r="AL199" s="492"/>
      <c r="AM199" s="492"/>
      <c r="AN199" s="492"/>
      <c r="AO199" s="492"/>
      <c r="AP199" s="305">
        <f t="shared" ref="AP199:AP201" si="174">AU119</f>
        <v>0</v>
      </c>
      <c r="AQ199" s="234">
        <v>0</v>
      </c>
      <c r="AR199" s="234">
        <v>0</v>
      </c>
      <c r="AS199" s="234">
        <v>0</v>
      </c>
      <c r="AT199" s="277">
        <f t="shared" ref="AT199:AT200" si="175">SUM(AQ199:AS199)</f>
        <v>0</v>
      </c>
      <c r="AU199" s="278">
        <f t="shared" ref="AU199:AU201" si="176">IF($S$233&lt;&gt;0, AC199+AP199-AT199, M199+AP199-AT199)</f>
        <v>0</v>
      </c>
    </row>
    <row r="200" spans="1:47" x14ac:dyDescent="0.35">
      <c r="A200" s="415">
        <v>3</v>
      </c>
      <c r="B200" s="492"/>
      <c r="C200" s="492"/>
      <c r="D200" s="492"/>
      <c r="E200" s="492"/>
      <c r="F200" s="492"/>
      <c r="G200" s="492"/>
      <c r="H200" s="492"/>
      <c r="I200" s="492"/>
      <c r="J200" s="234">
        <v>0</v>
      </c>
      <c r="K200" s="234">
        <v>0</v>
      </c>
      <c r="L200" s="234">
        <v>0</v>
      </c>
      <c r="M200" s="236">
        <f t="shared" ref="M200:M219" si="177">SUM(J200:L200)</f>
        <v>0</v>
      </c>
      <c r="N200" s="223"/>
      <c r="P200" s="415">
        <v>3</v>
      </c>
      <c r="Q200" s="492"/>
      <c r="R200" s="492"/>
      <c r="S200" s="492"/>
      <c r="T200" s="492"/>
      <c r="U200" s="492"/>
      <c r="V200" s="492"/>
      <c r="W200" s="492"/>
      <c r="X200" s="492"/>
      <c r="Y200" s="164">
        <f t="shared" si="172"/>
        <v>0</v>
      </c>
      <c r="Z200" s="234">
        <v>0</v>
      </c>
      <c r="AA200" s="234">
        <v>0</v>
      </c>
      <c r="AB200" s="234">
        <v>0</v>
      </c>
      <c r="AC200" s="295">
        <f t="shared" si="173"/>
        <v>0</v>
      </c>
      <c r="AD200" s="296">
        <f t="shared" si="171"/>
        <v>0</v>
      </c>
      <c r="AE200" s="223"/>
      <c r="AG200" s="415">
        <v>3</v>
      </c>
      <c r="AH200" s="492"/>
      <c r="AI200" s="492"/>
      <c r="AJ200" s="492"/>
      <c r="AK200" s="492"/>
      <c r="AL200" s="492"/>
      <c r="AM200" s="492"/>
      <c r="AN200" s="492"/>
      <c r="AO200" s="492"/>
      <c r="AP200" s="305">
        <f t="shared" si="174"/>
        <v>0</v>
      </c>
      <c r="AQ200" s="234">
        <v>0</v>
      </c>
      <c r="AR200" s="234">
        <v>0</v>
      </c>
      <c r="AS200" s="234">
        <v>0</v>
      </c>
      <c r="AT200" s="277">
        <f t="shared" si="175"/>
        <v>0</v>
      </c>
      <c r="AU200" s="278">
        <f t="shared" si="176"/>
        <v>0</v>
      </c>
    </row>
    <row r="201" spans="1:47" ht="16" thickBot="1" x14ac:dyDescent="0.4">
      <c r="A201" s="504" t="s">
        <v>25</v>
      </c>
      <c r="B201" s="505"/>
      <c r="C201" s="505"/>
      <c r="D201" s="505"/>
      <c r="E201" s="505"/>
      <c r="F201" s="505"/>
      <c r="G201" s="505"/>
      <c r="H201" s="505"/>
      <c r="I201" s="505"/>
      <c r="J201" s="250">
        <f>SUM(J198:J200)</f>
        <v>0</v>
      </c>
      <c r="K201" s="250">
        <f t="shared" ref="K201:L201" si="178">SUM(K198:K200)</f>
        <v>0</v>
      </c>
      <c r="L201" s="250">
        <f t="shared" si="178"/>
        <v>0</v>
      </c>
      <c r="M201" s="237">
        <f t="shared" si="177"/>
        <v>0</v>
      </c>
      <c r="N201" s="223"/>
      <c r="P201" s="504" t="s">
        <v>25</v>
      </c>
      <c r="Q201" s="505"/>
      <c r="R201" s="505"/>
      <c r="S201" s="505"/>
      <c r="T201" s="505"/>
      <c r="U201" s="505"/>
      <c r="V201" s="505"/>
      <c r="W201" s="505"/>
      <c r="X201" s="505"/>
      <c r="Y201" s="200">
        <f t="shared" si="172"/>
        <v>0</v>
      </c>
      <c r="Z201" s="293">
        <f>SUM(Z198:Z200)</f>
        <v>0</v>
      </c>
      <c r="AA201" s="293">
        <f t="shared" ref="AA201:AD201" si="179">SUM(AA198:AA200)</f>
        <v>0</v>
      </c>
      <c r="AB201" s="293">
        <f t="shared" si="179"/>
        <v>0</v>
      </c>
      <c r="AC201" s="293">
        <f t="shared" si="179"/>
        <v>0</v>
      </c>
      <c r="AD201" s="294">
        <f t="shared" si="179"/>
        <v>0</v>
      </c>
      <c r="AE201" s="223"/>
      <c r="AG201" s="504" t="s">
        <v>25</v>
      </c>
      <c r="AH201" s="505"/>
      <c r="AI201" s="505"/>
      <c r="AJ201" s="505"/>
      <c r="AK201" s="505"/>
      <c r="AL201" s="505"/>
      <c r="AM201" s="505"/>
      <c r="AN201" s="505"/>
      <c r="AO201" s="505"/>
      <c r="AP201" s="306">
        <f t="shared" si="174"/>
        <v>0</v>
      </c>
      <c r="AQ201" s="275">
        <f>SUM(AQ198:AQ200)</f>
        <v>0</v>
      </c>
      <c r="AR201" s="275">
        <f t="shared" ref="AR201:AT201" si="180">SUM(AR198:AR200)</f>
        <v>0</v>
      </c>
      <c r="AS201" s="275">
        <f t="shared" si="180"/>
        <v>0</v>
      </c>
      <c r="AT201" s="275">
        <f t="shared" si="180"/>
        <v>0</v>
      </c>
      <c r="AU201" s="276">
        <f t="shared" si="176"/>
        <v>0</v>
      </c>
    </row>
    <row r="202" spans="1:47" s="358" customFormat="1" ht="3.75" customHeight="1" thickBot="1" x14ac:dyDescent="0.4">
      <c r="A202" s="413"/>
      <c r="B202" s="413"/>
      <c r="C202" s="413"/>
      <c r="D202" s="413"/>
      <c r="E202" s="413"/>
      <c r="F202" s="413"/>
      <c r="G202" s="413"/>
      <c r="H202" s="413"/>
      <c r="I202" s="413"/>
      <c r="J202" s="246"/>
      <c r="K202" s="246"/>
      <c r="L202" s="246"/>
      <c r="M202" s="246"/>
      <c r="N202" s="223"/>
      <c r="P202" s="413"/>
      <c r="Q202" s="413"/>
      <c r="R202" s="413"/>
      <c r="S202" s="413"/>
      <c r="T202" s="413"/>
      <c r="U202" s="413"/>
      <c r="V202" s="413"/>
      <c r="W202" s="413"/>
      <c r="X202" s="413"/>
      <c r="Y202" s="304"/>
      <c r="Z202" s="246"/>
      <c r="AA202" s="246"/>
      <c r="AB202" s="246"/>
      <c r="AC202" s="246"/>
      <c r="AD202" s="246"/>
      <c r="AE202" s="223"/>
      <c r="AG202" s="413"/>
      <c r="AH202" s="413"/>
      <c r="AI202" s="413"/>
      <c r="AJ202" s="413"/>
      <c r="AK202" s="413"/>
      <c r="AL202" s="413"/>
      <c r="AM202" s="413"/>
      <c r="AN202" s="413"/>
      <c r="AO202" s="413"/>
      <c r="AP202" s="304"/>
      <c r="AQ202" s="246"/>
      <c r="AR202" s="246"/>
      <c r="AS202" s="246"/>
      <c r="AT202" s="246"/>
      <c r="AU202" s="246"/>
    </row>
    <row r="203" spans="1:47" s="242" customFormat="1" x14ac:dyDescent="0.35">
      <c r="A203" s="502" t="s">
        <v>33</v>
      </c>
      <c r="B203" s="503"/>
      <c r="C203" s="503"/>
      <c r="D203" s="503"/>
      <c r="E203" s="503"/>
      <c r="F203" s="503"/>
      <c r="G203" s="503"/>
      <c r="H203" s="503"/>
      <c r="I203" s="503"/>
      <c r="J203" s="425" t="s">
        <v>17</v>
      </c>
      <c r="K203" s="425" t="s">
        <v>15</v>
      </c>
      <c r="L203" s="425" t="s">
        <v>16</v>
      </c>
      <c r="M203" s="418" t="s">
        <v>18</v>
      </c>
      <c r="N203" s="413"/>
      <c r="P203" s="502" t="s">
        <v>33</v>
      </c>
      <c r="Q203" s="503"/>
      <c r="R203" s="503"/>
      <c r="S203" s="503"/>
      <c r="T203" s="503"/>
      <c r="U203" s="503"/>
      <c r="V203" s="503"/>
      <c r="W203" s="503"/>
      <c r="X203" s="503"/>
      <c r="Y203" s="414" t="s">
        <v>111</v>
      </c>
      <c r="Z203" s="425" t="s">
        <v>77</v>
      </c>
      <c r="AA203" s="425" t="s">
        <v>15</v>
      </c>
      <c r="AB203" s="425" t="s">
        <v>16</v>
      </c>
      <c r="AC203" s="414" t="s">
        <v>18</v>
      </c>
      <c r="AD203" s="268" t="s">
        <v>114</v>
      </c>
      <c r="AE203" s="413"/>
      <c r="AG203" s="502" t="s">
        <v>33</v>
      </c>
      <c r="AH203" s="503"/>
      <c r="AI203" s="503"/>
      <c r="AJ203" s="503"/>
      <c r="AK203" s="503"/>
      <c r="AL203" s="503"/>
      <c r="AM203" s="503"/>
      <c r="AN203" s="503"/>
      <c r="AO203" s="503"/>
      <c r="AP203" s="414" t="s">
        <v>111</v>
      </c>
      <c r="AQ203" s="425" t="s">
        <v>211</v>
      </c>
      <c r="AR203" s="425" t="s">
        <v>15</v>
      </c>
      <c r="AS203" s="425" t="s">
        <v>16</v>
      </c>
      <c r="AT203" s="414" t="s">
        <v>213</v>
      </c>
      <c r="AU203" s="268" t="s">
        <v>260</v>
      </c>
    </row>
    <row r="204" spans="1:47" x14ac:dyDescent="0.35">
      <c r="A204" s="415">
        <v>1</v>
      </c>
      <c r="B204" s="492"/>
      <c r="C204" s="492"/>
      <c r="D204" s="492"/>
      <c r="E204" s="492"/>
      <c r="F204" s="492"/>
      <c r="G204" s="492"/>
      <c r="H204" s="492"/>
      <c r="I204" s="492"/>
      <c r="J204" s="234">
        <v>0</v>
      </c>
      <c r="K204" s="234">
        <v>0</v>
      </c>
      <c r="L204" s="234">
        <v>0</v>
      </c>
      <c r="M204" s="236">
        <f t="shared" si="177"/>
        <v>0</v>
      </c>
      <c r="N204" s="223"/>
      <c r="P204" s="415">
        <v>1</v>
      </c>
      <c r="Q204" s="492"/>
      <c r="R204" s="492"/>
      <c r="S204" s="492"/>
      <c r="T204" s="492"/>
      <c r="U204" s="492"/>
      <c r="V204" s="492"/>
      <c r="W204" s="492"/>
      <c r="X204" s="492"/>
      <c r="Y204" s="164">
        <f t="shared" ref="Y204:Y207" si="181">AU124</f>
        <v>0</v>
      </c>
      <c r="Z204" s="234">
        <v>0</v>
      </c>
      <c r="AA204" s="234">
        <v>0</v>
      </c>
      <c r="AB204" s="234">
        <v>0</v>
      </c>
      <c r="AC204" s="295">
        <f t="shared" ref="AC204:AC206" si="182">SUM(Z204:AB204)</f>
        <v>0</v>
      </c>
      <c r="AD204" s="296">
        <f t="shared" ref="AD204:AD206" si="183">M204-AC204</f>
        <v>0</v>
      </c>
      <c r="AE204" s="223"/>
      <c r="AG204" s="415">
        <v>1</v>
      </c>
      <c r="AH204" s="492"/>
      <c r="AI204" s="492"/>
      <c r="AJ204" s="492"/>
      <c r="AK204" s="492"/>
      <c r="AL204" s="492"/>
      <c r="AM204" s="492"/>
      <c r="AN204" s="492"/>
      <c r="AO204" s="492"/>
      <c r="AP204" s="305">
        <f t="shared" ref="AP204:AP207" si="184">AU124</f>
        <v>0</v>
      </c>
      <c r="AQ204" s="234">
        <v>0</v>
      </c>
      <c r="AR204" s="234">
        <v>0</v>
      </c>
      <c r="AS204" s="234">
        <v>0</v>
      </c>
      <c r="AT204" s="277">
        <f t="shared" ref="AT204:AT206" si="185">SUM(AQ204:AS204)</f>
        <v>0</v>
      </c>
      <c r="AU204" s="278">
        <f>IF($S$233&lt;&gt;0, AC204+AP204-AT204, M204+AP204-AT204)</f>
        <v>0</v>
      </c>
    </row>
    <row r="205" spans="1:47" x14ac:dyDescent="0.35">
      <c r="A205" s="415">
        <v>2</v>
      </c>
      <c r="B205" s="492"/>
      <c r="C205" s="492"/>
      <c r="D205" s="492"/>
      <c r="E205" s="492"/>
      <c r="F205" s="492"/>
      <c r="G205" s="492"/>
      <c r="H205" s="492"/>
      <c r="I205" s="492"/>
      <c r="J205" s="234">
        <v>0</v>
      </c>
      <c r="K205" s="234">
        <v>0</v>
      </c>
      <c r="L205" s="234">
        <v>0</v>
      </c>
      <c r="M205" s="236">
        <f t="shared" si="177"/>
        <v>0</v>
      </c>
      <c r="N205" s="223"/>
      <c r="P205" s="415">
        <v>2</v>
      </c>
      <c r="Q205" s="492"/>
      <c r="R205" s="492"/>
      <c r="S205" s="492"/>
      <c r="T205" s="492"/>
      <c r="U205" s="492"/>
      <c r="V205" s="492"/>
      <c r="W205" s="492"/>
      <c r="X205" s="492"/>
      <c r="Y205" s="164">
        <f t="shared" si="181"/>
        <v>0</v>
      </c>
      <c r="Z205" s="234">
        <v>0</v>
      </c>
      <c r="AA205" s="234">
        <v>0</v>
      </c>
      <c r="AB205" s="234">
        <v>0</v>
      </c>
      <c r="AC205" s="295">
        <f t="shared" si="182"/>
        <v>0</v>
      </c>
      <c r="AD205" s="296">
        <f t="shared" si="183"/>
        <v>0</v>
      </c>
      <c r="AE205" s="223"/>
      <c r="AG205" s="415">
        <v>2</v>
      </c>
      <c r="AH205" s="492"/>
      <c r="AI205" s="492"/>
      <c r="AJ205" s="492"/>
      <c r="AK205" s="492"/>
      <c r="AL205" s="492"/>
      <c r="AM205" s="492"/>
      <c r="AN205" s="492"/>
      <c r="AO205" s="492"/>
      <c r="AP205" s="305">
        <f t="shared" si="184"/>
        <v>0</v>
      </c>
      <c r="AQ205" s="234">
        <v>0</v>
      </c>
      <c r="AR205" s="234">
        <v>0</v>
      </c>
      <c r="AS205" s="234">
        <v>0</v>
      </c>
      <c r="AT205" s="277">
        <f t="shared" si="185"/>
        <v>0</v>
      </c>
      <c r="AU205" s="278">
        <f t="shared" ref="AU205:AU207" si="186">IF($S$233&lt;&gt;0, AC205+AP205-AT205, M205+AP205-AT205)</f>
        <v>0</v>
      </c>
    </row>
    <row r="206" spans="1:47" x14ac:dyDescent="0.35">
      <c r="A206" s="415">
        <v>3</v>
      </c>
      <c r="B206" s="492"/>
      <c r="C206" s="492"/>
      <c r="D206" s="492"/>
      <c r="E206" s="492"/>
      <c r="F206" s="492"/>
      <c r="G206" s="492"/>
      <c r="H206" s="492"/>
      <c r="I206" s="492"/>
      <c r="J206" s="234">
        <v>0</v>
      </c>
      <c r="K206" s="234">
        <v>0</v>
      </c>
      <c r="L206" s="234">
        <v>0</v>
      </c>
      <c r="M206" s="236">
        <f>SUM(J206:L206)</f>
        <v>0</v>
      </c>
      <c r="N206" s="223"/>
      <c r="P206" s="415">
        <v>3</v>
      </c>
      <c r="Q206" s="492"/>
      <c r="R206" s="492"/>
      <c r="S206" s="492"/>
      <c r="T206" s="492"/>
      <c r="U206" s="492"/>
      <c r="V206" s="492"/>
      <c r="W206" s="492"/>
      <c r="X206" s="492"/>
      <c r="Y206" s="164">
        <f t="shared" si="181"/>
        <v>0</v>
      </c>
      <c r="Z206" s="234">
        <v>0</v>
      </c>
      <c r="AA206" s="234">
        <v>0</v>
      </c>
      <c r="AB206" s="234">
        <v>0</v>
      </c>
      <c r="AC206" s="295">
        <f t="shared" si="182"/>
        <v>0</v>
      </c>
      <c r="AD206" s="296">
        <f t="shared" si="183"/>
        <v>0</v>
      </c>
      <c r="AE206" s="223"/>
      <c r="AG206" s="415">
        <v>3</v>
      </c>
      <c r="AH206" s="492"/>
      <c r="AI206" s="492"/>
      <c r="AJ206" s="492"/>
      <c r="AK206" s="492"/>
      <c r="AL206" s="492"/>
      <c r="AM206" s="492"/>
      <c r="AN206" s="492"/>
      <c r="AO206" s="492"/>
      <c r="AP206" s="305">
        <f t="shared" si="184"/>
        <v>0</v>
      </c>
      <c r="AQ206" s="234">
        <v>0</v>
      </c>
      <c r="AR206" s="234">
        <v>0</v>
      </c>
      <c r="AS206" s="234">
        <v>0</v>
      </c>
      <c r="AT206" s="277">
        <f t="shared" si="185"/>
        <v>0</v>
      </c>
      <c r="AU206" s="278">
        <f>IF($S$233&lt;&gt;0, AC206+AP206-AT206, M206+AP206-AT206)</f>
        <v>0</v>
      </c>
    </row>
    <row r="207" spans="1:47" ht="16" thickBot="1" x14ac:dyDescent="0.4">
      <c r="A207" s="504" t="s">
        <v>26</v>
      </c>
      <c r="B207" s="505"/>
      <c r="C207" s="505"/>
      <c r="D207" s="505"/>
      <c r="E207" s="505"/>
      <c r="F207" s="505"/>
      <c r="G207" s="505"/>
      <c r="H207" s="505"/>
      <c r="I207" s="505"/>
      <c r="J207" s="250">
        <f>SUM(J204:J206)</f>
        <v>0</v>
      </c>
      <c r="K207" s="250">
        <f t="shared" ref="K207" si="187">SUM(K204:K206)</f>
        <v>0</v>
      </c>
      <c r="L207" s="250">
        <f>SUM(L204:L206)</f>
        <v>0</v>
      </c>
      <c r="M207" s="237">
        <f t="shared" si="177"/>
        <v>0</v>
      </c>
      <c r="N207" s="223"/>
      <c r="P207" s="504" t="s">
        <v>26</v>
      </c>
      <c r="Q207" s="505"/>
      <c r="R207" s="505"/>
      <c r="S207" s="505"/>
      <c r="T207" s="505"/>
      <c r="U207" s="505"/>
      <c r="V207" s="505"/>
      <c r="W207" s="505"/>
      <c r="X207" s="505"/>
      <c r="Y207" s="200">
        <f t="shared" si="181"/>
        <v>0</v>
      </c>
      <c r="Z207" s="293">
        <f>SUM(Z204:Z206)</f>
        <v>0</v>
      </c>
      <c r="AA207" s="293">
        <f t="shared" ref="AA207:AD207" si="188">SUM(AA204:AA206)</f>
        <v>0</v>
      </c>
      <c r="AB207" s="293">
        <f t="shared" si="188"/>
        <v>0</v>
      </c>
      <c r="AC207" s="293">
        <f t="shared" si="188"/>
        <v>0</v>
      </c>
      <c r="AD207" s="294">
        <f t="shared" si="188"/>
        <v>0</v>
      </c>
      <c r="AE207" s="223"/>
      <c r="AG207" s="504" t="s">
        <v>26</v>
      </c>
      <c r="AH207" s="505"/>
      <c r="AI207" s="505"/>
      <c r="AJ207" s="505"/>
      <c r="AK207" s="505"/>
      <c r="AL207" s="505"/>
      <c r="AM207" s="505"/>
      <c r="AN207" s="505"/>
      <c r="AO207" s="505"/>
      <c r="AP207" s="306">
        <f t="shared" si="184"/>
        <v>0</v>
      </c>
      <c r="AQ207" s="275">
        <f>SUM(AQ204:AQ206)</f>
        <v>0</v>
      </c>
      <c r="AR207" s="275">
        <f t="shared" ref="AR207:AT207" si="189">SUM(AR204:AR206)</f>
        <v>0</v>
      </c>
      <c r="AS207" s="275">
        <f t="shared" si="189"/>
        <v>0</v>
      </c>
      <c r="AT207" s="275">
        <f t="shared" si="189"/>
        <v>0</v>
      </c>
      <c r="AU207" s="276">
        <f t="shared" si="186"/>
        <v>0</v>
      </c>
    </row>
    <row r="208" spans="1:47" s="358" customFormat="1" ht="3.75" customHeight="1" thickBot="1" x14ac:dyDescent="0.4">
      <c r="A208" s="413"/>
      <c r="B208" s="413"/>
      <c r="C208" s="413"/>
      <c r="D208" s="413"/>
      <c r="E208" s="413"/>
      <c r="F208" s="413"/>
      <c r="G208" s="413"/>
      <c r="H208" s="413"/>
      <c r="I208" s="413"/>
      <c r="J208" s="246"/>
      <c r="K208" s="246"/>
      <c r="L208" s="246"/>
      <c r="M208" s="246"/>
      <c r="N208" s="223"/>
      <c r="P208" s="413"/>
      <c r="Q208" s="413"/>
      <c r="R208" s="413"/>
      <c r="S208" s="413"/>
      <c r="T208" s="413"/>
      <c r="U208" s="413"/>
      <c r="V208" s="413"/>
      <c r="W208" s="413"/>
      <c r="X208" s="413"/>
      <c r="Y208" s="246"/>
      <c r="Z208" s="246"/>
      <c r="AA208" s="246"/>
      <c r="AB208" s="246"/>
      <c r="AC208" s="246"/>
      <c r="AD208" s="246"/>
      <c r="AE208" s="223"/>
      <c r="AG208" s="413"/>
      <c r="AH208" s="413"/>
      <c r="AI208" s="413"/>
      <c r="AJ208" s="413"/>
      <c r="AK208" s="413"/>
      <c r="AL208" s="413"/>
      <c r="AM208" s="413"/>
      <c r="AN208" s="413"/>
      <c r="AO208" s="413"/>
      <c r="AP208" s="246"/>
      <c r="AQ208" s="246"/>
      <c r="AR208" s="246"/>
      <c r="AS208" s="246"/>
      <c r="AT208" s="246"/>
      <c r="AU208" s="246"/>
    </row>
    <row r="209" spans="1:134" s="242" customFormat="1" x14ac:dyDescent="0.35">
      <c r="A209" s="502" t="s">
        <v>27</v>
      </c>
      <c r="B209" s="503"/>
      <c r="C209" s="503"/>
      <c r="D209" s="503"/>
      <c r="E209" s="503"/>
      <c r="F209" s="503"/>
      <c r="G209" s="503"/>
      <c r="H209" s="503"/>
      <c r="I209" s="503"/>
      <c r="J209" s="425" t="s">
        <v>17</v>
      </c>
      <c r="K209" s="425" t="s">
        <v>15</v>
      </c>
      <c r="L209" s="425" t="s">
        <v>16</v>
      </c>
      <c r="M209" s="418" t="s">
        <v>18</v>
      </c>
      <c r="N209" s="413"/>
      <c r="P209" s="502" t="s">
        <v>27</v>
      </c>
      <c r="Q209" s="503"/>
      <c r="R209" s="503"/>
      <c r="S209" s="503"/>
      <c r="T209" s="503"/>
      <c r="U209" s="503"/>
      <c r="V209" s="503"/>
      <c r="W209" s="503"/>
      <c r="X209" s="503"/>
      <c r="Y209" s="414" t="s">
        <v>111</v>
      </c>
      <c r="Z209" s="425" t="s">
        <v>77</v>
      </c>
      <c r="AA209" s="425" t="s">
        <v>15</v>
      </c>
      <c r="AB209" s="425" t="s">
        <v>16</v>
      </c>
      <c r="AC209" s="414" t="s">
        <v>18</v>
      </c>
      <c r="AD209" s="268" t="s">
        <v>114</v>
      </c>
      <c r="AE209" s="413"/>
      <c r="AG209" s="502" t="s">
        <v>27</v>
      </c>
      <c r="AH209" s="503"/>
      <c r="AI209" s="503"/>
      <c r="AJ209" s="503"/>
      <c r="AK209" s="503"/>
      <c r="AL209" s="503"/>
      <c r="AM209" s="503"/>
      <c r="AN209" s="503"/>
      <c r="AO209" s="503"/>
      <c r="AP209" s="414" t="s">
        <v>111</v>
      </c>
      <c r="AQ209" s="425" t="s">
        <v>211</v>
      </c>
      <c r="AR209" s="425" t="s">
        <v>15</v>
      </c>
      <c r="AS209" s="425" t="s">
        <v>16</v>
      </c>
      <c r="AT209" s="414" t="s">
        <v>213</v>
      </c>
      <c r="AU209" s="268" t="s">
        <v>260</v>
      </c>
    </row>
    <row r="210" spans="1:134" x14ac:dyDescent="0.35">
      <c r="A210" s="415">
        <v>1</v>
      </c>
      <c r="B210" s="228" t="s">
        <v>28</v>
      </c>
      <c r="C210" s="492"/>
      <c r="D210" s="492"/>
      <c r="E210" s="492"/>
      <c r="F210" s="492"/>
      <c r="G210" s="492"/>
      <c r="H210" s="492"/>
      <c r="I210" s="492"/>
      <c r="J210" s="234">
        <v>0</v>
      </c>
      <c r="K210" s="234">
        <v>0</v>
      </c>
      <c r="L210" s="234">
        <v>0</v>
      </c>
      <c r="M210" s="236">
        <f t="shared" si="177"/>
        <v>0</v>
      </c>
      <c r="N210" s="223"/>
      <c r="P210" s="415">
        <v>1</v>
      </c>
      <c r="Q210" s="228" t="s">
        <v>28</v>
      </c>
      <c r="R210" s="492"/>
      <c r="S210" s="492"/>
      <c r="T210" s="492"/>
      <c r="U210" s="492"/>
      <c r="V210" s="492"/>
      <c r="W210" s="492"/>
      <c r="X210" s="492"/>
      <c r="Y210" s="164">
        <f t="shared" ref="Y210:Y221" si="190">AU130</f>
        <v>0</v>
      </c>
      <c r="Z210" s="234">
        <v>0</v>
      </c>
      <c r="AA210" s="234">
        <v>0</v>
      </c>
      <c r="AB210" s="234">
        <v>0</v>
      </c>
      <c r="AC210" s="295">
        <f t="shared" ref="AC210:AC219" si="191">SUM(Z210:AB210)</f>
        <v>0</v>
      </c>
      <c r="AD210" s="296">
        <f t="shared" ref="AD210:AD220" si="192">M210-AC210</f>
        <v>0</v>
      </c>
      <c r="AE210" s="223"/>
      <c r="AG210" s="415">
        <v>1</v>
      </c>
      <c r="AH210" s="228" t="s">
        <v>28</v>
      </c>
      <c r="AI210" s="492"/>
      <c r="AJ210" s="492"/>
      <c r="AK210" s="492"/>
      <c r="AL210" s="492"/>
      <c r="AM210" s="492"/>
      <c r="AN210" s="492"/>
      <c r="AO210" s="492"/>
      <c r="AP210" s="305">
        <f t="shared" ref="AP210:AP221" si="193">AU130</f>
        <v>0</v>
      </c>
      <c r="AQ210" s="234">
        <v>0</v>
      </c>
      <c r="AR210" s="234">
        <v>0</v>
      </c>
      <c r="AS210" s="234">
        <v>0</v>
      </c>
      <c r="AT210" s="277">
        <f t="shared" ref="AT210:AT219" si="194">SUM(AQ210:AS210)</f>
        <v>0</v>
      </c>
      <c r="AU210" s="278">
        <f>IF($S$233&lt;&gt;0, AC210+AP210-AT210, M210+AP210-AT210)</f>
        <v>0</v>
      </c>
    </row>
    <row r="211" spans="1:134" x14ac:dyDescent="0.35">
      <c r="A211" s="415">
        <v>2</v>
      </c>
      <c r="B211" s="228" t="s">
        <v>31</v>
      </c>
      <c r="C211" s="492"/>
      <c r="D211" s="492"/>
      <c r="E211" s="492"/>
      <c r="F211" s="492"/>
      <c r="G211" s="492"/>
      <c r="H211" s="492"/>
      <c r="I211" s="492"/>
      <c r="J211" s="234">
        <v>0</v>
      </c>
      <c r="K211" s="234">
        <v>0</v>
      </c>
      <c r="L211" s="234">
        <v>0</v>
      </c>
      <c r="M211" s="236">
        <f t="shared" si="177"/>
        <v>0</v>
      </c>
      <c r="N211" s="223"/>
      <c r="P211" s="415">
        <v>2</v>
      </c>
      <c r="Q211" s="228" t="s">
        <v>31</v>
      </c>
      <c r="R211" s="492"/>
      <c r="S211" s="492"/>
      <c r="T211" s="492"/>
      <c r="U211" s="492"/>
      <c r="V211" s="492"/>
      <c r="W211" s="492"/>
      <c r="X211" s="492"/>
      <c r="Y211" s="164">
        <f t="shared" si="190"/>
        <v>0</v>
      </c>
      <c r="Z211" s="234">
        <v>0</v>
      </c>
      <c r="AA211" s="234">
        <v>0</v>
      </c>
      <c r="AB211" s="234">
        <v>0</v>
      </c>
      <c r="AC211" s="295">
        <f t="shared" si="191"/>
        <v>0</v>
      </c>
      <c r="AD211" s="296">
        <f t="shared" si="192"/>
        <v>0</v>
      </c>
      <c r="AE211" s="223"/>
      <c r="AG211" s="415">
        <v>2</v>
      </c>
      <c r="AH211" s="228" t="s">
        <v>31</v>
      </c>
      <c r="AI211" s="492"/>
      <c r="AJ211" s="492"/>
      <c r="AK211" s="492"/>
      <c r="AL211" s="492"/>
      <c r="AM211" s="492"/>
      <c r="AN211" s="492"/>
      <c r="AO211" s="492"/>
      <c r="AP211" s="305">
        <f t="shared" si="193"/>
        <v>0</v>
      </c>
      <c r="AQ211" s="234">
        <v>0</v>
      </c>
      <c r="AR211" s="234">
        <v>0</v>
      </c>
      <c r="AS211" s="234">
        <v>0</v>
      </c>
      <c r="AT211" s="277">
        <f t="shared" si="194"/>
        <v>0</v>
      </c>
      <c r="AU211" s="278">
        <f t="shared" ref="AU211:AU221" si="195">IF($S$233&lt;&gt;0, AC211+AP211-AT211, M211+AP211-AT211)</f>
        <v>0</v>
      </c>
    </row>
    <row r="212" spans="1:134" x14ac:dyDescent="0.35">
      <c r="A212" s="415">
        <v>3</v>
      </c>
      <c r="B212" s="228" t="s">
        <v>32</v>
      </c>
      <c r="C212" s="492"/>
      <c r="D212" s="492"/>
      <c r="E212" s="492"/>
      <c r="F212" s="492"/>
      <c r="G212" s="492"/>
      <c r="H212" s="492"/>
      <c r="I212" s="492"/>
      <c r="J212" s="234">
        <v>0</v>
      </c>
      <c r="K212" s="234">
        <v>0</v>
      </c>
      <c r="L212" s="234">
        <v>0</v>
      </c>
      <c r="M212" s="236">
        <f t="shared" si="177"/>
        <v>0</v>
      </c>
      <c r="N212" s="223"/>
      <c r="P212" s="415">
        <v>3</v>
      </c>
      <c r="Q212" s="228" t="s">
        <v>32</v>
      </c>
      <c r="R212" s="492"/>
      <c r="S212" s="492"/>
      <c r="T212" s="492"/>
      <c r="U212" s="492"/>
      <c r="V212" s="492"/>
      <c r="W212" s="492"/>
      <c r="X212" s="492"/>
      <c r="Y212" s="164">
        <f t="shared" si="190"/>
        <v>0</v>
      </c>
      <c r="Z212" s="234">
        <v>0</v>
      </c>
      <c r="AA212" s="234">
        <v>0</v>
      </c>
      <c r="AB212" s="234">
        <v>0</v>
      </c>
      <c r="AC212" s="295">
        <f t="shared" si="191"/>
        <v>0</v>
      </c>
      <c r="AD212" s="296">
        <f t="shared" si="192"/>
        <v>0</v>
      </c>
      <c r="AE212" s="223"/>
      <c r="AG212" s="415">
        <v>3</v>
      </c>
      <c r="AH212" s="228" t="s">
        <v>32</v>
      </c>
      <c r="AI212" s="492"/>
      <c r="AJ212" s="492"/>
      <c r="AK212" s="492"/>
      <c r="AL212" s="492"/>
      <c r="AM212" s="492"/>
      <c r="AN212" s="492"/>
      <c r="AO212" s="492"/>
      <c r="AP212" s="305">
        <f t="shared" si="193"/>
        <v>0</v>
      </c>
      <c r="AQ212" s="234">
        <v>0</v>
      </c>
      <c r="AR212" s="234">
        <v>0</v>
      </c>
      <c r="AS212" s="234">
        <v>0</v>
      </c>
      <c r="AT212" s="277">
        <f t="shared" si="194"/>
        <v>0</v>
      </c>
      <c r="AU212" s="278">
        <f t="shared" si="195"/>
        <v>0</v>
      </c>
    </row>
    <row r="213" spans="1:134" s="358" customFormat="1" x14ac:dyDescent="0.35">
      <c r="A213" s="229">
        <v>4</v>
      </c>
      <c r="B213" s="228" t="s">
        <v>72</v>
      </c>
      <c r="C213" s="492"/>
      <c r="D213" s="492"/>
      <c r="E213" s="492"/>
      <c r="F213" s="492"/>
      <c r="G213" s="492"/>
      <c r="H213" s="492"/>
      <c r="I213" s="492"/>
      <c r="J213" s="234">
        <v>0</v>
      </c>
      <c r="K213" s="234">
        <v>0</v>
      </c>
      <c r="L213" s="234">
        <v>0</v>
      </c>
      <c r="M213" s="236">
        <f t="shared" si="177"/>
        <v>0</v>
      </c>
      <c r="N213" s="223"/>
      <c r="P213" s="229">
        <v>4</v>
      </c>
      <c r="Q213" s="228" t="s">
        <v>72</v>
      </c>
      <c r="R213" s="492"/>
      <c r="S213" s="492"/>
      <c r="T213" s="492"/>
      <c r="U213" s="492"/>
      <c r="V213" s="492"/>
      <c r="W213" s="492"/>
      <c r="X213" s="492"/>
      <c r="Y213" s="164">
        <f t="shared" si="190"/>
        <v>0</v>
      </c>
      <c r="Z213" s="234">
        <v>0</v>
      </c>
      <c r="AA213" s="234">
        <v>0</v>
      </c>
      <c r="AB213" s="234">
        <v>0</v>
      </c>
      <c r="AC213" s="295">
        <f t="shared" si="191"/>
        <v>0</v>
      </c>
      <c r="AD213" s="296">
        <f t="shared" si="192"/>
        <v>0</v>
      </c>
      <c r="AE213" s="223"/>
      <c r="AG213" s="229">
        <v>4</v>
      </c>
      <c r="AH213" s="228" t="s">
        <v>72</v>
      </c>
      <c r="AI213" s="492"/>
      <c r="AJ213" s="492"/>
      <c r="AK213" s="492"/>
      <c r="AL213" s="492"/>
      <c r="AM213" s="492"/>
      <c r="AN213" s="492"/>
      <c r="AO213" s="492"/>
      <c r="AP213" s="305">
        <f t="shared" si="193"/>
        <v>0</v>
      </c>
      <c r="AQ213" s="234">
        <v>0</v>
      </c>
      <c r="AR213" s="234">
        <v>0</v>
      </c>
      <c r="AS213" s="234">
        <v>0</v>
      </c>
      <c r="AT213" s="277">
        <f t="shared" si="194"/>
        <v>0</v>
      </c>
      <c r="AU213" s="278">
        <f t="shared" si="195"/>
        <v>0</v>
      </c>
    </row>
    <row r="214" spans="1:134" x14ac:dyDescent="0.35">
      <c r="A214" s="415">
        <v>5</v>
      </c>
      <c r="B214" s="228" t="s">
        <v>29</v>
      </c>
      <c r="C214" s="492"/>
      <c r="D214" s="492"/>
      <c r="E214" s="492"/>
      <c r="F214" s="492"/>
      <c r="G214" s="492"/>
      <c r="H214" s="492"/>
      <c r="I214" s="492"/>
      <c r="J214" s="234">
        <v>0</v>
      </c>
      <c r="K214" s="234">
        <v>0</v>
      </c>
      <c r="L214" s="234">
        <v>0</v>
      </c>
      <c r="M214" s="236">
        <f t="shared" si="177"/>
        <v>0</v>
      </c>
      <c r="N214" s="223"/>
      <c r="P214" s="415">
        <v>5</v>
      </c>
      <c r="Q214" s="228" t="s">
        <v>29</v>
      </c>
      <c r="R214" s="492"/>
      <c r="S214" s="492"/>
      <c r="T214" s="492"/>
      <c r="U214" s="492"/>
      <c r="V214" s="492"/>
      <c r="W214" s="492"/>
      <c r="X214" s="492"/>
      <c r="Y214" s="164">
        <f t="shared" si="190"/>
        <v>0</v>
      </c>
      <c r="Z214" s="234">
        <v>0</v>
      </c>
      <c r="AA214" s="234">
        <v>0</v>
      </c>
      <c r="AB214" s="234">
        <v>0</v>
      </c>
      <c r="AC214" s="295">
        <f t="shared" si="191"/>
        <v>0</v>
      </c>
      <c r="AD214" s="296">
        <f t="shared" si="192"/>
        <v>0</v>
      </c>
      <c r="AE214" s="223"/>
      <c r="AG214" s="415">
        <v>5</v>
      </c>
      <c r="AH214" s="228" t="s">
        <v>29</v>
      </c>
      <c r="AI214" s="492"/>
      <c r="AJ214" s="492"/>
      <c r="AK214" s="492"/>
      <c r="AL214" s="492"/>
      <c r="AM214" s="492"/>
      <c r="AN214" s="492"/>
      <c r="AO214" s="492"/>
      <c r="AP214" s="305">
        <f t="shared" si="193"/>
        <v>0</v>
      </c>
      <c r="AQ214" s="234">
        <v>0</v>
      </c>
      <c r="AR214" s="234">
        <v>0</v>
      </c>
      <c r="AS214" s="234">
        <v>0</v>
      </c>
      <c r="AT214" s="277">
        <f t="shared" si="194"/>
        <v>0</v>
      </c>
      <c r="AU214" s="278">
        <f t="shared" si="195"/>
        <v>0</v>
      </c>
    </row>
    <row r="215" spans="1:134" x14ac:dyDescent="0.35">
      <c r="A215" s="415">
        <v>6</v>
      </c>
      <c r="B215" s="228" t="s">
        <v>30</v>
      </c>
      <c r="C215" s="492"/>
      <c r="D215" s="492"/>
      <c r="E215" s="492"/>
      <c r="F215" s="492"/>
      <c r="G215" s="492"/>
      <c r="H215" s="492"/>
      <c r="I215" s="492"/>
      <c r="J215" s="234">
        <v>0</v>
      </c>
      <c r="K215" s="234">
        <v>0</v>
      </c>
      <c r="L215" s="234">
        <v>0</v>
      </c>
      <c r="M215" s="236">
        <f t="shared" si="177"/>
        <v>0</v>
      </c>
      <c r="N215" s="223"/>
      <c r="P215" s="415">
        <v>6</v>
      </c>
      <c r="Q215" s="228" t="s">
        <v>30</v>
      </c>
      <c r="R215" s="492"/>
      <c r="S215" s="492"/>
      <c r="T215" s="492"/>
      <c r="U215" s="492"/>
      <c r="V215" s="492"/>
      <c r="W215" s="492"/>
      <c r="X215" s="492"/>
      <c r="Y215" s="164">
        <f t="shared" si="190"/>
        <v>0</v>
      </c>
      <c r="Z215" s="234">
        <v>0</v>
      </c>
      <c r="AA215" s="234">
        <v>0</v>
      </c>
      <c r="AB215" s="234">
        <v>0</v>
      </c>
      <c r="AC215" s="295">
        <f t="shared" si="191"/>
        <v>0</v>
      </c>
      <c r="AD215" s="296">
        <f t="shared" si="192"/>
        <v>0</v>
      </c>
      <c r="AE215" s="223"/>
      <c r="AG215" s="415">
        <v>6</v>
      </c>
      <c r="AH215" s="228" t="s">
        <v>30</v>
      </c>
      <c r="AI215" s="492"/>
      <c r="AJ215" s="492"/>
      <c r="AK215" s="492"/>
      <c r="AL215" s="492"/>
      <c r="AM215" s="492"/>
      <c r="AN215" s="492"/>
      <c r="AO215" s="492"/>
      <c r="AP215" s="305">
        <f t="shared" si="193"/>
        <v>0</v>
      </c>
      <c r="AQ215" s="234">
        <v>0</v>
      </c>
      <c r="AR215" s="234">
        <v>0</v>
      </c>
      <c r="AS215" s="234">
        <v>0</v>
      </c>
      <c r="AT215" s="277">
        <f t="shared" si="194"/>
        <v>0</v>
      </c>
      <c r="AU215" s="278">
        <f t="shared" si="195"/>
        <v>0</v>
      </c>
    </row>
    <row r="216" spans="1:134" x14ac:dyDescent="0.35">
      <c r="A216" s="415">
        <v>7</v>
      </c>
      <c r="B216" s="228" t="s">
        <v>34</v>
      </c>
      <c r="C216" s="492"/>
      <c r="D216" s="492"/>
      <c r="E216" s="492"/>
      <c r="F216" s="492"/>
      <c r="G216" s="492"/>
      <c r="H216" s="492"/>
      <c r="I216" s="492"/>
      <c r="J216" s="234">
        <v>0</v>
      </c>
      <c r="K216" s="234">
        <v>0</v>
      </c>
      <c r="L216" s="234">
        <v>0</v>
      </c>
      <c r="M216" s="236">
        <f t="shared" si="177"/>
        <v>0</v>
      </c>
      <c r="N216" s="223"/>
      <c r="P216" s="415">
        <v>7</v>
      </c>
      <c r="Q216" s="228" t="s">
        <v>34</v>
      </c>
      <c r="R216" s="492"/>
      <c r="S216" s="492"/>
      <c r="T216" s="492"/>
      <c r="U216" s="492"/>
      <c r="V216" s="492"/>
      <c r="W216" s="492"/>
      <c r="X216" s="492"/>
      <c r="Y216" s="164">
        <f t="shared" si="190"/>
        <v>0</v>
      </c>
      <c r="Z216" s="234">
        <v>0</v>
      </c>
      <c r="AA216" s="234">
        <v>0</v>
      </c>
      <c r="AB216" s="234">
        <v>0</v>
      </c>
      <c r="AC216" s="295">
        <f t="shared" si="191"/>
        <v>0</v>
      </c>
      <c r="AD216" s="296">
        <f t="shared" si="192"/>
        <v>0</v>
      </c>
      <c r="AE216" s="223"/>
      <c r="AG216" s="415">
        <v>7</v>
      </c>
      <c r="AH216" s="228" t="s">
        <v>34</v>
      </c>
      <c r="AI216" s="492"/>
      <c r="AJ216" s="492"/>
      <c r="AK216" s="492"/>
      <c r="AL216" s="492"/>
      <c r="AM216" s="492"/>
      <c r="AN216" s="492"/>
      <c r="AO216" s="492"/>
      <c r="AP216" s="305">
        <f t="shared" si="193"/>
        <v>0</v>
      </c>
      <c r="AQ216" s="234">
        <v>0</v>
      </c>
      <c r="AR216" s="234">
        <v>0</v>
      </c>
      <c r="AS216" s="234">
        <v>0</v>
      </c>
      <c r="AT216" s="277">
        <f t="shared" si="194"/>
        <v>0</v>
      </c>
      <c r="AU216" s="278">
        <f t="shared" si="195"/>
        <v>0</v>
      </c>
    </row>
    <row r="217" spans="1:134" x14ac:dyDescent="0.35">
      <c r="A217" s="415">
        <v>8</v>
      </c>
      <c r="B217" s="228" t="s">
        <v>35</v>
      </c>
      <c r="C217" s="492"/>
      <c r="D217" s="492"/>
      <c r="E217" s="492"/>
      <c r="F217" s="492"/>
      <c r="G217" s="492"/>
      <c r="H217" s="492"/>
      <c r="I217" s="492"/>
      <c r="J217" s="234">
        <v>0</v>
      </c>
      <c r="K217" s="234">
        <v>0</v>
      </c>
      <c r="L217" s="234">
        <v>0</v>
      </c>
      <c r="M217" s="236">
        <f>SUM(J217:L217)</f>
        <v>0</v>
      </c>
      <c r="N217" s="223"/>
      <c r="P217" s="415">
        <v>8</v>
      </c>
      <c r="Q217" s="228" t="s">
        <v>35</v>
      </c>
      <c r="R217" s="492"/>
      <c r="S217" s="492"/>
      <c r="T217" s="492"/>
      <c r="U217" s="492"/>
      <c r="V217" s="492"/>
      <c r="W217" s="492"/>
      <c r="X217" s="492"/>
      <c r="Y217" s="164">
        <f t="shared" si="190"/>
        <v>0</v>
      </c>
      <c r="Z217" s="234">
        <v>0</v>
      </c>
      <c r="AA217" s="234">
        <v>0</v>
      </c>
      <c r="AB217" s="234">
        <v>0</v>
      </c>
      <c r="AC217" s="295">
        <f t="shared" si="191"/>
        <v>0</v>
      </c>
      <c r="AD217" s="296">
        <f t="shared" si="192"/>
        <v>0</v>
      </c>
      <c r="AE217" s="223"/>
      <c r="AG217" s="415">
        <v>8</v>
      </c>
      <c r="AH217" s="228" t="s">
        <v>35</v>
      </c>
      <c r="AI217" s="492"/>
      <c r="AJ217" s="492"/>
      <c r="AK217" s="492"/>
      <c r="AL217" s="492"/>
      <c r="AM217" s="492"/>
      <c r="AN217" s="492"/>
      <c r="AO217" s="492"/>
      <c r="AP217" s="305">
        <f t="shared" si="193"/>
        <v>0</v>
      </c>
      <c r="AQ217" s="234">
        <v>0</v>
      </c>
      <c r="AR217" s="234">
        <v>0</v>
      </c>
      <c r="AS217" s="234">
        <v>0</v>
      </c>
      <c r="AT217" s="277">
        <f t="shared" si="194"/>
        <v>0</v>
      </c>
      <c r="AU217" s="278">
        <f t="shared" si="195"/>
        <v>0</v>
      </c>
    </row>
    <row r="218" spans="1:134" x14ac:dyDescent="0.35">
      <c r="A218" s="415">
        <v>9</v>
      </c>
      <c r="B218" s="228" t="s">
        <v>50</v>
      </c>
      <c r="C218" s="492"/>
      <c r="D218" s="492"/>
      <c r="E218" s="492"/>
      <c r="F218" s="492"/>
      <c r="G218" s="492"/>
      <c r="H218" s="492"/>
      <c r="I218" s="492"/>
      <c r="J218" s="234">
        <v>0</v>
      </c>
      <c r="K218" s="234">
        <v>0</v>
      </c>
      <c r="L218" s="234">
        <v>0</v>
      </c>
      <c r="M218" s="236">
        <f t="shared" si="177"/>
        <v>0</v>
      </c>
      <c r="N218" s="223"/>
      <c r="P218" s="415">
        <v>9</v>
      </c>
      <c r="Q218" s="228" t="s">
        <v>50</v>
      </c>
      <c r="R218" s="492"/>
      <c r="S218" s="492"/>
      <c r="T218" s="492"/>
      <c r="U218" s="492"/>
      <c r="V218" s="492"/>
      <c r="W218" s="492"/>
      <c r="X218" s="492"/>
      <c r="Y218" s="164">
        <f t="shared" si="190"/>
        <v>0</v>
      </c>
      <c r="Z218" s="234">
        <v>0</v>
      </c>
      <c r="AA218" s="234">
        <v>0</v>
      </c>
      <c r="AB218" s="234">
        <v>0</v>
      </c>
      <c r="AC218" s="295">
        <f t="shared" si="191"/>
        <v>0</v>
      </c>
      <c r="AD218" s="296">
        <f t="shared" si="192"/>
        <v>0</v>
      </c>
      <c r="AE218" s="223"/>
      <c r="AG218" s="415">
        <v>9</v>
      </c>
      <c r="AH218" s="228" t="s">
        <v>50</v>
      </c>
      <c r="AI218" s="492"/>
      <c r="AJ218" s="492"/>
      <c r="AK218" s="492"/>
      <c r="AL218" s="492"/>
      <c r="AM218" s="492"/>
      <c r="AN218" s="492"/>
      <c r="AO218" s="492"/>
      <c r="AP218" s="305">
        <f t="shared" si="193"/>
        <v>0</v>
      </c>
      <c r="AQ218" s="234">
        <v>0</v>
      </c>
      <c r="AR218" s="234">
        <v>0</v>
      </c>
      <c r="AS218" s="234">
        <v>0</v>
      </c>
      <c r="AT218" s="277">
        <f t="shared" si="194"/>
        <v>0</v>
      </c>
      <c r="AU218" s="278">
        <f t="shared" si="195"/>
        <v>0</v>
      </c>
    </row>
    <row r="219" spans="1:134" x14ac:dyDescent="0.35">
      <c r="A219" s="229">
        <v>10</v>
      </c>
      <c r="B219" s="313" t="s">
        <v>205</v>
      </c>
      <c r="C219" s="623"/>
      <c r="D219" s="623"/>
      <c r="E219" s="623"/>
      <c r="F219" s="623"/>
      <c r="G219" s="623"/>
      <c r="H219" s="623"/>
      <c r="I219" s="623"/>
      <c r="J219" s="234">
        <v>0</v>
      </c>
      <c r="K219" s="234">
        <v>0</v>
      </c>
      <c r="L219" s="234">
        <v>0</v>
      </c>
      <c r="M219" s="236">
        <f t="shared" si="177"/>
        <v>0</v>
      </c>
      <c r="N219" s="223"/>
      <c r="P219" s="229">
        <v>10</v>
      </c>
      <c r="Q219" s="313" t="s">
        <v>205</v>
      </c>
      <c r="R219" s="623"/>
      <c r="S219" s="623"/>
      <c r="T219" s="623"/>
      <c r="U219" s="623"/>
      <c r="V219" s="623"/>
      <c r="W219" s="623"/>
      <c r="X219" s="623"/>
      <c r="Y219" s="164">
        <f t="shared" si="190"/>
        <v>0</v>
      </c>
      <c r="Z219" s="234">
        <v>0</v>
      </c>
      <c r="AA219" s="234">
        <v>0</v>
      </c>
      <c r="AB219" s="234">
        <v>0</v>
      </c>
      <c r="AC219" s="295">
        <f t="shared" si="191"/>
        <v>0</v>
      </c>
      <c r="AD219" s="296">
        <f t="shared" si="192"/>
        <v>0</v>
      </c>
      <c r="AE219" s="223"/>
      <c r="AG219" s="229">
        <v>10</v>
      </c>
      <c r="AH219" s="313" t="s">
        <v>205</v>
      </c>
      <c r="AI219" s="623"/>
      <c r="AJ219" s="623"/>
      <c r="AK219" s="623"/>
      <c r="AL219" s="623"/>
      <c r="AM219" s="623"/>
      <c r="AN219" s="623"/>
      <c r="AO219" s="623"/>
      <c r="AP219" s="305">
        <f t="shared" si="193"/>
        <v>0</v>
      </c>
      <c r="AQ219" s="234">
        <v>0</v>
      </c>
      <c r="AR219" s="234">
        <v>0</v>
      </c>
      <c r="AS219" s="234">
        <v>0</v>
      </c>
      <c r="AT219" s="277">
        <f t="shared" si="194"/>
        <v>0</v>
      </c>
      <c r="AU219" s="278">
        <f t="shared" si="195"/>
        <v>0</v>
      </c>
    </row>
    <row r="220" spans="1:134" x14ac:dyDescent="0.35">
      <c r="A220" s="229">
        <v>11</v>
      </c>
      <c r="B220" s="313" t="s">
        <v>205</v>
      </c>
      <c r="C220" s="623"/>
      <c r="D220" s="623"/>
      <c r="E220" s="623"/>
      <c r="F220" s="623"/>
      <c r="G220" s="623"/>
      <c r="H220" s="623"/>
      <c r="I220" s="623"/>
      <c r="J220" s="234">
        <v>0</v>
      </c>
      <c r="K220" s="234">
        <v>0</v>
      </c>
      <c r="L220" s="234">
        <v>0</v>
      </c>
      <c r="M220" s="236">
        <f>SUM(J220:L220)</f>
        <v>0</v>
      </c>
      <c r="N220" s="223"/>
      <c r="P220" s="229">
        <v>11</v>
      </c>
      <c r="Q220" s="313" t="s">
        <v>205</v>
      </c>
      <c r="R220" s="623"/>
      <c r="S220" s="623"/>
      <c r="T220" s="623"/>
      <c r="U220" s="623"/>
      <c r="V220" s="623"/>
      <c r="W220" s="623"/>
      <c r="X220" s="623"/>
      <c r="Y220" s="164">
        <f t="shared" si="190"/>
        <v>0</v>
      </c>
      <c r="Z220" s="234">
        <v>0</v>
      </c>
      <c r="AA220" s="234">
        <v>0</v>
      </c>
      <c r="AB220" s="234">
        <v>0</v>
      </c>
      <c r="AC220" s="295">
        <f>SUM(Z220:AB220)</f>
        <v>0</v>
      </c>
      <c r="AD220" s="296">
        <f t="shared" si="192"/>
        <v>0</v>
      </c>
      <c r="AE220" s="223"/>
      <c r="AG220" s="229">
        <v>11</v>
      </c>
      <c r="AH220" s="313" t="s">
        <v>205</v>
      </c>
      <c r="AI220" s="623"/>
      <c r="AJ220" s="623"/>
      <c r="AK220" s="623"/>
      <c r="AL220" s="623"/>
      <c r="AM220" s="623"/>
      <c r="AN220" s="623"/>
      <c r="AO220" s="623"/>
      <c r="AP220" s="305">
        <f t="shared" si="193"/>
        <v>0</v>
      </c>
      <c r="AQ220" s="234">
        <v>0</v>
      </c>
      <c r="AR220" s="234">
        <v>0</v>
      </c>
      <c r="AS220" s="234">
        <v>0</v>
      </c>
      <c r="AT220" s="277">
        <f>SUM(AQ220:AS220)</f>
        <v>0</v>
      </c>
      <c r="AU220" s="278">
        <f t="shared" si="195"/>
        <v>0</v>
      </c>
    </row>
    <row r="221" spans="1:134" ht="16" thickBot="1" x14ac:dyDescent="0.4">
      <c r="A221" s="578" t="s">
        <v>36</v>
      </c>
      <c r="B221" s="579"/>
      <c r="C221" s="579"/>
      <c r="D221" s="579"/>
      <c r="E221" s="579"/>
      <c r="F221" s="579"/>
      <c r="G221" s="579"/>
      <c r="H221" s="579"/>
      <c r="I221" s="579"/>
      <c r="J221" s="250">
        <f>SUM(J210:J220)</f>
        <v>0</v>
      </c>
      <c r="K221" s="250">
        <f t="shared" ref="K221:L221" si="196">SUM(K210:K220)</f>
        <v>0</v>
      </c>
      <c r="L221" s="250">
        <f t="shared" si="196"/>
        <v>0</v>
      </c>
      <c r="M221" s="237">
        <f>SUM(J221:L221)</f>
        <v>0</v>
      </c>
      <c r="N221" s="223"/>
      <c r="P221" s="578" t="s">
        <v>36</v>
      </c>
      <c r="Q221" s="579"/>
      <c r="R221" s="579"/>
      <c r="S221" s="579"/>
      <c r="T221" s="579"/>
      <c r="U221" s="579"/>
      <c r="V221" s="579"/>
      <c r="W221" s="579"/>
      <c r="X221" s="579"/>
      <c r="Y221" s="200">
        <f t="shared" si="190"/>
        <v>0</v>
      </c>
      <c r="Z221" s="293">
        <f>SUM(Z210:Z220)</f>
        <v>0</v>
      </c>
      <c r="AA221" s="293">
        <f t="shared" ref="AA221" si="197">SUM(AA210:AA220)</f>
        <v>0</v>
      </c>
      <c r="AB221" s="293">
        <f>SUM(AB210:AB220)</f>
        <v>0</v>
      </c>
      <c r="AC221" s="293">
        <f t="shared" ref="AC221:AD221" si="198">SUM(AC210:AC220)</f>
        <v>0</v>
      </c>
      <c r="AD221" s="294">
        <f t="shared" si="198"/>
        <v>0</v>
      </c>
      <c r="AE221" s="223"/>
      <c r="AG221" s="578" t="s">
        <v>36</v>
      </c>
      <c r="AH221" s="579"/>
      <c r="AI221" s="579"/>
      <c r="AJ221" s="579"/>
      <c r="AK221" s="579"/>
      <c r="AL221" s="579"/>
      <c r="AM221" s="579"/>
      <c r="AN221" s="579"/>
      <c r="AO221" s="579"/>
      <c r="AP221" s="306">
        <f t="shared" si="193"/>
        <v>0</v>
      </c>
      <c r="AQ221" s="275">
        <f>SUM(AQ210:AQ220)</f>
        <v>0</v>
      </c>
      <c r="AR221" s="275">
        <f t="shared" ref="AR221:AT221" si="199">SUM(AR210:AR220)</f>
        <v>0</v>
      </c>
      <c r="AS221" s="275">
        <f t="shared" si="199"/>
        <v>0</v>
      </c>
      <c r="AT221" s="275">
        <f t="shared" si="199"/>
        <v>0</v>
      </c>
      <c r="AU221" s="276">
        <f t="shared" si="195"/>
        <v>0</v>
      </c>
    </row>
    <row r="222" spans="1:134" s="358" customFormat="1" ht="3.75" customHeight="1" x14ac:dyDescent="0.35">
      <c r="B222" s="281"/>
      <c r="C222" s="284"/>
      <c r="D222" s="284"/>
      <c r="E222" s="284"/>
      <c r="F222" s="284"/>
      <c r="G222" s="284"/>
      <c r="H222" s="284"/>
      <c r="I222" s="284"/>
      <c r="J222" s="283"/>
      <c r="K222" s="283"/>
      <c r="L222" s="283"/>
      <c r="M222" s="246"/>
      <c r="N222" s="223"/>
      <c r="Q222" s="281"/>
      <c r="R222" s="284"/>
      <c r="S222" s="284"/>
      <c r="T222" s="284"/>
      <c r="U222" s="284"/>
      <c r="V222" s="284"/>
      <c r="W222" s="284"/>
      <c r="X222" s="284"/>
      <c r="Y222" s="304"/>
      <c r="Z222" s="283"/>
      <c r="AA222" s="283"/>
      <c r="AB222" s="283"/>
      <c r="AC222" s="246"/>
      <c r="AD222" s="246"/>
      <c r="AE222" s="223"/>
      <c r="AH222" s="281"/>
      <c r="AI222" s="284"/>
      <c r="AJ222" s="284"/>
      <c r="AK222" s="284"/>
      <c r="AL222" s="284"/>
      <c r="AM222" s="284"/>
      <c r="AN222" s="284"/>
      <c r="AO222" s="284"/>
      <c r="AP222" s="304"/>
      <c r="AQ222" s="283"/>
      <c r="AR222" s="283"/>
      <c r="AS222" s="283"/>
      <c r="AT222" s="246"/>
      <c r="AU222" s="246"/>
      <c r="AW222" s="357"/>
      <c r="AX222" s="357"/>
      <c r="AY222" s="357"/>
      <c r="AZ222" s="357"/>
      <c r="BA222" s="357"/>
      <c r="BB222" s="357"/>
      <c r="BC222" s="357"/>
      <c r="BD222" s="357"/>
      <c r="BE222" s="357"/>
      <c r="BF222" s="357"/>
      <c r="BG222" s="357"/>
      <c r="BH222" s="357"/>
      <c r="BI222" s="357"/>
      <c r="BJ222" s="357"/>
      <c r="BK222" s="357"/>
      <c r="BL222" s="357"/>
      <c r="BM222" s="357"/>
      <c r="BN222" s="357"/>
      <c r="BO222" s="357"/>
      <c r="BP222" s="357"/>
      <c r="BQ222" s="357"/>
      <c r="BR222" s="357"/>
      <c r="BS222" s="357"/>
      <c r="BT222" s="357"/>
      <c r="BU222" s="357"/>
      <c r="BV222" s="357"/>
      <c r="BW222" s="357"/>
      <c r="BX222" s="357"/>
      <c r="BY222" s="357"/>
      <c r="BZ222" s="357"/>
      <c r="CA222" s="357"/>
      <c r="CB222" s="357"/>
      <c r="CC222" s="357"/>
      <c r="CD222" s="357"/>
      <c r="CE222" s="357"/>
      <c r="CF222" s="357"/>
      <c r="CG222" s="357"/>
      <c r="CH222" s="357"/>
      <c r="CI222" s="357"/>
      <c r="CJ222" s="357"/>
      <c r="CK222" s="357"/>
      <c r="CL222" s="357"/>
      <c r="CM222" s="357"/>
      <c r="CN222" s="357"/>
      <c r="CO222" s="357"/>
      <c r="CP222" s="357"/>
      <c r="CQ222" s="357"/>
      <c r="CR222" s="357"/>
      <c r="CS222" s="357"/>
      <c r="CT222" s="357"/>
      <c r="CU222" s="357"/>
      <c r="CV222" s="357"/>
      <c r="CW222" s="357"/>
      <c r="CX222" s="357"/>
      <c r="CY222" s="357"/>
      <c r="CZ222" s="357"/>
      <c r="DA222" s="357"/>
      <c r="DB222" s="357"/>
      <c r="DC222" s="357"/>
      <c r="DD222" s="357"/>
      <c r="DE222" s="357"/>
      <c r="DF222" s="357"/>
      <c r="DG222" s="357"/>
      <c r="DH222" s="357"/>
      <c r="DI222" s="357"/>
      <c r="DJ222" s="357"/>
      <c r="DK222" s="357"/>
      <c r="DL222" s="357"/>
      <c r="DM222" s="357"/>
      <c r="DN222" s="357"/>
      <c r="DO222" s="357"/>
      <c r="DP222" s="357"/>
      <c r="DQ222" s="357"/>
      <c r="DR222" s="357"/>
      <c r="DS222" s="357"/>
      <c r="DT222" s="357"/>
      <c r="DU222" s="357"/>
      <c r="DV222" s="357"/>
      <c r="DW222" s="357"/>
      <c r="DX222" s="357"/>
      <c r="DY222" s="357"/>
      <c r="DZ222" s="357"/>
      <c r="EA222" s="357"/>
      <c r="EB222" s="357"/>
      <c r="EC222" s="357"/>
      <c r="ED222" s="357"/>
    </row>
    <row r="223" spans="1:134" ht="3.75" customHeight="1" thickBot="1" x14ac:dyDescent="0.4">
      <c r="A223" s="242"/>
      <c r="B223" s="242"/>
      <c r="C223" s="242"/>
      <c r="D223" s="242"/>
      <c r="E223" s="242"/>
      <c r="F223" s="242"/>
      <c r="G223" s="242"/>
      <c r="H223" s="242"/>
      <c r="I223" s="413"/>
      <c r="J223" s="246"/>
      <c r="K223" s="246"/>
      <c r="L223" s="246"/>
      <c r="M223" s="246"/>
      <c r="N223" s="223"/>
      <c r="P223" s="242"/>
      <c r="Q223" s="242"/>
      <c r="R223" s="242"/>
      <c r="S223" s="242"/>
      <c r="T223" s="242"/>
      <c r="U223" s="242"/>
      <c r="V223" s="242"/>
      <c r="W223" s="242"/>
      <c r="X223" s="413"/>
      <c r="Y223" s="246"/>
      <c r="Z223" s="246"/>
      <c r="AA223" s="246"/>
      <c r="AB223" s="246"/>
      <c r="AC223" s="246"/>
      <c r="AD223" s="246"/>
      <c r="AE223" s="223"/>
      <c r="AG223" s="242"/>
      <c r="AH223" s="242"/>
      <c r="AI223" s="242"/>
      <c r="AJ223" s="242"/>
      <c r="AK223" s="242"/>
      <c r="AL223" s="242"/>
      <c r="AM223" s="242"/>
      <c r="AN223" s="242"/>
      <c r="AO223" s="413"/>
      <c r="AP223" s="246"/>
      <c r="AQ223" s="246"/>
      <c r="AR223" s="246"/>
      <c r="AS223" s="246"/>
      <c r="AT223" s="246"/>
      <c r="AU223" s="246"/>
    </row>
    <row r="224" spans="1:134" x14ac:dyDescent="0.35">
      <c r="A224" s="544" t="s">
        <v>189</v>
      </c>
      <c r="B224" s="545"/>
      <c r="C224" s="545"/>
      <c r="D224" s="545"/>
      <c r="E224" s="545"/>
      <c r="F224" s="545"/>
      <c r="G224" s="545"/>
      <c r="H224" s="545"/>
      <c r="I224" s="545"/>
      <c r="J224" s="244">
        <f>SUM(J221, J207, J201, H194)</f>
        <v>0</v>
      </c>
      <c r="K224" s="244">
        <f>SUM( K221, K207, K201, K194)</f>
        <v>0</v>
      </c>
      <c r="L224" s="244">
        <f>SUM( L221, L207, L201, L194)</f>
        <v>0</v>
      </c>
      <c r="M224" s="245">
        <f>SUM(J224:L224)</f>
        <v>0</v>
      </c>
      <c r="N224" s="223"/>
      <c r="P224" s="544" t="s">
        <v>182</v>
      </c>
      <c r="Q224" s="545"/>
      <c r="R224" s="545"/>
      <c r="S224" s="545"/>
      <c r="T224" s="545"/>
      <c r="U224" s="545"/>
      <c r="V224" s="545"/>
      <c r="W224" s="545"/>
      <c r="X224" s="545"/>
      <c r="Y224" s="199">
        <f t="shared" ref="Y224:Y225" si="200">AU144</f>
        <v>0</v>
      </c>
      <c r="Z224" s="300">
        <f>SUM(Z221, Z207, Z201, X194)</f>
        <v>0</v>
      </c>
      <c r="AA224" s="300">
        <f>SUM(AA221, AA207, AA201, AA194)</f>
        <v>0</v>
      </c>
      <c r="AB224" s="300">
        <f>SUM(AB221, AB207, AB201, AB194, )</f>
        <v>0</v>
      </c>
      <c r="AC224" s="300">
        <f t="shared" ref="AC224" si="201">SUM(Z224:AB224)</f>
        <v>0</v>
      </c>
      <c r="AD224" s="301">
        <f>M224-AC224</f>
        <v>0</v>
      </c>
      <c r="AE224" s="246"/>
      <c r="AG224" s="544" t="s">
        <v>182</v>
      </c>
      <c r="AH224" s="545"/>
      <c r="AI224" s="545"/>
      <c r="AJ224" s="545"/>
      <c r="AK224" s="545"/>
      <c r="AL224" s="545"/>
      <c r="AM224" s="545"/>
      <c r="AN224" s="545"/>
      <c r="AO224" s="545"/>
      <c r="AP224" s="205">
        <f t="shared" ref="AP224:AP225" si="202">AU144</f>
        <v>0</v>
      </c>
      <c r="AQ224" s="286">
        <f>SUM( AQ221, AQ207, AQ201, AO194)</f>
        <v>0</v>
      </c>
      <c r="AR224" s="286">
        <f>SUM( AR221, AR207, AR201, AR194)</f>
        <v>0</v>
      </c>
      <c r="AS224" s="286">
        <f>SUM( AS221, AS207, AS201, AS194, )</f>
        <v>0</v>
      </c>
      <c r="AT224" s="286">
        <f t="shared" ref="AT224" si="203">SUM(AQ224:AS224)</f>
        <v>0</v>
      </c>
      <c r="AU224" s="287">
        <f>IF($S$233&lt;&gt;0, AC224+AP224-AT224, M224+AP224-AT224)</f>
        <v>0</v>
      </c>
      <c r="AV224" s="246"/>
    </row>
    <row r="225" spans="1:134" ht="16" thickBot="1" x14ac:dyDescent="0.4">
      <c r="A225" s="540" t="s">
        <v>183</v>
      </c>
      <c r="B225" s="541"/>
      <c r="C225" s="541"/>
      <c r="D225" s="541"/>
      <c r="E225" s="541"/>
      <c r="F225" s="541"/>
      <c r="G225" s="541"/>
      <c r="H225" s="541"/>
      <c r="I225" s="541"/>
      <c r="J225" s="593">
        <f>SUM(K221, L221, K207, L207, K201, L201, K194, L194)</f>
        <v>0</v>
      </c>
      <c r="K225" s="593"/>
      <c r="L225" s="593"/>
      <c r="M225" s="594"/>
      <c r="N225" s="223"/>
      <c r="P225" s="540" t="s">
        <v>183</v>
      </c>
      <c r="Q225" s="541"/>
      <c r="R225" s="541"/>
      <c r="S225" s="541"/>
      <c r="T225" s="541"/>
      <c r="U225" s="541"/>
      <c r="V225" s="541"/>
      <c r="W225" s="541"/>
      <c r="X225" s="541"/>
      <c r="Y225" s="200">
        <f t="shared" si="200"/>
        <v>0</v>
      </c>
      <c r="Z225" s="588">
        <f>SUM(AA221, AB221, AA207, AB207, AA201, AB201, AA194, AB194)</f>
        <v>0</v>
      </c>
      <c r="AA225" s="588"/>
      <c r="AB225" s="588"/>
      <c r="AC225" s="588"/>
      <c r="AD225" s="330">
        <f>M225-Z225</f>
        <v>0</v>
      </c>
      <c r="AE225" s="223"/>
      <c r="AG225" s="540" t="s">
        <v>183</v>
      </c>
      <c r="AH225" s="541"/>
      <c r="AI225" s="541"/>
      <c r="AJ225" s="541"/>
      <c r="AK225" s="541"/>
      <c r="AL225" s="541"/>
      <c r="AM225" s="541"/>
      <c r="AN225" s="541"/>
      <c r="AO225" s="541"/>
      <c r="AP225" s="306">
        <f t="shared" si="202"/>
        <v>0</v>
      </c>
      <c r="AQ225" s="539">
        <f>SUM( AR221, AS221, AR207, AS207, AR201, AS201, AR194, AS194)</f>
        <v>0</v>
      </c>
      <c r="AR225" s="539"/>
      <c r="AS225" s="539"/>
      <c r="AT225" s="539"/>
      <c r="AU225" s="276">
        <f>IF($S$233&lt;&gt;0, AC225+AP225-AT225, M225+AP225-AT225)</f>
        <v>0</v>
      </c>
    </row>
    <row r="226" spans="1:134" s="224" customFormat="1" ht="16" thickBot="1" x14ac:dyDescent="0.4">
      <c r="A226" s="358"/>
      <c r="B226" s="413"/>
      <c r="C226" s="413"/>
      <c r="D226" s="413"/>
      <c r="E226" s="413"/>
      <c r="F226" s="413"/>
      <c r="G226" s="413"/>
      <c r="H226" s="413"/>
      <c r="I226" s="413"/>
      <c r="J226" s="258"/>
      <c r="K226" s="258"/>
      <c r="L226" s="258"/>
      <c r="M226" s="358"/>
      <c r="N226" s="223"/>
      <c r="O226" s="357"/>
      <c r="P226" s="358"/>
      <c r="Q226" s="413"/>
      <c r="R226" s="413"/>
      <c r="S226" s="413"/>
      <c r="T226" s="413"/>
      <c r="U226" s="413"/>
      <c r="V226" s="413"/>
      <c r="W226" s="413"/>
      <c r="X226" s="413"/>
      <c r="Y226" s="258"/>
      <c r="Z226" s="258"/>
      <c r="AA226" s="258"/>
      <c r="AB226" s="358"/>
      <c r="AC226" s="358"/>
      <c r="AD226" s="358"/>
      <c r="AE226" s="223"/>
      <c r="AF226" s="357"/>
      <c r="AG226" s="358"/>
      <c r="AH226" s="413"/>
      <c r="AI226" s="413"/>
      <c r="AJ226" s="413"/>
      <c r="AK226" s="413"/>
      <c r="AL226" s="413"/>
      <c r="AM226" s="413"/>
      <c r="AN226" s="413"/>
      <c r="AO226" s="413"/>
      <c r="AP226" s="258"/>
      <c r="AQ226" s="258"/>
      <c r="AR226" s="258"/>
      <c r="AS226" s="358"/>
      <c r="AT226" s="358"/>
      <c r="AU226" s="358"/>
      <c r="AV226" s="357"/>
      <c r="AW226" s="357"/>
      <c r="AX226" s="357"/>
      <c r="AY226" s="357"/>
      <c r="AZ226" s="357"/>
      <c r="BA226" s="357"/>
      <c r="BB226" s="357"/>
      <c r="BC226" s="357"/>
      <c r="BD226" s="357"/>
      <c r="BE226" s="357"/>
      <c r="BF226" s="357"/>
      <c r="BG226" s="357"/>
      <c r="BH226" s="357"/>
      <c r="BI226" s="357"/>
      <c r="BJ226" s="357"/>
      <c r="BK226" s="357"/>
      <c r="BL226" s="357"/>
      <c r="BM226" s="357"/>
      <c r="BN226" s="357"/>
      <c r="BO226" s="357"/>
      <c r="BP226" s="357"/>
      <c r="BQ226" s="357"/>
      <c r="BR226" s="357"/>
      <c r="BS226" s="357"/>
      <c r="BT226" s="357"/>
      <c r="BU226" s="357"/>
      <c r="BV226" s="357"/>
      <c r="BW226" s="357"/>
      <c r="BX226" s="357"/>
      <c r="BY226" s="357"/>
      <c r="BZ226" s="357"/>
      <c r="CA226" s="357"/>
      <c r="CB226" s="357"/>
      <c r="CC226" s="357"/>
      <c r="CD226" s="357"/>
      <c r="CE226" s="357"/>
      <c r="CF226" s="357"/>
      <c r="CG226" s="357"/>
      <c r="CH226" s="357"/>
      <c r="CI226" s="357"/>
      <c r="CJ226" s="357"/>
      <c r="CK226" s="357"/>
      <c r="CL226" s="357"/>
      <c r="CM226" s="357"/>
      <c r="CN226" s="357"/>
      <c r="CO226" s="357"/>
      <c r="CP226" s="357"/>
      <c r="CQ226" s="357"/>
      <c r="CR226" s="357"/>
      <c r="CS226" s="357"/>
      <c r="CT226" s="357"/>
      <c r="CU226" s="357"/>
      <c r="CV226" s="357"/>
      <c r="CW226" s="357"/>
      <c r="CX226" s="357"/>
      <c r="CY226" s="357"/>
      <c r="CZ226" s="357"/>
      <c r="DA226" s="357"/>
      <c r="DB226" s="357"/>
      <c r="DC226" s="357"/>
      <c r="DD226" s="357"/>
      <c r="DE226" s="357"/>
      <c r="DF226" s="357"/>
      <c r="DG226" s="357"/>
      <c r="DH226" s="357"/>
      <c r="DI226" s="357"/>
      <c r="DJ226" s="357"/>
      <c r="DK226" s="357"/>
      <c r="DL226" s="357"/>
      <c r="DM226" s="357"/>
      <c r="DN226" s="357"/>
      <c r="DO226" s="357"/>
      <c r="DP226" s="357"/>
      <c r="DQ226" s="357"/>
      <c r="DR226" s="357"/>
      <c r="DS226" s="357"/>
      <c r="DT226" s="357"/>
      <c r="DU226" s="357"/>
      <c r="DV226" s="357"/>
      <c r="DW226" s="357"/>
      <c r="DX226" s="357"/>
      <c r="DY226" s="357"/>
      <c r="DZ226" s="357"/>
      <c r="EA226" s="357"/>
      <c r="EB226" s="357"/>
      <c r="EC226" s="357"/>
      <c r="ED226" s="357"/>
    </row>
    <row r="227" spans="1:134" s="242" customFormat="1" x14ac:dyDescent="0.35">
      <c r="A227" s="502" t="s">
        <v>100</v>
      </c>
      <c r="B227" s="503"/>
      <c r="C227" s="503"/>
      <c r="D227" s="503"/>
      <c r="E227" s="503"/>
      <c r="F227" s="503"/>
      <c r="G227" s="503"/>
      <c r="H227" s="503"/>
      <c r="I227" s="503"/>
      <c r="J227" s="425" t="s">
        <v>17</v>
      </c>
      <c r="K227" s="542" t="s">
        <v>4</v>
      </c>
      <c r="L227" s="542"/>
      <c r="M227" s="418" t="s">
        <v>49</v>
      </c>
      <c r="N227" s="261"/>
      <c r="P227" s="502" t="s">
        <v>100</v>
      </c>
      <c r="Q227" s="503"/>
      <c r="R227" s="503"/>
      <c r="S227" s="503"/>
      <c r="T227" s="503"/>
      <c r="U227" s="503"/>
      <c r="V227" s="503"/>
      <c r="W227" s="503"/>
      <c r="X227" s="503"/>
      <c r="Y227" s="414" t="s">
        <v>111</v>
      </c>
      <c r="Z227" s="425" t="s">
        <v>77</v>
      </c>
      <c r="AA227" s="542" t="s">
        <v>4</v>
      </c>
      <c r="AB227" s="542"/>
      <c r="AC227" s="414" t="s">
        <v>18</v>
      </c>
      <c r="AD227" s="268" t="s">
        <v>114</v>
      </c>
      <c r="AE227" s="261"/>
      <c r="AG227" s="502" t="s">
        <v>100</v>
      </c>
      <c r="AH227" s="503"/>
      <c r="AI227" s="503"/>
      <c r="AJ227" s="503"/>
      <c r="AK227" s="503"/>
      <c r="AL227" s="503"/>
      <c r="AM227" s="503"/>
      <c r="AN227" s="503"/>
      <c r="AO227" s="503"/>
      <c r="AP227" s="414" t="s">
        <v>111</v>
      </c>
      <c r="AQ227" s="425" t="s">
        <v>212</v>
      </c>
      <c r="AR227" s="542" t="s">
        <v>4</v>
      </c>
      <c r="AS227" s="542"/>
      <c r="AT227" s="414" t="s">
        <v>214</v>
      </c>
      <c r="AU227" s="268" t="s">
        <v>260</v>
      </c>
      <c r="AW227" s="357"/>
      <c r="AX227" s="357"/>
      <c r="AY227" s="357"/>
      <c r="AZ227" s="357"/>
      <c r="BA227" s="357"/>
      <c r="BB227" s="357"/>
      <c r="BC227" s="357"/>
      <c r="BD227" s="357"/>
      <c r="BE227" s="357"/>
      <c r="BF227" s="357"/>
      <c r="BG227" s="357"/>
      <c r="BH227" s="357"/>
      <c r="BI227" s="357"/>
      <c r="BJ227" s="357"/>
      <c r="BK227" s="357"/>
      <c r="BL227" s="357"/>
      <c r="BM227" s="357"/>
      <c r="BN227" s="357"/>
      <c r="BO227" s="357"/>
      <c r="BP227" s="357"/>
      <c r="BQ227" s="357"/>
      <c r="BR227" s="357"/>
      <c r="BS227" s="357"/>
      <c r="BT227" s="357"/>
      <c r="BU227" s="357"/>
      <c r="BV227" s="357"/>
      <c r="BW227" s="357"/>
      <c r="BX227" s="357"/>
      <c r="BY227" s="357"/>
      <c r="BZ227" s="357"/>
      <c r="CA227" s="357"/>
      <c r="CB227" s="357"/>
      <c r="CC227" s="357"/>
      <c r="CD227" s="357"/>
      <c r="CE227" s="357"/>
      <c r="CF227" s="357"/>
      <c r="CG227" s="357"/>
      <c r="CH227" s="357"/>
      <c r="CI227" s="357"/>
      <c r="CJ227" s="357"/>
      <c r="CK227" s="357"/>
      <c r="CL227" s="357"/>
      <c r="CM227" s="357"/>
      <c r="CN227" s="357"/>
      <c r="CO227" s="357"/>
      <c r="CP227" s="357"/>
      <c r="CQ227" s="357"/>
      <c r="CR227" s="357"/>
      <c r="CS227" s="357"/>
      <c r="CT227" s="357"/>
      <c r="CU227" s="357"/>
      <c r="CV227" s="357"/>
      <c r="CW227" s="357"/>
      <c r="CX227" s="357"/>
      <c r="CY227" s="357"/>
      <c r="CZ227" s="357"/>
      <c r="DA227" s="357"/>
      <c r="DB227" s="357"/>
      <c r="DC227" s="357"/>
      <c r="DD227" s="357"/>
      <c r="DE227" s="357"/>
      <c r="DF227" s="357"/>
      <c r="DG227" s="357"/>
      <c r="DH227" s="357"/>
      <c r="DI227" s="357"/>
      <c r="DJ227" s="357"/>
      <c r="DK227" s="357"/>
      <c r="DL227" s="357"/>
      <c r="DM227" s="357"/>
      <c r="DN227" s="357"/>
      <c r="DO227" s="357"/>
      <c r="DP227" s="357"/>
      <c r="DQ227" s="357"/>
      <c r="DR227" s="357"/>
      <c r="DS227" s="357"/>
      <c r="DT227" s="357"/>
      <c r="DU227" s="357"/>
      <c r="DV227" s="357"/>
      <c r="DW227" s="357"/>
      <c r="DX227" s="357"/>
      <c r="DY227" s="357"/>
      <c r="DZ227" s="357"/>
      <c r="EA227" s="357"/>
      <c r="EB227" s="357"/>
      <c r="EC227" s="357"/>
      <c r="ED227" s="357"/>
    </row>
    <row r="228" spans="1:134" ht="16" thickBot="1" x14ac:dyDescent="0.4">
      <c r="A228" s="540" t="s">
        <v>37</v>
      </c>
      <c r="B228" s="541"/>
      <c r="C228" s="541"/>
      <c r="D228" s="541"/>
      <c r="E228" s="541"/>
      <c r="F228" s="541"/>
      <c r="G228" s="541"/>
      <c r="H228" s="541"/>
      <c r="I228" s="541"/>
      <c r="J228" s="243">
        <f>(SUM(J221, J207, J201, H194))*'Cumulative Budget'!$G$36</f>
        <v>0</v>
      </c>
      <c r="K228" s="593">
        <f>(SUM(K221, L221, K207, L207, K201, L201, K194, L194))*'Cumulative Budget'!$G$36</f>
        <v>0</v>
      </c>
      <c r="L228" s="593"/>
      <c r="M228" s="237">
        <f t="shared" ref="M228" si="204">SUM(J228:L228)</f>
        <v>0</v>
      </c>
      <c r="N228" s="223"/>
      <c r="P228" s="540" t="s">
        <v>37</v>
      </c>
      <c r="Q228" s="541"/>
      <c r="R228" s="541"/>
      <c r="S228" s="541"/>
      <c r="T228" s="541"/>
      <c r="U228" s="541"/>
      <c r="V228" s="541"/>
      <c r="W228" s="541"/>
      <c r="X228" s="541"/>
      <c r="Y228" s="200">
        <f t="shared" ref="Y228:Y230" si="205">AU148</f>
        <v>0</v>
      </c>
      <c r="Z228" s="302">
        <f>(SUM(Z221, Z207, Z201, X194))*'Cumulative Budget'!$G$36</f>
        <v>0</v>
      </c>
      <c r="AA228" s="588">
        <f>(SUM(AA221, AB221, AA207, AB207, AA201, AB201, AA194, AB194))*'Cumulative Budget'!$G$36</f>
        <v>0</v>
      </c>
      <c r="AB228" s="588"/>
      <c r="AC228" s="293">
        <f t="shared" ref="AC228" si="206">SUM(Z228:AB228)</f>
        <v>0</v>
      </c>
      <c r="AD228" s="294">
        <f t="shared" ref="AD228" si="207">M228-AC228</f>
        <v>0</v>
      </c>
      <c r="AE228" s="223"/>
      <c r="AG228" s="540" t="s">
        <v>37</v>
      </c>
      <c r="AH228" s="541"/>
      <c r="AI228" s="541"/>
      <c r="AJ228" s="541"/>
      <c r="AK228" s="541"/>
      <c r="AL228" s="541"/>
      <c r="AM228" s="541"/>
      <c r="AN228" s="541"/>
      <c r="AO228" s="541"/>
      <c r="AP228" s="306">
        <f t="shared" ref="AP228:AP230" si="208">AU148</f>
        <v>0</v>
      </c>
      <c r="AQ228" s="443">
        <v>0</v>
      </c>
      <c r="AR228" s="563">
        <v>0</v>
      </c>
      <c r="AS228" s="563"/>
      <c r="AT228" s="275">
        <f>SUM(AQ228:AS228)</f>
        <v>0</v>
      </c>
      <c r="AU228" s="276">
        <f>IF($S$233&lt;&gt;0, AC228+AP228-AT228, M228+AP228-AT228)</f>
        <v>0</v>
      </c>
    </row>
    <row r="229" spans="1:134" s="358" customFormat="1" ht="16" thickBot="1" x14ac:dyDescent="0.4">
      <c r="A229" s="359" t="s">
        <v>99</v>
      </c>
      <c r="B229" s="359"/>
      <c r="J229" s="233"/>
      <c r="K229" s="233"/>
      <c r="L229" s="233"/>
      <c r="M229" s="233"/>
      <c r="N229" s="223"/>
      <c r="O229" s="357"/>
      <c r="P229" s="359" t="s">
        <v>99</v>
      </c>
      <c r="Q229" s="359"/>
      <c r="Z229" s="233"/>
      <c r="AA229" s="233"/>
      <c r="AB229" s="233"/>
      <c r="AC229" s="233"/>
      <c r="AD229" s="233"/>
      <c r="AE229" s="223"/>
      <c r="AG229" s="359" t="s">
        <v>99</v>
      </c>
      <c r="AH229" s="359"/>
      <c r="AQ229" s="233"/>
      <c r="AR229" s="233"/>
      <c r="AS229" s="233"/>
      <c r="AT229" s="233"/>
      <c r="AU229" s="233"/>
      <c r="AV229" s="357"/>
      <c r="AW229" s="357"/>
      <c r="AX229" s="357"/>
      <c r="AY229" s="357"/>
      <c r="AZ229" s="357"/>
      <c r="BA229" s="357"/>
      <c r="BB229" s="357"/>
      <c r="BC229" s="357"/>
      <c r="BD229" s="357"/>
      <c r="BE229" s="357"/>
      <c r="BF229" s="357"/>
      <c r="BG229" s="357"/>
      <c r="BH229" s="357"/>
      <c r="BI229" s="357"/>
      <c r="BJ229" s="357"/>
      <c r="BK229" s="357"/>
      <c r="BL229" s="357"/>
      <c r="BM229" s="357"/>
      <c r="BN229" s="357"/>
      <c r="BO229" s="357"/>
      <c r="BP229" s="357"/>
      <c r="BQ229" s="357"/>
      <c r="BR229" s="357"/>
      <c r="BS229" s="357"/>
      <c r="BT229" s="357"/>
      <c r="BU229" s="357"/>
      <c r="BV229" s="357"/>
      <c r="BW229" s="357"/>
      <c r="BX229" s="357"/>
      <c r="BY229" s="357"/>
      <c r="BZ229" s="357"/>
      <c r="CA229" s="357"/>
      <c r="CB229" s="357"/>
      <c r="CC229" s="357"/>
      <c r="CD229" s="357"/>
      <c r="CE229" s="357"/>
      <c r="CF229" s="357"/>
      <c r="CG229" s="357"/>
      <c r="CH229" s="357"/>
      <c r="CI229" s="357"/>
      <c r="CJ229" s="357"/>
      <c r="CK229" s="357"/>
      <c r="CL229" s="357"/>
      <c r="CM229" s="357"/>
      <c r="CN229" s="357"/>
      <c r="CO229" s="357"/>
      <c r="CP229" s="357"/>
      <c r="CQ229" s="357"/>
      <c r="CR229" s="357"/>
      <c r="CS229" s="357"/>
      <c r="CT229" s="357"/>
      <c r="CU229" s="357"/>
      <c r="CV229" s="357"/>
      <c r="CW229" s="357"/>
      <c r="CX229" s="357"/>
      <c r="CY229" s="357"/>
      <c r="CZ229" s="357"/>
      <c r="DA229" s="357"/>
      <c r="DB229" s="357"/>
      <c r="DC229" s="357"/>
      <c r="DD229" s="357"/>
      <c r="DE229" s="357"/>
      <c r="DF229" s="357"/>
      <c r="DG229" s="357"/>
      <c r="DH229" s="357"/>
      <c r="DI229" s="357"/>
      <c r="DJ229" s="357"/>
      <c r="DK229" s="357"/>
      <c r="DL229" s="357"/>
      <c r="DM229" s="357"/>
      <c r="DN229" s="357"/>
      <c r="DO229" s="357"/>
      <c r="DP229" s="357"/>
      <c r="DQ229" s="357"/>
      <c r="DR229" s="357"/>
      <c r="DS229" s="357"/>
      <c r="DT229" s="357"/>
      <c r="DU229" s="357"/>
      <c r="DV229" s="357"/>
      <c r="DW229" s="357"/>
      <c r="DX229" s="357"/>
      <c r="DY229" s="357"/>
      <c r="DZ229" s="357"/>
      <c r="EA229" s="357"/>
      <c r="EB229" s="357"/>
      <c r="EC229" s="357"/>
      <c r="ED229" s="357"/>
    </row>
    <row r="230" spans="1:134" s="331" customFormat="1" ht="16" thickBot="1" x14ac:dyDescent="0.4">
      <c r="A230" s="621" t="s">
        <v>101</v>
      </c>
      <c r="B230" s="622"/>
      <c r="C230" s="622"/>
      <c r="D230" s="622"/>
      <c r="E230" s="622"/>
      <c r="F230" s="622"/>
      <c r="G230" s="622"/>
      <c r="H230" s="622"/>
      <c r="I230" s="622"/>
      <c r="J230" s="239">
        <f xml:space="preserve"> SUM(J228, J221, J207, J201, H194)</f>
        <v>0</v>
      </c>
      <c r="K230" s="211">
        <f xml:space="preserve"> SUM(K228, K221, K207, K201, K194)</f>
        <v>0</v>
      </c>
      <c r="L230" s="239">
        <f xml:space="preserve"> SUM(L221, L207, L201, L194)</f>
        <v>0</v>
      </c>
      <c r="M230" s="240">
        <f>SUM(J230:L230)</f>
        <v>0</v>
      </c>
      <c r="N230" s="246"/>
      <c r="P230" s="589" t="s">
        <v>101</v>
      </c>
      <c r="Q230" s="590"/>
      <c r="R230" s="590"/>
      <c r="S230" s="590"/>
      <c r="T230" s="590"/>
      <c r="U230" s="590"/>
      <c r="V230" s="590"/>
      <c r="W230" s="590"/>
      <c r="X230" s="590"/>
      <c r="Y230" s="201">
        <f t="shared" si="205"/>
        <v>0</v>
      </c>
      <c r="Z230" s="303">
        <f xml:space="preserve"> SUM(Z228, Z221, Z207, Z201, X194)</f>
        <v>0</v>
      </c>
      <c r="AA230" s="212">
        <f xml:space="preserve"> SUM(AA228, AA221, AA207, AA201, AA194)</f>
        <v>0</v>
      </c>
      <c r="AB230" s="303">
        <f xml:space="preserve"> SUM(AB221, AB207, AB201, AB194)</f>
        <v>0</v>
      </c>
      <c r="AC230" s="297">
        <f>SUM(Z230:AB230)</f>
        <v>0</v>
      </c>
      <c r="AD230" s="298">
        <f t="shared" ref="AD230" si="209">M230-AC230</f>
        <v>0</v>
      </c>
      <c r="AE230" s="246"/>
      <c r="AG230" s="564" t="s">
        <v>101</v>
      </c>
      <c r="AH230" s="565"/>
      <c r="AI230" s="565"/>
      <c r="AJ230" s="565"/>
      <c r="AK230" s="565"/>
      <c r="AL230" s="565"/>
      <c r="AM230" s="565"/>
      <c r="AN230" s="565"/>
      <c r="AO230" s="565"/>
      <c r="AP230" s="206">
        <f t="shared" si="208"/>
        <v>0</v>
      </c>
      <c r="AQ230" s="288">
        <f xml:space="preserve"> SUM(AQ228, AQ221, AQ207, AQ201, AO194)</f>
        <v>0</v>
      </c>
      <c r="AR230" s="213">
        <f xml:space="preserve"> SUM(AR228, AR221, AR207, AR201, AR194)</f>
        <v>0</v>
      </c>
      <c r="AS230" s="288">
        <f xml:space="preserve"> SUM(AS221, AS207, AS201, AS194)</f>
        <v>0</v>
      </c>
      <c r="AT230" s="279">
        <f>SUM(AQ230:AS230)</f>
        <v>0</v>
      </c>
      <c r="AU230" s="280">
        <f>IF($S$233&lt;&gt;0, AC230+AP230-AT230, M230+AP230-AT230)</f>
        <v>0</v>
      </c>
    </row>
    <row r="231" spans="1:134" x14ac:dyDescent="0.35">
      <c r="F231" s="357"/>
      <c r="G231" s="357"/>
      <c r="N231" s="223"/>
    </row>
    <row r="232" spans="1:134" ht="16" thickBot="1" x14ac:dyDescent="0.4">
      <c r="F232" s="357"/>
      <c r="G232" s="357"/>
      <c r="AG232" s="270"/>
      <c r="AH232" s="270"/>
    </row>
    <row r="233" spans="1:134" x14ac:dyDescent="0.35">
      <c r="B233" s="576" t="s">
        <v>230</v>
      </c>
      <c r="C233" s="577"/>
      <c r="D233" s="264">
        <f>J230</f>
        <v>0</v>
      </c>
      <c r="F233" s="357"/>
      <c r="G233" s="357"/>
      <c r="O233" s="309"/>
      <c r="P233" s="645" t="s">
        <v>230</v>
      </c>
      <c r="Q233" s="646"/>
      <c r="R233" s="646"/>
      <c r="S233" s="351">
        <f>Z230</f>
        <v>0</v>
      </c>
      <c r="T233" s="646" t="s">
        <v>104</v>
      </c>
      <c r="U233" s="646"/>
      <c r="V233" s="160">
        <f>D233-S233</f>
        <v>0</v>
      </c>
      <c r="W233" s="430"/>
      <c r="X233" s="601"/>
      <c r="Y233" s="601"/>
      <c r="Z233" s="430"/>
      <c r="AA233" s="430"/>
      <c r="AF233" s="309"/>
      <c r="AG233" s="609" t="s">
        <v>191</v>
      </c>
      <c r="AH233" s="554"/>
      <c r="AI233" s="637">
        <f>AQ230</f>
        <v>0</v>
      </c>
      <c r="AJ233" s="637"/>
      <c r="AK233" s="548" t="s">
        <v>196</v>
      </c>
      <c r="AL233" s="548"/>
      <c r="AM233" s="287">
        <f>IF($S$73&lt;&gt;0, S233+'Year 1'!AM265-AI233, D233+'Year 1'!AM265-AI233)</f>
        <v>0</v>
      </c>
      <c r="AO233" s="315" t="s">
        <v>89</v>
      </c>
      <c r="AP233" s="556"/>
      <c r="AQ233" s="556"/>
      <c r="AR233" s="556" t="s">
        <v>90</v>
      </c>
      <c r="AS233" s="612"/>
    </row>
    <row r="234" spans="1:134" x14ac:dyDescent="0.35">
      <c r="B234" s="535" t="s">
        <v>231</v>
      </c>
      <c r="C234" s="536"/>
      <c r="D234" s="390">
        <f>K230</f>
        <v>0</v>
      </c>
      <c r="F234" s="357"/>
      <c r="G234" s="357"/>
      <c r="O234" s="309"/>
      <c r="P234" s="585" t="s">
        <v>231</v>
      </c>
      <c r="Q234" s="586"/>
      <c r="R234" s="586"/>
      <c r="S234" s="393">
        <f>AA230</f>
        <v>0</v>
      </c>
      <c r="T234" s="585" t="s">
        <v>105</v>
      </c>
      <c r="U234" s="586"/>
      <c r="V234" s="161">
        <f>D234-S234</f>
        <v>0</v>
      </c>
      <c r="W234" s="430"/>
      <c r="X234" s="604"/>
      <c r="Y234" s="604"/>
      <c r="Z234" s="604"/>
      <c r="AA234" s="604"/>
      <c r="AF234" s="309"/>
      <c r="AG234" s="549" t="s">
        <v>192</v>
      </c>
      <c r="AH234" s="550"/>
      <c r="AI234" s="639">
        <f>AR230</f>
        <v>0</v>
      </c>
      <c r="AJ234" s="606"/>
      <c r="AK234" s="550" t="s">
        <v>197</v>
      </c>
      <c r="AL234" s="550"/>
      <c r="AM234" s="278">
        <f>IF($S$73&lt;&gt;0, S234+'Year 1'!AM266-AI234, D234+'Year 1'!AM266-AI234)</f>
        <v>0</v>
      </c>
      <c r="AO234" s="314" t="s">
        <v>91</v>
      </c>
      <c r="AP234" s="532"/>
      <c r="AQ234" s="532"/>
      <c r="AR234" s="532"/>
      <c r="AS234" s="562"/>
    </row>
    <row r="235" spans="1:134" ht="16" thickBot="1" x14ac:dyDescent="0.4">
      <c r="B235" s="535" t="s">
        <v>135</v>
      </c>
      <c r="C235" s="536"/>
      <c r="D235" s="265">
        <f>L230</f>
        <v>0</v>
      </c>
      <c r="F235" s="357"/>
      <c r="G235" s="357"/>
      <c r="O235" s="309"/>
      <c r="P235" s="585" t="s">
        <v>135</v>
      </c>
      <c r="Q235" s="586"/>
      <c r="R235" s="586"/>
      <c r="S235" s="189">
        <f>AB230</f>
        <v>0</v>
      </c>
      <c r="T235" s="585" t="s">
        <v>106</v>
      </c>
      <c r="U235" s="586"/>
      <c r="V235" s="161">
        <f>D235-S235</f>
        <v>0</v>
      </c>
      <c r="W235" s="430"/>
      <c r="X235" s="601"/>
      <c r="Y235" s="601"/>
      <c r="Z235" s="430"/>
      <c r="AA235" s="430"/>
      <c r="AF235" s="309"/>
      <c r="AG235" s="549" t="s">
        <v>193</v>
      </c>
      <c r="AH235" s="550"/>
      <c r="AI235" s="606">
        <f>AS230</f>
        <v>0</v>
      </c>
      <c r="AJ235" s="606"/>
      <c r="AK235" s="550" t="s">
        <v>198</v>
      </c>
      <c r="AL235" s="550"/>
      <c r="AM235" s="278">
        <f>IF($S$73&lt;&gt;0, S235+'Year 1'!AM267-AI235, D235+'Year 1'!AM267-AI235)</f>
        <v>0</v>
      </c>
      <c r="AO235" s="318" t="s">
        <v>92</v>
      </c>
      <c r="AP235" s="557"/>
      <c r="AQ235" s="557"/>
      <c r="AR235" s="557" t="s">
        <v>90</v>
      </c>
      <c r="AS235" s="613"/>
    </row>
    <row r="236" spans="1:134" ht="16" thickBot="1" x14ac:dyDescent="0.4">
      <c r="B236" s="535" t="s">
        <v>232</v>
      </c>
      <c r="C236" s="536"/>
      <c r="D236" s="390">
        <f>K230+L230</f>
        <v>0</v>
      </c>
      <c r="F236" s="357"/>
      <c r="G236" s="357"/>
      <c r="O236" s="309"/>
      <c r="P236" s="585" t="s">
        <v>232</v>
      </c>
      <c r="Q236" s="586"/>
      <c r="R236" s="586"/>
      <c r="S236" s="393">
        <f>SUM(S234:S235)</f>
        <v>0</v>
      </c>
      <c r="T236" s="585" t="s">
        <v>107</v>
      </c>
      <c r="U236" s="586"/>
      <c r="V236" s="161">
        <f>D236-S236</f>
        <v>0</v>
      </c>
      <c r="W236" s="431"/>
      <c r="X236" s="431"/>
      <c r="Y236" s="431"/>
      <c r="Z236" s="431"/>
      <c r="AA236" s="431"/>
      <c r="AF236" s="309"/>
      <c r="AG236" s="549" t="s">
        <v>194</v>
      </c>
      <c r="AH236" s="550"/>
      <c r="AI236" s="639">
        <f>SUM(AI234:AI235)</f>
        <v>0</v>
      </c>
      <c r="AJ236" s="606"/>
      <c r="AK236" s="550" t="s">
        <v>200</v>
      </c>
      <c r="AL236" s="550"/>
      <c r="AM236" s="278">
        <f>IF($S$73&lt;&gt;0, S236+'Year 1'!AM268-AI236, D236+'Year 1'!AM268-AI236)</f>
        <v>0</v>
      </c>
      <c r="AO236" s="431"/>
      <c r="AP236" s="431"/>
      <c r="AQ236" s="431"/>
      <c r="AR236" s="431"/>
      <c r="AS236" s="431"/>
    </row>
    <row r="237" spans="1:134" ht="16" thickBot="1" x14ac:dyDescent="0.4">
      <c r="B237" s="535" t="s">
        <v>233</v>
      </c>
      <c r="C237" s="536"/>
      <c r="D237" s="265">
        <f>M230</f>
        <v>0</v>
      </c>
      <c r="F237" s="357"/>
      <c r="G237" s="357"/>
      <c r="O237" s="309"/>
      <c r="P237" s="585" t="s">
        <v>233</v>
      </c>
      <c r="Q237" s="586"/>
      <c r="R237" s="586"/>
      <c r="S237" s="189">
        <f>AC230</f>
        <v>0</v>
      </c>
      <c r="T237" s="580" t="s">
        <v>108</v>
      </c>
      <c r="U237" s="580"/>
      <c r="V237" s="196">
        <f>D237-S237</f>
        <v>0</v>
      </c>
      <c r="W237" s="602"/>
      <c r="X237" s="602"/>
      <c r="Y237" s="604"/>
      <c r="Z237" s="604"/>
      <c r="AA237" s="604"/>
      <c r="AB237" s="358"/>
      <c r="AC237" s="358"/>
      <c r="AD237" s="358"/>
      <c r="AF237" s="309"/>
      <c r="AG237" s="549" t="s">
        <v>271</v>
      </c>
      <c r="AH237" s="550"/>
      <c r="AI237" s="606">
        <f>AT230</f>
        <v>0</v>
      </c>
      <c r="AJ237" s="606"/>
      <c r="AK237" s="611" t="s">
        <v>272</v>
      </c>
      <c r="AL237" s="611"/>
      <c r="AM237" s="312">
        <f>IF($S$73&lt;&gt;0, S237+'Year 1'!AM269-AI237, D237+'Year 1'!AM269-AI237)</f>
        <v>0</v>
      </c>
      <c r="AO237" s="428" t="s">
        <v>93</v>
      </c>
      <c r="AP237" s="429"/>
      <c r="AQ237" s="630"/>
      <c r="AR237" s="630"/>
      <c r="AS237" s="631"/>
      <c r="AT237" s="358"/>
      <c r="AU237" s="358"/>
    </row>
    <row r="238" spans="1:134" x14ac:dyDescent="0.35">
      <c r="B238" s="535" t="s">
        <v>174</v>
      </c>
      <c r="C238" s="536"/>
      <c r="D238" s="324" t="e">
        <f>L230/K230</f>
        <v>#DIV/0!</v>
      </c>
      <c r="F238" s="357"/>
      <c r="G238" s="357"/>
      <c r="O238" s="309"/>
      <c r="P238" s="585" t="s">
        <v>174</v>
      </c>
      <c r="Q238" s="586"/>
      <c r="R238" s="586"/>
      <c r="S238" s="203" t="e">
        <f>S235/S234</f>
        <v>#DIV/0!</v>
      </c>
      <c r="T238" s="188"/>
      <c r="U238" s="188"/>
      <c r="V238" s="190"/>
      <c r="W238" s="358"/>
      <c r="X238" s="358"/>
      <c r="Y238" s="358"/>
      <c r="Z238" s="358"/>
      <c r="AA238" s="358"/>
      <c r="AF238" s="309"/>
      <c r="AG238" s="624" t="s">
        <v>208</v>
      </c>
      <c r="AH238" s="617"/>
      <c r="AI238" s="607" t="e">
        <f>AQ228/AQ230</f>
        <v>#DIV/0!</v>
      </c>
      <c r="AJ238" s="608"/>
      <c r="AK238" s="167"/>
      <c r="AL238" s="166"/>
      <c r="AM238" s="166"/>
      <c r="AO238" s="358"/>
      <c r="AP238" s="358"/>
      <c r="AQ238" s="358"/>
      <c r="AR238" s="358"/>
      <c r="AS238" s="358"/>
    </row>
    <row r="239" spans="1:134" ht="16" thickBot="1" x14ac:dyDescent="0.4">
      <c r="B239" s="537" t="s">
        <v>144</v>
      </c>
      <c r="C239" s="538"/>
      <c r="D239" s="266" t="e">
        <f>D242 &amp; D243 &amp; D244</f>
        <v>#DIV/0!</v>
      </c>
      <c r="F239" s="357"/>
      <c r="G239" s="357"/>
      <c r="O239" s="309"/>
      <c r="P239" s="638" t="s">
        <v>144</v>
      </c>
      <c r="Q239" s="580"/>
      <c r="R239" s="580"/>
      <c r="S239" s="204" t="e">
        <f>S242 &amp; S243 &amp; S244</f>
        <v>#DIV/0!</v>
      </c>
      <c r="T239" s="188"/>
      <c r="U239" s="188"/>
      <c r="V239" s="190"/>
      <c r="AF239" s="309"/>
      <c r="AG239" s="537" t="s">
        <v>209</v>
      </c>
      <c r="AH239" s="538"/>
      <c r="AI239" s="647" t="e">
        <f>AR228/(AR230+AS230)</f>
        <v>#DIV/0!</v>
      </c>
      <c r="AJ239" s="648"/>
    </row>
    <row r="240" spans="1:134" x14ac:dyDescent="0.35">
      <c r="F240" s="357"/>
      <c r="G240" s="357"/>
      <c r="S240" s="166"/>
    </row>
    <row r="241" spans="1:47" x14ac:dyDescent="0.35">
      <c r="F241" s="357"/>
      <c r="G241" s="357"/>
    </row>
    <row r="242" spans="1:47" x14ac:dyDescent="0.35">
      <c r="D242" s="357" t="e">
        <f>D233/D233</f>
        <v>#DIV/0!</v>
      </c>
      <c r="F242" s="357"/>
      <c r="G242" s="357"/>
      <c r="S242" s="357" t="e">
        <f>S233/S233</f>
        <v>#DIV/0!</v>
      </c>
    </row>
    <row r="243" spans="1:47" x14ac:dyDescent="0.35">
      <c r="D243" s="357" t="s">
        <v>145</v>
      </c>
      <c r="F243" s="357"/>
      <c r="G243" s="357"/>
      <c r="S243" s="357" t="s">
        <v>145</v>
      </c>
    </row>
    <row r="244" spans="1:47" x14ac:dyDescent="0.35">
      <c r="D244" s="225" t="e">
        <f>D236/D233</f>
        <v>#DIV/0!</v>
      </c>
      <c r="F244" s="357"/>
      <c r="G244" s="357"/>
      <c r="S244" s="225" t="e">
        <f>S236/S233</f>
        <v>#DIV/0!</v>
      </c>
    </row>
    <row r="245" spans="1:47" x14ac:dyDescent="0.35">
      <c r="F245" s="357"/>
      <c r="G245" s="357"/>
    </row>
    <row r="246" spans="1:47" ht="16" thickBot="1" x14ac:dyDescent="0.4">
      <c r="F246" s="357"/>
      <c r="G246" s="357"/>
    </row>
    <row r="247" spans="1:47" s="242" customFormat="1" x14ac:dyDescent="0.35">
      <c r="A247" s="519" t="s">
        <v>97</v>
      </c>
      <c r="B247" s="520"/>
      <c r="C247" s="520"/>
      <c r="D247" s="520"/>
      <c r="E247" s="520"/>
      <c r="F247" s="520"/>
      <c r="G247" s="520"/>
      <c r="H247" s="520"/>
      <c r="I247" s="520"/>
      <c r="J247" s="520"/>
      <c r="K247" s="520"/>
      <c r="L247" s="520"/>
      <c r="M247" s="521"/>
      <c r="N247" s="413"/>
      <c r="P247" s="573" t="s">
        <v>259</v>
      </c>
      <c r="Q247" s="574"/>
      <c r="R247" s="574"/>
      <c r="S247" s="574"/>
      <c r="T247" s="574"/>
      <c r="U247" s="574"/>
      <c r="V247" s="574"/>
      <c r="W247" s="574"/>
      <c r="X247" s="574"/>
      <c r="Y247" s="574"/>
      <c r="Z247" s="574"/>
      <c r="AA247" s="574"/>
      <c r="AB247" s="574"/>
      <c r="AC247" s="574"/>
      <c r="AD247" s="575"/>
      <c r="AG247" s="614" t="s">
        <v>274</v>
      </c>
      <c r="AH247" s="615"/>
      <c r="AI247" s="615"/>
      <c r="AJ247" s="615"/>
      <c r="AK247" s="615"/>
      <c r="AL247" s="615"/>
      <c r="AM247" s="615"/>
      <c r="AN247" s="615"/>
      <c r="AO247" s="615"/>
      <c r="AP247" s="615"/>
      <c r="AQ247" s="615"/>
      <c r="AR247" s="615"/>
      <c r="AS247" s="615"/>
      <c r="AT247" s="615"/>
      <c r="AU247" s="616"/>
    </row>
    <row r="248" spans="1:47" s="242" customFormat="1" x14ac:dyDescent="0.35">
      <c r="A248" s="522" t="s">
        <v>7</v>
      </c>
      <c r="B248" s="496"/>
      <c r="C248" s="496"/>
      <c r="D248" s="496"/>
      <c r="E248" s="496"/>
      <c r="F248" s="496"/>
      <c r="G248" s="496"/>
      <c r="H248" s="496"/>
      <c r="I248" s="496"/>
      <c r="J248" s="496"/>
      <c r="K248" s="496"/>
      <c r="L248" s="496"/>
      <c r="M248" s="523"/>
      <c r="N248" s="413"/>
      <c r="P248" s="522" t="s">
        <v>259</v>
      </c>
      <c r="Q248" s="496"/>
      <c r="R248" s="496"/>
      <c r="S248" s="496"/>
      <c r="T248" s="496"/>
      <c r="U248" s="496"/>
      <c r="V248" s="496"/>
      <c r="W248" s="496"/>
      <c r="X248" s="496"/>
      <c r="Y248" s="496"/>
      <c r="Z248" s="496"/>
      <c r="AA248" s="496"/>
      <c r="AB248" s="496"/>
      <c r="AC248" s="496"/>
      <c r="AD248" s="523"/>
      <c r="AG248" s="522" t="s">
        <v>273</v>
      </c>
      <c r="AH248" s="496"/>
      <c r="AI248" s="496"/>
      <c r="AJ248" s="496"/>
      <c r="AK248" s="496"/>
      <c r="AL248" s="496"/>
      <c r="AM248" s="496"/>
      <c r="AN248" s="496"/>
      <c r="AO248" s="496"/>
      <c r="AP248" s="496"/>
      <c r="AQ248" s="496"/>
      <c r="AR248" s="496"/>
      <c r="AS248" s="496"/>
      <c r="AT248" s="496"/>
      <c r="AU248" s="523"/>
    </row>
    <row r="249" spans="1:47" s="165" customFormat="1" x14ac:dyDescent="0.35">
      <c r="A249" s="495" t="s">
        <v>234</v>
      </c>
      <c r="B249" s="491"/>
      <c r="C249" s="525"/>
      <c r="D249" s="525"/>
      <c r="E249" s="525"/>
      <c r="F249" s="525"/>
      <c r="G249" s="409" t="s">
        <v>235</v>
      </c>
      <c r="H249" s="525"/>
      <c r="I249" s="525"/>
      <c r="J249" s="525"/>
      <c r="K249" s="525"/>
      <c r="L249" s="525"/>
      <c r="M249" s="526"/>
      <c r="N249" s="432"/>
      <c r="P249" s="495" t="s">
        <v>234</v>
      </c>
      <c r="Q249" s="491"/>
      <c r="R249" s="525"/>
      <c r="S249" s="525"/>
      <c r="T249" s="525"/>
      <c r="U249" s="525"/>
      <c r="V249" s="525"/>
      <c r="W249" s="409" t="s">
        <v>235</v>
      </c>
      <c r="X249" s="525"/>
      <c r="Y249" s="525"/>
      <c r="Z249" s="525"/>
      <c r="AA249" s="525"/>
      <c r="AB249" s="525"/>
      <c r="AC249" s="525"/>
      <c r="AD249" s="526"/>
      <c r="AG249" s="495" t="s">
        <v>234</v>
      </c>
      <c r="AH249" s="491"/>
      <c r="AI249" s="525"/>
      <c r="AJ249" s="525"/>
      <c r="AK249" s="525"/>
      <c r="AL249" s="525"/>
      <c r="AM249" s="525"/>
      <c r="AN249" s="409" t="s">
        <v>235</v>
      </c>
      <c r="AO249" s="525"/>
      <c r="AP249" s="525"/>
      <c r="AQ249" s="525"/>
      <c r="AR249" s="525"/>
      <c r="AS249" s="525"/>
      <c r="AT249" s="525"/>
      <c r="AU249" s="526"/>
    </row>
    <row r="250" spans="1:47" x14ac:dyDescent="0.35">
      <c r="A250" s="522" t="s">
        <v>0</v>
      </c>
      <c r="B250" s="496"/>
      <c r="C250" s="512"/>
      <c r="D250" s="512"/>
      <c r="E250" s="512"/>
      <c r="F250" s="512"/>
      <c r="G250" s="512"/>
      <c r="H250" s="512"/>
      <c r="I250" s="512"/>
      <c r="J250" s="512"/>
      <c r="K250" s="512"/>
      <c r="L250" s="512"/>
      <c r="M250" s="527"/>
      <c r="P250" s="522" t="s">
        <v>0</v>
      </c>
      <c r="Q250" s="496"/>
      <c r="R250" s="617"/>
      <c r="S250" s="617"/>
      <c r="T250" s="617"/>
      <c r="U250" s="617"/>
      <c r="V250" s="617"/>
      <c r="W250" s="617"/>
      <c r="X250" s="617"/>
      <c r="Y250" s="617"/>
      <c r="Z250" s="617"/>
      <c r="AA250" s="617"/>
      <c r="AB250" s="617"/>
      <c r="AC250" s="617"/>
      <c r="AD250" s="618"/>
      <c r="AG250" s="522" t="s">
        <v>0</v>
      </c>
      <c r="AH250" s="496"/>
      <c r="AI250" s="617"/>
      <c r="AJ250" s="617"/>
      <c r="AK250" s="617"/>
      <c r="AL250" s="617"/>
      <c r="AM250" s="617"/>
      <c r="AN250" s="617"/>
      <c r="AO250" s="617"/>
      <c r="AP250" s="617"/>
      <c r="AQ250" s="617"/>
      <c r="AR250" s="617"/>
      <c r="AS250" s="617"/>
      <c r="AT250" s="617"/>
      <c r="AU250" s="618"/>
    </row>
    <row r="251" spans="1:47" x14ac:dyDescent="0.35">
      <c r="A251" s="522" t="s">
        <v>96</v>
      </c>
      <c r="B251" s="496"/>
      <c r="C251" s="512"/>
      <c r="D251" s="512"/>
      <c r="E251" s="512"/>
      <c r="F251" s="512"/>
      <c r="G251" s="512"/>
      <c r="H251" s="512"/>
      <c r="I251" s="512"/>
      <c r="J251" s="512"/>
      <c r="K251" s="512"/>
      <c r="L251" s="512"/>
      <c r="M251" s="527"/>
      <c r="P251" s="522" t="s">
        <v>96</v>
      </c>
      <c r="Q251" s="496"/>
      <c r="R251" s="617"/>
      <c r="S251" s="617"/>
      <c r="T251" s="617"/>
      <c r="U251" s="617"/>
      <c r="V251" s="617"/>
      <c r="W251" s="617"/>
      <c r="X251" s="617"/>
      <c r="Y251" s="617"/>
      <c r="Z251" s="617"/>
      <c r="AA251" s="617"/>
      <c r="AB251" s="617"/>
      <c r="AC251" s="617"/>
      <c r="AD251" s="618"/>
      <c r="AG251" s="522" t="s">
        <v>96</v>
      </c>
      <c r="AH251" s="496"/>
      <c r="AI251" s="617"/>
      <c r="AJ251" s="617"/>
      <c r="AK251" s="617"/>
      <c r="AL251" s="617"/>
      <c r="AM251" s="617"/>
      <c r="AN251" s="617"/>
      <c r="AO251" s="617"/>
      <c r="AP251" s="617"/>
      <c r="AQ251" s="617"/>
      <c r="AR251" s="617"/>
      <c r="AS251" s="617"/>
      <c r="AT251" s="617"/>
      <c r="AU251" s="618"/>
    </row>
    <row r="252" spans="1:47" ht="16" thickBot="1" x14ac:dyDescent="0.4">
      <c r="A252" s="540" t="s">
        <v>2</v>
      </c>
      <c r="B252" s="541"/>
      <c r="C252" s="528"/>
      <c r="D252" s="528"/>
      <c r="E252" s="528"/>
      <c r="F252" s="528"/>
      <c r="G252" s="528"/>
      <c r="H252" s="528"/>
      <c r="I252" s="528"/>
      <c r="J252" s="528"/>
      <c r="K252" s="528"/>
      <c r="L252" s="528"/>
      <c r="M252" s="529"/>
      <c r="P252" s="540" t="s">
        <v>2</v>
      </c>
      <c r="Q252" s="541"/>
      <c r="R252" s="494"/>
      <c r="S252" s="494"/>
      <c r="T252" s="494"/>
      <c r="U252" s="494"/>
      <c r="V252" s="494"/>
      <c r="W252" s="494"/>
      <c r="X252" s="494"/>
      <c r="Y252" s="494"/>
      <c r="Z252" s="494"/>
      <c r="AA252" s="494"/>
      <c r="AB252" s="494"/>
      <c r="AC252" s="494"/>
      <c r="AD252" s="619"/>
      <c r="AG252" s="540" t="s">
        <v>2</v>
      </c>
      <c r="AH252" s="541"/>
      <c r="AI252" s="494"/>
      <c r="AJ252" s="494"/>
      <c r="AK252" s="494"/>
      <c r="AL252" s="494"/>
      <c r="AM252" s="494"/>
      <c r="AN252" s="494"/>
      <c r="AO252" s="494"/>
      <c r="AP252" s="494"/>
      <c r="AQ252" s="494"/>
      <c r="AR252" s="494"/>
      <c r="AS252" s="494"/>
      <c r="AT252" s="494"/>
      <c r="AU252" s="619"/>
    </row>
    <row r="253" spans="1:47" ht="16" thickBot="1" x14ac:dyDescent="0.4">
      <c r="F253" s="357"/>
      <c r="G253" s="357"/>
    </row>
    <row r="254" spans="1:47" s="242" customFormat="1" x14ac:dyDescent="0.35">
      <c r="A254" s="502" t="s">
        <v>84</v>
      </c>
      <c r="B254" s="503"/>
      <c r="C254" s="503"/>
      <c r="D254" s="503"/>
      <c r="E254" s="503"/>
      <c r="F254" s="503"/>
      <c r="G254" s="503"/>
      <c r="H254" s="503"/>
      <c r="I254" s="503"/>
      <c r="J254" s="503"/>
      <c r="K254" s="503"/>
      <c r="L254" s="503"/>
      <c r="M254" s="518"/>
      <c r="N254" s="413"/>
      <c r="P254" s="502" t="s">
        <v>84</v>
      </c>
      <c r="Q254" s="503"/>
      <c r="R254" s="503"/>
      <c r="S254" s="503"/>
      <c r="T254" s="503"/>
      <c r="U254" s="503"/>
      <c r="V254" s="503"/>
      <c r="W254" s="503"/>
      <c r="X254" s="503"/>
      <c r="Y254" s="503"/>
      <c r="Z254" s="503"/>
      <c r="AA254" s="503"/>
      <c r="AB254" s="503"/>
      <c r="AC254" s="503"/>
      <c r="AD254" s="518"/>
      <c r="AE254" s="413"/>
      <c r="AG254" s="502" t="s">
        <v>84</v>
      </c>
      <c r="AH254" s="503"/>
      <c r="AI254" s="503"/>
      <c r="AJ254" s="503"/>
      <c r="AK254" s="503"/>
      <c r="AL254" s="503"/>
      <c r="AM254" s="503"/>
      <c r="AN254" s="503"/>
      <c r="AO254" s="503"/>
      <c r="AP254" s="503"/>
      <c r="AQ254" s="503"/>
      <c r="AR254" s="503"/>
      <c r="AS254" s="503"/>
      <c r="AT254" s="503"/>
      <c r="AU254" s="518"/>
    </row>
    <row r="255" spans="1:47" s="242" customFormat="1" x14ac:dyDescent="0.35">
      <c r="A255" s="419"/>
      <c r="B255" s="412" t="s">
        <v>85</v>
      </c>
      <c r="C255" s="496" t="s">
        <v>13</v>
      </c>
      <c r="D255" s="496"/>
      <c r="E255" s="424" t="s">
        <v>14</v>
      </c>
      <c r="F255" s="412" t="s">
        <v>171</v>
      </c>
      <c r="G255" s="412" t="s">
        <v>68</v>
      </c>
      <c r="H255" s="422" t="s">
        <v>151</v>
      </c>
      <c r="I255" s="412" t="s">
        <v>80</v>
      </c>
      <c r="J255" s="412" t="s">
        <v>81</v>
      </c>
      <c r="K255" s="422" t="s">
        <v>82</v>
      </c>
      <c r="L255" s="412" t="s">
        <v>150</v>
      </c>
      <c r="M255" s="259" t="s">
        <v>18</v>
      </c>
      <c r="N255" s="413"/>
      <c r="P255" s="419"/>
      <c r="Q255" s="412" t="s">
        <v>85</v>
      </c>
      <c r="R255" s="496" t="s">
        <v>13</v>
      </c>
      <c r="S255" s="496"/>
      <c r="T255" s="424" t="s">
        <v>14</v>
      </c>
      <c r="U255" s="260" t="s">
        <v>260</v>
      </c>
      <c r="V255" s="424" t="s">
        <v>171</v>
      </c>
      <c r="W255" s="424" t="s">
        <v>68</v>
      </c>
      <c r="X255" s="260" t="s">
        <v>151</v>
      </c>
      <c r="Y255" s="424" t="s">
        <v>80</v>
      </c>
      <c r="Z255" s="424" t="s">
        <v>81</v>
      </c>
      <c r="AA255" s="260" t="s">
        <v>82</v>
      </c>
      <c r="AB255" s="424" t="s">
        <v>150</v>
      </c>
      <c r="AC255" s="260" t="s">
        <v>18</v>
      </c>
      <c r="AD255" s="267" t="s">
        <v>114</v>
      </c>
      <c r="AE255" s="413"/>
      <c r="AG255" s="419"/>
      <c r="AH255" s="412" t="s">
        <v>85</v>
      </c>
      <c r="AI255" s="496" t="s">
        <v>13</v>
      </c>
      <c r="AJ255" s="496"/>
      <c r="AK255" s="424" t="s">
        <v>14</v>
      </c>
      <c r="AL255" s="260" t="s">
        <v>260</v>
      </c>
      <c r="AM255" s="424" t="s">
        <v>171</v>
      </c>
      <c r="AN255" s="424" t="s">
        <v>68</v>
      </c>
      <c r="AO255" s="260" t="s">
        <v>151</v>
      </c>
      <c r="AP255" s="424" t="s">
        <v>80</v>
      </c>
      <c r="AQ255" s="424" t="s">
        <v>81</v>
      </c>
      <c r="AR255" s="260" t="s">
        <v>82</v>
      </c>
      <c r="AS255" s="424" t="s">
        <v>150</v>
      </c>
      <c r="AT255" s="260" t="s">
        <v>213</v>
      </c>
      <c r="AU255" s="267" t="s">
        <v>263</v>
      </c>
    </row>
    <row r="256" spans="1:47" x14ac:dyDescent="0.35">
      <c r="A256" s="415">
        <v>1</v>
      </c>
      <c r="B256" s="420"/>
      <c r="C256" s="491"/>
      <c r="D256" s="491"/>
      <c r="E256" s="423"/>
      <c r="F256" s="234">
        <v>0</v>
      </c>
      <c r="G256" s="234">
        <v>0</v>
      </c>
      <c r="H256" s="235">
        <f>SUM(F256:G256)</f>
        <v>0</v>
      </c>
      <c r="I256" s="234">
        <v>0</v>
      </c>
      <c r="J256" s="234">
        <v>0</v>
      </c>
      <c r="K256" s="235">
        <f>SUM(I256:J256)</f>
        <v>0</v>
      </c>
      <c r="L256" s="234">
        <v>0</v>
      </c>
      <c r="M256" s="236">
        <f>SUM(H256, K256, L256)</f>
        <v>0</v>
      </c>
      <c r="N256" s="222"/>
      <c r="P256" s="415">
        <v>1</v>
      </c>
      <c r="Q256" s="420"/>
      <c r="R256" s="491"/>
      <c r="S256" s="491"/>
      <c r="T256" s="409"/>
      <c r="U256" s="162">
        <f>AU176</f>
        <v>0</v>
      </c>
      <c r="V256" s="234">
        <v>0</v>
      </c>
      <c r="W256" s="234">
        <v>0</v>
      </c>
      <c r="X256" s="295">
        <f>SUM(V256:W256)</f>
        <v>0</v>
      </c>
      <c r="Y256" s="234">
        <v>0</v>
      </c>
      <c r="Z256" s="234">
        <v>0</v>
      </c>
      <c r="AA256" s="295">
        <f>SUM(Y256:Z256)</f>
        <v>0</v>
      </c>
      <c r="AB256" s="234">
        <v>0</v>
      </c>
      <c r="AC256" s="295">
        <f>SUM(X256, AA256, AB256)</f>
        <v>0</v>
      </c>
      <c r="AD256" s="296">
        <f>M256-AC256</f>
        <v>0</v>
      </c>
      <c r="AE256" s="222"/>
      <c r="AG256" s="415">
        <v>1</v>
      </c>
      <c r="AH256" s="420"/>
      <c r="AI256" s="491"/>
      <c r="AJ256" s="491"/>
      <c r="AK256" s="409"/>
      <c r="AL256" s="307">
        <f>AU176</f>
        <v>0</v>
      </c>
      <c r="AM256" s="234">
        <v>0</v>
      </c>
      <c r="AN256" s="234">
        <v>0</v>
      </c>
      <c r="AO256" s="277">
        <f>SUM(AM256:AN256)</f>
        <v>0</v>
      </c>
      <c r="AP256" s="234">
        <v>0</v>
      </c>
      <c r="AQ256" s="234">
        <v>0</v>
      </c>
      <c r="AR256" s="277">
        <f>SUM(AP256:AQ256)</f>
        <v>0</v>
      </c>
      <c r="AS256" s="234">
        <v>0</v>
      </c>
      <c r="AT256" s="277">
        <f>SUM(AO256, AR256, AS256)</f>
        <v>0</v>
      </c>
      <c r="AU256" s="278">
        <f>IF($S$313&lt;&gt;0, AC256+AL256-AT256, M256+AL256-AT256)</f>
        <v>0</v>
      </c>
    </row>
    <row r="257" spans="1:48" x14ac:dyDescent="0.35">
      <c r="A257" s="415">
        <v>2</v>
      </c>
      <c r="B257" s="420"/>
      <c r="C257" s="491"/>
      <c r="D257" s="491"/>
      <c r="E257" s="423"/>
      <c r="F257" s="234">
        <v>0</v>
      </c>
      <c r="G257" s="234">
        <v>0</v>
      </c>
      <c r="H257" s="235">
        <f t="shared" ref="H257:H262" si="210">SUM(F257:G257)</f>
        <v>0</v>
      </c>
      <c r="I257" s="234">
        <v>0</v>
      </c>
      <c r="J257" s="234">
        <v>0</v>
      </c>
      <c r="K257" s="235">
        <f t="shared" ref="K257:K262" si="211">SUM(I257:J257)</f>
        <v>0</v>
      </c>
      <c r="L257" s="234">
        <v>0</v>
      </c>
      <c r="M257" s="236">
        <f t="shared" ref="M257:M262" si="212">SUM(H257, K257, L257)</f>
        <v>0</v>
      </c>
      <c r="N257" s="222"/>
      <c r="P257" s="415">
        <v>2</v>
      </c>
      <c r="Q257" s="420"/>
      <c r="R257" s="491"/>
      <c r="S257" s="491"/>
      <c r="T257" s="409"/>
      <c r="U257" s="162">
        <f t="shared" ref="U257:U263" si="213">AU177</f>
        <v>0</v>
      </c>
      <c r="V257" s="234">
        <v>0</v>
      </c>
      <c r="W257" s="234">
        <v>0</v>
      </c>
      <c r="X257" s="295">
        <f t="shared" ref="X257:X262" si="214">SUM(V257:W257)</f>
        <v>0</v>
      </c>
      <c r="Y257" s="234">
        <v>0</v>
      </c>
      <c r="Z257" s="234">
        <v>0</v>
      </c>
      <c r="AA257" s="295">
        <f t="shared" ref="AA257:AA262" si="215">SUM(Y257:Z257)</f>
        <v>0</v>
      </c>
      <c r="AB257" s="234">
        <v>0</v>
      </c>
      <c r="AC257" s="295">
        <f t="shared" ref="AC257:AC262" si="216">SUM(X257, AA257, AB257)</f>
        <v>0</v>
      </c>
      <c r="AD257" s="296">
        <f t="shared" ref="AD257:AD262" si="217">M257-AC257</f>
        <v>0</v>
      </c>
      <c r="AE257" s="222"/>
      <c r="AG257" s="415">
        <v>2</v>
      </c>
      <c r="AH257" s="420"/>
      <c r="AI257" s="491"/>
      <c r="AJ257" s="491"/>
      <c r="AK257" s="409"/>
      <c r="AL257" s="307">
        <f t="shared" ref="AL257:AL263" si="218">AU177</f>
        <v>0</v>
      </c>
      <c r="AM257" s="234">
        <v>0</v>
      </c>
      <c r="AN257" s="234">
        <v>0</v>
      </c>
      <c r="AO257" s="277">
        <f t="shared" ref="AO257:AO262" si="219">SUM(AM257:AN257)</f>
        <v>0</v>
      </c>
      <c r="AP257" s="234">
        <v>0</v>
      </c>
      <c r="AQ257" s="234">
        <v>0</v>
      </c>
      <c r="AR257" s="277">
        <f t="shared" ref="AR257:AR262" si="220">SUM(AP257:AQ257)</f>
        <v>0</v>
      </c>
      <c r="AS257" s="234">
        <v>0</v>
      </c>
      <c r="AT257" s="277">
        <f t="shared" ref="AT257:AT262" si="221">SUM(AO257, AR257, AS257)</f>
        <v>0</v>
      </c>
      <c r="AU257" s="278">
        <f t="shared" ref="AU257:AU263" si="222">IF($S$313&lt;&gt;0, AC257+AL257-AT257, M257+AL257-AT257)</f>
        <v>0</v>
      </c>
    </row>
    <row r="258" spans="1:48" x14ac:dyDescent="0.35">
      <c r="A258" s="415">
        <v>3</v>
      </c>
      <c r="B258" s="420"/>
      <c r="C258" s="491"/>
      <c r="D258" s="491"/>
      <c r="E258" s="423"/>
      <c r="F258" s="234">
        <v>0</v>
      </c>
      <c r="G258" s="234">
        <v>0</v>
      </c>
      <c r="H258" s="235">
        <f t="shared" si="210"/>
        <v>0</v>
      </c>
      <c r="I258" s="234">
        <v>0</v>
      </c>
      <c r="J258" s="234">
        <v>0</v>
      </c>
      <c r="K258" s="235">
        <f t="shared" si="211"/>
        <v>0</v>
      </c>
      <c r="L258" s="234">
        <v>0</v>
      </c>
      <c r="M258" s="236">
        <f t="shared" si="212"/>
        <v>0</v>
      </c>
      <c r="N258" s="222"/>
      <c r="P258" s="415">
        <v>3</v>
      </c>
      <c r="Q258" s="420"/>
      <c r="R258" s="491"/>
      <c r="S258" s="491"/>
      <c r="T258" s="409"/>
      <c r="U258" s="162">
        <f t="shared" si="213"/>
        <v>0</v>
      </c>
      <c r="V258" s="234">
        <v>0</v>
      </c>
      <c r="W258" s="234">
        <v>0</v>
      </c>
      <c r="X258" s="295">
        <f t="shared" si="214"/>
        <v>0</v>
      </c>
      <c r="Y258" s="234">
        <v>0</v>
      </c>
      <c r="Z258" s="234">
        <v>0</v>
      </c>
      <c r="AA258" s="295">
        <f t="shared" si="215"/>
        <v>0</v>
      </c>
      <c r="AB258" s="234">
        <v>0</v>
      </c>
      <c r="AC258" s="295">
        <f t="shared" si="216"/>
        <v>0</v>
      </c>
      <c r="AD258" s="296">
        <f t="shared" si="217"/>
        <v>0</v>
      </c>
      <c r="AE258" s="222"/>
      <c r="AG258" s="415">
        <v>3</v>
      </c>
      <c r="AH258" s="420"/>
      <c r="AI258" s="491"/>
      <c r="AJ258" s="491"/>
      <c r="AK258" s="409"/>
      <c r="AL258" s="307">
        <f t="shared" si="218"/>
        <v>0</v>
      </c>
      <c r="AM258" s="234">
        <v>0</v>
      </c>
      <c r="AN258" s="234">
        <v>0</v>
      </c>
      <c r="AO258" s="277">
        <f t="shared" si="219"/>
        <v>0</v>
      </c>
      <c r="AP258" s="234">
        <v>0</v>
      </c>
      <c r="AQ258" s="234">
        <v>0</v>
      </c>
      <c r="AR258" s="277">
        <f t="shared" si="220"/>
        <v>0</v>
      </c>
      <c r="AS258" s="234">
        <v>0</v>
      </c>
      <c r="AT258" s="277">
        <f t="shared" si="221"/>
        <v>0</v>
      </c>
      <c r="AU258" s="278">
        <f>IF($S$313&lt;&gt;0, AC258+AL258-AT258, M258+AL258-AT258)</f>
        <v>0</v>
      </c>
    </row>
    <row r="259" spans="1:48" x14ac:dyDescent="0.35">
      <c r="A259" s="415">
        <v>4</v>
      </c>
      <c r="B259" s="420"/>
      <c r="C259" s="491"/>
      <c r="D259" s="491"/>
      <c r="E259" s="423"/>
      <c r="F259" s="234">
        <v>0</v>
      </c>
      <c r="G259" s="234">
        <v>0</v>
      </c>
      <c r="H259" s="235">
        <f>SUM(F259:G259)</f>
        <v>0</v>
      </c>
      <c r="I259" s="234">
        <v>0</v>
      </c>
      <c r="J259" s="234">
        <v>0</v>
      </c>
      <c r="K259" s="235">
        <f>SUM(I259:J259)</f>
        <v>0</v>
      </c>
      <c r="L259" s="234">
        <v>0</v>
      </c>
      <c r="M259" s="236">
        <f>SUM(H259, K259, L259)</f>
        <v>0</v>
      </c>
      <c r="N259" s="222"/>
      <c r="P259" s="415">
        <v>4</v>
      </c>
      <c r="Q259" s="420"/>
      <c r="R259" s="491"/>
      <c r="S259" s="491"/>
      <c r="T259" s="409"/>
      <c r="U259" s="162">
        <f t="shared" si="213"/>
        <v>0</v>
      </c>
      <c r="V259" s="234">
        <v>0</v>
      </c>
      <c r="W259" s="234">
        <v>0</v>
      </c>
      <c r="X259" s="295">
        <f t="shared" si="214"/>
        <v>0</v>
      </c>
      <c r="Y259" s="234">
        <v>0</v>
      </c>
      <c r="Z259" s="234">
        <v>0</v>
      </c>
      <c r="AA259" s="295">
        <f t="shared" si="215"/>
        <v>0</v>
      </c>
      <c r="AB259" s="234">
        <v>0</v>
      </c>
      <c r="AC259" s="295">
        <f t="shared" si="216"/>
        <v>0</v>
      </c>
      <c r="AD259" s="296">
        <f t="shared" si="217"/>
        <v>0</v>
      </c>
      <c r="AE259" s="222"/>
      <c r="AG259" s="415">
        <v>4</v>
      </c>
      <c r="AH259" s="420"/>
      <c r="AI259" s="491"/>
      <c r="AJ259" s="491"/>
      <c r="AK259" s="409"/>
      <c r="AL259" s="307">
        <f t="shared" si="218"/>
        <v>0</v>
      </c>
      <c r="AM259" s="234">
        <v>0</v>
      </c>
      <c r="AN259" s="234">
        <v>0</v>
      </c>
      <c r="AO259" s="277">
        <f t="shared" si="219"/>
        <v>0</v>
      </c>
      <c r="AP259" s="234">
        <v>0</v>
      </c>
      <c r="AQ259" s="234">
        <v>0</v>
      </c>
      <c r="AR259" s="277">
        <f t="shared" si="220"/>
        <v>0</v>
      </c>
      <c r="AS259" s="234">
        <v>0</v>
      </c>
      <c r="AT259" s="277">
        <f t="shared" si="221"/>
        <v>0</v>
      </c>
      <c r="AU259" s="278">
        <f t="shared" si="222"/>
        <v>0</v>
      </c>
    </row>
    <row r="260" spans="1:48" x14ac:dyDescent="0.35">
      <c r="A260" s="415">
        <v>5</v>
      </c>
      <c r="B260" s="420"/>
      <c r="C260" s="491"/>
      <c r="D260" s="491"/>
      <c r="E260" s="423"/>
      <c r="F260" s="234">
        <v>0</v>
      </c>
      <c r="G260" s="234">
        <v>0</v>
      </c>
      <c r="H260" s="235">
        <f t="shared" si="210"/>
        <v>0</v>
      </c>
      <c r="I260" s="234">
        <v>0</v>
      </c>
      <c r="J260" s="234">
        <v>0</v>
      </c>
      <c r="K260" s="235">
        <f t="shared" si="211"/>
        <v>0</v>
      </c>
      <c r="L260" s="234">
        <v>0</v>
      </c>
      <c r="M260" s="236">
        <f t="shared" si="212"/>
        <v>0</v>
      </c>
      <c r="N260" s="222"/>
      <c r="P260" s="415">
        <v>5</v>
      </c>
      <c r="Q260" s="420"/>
      <c r="R260" s="491"/>
      <c r="S260" s="491"/>
      <c r="T260" s="409"/>
      <c r="U260" s="162">
        <f t="shared" si="213"/>
        <v>0</v>
      </c>
      <c r="V260" s="234">
        <v>0</v>
      </c>
      <c r="W260" s="234">
        <v>0</v>
      </c>
      <c r="X260" s="295">
        <f t="shared" si="214"/>
        <v>0</v>
      </c>
      <c r="Y260" s="234">
        <v>0</v>
      </c>
      <c r="Z260" s="234">
        <v>0</v>
      </c>
      <c r="AA260" s="295">
        <f t="shared" si="215"/>
        <v>0</v>
      </c>
      <c r="AB260" s="234">
        <v>0</v>
      </c>
      <c r="AC260" s="295">
        <f t="shared" si="216"/>
        <v>0</v>
      </c>
      <c r="AD260" s="296">
        <f t="shared" si="217"/>
        <v>0</v>
      </c>
      <c r="AE260" s="222"/>
      <c r="AG260" s="415">
        <v>5</v>
      </c>
      <c r="AH260" s="420"/>
      <c r="AI260" s="491"/>
      <c r="AJ260" s="491"/>
      <c r="AK260" s="409"/>
      <c r="AL260" s="307">
        <f t="shared" si="218"/>
        <v>0</v>
      </c>
      <c r="AM260" s="234">
        <v>0</v>
      </c>
      <c r="AN260" s="234">
        <v>0</v>
      </c>
      <c r="AO260" s="277">
        <f t="shared" si="219"/>
        <v>0</v>
      </c>
      <c r="AP260" s="234">
        <v>0</v>
      </c>
      <c r="AQ260" s="234">
        <v>0</v>
      </c>
      <c r="AR260" s="277">
        <f t="shared" si="220"/>
        <v>0</v>
      </c>
      <c r="AS260" s="234">
        <v>0</v>
      </c>
      <c r="AT260" s="277">
        <f t="shared" si="221"/>
        <v>0</v>
      </c>
      <c r="AU260" s="278">
        <f t="shared" si="222"/>
        <v>0</v>
      </c>
    </row>
    <row r="261" spans="1:48" x14ac:dyDescent="0.35">
      <c r="A261" s="415">
        <v>6</v>
      </c>
      <c r="B261" s="420"/>
      <c r="C261" s="491"/>
      <c r="D261" s="491"/>
      <c r="E261" s="423"/>
      <c r="F261" s="234">
        <v>0</v>
      </c>
      <c r="G261" s="234">
        <v>0</v>
      </c>
      <c r="H261" s="235">
        <f t="shared" si="210"/>
        <v>0</v>
      </c>
      <c r="I261" s="234">
        <v>0</v>
      </c>
      <c r="J261" s="234">
        <v>0</v>
      </c>
      <c r="K261" s="235">
        <f t="shared" si="211"/>
        <v>0</v>
      </c>
      <c r="L261" s="234">
        <v>0</v>
      </c>
      <c r="M261" s="236">
        <f t="shared" si="212"/>
        <v>0</v>
      </c>
      <c r="N261" s="222"/>
      <c r="P261" s="415">
        <v>6</v>
      </c>
      <c r="Q261" s="420"/>
      <c r="R261" s="491"/>
      <c r="S261" s="491"/>
      <c r="T261" s="409"/>
      <c r="U261" s="162">
        <f t="shared" si="213"/>
        <v>0</v>
      </c>
      <c r="V261" s="234">
        <v>0</v>
      </c>
      <c r="W261" s="234">
        <v>0</v>
      </c>
      <c r="X261" s="295">
        <f t="shared" si="214"/>
        <v>0</v>
      </c>
      <c r="Y261" s="234">
        <v>0</v>
      </c>
      <c r="Z261" s="234">
        <v>0</v>
      </c>
      <c r="AA261" s="295">
        <f t="shared" si="215"/>
        <v>0</v>
      </c>
      <c r="AB261" s="234">
        <v>0</v>
      </c>
      <c r="AC261" s="295">
        <f t="shared" si="216"/>
        <v>0</v>
      </c>
      <c r="AD261" s="296">
        <f t="shared" si="217"/>
        <v>0</v>
      </c>
      <c r="AE261" s="222"/>
      <c r="AG261" s="415">
        <v>6</v>
      </c>
      <c r="AH261" s="420"/>
      <c r="AI261" s="491"/>
      <c r="AJ261" s="491"/>
      <c r="AK261" s="409"/>
      <c r="AL261" s="307">
        <f t="shared" si="218"/>
        <v>0</v>
      </c>
      <c r="AM261" s="234">
        <v>0</v>
      </c>
      <c r="AN261" s="234">
        <v>0</v>
      </c>
      <c r="AO261" s="277">
        <f t="shared" si="219"/>
        <v>0</v>
      </c>
      <c r="AP261" s="234">
        <v>0</v>
      </c>
      <c r="AQ261" s="234">
        <v>0</v>
      </c>
      <c r="AR261" s="277">
        <f t="shared" si="220"/>
        <v>0</v>
      </c>
      <c r="AS261" s="234">
        <v>0</v>
      </c>
      <c r="AT261" s="277">
        <f t="shared" si="221"/>
        <v>0</v>
      </c>
      <c r="AU261" s="278">
        <f t="shared" si="222"/>
        <v>0</v>
      </c>
    </row>
    <row r="262" spans="1:48" x14ac:dyDescent="0.35">
      <c r="A262" s="620" t="s">
        <v>180</v>
      </c>
      <c r="B262" s="617"/>
      <c r="C262" s="532">
        <v>0</v>
      </c>
      <c r="D262" s="532"/>
      <c r="E262" s="423"/>
      <c r="F262" s="234">
        <v>0</v>
      </c>
      <c r="G262" s="234">
        <v>0</v>
      </c>
      <c r="H262" s="235">
        <f t="shared" si="210"/>
        <v>0</v>
      </c>
      <c r="I262" s="234">
        <v>0</v>
      </c>
      <c r="J262" s="234">
        <v>0</v>
      </c>
      <c r="K262" s="235">
        <f t="shared" si="211"/>
        <v>0</v>
      </c>
      <c r="L262" s="234">
        <v>0</v>
      </c>
      <c r="M262" s="236">
        <f t="shared" si="212"/>
        <v>0</v>
      </c>
      <c r="N262" s="222"/>
      <c r="P262" s="620" t="s">
        <v>180</v>
      </c>
      <c r="Q262" s="617"/>
      <c r="R262" s="532">
        <v>0</v>
      </c>
      <c r="S262" s="532"/>
      <c r="T262" s="409"/>
      <c r="U262" s="162">
        <f t="shared" si="213"/>
        <v>0</v>
      </c>
      <c r="V262" s="234">
        <v>0</v>
      </c>
      <c r="W262" s="234">
        <v>0</v>
      </c>
      <c r="X262" s="295">
        <f t="shared" si="214"/>
        <v>0</v>
      </c>
      <c r="Y262" s="234">
        <v>0</v>
      </c>
      <c r="Z262" s="234">
        <v>0</v>
      </c>
      <c r="AA262" s="295">
        <f t="shared" si="215"/>
        <v>0</v>
      </c>
      <c r="AB262" s="234">
        <v>0</v>
      </c>
      <c r="AC262" s="295">
        <f t="shared" si="216"/>
        <v>0</v>
      </c>
      <c r="AD262" s="296">
        <f t="shared" si="217"/>
        <v>0</v>
      </c>
      <c r="AE262" s="222"/>
      <c r="AG262" s="620" t="s">
        <v>180</v>
      </c>
      <c r="AH262" s="617"/>
      <c r="AI262" s="532">
        <v>0</v>
      </c>
      <c r="AJ262" s="532"/>
      <c r="AK262" s="409"/>
      <c r="AL262" s="307">
        <f t="shared" si="218"/>
        <v>0</v>
      </c>
      <c r="AM262" s="234">
        <v>0</v>
      </c>
      <c r="AN262" s="234">
        <v>0</v>
      </c>
      <c r="AO262" s="277">
        <f t="shared" si="219"/>
        <v>0</v>
      </c>
      <c r="AP262" s="234">
        <v>0</v>
      </c>
      <c r="AQ262" s="234">
        <v>0</v>
      </c>
      <c r="AR262" s="277">
        <f t="shared" si="220"/>
        <v>0</v>
      </c>
      <c r="AS262" s="234">
        <v>0</v>
      </c>
      <c r="AT262" s="277">
        <f t="shared" si="221"/>
        <v>0</v>
      </c>
      <c r="AU262" s="278">
        <f t="shared" si="222"/>
        <v>0</v>
      </c>
    </row>
    <row r="263" spans="1:48" ht="16" thickBot="1" x14ac:dyDescent="0.4">
      <c r="A263" s="493" t="s">
        <v>207</v>
      </c>
      <c r="B263" s="494"/>
      <c r="C263" s="497">
        <f>COUNTA(B256:B261)+C262</f>
        <v>0</v>
      </c>
      <c r="D263" s="497"/>
      <c r="E263" s="411"/>
      <c r="F263" s="250">
        <f>SUM(F256:F262)</f>
        <v>0</v>
      </c>
      <c r="G263" s="250">
        <f>SUM(G256:G262)</f>
        <v>0</v>
      </c>
      <c r="H263" s="250">
        <f t="shared" ref="H263:L263" si="223">SUM(H256:H262)</f>
        <v>0</v>
      </c>
      <c r="I263" s="250">
        <f t="shared" si="223"/>
        <v>0</v>
      </c>
      <c r="J263" s="250">
        <f>SUM(J256:J262)</f>
        <v>0</v>
      </c>
      <c r="K263" s="250">
        <f t="shared" si="223"/>
        <v>0</v>
      </c>
      <c r="L263" s="250">
        <f t="shared" si="223"/>
        <v>0</v>
      </c>
      <c r="M263" s="237">
        <f>SUM(M256:M262)</f>
        <v>0</v>
      </c>
      <c r="N263" s="222"/>
      <c r="P263" s="493" t="s">
        <v>207</v>
      </c>
      <c r="Q263" s="494"/>
      <c r="R263" s="498">
        <f>COUNTA(Q256:Q261)+R262</f>
        <v>0</v>
      </c>
      <c r="S263" s="498"/>
      <c r="T263" s="411"/>
      <c r="U263" s="339">
        <f t="shared" si="213"/>
        <v>0</v>
      </c>
      <c r="V263" s="293">
        <f>SUM(V256:V262)</f>
        <v>0</v>
      </c>
      <c r="W263" s="293">
        <f>SUM(W256:W262)</f>
        <v>0</v>
      </c>
      <c r="X263" s="293">
        <f t="shared" ref="X263:AB263" si="224">SUM(X256:X262)</f>
        <v>0</v>
      </c>
      <c r="Y263" s="293">
        <f t="shared" si="224"/>
        <v>0</v>
      </c>
      <c r="Z263" s="293">
        <f t="shared" si="224"/>
        <v>0</v>
      </c>
      <c r="AA263" s="293">
        <f t="shared" si="224"/>
        <v>0</v>
      </c>
      <c r="AB263" s="293">
        <f t="shared" si="224"/>
        <v>0</v>
      </c>
      <c r="AC263" s="293">
        <f>SUM(AC256:AC262)</f>
        <v>0</v>
      </c>
      <c r="AD263" s="294">
        <f>SUM(AD256:AD262)</f>
        <v>0</v>
      </c>
      <c r="AE263" s="222"/>
      <c r="AG263" s="493" t="s">
        <v>207</v>
      </c>
      <c r="AH263" s="494"/>
      <c r="AI263" s="543">
        <f>COUNTA(AH256:AH261)+AI262</f>
        <v>0</v>
      </c>
      <c r="AJ263" s="543"/>
      <c r="AK263" s="411"/>
      <c r="AL263" s="337">
        <f t="shared" si="218"/>
        <v>0</v>
      </c>
      <c r="AM263" s="275">
        <f>SUM(AM256:AM262)</f>
        <v>0</v>
      </c>
      <c r="AN263" s="275">
        <f>SUM(AN256:AN262)</f>
        <v>0</v>
      </c>
      <c r="AO263" s="275">
        <f t="shared" ref="AO263:AT263" si="225">SUM(AO256:AO262)</f>
        <v>0</v>
      </c>
      <c r="AP263" s="275">
        <f t="shared" si="225"/>
        <v>0</v>
      </c>
      <c r="AQ263" s="275">
        <f t="shared" si="225"/>
        <v>0</v>
      </c>
      <c r="AR263" s="275">
        <f t="shared" si="225"/>
        <v>0</v>
      </c>
      <c r="AS263" s="275">
        <f t="shared" si="225"/>
        <v>0</v>
      </c>
      <c r="AT263" s="275">
        <f t="shared" si="225"/>
        <v>0</v>
      </c>
      <c r="AU263" s="276">
        <f t="shared" si="222"/>
        <v>0</v>
      </c>
      <c r="AV263" s="358"/>
    </row>
    <row r="264" spans="1:48" ht="3.75" customHeight="1" thickBot="1" x14ac:dyDescent="0.4">
      <c r="F264" s="357"/>
      <c r="G264" s="357"/>
      <c r="Y264" s="163"/>
      <c r="Z264" s="163"/>
      <c r="AA264" s="163"/>
      <c r="AB264" s="163"/>
      <c r="AC264" s="163"/>
      <c r="AD264" s="163"/>
      <c r="AE264" s="358"/>
    </row>
    <row r="265" spans="1:48" s="242" customFormat="1" x14ac:dyDescent="0.35">
      <c r="A265" s="502" t="s">
        <v>186</v>
      </c>
      <c r="B265" s="503"/>
      <c r="C265" s="503"/>
      <c r="D265" s="503"/>
      <c r="E265" s="503"/>
      <c r="F265" s="503"/>
      <c r="G265" s="503"/>
      <c r="H265" s="503"/>
      <c r="I265" s="503"/>
      <c r="J265" s="503"/>
      <c r="K265" s="503"/>
      <c r="L265" s="503"/>
      <c r="M265" s="518"/>
      <c r="N265" s="413"/>
      <c r="P265" s="502" t="s">
        <v>186</v>
      </c>
      <c r="Q265" s="503"/>
      <c r="R265" s="503"/>
      <c r="S265" s="503"/>
      <c r="T265" s="503"/>
      <c r="U265" s="503"/>
      <c r="V265" s="503"/>
      <c r="W265" s="503"/>
      <c r="X265" s="503"/>
      <c r="Y265" s="503"/>
      <c r="Z265" s="503"/>
      <c r="AA265" s="503"/>
      <c r="AB265" s="503"/>
      <c r="AC265" s="503"/>
      <c r="AD265" s="418"/>
      <c r="AE265" s="413"/>
      <c r="AG265" s="502" t="s">
        <v>186</v>
      </c>
      <c r="AH265" s="503"/>
      <c r="AI265" s="503"/>
      <c r="AJ265" s="503"/>
      <c r="AK265" s="503"/>
      <c r="AL265" s="503"/>
      <c r="AM265" s="503"/>
      <c r="AN265" s="503"/>
      <c r="AO265" s="503"/>
      <c r="AP265" s="503"/>
      <c r="AQ265" s="503"/>
      <c r="AR265" s="503"/>
      <c r="AS265" s="503"/>
      <c r="AT265" s="503"/>
      <c r="AU265" s="418"/>
    </row>
    <row r="266" spans="1:48" s="242" customFormat="1" ht="31.5" customHeight="1" x14ac:dyDescent="0.35">
      <c r="A266" s="534" t="s">
        <v>188</v>
      </c>
      <c r="B266" s="533"/>
      <c r="C266" s="533" t="s">
        <v>13</v>
      </c>
      <c r="D266" s="533"/>
      <c r="E266" s="424" t="s">
        <v>14</v>
      </c>
      <c r="F266" s="412" t="s">
        <v>171</v>
      </c>
      <c r="G266" s="412" t="s">
        <v>68</v>
      </c>
      <c r="H266" s="422" t="s">
        <v>151</v>
      </c>
      <c r="I266" s="412" t="s">
        <v>80</v>
      </c>
      <c r="J266" s="412" t="s">
        <v>81</v>
      </c>
      <c r="K266" s="422" t="s">
        <v>82</v>
      </c>
      <c r="L266" s="412" t="s">
        <v>150</v>
      </c>
      <c r="M266" s="259" t="s">
        <v>18</v>
      </c>
      <c r="N266" s="413"/>
      <c r="P266" s="534" t="s">
        <v>188</v>
      </c>
      <c r="Q266" s="533"/>
      <c r="R266" s="533" t="s">
        <v>13</v>
      </c>
      <c r="S266" s="533"/>
      <c r="T266" s="424" t="s">
        <v>14</v>
      </c>
      <c r="U266" s="260" t="s">
        <v>260</v>
      </c>
      <c r="V266" s="424" t="s">
        <v>171</v>
      </c>
      <c r="W266" s="424" t="s">
        <v>68</v>
      </c>
      <c r="X266" s="260" t="s">
        <v>151</v>
      </c>
      <c r="Y266" s="424" t="s">
        <v>80</v>
      </c>
      <c r="Z266" s="424" t="s">
        <v>81</v>
      </c>
      <c r="AA266" s="260" t="s">
        <v>82</v>
      </c>
      <c r="AB266" s="424" t="s">
        <v>150</v>
      </c>
      <c r="AC266" s="260" t="s">
        <v>18</v>
      </c>
      <c r="AD266" s="267" t="s">
        <v>114</v>
      </c>
      <c r="AE266" s="413"/>
      <c r="AG266" s="534" t="s">
        <v>188</v>
      </c>
      <c r="AH266" s="533"/>
      <c r="AI266" s="533" t="s">
        <v>13</v>
      </c>
      <c r="AJ266" s="533"/>
      <c r="AK266" s="424" t="s">
        <v>14</v>
      </c>
      <c r="AL266" s="260" t="s">
        <v>260</v>
      </c>
      <c r="AM266" s="424" t="s">
        <v>171</v>
      </c>
      <c r="AN266" s="424" t="s">
        <v>68</v>
      </c>
      <c r="AO266" s="260" t="s">
        <v>151</v>
      </c>
      <c r="AP266" s="424" t="s">
        <v>80</v>
      </c>
      <c r="AQ266" s="424" t="s">
        <v>81</v>
      </c>
      <c r="AR266" s="260" t="s">
        <v>82</v>
      </c>
      <c r="AS266" s="424" t="s">
        <v>150</v>
      </c>
      <c r="AT266" s="260" t="s">
        <v>213</v>
      </c>
      <c r="AU266" s="267" t="s">
        <v>263</v>
      </c>
    </row>
    <row r="267" spans="1:48" x14ac:dyDescent="0.35">
      <c r="A267" s="495">
        <v>0</v>
      </c>
      <c r="B267" s="491"/>
      <c r="C267" s="496" t="s">
        <v>19</v>
      </c>
      <c r="D267" s="496"/>
      <c r="E267" s="409"/>
      <c r="F267" s="234">
        <v>0</v>
      </c>
      <c r="G267" s="234">
        <v>0</v>
      </c>
      <c r="H267" s="235">
        <f>SUM(F267:G267)</f>
        <v>0</v>
      </c>
      <c r="I267" s="234">
        <v>0</v>
      </c>
      <c r="J267" s="234">
        <v>0</v>
      </c>
      <c r="K267" s="235">
        <f>SUM(I267:J267)</f>
        <v>0</v>
      </c>
      <c r="L267" s="234">
        <v>0</v>
      </c>
      <c r="M267" s="236">
        <f>SUM(H267, K267, L267)</f>
        <v>0</v>
      </c>
      <c r="N267" s="223"/>
      <c r="P267" s="522">
        <v>0</v>
      </c>
      <c r="Q267" s="496"/>
      <c r="R267" s="496" t="s">
        <v>19</v>
      </c>
      <c r="S267" s="496"/>
      <c r="T267" s="409"/>
      <c r="U267" s="162">
        <f t="shared" ref="U267:U274" si="226">AU187</f>
        <v>0</v>
      </c>
      <c r="V267" s="234">
        <v>0</v>
      </c>
      <c r="W267" s="234">
        <v>0</v>
      </c>
      <c r="X267" s="295">
        <f>SUM(V267:W267)</f>
        <v>0</v>
      </c>
      <c r="Y267" s="234">
        <v>0</v>
      </c>
      <c r="Z267" s="234">
        <v>0</v>
      </c>
      <c r="AA267" s="295">
        <f>SUM(Y267:Z267)</f>
        <v>0</v>
      </c>
      <c r="AB267" s="234">
        <v>0</v>
      </c>
      <c r="AC267" s="295">
        <f>SUM(X267, AA267, AB267)</f>
        <v>0</v>
      </c>
      <c r="AD267" s="296">
        <f t="shared" ref="AD267:AD271" si="227">M267-AC267</f>
        <v>0</v>
      </c>
      <c r="AE267" s="223"/>
      <c r="AG267" s="522">
        <v>0</v>
      </c>
      <c r="AH267" s="496"/>
      <c r="AI267" s="496" t="s">
        <v>19</v>
      </c>
      <c r="AJ267" s="496"/>
      <c r="AK267" s="409"/>
      <c r="AL267" s="307">
        <f t="shared" ref="AL267:AL274" si="228">AU187</f>
        <v>0</v>
      </c>
      <c r="AM267" s="234">
        <v>0</v>
      </c>
      <c r="AN267" s="234">
        <v>0</v>
      </c>
      <c r="AO267" s="277">
        <f>SUM(AM267:AN267)</f>
        <v>0</v>
      </c>
      <c r="AP267" s="234">
        <v>0</v>
      </c>
      <c r="AQ267" s="234">
        <v>0</v>
      </c>
      <c r="AR267" s="277">
        <f>SUM(AP267:AQ267)</f>
        <v>0</v>
      </c>
      <c r="AS267" s="234">
        <v>0</v>
      </c>
      <c r="AT267" s="277">
        <f>SUM(AO267, AR267, AS267)</f>
        <v>0</v>
      </c>
      <c r="AU267" s="278">
        <f t="shared" ref="AU267:AU274" si="229">IF($S$313&lt;&gt;0, AC267+AL267-AT267, M267+AL267-AT267)</f>
        <v>0</v>
      </c>
    </row>
    <row r="268" spans="1:48" x14ac:dyDescent="0.35">
      <c r="A268" s="495">
        <v>0</v>
      </c>
      <c r="B268" s="491"/>
      <c r="C268" s="496" t="s">
        <v>20</v>
      </c>
      <c r="D268" s="496"/>
      <c r="E268" s="409"/>
      <c r="F268" s="234">
        <v>0</v>
      </c>
      <c r="G268" s="234">
        <v>0</v>
      </c>
      <c r="H268" s="235">
        <f t="shared" ref="H268:H271" si="230">SUM(F268:G268)</f>
        <v>0</v>
      </c>
      <c r="I268" s="234">
        <v>0</v>
      </c>
      <c r="J268" s="234">
        <v>0</v>
      </c>
      <c r="K268" s="235">
        <f t="shared" ref="K268:K271" si="231">SUM(I268:J268)</f>
        <v>0</v>
      </c>
      <c r="L268" s="234">
        <v>0</v>
      </c>
      <c r="M268" s="236">
        <f t="shared" ref="M268:M271" si="232">SUM(H268, K268, L268)</f>
        <v>0</v>
      </c>
      <c r="N268" s="223"/>
      <c r="P268" s="522">
        <v>0</v>
      </c>
      <c r="Q268" s="496"/>
      <c r="R268" s="496" t="s">
        <v>20</v>
      </c>
      <c r="S268" s="496"/>
      <c r="T268" s="409"/>
      <c r="U268" s="162">
        <f t="shared" si="226"/>
        <v>0</v>
      </c>
      <c r="V268" s="234">
        <v>0</v>
      </c>
      <c r="W268" s="234">
        <v>0</v>
      </c>
      <c r="X268" s="295">
        <f t="shared" ref="X268:X271" si="233">SUM(V268:W268)</f>
        <v>0</v>
      </c>
      <c r="Y268" s="234">
        <v>0</v>
      </c>
      <c r="Z268" s="234">
        <v>0</v>
      </c>
      <c r="AA268" s="295">
        <f t="shared" ref="AA268:AA271" si="234">SUM(Y268:Z268)</f>
        <v>0</v>
      </c>
      <c r="AB268" s="234">
        <v>0</v>
      </c>
      <c r="AC268" s="295">
        <f t="shared" ref="AC268:AC271" si="235">SUM(X268, AA268, AB268)</f>
        <v>0</v>
      </c>
      <c r="AD268" s="296">
        <f t="shared" si="227"/>
        <v>0</v>
      </c>
      <c r="AE268" s="223"/>
      <c r="AG268" s="522">
        <v>0</v>
      </c>
      <c r="AH268" s="496"/>
      <c r="AI268" s="496" t="s">
        <v>20</v>
      </c>
      <c r="AJ268" s="496"/>
      <c r="AK268" s="409"/>
      <c r="AL268" s="307">
        <f t="shared" si="228"/>
        <v>0</v>
      </c>
      <c r="AM268" s="234">
        <v>0</v>
      </c>
      <c r="AN268" s="234">
        <v>0</v>
      </c>
      <c r="AO268" s="277">
        <f t="shared" ref="AO268:AO271" si="236">SUM(AM268:AN268)</f>
        <v>0</v>
      </c>
      <c r="AP268" s="234">
        <v>0</v>
      </c>
      <c r="AQ268" s="234">
        <v>0</v>
      </c>
      <c r="AR268" s="277">
        <f t="shared" ref="AR268:AR271" si="237">SUM(AP268:AQ268)</f>
        <v>0</v>
      </c>
      <c r="AS268" s="234">
        <v>0</v>
      </c>
      <c r="AT268" s="277">
        <f t="shared" ref="AT268:AT271" si="238">SUM(AO268, AR268, AS268)</f>
        <v>0</v>
      </c>
      <c r="AU268" s="278">
        <f>IF($S$313&lt;&gt;0, AC268+AL268-AT268, M268+AL268-AT268)</f>
        <v>0</v>
      </c>
    </row>
    <row r="269" spans="1:48" x14ac:dyDescent="0.35">
      <c r="A269" s="495">
        <v>0</v>
      </c>
      <c r="B269" s="491"/>
      <c r="C269" s="496" t="s">
        <v>21</v>
      </c>
      <c r="D269" s="496"/>
      <c r="E269" s="409"/>
      <c r="F269" s="234">
        <v>0</v>
      </c>
      <c r="G269" s="234">
        <v>0</v>
      </c>
      <c r="H269" s="235">
        <f>SUM(F269:G269)</f>
        <v>0</v>
      </c>
      <c r="I269" s="234">
        <v>0</v>
      </c>
      <c r="J269" s="234">
        <v>0</v>
      </c>
      <c r="K269" s="235">
        <f t="shared" si="231"/>
        <v>0</v>
      </c>
      <c r="L269" s="234">
        <v>0</v>
      </c>
      <c r="M269" s="236">
        <f t="shared" si="232"/>
        <v>0</v>
      </c>
      <c r="N269" s="223"/>
      <c r="P269" s="522">
        <v>0</v>
      </c>
      <c r="Q269" s="496"/>
      <c r="R269" s="496" t="s">
        <v>21</v>
      </c>
      <c r="S269" s="496"/>
      <c r="T269" s="409"/>
      <c r="U269" s="162">
        <f t="shared" si="226"/>
        <v>0</v>
      </c>
      <c r="V269" s="234">
        <v>0</v>
      </c>
      <c r="W269" s="234">
        <v>0</v>
      </c>
      <c r="X269" s="295">
        <f t="shared" si="233"/>
        <v>0</v>
      </c>
      <c r="Y269" s="234">
        <v>0</v>
      </c>
      <c r="Z269" s="234">
        <v>0</v>
      </c>
      <c r="AA269" s="295">
        <f t="shared" si="234"/>
        <v>0</v>
      </c>
      <c r="AB269" s="234">
        <v>0</v>
      </c>
      <c r="AC269" s="295">
        <f t="shared" si="235"/>
        <v>0</v>
      </c>
      <c r="AD269" s="296">
        <f t="shared" si="227"/>
        <v>0</v>
      </c>
      <c r="AE269" s="223"/>
      <c r="AG269" s="522">
        <v>0</v>
      </c>
      <c r="AH269" s="496"/>
      <c r="AI269" s="496" t="s">
        <v>21</v>
      </c>
      <c r="AJ269" s="496"/>
      <c r="AK269" s="409"/>
      <c r="AL269" s="307">
        <f t="shared" si="228"/>
        <v>0</v>
      </c>
      <c r="AM269" s="234">
        <v>0</v>
      </c>
      <c r="AN269" s="234">
        <v>0</v>
      </c>
      <c r="AO269" s="277">
        <f t="shared" si="236"/>
        <v>0</v>
      </c>
      <c r="AP269" s="234">
        <v>0</v>
      </c>
      <c r="AQ269" s="234">
        <v>0</v>
      </c>
      <c r="AR269" s="277">
        <f t="shared" si="237"/>
        <v>0</v>
      </c>
      <c r="AS269" s="234">
        <v>0</v>
      </c>
      <c r="AT269" s="277">
        <f t="shared" si="238"/>
        <v>0</v>
      </c>
      <c r="AU269" s="278">
        <f t="shared" si="229"/>
        <v>0</v>
      </c>
    </row>
    <row r="270" spans="1:48" x14ac:dyDescent="0.35">
      <c r="A270" s="495">
        <v>0</v>
      </c>
      <c r="B270" s="491"/>
      <c r="C270" s="496" t="s">
        <v>22</v>
      </c>
      <c r="D270" s="496"/>
      <c r="E270" s="409"/>
      <c r="F270" s="234">
        <v>0</v>
      </c>
      <c r="G270" s="234">
        <v>0</v>
      </c>
      <c r="H270" s="235">
        <f t="shared" si="230"/>
        <v>0</v>
      </c>
      <c r="I270" s="234">
        <v>0</v>
      </c>
      <c r="J270" s="234">
        <v>0</v>
      </c>
      <c r="K270" s="235">
        <f t="shared" si="231"/>
        <v>0</v>
      </c>
      <c r="L270" s="234">
        <v>0</v>
      </c>
      <c r="M270" s="236">
        <f t="shared" si="232"/>
        <v>0</v>
      </c>
      <c r="N270" s="223"/>
      <c r="P270" s="522">
        <v>0</v>
      </c>
      <c r="Q270" s="496"/>
      <c r="R270" s="496" t="s">
        <v>22</v>
      </c>
      <c r="S270" s="496"/>
      <c r="T270" s="409"/>
      <c r="U270" s="162">
        <f t="shared" si="226"/>
        <v>0</v>
      </c>
      <c r="V270" s="234">
        <v>0</v>
      </c>
      <c r="W270" s="234">
        <v>0</v>
      </c>
      <c r="X270" s="295">
        <f t="shared" si="233"/>
        <v>0</v>
      </c>
      <c r="Y270" s="234">
        <v>0</v>
      </c>
      <c r="Z270" s="234">
        <v>0</v>
      </c>
      <c r="AA270" s="295">
        <f t="shared" si="234"/>
        <v>0</v>
      </c>
      <c r="AB270" s="234">
        <v>0</v>
      </c>
      <c r="AC270" s="295">
        <f t="shared" si="235"/>
        <v>0</v>
      </c>
      <c r="AD270" s="296">
        <f t="shared" si="227"/>
        <v>0</v>
      </c>
      <c r="AE270" s="223"/>
      <c r="AG270" s="522">
        <v>0</v>
      </c>
      <c r="AH270" s="496"/>
      <c r="AI270" s="496" t="s">
        <v>22</v>
      </c>
      <c r="AJ270" s="496"/>
      <c r="AK270" s="409"/>
      <c r="AL270" s="307">
        <f t="shared" si="228"/>
        <v>0</v>
      </c>
      <c r="AM270" s="234">
        <v>0</v>
      </c>
      <c r="AN270" s="234">
        <v>0</v>
      </c>
      <c r="AO270" s="277">
        <f t="shared" si="236"/>
        <v>0</v>
      </c>
      <c r="AP270" s="234">
        <v>0</v>
      </c>
      <c r="AQ270" s="234">
        <v>0</v>
      </c>
      <c r="AR270" s="277">
        <f t="shared" si="237"/>
        <v>0</v>
      </c>
      <c r="AS270" s="234">
        <v>0</v>
      </c>
      <c r="AT270" s="277">
        <f t="shared" si="238"/>
        <v>0</v>
      </c>
      <c r="AU270" s="278">
        <f t="shared" si="229"/>
        <v>0</v>
      </c>
    </row>
    <row r="271" spans="1:48" x14ac:dyDescent="0.35">
      <c r="A271" s="495">
        <v>0</v>
      </c>
      <c r="B271" s="491"/>
      <c r="C271" s="491" t="s">
        <v>23</v>
      </c>
      <c r="D271" s="491"/>
      <c r="E271" s="409"/>
      <c r="F271" s="234">
        <v>0</v>
      </c>
      <c r="G271" s="234">
        <v>0</v>
      </c>
      <c r="H271" s="235">
        <f t="shared" si="230"/>
        <v>0</v>
      </c>
      <c r="I271" s="234">
        <v>0</v>
      </c>
      <c r="J271" s="234">
        <v>0</v>
      </c>
      <c r="K271" s="235">
        <f t="shared" si="231"/>
        <v>0</v>
      </c>
      <c r="L271" s="234">
        <v>0</v>
      </c>
      <c r="M271" s="236">
        <f t="shared" si="232"/>
        <v>0</v>
      </c>
      <c r="N271" s="223"/>
      <c r="P271" s="522">
        <v>0</v>
      </c>
      <c r="Q271" s="496"/>
      <c r="R271" s="496" t="s">
        <v>23</v>
      </c>
      <c r="S271" s="496"/>
      <c r="T271" s="409"/>
      <c r="U271" s="162">
        <f t="shared" si="226"/>
        <v>0</v>
      </c>
      <c r="V271" s="234">
        <v>0</v>
      </c>
      <c r="W271" s="234">
        <v>0</v>
      </c>
      <c r="X271" s="295">
        <f t="shared" si="233"/>
        <v>0</v>
      </c>
      <c r="Y271" s="234">
        <v>0</v>
      </c>
      <c r="Z271" s="234">
        <v>0</v>
      </c>
      <c r="AA271" s="295">
        <f t="shared" si="234"/>
        <v>0</v>
      </c>
      <c r="AB271" s="234">
        <v>0</v>
      </c>
      <c r="AC271" s="295">
        <f t="shared" si="235"/>
        <v>0</v>
      </c>
      <c r="AD271" s="296">
        <f t="shared" si="227"/>
        <v>0</v>
      </c>
      <c r="AE271" s="223"/>
      <c r="AG271" s="522">
        <v>0</v>
      </c>
      <c r="AH271" s="496"/>
      <c r="AI271" s="496" t="s">
        <v>23</v>
      </c>
      <c r="AJ271" s="496"/>
      <c r="AK271" s="409"/>
      <c r="AL271" s="307">
        <f t="shared" si="228"/>
        <v>0</v>
      </c>
      <c r="AM271" s="234">
        <v>0</v>
      </c>
      <c r="AN271" s="234">
        <v>0</v>
      </c>
      <c r="AO271" s="277">
        <f t="shared" si="236"/>
        <v>0</v>
      </c>
      <c r="AP271" s="234">
        <v>0</v>
      </c>
      <c r="AQ271" s="234">
        <v>0</v>
      </c>
      <c r="AR271" s="277">
        <f t="shared" si="237"/>
        <v>0</v>
      </c>
      <c r="AS271" s="234">
        <v>0</v>
      </c>
      <c r="AT271" s="277">
        <f t="shared" si="238"/>
        <v>0</v>
      </c>
      <c r="AU271" s="278">
        <f t="shared" si="229"/>
        <v>0</v>
      </c>
    </row>
    <row r="272" spans="1:48" ht="16" thickBot="1" x14ac:dyDescent="0.4">
      <c r="A272" s="410" t="s">
        <v>181</v>
      </c>
      <c r="B272" s="411"/>
      <c r="C272" s="497">
        <f>SUM(A267:B271)</f>
        <v>0</v>
      </c>
      <c r="D272" s="497"/>
      <c r="E272" s="411"/>
      <c r="F272" s="250">
        <f>SUM(F267:F271)</f>
        <v>0</v>
      </c>
      <c r="G272" s="250">
        <f t="shared" ref="G272:L272" si="239">SUM(G267:G271)</f>
        <v>0</v>
      </c>
      <c r="H272" s="250">
        <f t="shared" si="239"/>
        <v>0</v>
      </c>
      <c r="I272" s="250">
        <f t="shared" si="239"/>
        <v>0</v>
      </c>
      <c r="J272" s="250">
        <f t="shared" si="239"/>
        <v>0</v>
      </c>
      <c r="K272" s="250">
        <f t="shared" si="239"/>
        <v>0</v>
      </c>
      <c r="L272" s="250">
        <f t="shared" si="239"/>
        <v>0</v>
      </c>
      <c r="M272" s="237">
        <f>SUM(M267:M271)</f>
        <v>0</v>
      </c>
      <c r="N272" s="223"/>
      <c r="P272" s="410" t="s">
        <v>181</v>
      </c>
      <c r="Q272" s="411"/>
      <c r="R272" s="498">
        <f>SUM(P267:Q271)</f>
        <v>0</v>
      </c>
      <c r="S272" s="498"/>
      <c r="T272" s="421"/>
      <c r="U272" s="339">
        <f t="shared" si="226"/>
        <v>0</v>
      </c>
      <c r="V272" s="293">
        <f>SUM(V267:V271)</f>
        <v>0</v>
      </c>
      <c r="W272" s="293">
        <f t="shared" ref="W272:AB272" si="240">SUM(W267:W271)</f>
        <v>0</v>
      </c>
      <c r="X272" s="293">
        <f t="shared" si="240"/>
        <v>0</v>
      </c>
      <c r="Y272" s="293">
        <f t="shared" si="240"/>
        <v>0</v>
      </c>
      <c r="Z272" s="293">
        <f t="shared" si="240"/>
        <v>0</v>
      </c>
      <c r="AA272" s="293">
        <f t="shared" si="240"/>
        <v>0</v>
      </c>
      <c r="AB272" s="293">
        <f t="shared" si="240"/>
        <v>0</v>
      </c>
      <c r="AC272" s="293">
        <f>SUM(AC267:AC271)</f>
        <v>0</v>
      </c>
      <c r="AD272" s="294">
        <f>SUM(AD267:AD271)</f>
        <v>0</v>
      </c>
      <c r="AE272" s="223"/>
      <c r="AG272" s="410" t="s">
        <v>181</v>
      </c>
      <c r="AH272" s="411"/>
      <c r="AI272" s="543">
        <f>SUM(AG267:AH271)</f>
        <v>0</v>
      </c>
      <c r="AJ272" s="543"/>
      <c r="AK272" s="421"/>
      <c r="AL272" s="337">
        <f t="shared" si="228"/>
        <v>0</v>
      </c>
      <c r="AM272" s="275">
        <f>SUM(AM267:AM271)</f>
        <v>0</v>
      </c>
      <c r="AN272" s="275">
        <f t="shared" ref="AN272:AT272" si="241">SUM(AN267:AN271)</f>
        <v>0</v>
      </c>
      <c r="AO272" s="275">
        <f t="shared" si="241"/>
        <v>0</v>
      </c>
      <c r="AP272" s="275">
        <f t="shared" si="241"/>
        <v>0</v>
      </c>
      <c r="AQ272" s="275">
        <f t="shared" si="241"/>
        <v>0</v>
      </c>
      <c r="AR272" s="275">
        <f t="shared" si="241"/>
        <v>0</v>
      </c>
      <c r="AS272" s="275">
        <f t="shared" si="241"/>
        <v>0</v>
      </c>
      <c r="AT272" s="275">
        <f t="shared" si="241"/>
        <v>0</v>
      </c>
      <c r="AU272" s="276">
        <f t="shared" si="229"/>
        <v>0</v>
      </c>
    </row>
    <row r="273" spans="1:47" s="358" customFormat="1" ht="3.75" customHeight="1" thickBot="1" x14ac:dyDescent="0.4">
      <c r="A273" s="499"/>
      <c r="B273" s="499"/>
      <c r="C273" s="499"/>
      <c r="D273" s="499"/>
      <c r="E273" s="499"/>
      <c r="F273" s="499"/>
      <c r="G273" s="499"/>
      <c r="H273" s="499"/>
      <c r="I273" s="499"/>
      <c r="J273" s="499"/>
      <c r="K273" s="499"/>
      <c r="L273" s="499"/>
      <c r="M273" s="499"/>
      <c r="N273" s="223"/>
      <c r="P273" s="499"/>
      <c r="Q273" s="499"/>
      <c r="R273" s="499"/>
      <c r="S273" s="499"/>
      <c r="T273" s="499"/>
      <c r="U273" s="499"/>
      <c r="V273" s="499"/>
      <c r="W273" s="499"/>
      <c r="X273" s="499"/>
      <c r="Y273" s="499"/>
      <c r="Z273" s="499"/>
      <c r="AA273" s="499"/>
      <c r="AB273" s="499"/>
      <c r="AC273" s="499"/>
      <c r="AD273" s="499"/>
      <c r="AE273" s="223"/>
      <c r="AG273" s="634"/>
      <c r="AH273" s="635"/>
      <c r="AI273" s="635"/>
      <c r="AJ273" s="635"/>
      <c r="AK273" s="635"/>
      <c r="AL273" s="635"/>
      <c r="AM273" s="635"/>
      <c r="AN273" s="635"/>
      <c r="AO273" s="635"/>
      <c r="AP273" s="635"/>
      <c r="AQ273" s="635"/>
      <c r="AR273" s="635"/>
      <c r="AS273" s="635"/>
      <c r="AT273" s="635"/>
      <c r="AU273" s="636"/>
    </row>
    <row r="274" spans="1:47" ht="16" thickBot="1" x14ac:dyDescent="0.4">
      <c r="A274" s="500" t="s">
        <v>187</v>
      </c>
      <c r="B274" s="501"/>
      <c r="C274" s="501"/>
      <c r="D274" s="501"/>
      <c r="E274" s="501"/>
      <c r="F274" s="241">
        <f>SUM(F272, F263)</f>
        <v>0</v>
      </c>
      <c r="G274" s="241">
        <f t="shared" ref="G274:L274" si="242">SUM(G272, G263)</f>
        <v>0</v>
      </c>
      <c r="H274" s="241">
        <f>SUM(H272, H263)</f>
        <v>0</v>
      </c>
      <c r="I274" s="241">
        <f t="shared" si="242"/>
        <v>0</v>
      </c>
      <c r="J274" s="241">
        <f t="shared" si="242"/>
        <v>0</v>
      </c>
      <c r="K274" s="241">
        <f>SUM(K272, K263)</f>
        <v>0</v>
      </c>
      <c r="L274" s="241">
        <f t="shared" si="242"/>
        <v>0</v>
      </c>
      <c r="M274" s="240">
        <f>SUM(M272, M263)</f>
        <v>0</v>
      </c>
      <c r="N274" s="223"/>
      <c r="P274" s="500" t="s">
        <v>187</v>
      </c>
      <c r="Q274" s="501"/>
      <c r="R274" s="501"/>
      <c r="S274" s="501"/>
      <c r="T274" s="501"/>
      <c r="U274" s="340">
        <f t="shared" si="226"/>
        <v>0</v>
      </c>
      <c r="V274" s="297">
        <f>SUM(V272, V263)</f>
        <v>0</v>
      </c>
      <c r="W274" s="297">
        <f t="shared" ref="W274" si="243">SUM(W272, W263)</f>
        <v>0</v>
      </c>
      <c r="X274" s="297">
        <f>SUM(X272, X263)</f>
        <v>0</v>
      </c>
      <c r="Y274" s="297">
        <f t="shared" ref="Y274:AB274" si="244">SUM(Y272, Y263)</f>
        <v>0</v>
      </c>
      <c r="Z274" s="297">
        <f t="shared" si="244"/>
        <v>0</v>
      </c>
      <c r="AA274" s="297">
        <f t="shared" si="244"/>
        <v>0</v>
      </c>
      <c r="AB274" s="297">
        <f t="shared" si="244"/>
        <v>0</v>
      </c>
      <c r="AC274" s="297">
        <f>SUM(AC272, AC263)</f>
        <v>0</v>
      </c>
      <c r="AD274" s="298">
        <f>SUM(AD272, AD263)</f>
        <v>0</v>
      </c>
      <c r="AE274" s="223"/>
      <c r="AG274" s="493" t="s">
        <v>187</v>
      </c>
      <c r="AH274" s="494"/>
      <c r="AI274" s="494"/>
      <c r="AJ274" s="494"/>
      <c r="AK274" s="494"/>
      <c r="AL274" s="337">
        <f t="shared" si="228"/>
        <v>0</v>
      </c>
      <c r="AM274" s="275">
        <f>SUM(AM272, AM263)</f>
        <v>0</v>
      </c>
      <c r="AN274" s="275">
        <f t="shared" ref="AN274" si="245">SUM(AN272, AN263)</f>
        <v>0</v>
      </c>
      <c r="AO274" s="275">
        <f>SUM(AO272, AO263)</f>
        <v>0</v>
      </c>
      <c r="AP274" s="275">
        <f t="shared" ref="AP274:AT274" si="246">SUM(AP272, AP263)</f>
        <v>0</v>
      </c>
      <c r="AQ274" s="275">
        <f t="shared" si="246"/>
        <v>0</v>
      </c>
      <c r="AR274" s="275">
        <f t="shared" si="246"/>
        <v>0</v>
      </c>
      <c r="AS274" s="275">
        <f t="shared" si="246"/>
        <v>0</v>
      </c>
      <c r="AT274" s="275">
        <f t="shared" si="246"/>
        <v>0</v>
      </c>
      <c r="AU274" s="276">
        <f t="shared" si="229"/>
        <v>0</v>
      </c>
    </row>
    <row r="275" spans="1:47" ht="16" thickBot="1" x14ac:dyDescent="0.4">
      <c r="F275" s="357"/>
      <c r="G275" s="357"/>
      <c r="AE275" s="358"/>
    </row>
    <row r="276" spans="1:47" s="242" customFormat="1" x14ac:dyDescent="0.35">
      <c r="A276" s="502" t="s">
        <v>98</v>
      </c>
      <c r="B276" s="503"/>
      <c r="C276" s="503"/>
      <c r="D276" s="503"/>
      <c r="E276" s="503"/>
      <c r="F276" s="503"/>
      <c r="G276" s="503"/>
      <c r="H276" s="503"/>
      <c r="I276" s="503"/>
      <c r="J276" s="503"/>
      <c r="K276" s="503"/>
      <c r="L276" s="503"/>
      <c r="M276" s="518"/>
      <c r="N276" s="413"/>
      <c r="P276" s="502" t="s">
        <v>98</v>
      </c>
      <c r="Q276" s="503"/>
      <c r="R276" s="503"/>
      <c r="S276" s="503"/>
      <c r="T276" s="503"/>
      <c r="U276" s="503"/>
      <c r="V276" s="503"/>
      <c r="W276" s="503"/>
      <c r="X276" s="503"/>
      <c r="Y276" s="503"/>
      <c r="Z276" s="503"/>
      <c r="AA276" s="503"/>
      <c r="AB276" s="503"/>
      <c r="AC276" s="503"/>
      <c r="AD276" s="418"/>
      <c r="AE276" s="413"/>
      <c r="AG276" s="502" t="s">
        <v>98</v>
      </c>
      <c r="AH276" s="503"/>
      <c r="AI276" s="503"/>
      <c r="AJ276" s="503"/>
      <c r="AK276" s="503"/>
      <c r="AL276" s="503"/>
      <c r="AM276" s="503"/>
      <c r="AN276" s="503"/>
      <c r="AO276" s="503"/>
      <c r="AP276" s="503"/>
      <c r="AQ276" s="503"/>
      <c r="AR276" s="503"/>
      <c r="AS276" s="503"/>
      <c r="AT276" s="503"/>
      <c r="AU276" s="418"/>
    </row>
    <row r="277" spans="1:47" s="242" customFormat="1" x14ac:dyDescent="0.35">
      <c r="A277" s="530" t="s">
        <v>24</v>
      </c>
      <c r="B277" s="531"/>
      <c r="C277" s="531"/>
      <c r="D277" s="531"/>
      <c r="E277" s="531"/>
      <c r="F277" s="531"/>
      <c r="G277" s="531"/>
      <c r="H277" s="531"/>
      <c r="I277" s="531"/>
      <c r="J277" s="424" t="s">
        <v>17</v>
      </c>
      <c r="K277" s="424" t="s">
        <v>15</v>
      </c>
      <c r="L277" s="424" t="s">
        <v>16</v>
      </c>
      <c r="M277" s="259" t="s">
        <v>18</v>
      </c>
      <c r="N277" s="413"/>
      <c r="P277" s="530" t="s">
        <v>24</v>
      </c>
      <c r="Q277" s="531"/>
      <c r="R277" s="531"/>
      <c r="S277" s="531"/>
      <c r="T277" s="531"/>
      <c r="U277" s="531"/>
      <c r="V277" s="531"/>
      <c r="W277" s="531"/>
      <c r="X277" s="531"/>
      <c r="Y277" s="422" t="s">
        <v>260</v>
      </c>
      <c r="Z277" s="328" t="s">
        <v>77</v>
      </c>
      <c r="AA277" s="424" t="s">
        <v>15</v>
      </c>
      <c r="AB277" s="424" t="s">
        <v>16</v>
      </c>
      <c r="AC277" s="422" t="s">
        <v>18</v>
      </c>
      <c r="AD277" s="267" t="s">
        <v>114</v>
      </c>
      <c r="AE277" s="413"/>
      <c r="AG277" s="530" t="s">
        <v>24</v>
      </c>
      <c r="AH277" s="531"/>
      <c r="AI277" s="531"/>
      <c r="AJ277" s="531"/>
      <c r="AK277" s="531"/>
      <c r="AL277" s="531"/>
      <c r="AM277" s="531"/>
      <c r="AN277" s="531"/>
      <c r="AO277" s="531"/>
      <c r="AP277" s="422" t="s">
        <v>260</v>
      </c>
      <c r="AQ277" s="328" t="s">
        <v>211</v>
      </c>
      <c r="AR277" s="424" t="s">
        <v>15</v>
      </c>
      <c r="AS277" s="424" t="s">
        <v>16</v>
      </c>
      <c r="AT277" s="422" t="s">
        <v>213</v>
      </c>
      <c r="AU277" s="267" t="s">
        <v>263</v>
      </c>
    </row>
    <row r="278" spans="1:47" x14ac:dyDescent="0.35">
      <c r="A278" s="415">
        <v>1</v>
      </c>
      <c r="B278" s="491"/>
      <c r="C278" s="491"/>
      <c r="D278" s="491"/>
      <c r="E278" s="491"/>
      <c r="F278" s="491"/>
      <c r="G278" s="491"/>
      <c r="H278" s="491"/>
      <c r="I278" s="491"/>
      <c r="J278" s="234">
        <v>0</v>
      </c>
      <c r="K278" s="234">
        <v>0</v>
      </c>
      <c r="L278" s="234">
        <v>0</v>
      </c>
      <c r="M278" s="236">
        <f>SUM(J278:L278)</f>
        <v>0</v>
      </c>
      <c r="N278" s="223"/>
      <c r="P278" s="415">
        <v>1</v>
      </c>
      <c r="Q278" s="491"/>
      <c r="R278" s="491"/>
      <c r="S278" s="491"/>
      <c r="T278" s="491"/>
      <c r="U278" s="491"/>
      <c r="V278" s="491"/>
      <c r="W278" s="491"/>
      <c r="X278" s="491"/>
      <c r="Y278" s="164">
        <f>AU198</f>
        <v>0</v>
      </c>
      <c r="Z278" s="234">
        <v>0</v>
      </c>
      <c r="AA278" s="234">
        <v>0</v>
      </c>
      <c r="AB278" s="234">
        <v>0</v>
      </c>
      <c r="AC278" s="295">
        <f>SUM(Z278:AB278)</f>
        <v>0</v>
      </c>
      <c r="AD278" s="296">
        <f t="shared" ref="AD278:AD280" si="247">M278-AC278</f>
        <v>0</v>
      </c>
      <c r="AE278" s="223"/>
      <c r="AG278" s="415">
        <v>1</v>
      </c>
      <c r="AH278" s="491"/>
      <c r="AI278" s="491"/>
      <c r="AJ278" s="491"/>
      <c r="AK278" s="491"/>
      <c r="AL278" s="491"/>
      <c r="AM278" s="491"/>
      <c r="AN278" s="491"/>
      <c r="AO278" s="491"/>
      <c r="AP278" s="305">
        <f>AU198</f>
        <v>0</v>
      </c>
      <c r="AQ278" s="234">
        <v>0</v>
      </c>
      <c r="AR278" s="234">
        <v>0</v>
      </c>
      <c r="AS278" s="234">
        <v>0</v>
      </c>
      <c r="AT278" s="277">
        <f>SUM(AQ278:AS278)</f>
        <v>0</v>
      </c>
      <c r="AU278" s="278">
        <f>IF($S$313&lt;&gt;0, AC278+AP278-AT278, M278+AP278-AT278)</f>
        <v>0</v>
      </c>
    </row>
    <row r="279" spans="1:47" x14ac:dyDescent="0.35">
      <c r="A279" s="415">
        <v>2</v>
      </c>
      <c r="B279" s="492"/>
      <c r="C279" s="492"/>
      <c r="D279" s="492"/>
      <c r="E279" s="492"/>
      <c r="F279" s="492"/>
      <c r="G279" s="492"/>
      <c r="H279" s="492"/>
      <c r="I279" s="492"/>
      <c r="J279" s="234">
        <v>0</v>
      </c>
      <c r="K279" s="234">
        <v>0</v>
      </c>
      <c r="L279" s="234">
        <v>0</v>
      </c>
      <c r="M279" s="236">
        <f>SUM(J279:L279)</f>
        <v>0</v>
      </c>
      <c r="N279" s="223"/>
      <c r="P279" s="415">
        <v>2</v>
      </c>
      <c r="Q279" s="492"/>
      <c r="R279" s="492"/>
      <c r="S279" s="492"/>
      <c r="T279" s="492"/>
      <c r="U279" s="492"/>
      <c r="V279" s="492"/>
      <c r="W279" s="492"/>
      <c r="X279" s="492"/>
      <c r="Y279" s="164">
        <f t="shared" ref="Y279:Y281" si="248">AU199</f>
        <v>0</v>
      </c>
      <c r="Z279" s="234">
        <v>0</v>
      </c>
      <c r="AA279" s="234">
        <v>0</v>
      </c>
      <c r="AB279" s="234">
        <v>0</v>
      </c>
      <c r="AC279" s="295">
        <f t="shared" ref="AC279:AC280" si="249">SUM(Z279:AB279)</f>
        <v>0</v>
      </c>
      <c r="AD279" s="296">
        <f t="shared" si="247"/>
        <v>0</v>
      </c>
      <c r="AE279" s="223"/>
      <c r="AG279" s="415">
        <v>2</v>
      </c>
      <c r="AH279" s="492"/>
      <c r="AI279" s="492"/>
      <c r="AJ279" s="492"/>
      <c r="AK279" s="492"/>
      <c r="AL279" s="492"/>
      <c r="AM279" s="492"/>
      <c r="AN279" s="492"/>
      <c r="AO279" s="492"/>
      <c r="AP279" s="305">
        <f t="shared" ref="AP279:AP281" si="250">AU199</f>
        <v>0</v>
      </c>
      <c r="AQ279" s="234">
        <v>0</v>
      </c>
      <c r="AR279" s="234">
        <v>0</v>
      </c>
      <c r="AS279" s="234">
        <v>0</v>
      </c>
      <c r="AT279" s="277">
        <f t="shared" ref="AT279:AT280" si="251">SUM(AQ279:AS279)</f>
        <v>0</v>
      </c>
      <c r="AU279" s="278">
        <f t="shared" ref="AU279:AU281" si="252">IF($S$313&lt;&gt;0, AC279+AP279-AT279, M279+AP279-AT279)</f>
        <v>0</v>
      </c>
    </row>
    <row r="280" spans="1:47" x14ac:dyDescent="0.35">
      <c r="A280" s="415">
        <v>3</v>
      </c>
      <c r="B280" s="492"/>
      <c r="C280" s="492"/>
      <c r="D280" s="492"/>
      <c r="E280" s="492"/>
      <c r="F280" s="492"/>
      <c r="G280" s="492"/>
      <c r="H280" s="492"/>
      <c r="I280" s="492"/>
      <c r="J280" s="234">
        <v>0</v>
      </c>
      <c r="K280" s="234">
        <v>0</v>
      </c>
      <c r="L280" s="234">
        <v>0</v>
      </c>
      <c r="M280" s="236">
        <f t="shared" ref="M280:M299" si="253">SUM(J280:L280)</f>
        <v>0</v>
      </c>
      <c r="N280" s="223"/>
      <c r="P280" s="415">
        <v>3</v>
      </c>
      <c r="Q280" s="492"/>
      <c r="R280" s="492"/>
      <c r="S280" s="492"/>
      <c r="T280" s="492"/>
      <c r="U280" s="492"/>
      <c r="V280" s="492"/>
      <c r="W280" s="492"/>
      <c r="X280" s="492"/>
      <c r="Y280" s="164">
        <f t="shared" si="248"/>
        <v>0</v>
      </c>
      <c r="Z280" s="234">
        <v>0</v>
      </c>
      <c r="AA280" s="234">
        <v>0</v>
      </c>
      <c r="AB280" s="234">
        <v>0</v>
      </c>
      <c r="AC280" s="295">
        <f t="shared" si="249"/>
        <v>0</v>
      </c>
      <c r="AD280" s="296">
        <f t="shared" si="247"/>
        <v>0</v>
      </c>
      <c r="AE280" s="223"/>
      <c r="AG280" s="415">
        <v>3</v>
      </c>
      <c r="AH280" s="492"/>
      <c r="AI280" s="492"/>
      <c r="AJ280" s="492"/>
      <c r="AK280" s="492"/>
      <c r="AL280" s="492"/>
      <c r="AM280" s="492"/>
      <c r="AN280" s="492"/>
      <c r="AO280" s="492"/>
      <c r="AP280" s="305">
        <f t="shared" si="250"/>
        <v>0</v>
      </c>
      <c r="AQ280" s="234">
        <v>0</v>
      </c>
      <c r="AR280" s="234">
        <v>0</v>
      </c>
      <c r="AS280" s="234">
        <v>0</v>
      </c>
      <c r="AT280" s="277">
        <f t="shared" si="251"/>
        <v>0</v>
      </c>
      <c r="AU280" s="278">
        <f t="shared" si="252"/>
        <v>0</v>
      </c>
    </row>
    <row r="281" spans="1:47" ht="16" thickBot="1" x14ac:dyDescent="0.4">
      <c r="A281" s="504" t="s">
        <v>25</v>
      </c>
      <c r="B281" s="505"/>
      <c r="C281" s="505"/>
      <c r="D281" s="505"/>
      <c r="E281" s="505"/>
      <c r="F281" s="505"/>
      <c r="G281" s="505"/>
      <c r="H281" s="505"/>
      <c r="I281" s="505"/>
      <c r="J281" s="250">
        <f>SUM(J278:J280)</f>
        <v>0</v>
      </c>
      <c r="K281" s="250">
        <f t="shared" ref="K281:L281" si="254">SUM(K278:K280)</f>
        <v>0</v>
      </c>
      <c r="L281" s="250">
        <f t="shared" si="254"/>
        <v>0</v>
      </c>
      <c r="M281" s="237">
        <f t="shared" si="253"/>
        <v>0</v>
      </c>
      <c r="N281" s="223"/>
      <c r="P281" s="504" t="s">
        <v>25</v>
      </c>
      <c r="Q281" s="505"/>
      <c r="R281" s="505"/>
      <c r="S281" s="505"/>
      <c r="T281" s="505"/>
      <c r="U281" s="505"/>
      <c r="V281" s="505"/>
      <c r="W281" s="505"/>
      <c r="X281" s="505"/>
      <c r="Y281" s="200">
        <f t="shared" si="248"/>
        <v>0</v>
      </c>
      <c r="Z281" s="293">
        <f>SUM(Z278:Z280)</f>
        <v>0</v>
      </c>
      <c r="AA281" s="293">
        <f t="shared" ref="AA281:AD281" si="255">SUM(AA278:AA280)</f>
        <v>0</v>
      </c>
      <c r="AB281" s="293">
        <f t="shared" si="255"/>
        <v>0</v>
      </c>
      <c r="AC281" s="293">
        <f t="shared" si="255"/>
        <v>0</v>
      </c>
      <c r="AD281" s="294">
        <f t="shared" si="255"/>
        <v>0</v>
      </c>
      <c r="AE281" s="223"/>
      <c r="AG281" s="504" t="s">
        <v>25</v>
      </c>
      <c r="AH281" s="505"/>
      <c r="AI281" s="505"/>
      <c r="AJ281" s="505"/>
      <c r="AK281" s="505"/>
      <c r="AL281" s="505"/>
      <c r="AM281" s="505"/>
      <c r="AN281" s="505"/>
      <c r="AO281" s="505"/>
      <c r="AP281" s="306">
        <f t="shared" si="250"/>
        <v>0</v>
      </c>
      <c r="AQ281" s="275">
        <f>SUM(AQ278:AQ280)</f>
        <v>0</v>
      </c>
      <c r="AR281" s="275">
        <f t="shared" ref="AR281:AT281" si="256">SUM(AR278:AR280)</f>
        <v>0</v>
      </c>
      <c r="AS281" s="275">
        <f t="shared" si="256"/>
        <v>0</v>
      </c>
      <c r="AT281" s="275">
        <f t="shared" si="256"/>
        <v>0</v>
      </c>
      <c r="AU281" s="276">
        <f t="shared" si="252"/>
        <v>0</v>
      </c>
    </row>
    <row r="282" spans="1:47" s="358" customFormat="1" ht="3.75" customHeight="1" thickBot="1" x14ac:dyDescent="0.4">
      <c r="A282" s="413"/>
      <c r="B282" s="413"/>
      <c r="C282" s="413"/>
      <c r="D282" s="413"/>
      <c r="E282" s="413"/>
      <c r="F282" s="413"/>
      <c r="G282" s="413"/>
      <c r="H282" s="413"/>
      <c r="I282" s="413"/>
      <c r="J282" s="246"/>
      <c r="K282" s="246"/>
      <c r="L282" s="246"/>
      <c r="M282" s="246"/>
      <c r="N282" s="223"/>
      <c r="P282" s="413"/>
      <c r="Q282" s="413"/>
      <c r="R282" s="413"/>
      <c r="S282" s="413"/>
      <c r="T282" s="413"/>
      <c r="U282" s="413"/>
      <c r="V282" s="413"/>
      <c r="W282" s="413"/>
      <c r="X282" s="413"/>
      <c r="Y282" s="304"/>
      <c r="Z282" s="246"/>
      <c r="AA282" s="246"/>
      <c r="AB282" s="246"/>
      <c r="AC282" s="246"/>
      <c r="AD282" s="246"/>
      <c r="AE282" s="223"/>
      <c r="AG282" s="413"/>
      <c r="AH282" s="413"/>
      <c r="AI282" s="413"/>
      <c r="AJ282" s="413"/>
      <c r="AK282" s="413"/>
      <c r="AL282" s="413"/>
      <c r="AM282" s="413"/>
      <c r="AN282" s="413"/>
      <c r="AO282" s="413"/>
      <c r="AP282" s="304"/>
      <c r="AQ282" s="246"/>
      <c r="AR282" s="246"/>
      <c r="AS282" s="246"/>
      <c r="AT282" s="246"/>
      <c r="AU282" s="246"/>
    </row>
    <row r="283" spans="1:47" s="242" customFormat="1" x14ac:dyDescent="0.35">
      <c r="A283" s="502" t="s">
        <v>33</v>
      </c>
      <c r="B283" s="503"/>
      <c r="C283" s="503"/>
      <c r="D283" s="503"/>
      <c r="E283" s="503"/>
      <c r="F283" s="503"/>
      <c r="G283" s="503"/>
      <c r="H283" s="503"/>
      <c r="I283" s="503"/>
      <c r="J283" s="425" t="s">
        <v>17</v>
      </c>
      <c r="K283" s="425" t="s">
        <v>15</v>
      </c>
      <c r="L283" s="425" t="s">
        <v>16</v>
      </c>
      <c r="M283" s="418" t="s">
        <v>18</v>
      </c>
      <c r="N283" s="413"/>
      <c r="P283" s="502" t="s">
        <v>33</v>
      </c>
      <c r="Q283" s="503"/>
      <c r="R283" s="503"/>
      <c r="S283" s="503"/>
      <c r="T283" s="503"/>
      <c r="U283" s="503"/>
      <c r="V283" s="503"/>
      <c r="W283" s="503"/>
      <c r="X283" s="503"/>
      <c r="Y283" s="414" t="s">
        <v>260</v>
      </c>
      <c r="Z283" s="425" t="s">
        <v>77</v>
      </c>
      <c r="AA283" s="425" t="s">
        <v>15</v>
      </c>
      <c r="AB283" s="425" t="s">
        <v>16</v>
      </c>
      <c r="AC283" s="414" t="s">
        <v>18</v>
      </c>
      <c r="AD283" s="268" t="s">
        <v>114</v>
      </c>
      <c r="AE283" s="413"/>
      <c r="AG283" s="502" t="s">
        <v>33</v>
      </c>
      <c r="AH283" s="503"/>
      <c r="AI283" s="503"/>
      <c r="AJ283" s="503"/>
      <c r="AK283" s="503"/>
      <c r="AL283" s="503"/>
      <c r="AM283" s="503"/>
      <c r="AN283" s="503"/>
      <c r="AO283" s="503"/>
      <c r="AP283" s="414" t="s">
        <v>260</v>
      </c>
      <c r="AQ283" s="425" t="s">
        <v>211</v>
      </c>
      <c r="AR283" s="425" t="s">
        <v>15</v>
      </c>
      <c r="AS283" s="425" t="s">
        <v>16</v>
      </c>
      <c r="AT283" s="414" t="s">
        <v>213</v>
      </c>
      <c r="AU283" s="268" t="s">
        <v>263</v>
      </c>
    </row>
    <row r="284" spans="1:47" x14ac:dyDescent="0.35">
      <c r="A284" s="415">
        <v>1</v>
      </c>
      <c r="B284" s="492"/>
      <c r="C284" s="492"/>
      <c r="D284" s="492"/>
      <c r="E284" s="492"/>
      <c r="F284" s="492"/>
      <c r="G284" s="492"/>
      <c r="H284" s="492"/>
      <c r="I284" s="492"/>
      <c r="J284" s="234">
        <v>0</v>
      </c>
      <c r="K284" s="234">
        <v>0</v>
      </c>
      <c r="L284" s="234">
        <v>0</v>
      </c>
      <c r="M284" s="236">
        <f t="shared" si="253"/>
        <v>0</v>
      </c>
      <c r="N284" s="223"/>
      <c r="P284" s="415">
        <v>1</v>
      </c>
      <c r="Q284" s="492"/>
      <c r="R284" s="492"/>
      <c r="S284" s="492"/>
      <c r="T284" s="492"/>
      <c r="U284" s="492"/>
      <c r="V284" s="492"/>
      <c r="W284" s="492"/>
      <c r="X284" s="492"/>
      <c r="Y284" s="164">
        <f t="shared" ref="Y284:Y287" si="257">AU204</f>
        <v>0</v>
      </c>
      <c r="Z284" s="234">
        <v>0</v>
      </c>
      <c r="AA284" s="234">
        <v>0</v>
      </c>
      <c r="AB284" s="234">
        <v>0</v>
      </c>
      <c r="AC284" s="295">
        <f t="shared" ref="AC284:AC286" si="258">SUM(Z284:AB284)</f>
        <v>0</v>
      </c>
      <c r="AD284" s="296">
        <f t="shared" ref="AD284:AD286" si="259">M284-AC284</f>
        <v>0</v>
      </c>
      <c r="AE284" s="223"/>
      <c r="AG284" s="415">
        <v>1</v>
      </c>
      <c r="AH284" s="492"/>
      <c r="AI284" s="492"/>
      <c r="AJ284" s="492"/>
      <c r="AK284" s="492"/>
      <c r="AL284" s="492"/>
      <c r="AM284" s="492"/>
      <c r="AN284" s="492"/>
      <c r="AO284" s="492"/>
      <c r="AP284" s="305">
        <f t="shared" ref="AP284:AP287" si="260">AU204</f>
        <v>0</v>
      </c>
      <c r="AQ284" s="234">
        <v>0</v>
      </c>
      <c r="AR284" s="234">
        <v>0</v>
      </c>
      <c r="AS284" s="234">
        <v>0</v>
      </c>
      <c r="AT284" s="277">
        <f t="shared" ref="AT284:AT286" si="261">SUM(AQ284:AS284)</f>
        <v>0</v>
      </c>
      <c r="AU284" s="278">
        <f t="shared" ref="AU284:AU287" si="262">IF($S$313&lt;&gt;0, AC284+AP284-AT284, M284+AP284-AT284)</f>
        <v>0</v>
      </c>
    </row>
    <row r="285" spans="1:47" x14ac:dyDescent="0.35">
      <c r="A285" s="415">
        <v>2</v>
      </c>
      <c r="B285" s="492"/>
      <c r="C285" s="492"/>
      <c r="D285" s="492"/>
      <c r="E285" s="492"/>
      <c r="F285" s="492"/>
      <c r="G285" s="492"/>
      <c r="H285" s="492"/>
      <c r="I285" s="492"/>
      <c r="J285" s="234">
        <v>0</v>
      </c>
      <c r="K285" s="234">
        <v>0</v>
      </c>
      <c r="L285" s="234">
        <v>0</v>
      </c>
      <c r="M285" s="236">
        <f t="shared" si="253"/>
        <v>0</v>
      </c>
      <c r="N285" s="223"/>
      <c r="P285" s="415">
        <v>2</v>
      </c>
      <c r="Q285" s="492"/>
      <c r="R285" s="492"/>
      <c r="S285" s="492"/>
      <c r="T285" s="492"/>
      <c r="U285" s="492"/>
      <c r="V285" s="492"/>
      <c r="W285" s="492"/>
      <c r="X285" s="492"/>
      <c r="Y285" s="164">
        <f t="shared" si="257"/>
        <v>0</v>
      </c>
      <c r="Z285" s="234">
        <v>0</v>
      </c>
      <c r="AA285" s="234">
        <v>0</v>
      </c>
      <c r="AB285" s="234">
        <v>0</v>
      </c>
      <c r="AC285" s="295">
        <f t="shared" si="258"/>
        <v>0</v>
      </c>
      <c r="AD285" s="296">
        <f t="shared" si="259"/>
        <v>0</v>
      </c>
      <c r="AE285" s="223"/>
      <c r="AG285" s="415">
        <v>2</v>
      </c>
      <c r="AH285" s="492"/>
      <c r="AI285" s="492"/>
      <c r="AJ285" s="492"/>
      <c r="AK285" s="492"/>
      <c r="AL285" s="492"/>
      <c r="AM285" s="492"/>
      <c r="AN285" s="492"/>
      <c r="AO285" s="492"/>
      <c r="AP285" s="305">
        <f t="shared" si="260"/>
        <v>0</v>
      </c>
      <c r="AQ285" s="234">
        <v>0</v>
      </c>
      <c r="AR285" s="234">
        <v>0</v>
      </c>
      <c r="AS285" s="234">
        <v>0</v>
      </c>
      <c r="AT285" s="277">
        <f t="shared" si="261"/>
        <v>0</v>
      </c>
      <c r="AU285" s="278">
        <f t="shared" si="262"/>
        <v>0</v>
      </c>
    </row>
    <row r="286" spans="1:47" x14ac:dyDescent="0.35">
      <c r="A286" s="415">
        <v>3</v>
      </c>
      <c r="B286" s="492"/>
      <c r="C286" s="492"/>
      <c r="D286" s="492"/>
      <c r="E286" s="492"/>
      <c r="F286" s="492"/>
      <c r="G286" s="492"/>
      <c r="H286" s="492"/>
      <c r="I286" s="492"/>
      <c r="J286" s="234">
        <v>0</v>
      </c>
      <c r="K286" s="234">
        <v>0</v>
      </c>
      <c r="L286" s="234">
        <v>0</v>
      </c>
      <c r="M286" s="236">
        <f>SUM(J286:L286)</f>
        <v>0</v>
      </c>
      <c r="N286" s="223"/>
      <c r="P286" s="415">
        <v>3</v>
      </c>
      <c r="Q286" s="492"/>
      <c r="R286" s="492"/>
      <c r="S286" s="492"/>
      <c r="T286" s="492"/>
      <c r="U286" s="492"/>
      <c r="V286" s="492"/>
      <c r="W286" s="492"/>
      <c r="X286" s="492"/>
      <c r="Y286" s="164">
        <f t="shared" si="257"/>
        <v>0</v>
      </c>
      <c r="Z286" s="234">
        <v>0</v>
      </c>
      <c r="AA286" s="234">
        <v>0</v>
      </c>
      <c r="AB286" s="234">
        <v>0</v>
      </c>
      <c r="AC286" s="295">
        <f t="shared" si="258"/>
        <v>0</v>
      </c>
      <c r="AD286" s="296">
        <f t="shared" si="259"/>
        <v>0</v>
      </c>
      <c r="AE286" s="223"/>
      <c r="AG286" s="415">
        <v>3</v>
      </c>
      <c r="AH286" s="492"/>
      <c r="AI286" s="492"/>
      <c r="AJ286" s="492"/>
      <c r="AK286" s="492"/>
      <c r="AL286" s="492"/>
      <c r="AM286" s="492"/>
      <c r="AN286" s="492"/>
      <c r="AO286" s="492"/>
      <c r="AP286" s="305">
        <f t="shared" si="260"/>
        <v>0</v>
      </c>
      <c r="AQ286" s="234">
        <v>0</v>
      </c>
      <c r="AR286" s="234">
        <v>0</v>
      </c>
      <c r="AS286" s="234">
        <v>0</v>
      </c>
      <c r="AT286" s="277">
        <f t="shared" si="261"/>
        <v>0</v>
      </c>
      <c r="AU286" s="278">
        <f t="shared" si="262"/>
        <v>0</v>
      </c>
    </row>
    <row r="287" spans="1:47" ht="16" thickBot="1" x14ac:dyDescent="0.4">
      <c r="A287" s="504" t="s">
        <v>26</v>
      </c>
      <c r="B287" s="505"/>
      <c r="C287" s="505"/>
      <c r="D287" s="505"/>
      <c r="E287" s="505"/>
      <c r="F287" s="505"/>
      <c r="G287" s="505"/>
      <c r="H287" s="505"/>
      <c r="I287" s="505"/>
      <c r="J287" s="250">
        <f>SUM(J284:J286)</f>
        <v>0</v>
      </c>
      <c r="K287" s="250">
        <f t="shared" ref="K287" si="263">SUM(K284:K286)</f>
        <v>0</v>
      </c>
      <c r="L287" s="250">
        <f>SUM(L284:L286)</f>
        <v>0</v>
      </c>
      <c r="M287" s="237">
        <f t="shared" si="253"/>
        <v>0</v>
      </c>
      <c r="N287" s="223"/>
      <c r="P287" s="530" t="s">
        <v>26</v>
      </c>
      <c r="Q287" s="531"/>
      <c r="R287" s="531"/>
      <c r="S287" s="531"/>
      <c r="T287" s="531"/>
      <c r="U287" s="531"/>
      <c r="V287" s="531"/>
      <c r="W287" s="531"/>
      <c r="X287" s="531"/>
      <c r="Y287" s="164">
        <f t="shared" si="257"/>
        <v>0</v>
      </c>
      <c r="Z287" s="295">
        <f>SUM(Z284:Z286)</f>
        <v>0</v>
      </c>
      <c r="AA287" s="295">
        <f t="shared" ref="AA287:AD287" si="264">SUM(AA284:AA286)</f>
        <v>0</v>
      </c>
      <c r="AB287" s="295">
        <f t="shared" si="264"/>
        <v>0</v>
      </c>
      <c r="AC287" s="295">
        <f t="shared" si="264"/>
        <v>0</v>
      </c>
      <c r="AD287" s="296">
        <f t="shared" si="264"/>
        <v>0</v>
      </c>
      <c r="AE287" s="223"/>
      <c r="AG287" s="504" t="s">
        <v>26</v>
      </c>
      <c r="AH287" s="505"/>
      <c r="AI287" s="505"/>
      <c r="AJ287" s="505"/>
      <c r="AK287" s="505"/>
      <c r="AL287" s="505"/>
      <c r="AM287" s="505"/>
      <c r="AN287" s="505"/>
      <c r="AO287" s="505"/>
      <c r="AP287" s="306">
        <f t="shared" si="260"/>
        <v>0</v>
      </c>
      <c r="AQ287" s="275">
        <f>SUM(AQ284:AQ286)</f>
        <v>0</v>
      </c>
      <c r="AR287" s="275">
        <f t="shared" ref="AR287:AT287" si="265">SUM(AR284:AR286)</f>
        <v>0</v>
      </c>
      <c r="AS287" s="275">
        <f t="shared" si="265"/>
        <v>0</v>
      </c>
      <c r="AT287" s="275">
        <f t="shared" si="265"/>
        <v>0</v>
      </c>
      <c r="AU287" s="276">
        <f t="shared" si="262"/>
        <v>0</v>
      </c>
    </row>
    <row r="288" spans="1:47" s="358" customFormat="1" ht="3.75" customHeight="1" thickBot="1" x14ac:dyDescent="0.4">
      <c r="A288" s="413"/>
      <c r="B288" s="413"/>
      <c r="C288" s="413"/>
      <c r="D288" s="413"/>
      <c r="E288" s="413"/>
      <c r="F288" s="413"/>
      <c r="G288" s="413"/>
      <c r="H288" s="413"/>
      <c r="I288" s="413"/>
      <c r="J288" s="246"/>
      <c r="K288" s="246"/>
      <c r="L288" s="246"/>
      <c r="M288" s="246"/>
      <c r="N288" s="223"/>
      <c r="P288" s="341"/>
      <c r="Q288" s="342"/>
      <c r="R288" s="342"/>
      <c r="S288" s="342"/>
      <c r="T288" s="342"/>
      <c r="U288" s="342"/>
      <c r="V288" s="342"/>
      <c r="W288" s="342"/>
      <c r="X288" s="342"/>
      <c r="Y288" s="249"/>
      <c r="Z288" s="249"/>
      <c r="AA288" s="249"/>
      <c r="AB288" s="249"/>
      <c r="AC288" s="249"/>
      <c r="AD288" s="343"/>
      <c r="AE288" s="223"/>
      <c r="AG288" s="413"/>
      <c r="AH288" s="413"/>
      <c r="AI288" s="413"/>
      <c r="AJ288" s="413"/>
      <c r="AK288" s="413"/>
      <c r="AL288" s="413"/>
      <c r="AM288" s="413"/>
      <c r="AN288" s="413"/>
      <c r="AO288" s="413"/>
      <c r="AP288" s="246"/>
      <c r="AQ288" s="246"/>
      <c r="AR288" s="246"/>
      <c r="AS288" s="246"/>
      <c r="AT288" s="246"/>
      <c r="AU288" s="246"/>
    </row>
    <row r="289" spans="1:134" s="242" customFormat="1" x14ac:dyDescent="0.35">
      <c r="A289" s="502" t="s">
        <v>27</v>
      </c>
      <c r="B289" s="503"/>
      <c r="C289" s="503"/>
      <c r="D289" s="503"/>
      <c r="E289" s="503"/>
      <c r="F289" s="503"/>
      <c r="G289" s="503"/>
      <c r="H289" s="503"/>
      <c r="I289" s="503"/>
      <c r="J289" s="425" t="s">
        <v>17</v>
      </c>
      <c r="K289" s="425" t="s">
        <v>15</v>
      </c>
      <c r="L289" s="425" t="s">
        <v>16</v>
      </c>
      <c r="M289" s="418" t="s">
        <v>18</v>
      </c>
      <c r="N289" s="413"/>
      <c r="P289" s="502" t="s">
        <v>27</v>
      </c>
      <c r="Q289" s="503"/>
      <c r="R289" s="503"/>
      <c r="S289" s="503"/>
      <c r="T289" s="503"/>
      <c r="U289" s="503"/>
      <c r="V289" s="503"/>
      <c r="W289" s="503"/>
      <c r="X289" s="503"/>
      <c r="Y289" s="414" t="s">
        <v>260</v>
      </c>
      <c r="Z289" s="425" t="s">
        <v>77</v>
      </c>
      <c r="AA289" s="425" t="s">
        <v>15</v>
      </c>
      <c r="AB289" s="425" t="s">
        <v>16</v>
      </c>
      <c r="AC289" s="414" t="s">
        <v>18</v>
      </c>
      <c r="AD289" s="268" t="s">
        <v>114</v>
      </c>
      <c r="AE289" s="413"/>
      <c r="AG289" s="502" t="s">
        <v>27</v>
      </c>
      <c r="AH289" s="503"/>
      <c r="AI289" s="503"/>
      <c r="AJ289" s="503"/>
      <c r="AK289" s="503"/>
      <c r="AL289" s="503"/>
      <c r="AM289" s="503"/>
      <c r="AN289" s="503"/>
      <c r="AO289" s="503"/>
      <c r="AP289" s="414" t="s">
        <v>260</v>
      </c>
      <c r="AQ289" s="425" t="s">
        <v>211</v>
      </c>
      <c r="AR289" s="425" t="s">
        <v>15</v>
      </c>
      <c r="AS289" s="425" t="s">
        <v>16</v>
      </c>
      <c r="AT289" s="414" t="s">
        <v>213</v>
      </c>
      <c r="AU289" s="268" t="s">
        <v>263</v>
      </c>
    </row>
    <row r="290" spans="1:134" x14ac:dyDescent="0.35">
      <c r="A290" s="415">
        <v>1</v>
      </c>
      <c r="B290" s="228" t="s">
        <v>28</v>
      </c>
      <c r="C290" s="492"/>
      <c r="D290" s="492"/>
      <c r="E290" s="492"/>
      <c r="F290" s="492"/>
      <c r="G290" s="492"/>
      <c r="H290" s="492"/>
      <c r="I290" s="492"/>
      <c r="J290" s="234">
        <v>0</v>
      </c>
      <c r="K290" s="234">
        <v>0</v>
      </c>
      <c r="L290" s="234">
        <v>0</v>
      </c>
      <c r="M290" s="236">
        <f t="shared" si="253"/>
        <v>0</v>
      </c>
      <c r="N290" s="223"/>
      <c r="P290" s="415">
        <v>1</v>
      </c>
      <c r="Q290" s="228" t="s">
        <v>28</v>
      </c>
      <c r="R290" s="492"/>
      <c r="S290" s="492"/>
      <c r="T290" s="492"/>
      <c r="U290" s="492"/>
      <c r="V290" s="492"/>
      <c r="W290" s="492"/>
      <c r="X290" s="492"/>
      <c r="Y290" s="164">
        <f t="shared" ref="Y290:Y301" si="266">AU210</f>
        <v>0</v>
      </c>
      <c r="Z290" s="234">
        <v>0</v>
      </c>
      <c r="AA290" s="234">
        <v>0</v>
      </c>
      <c r="AB290" s="234">
        <v>0</v>
      </c>
      <c r="AC290" s="295">
        <f t="shared" ref="AC290:AC299" si="267">SUM(Z290:AB290)</f>
        <v>0</v>
      </c>
      <c r="AD290" s="296">
        <f t="shared" ref="AD290:AD300" si="268">M290-AC290</f>
        <v>0</v>
      </c>
      <c r="AE290" s="223"/>
      <c r="AG290" s="415">
        <v>1</v>
      </c>
      <c r="AH290" s="228" t="s">
        <v>28</v>
      </c>
      <c r="AI290" s="492"/>
      <c r="AJ290" s="492"/>
      <c r="AK290" s="492"/>
      <c r="AL290" s="492"/>
      <c r="AM290" s="492"/>
      <c r="AN290" s="492"/>
      <c r="AO290" s="492"/>
      <c r="AP290" s="305">
        <f t="shared" ref="AP290:AP301" si="269">AU210</f>
        <v>0</v>
      </c>
      <c r="AQ290" s="234">
        <v>0</v>
      </c>
      <c r="AR290" s="234">
        <v>0</v>
      </c>
      <c r="AS290" s="234">
        <v>0</v>
      </c>
      <c r="AT290" s="277">
        <f t="shared" ref="AT290:AT299" si="270">SUM(AQ290:AS290)</f>
        <v>0</v>
      </c>
      <c r="AU290" s="278">
        <f t="shared" ref="AU290:AU301" si="271">IF($S$313&lt;&gt;0, AC290+AP290-AT290, M290+AP290-AT290)</f>
        <v>0</v>
      </c>
    </row>
    <row r="291" spans="1:134" x14ac:dyDescent="0.35">
      <c r="A291" s="415">
        <v>2</v>
      </c>
      <c r="B291" s="228" t="s">
        <v>31</v>
      </c>
      <c r="C291" s="492"/>
      <c r="D291" s="492"/>
      <c r="E291" s="492"/>
      <c r="F291" s="492"/>
      <c r="G291" s="492"/>
      <c r="H291" s="492"/>
      <c r="I291" s="492"/>
      <c r="J291" s="234">
        <v>0</v>
      </c>
      <c r="K291" s="234">
        <v>0</v>
      </c>
      <c r="L291" s="234">
        <v>0</v>
      </c>
      <c r="M291" s="236">
        <f t="shared" si="253"/>
        <v>0</v>
      </c>
      <c r="N291" s="223"/>
      <c r="P291" s="415">
        <v>2</v>
      </c>
      <c r="Q291" s="228" t="s">
        <v>31</v>
      </c>
      <c r="R291" s="492"/>
      <c r="S291" s="492"/>
      <c r="T291" s="492"/>
      <c r="U291" s="492"/>
      <c r="V291" s="492"/>
      <c r="W291" s="492"/>
      <c r="X291" s="492"/>
      <c r="Y291" s="164">
        <f t="shared" si="266"/>
        <v>0</v>
      </c>
      <c r="Z291" s="234">
        <v>0</v>
      </c>
      <c r="AA291" s="234">
        <v>0</v>
      </c>
      <c r="AB291" s="234">
        <v>0</v>
      </c>
      <c r="AC291" s="295">
        <f t="shared" si="267"/>
        <v>0</v>
      </c>
      <c r="AD291" s="296">
        <f t="shared" si="268"/>
        <v>0</v>
      </c>
      <c r="AE291" s="223"/>
      <c r="AG291" s="415">
        <v>2</v>
      </c>
      <c r="AH291" s="228" t="s">
        <v>31</v>
      </c>
      <c r="AI291" s="492"/>
      <c r="AJ291" s="492"/>
      <c r="AK291" s="492"/>
      <c r="AL291" s="492"/>
      <c r="AM291" s="492"/>
      <c r="AN291" s="492"/>
      <c r="AO291" s="492"/>
      <c r="AP291" s="305">
        <f t="shared" si="269"/>
        <v>0</v>
      </c>
      <c r="AQ291" s="234">
        <v>0</v>
      </c>
      <c r="AR291" s="234">
        <v>0</v>
      </c>
      <c r="AS291" s="234">
        <v>0</v>
      </c>
      <c r="AT291" s="277">
        <f t="shared" si="270"/>
        <v>0</v>
      </c>
      <c r="AU291" s="278">
        <f t="shared" si="271"/>
        <v>0</v>
      </c>
    </row>
    <row r="292" spans="1:134" x14ac:dyDescent="0.35">
      <c r="A292" s="415">
        <v>3</v>
      </c>
      <c r="B292" s="228" t="s">
        <v>32</v>
      </c>
      <c r="C292" s="492"/>
      <c r="D292" s="492"/>
      <c r="E292" s="492"/>
      <c r="F292" s="492"/>
      <c r="G292" s="492"/>
      <c r="H292" s="492"/>
      <c r="I292" s="492"/>
      <c r="J292" s="234">
        <v>0</v>
      </c>
      <c r="K292" s="234">
        <v>0</v>
      </c>
      <c r="L292" s="234">
        <v>0</v>
      </c>
      <c r="M292" s="236">
        <f t="shared" si="253"/>
        <v>0</v>
      </c>
      <c r="N292" s="223"/>
      <c r="P292" s="415">
        <v>3</v>
      </c>
      <c r="Q292" s="228" t="s">
        <v>32</v>
      </c>
      <c r="R292" s="492"/>
      <c r="S292" s="492"/>
      <c r="T292" s="492"/>
      <c r="U292" s="492"/>
      <c r="V292" s="492"/>
      <c r="W292" s="492"/>
      <c r="X292" s="492"/>
      <c r="Y292" s="164">
        <f t="shared" si="266"/>
        <v>0</v>
      </c>
      <c r="Z292" s="234">
        <v>0</v>
      </c>
      <c r="AA292" s="234">
        <v>0</v>
      </c>
      <c r="AB292" s="234">
        <v>0</v>
      </c>
      <c r="AC292" s="295">
        <f t="shared" si="267"/>
        <v>0</v>
      </c>
      <c r="AD292" s="296">
        <f t="shared" si="268"/>
        <v>0</v>
      </c>
      <c r="AE292" s="223"/>
      <c r="AG292" s="415">
        <v>3</v>
      </c>
      <c r="AH292" s="228" t="s">
        <v>32</v>
      </c>
      <c r="AI292" s="492"/>
      <c r="AJ292" s="492"/>
      <c r="AK292" s="492"/>
      <c r="AL292" s="492"/>
      <c r="AM292" s="492"/>
      <c r="AN292" s="492"/>
      <c r="AO292" s="492"/>
      <c r="AP292" s="305">
        <f t="shared" si="269"/>
        <v>0</v>
      </c>
      <c r="AQ292" s="234">
        <v>0</v>
      </c>
      <c r="AR292" s="234">
        <v>0</v>
      </c>
      <c r="AS292" s="234">
        <v>0</v>
      </c>
      <c r="AT292" s="277">
        <f t="shared" si="270"/>
        <v>0</v>
      </c>
      <c r="AU292" s="278">
        <f t="shared" si="271"/>
        <v>0</v>
      </c>
    </row>
    <row r="293" spans="1:134" s="358" customFormat="1" x14ac:dyDescent="0.35">
      <c r="A293" s="229">
        <v>4</v>
      </c>
      <c r="B293" s="228" t="s">
        <v>72</v>
      </c>
      <c r="C293" s="492"/>
      <c r="D293" s="492"/>
      <c r="E293" s="492"/>
      <c r="F293" s="492"/>
      <c r="G293" s="492"/>
      <c r="H293" s="492"/>
      <c r="I293" s="492"/>
      <c r="J293" s="234">
        <v>0</v>
      </c>
      <c r="K293" s="234">
        <v>0</v>
      </c>
      <c r="L293" s="234">
        <v>0</v>
      </c>
      <c r="M293" s="236">
        <f t="shared" si="253"/>
        <v>0</v>
      </c>
      <c r="N293" s="223"/>
      <c r="P293" s="229">
        <v>4</v>
      </c>
      <c r="Q293" s="228" t="s">
        <v>72</v>
      </c>
      <c r="R293" s="492"/>
      <c r="S293" s="492"/>
      <c r="T293" s="492"/>
      <c r="U293" s="492"/>
      <c r="V293" s="492"/>
      <c r="W293" s="492"/>
      <c r="X293" s="492"/>
      <c r="Y293" s="164">
        <f t="shared" si="266"/>
        <v>0</v>
      </c>
      <c r="Z293" s="234">
        <v>0</v>
      </c>
      <c r="AA293" s="234">
        <v>0</v>
      </c>
      <c r="AB293" s="234">
        <v>0</v>
      </c>
      <c r="AC293" s="295">
        <f t="shared" si="267"/>
        <v>0</v>
      </c>
      <c r="AD293" s="296">
        <f t="shared" si="268"/>
        <v>0</v>
      </c>
      <c r="AE293" s="223"/>
      <c r="AG293" s="229">
        <v>4</v>
      </c>
      <c r="AH293" s="228" t="s">
        <v>72</v>
      </c>
      <c r="AI293" s="492"/>
      <c r="AJ293" s="492"/>
      <c r="AK293" s="492"/>
      <c r="AL293" s="492"/>
      <c r="AM293" s="492"/>
      <c r="AN293" s="492"/>
      <c r="AO293" s="492"/>
      <c r="AP293" s="305">
        <f t="shared" si="269"/>
        <v>0</v>
      </c>
      <c r="AQ293" s="234">
        <v>0</v>
      </c>
      <c r="AR293" s="234">
        <v>0</v>
      </c>
      <c r="AS293" s="234">
        <v>0</v>
      </c>
      <c r="AT293" s="277">
        <f t="shared" si="270"/>
        <v>0</v>
      </c>
      <c r="AU293" s="278">
        <f>IF($S$313&lt;&gt;0, AC293+AP293-AT293, M293+AP293-AT293)</f>
        <v>0</v>
      </c>
    </row>
    <row r="294" spans="1:134" x14ac:dyDescent="0.35">
      <c r="A294" s="415">
        <v>5</v>
      </c>
      <c r="B294" s="228" t="s">
        <v>29</v>
      </c>
      <c r="C294" s="492"/>
      <c r="D294" s="492"/>
      <c r="E294" s="492"/>
      <c r="F294" s="492"/>
      <c r="G294" s="492"/>
      <c r="H294" s="492"/>
      <c r="I294" s="492"/>
      <c r="J294" s="234">
        <v>0</v>
      </c>
      <c r="K294" s="234">
        <v>0</v>
      </c>
      <c r="L294" s="234">
        <v>0</v>
      </c>
      <c r="M294" s="236">
        <f t="shared" si="253"/>
        <v>0</v>
      </c>
      <c r="N294" s="223"/>
      <c r="P294" s="415">
        <v>5</v>
      </c>
      <c r="Q294" s="228" t="s">
        <v>29</v>
      </c>
      <c r="R294" s="492"/>
      <c r="S294" s="492"/>
      <c r="T294" s="492"/>
      <c r="U294" s="492"/>
      <c r="V294" s="492"/>
      <c r="W294" s="492"/>
      <c r="X294" s="492"/>
      <c r="Y294" s="164">
        <f t="shared" si="266"/>
        <v>0</v>
      </c>
      <c r="Z294" s="234">
        <v>0</v>
      </c>
      <c r="AA294" s="234">
        <v>0</v>
      </c>
      <c r="AB294" s="234">
        <v>0</v>
      </c>
      <c r="AC294" s="295">
        <f t="shared" si="267"/>
        <v>0</v>
      </c>
      <c r="AD294" s="296">
        <f t="shared" si="268"/>
        <v>0</v>
      </c>
      <c r="AE294" s="223"/>
      <c r="AG294" s="415">
        <v>5</v>
      </c>
      <c r="AH294" s="228" t="s">
        <v>29</v>
      </c>
      <c r="AI294" s="492"/>
      <c r="AJ294" s="492"/>
      <c r="AK294" s="492"/>
      <c r="AL294" s="492"/>
      <c r="AM294" s="492"/>
      <c r="AN294" s="492"/>
      <c r="AO294" s="492"/>
      <c r="AP294" s="305">
        <f t="shared" si="269"/>
        <v>0</v>
      </c>
      <c r="AQ294" s="234">
        <v>0</v>
      </c>
      <c r="AR294" s="234">
        <v>0</v>
      </c>
      <c r="AS294" s="234">
        <v>0</v>
      </c>
      <c r="AT294" s="277">
        <f t="shared" si="270"/>
        <v>0</v>
      </c>
      <c r="AU294" s="278">
        <f t="shared" si="271"/>
        <v>0</v>
      </c>
    </row>
    <row r="295" spans="1:134" x14ac:dyDescent="0.35">
      <c r="A295" s="415">
        <v>6</v>
      </c>
      <c r="B295" s="228" t="s">
        <v>30</v>
      </c>
      <c r="C295" s="492"/>
      <c r="D295" s="492"/>
      <c r="E295" s="492"/>
      <c r="F295" s="492"/>
      <c r="G295" s="492"/>
      <c r="H295" s="492"/>
      <c r="I295" s="492"/>
      <c r="J295" s="234">
        <v>0</v>
      </c>
      <c r="K295" s="234">
        <v>0</v>
      </c>
      <c r="L295" s="234">
        <v>0</v>
      </c>
      <c r="M295" s="236">
        <f t="shared" si="253"/>
        <v>0</v>
      </c>
      <c r="N295" s="223"/>
      <c r="P295" s="415">
        <v>6</v>
      </c>
      <c r="Q295" s="228" t="s">
        <v>30</v>
      </c>
      <c r="R295" s="492"/>
      <c r="S295" s="492"/>
      <c r="T295" s="492"/>
      <c r="U295" s="492"/>
      <c r="V295" s="492"/>
      <c r="W295" s="492"/>
      <c r="X295" s="492"/>
      <c r="Y295" s="164">
        <f t="shared" si="266"/>
        <v>0</v>
      </c>
      <c r="Z295" s="234">
        <v>0</v>
      </c>
      <c r="AA295" s="234">
        <v>0</v>
      </c>
      <c r="AB295" s="234">
        <v>0</v>
      </c>
      <c r="AC295" s="295">
        <f t="shared" si="267"/>
        <v>0</v>
      </c>
      <c r="AD295" s="296">
        <f t="shared" si="268"/>
        <v>0</v>
      </c>
      <c r="AE295" s="223"/>
      <c r="AG295" s="415">
        <v>6</v>
      </c>
      <c r="AH295" s="228" t="s">
        <v>30</v>
      </c>
      <c r="AI295" s="492"/>
      <c r="AJ295" s="492"/>
      <c r="AK295" s="492"/>
      <c r="AL295" s="492"/>
      <c r="AM295" s="492"/>
      <c r="AN295" s="492"/>
      <c r="AO295" s="492"/>
      <c r="AP295" s="305">
        <f t="shared" si="269"/>
        <v>0</v>
      </c>
      <c r="AQ295" s="234">
        <v>0</v>
      </c>
      <c r="AR295" s="234">
        <v>0</v>
      </c>
      <c r="AS295" s="234">
        <v>0</v>
      </c>
      <c r="AT295" s="277">
        <f t="shared" si="270"/>
        <v>0</v>
      </c>
      <c r="AU295" s="278">
        <f t="shared" si="271"/>
        <v>0</v>
      </c>
    </row>
    <row r="296" spans="1:134" x14ac:dyDescent="0.35">
      <c r="A296" s="415">
        <v>7</v>
      </c>
      <c r="B296" s="228" t="s">
        <v>34</v>
      </c>
      <c r="C296" s="492"/>
      <c r="D296" s="492"/>
      <c r="E296" s="492"/>
      <c r="F296" s="492"/>
      <c r="G296" s="492"/>
      <c r="H296" s="492"/>
      <c r="I296" s="492"/>
      <c r="J296" s="234">
        <v>0</v>
      </c>
      <c r="K296" s="234">
        <v>0</v>
      </c>
      <c r="L296" s="234">
        <v>0</v>
      </c>
      <c r="M296" s="236">
        <f t="shared" si="253"/>
        <v>0</v>
      </c>
      <c r="N296" s="223"/>
      <c r="P296" s="415">
        <v>7</v>
      </c>
      <c r="Q296" s="228" t="s">
        <v>34</v>
      </c>
      <c r="R296" s="492"/>
      <c r="S296" s="492"/>
      <c r="T296" s="492"/>
      <c r="U296" s="492"/>
      <c r="V296" s="492"/>
      <c r="W296" s="492"/>
      <c r="X296" s="492"/>
      <c r="Y296" s="164">
        <f t="shared" si="266"/>
        <v>0</v>
      </c>
      <c r="Z296" s="234">
        <v>0</v>
      </c>
      <c r="AA296" s="234">
        <v>0</v>
      </c>
      <c r="AB296" s="234">
        <v>0</v>
      </c>
      <c r="AC296" s="295">
        <f t="shared" si="267"/>
        <v>0</v>
      </c>
      <c r="AD296" s="296">
        <f t="shared" si="268"/>
        <v>0</v>
      </c>
      <c r="AE296" s="223"/>
      <c r="AG296" s="415">
        <v>7</v>
      </c>
      <c r="AH296" s="228" t="s">
        <v>34</v>
      </c>
      <c r="AI296" s="492"/>
      <c r="AJ296" s="492"/>
      <c r="AK296" s="492"/>
      <c r="AL296" s="492"/>
      <c r="AM296" s="492"/>
      <c r="AN296" s="492"/>
      <c r="AO296" s="492"/>
      <c r="AP296" s="305">
        <f t="shared" si="269"/>
        <v>0</v>
      </c>
      <c r="AQ296" s="234">
        <v>0</v>
      </c>
      <c r="AR296" s="234">
        <v>0</v>
      </c>
      <c r="AS296" s="234">
        <v>0</v>
      </c>
      <c r="AT296" s="277">
        <f t="shared" si="270"/>
        <v>0</v>
      </c>
      <c r="AU296" s="278">
        <f t="shared" si="271"/>
        <v>0</v>
      </c>
    </row>
    <row r="297" spans="1:134" x14ac:dyDescent="0.35">
      <c r="A297" s="415">
        <v>8</v>
      </c>
      <c r="B297" s="228" t="s">
        <v>35</v>
      </c>
      <c r="C297" s="492"/>
      <c r="D297" s="492"/>
      <c r="E297" s="492"/>
      <c r="F297" s="492"/>
      <c r="G297" s="492"/>
      <c r="H297" s="492"/>
      <c r="I297" s="492"/>
      <c r="J297" s="234">
        <v>0</v>
      </c>
      <c r="K297" s="234">
        <v>0</v>
      </c>
      <c r="L297" s="234">
        <v>0</v>
      </c>
      <c r="M297" s="236">
        <f>SUM(J297:L297)</f>
        <v>0</v>
      </c>
      <c r="N297" s="223"/>
      <c r="P297" s="415">
        <v>8</v>
      </c>
      <c r="Q297" s="228" t="s">
        <v>35</v>
      </c>
      <c r="R297" s="492"/>
      <c r="S297" s="492"/>
      <c r="T297" s="492"/>
      <c r="U297" s="492"/>
      <c r="V297" s="492"/>
      <c r="W297" s="492"/>
      <c r="X297" s="492"/>
      <c r="Y297" s="164">
        <f t="shared" si="266"/>
        <v>0</v>
      </c>
      <c r="Z297" s="234">
        <v>0</v>
      </c>
      <c r="AA297" s="234">
        <v>0</v>
      </c>
      <c r="AB297" s="234">
        <v>0</v>
      </c>
      <c r="AC297" s="295">
        <f t="shared" si="267"/>
        <v>0</v>
      </c>
      <c r="AD297" s="296">
        <f t="shared" si="268"/>
        <v>0</v>
      </c>
      <c r="AE297" s="223"/>
      <c r="AG297" s="415">
        <v>8</v>
      </c>
      <c r="AH297" s="228" t="s">
        <v>35</v>
      </c>
      <c r="AI297" s="492"/>
      <c r="AJ297" s="492"/>
      <c r="AK297" s="492"/>
      <c r="AL297" s="492"/>
      <c r="AM297" s="492"/>
      <c r="AN297" s="492"/>
      <c r="AO297" s="492"/>
      <c r="AP297" s="305">
        <f t="shared" si="269"/>
        <v>0</v>
      </c>
      <c r="AQ297" s="234">
        <v>0</v>
      </c>
      <c r="AR297" s="234">
        <v>0</v>
      </c>
      <c r="AS297" s="234">
        <v>0</v>
      </c>
      <c r="AT297" s="277">
        <f t="shared" si="270"/>
        <v>0</v>
      </c>
      <c r="AU297" s="278">
        <f t="shared" si="271"/>
        <v>0</v>
      </c>
    </row>
    <row r="298" spans="1:134" x14ac:dyDescent="0.35">
      <c r="A298" s="415">
        <v>9</v>
      </c>
      <c r="B298" s="228" t="s">
        <v>50</v>
      </c>
      <c r="C298" s="492"/>
      <c r="D298" s="492"/>
      <c r="E298" s="492"/>
      <c r="F298" s="492"/>
      <c r="G298" s="492"/>
      <c r="H298" s="492"/>
      <c r="I298" s="492"/>
      <c r="J298" s="234">
        <v>0</v>
      </c>
      <c r="K298" s="234">
        <v>0</v>
      </c>
      <c r="L298" s="234">
        <v>0</v>
      </c>
      <c r="M298" s="236">
        <f t="shared" si="253"/>
        <v>0</v>
      </c>
      <c r="N298" s="223"/>
      <c r="P298" s="415">
        <v>9</v>
      </c>
      <c r="Q298" s="228" t="s">
        <v>50</v>
      </c>
      <c r="R298" s="492"/>
      <c r="S298" s="492"/>
      <c r="T298" s="492"/>
      <c r="U298" s="492"/>
      <c r="V298" s="492"/>
      <c r="W298" s="492"/>
      <c r="X298" s="492"/>
      <c r="Y298" s="164">
        <f t="shared" si="266"/>
        <v>0</v>
      </c>
      <c r="Z298" s="234">
        <v>0</v>
      </c>
      <c r="AA298" s="234">
        <v>0</v>
      </c>
      <c r="AB298" s="234">
        <v>0</v>
      </c>
      <c r="AC298" s="295">
        <f t="shared" si="267"/>
        <v>0</v>
      </c>
      <c r="AD298" s="296">
        <f t="shared" si="268"/>
        <v>0</v>
      </c>
      <c r="AE298" s="223"/>
      <c r="AG298" s="415">
        <v>9</v>
      </c>
      <c r="AH298" s="228" t="s">
        <v>50</v>
      </c>
      <c r="AI298" s="492"/>
      <c r="AJ298" s="492"/>
      <c r="AK298" s="492"/>
      <c r="AL298" s="492"/>
      <c r="AM298" s="492"/>
      <c r="AN298" s="492"/>
      <c r="AO298" s="492"/>
      <c r="AP298" s="305">
        <f t="shared" si="269"/>
        <v>0</v>
      </c>
      <c r="AQ298" s="234">
        <v>0</v>
      </c>
      <c r="AR298" s="234">
        <v>0</v>
      </c>
      <c r="AS298" s="234">
        <v>0</v>
      </c>
      <c r="AT298" s="277">
        <f t="shared" si="270"/>
        <v>0</v>
      </c>
      <c r="AU298" s="278">
        <f t="shared" si="271"/>
        <v>0</v>
      </c>
    </row>
    <row r="299" spans="1:134" x14ac:dyDescent="0.35">
      <c r="A299" s="229">
        <v>10</v>
      </c>
      <c r="B299" s="313" t="s">
        <v>205</v>
      </c>
      <c r="C299" s="623"/>
      <c r="D299" s="623"/>
      <c r="E299" s="623"/>
      <c r="F299" s="623"/>
      <c r="G299" s="623"/>
      <c r="H299" s="623"/>
      <c r="I299" s="623"/>
      <c r="J299" s="234">
        <v>0</v>
      </c>
      <c r="K299" s="234">
        <v>0</v>
      </c>
      <c r="L299" s="234">
        <v>0</v>
      </c>
      <c r="M299" s="236">
        <f t="shared" si="253"/>
        <v>0</v>
      </c>
      <c r="N299" s="223"/>
      <c r="P299" s="229">
        <v>10</v>
      </c>
      <c r="Q299" s="313" t="s">
        <v>205</v>
      </c>
      <c r="R299" s="623"/>
      <c r="S299" s="623"/>
      <c r="T299" s="623"/>
      <c r="U299" s="623"/>
      <c r="V299" s="623"/>
      <c r="W299" s="623"/>
      <c r="X299" s="623"/>
      <c r="Y299" s="164">
        <f t="shared" si="266"/>
        <v>0</v>
      </c>
      <c r="Z299" s="234">
        <v>0</v>
      </c>
      <c r="AA299" s="234">
        <v>0</v>
      </c>
      <c r="AB299" s="234">
        <v>0</v>
      </c>
      <c r="AC299" s="295">
        <f t="shared" si="267"/>
        <v>0</v>
      </c>
      <c r="AD299" s="296">
        <f t="shared" si="268"/>
        <v>0</v>
      </c>
      <c r="AE299" s="223"/>
      <c r="AG299" s="229">
        <v>10</v>
      </c>
      <c r="AH299" s="313" t="s">
        <v>205</v>
      </c>
      <c r="AI299" s="623"/>
      <c r="AJ299" s="623"/>
      <c r="AK299" s="623"/>
      <c r="AL299" s="623"/>
      <c r="AM299" s="623"/>
      <c r="AN299" s="623"/>
      <c r="AO299" s="623"/>
      <c r="AP299" s="305">
        <f t="shared" si="269"/>
        <v>0</v>
      </c>
      <c r="AQ299" s="234">
        <v>0</v>
      </c>
      <c r="AR299" s="234">
        <v>0</v>
      </c>
      <c r="AS299" s="234">
        <v>0</v>
      </c>
      <c r="AT299" s="277">
        <f t="shared" si="270"/>
        <v>0</v>
      </c>
      <c r="AU299" s="278">
        <f t="shared" si="271"/>
        <v>0</v>
      </c>
    </row>
    <row r="300" spans="1:134" x14ac:dyDescent="0.35">
      <c r="A300" s="229">
        <v>11</v>
      </c>
      <c r="B300" s="313" t="s">
        <v>205</v>
      </c>
      <c r="C300" s="623"/>
      <c r="D300" s="623"/>
      <c r="E300" s="623"/>
      <c r="F300" s="623"/>
      <c r="G300" s="623"/>
      <c r="H300" s="623"/>
      <c r="I300" s="623"/>
      <c r="J300" s="234">
        <v>0</v>
      </c>
      <c r="K300" s="234">
        <v>0</v>
      </c>
      <c r="L300" s="234">
        <v>0</v>
      </c>
      <c r="M300" s="236">
        <f>SUM(J300:L300)</f>
        <v>0</v>
      </c>
      <c r="N300" s="223"/>
      <c r="P300" s="229">
        <v>11</v>
      </c>
      <c r="Q300" s="313" t="s">
        <v>205</v>
      </c>
      <c r="R300" s="623"/>
      <c r="S300" s="623"/>
      <c r="T300" s="623"/>
      <c r="U300" s="623"/>
      <c r="V300" s="623"/>
      <c r="W300" s="623"/>
      <c r="X300" s="623"/>
      <c r="Y300" s="164">
        <f t="shared" si="266"/>
        <v>0</v>
      </c>
      <c r="Z300" s="234">
        <v>0</v>
      </c>
      <c r="AA300" s="234">
        <v>0</v>
      </c>
      <c r="AB300" s="234">
        <v>0</v>
      </c>
      <c r="AC300" s="295">
        <f>SUM(Z300:AB300)</f>
        <v>0</v>
      </c>
      <c r="AD300" s="296">
        <f t="shared" si="268"/>
        <v>0</v>
      </c>
      <c r="AE300" s="223"/>
      <c r="AG300" s="229">
        <v>11</v>
      </c>
      <c r="AH300" s="313" t="s">
        <v>205</v>
      </c>
      <c r="AI300" s="623"/>
      <c r="AJ300" s="623"/>
      <c r="AK300" s="623"/>
      <c r="AL300" s="623"/>
      <c r="AM300" s="623"/>
      <c r="AN300" s="623"/>
      <c r="AO300" s="623"/>
      <c r="AP300" s="305">
        <f t="shared" si="269"/>
        <v>0</v>
      </c>
      <c r="AQ300" s="234">
        <v>0</v>
      </c>
      <c r="AR300" s="234">
        <v>0</v>
      </c>
      <c r="AS300" s="234">
        <v>0</v>
      </c>
      <c r="AT300" s="277">
        <f>SUM(AQ300:AS300)</f>
        <v>0</v>
      </c>
      <c r="AU300" s="278">
        <f>IF($S$313&lt;&gt;0, AC300+AP300-AT300, M300+AP300-AT300)</f>
        <v>0</v>
      </c>
    </row>
    <row r="301" spans="1:134" ht="16" thickBot="1" x14ac:dyDescent="0.4">
      <c r="A301" s="578" t="s">
        <v>36</v>
      </c>
      <c r="B301" s="579"/>
      <c r="C301" s="579"/>
      <c r="D301" s="579"/>
      <c r="E301" s="579"/>
      <c r="F301" s="579"/>
      <c r="G301" s="579"/>
      <c r="H301" s="579"/>
      <c r="I301" s="579"/>
      <c r="J301" s="250">
        <f>SUM(J290:J300)</f>
        <v>0</v>
      </c>
      <c r="K301" s="250">
        <f t="shared" ref="K301:L301" si="272">SUM(K290:K300)</f>
        <v>0</v>
      </c>
      <c r="L301" s="250">
        <f t="shared" si="272"/>
        <v>0</v>
      </c>
      <c r="M301" s="237">
        <f>SUM(J301:L301)</f>
        <v>0</v>
      </c>
      <c r="N301" s="223"/>
      <c r="P301" s="578" t="s">
        <v>36</v>
      </c>
      <c r="Q301" s="579"/>
      <c r="R301" s="579"/>
      <c r="S301" s="579"/>
      <c r="T301" s="579"/>
      <c r="U301" s="579"/>
      <c r="V301" s="579"/>
      <c r="W301" s="579"/>
      <c r="X301" s="579"/>
      <c r="Y301" s="200">
        <f t="shared" si="266"/>
        <v>0</v>
      </c>
      <c r="Z301" s="293">
        <f>SUM(Z290:Z300)</f>
        <v>0</v>
      </c>
      <c r="AA301" s="293">
        <f t="shared" ref="AA301" si="273">SUM(AA290:AA300)</f>
        <v>0</v>
      </c>
      <c r="AB301" s="293">
        <f>SUM(AB290:AB300)</f>
        <v>0</v>
      </c>
      <c r="AC301" s="293">
        <f t="shared" ref="AC301:AD301" si="274">SUM(AC290:AC300)</f>
        <v>0</v>
      </c>
      <c r="AD301" s="294">
        <f t="shared" si="274"/>
        <v>0</v>
      </c>
      <c r="AE301" s="223"/>
      <c r="AG301" s="578" t="s">
        <v>36</v>
      </c>
      <c r="AH301" s="579"/>
      <c r="AI301" s="579"/>
      <c r="AJ301" s="579"/>
      <c r="AK301" s="579"/>
      <c r="AL301" s="579"/>
      <c r="AM301" s="579"/>
      <c r="AN301" s="579"/>
      <c r="AO301" s="579"/>
      <c r="AP301" s="306">
        <f t="shared" si="269"/>
        <v>0</v>
      </c>
      <c r="AQ301" s="275">
        <f>SUM(AQ290:AQ300)</f>
        <v>0</v>
      </c>
      <c r="AR301" s="275">
        <f t="shared" ref="AR301:AT301" si="275">SUM(AR290:AR300)</f>
        <v>0</v>
      </c>
      <c r="AS301" s="275">
        <f t="shared" si="275"/>
        <v>0</v>
      </c>
      <c r="AT301" s="275">
        <f t="shared" si="275"/>
        <v>0</v>
      </c>
      <c r="AU301" s="276">
        <f t="shared" si="271"/>
        <v>0</v>
      </c>
    </row>
    <row r="302" spans="1:134" s="358" customFormat="1" ht="3.75" customHeight="1" x14ac:dyDescent="0.35">
      <c r="B302" s="281"/>
      <c r="C302" s="284"/>
      <c r="D302" s="284"/>
      <c r="E302" s="284"/>
      <c r="F302" s="284"/>
      <c r="G302" s="284"/>
      <c r="H302" s="284"/>
      <c r="I302" s="284"/>
      <c r="J302" s="283"/>
      <c r="K302" s="283"/>
      <c r="L302" s="283"/>
      <c r="M302" s="246"/>
      <c r="N302" s="223"/>
      <c r="Q302" s="281"/>
      <c r="R302" s="284"/>
      <c r="S302" s="284"/>
      <c r="T302" s="284"/>
      <c r="U302" s="284"/>
      <c r="V302" s="284"/>
      <c r="W302" s="284"/>
      <c r="X302" s="284"/>
      <c r="Y302" s="304"/>
      <c r="Z302" s="283"/>
      <c r="AA302" s="283"/>
      <c r="AB302" s="283"/>
      <c r="AC302" s="246"/>
      <c r="AD302" s="246"/>
      <c r="AE302" s="223"/>
      <c r="AH302" s="281"/>
      <c r="AI302" s="284"/>
      <c r="AJ302" s="284"/>
      <c r="AK302" s="284"/>
      <c r="AL302" s="284"/>
      <c r="AM302" s="284"/>
      <c r="AN302" s="284"/>
      <c r="AO302" s="284"/>
      <c r="AP302" s="304"/>
      <c r="AQ302" s="283"/>
      <c r="AR302" s="283"/>
      <c r="AS302" s="283"/>
      <c r="AT302" s="246"/>
      <c r="AU302" s="246"/>
      <c r="AW302" s="357"/>
      <c r="AX302" s="357"/>
      <c r="AY302" s="357"/>
      <c r="AZ302" s="357"/>
      <c r="BA302" s="357"/>
      <c r="BB302" s="357"/>
      <c r="BC302" s="357"/>
      <c r="BD302" s="357"/>
      <c r="BE302" s="357"/>
      <c r="BF302" s="357"/>
      <c r="BG302" s="357"/>
      <c r="BH302" s="357"/>
      <c r="BI302" s="357"/>
      <c r="BJ302" s="357"/>
      <c r="BK302" s="357"/>
      <c r="BL302" s="357"/>
      <c r="BM302" s="357"/>
      <c r="BN302" s="357"/>
      <c r="BO302" s="357"/>
      <c r="BP302" s="357"/>
      <c r="BQ302" s="357"/>
      <c r="BR302" s="357"/>
      <c r="BS302" s="357"/>
      <c r="BT302" s="357"/>
      <c r="BU302" s="357"/>
      <c r="BV302" s="357"/>
      <c r="BW302" s="357"/>
      <c r="BX302" s="357"/>
      <c r="BY302" s="357"/>
      <c r="BZ302" s="357"/>
      <c r="CA302" s="357"/>
      <c r="CB302" s="357"/>
      <c r="CC302" s="357"/>
      <c r="CD302" s="357"/>
      <c r="CE302" s="357"/>
      <c r="CF302" s="357"/>
      <c r="CG302" s="357"/>
      <c r="CH302" s="357"/>
      <c r="CI302" s="357"/>
      <c r="CJ302" s="357"/>
      <c r="CK302" s="357"/>
      <c r="CL302" s="357"/>
      <c r="CM302" s="357"/>
      <c r="CN302" s="357"/>
      <c r="CO302" s="357"/>
      <c r="CP302" s="357"/>
      <c r="CQ302" s="357"/>
      <c r="CR302" s="357"/>
      <c r="CS302" s="357"/>
      <c r="CT302" s="357"/>
      <c r="CU302" s="357"/>
      <c r="CV302" s="357"/>
      <c r="CW302" s="357"/>
      <c r="CX302" s="357"/>
      <c r="CY302" s="357"/>
      <c r="CZ302" s="357"/>
      <c r="DA302" s="357"/>
      <c r="DB302" s="357"/>
      <c r="DC302" s="357"/>
      <c r="DD302" s="357"/>
      <c r="DE302" s="357"/>
      <c r="DF302" s="357"/>
      <c r="DG302" s="357"/>
      <c r="DH302" s="357"/>
      <c r="DI302" s="357"/>
      <c r="DJ302" s="357"/>
      <c r="DK302" s="357"/>
      <c r="DL302" s="357"/>
      <c r="DM302" s="357"/>
      <c r="DN302" s="357"/>
      <c r="DO302" s="357"/>
      <c r="DP302" s="357"/>
      <c r="DQ302" s="357"/>
      <c r="DR302" s="357"/>
      <c r="DS302" s="357"/>
      <c r="DT302" s="357"/>
      <c r="DU302" s="357"/>
      <c r="DV302" s="357"/>
      <c r="DW302" s="357"/>
      <c r="DX302" s="357"/>
      <c r="DY302" s="357"/>
      <c r="DZ302" s="357"/>
      <c r="EA302" s="357"/>
      <c r="EB302" s="357"/>
      <c r="EC302" s="357"/>
      <c r="ED302" s="357"/>
    </row>
    <row r="303" spans="1:134" ht="3.75" customHeight="1" thickBot="1" x14ac:dyDescent="0.4">
      <c r="A303" s="242"/>
      <c r="B303" s="242"/>
      <c r="C303" s="242"/>
      <c r="D303" s="242"/>
      <c r="E303" s="242"/>
      <c r="F303" s="242"/>
      <c r="G303" s="242"/>
      <c r="H303" s="242"/>
      <c r="I303" s="413"/>
      <c r="J303" s="246"/>
      <c r="K303" s="246"/>
      <c r="L303" s="246"/>
      <c r="M303" s="246"/>
      <c r="N303" s="223"/>
      <c r="P303" s="242"/>
      <c r="Q303" s="242"/>
      <c r="R303" s="242"/>
      <c r="S303" s="242"/>
      <c r="T303" s="242"/>
      <c r="U303" s="242"/>
      <c r="V303" s="242"/>
      <c r="W303" s="242"/>
      <c r="X303" s="413"/>
      <c r="Y303" s="246"/>
      <c r="Z303" s="246"/>
      <c r="AA303" s="246"/>
      <c r="AB303" s="246"/>
      <c r="AC303" s="246"/>
      <c r="AD303" s="246"/>
      <c r="AE303" s="223"/>
      <c r="AG303" s="242"/>
      <c r="AH303" s="242"/>
      <c r="AI303" s="242"/>
      <c r="AJ303" s="242"/>
      <c r="AK303" s="242"/>
      <c r="AL303" s="242"/>
      <c r="AM303" s="242"/>
      <c r="AN303" s="242"/>
      <c r="AO303" s="413"/>
      <c r="AP303" s="246"/>
      <c r="AQ303" s="246"/>
      <c r="AR303" s="246"/>
      <c r="AS303" s="246"/>
      <c r="AT303" s="246"/>
      <c r="AU303" s="246"/>
    </row>
    <row r="304" spans="1:134" x14ac:dyDescent="0.35">
      <c r="A304" s="544" t="s">
        <v>189</v>
      </c>
      <c r="B304" s="545"/>
      <c r="C304" s="545"/>
      <c r="D304" s="545"/>
      <c r="E304" s="545"/>
      <c r="F304" s="545"/>
      <c r="G304" s="545"/>
      <c r="H304" s="545"/>
      <c r="I304" s="545"/>
      <c r="J304" s="244">
        <f>SUM(J301, J287, J281, H274)</f>
        <v>0</v>
      </c>
      <c r="K304" s="244">
        <f>SUM( K301, K287, K281, K274)</f>
        <v>0</v>
      </c>
      <c r="L304" s="244">
        <f>SUM( L301, L287, L281, L274)</f>
        <v>0</v>
      </c>
      <c r="M304" s="245">
        <f>SUM(J304:L304)</f>
        <v>0</v>
      </c>
      <c r="N304" s="223"/>
      <c r="P304" s="544" t="s">
        <v>182</v>
      </c>
      <c r="Q304" s="545"/>
      <c r="R304" s="545"/>
      <c r="S304" s="545"/>
      <c r="T304" s="545"/>
      <c r="U304" s="545"/>
      <c r="V304" s="545"/>
      <c r="W304" s="545"/>
      <c r="X304" s="545"/>
      <c r="Y304" s="199">
        <f t="shared" ref="Y304:Y305" si="276">AU224</f>
        <v>0</v>
      </c>
      <c r="Z304" s="300">
        <f>SUM(Z301, Z287, Z281, X274)</f>
        <v>0</v>
      </c>
      <c r="AA304" s="300">
        <f>SUM(AA301, AA287, AA281, AA274)</f>
        <v>0</v>
      </c>
      <c r="AB304" s="300">
        <f>SUM(AB301, AB287, AB281, AB274, )</f>
        <v>0</v>
      </c>
      <c r="AC304" s="300">
        <f t="shared" ref="AC304" si="277">SUM(Z304:AB304)</f>
        <v>0</v>
      </c>
      <c r="AD304" s="301">
        <f>M304-AC304</f>
        <v>0</v>
      </c>
      <c r="AE304" s="246"/>
      <c r="AG304" s="544" t="s">
        <v>182</v>
      </c>
      <c r="AH304" s="545"/>
      <c r="AI304" s="545"/>
      <c r="AJ304" s="545"/>
      <c r="AK304" s="545"/>
      <c r="AL304" s="545"/>
      <c r="AM304" s="545"/>
      <c r="AN304" s="545"/>
      <c r="AO304" s="545"/>
      <c r="AP304" s="205">
        <f t="shared" ref="AP304:AP305" si="278">AU224</f>
        <v>0</v>
      </c>
      <c r="AQ304" s="286">
        <f>SUM( AQ301, AQ287, AQ281, AO274)</f>
        <v>0</v>
      </c>
      <c r="AR304" s="286">
        <f>SUM( AR301, AR287, AR281, AR274)</f>
        <v>0</v>
      </c>
      <c r="AS304" s="286">
        <f>SUM( AS301, AS287, AS281, AS274, )</f>
        <v>0</v>
      </c>
      <c r="AT304" s="286">
        <f t="shared" ref="AT304" si="279">SUM(AQ304:AS304)</f>
        <v>0</v>
      </c>
      <c r="AU304" s="287">
        <f>IF($S$313&lt;&gt;0, AC304+AP304-AT304, M304+AP304-AT304)</f>
        <v>0</v>
      </c>
      <c r="AV304" s="246"/>
    </row>
    <row r="305" spans="1:134" ht="16" thickBot="1" x14ac:dyDescent="0.4">
      <c r="A305" s="540" t="s">
        <v>183</v>
      </c>
      <c r="B305" s="541"/>
      <c r="C305" s="541"/>
      <c r="D305" s="541"/>
      <c r="E305" s="541"/>
      <c r="F305" s="541"/>
      <c r="G305" s="541"/>
      <c r="H305" s="541"/>
      <c r="I305" s="541"/>
      <c r="J305" s="593">
        <f>SUM(K301, L301, K287, L287, K281, L281, K274, L274)</f>
        <v>0</v>
      </c>
      <c r="K305" s="593"/>
      <c r="L305" s="593"/>
      <c r="M305" s="594"/>
      <c r="N305" s="223"/>
      <c r="P305" s="540" t="s">
        <v>183</v>
      </c>
      <c r="Q305" s="541"/>
      <c r="R305" s="541"/>
      <c r="S305" s="541"/>
      <c r="T305" s="541"/>
      <c r="U305" s="541"/>
      <c r="V305" s="541"/>
      <c r="W305" s="541"/>
      <c r="X305" s="541"/>
      <c r="Y305" s="200">
        <f t="shared" si="276"/>
        <v>0</v>
      </c>
      <c r="Z305" s="588">
        <f>SUM(AA301, AB301, AA287, AB287, AA281, AB281, AA274, AB274)</f>
        <v>0</v>
      </c>
      <c r="AA305" s="588"/>
      <c r="AB305" s="588"/>
      <c r="AC305" s="588"/>
      <c r="AD305" s="330">
        <f>M305-Z305</f>
        <v>0</v>
      </c>
      <c r="AE305" s="223"/>
      <c r="AG305" s="540" t="s">
        <v>183</v>
      </c>
      <c r="AH305" s="541"/>
      <c r="AI305" s="541"/>
      <c r="AJ305" s="541"/>
      <c r="AK305" s="541"/>
      <c r="AL305" s="541"/>
      <c r="AM305" s="541"/>
      <c r="AN305" s="541"/>
      <c r="AO305" s="541"/>
      <c r="AP305" s="306">
        <f t="shared" si="278"/>
        <v>0</v>
      </c>
      <c r="AQ305" s="539">
        <f>SUM(AR301, AS301, AR287, AS287, AR281, AS281, AR274, AS274)</f>
        <v>0</v>
      </c>
      <c r="AR305" s="539"/>
      <c r="AS305" s="539"/>
      <c r="AT305" s="539"/>
      <c r="AU305" s="276">
        <f>IF($S$313&lt;&gt;0, AC305+AP305-AQ305, M305+AP305-AQ305)</f>
        <v>0</v>
      </c>
    </row>
    <row r="306" spans="1:134" s="224" customFormat="1" ht="16" thickBot="1" x14ac:dyDescent="0.4">
      <c r="A306" s="358"/>
      <c r="B306" s="413"/>
      <c r="C306" s="413"/>
      <c r="D306" s="413"/>
      <c r="E306" s="413"/>
      <c r="F306" s="413"/>
      <c r="G306" s="413"/>
      <c r="H306" s="413"/>
      <c r="I306" s="413"/>
      <c r="J306" s="258"/>
      <c r="K306" s="258"/>
      <c r="L306" s="258"/>
      <c r="M306" s="358"/>
      <c r="N306" s="223"/>
      <c r="O306" s="357"/>
      <c r="P306" s="358"/>
      <c r="Q306" s="413"/>
      <c r="R306" s="413"/>
      <c r="S306" s="413"/>
      <c r="T306" s="413"/>
      <c r="U306" s="413"/>
      <c r="V306" s="413"/>
      <c r="W306" s="413"/>
      <c r="X306" s="413"/>
      <c r="Y306" s="258"/>
      <c r="Z306" s="258"/>
      <c r="AA306" s="258"/>
      <c r="AB306" s="358"/>
      <c r="AC306" s="358"/>
      <c r="AD306" s="358"/>
      <c r="AE306" s="223"/>
      <c r="AF306" s="357"/>
      <c r="AG306" s="358"/>
      <c r="AH306" s="413"/>
      <c r="AI306" s="413"/>
      <c r="AJ306" s="413"/>
      <c r="AK306" s="413"/>
      <c r="AL306" s="413"/>
      <c r="AM306" s="413"/>
      <c r="AN306" s="413"/>
      <c r="AO306" s="413"/>
      <c r="AP306" s="258"/>
      <c r="AQ306" s="258"/>
      <c r="AR306" s="258"/>
      <c r="AS306" s="358"/>
      <c r="AT306" s="358"/>
      <c r="AU306" s="358"/>
      <c r="AV306" s="357"/>
      <c r="AW306" s="357"/>
      <c r="AX306" s="357"/>
      <c r="AY306" s="357"/>
      <c r="AZ306" s="357"/>
      <c r="BA306" s="357"/>
      <c r="BB306" s="357"/>
      <c r="BC306" s="357"/>
      <c r="BD306" s="357"/>
      <c r="BE306" s="357"/>
      <c r="BF306" s="357"/>
      <c r="BG306" s="357"/>
      <c r="BH306" s="357"/>
      <c r="BI306" s="357"/>
      <c r="BJ306" s="357"/>
      <c r="BK306" s="357"/>
      <c r="BL306" s="357"/>
      <c r="BM306" s="357"/>
      <c r="BN306" s="357"/>
      <c r="BO306" s="357"/>
      <c r="BP306" s="357"/>
      <c r="BQ306" s="357"/>
      <c r="BR306" s="357"/>
      <c r="BS306" s="357"/>
      <c r="BT306" s="357"/>
      <c r="BU306" s="357"/>
      <c r="BV306" s="357"/>
      <c r="BW306" s="357"/>
      <c r="BX306" s="357"/>
      <c r="BY306" s="357"/>
      <c r="BZ306" s="357"/>
      <c r="CA306" s="357"/>
      <c r="CB306" s="357"/>
      <c r="CC306" s="357"/>
      <c r="CD306" s="357"/>
      <c r="CE306" s="357"/>
      <c r="CF306" s="357"/>
      <c r="CG306" s="357"/>
      <c r="CH306" s="357"/>
      <c r="CI306" s="357"/>
      <c r="CJ306" s="357"/>
      <c r="CK306" s="357"/>
      <c r="CL306" s="357"/>
      <c r="CM306" s="357"/>
      <c r="CN306" s="357"/>
      <c r="CO306" s="357"/>
      <c r="CP306" s="357"/>
      <c r="CQ306" s="357"/>
      <c r="CR306" s="357"/>
      <c r="CS306" s="357"/>
      <c r="CT306" s="357"/>
      <c r="CU306" s="357"/>
      <c r="CV306" s="357"/>
      <c r="CW306" s="357"/>
      <c r="CX306" s="357"/>
      <c r="CY306" s="357"/>
      <c r="CZ306" s="357"/>
      <c r="DA306" s="357"/>
      <c r="DB306" s="357"/>
      <c r="DC306" s="357"/>
      <c r="DD306" s="357"/>
      <c r="DE306" s="357"/>
      <c r="DF306" s="357"/>
      <c r="DG306" s="357"/>
      <c r="DH306" s="357"/>
      <c r="DI306" s="357"/>
      <c r="DJ306" s="357"/>
      <c r="DK306" s="357"/>
      <c r="DL306" s="357"/>
      <c r="DM306" s="357"/>
      <c r="DN306" s="357"/>
      <c r="DO306" s="357"/>
      <c r="DP306" s="357"/>
      <c r="DQ306" s="357"/>
      <c r="DR306" s="357"/>
      <c r="DS306" s="357"/>
      <c r="DT306" s="357"/>
      <c r="DU306" s="357"/>
      <c r="DV306" s="357"/>
      <c r="DW306" s="357"/>
      <c r="DX306" s="357"/>
      <c r="DY306" s="357"/>
      <c r="DZ306" s="357"/>
      <c r="EA306" s="357"/>
      <c r="EB306" s="357"/>
      <c r="EC306" s="357"/>
      <c r="ED306" s="357"/>
    </row>
    <row r="307" spans="1:134" s="242" customFormat="1" x14ac:dyDescent="0.35">
      <c r="A307" s="502" t="s">
        <v>100</v>
      </c>
      <c r="B307" s="503"/>
      <c r="C307" s="503"/>
      <c r="D307" s="503"/>
      <c r="E307" s="503"/>
      <c r="F307" s="503"/>
      <c r="G307" s="503"/>
      <c r="H307" s="503"/>
      <c r="I307" s="503"/>
      <c r="J307" s="425" t="s">
        <v>17</v>
      </c>
      <c r="K307" s="542" t="s">
        <v>4</v>
      </c>
      <c r="L307" s="542"/>
      <c r="M307" s="418" t="s">
        <v>49</v>
      </c>
      <c r="N307" s="261"/>
      <c r="P307" s="502" t="s">
        <v>100</v>
      </c>
      <c r="Q307" s="503"/>
      <c r="R307" s="503"/>
      <c r="S307" s="503"/>
      <c r="T307" s="503"/>
      <c r="U307" s="503"/>
      <c r="V307" s="503"/>
      <c r="W307" s="503"/>
      <c r="X307" s="503"/>
      <c r="Y307" s="414" t="s">
        <v>260</v>
      </c>
      <c r="Z307" s="425" t="s">
        <v>77</v>
      </c>
      <c r="AA307" s="542" t="s">
        <v>4</v>
      </c>
      <c r="AB307" s="542"/>
      <c r="AC307" s="414" t="s">
        <v>18</v>
      </c>
      <c r="AD307" s="268" t="s">
        <v>114</v>
      </c>
      <c r="AE307" s="261"/>
      <c r="AG307" s="502" t="s">
        <v>100</v>
      </c>
      <c r="AH307" s="503"/>
      <c r="AI307" s="503"/>
      <c r="AJ307" s="503"/>
      <c r="AK307" s="503"/>
      <c r="AL307" s="503"/>
      <c r="AM307" s="503"/>
      <c r="AN307" s="503"/>
      <c r="AO307" s="503"/>
      <c r="AP307" s="414" t="s">
        <v>260</v>
      </c>
      <c r="AQ307" s="425" t="s">
        <v>212</v>
      </c>
      <c r="AR307" s="542" t="s">
        <v>4</v>
      </c>
      <c r="AS307" s="542"/>
      <c r="AT307" s="414" t="s">
        <v>214</v>
      </c>
      <c r="AU307" s="268" t="s">
        <v>263</v>
      </c>
      <c r="AW307" s="357"/>
      <c r="AX307" s="357"/>
      <c r="AY307" s="357"/>
      <c r="AZ307" s="357"/>
      <c r="BA307" s="357"/>
      <c r="BB307" s="357"/>
      <c r="BC307" s="357"/>
      <c r="BD307" s="357"/>
      <c r="BE307" s="357"/>
      <c r="BF307" s="357"/>
      <c r="BG307" s="357"/>
      <c r="BH307" s="357"/>
      <c r="BI307" s="357"/>
      <c r="BJ307" s="357"/>
      <c r="BK307" s="357"/>
      <c r="BL307" s="357"/>
      <c r="BM307" s="357"/>
      <c r="BN307" s="357"/>
      <c r="BO307" s="357"/>
      <c r="BP307" s="357"/>
      <c r="BQ307" s="357"/>
      <c r="BR307" s="357"/>
      <c r="BS307" s="357"/>
      <c r="BT307" s="357"/>
      <c r="BU307" s="357"/>
      <c r="BV307" s="357"/>
      <c r="BW307" s="357"/>
      <c r="BX307" s="357"/>
      <c r="BY307" s="357"/>
      <c r="BZ307" s="357"/>
      <c r="CA307" s="357"/>
      <c r="CB307" s="357"/>
      <c r="CC307" s="357"/>
      <c r="CD307" s="357"/>
      <c r="CE307" s="357"/>
      <c r="CF307" s="357"/>
      <c r="CG307" s="357"/>
      <c r="CH307" s="357"/>
      <c r="CI307" s="357"/>
      <c r="CJ307" s="357"/>
      <c r="CK307" s="357"/>
      <c r="CL307" s="357"/>
      <c r="CM307" s="357"/>
      <c r="CN307" s="357"/>
      <c r="CO307" s="357"/>
      <c r="CP307" s="357"/>
      <c r="CQ307" s="357"/>
      <c r="CR307" s="357"/>
      <c r="CS307" s="357"/>
      <c r="CT307" s="357"/>
      <c r="CU307" s="357"/>
      <c r="CV307" s="357"/>
      <c r="CW307" s="357"/>
      <c r="CX307" s="357"/>
      <c r="CY307" s="357"/>
      <c r="CZ307" s="357"/>
      <c r="DA307" s="357"/>
      <c r="DB307" s="357"/>
      <c r="DC307" s="357"/>
      <c r="DD307" s="357"/>
      <c r="DE307" s="357"/>
      <c r="DF307" s="357"/>
      <c r="DG307" s="357"/>
      <c r="DH307" s="357"/>
      <c r="DI307" s="357"/>
      <c r="DJ307" s="357"/>
      <c r="DK307" s="357"/>
      <c r="DL307" s="357"/>
      <c r="DM307" s="357"/>
      <c r="DN307" s="357"/>
      <c r="DO307" s="357"/>
      <c r="DP307" s="357"/>
      <c r="DQ307" s="357"/>
      <c r="DR307" s="357"/>
      <c r="DS307" s="357"/>
      <c r="DT307" s="357"/>
      <c r="DU307" s="357"/>
      <c r="DV307" s="357"/>
      <c r="DW307" s="357"/>
      <c r="DX307" s="357"/>
      <c r="DY307" s="357"/>
      <c r="DZ307" s="357"/>
      <c r="EA307" s="357"/>
      <c r="EB307" s="357"/>
      <c r="EC307" s="357"/>
      <c r="ED307" s="357"/>
    </row>
    <row r="308" spans="1:134" ht="16" thickBot="1" x14ac:dyDescent="0.4">
      <c r="A308" s="540" t="s">
        <v>37</v>
      </c>
      <c r="B308" s="541"/>
      <c r="C308" s="541"/>
      <c r="D308" s="541"/>
      <c r="E308" s="541"/>
      <c r="F308" s="541"/>
      <c r="G308" s="541"/>
      <c r="H308" s="541"/>
      <c r="I308" s="541"/>
      <c r="J308" s="243">
        <f>(SUM(J301, J287, J281, H274))*'Cumulative Budget'!$G$36</f>
        <v>0</v>
      </c>
      <c r="K308" s="593">
        <f>(SUM(K301, L301, K287, L287, K281, L281, K274, L274))*'Cumulative Budget'!$G$36</f>
        <v>0</v>
      </c>
      <c r="L308" s="593"/>
      <c r="M308" s="237">
        <f t="shared" ref="M308" si="280">SUM(J308:L308)</f>
        <v>0</v>
      </c>
      <c r="N308" s="223"/>
      <c r="P308" s="540" t="s">
        <v>37</v>
      </c>
      <c r="Q308" s="541"/>
      <c r="R308" s="541"/>
      <c r="S308" s="541"/>
      <c r="T308" s="541"/>
      <c r="U308" s="541"/>
      <c r="V308" s="541"/>
      <c r="W308" s="541"/>
      <c r="X308" s="541"/>
      <c r="Y308" s="200">
        <f t="shared" ref="Y308" si="281">AU228</f>
        <v>0</v>
      </c>
      <c r="Z308" s="302">
        <f>(SUM(Z301, Z287, Z281, X274))*'Cumulative Budget'!$G$36</f>
        <v>0</v>
      </c>
      <c r="AA308" s="588">
        <f>(SUM(AA301, AB301, AA287, AB287, AA281, AB281, AA274, AB274))*'Cumulative Budget'!$G$36</f>
        <v>0</v>
      </c>
      <c r="AB308" s="588"/>
      <c r="AC308" s="293">
        <f t="shared" ref="AC308" si="282">SUM(Z308:AB308)</f>
        <v>0</v>
      </c>
      <c r="AD308" s="294">
        <f t="shared" ref="AD308" si="283">M308-AC308</f>
        <v>0</v>
      </c>
      <c r="AE308" s="223"/>
      <c r="AG308" s="540" t="s">
        <v>37</v>
      </c>
      <c r="AH308" s="541"/>
      <c r="AI308" s="541"/>
      <c r="AJ308" s="541"/>
      <c r="AK308" s="541"/>
      <c r="AL308" s="541"/>
      <c r="AM308" s="541"/>
      <c r="AN308" s="541"/>
      <c r="AO308" s="541"/>
      <c r="AP308" s="306">
        <f t="shared" ref="AP308:AP310" si="284">AU228</f>
        <v>0</v>
      </c>
      <c r="AQ308" s="443">
        <v>0</v>
      </c>
      <c r="AR308" s="563">
        <v>0</v>
      </c>
      <c r="AS308" s="563"/>
      <c r="AT308" s="275">
        <f>SUM(AQ308:AS308)</f>
        <v>0</v>
      </c>
      <c r="AU308" s="276">
        <f>IF($S$313&lt;&gt;0, AC308+AP308-AT308, M308+AP308-AT308)</f>
        <v>0</v>
      </c>
    </row>
    <row r="309" spans="1:134" s="358" customFormat="1" ht="16" thickBot="1" x14ac:dyDescent="0.4">
      <c r="A309" s="359" t="s">
        <v>99</v>
      </c>
      <c r="B309" s="359"/>
      <c r="J309" s="233"/>
      <c r="K309" s="233"/>
      <c r="L309" s="233"/>
      <c r="M309" s="233"/>
      <c r="N309" s="223"/>
      <c r="O309" s="357"/>
      <c r="P309" s="359" t="s">
        <v>99</v>
      </c>
      <c r="Q309" s="359"/>
      <c r="Z309" s="233"/>
      <c r="AA309" s="233"/>
      <c r="AB309" s="233"/>
      <c r="AC309" s="233"/>
      <c r="AD309" s="233"/>
      <c r="AE309" s="223"/>
      <c r="AG309" s="359" t="s">
        <v>99</v>
      </c>
      <c r="AH309" s="359"/>
      <c r="AQ309" s="233"/>
      <c r="AR309" s="233"/>
      <c r="AS309" s="233"/>
      <c r="AT309" s="233"/>
      <c r="AU309" s="233"/>
      <c r="AV309" s="357"/>
      <c r="AW309" s="357"/>
      <c r="AX309" s="357"/>
      <c r="AY309" s="357"/>
      <c r="AZ309" s="357"/>
      <c r="BA309" s="357"/>
      <c r="BB309" s="357"/>
      <c r="BC309" s="357"/>
      <c r="BD309" s="357"/>
      <c r="BE309" s="357"/>
      <c r="BF309" s="357"/>
      <c r="BG309" s="357"/>
      <c r="BH309" s="357"/>
      <c r="BI309" s="357"/>
      <c r="BJ309" s="357"/>
      <c r="BK309" s="357"/>
      <c r="BL309" s="357"/>
      <c r="BM309" s="357"/>
      <c r="BN309" s="357"/>
      <c r="BO309" s="357"/>
      <c r="BP309" s="357"/>
      <c r="BQ309" s="357"/>
      <c r="BR309" s="357"/>
      <c r="BS309" s="357"/>
      <c r="BT309" s="357"/>
      <c r="BU309" s="357"/>
      <c r="BV309" s="357"/>
      <c r="BW309" s="357"/>
      <c r="BX309" s="357"/>
      <c r="BY309" s="357"/>
      <c r="BZ309" s="357"/>
      <c r="CA309" s="357"/>
      <c r="CB309" s="357"/>
      <c r="CC309" s="357"/>
      <c r="CD309" s="357"/>
      <c r="CE309" s="357"/>
      <c r="CF309" s="357"/>
      <c r="CG309" s="357"/>
      <c r="CH309" s="357"/>
      <c r="CI309" s="357"/>
      <c r="CJ309" s="357"/>
      <c r="CK309" s="357"/>
      <c r="CL309" s="357"/>
      <c r="CM309" s="357"/>
      <c r="CN309" s="357"/>
      <c r="CO309" s="357"/>
      <c r="CP309" s="357"/>
      <c r="CQ309" s="357"/>
      <c r="CR309" s="357"/>
      <c r="CS309" s="357"/>
      <c r="CT309" s="357"/>
      <c r="CU309" s="357"/>
      <c r="CV309" s="357"/>
      <c r="CW309" s="357"/>
      <c r="CX309" s="357"/>
      <c r="CY309" s="357"/>
      <c r="CZ309" s="357"/>
      <c r="DA309" s="357"/>
      <c r="DB309" s="357"/>
      <c r="DC309" s="357"/>
      <c r="DD309" s="357"/>
      <c r="DE309" s="357"/>
      <c r="DF309" s="357"/>
      <c r="DG309" s="357"/>
      <c r="DH309" s="357"/>
      <c r="DI309" s="357"/>
      <c r="DJ309" s="357"/>
      <c r="DK309" s="357"/>
      <c r="DL309" s="357"/>
      <c r="DM309" s="357"/>
      <c r="DN309" s="357"/>
      <c r="DO309" s="357"/>
      <c r="DP309" s="357"/>
      <c r="DQ309" s="357"/>
      <c r="DR309" s="357"/>
      <c r="DS309" s="357"/>
      <c r="DT309" s="357"/>
      <c r="DU309" s="357"/>
      <c r="DV309" s="357"/>
      <c r="DW309" s="357"/>
      <c r="DX309" s="357"/>
      <c r="DY309" s="357"/>
      <c r="DZ309" s="357"/>
      <c r="EA309" s="357"/>
      <c r="EB309" s="357"/>
      <c r="EC309" s="357"/>
      <c r="ED309" s="357"/>
    </row>
    <row r="310" spans="1:134" s="331" customFormat="1" ht="16" thickBot="1" x14ac:dyDescent="0.4">
      <c r="A310" s="621" t="s">
        <v>101</v>
      </c>
      <c r="B310" s="622"/>
      <c r="C310" s="622"/>
      <c r="D310" s="622"/>
      <c r="E310" s="622"/>
      <c r="F310" s="622"/>
      <c r="G310" s="622"/>
      <c r="H310" s="622"/>
      <c r="I310" s="622"/>
      <c r="J310" s="239">
        <f xml:space="preserve"> SUM(J308, J301, J287, J281, H274)</f>
        <v>0</v>
      </c>
      <c r="K310" s="211">
        <f xml:space="preserve"> SUM(K308, K301, K287, K281, K274)</f>
        <v>0</v>
      </c>
      <c r="L310" s="239">
        <f xml:space="preserve"> SUM(L301, L287, L281, L274)</f>
        <v>0</v>
      </c>
      <c r="M310" s="240">
        <f>SUM(J310:L310)</f>
        <v>0</v>
      </c>
      <c r="N310" s="246"/>
      <c r="P310" s="589" t="s">
        <v>101</v>
      </c>
      <c r="Q310" s="590"/>
      <c r="R310" s="590"/>
      <c r="S310" s="590"/>
      <c r="T310" s="590"/>
      <c r="U310" s="590"/>
      <c r="V310" s="590"/>
      <c r="W310" s="590"/>
      <c r="X310" s="590"/>
      <c r="Y310" s="201">
        <f t="shared" ref="Y310" si="285">AU230</f>
        <v>0</v>
      </c>
      <c r="Z310" s="303">
        <f xml:space="preserve"> SUM(Z308, Z301, Z287, Z281, X274)</f>
        <v>0</v>
      </c>
      <c r="AA310" s="212">
        <f xml:space="preserve"> SUM(AA308, AA301, AA287, AA281, AA274)</f>
        <v>0</v>
      </c>
      <c r="AB310" s="303">
        <f xml:space="preserve"> SUM(AB301, AB287, AB281, AB274)</f>
        <v>0</v>
      </c>
      <c r="AC310" s="297">
        <f>SUM(Z310:AB310)</f>
        <v>0</v>
      </c>
      <c r="AD310" s="298">
        <f t="shared" ref="AD310" si="286">M310-AC310</f>
        <v>0</v>
      </c>
      <c r="AE310" s="246"/>
      <c r="AG310" s="564" t="s">
        <v>101</v>
      </c>
      <c r="AH310" s="565"/>
      <c r="AI310" s="565"/>
      <c r="AJ310" s="565"/>
      <c r="AK310" s="565"/>
      <c r="AL310" s="565"/>
      <c r="AM310" s="565"/>
      <c r="AN310" s="565"/>
      <c r="AO310" s="565"/>
      <c r="AP310" s="206">
        <f t="shared" si="284"/>
        <v>0</v>
      </c>
      <c r="AQ310" s="288">
        <f xml:space="preserve"> SUM(AQ308, AQ301, AQ287, AQ281, AO274)</f>
        <v>0</v>
      </c>
      <c r="AR310" s="213">
        <f xml:space="preserve"> SUM(AR308, AR301, AR287, AR281, AR274)</f>
        <v>0</v>
      </c>
      <c r="AS310" s="288">
        <f xml:space="preserve"> SUM(AS301, AS287, AS281, AS274)</f>
        <v>0</v>
      </c>
      <c r="AT310" s="279">
        <f>SUM(AQ310:AS310)</f>
        <v>0</v>
      </c>
      <c r="AU310" s="280">
        <f>IF($S$313&lt;&gt;0, AC310+AP310-AT310, M310+AP310-AT310)</f>
        <v>0</v>
      </c>
    </row>
    <row r="311" spans="1:134" x14ac:dyDescent="0.35">
      <c r="F311" s="357"/>
      <c r="G311" s="357"/>
      <c r="N311" s="223"/>
    </row>
    <row r="312" spans="1:134" ht="16" thickBot="1" x14ac:dyDescent="0.4">
      <c r="F312" s="357"/>
      <c r="G312" s="357"/>
      <c r="S312" s="270"/>
      <c r="AM312" s="270"/>
    </row>
    <row r="313" spans="1:134" x14ac:dyDescent="0.35">
      <c r="B313" s="576" t="s">
        <v>236</v>
      </c>
      <c r="C313" s="577"/>
      <c r="D313" s="264">
        <f>J310</f>
        <v>0</v>
      </c>
      <c r="F313" s="357"/>
      <c r="G313" s="357"/>
      <c r="O313" s="309"/>
      <c r="P313" s="645" t="s">
        <v>236</v>
      </c>
      <c r="Q313" s="646"/>
      <c r="R313" s="646"/>
      <c r="S313" s="202">
        <f>Z310</f>
        <v>0</v>
      </c>
      <c r="T313" s="646" t="s">
        <v>104</v>
      </c>
      <c r="U313" s="646"/>
      <c r="V313" s="160">
        <f>D313-S313</f>
        <v>0</v>
      </c>
      <c r="W313" s="430"/>
      <c r="X313" s="601"/>
      <c r="Y313" s="601"/>
      <c r="Z313" s="430"/>
      <c r="AA313" s="430"/>
      <c r="AG313" s="642" t="s">
        <v>191</v>
      </c>
      <c r="AH313" s="548"/>
      <c r="AI313" s="637">
        <f>AQ310</f>
        <v>0</v>
      </c>
      <c r="AJ313" s="637"/>
      <c r="AK313" s="548" t="s">
        <v>196</v>
      </c>
      <c r="AL313" s="548"/>
      <c r="AM313" s="287">
        <f>IF($S$73&lt;&gt;0, S313+'Year 1'!AM357-AI313, D313+'Year 1'!AM357-AI313)</f>
        <v>0</v>
      </c>
      <c r="AO313" s="315" t="s">
        <v>89</v>
      </c>
      <c r="AP313" s="556"/>
      <c r="AQ313" s="556"/>
      <c r="AR313" s="556" t="s">
        <v>90</v>
      </c>
      <c r="AS313" s="612"/>
    </row>
    <row r="314" spans="1:134" x14ac:dyDescent="0.35">
      <c r="B314" s="535" t="s">
        <v>237</v>
      </c>
      <c r="C314" s="536"/>
      <c r="D314" s="390">
        <f>K310</f>
        <v>0</v>
      </c>
      <c r="F314" s="357"/>
      <c r="G314" s="357"/>
      <c r="O314" s="309"/>
      <c r="P314" s="585" t="s">
        <v>237</v>
      </c>
      <c r="Q314" s="586"/>
      <c r="R314" s="586"/>
      <c r="S314" s="189">
        <f>AA310</f>
        <v>0</v>
      </c>
      <c r="T314" s="585" t="s">
        <v>105</v>
      </c>
      <c r="U314" s="586"/>
      <c r="V314" s="161">
        <f>D314-S314</f>
        <v>0</v>
      </c>
      <c r="W314" s="430"/>
      <c r="X314" s="604"/>
      <c r="Y314" s="604"/>
      <c r="Z314" s="604"/>
      <c r="AA314" s="604"/>
      <c r="AG314" s="555" t="s">
        <v>192</v>
      </c>
      <c r="AH314" s="550"/>
      <c r="AI314" s="606">
        <f>AR310</f>
        <v>0</v>
      </c>
      <c r="AJ314" s="606"/>
      <c r="AK314" s="550" t="s">
        <v>197</v>
      </c>
      <c r="AL314" s="550"/>
      <c r="AM314" s="278">
        <f>IF($S$73&lt;&gt;0, S314+'Year 1'!AM358-AI314, D314+'Year 1'!AM358-AI314)</f>
        <v>0</v>
      </c>
      <c r="AO314" s="314" t="s">
        <v>91</v>
      </c>
      <c r="AP314" s="532"/>
      <c r="AQ314" s="532"/>
      <c r="AR314" s="532"/>
      <c r="AS314" s="562"/>
    </row>
    <row r="315" spans="1:134" ht="16" thickBot="1" x14ac:dyDescent="0.4">
      <c r="B315" s="535" t="s">
        <v>137</v>
      </c>
      <c r="C315" s="536"/>
      <c r="D315" s="265">
        <f>L310</f>
        <v>0</v>
      </c>
      <c r="F315" s="357"/>
      <c r="G315" s="357"/>
      <c r="O315" s="309"/>
      <c r="P315" s="585" t="s">
        <v>137</v>
      </c>
      <c r="Q315" s="586"/>
      <c r="R315" s="586"/>
      <c r="S315" s="189">
        <f>AB310</f>
        <v>0</v>
      </c>
      <c r="T315" s="585" t="s">
        <v>106</v>
      </c>
      <c r="U315" s="586"/>
      <c r="V315" s="161">
        <f>D315-S315</f>
        <v>0</v>
      </c>
      <c r="W315" s="430"/>
      <c r="X315" s="601"/>
      <c r="Y315" s="601"/>
      <c r="Z315" s="430"/>
      <c r="AA315" s="430"/>
      <c r="AG315" s="555" t="s">
        <v>193</v>
      </c>
      <c r="AH315" s="550"/>
      <c r="AI315" s="606">
        <f>AS310</f>
        <v>0</v>
      </c>
      <c r="AJ315" s="606"/>
      <c r="AK315" s="550" t="s">
        <v>198</v>
      </c>
      <c r="AL315" s="550"/>
      <c r="AM315" s="278">
        <f>IF($S$73&lt;&gt;0, S315+'Year 1'!AM359-AI315, D315+'Year 1'!AM359-AI315)</f>
        <v>0</v>
      </c>
      <c r="AO315" s="318" t="s">
        <v>92</v>
      </c>
      <c r="AP315" s="557"/>
      <c r="AQ315" s="557"/>
      <c r="AR315" s="557" t="s">
        <v>90</v>
      </c>
      <c r="AS315" s="613"/>
    </row>
    <row r="316" spans="1:134" ht="16" thickBot="1" x14ac:dyDescent="0.4">
      <c r="B316" s="535" t="s">
        <v>238</v>
      </c>
      <c r="C316" s="536"/>
      <c r="D316" s="390">
        <f>K310+L310</f>
        <v>0</v>
      </c>
      <c r="F316" s="357"/>
      <c r="G316" s="357"/>
      <c r="O316" s="309"/>
      <c r="P316" s="585" t="s">
        <v>238</v>
      </c>
      <c r="Q316" s="586"/>
      <c r="R316" s="586"/>
      <c r="S316" s="189">
        <f>SUM(S314:S315)</f>
        <v>0</v>
      </c>
      <c r="T316" s="585" t="s">
        <v>107</v>
      </c>
      <c r="U316" s="586"/>
      <c r="V316" s="161">
        <f>D316-S316</f>
        <v>0</v>
      </c>
      <c r="W316" s="431"/>
      <c r="X316" s="431"/>
      <c r="Y316" s="431"/>
      <c r="Z316" s="431"/>
      <c r="AA316" s="431"/>
      <c r="AF316" s="309"/>
      <c r="AG316" s="549" t="s">
        <v>194</v>
      </c>
      <c r="AH316" s="550"/>
      <c r="AI316" s="606">
        <f>SUM(AI314:AI315)</f>
        <v>0</v>
      </c>
      <c r="AJ316" s="606"/>
      <c r="AK316" s="550" t="s">
        <v>200</v>
      </c>
      <c r="AL316" s="550"/>
      <c r="AM316" s="278">
        <f>IF($S$73&lt;&gt;0, S316+'Year 1'!AM360-AI316, D316+'Year 1'!AM360-AI316)</f>
        <v>0</v>
      </c>
      <c r="AO316" s="431"/>
      <c r="AP316" s="431"/>
      <c r="AQ316" s="431"/>
      <c r="AR316" s="431"/>
      <c r="AS316" s="431"/>
    </row>
    <row r="317" spans="1:134" ht="16" thickBot="1" x14ac:dyDescent="0.4">
      <c r="B317" s="535" t="s">
        <v>239</v>
      </c>
      <c r="C317" s="536"/>
      <c r="D317" s="265">
        <f>M310</f>
        <v>0</v>
      </c>
      <c r="F317" s="357"/>
      <c r="G317" s="357"/>
      <c r="O317" s="309"/>
      <c r="P317" s="585" t="s">
        <v>239</v>
      </c>
      <c r="Q317" s="586"/>
      <c r="R317" s="586"/>
      <c r="S317" s="189">
        <f>AC310</f>
        <v>0</v>
      </c>
      <c r="T317" s="580" t="s">
        <v>108</v>
      </c>
      <c r="U317" s="580"/>
      <c r="V317" s="352">
        <f>D317-S317</f>
        <v>0</v>
      </c>
      <c r="W317" s="602"/>
      <c r="X317" s="602"/>
      <c r="Y317" s="604"/>
      <c r="Z317" s="604"/>
      <c r="AA317" s="604"/>
      <c r="AB317" s="358"/>
      <c r="AC317" s="358"/>
      <c r="AD317" s="358"/>
      <c r="AF317" s="309"/>
      <c r="AG317" s="549" t="s">
        <v>275</v>
      </c>
      <c r="AH317" s="550"/>
      <c r="AI317" s="606">
        <f>AT310</f>
        <v>0</v>
      </c>
      <c r="AJ317" s="606"/>
      <c r="AK317" s="551" t="s">
        <v>276</v>
      </c>
      <c r="AL317" s="551"/>
      <c r="AM317" s="276">
        <f>IF($S$73&lt;&gt;0, S317+'Year 1'!AM361-AI317, D317+'Year 1'!AM361-AI317)</f>
        <v>0</v>
      </c>
      <c r="AO317" s="428" t="s">
        <v>93</v>
      </c>
      <c r="AP317" s="429"/>
      <c r="AQ317" s="630"/>
      <c r="AR317" s="630"/>
      <c r="AS317" s="631"/>
      <c r="AT317" s="358"/>
      <c r="AU317" s="358"/>
    </row>
    <row r="318" spans="1:134" x14ac:dyDescent="0.35">
      <c r="B318" s="535" t="s">
        <v>174</v>
      </c>
      <c r="C318" s="536"/>
      <c r="D318" s="324" t="e">
        <f>L310/K310</f>
        <v>#DIV/0!</v>
      </c>
      <c r="F318" s="357"/>
      <c r="G318" s="357"/>
      <c r="O318" s="309"/>
      <c r="P318" s="585" t="s">
        <v>174</v>
      </c>
      <c r="Q318" s="586"/>
      <c r="R318" s="586"/>
      <c r="S318" s="203" t="e">
        <f>S315/S314</f>
        <v>#DIV/0!</v>
      </c>
      <c r="T318" s="349"/>
      <c r="U318" s="188"/>
      <c r="V318" s="350"/>
      <c r="W318" s="358"/>
      <c r="X318" s="358"/>
      <c r="Y318" s="358"/>
      <c r="Z318" s="358"/>
      <c r="AA318" s="358"/>
      <c r="AF318" s="309"/>
      <c r="AG318" s="624" t="s">
        <v>208</v>
      </c>
      <c r="AH318" s="617"/>
      <c r="AI318" s="607" t="e">
        <f>AQ308/AQ310</f>
        <v>#DIV/0!</v>
      </c>
      <c r="AJ318" s="608"/>
      <c r="AO318" s="358"/>
      <c r="AP318" s="358"/>
      <c r="AQ318" s="358"/>
      <c r="AR318" s="358"/>
      <c r="AS318" s="358"/>
    </row>
    <row r="319" spans="1:134" ht="16" thickBot="1" x14ac:dyDescent="0.4">
      <c r="B319" s="537" t="s">
        <v>144</v>
      </c>
      <c r="C319" s="538"/>
      <c r="D319" s="266" t="e">
        <f>D322 &amp; D323 &amp; D324</f>
        <v>#DIV/0!</v>
      </c>
      <c r="F319" s="357"/>
      <c r="G319" s="357"/>
      <c r="O319" s="309"/>
      <c r="P319" s="638" t="s">
        <v>144</v>
      </c>
      <c r="Q319" s="580"/>
      <c r="R319" s="580"/>
      <c r="S319" s="353" t="e">
        <f>S322 &amp; S323 &amp; S324</f>
        <v>#DIV/0!</v>
      </c>
      <c r="T319" s="188"/>
      <c r="U319" s="188"/>
      <c r="V319" s="190"/>
      <c r="AF319" s="309"/>
      <c r="AG319" s="537" t="s">
        <v>209</v>
      </c>
      <c r="AH319" s="538"/>
      <c r="AI319" s="647" t="e">
        <f>AR308/(AR310+AS310)</f>
        <v>#DIV/0!</v>
      </c>
      <c r="AJ319" s="648"/>
    </row>
    <row r="320" spans="1:134" x14ac:dyDescent="0.35">
      <c r="F320" s="357"/>
      <c r="G320" s="357"/>
    </row>
    <row r="321" spans="1:47" x14ac:dyDescent="0.35">
      <c r="F321" s="357"/>
      <c r="G321" s="357"/>
    </row>
    <row r="322" spans="1:47" x14ac:dyDescent="0.35">
      <c r="D322" s="357" t="e">
        <f>D313/D313</f>
        <v>#DIV/0!</v>
      </c>
      <c r="F322" s="357"/>
      <c r="G322" s="357"/>
      <c r="S322" s="357" t="e">
        <f>S313/S313</f>
        <v>#DIV/0!</v>
      </c>
    </row>
    <row r="323" spans="1:47" x14ac:dyDescent="0.35">
      <c r="D323" s="357" t="s">
        <v>145</v>
      </c>
      <c r="F323" s="357"/>
      <c r="G323" s="357"/>
      <c r="S323" s="357" t="s">
        <v>145</v>
      </c>
    </row>
    <row r="324" spans="1:47" x14ac:dyDescent="0.35">
      <c r="D324" s="225" t="e">
        <f>D316/D313</f>
        <v>#DIV/0!</v>
      </c>
      <c r="F324" s="357"/>
      <c r="G324" s="357"/>
      <c r="S324" s="225" t="e">
        <f>S316/S313</f>
        <v>#DIV/0!</v>
      </c>
    </row>
    <row r="325" spans="1:47" x14ac:dyDescent="0.35">
      <c r="F325" s="357"/>
      <c r="G325" s="357"/>
    </row>
    <row r="326" spans="1:47" ht="16" thickBot="1" x14ac:dyDescent="0.4">
      <c r="F326" s="357"/>
      <c r="G326" s="357"/>
    </row>
    <row r="327" spans="1:47" s="242" customFormat="1" x14ac:dyDescent="0.35">
      <c r="A327" s="519" t="s">
        <v>97</v>
      </c>
      <c r="B327" s="520"/>
      <c r="C327" s="520"/>
      <c r="D327" s="520"/>
      <c r="E327" s="520"/>
      <c r="F327" s="520"/>
      <c r="G327" s="520"/>
      <c r="H327" s="520"/>
      <c r="I327" s="520"/>
      <c r="J327" s="520"/>
      <c r="K327" s="520"/>
      <c r="L327" s="520"/>
      <c r="M327" s="521"/>
      <c r="N327" s="413"/>
      <c r="P327" s="573" t="s">
        <v>261</v>
      </c>
      <c r="Q327" s="574"/>
      <c r="R327" s="574"/>
      <c r="S327" s="574"/>
      <c r="T327" s="574"/>
      <c r="U327" s="574"/>
      <c r="V327" s="574"/>
      <c r="W327" s="574"/>
      <c r="X327" s="574"/>
      <c r="Y327" s="574"/>
      <c r="Z327" s="574"/>
      <c r="AA327" s="574"/>
      <c r="AB327" s="574"/>
      <c r="AC327" s="574"/>
      <c r="AD327" s="575"/>
      <c r="AG327" s="614" t="s">
        <v>277</v>
      </c>
      <c r="AH327" s="615"/>
      <c r="AI327" s="615"/>
      <c r="AJ327" s="615"/>
      <c r="AK327" s="615"/>
      <c r="AL327" s="615"/>
      <c r="AM327" s="615"/>
      <c r="AN327" s="615"/>
      <c r="AO327" s="615"/>
      <c r="AP327" s="615"/>
      <c r="AQ327" s="615"/>
      <c r="AR327" s="615"/>
      <c r="AS327" s="615"/>
      <c r="AT327" s="615"/>
      <c r="AU327" s="616"/>
    </row>
    <row r="328" spans="1:47" s="242" customFormat="1" x14ac:dyDescent="0.35">
      <c r="A328" s="522" t="s">
        <v>8</v>
      </c>
      <c r="B328" s="496"/>
      <c r="C328" s="496"/>
      <c r="D328" s="496"/>
      <c r="E328" s="496"/>
      <c r="F328" s="496"/>
      <c r="G328" s="496"/>
      <c r="H328" s="496"/>
      <c r="I328" s="496"/>
      <c r="J328" s="496"/>
      <c r="K328" s="496"/>
      <c r="L328" s="496"/>
      <c r="M328" s="523"/>
      <c r="N328" s="413"/>
      <c r="P328" s="522" t="s">
        <v>262</v>
      </c>
      <c r="Q328" s="496"/>
      <c r="R328" s="496"/>
      <c r="S328" s="496"/>
      <c r="T328" s="496"/>
      <c r="U328" s="496"/>
      <c r="V328" s="496"/>
      <c r="W328" s="496"/>
      <c r="X328" s="496"/>
      <c r="Y328" s="496"/>
      <c r="Z328" s="496"/>
      <c r="AA328" s="496"/>
      <c r="AB328" s="496"/>
      <c r="AC328" s="496"/>
      <c r="AD328" s="523"/>
      <c r="AG328" s="522" t="s">
        <v>45</v>
      </c>
      <c r="AH328" s="496"/>
      <c r="AI328" s="496"/>
      <c r="AJ328" s="496"/>
      <c r="AK328" s="496"/>
      <c r="AL328" s="496"/>
      <c r="AM328" s="496"/>
      <c r="AN328" s="496"/>
      <c r="AO328" s="496"/>
      <c r="AP328" s="496"/>
      <c r="AQ328" s="496"/>
      <c r="AR328" s="496"/>
      <c r="AS328" s="496"/>
      <c r="AT328" s="496"/>
      <c r="AU328" s="523"/>
    </row>
    <row r="329" spans="1:47" s="165" customFormat="1" x14ac:dyDescent="0.35">
      <c r="A329" s="495" t="s">
        <v>240</v>
      </c>
      <c r="B329" s="491"/>
      <c r="C329" s="525"/>
      <c r="D329" s="525"/>
      <c r="E329" s="525"/>
      <c r="F329" s="525"/>
      <c r="G329" s="409" t="s">
        <v>241</v>
      </c>
      <c r="H329" s="525"/>
      <c r="I329" s="525"/>
      <c r="J329" s="525"/>
      <c r="K329" s="525"/>
      <c r="L329" s="525"/>
      <c r="M329" s="526"/>
      <c r="N329" s="432"/>
      <c r="P329" s="495" t="s">
        <v>240</v>
      </c>
      <c r="Q329" s="491"/>
      <c r="R329" s="525"/>
      <c r="S329" s="525"/>
      <c r="T329" s="525"/>
      <c r="U329" s="525"/>
      <c r="V329" s="525"/>
      <c r="W329" s="409" t="s">
        <v>241</v>
      </c>
      <c r="X329" s="525"/>
      <c r="Y329" s="525"/>
      <c r="Z329" s="525"/>
      <c r="AA329" s="525"/>
      <c r="AB329" s="525"/>
      <c r="AC329" s="525"/>
      <c r="AD329" s="526"/>
      <c r="AG329" s="495" t="s">
        <v>240</v>
      </c>
      <c r="AH329" s="491"/>
      <c r="AI329" s="525"/>
      <c r="AJ329" s="525"/>
      <c r="AK329" s="525"/>
      <c r="AL329" s="525"/>
      <c r="AM329" s="525"/>
      <c r="AN329" s="409" t="s">
        <v>241</v>
      </c>
      <c r="AO329" s="525"/>
      <c r="AP329" s="525"/>
      <c r="AQ329" s="525"/>
      <c r="AR329" s="525"/>
      <c r="AS329" s="525"/>
      <c r="AT329" s="525"/>
      <c r="AU329" s="526"/>
    </row>
    <row r="330" spans="1:47" x14ac:dyDescent="0.35">
      <c r="A330" s="522" t="s">
        <v>0</v>
      </c>
      <c r="B330" s="496"/>
      <c r="C330" s="512"/>
      <c r="D330" s="512"/>
      <c r="E330" s="512"/>
      <c r="F330" s="512"/>
      <c r="G330" s="512"/>
      <c r="H330" s="512"/>
      <c r="I330" s="512"/>
      <c r="J330" s="512"/>
      <c r="K330" s="512"/>
      <c r="L330" s="512"/>
      <c r="M330" s="527"/>
      <c r="P330" s="522" t="s">
        <v>0</v>
      </c>
      <c r="Q330" s="496"/>
      <c r="R330" s="617"/>
      <c r="S330" s="617"/>
      <c r="T330" s="617"/>
      <c r="U330" s="617"/>
      <c r="V330" s="617"/>
      <c r="W330" s="617"/>
      <c r="X330" s="617"/>
      <c r="Y330" s="617"/>
      <c r="Z330" s="617"/>
      <c r="AA330" s="617"/>
      <c r="AB330" s="617"/>
      <c r="AC330" s="617"/>
      <c r="AD330" s="618"/>
      <c r="AG330" s="522" t="s">
        <v>0</v>
      </c>
      <c r="AH330" s="496"/>
      <c r="AI330" s="617"/>
      <c r="AJ330" s="617"/>
      <c r="AK330" s="617"/>
      <c r="AL330" s="617"/>
      <c r="AM330" s="617"/>
      <c r="AN330" s="617"/>
      <c r="AO330" s="617"/>
      <c r="AP330" s="617"/>
      <c r="AQ330" s="617"/>
      <c r="AR330" s="617"/>
      <c r="AS330" s="617"/>
      <c r="AT330" s="617"/>
      <c r="AU330" s="618"/>
    </row>
    <row r="331" spans="1:47" x14ac:dyDescent="0.35">
      <c r="A331" s="522" t="s">
        <v>96</v>
      </c>
      <c r="B331" s="496"/>
      <c r="C331" s="512"/>
      <c r="D331" s="512"/>
      <c r="E331" s="512"/>
      <c r="F331" s="512"/>
      <c r="G331" s="512"/>
      <c r="H331" s="512"/>
      <c r="I331" s="512"/>
      <c r="J331" s="512"/>
      <c r="K331" s="512"/>
      <c r="L331" s="512"/>
      <c r="M331" s="527"/>
      <c r="P331" s="522" t="s">
        <v>96</v>
      </c>
      <c r="Q331" s="496"/>
      <c r="R331" s="617"/>
      <c r="S331" s="617"/>
      <c r="T331" s="617"/>
      <c r="U331" s="617"/>
      <c r="V331" s="617"/>
      <c r="W331" s="617"/>
      <c r="X331" s="617"/>
      <c r="Y331" s="617"/>
      <c r="Z331" s="617"/>
      <c r="AA331" s="617"/>
      <c r="AB331" s="617"/>
      <c r="AC331" s="617"/>
      <c r="AD331" s="618"/>
      <c r="AG331" s="522" t="s">
        <v>96</v>
      </c>
      <c r="AH331" s="496"/>
      <c r="AI331" s="617"/>
      <c r="AJ331" s="617"/>
      <c r="AK331" s="617"/>
      <c r="AL331" s="617"/>
      <c r="AM331" s="617"/>
      <c r="AN331" s="617"/>
      <c r="AO331" s="617"/>
      <c r="AP331" s="617"/>
      <c r="AQ331" s="617"/>
      <c r="AR331" s="617"/>
      <c r="AS331" s="617"/>
      <c r="AT331" s="617"/>
      <c r="AU331" s="618"/>
    </row>
    <row r="332" spans="1:47" ht="16" thickBot="1" x14ac:dyDescent="0.4">
      <c r="A332" s="540" t="s">
        <v>2</v>
      </c>
      <c r="B332" s="541"/>
      <c r="C332" s="528"/>
      <c r="D332" s="528"/>
      <c r="E332" s="528"/>
      <c r="F332" s="528"/>
      <c r="G332" s="528"/>
      <c r="H332" s="528"/>
      <c r="I332" s="528"/>
      <c r="J332" s="528"/>
      <c r="K332" s="528"/>
      <c r="L332" s="528"/>
      <c r="M332" s="529"/>
      <c r="P332" s="540" t="s">
        <v>2</v>
      </c>
      <c r="Q332" s="541"/>
      <c r="R332" s="494"/>
      <c r="S332" s="494"/>
      <c r="T332" s="494"/>
      <c r="U332" s="494"/>
      <c r="V332" s="494"/>
      <c r="W332" s="494"/>
      <c r="X332" s="494"/>
      <c r="Y332" s="494"/>
      <c r="Z332" s="494"/>
      <c r="AA332" s="494"/>
      <c r="AB332" s="494"/>
      <c r="AC332" s="494"/>
      <c r="AD332" s="619"/>
      <c r="AG332" s="540" t="s">
        <v>2</v>
      </c>
      <c r="AH332" s="541"/>
      <c r="AI332" s="494"/>
      <c r="AJ332" s="494"/>
      <c r="AK332" s="494"/>
      <c r="AL332" s="494"/>
      <c r="AM332" s="494"/>
      <c r="AN332" s="494"/>
      <c r="AO332" s="494"/>
      <c r="AP332" s="494"/>
      <c r="AQ332" s="494"/>
      <c r="AR332" s="494"/>
      <c r="AS332" s="494"/>
      <c r="AT332" s="494"/>
      <c r="AU332" s="619"/>
    </row>
    <row r="333" spans="1:47" ht="16" thickBot="1" x14ac:dyDescent="0.4">
      <c r="F333" s="357"/>
      <c r="G333" s="357"/>
    </row>
    <row r="334" spans="1:47" s="242" customFormat="1" x14ac:dyDescent="0.35">
      <c r="A334" s="502" t="s">
        <v>84</v>
      </c>
      <c r="B334" s="503"/>
      <c r="C334" s="503"/>
      <c r="D334" s="503"/>
      <c r="E334" s="503"/>
      <c r="F334" s="503"/>
      <c r="G334" s="503"/>
      <c r="H334" s="503"/>
      <c r="I334" s="503"/>
      <c r="J334" s="503"/>
      <c r="K334" s="503"/>
      <c r="L334" s="503"/>
      <c r="M334" s="518"/>
      <c r="N334" s="413"/>
      <c r="P334" s="502" t="s">
        <v>84</v>
      </c>
      <c r="Q334" s="503"/>
      <c r="R334" s="503"/>
      <c r="S334" s="503"/>
      <c r="T334" s="503"/>
      <c r="U334" s="503"/>
      <c r="V334" s="503"/>
      <c r="W334" s="503"/>
      <c r="X334" s="503"/>
      <c r="Y334" s="503"/>
      <c r="Z334" s="503"/>
      <c r="AA334" s="503"/>
      <c r="AB334" s="503"/>
      <c r="AC334" s="503"/>
      <c r="AD334" s="518"/>
      <c r="AE334" s="413"/>
      <c r="AG334" s="502" t="s">
        <v>84</v>
      </c>
      <c r="AH334" s="503"/>
      <c r="AI334" s="503"/>
      <c r="AJ334" s="503"/>
      <c r="AK334" s="503"/>
      <c r="AL334" s="503"/>
      <c r="AM334" s="503"/>
      <c r="AN334" s="503"/>
      <c r="AO334" s="503"/>
      <c r="AP334" s="503"/>
      <c r="AQ334" s="503"/>
      <c r="AR334" s="503"/>
      <c r="AS334" s="503"/>
      <c r="AT334" s="503"/>
      <c r="AU334" s="518"/>
    </row>
    <row r="335" spans="1:47" s="242" customFormat="1" x14ac:dyDescent="0.35">
      <c r="A335" s="419"/>
      <c r="B335" s="412" t="s">
        <v>85</v>
      </c>
      <c r="C335" s="496" t="s">
        <v>13</v>
      </c>
      <c r="D335" s="496"/>
      <c r="E335" s="424" t="s">
        <v>14</v>
      </c>
      <c r="F335" s="412" t="s">
        <v>171</v>
      </c>
      <c r="G335" s="412" t="s">
        <v>68</v>
      </c>
      <c r="H335" s="422" t="s">
        <v>151</v>
      </c>
      <c r="I335" s="412" t="s">
        <v>80</v>
      </c>
      <c r="J335" s="412" t="s">
        <v>81</v>
      </c>
      <c r="K335" s="422" t="s">
        <v>82</v>
      </c>
      <c r="L335" s="412" t="s">
        <v>150</v>
      </c>
      <c r="M335" s="259" t="s">
        <v>18</v>
      </c>
      <c r="N335" s="413"/>
      <c r="P335" s="419"/>
      <c r="Q335" s="412" t="s">
        <v>85</v>
      </c>
      <c r="R335" s="496" t="s">
        <v>13</v>
      </c>
      <c r="S335" s="496"/>
      <c r="T335" s="424" t="s">
        <v>14</v>
      </c>
      <c r="U335" s="260" t="s">
        <v>263</v>
      </c>
      <c r="V335" s="424" t="s">
        <v>171</v>
      </c>
      <c r="W335" s="424" t="s">
        <v>68</v>
      </c>
      <c r="X335" s="260" t="s">
        <v>151</v>
      </c>
      <c r="Y335" s="424" t="s">
        <v>80</v>
      </c>
      <c r="Z335" s="424" t="s">
        <v>81</v>
      </c>
      <c r="AA335" s="260" t="s">
        <v>82</v>
      </c>
      <c r="AB335" s="424" t="s">
        <v>150</v>
      </c>
      <c r="AC335" s="260" t="s">
        <v>18</v>
      </c>
      <c r="AD335" s="267" t="s">
        <v>114</v>
      </c>
      <c r="AE335" s="413"/>
      <c r="AG335" s="419"/>
      <c r="AH335" s="412" t="s">
        <v>85</v>
      </c>
      <c r="AI335" s="496" t="s">
        <v>13</v>
      </c>
      <c r="AJ335" s="496"/>
      <c r="AK335" s="424" t="s">
        <v>14</v>
      </c>
      <c r="AL335" s="260" t="s">
        <v>263</v>
      </c>
      <c r="AM335" s="424" t="s">
        <v>171</v>
      </c>
      <c r="AN335" s="424" t="s">
        <v>68</v>
      </c>
      <c r="AO335" s="260" t="s">
        <v>151</v>
      </c>
      <c r="AP335" s="424" t="s">
        <v>80</v>
      </c>
      <c r="AQ335" s="424" t="s">
        <v>81</v>
      </c>
      <c r="AR335" s="260" t="s">
        <v>82</v>
      </c>
      <c r="AS335" s="424" t="s">
        <v>150</v>
      </c>
      <c r="AT335" s="260" t="s">
        <v>213</v>
      </c>
      <c r="AU335" s="267" t="s">
        <v>266</v>
      </c>
    </row>
    <row r="336" spans="1:47" x14ac:dyDescent="0.35">
      <c r="A336" s="415">
        <v>1</v>
      </c>
      <c r="B336" s="420"/>
      <c r="C336" s="491"/>
      <c r="D336" s="491"/>
      <c r="E336" s="423"/>
      <c r="F336" s="234">
        <v>0</v>
      </c>
      <c r="G336" s="234">
        <v>0</v>
      </c>
      <c r="H336" s="235">
        <f>SUM(F336:G336)</f>
        <v>0</v>
      </c>
      <c r="I336" s="234">
        <v>0</v>
      </c>
      <c r="J336" s="234">
        <v>0</v>
      </c>
      <c r="K336" s="235">
        <f>SUM(I336:J336)</f>
        <v>0</v>
      </c>
      <c r="L336" s="234">
        <v>0</v>
      </c>
      <c r="M336" s="236">
        <f>SUM(H336, K336, L336)</f>
        <v>0</v>
      </c>
      <c r="N336" s="222"/>
      <c r="P336" s="415">
        <v>1</v>
      </c>
      <c r="Q336" s="420"/>
      <c r="R336" s="491"/>
      <c r="S336" s="491"/>
      <c r="T336" s="409"/>
      <c r="U336" s="162">
        <f>AU256</f>
        <v>0</v>
      </c>
      <c r="V336" s="234">
        <v>0</v>
      </c>
      <c r="W336" s="234">
        <v>0</v>
      </c>
      <c r="X336" s="295">
        <f>SUM(V336:W336)</f>
        <v>0</v>
      </c>
      <c r="Y336" s="234">
        <v>0</v>
      </c>
      <c r="Z336" s="234">
        <v>0</v>
      </c>
      <c r="AA336" s="295">
        <f>SUM(Y336:Z336)</f>
        <v>0</v>
      </c>
      <c r="AB336" s="234">
        <v>0</v>
      </c>
      <c r="AC336" s="295">
        <f>SUM(X336, AA336, AB336)</f>
        <v>0</v>
      </c>
      <c r="AD336" s="296">
        <f>M336-AC336</f>
        <v>0</v>
      </c>
      <c r="AE336" s="222"/>
      <c r="AG336" s="415">
        <v>1</v>
      </c>
      <c r="AH336" s="420"/>
      <c r="AI336" s="491"/>
      <c r="AJ336" s="491"/>
      <c r="AK336" s="409"/>
      <c r="AL336" s="307">
        <f>AU256</f>
        <v>0</v>
      </c>
      <c r="AM336" s="234">
        <v>0</v>
      </c>
      <c r="AN336" s="234">
        <v>0</v>
      </c>
      <c r="AO336" s="277">
        <f>SUM(AM336:AN336)</f>
        <v>0</v>
      </c>
      <c r="AP336" s="234">
        <v>0</v>
      </c>
      <c r="AQ336" s="234">
        <v>0</v>
      </c>
      <c r="AR336" s="277">
        <f>SUM(AP336:AQ336)</f>
        <v>0</v>
      </c>
      <c r="AS336" s="234">
        <v>0</v>
      </c>
      <c r="AT336" s="277">
        <f>SUM(AO336, AR336, AS336)</f>
        <v>0</v>
      </c>
      <c r="AU336" s="278">
        <f>IF($S$393&lt;&gt;0, AC336+AL336-AT336, M336+AL336-AT336)</f>
        <v>0</v>
      </c>
    </row>
    <row r="337" spans="1:48" x14ac:dyDescent="0.35">
      <c r="A337" s="415">
        <v>2</v>
      </c>
      <c r="B337" s="420"/>
      <c r="C337" s="491"/>
      <c r="D337" s="491"/>
      <c r="E337" s="423"/>
      <c r="F337" s="234">
        <v>0</v>
      </c>
      <c r="G337" s="234">
        <v>0</v>
      </c>
      <c r="H337" s="235">
        <f t="shared" ref="H337:H342" si="287">SUM(F337:G337)</f>
        <v>0</v>
      </c>
      <c r="I337" s="234">
        <v>0</v>
      </c>
      <c r="J337" s="234">
        <v>0</v>
      </c>
      <c r="K337" s="235">
        <f t="shared" ref="K337:K342" si="288">SUM(I337:J337)</f>
        <v>0</v>
      </c>
      <c r="L337" s="234">
        <v>0</v>
      </c>
      <c r="M337" s="236">
        <f t="shared" ref="M337:M342" si="289">SUM(H337, K337, L337)</f>
        <v>0</v>
      </c>
      <c r="N337" s="222"/>
      <c r="P337" s="415">
        <v>2</v>
      </c>
      <c r="Q337" s="420"/>
      <c r="R337" s="491"/>
      <c r="S337" s="491"/>
      <c r="T337" s="409"/>
      <c r="U337" s="162">
        <f t="shared" ref="U337:U343" si="290">AU257</f>
        <v>0</v>
      </c>
      <c r="V337" s="234">
        <v>0</v>
      </c>
      <c r="W337" s="234">
        <v>0</v>
      </c>
      <c r="X337" s="295">
        <f t="shared" ref="X337:X342" si="291">SUM(V337:W337)</f>
        <v>0</v>
      </c>
      <c r="Y337" s="234">
        <v>0</v>
      </c>
      <c r="Z337" s="234">
        <v>0</v>
      </c>
      <c r="AA337" s="295">
        <f t="shared" ref="AA337:AA342" si="292">SUM(Y337:Z337)</f>
        <v>0</v>
      </c>
      <c r="AB337" s="234">
        <v>0</v>
      </c>
      <c r="AC337" s="295">
        <f t="shared" ref="AC337:AC342" si="293">SUM(X337, AA337, AB337)</f>
        <v>0</v>
      </c>
      <c r="AD337" s="296">
        <f t="shared" ref="AD337:AD342" si="294">M337-AC337</f>
        <v>0</v>
      </c>
      <c r="AE337" s="222"/>
      <c r="AG337" s="415">
        <v>2</v>
      </c>
      <c r="AH337" s="420"/>
      <c r="AI337" s="491"/>
      <c r="AJ337" s="491"/>
      <c r="AK337" s="409"/>
      <c r="AL337" s="307">
        <f t="shared" ref="AL337:AL343" si="295">AU257</f>
        <v>0</v>
      </c>
      <c r="AM337" s="234">
        <v>0</v>
      </c>
      <c r="AN337" s="234">
        <v>0</v>
      </c>
      <c r="AO337" s="277">
        <f t="shared" ref="AO337:AO342" si="296">SUM(AM337:AN337)</f>
        <v>0</v>
      </c>
      <c r="AP337" s="234">
        <v>0</v>
      </c>
      <c r="AQ337" s="234">
        <v>0</v>
      </c>
      <c r="AR337" s="277">
        <f t="shared" ref="AR337:AR342" si="297">SUM(AP337:AQ337)</f>
        <v>0</v>
      </c>
      <c r="AS337" s="234">
        <v>0</v>
      </c>
      <c r="AT337" s="277">
        <f t="shared" ref="AT337:AT342" si="298">SUM(AO337, AR337, AS337)</f>
        <v>0</v>
      </c>
      <c r="AU337" s="278">
        <f t="shared" ref="AU337:AU343" si="299">IF($S$393&lt;&gt;0, AC337+AL337-AT337, M337+AL337-AT337)</f>
        <v>0</v>
      </c>
    </row>
    <row r="338" spans="1:48" x14ac:dyDescent="0.35">
      <c r="A338" s="415">
        <v>3</v>
      </c>
      <c r="B338" s="420"/>
      <c r="C338" s="491"/>
      <c r="D338" s="491"/>
      <c r="E338" s="423"/>
      <c r="F338" s="234">
        <v>0</v>
      </c>
      <c r="G338" s="234">
        <v>0</v>
      </c>
      <c r="H338" s="235">
        <f t="shared" si="287"/>
        <v>0</v>
      </c>
      <c r="I338" s="234">
        <v>0</v>
      </c>
      <c r="J338" s="234">
        <v>0</v>
      </c>
      <c r="K338" s="235">
        <f t="shared" si="288"/>
        <v>0</v>
      </c>
      <c r="L338" s="234">
        <v>0</v>
      </c>
      <c r="M338" s="236">
        <f t="shared" si="289"/>
        <v>0</v>
      </c>
      <c r="N338" s="222"/>
      <c r="P338" s="415">
        <v>3</v>
      </c>
      <c r="Q338" s="420"/>
      <c r="R338" s="491"/>
      <c r="S338" s="491"/>
      <c r="T338" s="409"/>
      <c r="U338" s="162">
        <f t="shared" si="290"/>
        <v>0</v>
      </c>
      <c r="V338" s="234">
        <v>0</v>
      </c>
      <c r="W338" s="234">
        <v>0</v>
      </c>
      <c r="X338" s="295">
        <f t="shared" si="291"/>
        <v>0</v>
      </c>
      <c r="Y338" s="234">
        <v>0</v>
      </c>
      <c r="Z338" s="234">
        <v>0</v>
      </c>
      <c r="AA338" s="295">
        <f t="shared" si="292"/>
        <v>0</v>
      </c>
      <c r="AB338" s="234">
        <v>0</v>
      </c>
      <c r="AC338" s="295">
        <f t="shared" si="293"/>
        <v>0</v>
      </c>
      <c r="AD338" s="296">
        <f t="shared" si="294"/>
        <v>0</v>
      </c>
      <c r="AE338" s="222"/>
      <c r="AG338" s="415">
        <v>3</v>
      </c>
      <c r="AH338" s="420"/>
      <c r="AI338" s="491"/>
      <c r="AJ338" s="491"/>
      <c r="AK338" s="409"/>
      <c r="AL338" s="307">
        <f t="shared" si="295"/>
        <v>0</v>
      </c>
      <c r="AM338" s="234">
        <v>0</v>
      </c>
      <c r="AN338" s="234">
        <v>0</v>
      </c>
      <c r="AO338" s="277">
        <f t="shared" si="296"/>
        <v>0</v>
      </c>
      <c r="AP338" s="234">
        <v>0</v>
      </c>
      <c r="AQ338" s="234">
        <v>0</v>
      </c>
      <c r="AR338" s="277">
        <f t="shared" si="297"/>
        <v>0</v>
      </c>
      <c r="AS338" s="234">
        <v>0</v>
      </c>
      <c r="AT338" s="277">
        <f t="shared" si="298"/>
        <v>0</v>
      </c>
      <c r="AU338" s="278">
        <f t="shared" si="299"/>
        <v>0</v>
      </c>
    </row>
    <row r="339" spans="1:48" x14ac:dyDescent="0.35">
      <c r="A339" s="415">
        <v>4</v>
      </c>
      <c r="B339" s="420"/>
      <c r="C339" s="491"/>
      <c r="D339" s="491"/>
      <c r="E339" s="423"/>
      <c r="F339" s="234">
        <v>0</v>
      </c>
      <c r="G339" s="234">
        <v>0</v>
      </c>
      <c r="H339" s="235">
        <f>SUM(F339:G339)</f>
        <v>0</v>
      </c>
      <c r="I339" s="234">
        <v>0</v>
      </c>
      <c r="J339" s="234">
        <v>0</v>
      </c>
      <c r="K339" s="235">
        <f>SUM(I339:J339)</f>
        <v>0</v>
      </c>
      <c r="L339" s="234">
        <v>0</v>
      </c>
      <c r="M339" s="236">
        <f>SUM(H339, K339, L339)</f>
        <v>0</v>
      </c>
      <c r="N339" s="222"/>
      <c r="P339" s="415">
        <v>4</v>
      </c>
      <c r="Q339" s="420"/>
      <c r="R339" s="491"/>
      <c r="S339" s="491"/>
      <c r="T339" s="409"/>
      <c r="U339" s="162">
        <f t="shared" si="290"/>
        <v>0</v>
      </c>
      <c r="V339" s="234">
        <v>0</v>
      </c>
      <c r="W339" s="234">
        <v>0</v>
      </c>
      <c r="X339" s="295">
        <f t="shared" si="291"/>
        <v>0</v>
      </c>
      <c r="Y339" s="234">
        <v>0</v>
      </c>
      <c r="Z339" s="234">
        <v>0</v>
      </c>
      <c r="AA339" s="295">
        <f t="shared" si="292"/>
        <v>0</v>
      </c>
      <c r="AB339" s="234">
        <v>0</v>
      </c>
      <c r="AC339" s="295">
        <f t="shared" si="293"/>
        <v>0</v>
      </c>
      <c r="AD339" s="296">
        <f t="shared" si="294"/>
        <v>0</v>
      </c>
      <c r="AE339" s="222"/>
      <c r="AG339" s="415">
        <v>4</v>
      </c>
      <c r="AH339" s="420"/>
      <c r="AI339" s="491"/>
      <c r="AJ339" s="491"/>
      <c r="AK339" s="409"/>
      <c r="AL339" s="307">
        <f t="shared" si="295"/>
        <v>0</v>
      </c>
      <c r="AM339" s="234">
        <v>0</v>
      </c>
      <c r="AN339" s="234">
        <v>0</v>
      </c>
      <c r="AO339" s="277">
        <f t="shared" si="296"/>
        <v>0</v>
      </c>
      <c r="AP339" s="234">
        <v>0</v>
      </c>
      <c r="AQ339" s="234">
        <v>0</v>
      </c>
      <c r="AR339" s="277">
        <f t="shared" si="297"/>
        <v>0</v>
      </c>
      <c r="AS339" s="234">
        <v>0</v>
      </c>
      <c r="AT339" s="277">
        <f t="shared" si="298"/>
        <v>0</v>
      </c>
      <c r="AU339" s="278">
        <f t="shared" si="299"/>
        <v>0</v>
      </c>
    </row>
    <row r="340" spans="1:48" x14ac:dyDescent="0.35">
      <c r="A340" s="415">
        <v>5</v>
      </c>
      <c r="B340" s="420"/>
      <c r="C340" s="491"/>
      <c r="D340" s="491"/>
      <c r="E340" s="423"/>
      <c r="F340" s="234">
        <v>0</v>
      </c>
      <c r="G340" s="234">
        <v>0</v>
      </c>
      <c r="H340" s="235">
        <f t="shared" si="287"/>
        <v>0</v>
      </c>
      <c r="I340" s="234">
        <v>0</v>
      </c>
      <c r="J340" s="234">
        <v>0</v>
      </c>
      <c r="K340" s="235">
        <f t="shared" si="288"/>
        <v>0</v>
      </c>
      <c r="L340" s="234">
        <v>0</v>
      </c>
      <c r="M340" s="236">
        <f t="shared" si="289"/>
        <v>0</v>
      </c>
      <c r="N340" s="222"/>
      <c r="P340" s="415">
        <v>5</v>
      </c>
      <c r="Q340" s="420"/>
      <c r="R340" s="491"/>
      <c r="S340" s="491"/>
      <c r="T340" s="409"/>
      <c r="U340" s="162">
        <f t="shared" si="290"/>
        <v>0</v>
      </c>
      <c r="V340" s="234">
        <v>0</v>
      </c>
      <c r="W340" s="234">
        <v>0</v>
      </c>
      <c r="X340" s="295">
        <f t="shared" si="291"/>
        <v>0</v>
      </c>
      <c r="Y340" s="234">
        <v>0</v>
      </c>
      <c r="Z340" s="234">
        <v>0</v>
      </c>
      <c r="AA340" s="295">
        <f t="shared" si="292"/>
        <v>0</v>
      </c>
      <c r="AB340" s="234">
        <v>0</v>
      </c>
      <c r="AC340" s="295">
        <f t="shared" si="293"/>
        <v>0</v>
      </c>
      <c r="AD340" s="296">
        <f t="shared" si="294"/>
        <v>0</v>
      </c>
      <c r="AE340" s="222"/>
      <c r="AG340" s="415">
        <v>5</v>
      </c>
      <c r="AH340" s="420"/>
      <c r="AI340" s="491"/>
      <c r="AJ340" s="491"/>
      <c r="AK340" s="409"/>
      <c r="AL340" s="307">
        <f t="shared" si="295"/>
        <v>0</v>
      </c>
      <c r="AM340" s="234">
        <v>0</v>
      </c>
      <c r="AN340" s="234">
        <v>0</v>
      </c>
      <c r="AO340" s="277">
        <f t="shared" si="296"/>
        <v>0</v>
      </c>
      <c r="AP340" s="234">
        <v>0</v>
      </c>
      <c r="AQ340" s="234">
        <v>0</v>
      </c>
      <c r="AR340" s="277">
        <f t="shared" si="297"/>
        <v>0</v>
      </c>
      <c r="AS340" s="234">
        <v>0</v>
      </c>
      <c r="AT340" s="277">
        <f t="shared" si="298"/>
        <v>0</v>
      </c>
      <c r="AU340" s="278">
        <f t="shared" si="299"/>
        <v>0</v>
      </c>
    </row>
    <row r="341" spans="1:48" x14ac:dyDescent="0.35">
      <c r="A341" s="415">
        <v>6</v>
      </c>
      <c r="B341" s="420"/>
      <c r="C341" s="491"/>
      <c r="D341" s="491"/>
      <c r="E341" s="423"/>
      <c r="F341" s="234">
        <v>0</v>
      </c>
      <c r="G341" s="234">
        <v>0</v>
      </c>
      <c r="H341" s="235">
        <f t="shared" si="287"/>
        <v>0</v>
      </c>
      <c r="I341" s="234">
        <v>0</v>
      </c>
      <c r="J341" s="234">
        <v>0</v>
      </c>
      <c r="K341" s="235">
        <f t="shared" si="288"/>
        <v>0</v>
      </c>
      <c r="L341" s="234">
        <v>0</v>
      </c>
      <c r="M341" s="236">
        <f t="shared" si="289"/>
        <v>0</v>
      </c>
      <c r="N341" s="222"/>
      <c r="P341" s="415">
        <v>6</v>
      </c>
      <c r="Q341" s="420"/>
      <c r="R341" s="491"/>
      <c r="S341" s="491"/>
      <c r="T341" s="409"/>
      <c r="U341" s="162">
        <f t="shared" si="290"/>
        <v>0</v>
      </c>
      <c r="V341" s="234">
        <v>0</v>
      </c>
      <c r="W341" s="234">
        <v>0</v>
      </c>
      <c r="X341" s="295">
        <f t="shared" si="291"/>
        <v>0</v>
      </c>
      <c r="Y341" s="234">
        <v>0</v>
      </c>
      <c r="Z341" s="234">
        <v>0</v>
      </c>
      <c r="AA341" s="295">
        <f t="shared" si="292"/>
        <v>0</v>
      </c>
      <c r="AB341" s="234">
        <v>0</v>
      </c>
      <c r="AC341" s="295">
        <f t="shared" si="293"/>
        <v>0</v>
      </c>
      <c r="AD341" s="296">
        <f t="shared" si="294"/>
        <v>0</v>
      </c>
      <c r="AE341" s="222"/>
      <c r="AG341" s="415">
        <v>6</v>
      </c>
      <c r="AH341" s="420"/>
      <c r="AI341" s="491"/>
      <c r="AJ341" s="491"/>
      <c r="AK341" s="409"/>
      <c r="AL341" s="307">
        <f t="shared" si="295"/>
        <v>0</v>
      </c>
      <c r="AM341" s="234">
        <v>0</v>
      </c>
      <c r="AN341" s="234">
        <v>0</v>
      </c>
      <c r="AO341" s="277">
        <f t="shared" si="296"/>
        <v>0</v>
      </c>
      <c r="AP341" s="234">
        <v>0</v>
      </c>
      <c r="AQ341" s="234">
        <v>0</v>
      </c>
      <c r="AR341" s="277">
        <f t="shared" si="297"/>
        <v>0</v>
      </c>
      <c r="AS341" s="234">
        <v>0</v>
      </c>
      <c r="AT341" s="277">
        <f t="shared" si="298"/>
        <v>0</v>
      </c>
      <c r="AU341" s="278">
        <f t="shared" si="299"/>
        <v>0</v>
      </c>
    </row>
    <row r="342" spans="1:48" x14ac:dyDescent="0.35">
      <c r="A342" s="620" t="s">
        <v>180</v>
      </c>
      <c r="B342" s="617"/>
      <c r="C342" s="532">
        <v>0</v>
      </c>
      <c r="D342" s="532"/>
      <c r="E342" s="423"/>
      <c r="F342" s="234">
        <v>0</v>
      </c>
      <c r="G342" s="234">
        <v>0</v>
      </c>
      <c r="H342" s="235">
        <f t="shared" si="287"/>
        <v>0</v>
      </c>
      <c r="I342" s="234">
        <v>0</v>
      </c>
      <c r="J342" s="234">
        <v>0</v>
      </c>
      <c r="K342" s="235">
        <f t="shared" si="288"/>
        <v>0</v>
      </c>
      <c r="L342" s="234">
        <v>0</v>
      </c>
      <c r="M342" s="236">
        <f t="shared" si="289"/>
        <v>0</v>
      </c>
      <c r="N342" s="222"/>
      <c r="P342" s="620" t="s">
        <v>180</v>
      </c>
      <c r="Q342" s="617"/>
      <c r="R342" s="532">
        <v>0</v>
      </c>
      <c r="S342" s="532"/>
      <c r="T342" s="409"/>
      <c r="U342" s="162">
        <f t="shared" si="290"/>
        <v>0</v>
      </c>
      <c r="V342" s="234">
        <v>0</v>
      </c>
      <c r="W342" s="234">
        <v>0</v>
      </c>
      <c r="X342" s="295">
        <f t="shared" si="291"/>
        <v>0</v>
      </c>
      <c r="Y342" s="234">
        <v>0</v>
      </c>
      <c r="Z342" s="234">
        <v>0</v>
      </c>
      <c r="AA342" s="295">
        <f t="shared" si="292"/>
        <v>0</v>
      </c>
      <c r="AB342" s="234">
        <v>0</v>
      </c>
      <c r="AC342" s="295">
        <f t="shared" si="293"/>
        <v>0</v>
      </c>
      <c r="AD342" s="296">
        <f t="shared" si="294"/>
        <v>0</v>
      </c>
      <c r="AE342" s="222"/>
      <c r="AG342" s="620" t="s">
        <v>180</v>
      </c>
      <c r="AH342" s="617"/>
      <c r="AI342" s="532">
        <v>0</v>
      </c>
      <c r="AJ342" s="532"/>
      <c r="AK342" s="409"/>
      <c r="AL342" s="307">
        <f t="shared" si="295"/>
        <v>0</v>
      </c>
      <c r="AM342" s="234">
        <v>0</v>
      </c>
      <c r="AN342" s="234">
        <v>0</v>
      </c>
      <c r="AO342" s="277">
        <f t="shared" si="296"/>
        <v>0</v>
      </c>
      <c r="AP342" s="234">
        <v>0</v>
      </c>
      <c r="AQ342" s="234">
        <v>0</v>
      </c>
      <c r="AR342" s="277">
        <f t="shared" si="297"/>
        <v>0</v>
      </c>
      <c r="AS342" s="234">
        <v>0</v>
      </c>
      <c r="AT342" s="277">
        <f t="shared" si="298"/>
        <v>0</v>
      </c>
      <c r="AU342" s="278">
        <f t="shared" si="299"/>
        <v>0</v>
      </c>
    </row>
    <row r="343" spans="1:48" ht="16" thickBot="1" x14ac:dyDescent="0.4">
      <c r="A343" s="493" t="s">
        <v>207</v>
      </c>
      <c r="B343" s="494"/>
      <c r="C343" s="497">
        <f>COUNTA(B336:B341)+C342</f>
        <v>0</v>
      </c>
      <c r="D343" s="497"/>
      <c r="E343" s="411"/>
      <c r="F343" s="250">
        <f>SUM(F336:F342)</f>
        <v>0</v>
      </c>
      <c r="G343" s="250">
        <f>SUM(G336:G342)</f>
        <v>0</v>
      </c>
      <c r="H343" s="250">
        <f t="shared" ref="H343:L343" si="300">SUM(H336:H342)</f>
        <v>0</v>
      </c>
      <c r="I343" s="250">
        <f t="shared" si="300"/>
        <v>0</v>
      </c>
      <c r="J343" s="250">
        <f>SUM(J336:J342)</f>
        <v>0</v>
      </c>
      <c r="K343" s="250">
        <f t="shared" si="300"/>
        <v>0</v>
      </c>
      <c r="L343" s="250">
        <f t="shared" si="300"/>
        <v>0</v>
      </c>
      <c r="M343" s="237">
        <f>SUM(M336:M342)</f>
        <v>0</v>
      </c>
      <c r="N343" s="222"/>
      <c r="P343" s="620" t="s">
        <v>207</v>
      </c>
      <c r="Q343" s="617"/>
      <c r="R343" s="587">
        <f>COUNTA(Q336:Q341)+R342</f>
        <v>0</v>
      </c>
      <c r="S343" s="587"/>
      <c r="T343" s="416"/>
      <c r="U343" s="162">
        <f t="shared" si="290"/>
        <v>0</v>
      </c>
      <c r="V343" s="295">
        <f>SUM(V336:V342)</f>
        <v>0</v>
      </c>
      <c r="W343" s="295">
        <f>SUM(W336:W342)</f>
        <v>0</v>
      </c>
      <c r="X343" s="295">
        <f t="shared" ref="X343:AB343" si="301">SUM(X336:X342)</f>
        <v>0</v>
      </c>
      <c r="Y343" s="295">
        <f t="shared" si="301"/>
        <v>0</v>
      </c>
      <c r="Z343" s="295">
        <f t="shared" si="301"/>
        <v>0</v>
      </c>
      <c r="AA343" s="295">
        <f t="shared" si="301"/>
        <v>0</v>
      </c>
      <c r="AB343" s="295">
        <f t="shared" si="301"/>
        <v>0</v>
      </c>
      <c r="AC343" s="295">
        <f>SUM(AC336:AC342)</f>
        <v>0</v>
      </c>
      <c r="AD343" s="296">
        <f>SUM(AD336:AD342)</f>
        <v>0</v>
      </c>
      <c r="AE343" s="222"/>
      <c r="AG343" s="493" t="s">
        <v>207</v>
      </c>
      <c r="AH343" s="494"/>
      <c r="AI343" s="543">
        <f>COUNTA(AH336:AH341)+AI342</f>
        <v>0</v>
      </c>
      <c r="AJ343" s="543"/>
      <c r="AK343" s="411"/>
      <c r="AL343" s="337">
        <f t="shared" si="295"/>
        <v>0</v>
      </c>
      <c r="AM343" s="275">
        <f>SUM(AM336:AM342)</f>
        <v>0</v>
      </c>
      <c r="AN343" s="275">
        <f>SUM(AN336:AN342)</f>
        <v>0</v>
      </c>
      <c r="AO343" s="275">
        <f t="shared" ref="AO343:AT343" si="302">SUM(AO336:AO342)</f>
        <v>0</v>
      </c>
      <c r="AP343" s="275">
        <f t="shared" si="302"/>
        <v>0</v>
      </c>
      <c r="AQ343" s="275">
        <f t="shared" si="302"/>
        <v>0</v>
      </c>
      <c r="AR343" s="275">
        <f t="shared" si="302"/>
        <v>0</v>
      </c>
      <c r="AS343" s="275">
        <f t="shared" si="302"/>
        <v>0</v>
      </c>
      <c r="AT343" s="275">
        <f t="shared" si="302"/>
        <v>0</v>
      </c>
      <c r="AU343" s="276">
        <f t="shared" si="299"/>
        <v>0</v>
      </c>
      <c r="AV343" s="358"/>
    </row>
    <row r="344" spans="1:48" ht="3.75" customHeight="1" thickBot="1" x14ac:dyDescent="0.4">
      <c r="F344" s="357"/>
      <c r="G344" s="357"/>
      <c r="P344" s="410"/>
      <c r="Q344" s="411"/>
      <c r="R344" s="411"/>
      <c r="S344" s="411"/>
      <c r="T344" s="411"/>
      <c r="U344" s="411"/>
      <c r="V344" s="411"/>
      <c r="W344" s="411"/>
      <c r="X344" s="411"/>
      <c r="Y344" s="347"/>
      <c r="Z344" s="347"/>
      <c r="AA344" s="347"/>
      <c r="AB344" s="347"/>
      <c r="AC344" s="347"/>
      <c r="AD344" s="348"/>
      <c r="AE344" s="358"/>
    </row>
    <row r="345" spans="1:48" s="242" customFormat="1" x14ac:dyDescent="0.35">
      <c r="A345" s="502" t="s">
        <v>186</v>
      </c>
      <c r="B345" s="503"/>
      <c r="C345" s="503"/>
      <c r="D345" s="503"/>
      <c r="E345" s="503"/>
      <c r="F345" s="503"/>
      <c r="G345" s="503"/>
      <c r="H345" s="503"/>
      <c r="I345" s="503"/>
      <c r="J345" s="503"/>
      <c r="K345" s="503"/>
      <c r="L345" s="503"/>
      <c r="M345" s="518"/>
      <c r="N345" s="413"/>
      <c r="P345" s="502" t="s">
        <v>186</v>
      </c>
      <c r="Q345" s="503"/>
      <c r="R345" s="503"/>
      <c r="S345" s="503"/>
      <c r="T345" s="503"/>
      <c r="U345" s="503"/>
      <c r="V345" s="503"/>
      <c r="W345" s="503"/>
      <c r="X345" s="503"/>
      <c r="Y345" s="503"/>
      <c r="Z345" s="503"/>
      <c r="AA345" s="503"/>
      <c r="AB345" s="503"/>
      <c r="AC345" s="503"/>
      <c r="AD345" s="418"/>
      <c r="AE345" s="413"/>
      <c r="AG345" s="502" t="s">
        <v>186</v>
      </c>
      <c r="AH345" s="503"/>
      <c r="AI345" s="503"/>
      <c r="AJ345" s="503"/>
      <c r="AK345" s="503"/>
      <c r="AL345" s="503"/>
      <c r="AM345" s="503"/>
      <c r="AN345" s="503"/>
      <c r="AO345" s="503"/>
      <c r="AP345" s="503"/>
      <c r="AQ345" s="503"/>
      <c r="AR345" s="503"/>
      <c r="AS345" s="503"/>
      <c r="AT345" s="503"/>
      <c r="AU345" s="418"/>
    </row>
    <row r="346" spans="1:48" s="242" customFormat="1" ht="31.5" customHeight="1" x14ac:dyDescent="0.35">
      <c r="A346" s="534" t="s">
        <v>188</v>
      </c>
      <c r="B346" s="533"/>
      <c r="C346" s="533" t="s">
        <v>13</v>
      </c>
      <c r="D346" s="533"/>
      <c r="E346" s="424" t="s">
        <v>14</v>
      </c>
      <c r="F346" s="412" t="s">
        <v>171</v>
      </c>
      <c r="G346" s="412" t="s">
        <v>68</v>
      </c>
      <c r="H346" s="422" t="s">
        <v>151</v>
      </c>
      <c r="I346" s="412" t="s">
        <v>80</v>
      </c>
      <c r="J346" s="412" t="s">
        <v>81</v>
      </c>
      <c r="K346" s="422" t="s">
        <v>82</v>
      </c>
      <c r="L346" s="412" t="s">
        <v>150</v>
      </c>
      <c r="M346" s="259" t="s">
        <v>18</v>
      </c>
      <c r="N346" s="413"/>
      <c r="P346" s="534" t="s">
        <v>188</v>
      </c>
      <c r="Q346" s="533"/>
      <c r="R346" s="533" t="s">
        <v>13</v>
      </c>
      <c r="S346" s="533"/>
      <c r="T346" s="424" t="s">
        <v>14</v>
      </c>
      <c r="U346" s="260" t="s">
        <v>263</v>
      </c>
      <c r="V346" s="424" t="s">
        <v>171</v>
      </c>
      <c r="W346" s="424" t="s">
        <v>68</v>
      </c>
      <c r="X346" s="260" t="s">
        <v>151</v>
      </c>
      <c r="Y346" s="424" t="s">
        <v>80</v>
      </c>
      <c r="Z346" s="424" t="s">
        <v>81</v>
      </c>
      <c r="AA346" s="260" t="s">
        <v>82</v>
      </c>
      <c r="AB346" s="424" t="s">
        <v>150</v>
      </c>
      <c r="AC346" s="260" t="s">
        <v>18</v>
      </c>
      <c r="AD346" s="267" t="s">
        <v>114</v>
      </c>
      <c r="AE346" s="413"/>
      <c r="AG346" s="534" t="s">
        <v>188</v>
      </c>
      <c r="AH346" s="533"/>
      <c r="AI346" s="533" t="s">
        <v>13</v>
      </c>
      <c r="AJ346" s="533"/>
      <c r="AK346" s="424" t="s">
        <v>14</v>
      </c>
      <c r="AL346" s="260" t="s">
        <v>263</v>
      </c>
      <c r="AM346" s="424" t="s">
        <v>171</v>
      </c>
      <c r="AN346" s="424" t="s">
        <v>68</v>
      </c>
      <c r="AO346" s="260" t="s">
        <v>151</v>
      </c>
      <c r="AP346" s="424" t="s">
        <v>80</v>
      </c>
      <c r="AQ346" s="424" t="s">
        <v>81</v>
      </c>
      <c r="AR346" s="260" t="s">
        <v>82</v>
      </c>
      <c r="AS346" s="424" t="s">
        <v>150</v>
      </c>
      <c r="AT346" s="260" t="s">
        <v>213</v>
      </c>
      <c r="AU346" s="267" t="s">
        <v>266</v>
      </c>
    </row>
    <row r="347" spans="1:48" x14ac:dyDescent="0.35">
      <c r="A347" s="495">
        <v>0</v>
      </c>
      <c r="B347" s="491"/>
      <c r="C347" s="496" t="s">
        <v>19</v>
      </c>
      <c r="D347" s="496"/>
      <c r="E347" s="409"/>
      <c r="F347" s="234">
        <v>0</v>
      </c>
      <c r="G347" s="234">
        <v>0</v>
      </c>
      <c r="H347" s="235">
        <f>SUM(F347:G347)</f>
        <v>0</v>
      </c>
      <c r="I347" s="234">
        <v>0</v>
      </c>
      <c r="J347" s="234">
        <v>0</v>
      </c>
      <c r="K347" s="235">
        <f>SUM(I347:J347)</f>
        <v>0</v>
      </c>
      <c r="L347" s="234">
        <v>0</v>
      </c>
      <c r="M347" s="236">
        <f>SUM(H347, K347, L347)</f>
        <v>0</v>
      </c>
      <c r="N347" s="223"/>
      <c r="P347" s="522">
        <v>0</v>
      </c>
      <c r="Q347" s="496"/>
      <c r="R347" s="496" t="s">
        <v>19</v>
      </c>
      <c r="S347" s="496"/>
      <c r="T347" s="409"/>
      <c r="U347" s="162">
        <f t="shared" ref="U347:U354" si="303">AU267</f>
        <v>0</v>
      </c>
      <c r="V347" s="234">
        <v>0</v>
      </c>
      <c r="W347" s="234">
        <v>0</v>
      </c>
      <c r="X347" s="295">
        <f>SUM(V347:W347)</f>
        <v>0</v>
      </c>
      <c r="Y347" s="234">
        <v>0</v>
      </c>
      <c r="Z347" s="234">
        <v>0</v>
      </c>
      <c r="AA347" s="295">
        <f>SUM(Y347:Z347)</f>
        <v>0</v>
      </c>
      <c r="AB347" s="234">
        <v>0</v>
      </c>
      <c r="AC347" s="295">
        <f>SUM(X347, AA347, AB347)</f>
        <v>0</v>
      </c>
      <c r="AD347" s="296">
        <f t="shared" ref="AD347:AD351" si="304">M347-AC347</f>
        <v>0</v>
      </c>
      <c r="AE347" s="223"/>
      <c r="AG347" s="522">
        <v>0</v>
      </c>
      <c r="AH347" s="496"/>
      <c r="AI347" s="496" t="s">
        <v>19</v>
      </c>
      <c r="AJ347" s="496"/>
      <c r="AK347" s="409"/>
      <c r="AL347" s="307">
        <f t="shared" ref="AL347:AL354" si="305">AU267</f>
        <v>0</v>
      </c>
      <c r="AM347" s="234">
        <v>0</v>
      </c>
      <c r="AN347" s="234">
        <v>0</v>
      </c>
      <c r="AO347" s="277">
        <f>SUM(AM347:AN347)</f>
        <v>0</v>
      </c>
      <c r="AP347" s="234">
        <v>0</v>
      </c>
      <c r="AQ347" s="234">
        <v>0</v>
      </c>
      <c r="AR347" s="277">
        <f>SUM(AP347:AQ347)</f>
        <v>0</v>
      </c>
      <c r="AS347" s="234">
        <v>0</v>
      </c>
      <c r="AT347" s="277">
        <f>SUM(AO347, AR347, AS347)</f>
        <v>0</v>
      </c>
      <c r="AU347" s="278">
        <f t="shared" ref="AU347:AU352" si="306">IF($S$393&lt;&gt;0, AC347+AL347-AT347, M347+AL347-AT347)</f>
        <v>0</v>
      </c>
    </row>
    <row r="348" spans="1:48" x14ac:dyDescent="0.35">
      <c r="A348" s="495">
        <v>0</v>
      </c>
      <c r="B348" s="491"/>
      <c r="C348" s="496" t="s">
        <v>20</v>
      </c>
      <c r="D348" s="496"/>
      <c r="E348" s="409"/>
      <c r="F348" s="234">
        <v>0</v>
      </c>
      <c r="G348" s="234">
        <v>0</v>
      </c>
      <c r="H348" s="235">
        <f t="shared" ref="H348:H351" si="307">SUM(F348:G348)</f>
        <v>0</v>
      </c>
      <c r="I348" s="234">
        <v>0</v>
      </c>
      <c r="J348" s="234">
        <v>0</v>
      </c>
      <c r="K348" s="235">
        <f t="shared" ref="K348:K351" si="308">SUM(I348:J348)</f>
        <v>0</v>
      </c>
      <c r="L348" s="234">
        <v>0</v>
      </c>
      <c r="M348" s="236">
        <f t="shared" ref="M348:M351" si="309">SUM(H348, K348, L348)</f>
        <v>0</v>
      </c>
      <c r="N348" s="223"/>
      <c r="P348" s="522">
        <v>0</v>
      </c>
      <c r="Q348" s="496"/>
      <c r="R348" s="496" t="s">
        <v>20</v>
      </c>
      <c r="S348" s="496"/>
      <c r="T348" s="409"/>
      <c r="U348" s="162">
        <f t="shared" si="303"/>
        <v>0</v>
      </c>
      <c r="V348" s="234">
        <v>0</v>
      </c>
      <c r="W348" s="234">
        <v>0</v>
      </c>
      <c r="X348" s="295">
        <f t="shared" ref="X348:X351" si="310">SUM(V348:W348)</f>
        <v>0</v>
      </c>
      <c r="Y348" s="234">
        <v>0</v>
      </c>
      <c r="Z348" s="234">
        <v>0</v>
      </c>
      <c r="AA348" s="295">
        <f t="shared" ref="AA348:AA351" si="311">SUM(Y348:Z348)</f>
        <v>0</v>
      </c>
      <c r="AB348" s="234">
        <v>0</v>
      </c>
      <c r="AC348" s="295">
        <f t="shared" ref="AC348:AC351" si="312">SUM(X348, AA348, AB348)</f>
        <v>0</v>
      </c>
      <c r="AD348" s="296">
        <f t="shared" si="304"/>
        <v>0</v>
      </c>
      <c r="AE348" s="223"/>
      <c r="AG348" s="522">
        <v>0</v>
      </c>
      <c r="AH348" s="496"/>
      <c r="AI348" s="496" t="s">
        <v>20</v>
      </c>
      <c r="AJ348" s="496"/>
      <c r="AK348" s="409"/>
      <c r="AL348" s="307">
        <f t="shared" si="305"/>
        <v>0</v>
      </c>
      <c r="AM348" s="234">
        <v>0</v>
      </c>
      <c r="AN348" s="234">
        <v>0</v>
      </c>
      <c r="AO348" s="277">
        <f t="shared" ref="AO348:AO351" si="313">SUM(AM348:AN348)</f>
        <v>0</v>
      </c>
      <c r="AP348" s="234">
        <v>0</v>
      </c>
      <c r="AQ348" s="234">
        <v>0</v>
      </c>
      <c r="AR348" s="277">
        <f t="shared" ref="AR348:AR351" si="314">SUM(AP348:AQ348)</f>
        <v>0</v>
      </c>
      <c r="AS348" s="234">
        <v>0</v>
      </c>
      <c r="AT348" s="277">
        <f t="shared" ref="AT348:AT351" si="315">SUM(AO348, AR348, AS348)</f>
        <v>0</v>
      </c>
      <c r="AU348" s="278">
        <f>IF($S$393&lt;&gt;0, AC348+AL348-AT348, M348+AL348-AT348)</f>
        <v>0</v>
      </c>
    </row>
    <row r="349" spans="1:48" x14ac:dyDescent="0.35">
      <c r="A349" s="495">
        <v>0</v>
      </c>
      <c r="B349" s="491"/>
      <c r="C349" s="496" t="s">
        <v>21</v>
      </c>
      <c r="D349" s="496"/>
      <c r="E349" s="409"/>
      <c r="F349" s="234">
        <v>0</v>
      </c>
      <c r="G349" s="234">
        <v>0</v>
      </c>
      <c r="H349" s="235">
        <f>SUM(F349:G349)</f>
        <v>0</v>
      </c>
      <c r="I349" s="234">
        <v>0</v>
      </c>
      <c r="J349" s="234">
        <v>0</v>
      </c>
      <c r="K349" s="235">
        <f t="shared" si="308"/>
        <v>0</v>
      </c>
      <c r="L349" s="234">
        <v>0</v>
      </c>
      <c r="M349" s="236">
        <f t="shared" si="309"/>
        <v>0</v>
      </c>
      <c r="N349" s="223"/>
      <c r="P349" s="522">
        <v>0</v>
      </c>
      <c r="Q349" s="496"/>
      <c r="R349" s="496" t="s">
        <v>21</v>
      </c>
      <c r="S349" s="496"/>
      <c r="T349" s="409"/>
      <c r="U349" s="162">
        <f t="shared" si="303"/>
        <v>0</v>
      </c>
      <c r="V349" s="234">
        <v>0</v>
      </c>
      <c r="W349" s="234">
        <v>0</v>
      </c>
      <c r="X349" s="295">
        <f t="shared" si="310"/>
        <v>0</v>
      </c>
      <c r="Y349" s="234">
        <v>0</v>
      </c>
      <c r="Z349" s="234">
        <v>0</v>
      </c>
      <c r="AA349" s="295">
        <f t="shared" si="311"/>
        <v>0</v>
      </c>
      <c r="AB349" s="234">
        <v>0</v>
      </c>
      <c r="AC349" s="295">
        <f t="shared" si="312"/>
        <v>0</v>
      </c>
      <c r="AD349" s="296">
        <f t="shared" si="304"/>
        <v>0</v>
      </c>
      <c r="AE349" s="223"/>
      <c r="AG349" s="522">
        <v>0</v>
      </c>
      <c r="AH349" s="496"/>
      <c r="AI349" s="496" t="s">
        <v>21</v>
      </c>
      <c r="AJ349" s="496"/>
      <c r="AK349" s="409"/>
      <c r="AL349" s="307">
        <f t="shared" si="305"/>
        <v>0</v>
      </c>
      <c r="AM349" s="234">
        <v>0</v>
      </c>
      <c r="AN349" s="234">
        <v>0</v>
      </c>
      <c r="AO349" s="277">
        <f t="shared" si="313"/>
        <v>0</v>
      </c>
      <c r="AP349" s="234">
        <v>0</v>
      </c>
      <c r="AQ349" s="234">
        <v>0</v>
      </c>
      <c r="AR349" s="277">
        <f t="shared" si="314"/>
        <v>0</v>
      </c>
      <c r="AS349" s="234">
        <v>0</v>
      </c>
      <c r="AT349" s="277">
        <f t="shared" si="315"/>
        <v>0</v>
      </c>
      <c r="AU349" s="278">
        <f t="shared" si="306"/>
        <v>0</v>
      </c>
    </row>
    <row r="350" spans="1:48" x14ac:dyDescent="0.35">
      <c r="A350" s="495">
        <v>0</v>
      </c>
      <c r="B350" s="491"/>
      <c r="C350" s="496" t="s">
        <v>22</v>
      </c>
      <c r="D350" s="496"/>
      <c r="E350" s="409"/>
      <c r="F350" s="234">
        <v>0</v>
      </c>
      <c r="G350" s="234">
        <v>0</v>
      </c>
      <c r="H350" s="235">
        <f t="shared" si="307"/>
        <v>0</v>
      </c>
      <c r="I350" s="234">
        <v>0</v>
      </c>
      <c r="J350" s="234">
        <v>0</v>
      </c>
      <c r="K350" s="235">
        <f t="shared" si="308"/>
        <v>0</v>
      </c>
      <c r="L350" s="234">
        <v>0</v>
      </c>
      <c r="M350" s="236">
        <f t="shared" si="309"/>
        <v>0</v>
      </c>
      <c r="N350" s="223"/>
      <c r="P350" s="522">
        <v>0</v>
      </c>
      <c r="Q350" s="496"/>
      <c r="R350" s="496" t="s">
        <v>22</v>
      </c>
      <c r="S350" s="496"/>
      <c r="T350" s="409"/>
      <c r="U350" s="162">
        <f t="shared" si="303"/>
        <v>0</v>
      </c>
      <c r="V350" s="234">
        <v>0</v>
      </c>
      <c r="W350" s="234">
        <v>0</v>
      </c>
      <c r="X350" s="295">
        <f t="shared" si="310"/>
        <v>0</v>
      </c>
      <c r="Y350" s="234">
        <v>0</v>
      </c>
      <c r="Z350" s="234">
        <v>0</v>
      </c>
      <c r="AA350" s="295">
        <f t="shared" si="311"/>
        <v>0</v>
      </c>
      <c r="AB350" s="234">
        <v>0</v>
      </c>
      <c r="AC350" s="295">
        <f t="shared" si="312"/>
        <v>0</v>
      </c>
      <c r="AD350" s="296">
        <f t="shared" si="304"/>
        <v>0</v>
      </c>
      <c r="AE350" s="223"/>
      <c r="AG350" s="522">
        <v>0</v>
      </c>
      <c r="AH350" s="496"/>
      <c r="AI350" s="496" t="s">
        <v>22</v>
      </c>
      <c r="AJ350" s="496"/>
      <c r="AK350" s="409"/>
      <c r="AL350" s="307">
        <f t="shared" si="305"/>
        <v>0</v>
      </c>
      <c r="AM350" s="234">
        <v>0</v>
      </c>
      <c r="AN350" s="234">
        <v>0</v>
      </c>
      <c r="AO350" s="277">
        <f t="shared" si="313"/>
        <v>0</v>
      </c>
      <c r="AP350" s="234">
        <v>0</v>
      </c>
      <c r="AQ350" s="234">
        <v>0</v>
      </c>
      <c r="AR350" s="277">
        <f t="shared" si="314"/>
        <v>0</v>
      </c>
      <c r="AS350" s="234">
        <v>0</v>
      </c>
      <c r="AT350" s="277">
        <f t="shared" si="315"/>
        <v>0</v>
      </c>
      <c r="AU350" s="278">
        <f t="shared" si="306"/>
        <v>0</v>
      </c>
    </row>
    <row r="351" spans="1:48" x14ac:dyDescent="0.35">
      <c r="A351" s="495">
        <v>0</v>
      </c>
      <c r="B351" s="491"/>
      <c r="C351" s="491" t="s">
        <v>23</v>
      </c>
      <c r="D351" s="491"/>
      <c r="E351" s="409"/>
      <c r="F351" s="234">
        <v>0</v>
      </c>
      <c r="G351" s="234">
        <v>0</v>
      </c>
      <c r="H351" s="235">
        <f t="shared" si="307"/>
        <v>0</v>
      </c>
      <c r="I351" s="234">
        <v>0</v>
      </c>
      <c r="J351" s="234">
        <v>0</v>
      </c>
      <c r="K351" s="235">
        <f t="shared" si="308"/>
        <v>0</v>
      </c>
      <c r="L351" s="234">
        <v>0</v>
      </c>
      <c r="M351" s="236">
        <f t="shared" si="309"/>
        <v>0</v>
      </c>
      <c r="N351" s="223"/>
      <c r="P351" s="522">
        <v>0</v>
      </c>
      <c r="Q351" s="496"/>
      <c r="R351" s="496" t="s">
        <v>23</v>
      </c>
      <c r="S351" s="496"/>
      <c r="T351" s="409"/>
      <c r="U351" s="162">
        <f t="shared" si="303"/>
        <v>0</v>
      </c>
      <c r="V351" s="234">
        <v>0</v>
      </c>
      <c r="W351" s="234">
        <v>0</v>
      </c>
      <c r="X351" s="295">
        <f t="shared" si="310"/>
        <v>0</v>
      </c>
      <c r="Y351" s="234">
        <v>0</v>
      </c>
      <c r="Z351" s="234">
        <v>0</v>
      </c>
      <c r="AA351" s="295">
        <f t="shared" si="311"/>
        <v>0</v>
      </c>
      <c r="AB351" s="234">
        <v>0</v>
      </c>
      <c r="AC351" s="295">
        <f t="shared" si="312"/>
        <v>0</v>
      </c>
      <c r="AD351" s="296">
        <f t="shared" si="304"/>
        <v>0</v>
      </c>
      <c r="AE351" s="223"/>
      <c r="AG351" s="522">
        <v>0</v>
      </c>
      <c r="AH351" s="496"/>
      <c r="AI351" s="496" t="s">
        <v>23</v>
      </c>
      <c r="AJ351" s="496"/>
      <c r="AK351" s="409"/>
      <c r="AL351" s="307">
        <f t="shared" si="305"/>
        <v>0</v>
      </c>
      <c r="AM351" s="234">
        <v>0</v>
      </c>
      <c r="AN351" s="234">
        <v>0</v>
      </c>
      <c r="AO351" s="277">
        <f t="shared" si="313"/>
        <v>0</v>
      </c>
      <c r="AP351" s="234">
        <v>0</v>
      </c>
      <c r="AQ351" s="234">
        <v>0</v>
      </c>
      <c r="AR351" s="277">
        <f t="shared" si="314"/>
        <v>0</v>
      </c>
      <c r="AS351" s="234">
        <v>0</v>
      </c>
      <c r="AT351" s="277">
        <f t="shared" si="315"/>
        <v>0</v>
      </c>
      <c r="AU351" s="278">
        <f t="shared" si="306"/>
        <v>0</v>
      </c>
    </row>
    <row r="352" spans="1:48" ht="16" thickBot="1" x14ac:dyDescent="0.4">
      <c r="A352" s="410" t="s">
        <v>181</v>
      </c>
      <c r="B352" s="411"/>
      <c r="C352" s="497">
        <f>SUM(A347:B351)</f>
        <v>0</v>
      </c>
      <c r="D352" s="497"/>
      <c r="E352" s="411"/>
      <c r="F352" s="250">
        <f>SUM(F347:F351)</f>
        <v>0</v>
      </c>
      <c r="G352" s="250">
        <f t="shared" ref="G352:L352" si="316">SUM(G347:G351)</f>
        <v>0</v>
      </c>
      <c r="H352" s="250">
        <f t="shared" si="316"/>
        <v>0</v>
      </c>
      <c r="I352" s="250">
        <f t="shared" si="316"/>
        <v>0</v>
      </c>
      <c r="J352" s="250">
        <f t="shared" si="316"/>
        <v>0</v>
      </c>
      <c r="K352" s="250">
        <f t="shared" si="316"/>
        <v>0</v>
      </c>
      <c r="L352" s="250">
        <f t="shared" si="316"/>
        <v>0</v>
      </c>
      <c r="M352" s="237">
        <f>SUM(M347:M351)</f>
        <v>0</v>
      </c>
      <c r="N352" s="223"/>
      <c r="P352" s="410" t="s">
        <v>181</v>
      </c>
      <c r="Q352" s="411"/>
      <c r="R352" s="498">
        <f>SUM(P347:Q351)</f>
        <v>0</v>
      </c>
      <c r="S352" s="498"/>
      <c r="T352" s="421"/>
      <c r="U352" s="339">
        <f t="shared" si="303"/>
        <v>0</v>
      </c>
      <c r="V352" s="293">
        <f>SUM(V347:V351)</f>
        <v>0</v>
      </c>
      <c r="W352" s="293">
        <f t="shared" ref="W352:AB352" si="317">SUM(W347:W351)</f>
        <v>0</v>
      </c>
      <c r="X352" s="293">
        <f t="shared" si="317"/>
        <v>0</v>
      </c>
      <c r="Y352" s="293">
        <f t="shared" si="317"/>
        <v>0</v>
      </c>
      <c r="Z352" s="293">
        <f t="shared" si="317"/>
        <v>0</v>
      </c>
      <c r="AA352" s="293">
        <f t="shared" si="317"/>
        <v>0</v>
      </c>
      <c r="AB352" s="293">
        <f t="shared" si="317"/>
        <v>0</v>
      </c>
      <c r="AC352" s="293">
        <f>SUM(AC347:AC351)</f>
        <v>0</v>
      </c>
      <c r="AD352" s="294">
        <f>SUM(AD347:AD351)</f>
        <v>0</v>
      </c>
      <c r="AE352" s="223"/>
      <c r="AG352" s="410" t="s">
        <v>181</v>
      </c>
      <c r="AH352" s="411"/>
      <c r="AI352" s="543">
        <f>SUM(AG347:AH351)</f>
        <v>0</v>
      </c>
      <c r="AJ352" s="543"/>
      <c r="AK352" s="421"/>
      <c r="AL352" s="337">
        <f t="shared" si="305"/>
        <v>0</v>
      </c>
      <c r="AM352" s="275">
        <f>SUM(AM347:AM351)</f>
        <v>0</v>
      </c>
      <c r="AN352" s="275">
        <f t="shared" ref="AN352:AT352" si="318">SUM(AN347:AN351)</f>
        <v>0</v>
      </c>
      <c r="AO352" s="275">
        <f t="shared" si="318"/>
        <v>0</v>
      </c>
      <c r="AP352" s="275">
        <f t="shared" si="318"/>
        <v>0</v>
      </c>
      <c r="AQ352" s="275">
        <f t="shared" si="318"/>
        <v>0</v>
      </c>
      <c r="AR352" s="275">
        <f t="shared" si="318"/>
        <v>0</v>
      </c>
      <c r="AS352" s="275">
        <f t="shared" si="318"/>
        <v>0</v>
      </c>
      <c r="AT352" s="275">
        <f t="shared" si="318"/>
        <v>0</v>
      </c>
      <c r="AU352" s="276">
        <f t="shared" si="306"/>
        <v>0</v>
      </c>
    </row>
    <row r="353" spans="1:47" s="358" customFormat="1" ht="3.75" customHeight="1" thickBot="1" x14ac:dyDescent="0.4">
      <c r="A353" s="499"/>
      <c r="B353" s="499"/>
      <c r="C353" s="499"/>
      <c r="D353" s="499"/>
      <c r="E353" s="499"/>
      <c r="F353" s="499"/>
      <c r="G353" s="499"/>
      <c r="H353" s="499"/>
      <c r="I353" s="499"/>
      <c r="J353" s="499"/>
      <c r="K353" s="499"/>
      <c r="L353" s="499"/>
      <c r="M353" s="499"/>
      <c r="N353" s="223"/>
      <c r="P353" s="499"/>
      <c r="Q353" s="499"/>
      <c r="R353" s="499"/>
      <c r="S353" s="499"/>
      <c r="T353" s="499"/>
      <c r="U353" s="499"/>
      <c r="V353" s="499"/>
      <c r="W353" s="499"/>
      <c r="X353" s="499"/>
      <c r="Y353" s="499"/>
      <c r="Z353" s="499"/>
      <c r="AA353" s="499"/>
      <c r="AB353" s="499"/>
      <c r="AC353" s="499"/>
      <c r="AD353" s="499"/>
      <c r="AE353" s="223"/>
      <c r="AG353" s="649"/>
      <c r="AH353" s="650"/>
      <c r="AI353" s="650"/>
      <c r="AJ353" s="650"/>
      <c r="AK353" s="650"/>
      <c r="AL353" s="650"/>
      <c r="AM353" s="650"/>
      <c r="AN353" s="650"/>
      <c r="AO353" s="650"/>
      <c r="AP353" s="650"/>
      <c r="AQ353" s="650"/>
      <c r="AR353" s="650"/>
      <c r="AS353" s="650"/>
      <c r="AT353" s="650"/>
      <c r="AU353" s="651"/>
    </row>
    <row r="354" spans="1:47" ht="16" thickBot="1" x14ac:dyDescent="0.4">
      <c r="A354" s="500" t="s">
        <v>187</v>
      </c>
      <c r="B354" s="501"/>
      <c r="C354" s="501"/>
      <c r="D354" s="501"/>
      <c r="E354" s="501"/>
      <c r="F354" s="241">
        <f>SUM(F352, F343)</f>
        <v>0</v>
      </c>
      <c r="G354" s="241">
        <f t="shared" ref="G354:L354" si="319">SUM(G352, G343)</f>
        <v>0</v>
      </c>
      <c r="H354" s="241">
        <f>SUM(H352, H343)</f>
        <v>0</v>
      </c>
      <c r="I354" s="241">
        <f t="shared" si="319"/>
        <v>0</v>
      </c>
      <c r="J354" s="241">
        <f t="shared" si="319"/>
        <v>0</v>
      </c>
      <c r="K354" s="241">
        <f>SUM(K352, K343)</f>
        <v>0</v>
      </c>
      <c r="L354" s="241">
        <f t="shared" si="319"/>
        <v>0</v>
      </c>
      <c r="M354" s="240">
        <f>SUM(M352, M343)</f>
        <v>0</v>
      </c>
      <c r="N354" s="223"/>
      <c r="P354" s="500" t="s">
        <v>187</v>
      </c>
      <c r="Q354" s="501"/>
      <c r="R354" s="501"/>
      <c r="S354" s="501"/>
      <c r="T354" s="501"/>
      <c r="U354" s="340">
        <f t="shared" si="303"/>
        <v>0</v>
      </c>
      <c r="V354" s="297">
        <f>SUM(V352, V343)</f>
        <v>0</v>
      </c>
      <c r="W354" s="297">
        <f t="shared" ref="W354" si="320">SUM(W352, W343)</f>
        <v>0</v>
      </c>
      <c r="X354" s="297">
        <f>SUM(X352, X343)</f>
        <v>0</v>
      </c>
      <c r="Y354" s="297">
        <f t="shared" ref="Y354:AB354" si="321">SUM(Y352, Y343)</f>
        <v>0</v>
      </c>
      <c r="Z354" s="297">
        <f t="shared" si="321"/>
        <v>0</v>
      </c>
      <c r="AA354" s="297">
        <f t="shared" si="321"/>
        <v>0</v>
      </c>
      <c r="AB354" s="297">
        <f t="shared" si="321"/>
        <v>0</v>
      </c>
      <c r="AC354" s="297">
        <f>SUM(AC352, AC343)</f>
        <v>0</v>
      </c>
      <c r="AD354" s="298">
        <f>SUM(AD352, AD343)</f>
        <v>0</v>
      </c>
      <c r="AE354" s="223"/>
      <c r="AG354" s="500" t="s">
        <v>187</v>
      </c>
      <c r="AH354" s="501"/>
      <c r="AI354" s="501"/>
      <c r="AJ354" s="501"/>
      <c r="AK354" s="501"/>
      <c r="AL354" s="338">
        <f t="shared" si="305"/>
        <v>0</v>
      </c>
      <c r="AM354" s="279">
        <f>SUM(AM352, AM343)</f>
        <v>0</v>
      </c>
      <c r="AN354" s="279">
        <f t="shared" ref="AN354" si="322">SUM(AN352, AN343)</f>
        <v>0</v>
      </c>
      <c r="AO354" s="279">
        <f>SUM(AO352, AO343)</f>
        <v>0</v>
      </c>
      <c r="AP354" s="279">
        <f t="shared" ref="AP354:AT354" si="323">SUM(AP352, AP343)</f>
        <v>0</v>
      </c>
      <c r="AQ354" s="279">
        <f t="shared" si="323"/>
        <v>0</v>
      </c>
      <c r="AR354" s="279">
        <f t="shared" si="323"/>
        <v>0</v>
      </c>
      <c r="AS354" s="279">
        <f t="shared" si="323"/>
        <v>0</v>
      </c>
      <c r="AT354" s="279">
        <f t="shared" si="323"/>
        <v>0</v>
      </c>
      <c r="AU354" s="280">
        <f>IF($S$393&lt;&gt;0, AC354+AL354-AT354, M354+AL354-AT354)</f>
        <v>0</v>
      </c>
    </row>
    <row r="355" spans="1:47" ht="16" thickBot="1" x14ac:dyDescent="0.4">
      <c r="F355" s="357"/>
      <c r="G355" s="357"/>
      <c r="AE355" s="358"/>
    </row>
    <row r="356" spans="1:47" s="242" customFormat="1" x14ac:dyDescent="0.35">
      <c r="A356" s="502" t="s">
        <v>98</v>
      </c>
      <c r="B356" s="503"/>
      <c r="C356" s="503"/>
      <c r="D356" s="503"/>
      <c r="E356" s="503"/>
      <c r="F356" s="503"/>
      <c r="G356" s="503"/>
      <c r="H356" s="503"/>
      <c r="I356" s="503"/>
      <c r="J356" s="503"/>
      <c r="K356" s="503"/>
      <c r="L356" s="503"/>
      <c r="M356" s="518"/>
      <c r="N356" s="413"/>
      <c r="P356" s="502" t="s">
        <v>98</v>
      </c>
      <c r="Q356" s="503"/>
      <c r="R356" s="503"/>
      <c r="S356" s="503"/>
      <c r="T356" s="503"/>
      <c r="U356" s="503"/>
      <c r="V356" s="503"/>
      <c r="W356" s="503"/>
      <c r="X356" s="503"/>
      <c r="Y356" s="503"/>
      <c r="Z356" s="503"/>
      <c r="AA356" s="503"/>
      <c r="AB356" s="503"/>
      <c r="AC356" s="503"/>
      <c r="AD356" s="418"/>
      <c r="AE356" s="413"/>
      <c r="AG356" s="502" t="s">
        <v>98</v>
      </c>
      <c r="AH356" s="503"/>
      <c r="AI356" s="503"/>
      <c r="AJ356" s="503"/>
      <c r="AK356" s="503"/>
      <c r="AL356" s="503"/>
      <c r="AM356" s="503"/>
      <c r="AN356" s="503"/>
      <c r="AO356" s="503"/>
      <c r="AP356" s="503"/>
      <c r="AQ356" s="503"/>
      <c r="AR356" s="503"/>
      <c r="AS356" s="503"/>
      <c r="AT356" s="503"/>
      <c r="AU356" s="418"/>
    </row>
    <row r="357" spans="1:47" s="242" customFormat="1" x14ac:dyDescent="0.35">
      <c r="A357" s="530" t="s">
        <v>24</v>
      </c>
      <c r="B357" s="531"/>
      <c r="C357" s="531"/>
      <c r="D357" s="531"/>
      <c r="E357" s="531"/>
      <c r="F357" s="531"/>
      <c r="G357" s="531"/>
      <c r="H357" s="531"/>
      <c r="I357" s="531"/>
      <c r="J357" s="424" t="s">
        <v>17</v>
      </c>
      <c r="K357" s="424" t="s">
        <v>15</v>
      </c>
      <c r="L357" s="424" t="s">
        <v>16</v>
      </c>
      <c r="M357" s="259" t="s">
        <v>18</v>
      </c>
      <c r="N357" s="413"/>
      <c r="P357" s="530" t="s">
        <v>24</v>
      </c>
      <c r="Q357" s="531"/>
      <c r="R357" s="531"/>
      <c r="S357" s="531"/>
      <c r="T357" s="531"/>
      <c r="U357" s="531"/>
      <c r="V357" s="531"/>
      <c r="W357" s="531"/>
      <c r="X357" s="531"/>
      <c r="Y357" s="422" t="s">
        <v>263</v>
      </c>
      <c r="Z357" s="328" t="s">
        <v>77</v>
      </c>
      <c r="AA357" s="424" t="s">
        <v>15</v>
      </c>
      <c r="AB357" s="424" t="s">
        <v>16</v>
      </c>
      <c r="AC357" s="422" t="s">
        <v>18</v>
      </c>
      <c r="AD357" s="267" t="s">
        <v>114</v>
      </c>
      <c r="AE357" s="413"/>
      <c r="AG357" s="530" t="s">
        <v>24</v>
      </c>
      <c r="AH357" s="531"/>
      <c r="AI357" s="531"/>
      <c r="AJ357" s="531"/>
      <c r="AK357" s="531"/>
      <c r="AL357" s="531"/>
      <c r="AM357" s="531"/>
      <c r="AN357" s="531"/>
      <c r="AO357" s="531"/>
      <c r="AP357" s="422" t="s">
        <v>263</v>
      </c>
      <c r="AQ357" s="328" t="s">
        <v>211</v>
      </c>
      <c r="AR357" s="424" t="s">
        <v>15</v>
      </c>
      <c r="AS357" s="424" t="s">
        <v>16</v>
      </c>
      <c r="AT357" s="422" t="s">
        <v>213</v>
      </c>
      <c r="AU357" s="267" t="s">
        <v>266</v>
      </c>
    </row>
    <row r="358" spans="1:47" x14ac:dyDescent="0.35">
      <c r="A358" s="415">
        <v>1</v>
      </c>
      <c r="B358" s="491"/>
      <c r="C358" s="491"/>
      <c r="D358" s="491"/>
      <c r="E358" s="491"/>
      <c r="F358" s="491"/>
      <c r="G358" s="491"/>
      <c r="H358" s="491"/>
      <c r="I358" s="491"/>
      <c r="J358" s="234">
        <v>0</v>
      </c>
      <c r="K358" s="234">
        <v>0</v>
      </c>
      <c r="L358" s="234">
        <v>0</v>
      </c>
      <c r="M358" s="236">
        <f>SUM(J358:L358)</f>
        <v>0</v>
      </c>
      <c r="N358" s="223"/>
      <c r="P358" s="415">
        <v>1</v>
      </c>
      <c r="Q358" s="491"/>
      <c r="R358" s="491"/>
      <c r="S358" s="491"/>
      <c r="T358" s="491"/>
      <c r="U358" s="491"/>
      <c r="V358" s="491"/>
      <c r="W358" s="491"/>
      <c r="X358" s="491"/>
      <c r="Y358" s="164">
        <f>AU278</f>
        <v>0</v>
      </c>
      <c r="Z358" s="234">
        <v>0</v>
      </c>
      <c r="AA358" s="234">
        <v>0</v>
      </c>
      <c r="AB358" s="234">
        <v>0</v>
      </c>
      <c r="AC358" s="295">
        <f>SUM(Z358:AB358)</f>
        <v>0</v>
      </c>
      <c r="AD358" s="296">
        <f t="shared" ref="AD358:AD360" si="324">M358-AC358</f>
        <v>0</v>
      </c>
      <c r="AE358" s="223"/>
      <c r="AG358" s="415">
        <v>1</v>
      </c>
      <c r="AH358" s="491"/>
      <c r="AI358" s="491"/>
      <c r="AJ358" s="491"/>
      <c r="AK358" s="491"/>
      <c r="AL358" s="491"/>
      <c r="AM358" s="491"/>
      <c r="AN358" s="491"/>
      <c r="AO358" s="491"/>
      <c r="AP358" s="305">
        <f>AU278</f>
        <v>0</v>
      </c>
      <c r="AQ358" s="234">
        <v>0</v>
      </c>
      <c r="AR358" s="234">
        <v>0</v>
      </c>
      <c r="AS358" s="234">
        <v>0</v>
      </c>
      <c r="AT358" s="277">
        <f>SUM(AQ358:AS358)</f>
        <v>0</v>
      </c>
      <c r="AU358" s="278">
        <f>IF($S$393&lt;&gt;0, AC358+AP358-AT358, M358+AP358-AT358)</f>
        <v>0</v>
      </c>
    </row>
    <row r="359" spans="1:47" x14ac:dyDescent="0.35">
      <c r="A359" s="415">
        <v>2</v>
      </c>
      <c r="B359" s="492"/>
      <c r="C359" s="492"/>
      <c r="D359" s="492"/>
      <c r="E359" s="492"/>
      <c r="F359" s="492"/>
      <c r="G359" s="492"/>
      <c r="H359" s="492"/>
      <c r="I359" s="492"/>
      <c r="J359" s="234">
        <v>0</v>
      </c>
      <c r="K359" s="234">
        <v>0</v>
      </c>
      <c r="L359" s="234">
        <v>0</v>
      </c>
      <c r="M359" s="236">
        <f>SUM(J359:L359)</f>
        <v>0</v>
      </c>
      <c r="N359" s="223"/>
      <c r="P359" s="415">
        <v>2</v>
      </c>
      <c r="Q359" s="492"/>
      <c r="R359" s="492"/>
      <c r="S359" s="492"/>
      <c r="T359" s="492"/>
      <c r="U359" s="492"/>
      <c r="V359" s="492"/>
      <c r="W359" s="492"/>
      <c r="X359" s="492"/>
      <c r="Y359" s="164">
        <f t="shared" ref="Y359:Y361" si="325">AU279</f>
        <v>0</v>
      </c>
      <c r="Z359" s="234">
        <v>0</v>
      </c>
      <c r="AA359" s="234">
        <v>0</v>
      </c>
      <c r="AB359" s="234">
        <v>0</v>
      </c>
      <c r="AC359" s="295">
        <f t="shared" ref="AC359:AC360" si="326">SUM(Z359:AB359)</f>
        <v>0</v>
      </c>
      <c r="AD359" s="296">
        <f t="shared" si="324"/>
        <v>0</v>
      </c>
      <c r="AE359" s="223"/>
      <c r="AG359" s="415">
        <v>2</v>
      </c>
      <c r="AH359" s="492"/>
      <c r="AI359" s="492"/>
      <c r="AJ359" s="492"/>
      <c r="AK359" s="492"/>
      <c r="AL359" s="492"/>
      <c r="AM359" s="492"/>
      <c r="AN359" s="492"/>
      <c r="AO359" s="492"/>
      <c r="AP359" s="305">
        <f t="shared" ref="AP359:AP361" si="327">AU279</f>
        <v>0</v>
      </c>
      <c r="AQ359" s="234">
        <v>0</v>
      </c>
      <c r="AR359" s="234">
        <v>0</v>
      </c>
      <c r="AS359" s="234">
        <v>0</v>
      </c>
      <c r="AT359" s="277">
        <f t="shared" ref="AT359:AT360" si="328">SUM(AQ359:AS359)</f>
        <v>0</v>
      </c>
      <c r="AU359" s="278">
        <f t="shared" ref="AU359:AU361" si="329">IF($S$393&lt;&gt;0, AC359+AP359-AT359, M359+AP359-AT359)</f>
        <v>0</v>
      </c>
    </row>
    <row r="360" spans="1:47" x14ac:dyDescent="0.35">
      <c r="A360" s="415">
        <v>3</v>
      </c>
      <c r="B360" s="492"/>
      <c r="C360" s="492"/>
      <c r="D360" s="492"/>
      <c r="E360" s="492"/>
      <c r="F360" s="492"/>
      <c r="G360" s="492"/>
      <c r="H360" s="492"/>
      <c r="I360" s="492"/>
      <c r="J360" s="234">
        <v>0</v>
      </c>
      <c r="K360" s="234">
        <v>0</v>
      </c>
      <c r="L360" s="234">
        <v>0</v>
      </c>
      <c r="M360" s="236">
        <f t="shared" ref="M360:M379" si="330">SUM(J360:L360)</f>
        <v>0</v>
      </c>
      <c r="N360" s="223"/>
      <c r="P360" s="415">
        <v>3</v>
      </c>
      <c r="Q360" s="492"/>
      <c r="R360" s="492"/>
      <c r="S360" s="492"/>
      <c r="T360" s="492"/>
      <c r="U360" s="492"/>
      <c r="V360" s="492"/>
      <c r="W360" s="492"/>
      <c r="X360" s="492"/>
      <c r="Y360" s="164">
        <f t="shared" si="325"/>
        <v>0</v>
      </c>
      <c r="Z360" s="234">
        <v>0</v>
      </c>
      <c r="AA360" s="234">
        <v>0</v>
      </c>
      <c r="AB360" s="234">
        <v>0</v>
      </c>
      <c r="AC360" s="295">
        <f t="shared" si="326"/>
        <v>0</v>
      </c>
      <c r="AD360" s="296">
        <f t="shared" si="324"/>
        <v>0</v>
      </c>
      <c r="AE360" s="223"/>
      <c r="AG360" s="415">
        <v>3</v>
      </c>
      <c r="AH360" s="492"/>
      <c r="AI360" s="492"/>
      <c r="AJ360" s="492"/>
      <c r="AK360" s="492"/>
      <c r="AL360" s="492"/>
      <c r="AM360" s="492"/>
      <c r="AN360" s="492"/>
      <c r="AO360" s="492"/>
      <c r="AP360" s="305">
        <f t="shared" si="327"/>
        <v>0</v>
      </c>
      <c r="AQ360" s="234">
        <v>0</v>
      </c>
      <c r="AR360" s="234">
        <v>0</v>
      </c>
      <c r="AS360" s="234">
        <v>0</v>
      </c>
      <c r="AT360" s="277">
        <f t="shared" si="328"/>
        <v>0</v>
      </c>
      <c r="AU360" s="278">
        <f t="shared" si="329"/>
        <v>0</v>
      </c>
    </row>
    <row r="361" spans="1:47" ht="16" thickBot="1" x14ac:dyDescent="0.4">
      <c r="A361" s="504" t="s">
        <v>25</v>
      </c>
      <c r="B361" s="505"/>
      <c r="C361" s="505"/>
      <c r="D361" s="505"/>
      <c r="E361" s="505"/>
      <c r="F361" s="505"/>
      <c r="G361" s="505"/>
      <c r="H361" s="505"/>
      <c r="I361" s="505"/>
      <c r="J361" s="250">
        <f>SUM(J358:J360)</f>
        <v>0</v>
      </c>
      <c r="K361" s="250">
        <f t="shared" ref="K361:L361" si="331">SUM(K358:K360)</f>
        <v>0</v>
      </c>
      <c r="L361" s="250">
        <f t="shared" si="331"/>
        <v>0</v>
      </c>
      <c r="M361" s="237">
        <f t="shared" si="330"/>
        <v>0</v>
      </c>
      <c r="N361" s="223"/>
      <c r="P361" s="504" t="s">
        <v>25</v>
      </c>
      <c r="Q361" s="505"/>
      <c r="R361" s="505"/>
      <c r="S361" s="505"/>
      <c r="T361" s="505"/>
      <c r="U361" s="505"/>
      <c r="V361" s="505"/>
      <c r="W361" s="505"/>
      <c r="X361" s="505"/>
      <c r="Y361" s="200">
        <f t="shared" si="325"/>
        <v>0</v>
      </c>
      <c r="Z361" s="293">
        <f>SUM(Z358:Z360)</f>
        <v>0</v>
      </c>
      <c r="AA361" s="293">
        <f t="shared" ref="AA361:AD361" si="332">SUM(AA358:AA360)</f>
        <v>0</v>
      </c>
      <c r="AB361" s="293">
        <f t="shared" si="332"/>
        <v>0</v>
      </c>
      <c r="AC361" s="293">
        <f t="shared" si="332"/>
        <v>0</v>
      </c>
      <c r="AD361" s="294">
        <f t="shared" si="332"/>
        <v>0</v>
      </c>
      <c r="AE361" s="223"/>
      <c r="AG361" s="504" t="s">
        <v>25</v>
      </c>
      <c r="AH361" s="505"/>
      <c r="AI361" s="505"/>
      <c r="AJ361" s="505"/>
      <c r="AK361" s="505"/>
      <c r="AL361" s="505"/>
      <c r="AM361" s="505"/>
      <c r="AN361" s="505"/>
      <c r="AO361" s="505"/>
      <c r="AP361" s="306">
        <f t="shared" si="327"/>
        <v>0</v>
      </c>
      <c r="AQ361" s="275">
        <f>SUM(AQ358:AQ360)</f>
        <v>0</v>
      </c>
      <c r="AR361" s="275">
        <f t="shared" ref="AR361:AT361" si="333">SUM(AR358:AR360)</f>
        <v>0</v>
      </c>
      <c r="AS361" s="275">
        <f t="shared" si="333"/>
        <v>0</v>
      </c>
      <c r="AT361" s="275">
        <f t="shared" si="333"/>
        <v>0</v>
      </c>
      <c r="AU361" s="276">
        <f t="shared" si="329"/>
        <v>0</v>
      </c>
    </row>
    <row r="362" spans="1:47" s="358" customFormat="1" ht="3.75" customHeight="1" thickBot="1" x14ac:dyDescent="0.4">
      <c r="A362" s="413"/>
      <c r="B362" s="413"/>
      <c r="C362" s="413"/>
      <c r="D362" s="413"/>
      <c r="E362" s="413"/>
      <c r="F362" s="413"/>
      <c r="G362" s="413"/>
      <c r="H362" s="413"/>
      <c r="I362" s="413"/>
      <c r="J362" s="246"/>
      <c r="K362" s="246"/>
      <c r="L362" s="246"/>
      <c r="M362" s="246"/>
      <c r="N362" s="223"/>
      <c r="P362" s="413"/>
      <c r="Q362" s="413"/>
      <c r="R362" s="413"/>
      <c r="S362" s="413"/>
      <c r="T362" s="413"/>
      <c r="U362" s="413"/>
      <c r="V362" s="413"/>
      <c r="W362" s="413"/>
      <c r="X362" s="413"/>
      <c r="Y362" s="304"/>
      <c r="Z362" s="246"/>
      <c r="AA362" s="246"/>
      <c r="AB362" s="246"/>
      <c r="AC362" s="246"/>
      <c r="AD362" s="246"/>
      <c r="AE362" s="223"/>
      <c r="AG362" s="413"/>
      <c r="AH362" s="413"/>
      <c r="AI362" s="413"/>
      <c r="AJ362" s="413"/>
      <c r="AK362" s="413"/>
      <c r="AL362" s="413"/>
      <c r="AM362" s="413"/>
      <c r="AN362" s="413"/>
      <c r="AO362" s="413"/>
      <c r="AP362" s="304"/>
      <c r="AQ362" s="246"/>
      <c r="AR362" s="246"/>
      <c r="AS362" s="246"/>
      <c r="AT362" s="246"/>
      <c r="AU362" s="246"/>
    </row>
    <row r="363" spans="1:47" s="242" customFormat="1" x14ac:dyDescent="0.35">
      <c r="A363" s="502" t="s">
        <v>33</v>
      </c>
      <c r="B363" s="503"/>
      <c r="C363" s="503"/>
      <c r="D363" s="503"/>
      <c r="E363" s="503"/>
      <c r="F363" s="503"/>
      <c r="G363" s="503"/>
      <c r="H363" s="503"/>
      <c r="I363" s="503"/>
      <c r="J363" s="425" t="s">
        <v>17</v>
      </c>
      <c r="K363" s="425" t="s">
        <v>15</v>
      </c>
      <c r="L363" s="425" t="s">
        <v>16</v>
      </c>
      <c r="M363" s="418" t="s">
        <v>18</v>
      </c>
      <c r="N363" s="413"/>
      <c r="P363" s="502" t="s">
        <v>33</v>
      </c>
      <c r="Q363" s="503"/>
      <c r="R363" s="503"/>
      <c r="S363" s="503"/>
      <c r="T363" s="503"/>
      <c r="U363" s="503"/>
      <c r="V363" s="503"/>
      <c r="W363" s="503"/>
      <c r="X363" s="503"/>
      <c r="Y363" s="414" t="s">
        <v>263</v>
      </c>
      <c r="Z363" s="425" t="s">
        <v>77</v>
      </c>
      <c r="AA363" s="425" t="s">
        <v>15</v>
      </c>
      <c r="AB363" s="425" t="s">
        <v>16</v>
      </c>
      <c r="AC363" s="414" t="s">
        <v>18</v>
      </c>
      <c r="AD363" s="268" t="s">
        <v>114</v>
      </c>
      <c r="AE363" s="413"/>
      <c r="AG363" s="502" t="s">
        <v>33</v>
      </c>
      <c r="AH363" s="503"/>
      <c r="AI363" s="503"/>
      <c r="AJ363" s="503"/>
      <c r="AK363" s="503"/>
      <c r="AL363" s="503"/>
      <c r="AM363" s="503"/>
      <c r="AN363" s="503"/>
      <c r="AO363" s="503"/>
      <c r="AP363" s="414" t="s">
        <v>263</v>
      </c>
      <c r="AQ363" s="425" t="s">
        <v>211</v>
      </c>
      <c r="AR363" s="425" t="s">
        <v>15</v>
      </c>
      <c r="AS363" s="425" t="s">
        <v>16</v>
      </c>
      <c r="AT363" s="414" t="s">
        <v>213</v>
      </c>
      <c r="AU363" s="268" t="s">
        <v>266</v>
      </c>
    </row>
    <row r="364" spans="1:47" x14ac:dyDescent="0.35">
      <c r="A364" s="415">
        <v>1</v>
      </c>
      <c r="B364" s="492"/>
      <c r="C364" s="492"/>
      <c r="D364" s="492"/>
      <c r="E364" s="492"/>
      <c r="F364" s="492"/>
      <c r="G364" s="492"/>
      <c r="H364" s="492"/>
      <c r="I364" s="492"/>
      <c r="J364" s="234">
        <v>0</v>
      </c>
      <c r="K364" s="234">
        <v>0</v>
      </c>
      <c r="L364" s="234">
        <v>0</v>
      </c>
      <c r="M364" s="236">
        <f t="shared" si="330"/>
        <v>0</v>
      </c>
      <c r="N364" s="223"/>
      <c r="P364" s="415">
        <v>1</v>
      </c>
      <c r="Q364" s="492"/>
      <c r="R364" s="492"/>
      <c r="S364" s="492"/>
      <c r="T364" s="492"/>
      <c r="U364" s="492"/>
      <c r="V364" s="492"/>
      <c r="W364" s="492"/>
      <c r="X364" s="492"/>
      <c r="Y364" s="164">
        <f t="shared" ref="Y364:Y367" si="334">AU284</f>
        <v>0</v>
      </c>
      <c r="Z364" s="234">
        <v>0</v>
      </c>
      <c r="AA364" s="234">
        <v>0</v>
      </c>
      <c r="AB364" s="234">
        <v>0</v>
      </c>
      <c r="AC364" s="295">
        <f t="shared" ref="AC364:AC366" si="335">SUM(Z364:AB364)</f>
        <v>0</v>
      </c>
      <c r="AD364" s="296">
        <f t="shared" ref="AD364:AD366" si="336">M364-AC364</f>
        <v>0</v>
      </c>
      <c r="AE364" s="223"/>
      <c r="AG364" s="415">
        <v>1</v>
      </c>
      <c r="AH364" s="492"/>
      <c r="AI364" s="492"/>
      <c r="AJ364" s="492"/>
      <c r="AK364" s="492"/>
      <c r="AL364" s="492"/>
      <c r="AM364" s="492"/>
      <c r="AN364" s="492"/>
      <c r="AO364" s="492"/>
      <c r="AP364" s="305">
        <f t="shared" ref="AP364:AP367" si="337">AU284</f>
        <v>0</v>
      </c>
      <c r="AQ364" s="234">
        <v>0</v>
      </c>
      <c r="AR364" s="234">
        <v>0</v>
      </c>
      <c r="AS364" s="234">
        <v>0</v>
      </c>
      <c r="AT364" s="277">
        <f t="shared" ref="AT364:AT366" si="338">SUM(AQ364:AS364)</f>
        <v>0</v>
      </c>
      <c r="AU364" s="278">
        <f>IF($S$393&lt;&gt;0, AC364+AP364-AT364, M364+AP364-AT364)</f>
        <v>0</v>
      </c>
    </row>
    <row r="365" spans="1:47" x14ac:dyDescent="0.35">
      <c r="A365" s="415">
        <v>2</v>
      </c>
      <c r="B365" s="492"/>
      <c r="C365" s="492"/>
      <c r="D365" s="492"/>
      <c r="E365" s="492"/>
      <c r="F365" s="492"/>
      <c r="G365" s="492"/>
      <c r="H365" s="492"/>
      <c r="I365" s="492"/>
      <c r="J365" s="234">
        <v>0</v>
      </c>
      <c r="K365" s="234">
        <v>0</v>
      </c>
      <c r="L365" s="234">
        <v>0</v>
      </c>
      <c r="M365" s="236">
        <f t="shared" si="330"/>
        <v>0</v>
      </c>
      <c r="N365" s="223"/>
      <c r="P365" s="415">
        <v>2</v>
      </c>
      <c r="Q365" s="492"/>
      <c r="R365" s="492"/>
      <c r="S365" s="492"/>
      <c r="T365" s="492"/>
      <c r="U365" s="492"/>
      <c r="V365" s="492"/>
      <c r="W365" s="492"/>
      <c r="X365" s="492"/>
      <c r="Y365" s="164">
        <f t="shared" si="334"/>
        <v>0</v>
      </c>
      <c r="Z365" s="234">
        <v>0</v>
      </c>
      <c r="AA365" s="234">
        <v>0</v>
      </c>
      <c r="AB365" s="234">
        <v>0</v>
      </c>
      <c r="AC365" s="295">
        <f t="shared" si="335"/>
        <v>0</v>
      </c>
      <c r="AD365" s="296">
        <f t="shared" si="336"/>
        <v>0</v>
      </c>
      <c r="AE365" s="223"/>
      <c r="AG365" s="415">
        <v>2</v>
      </c>
      <c r="AH365" s="492"/>
      <c r="AI365" s="492"/>
      <c r="AJ365" s="492"/>
      <c r="AK365" s="492"/>
      <c r="AL365" s="492"/>
      <c r="AM365" s="492"/>
      <c r="AN365" s="492"/>
      <c r="AO365" s="492"/>
      <c r="AP365" s="305">
        <f t="shared" si="337"/>
        <v>0</v>
      </c>
      <c r="AQ365" s="234">
        <v>0</v>
      </c>
      <c r="AR365" s="234">
        <v>0</v>
      </c>
      <c r="AS365" s="234">
        <v>0</v>
      </c>
      <c r="AT365" s="277">
        <f t="shared" si="338"/>
        <v>0</v>
      </c>
      <c r="AU365" s="278">
        <f t="shared" ref="AU365:AU367" si="339">IF($S$393&lt;&gt;0, AC365+AP365-AT365, M365+AP365-AT365)</f>
        <v>0</v>
      </c>
    </row>
    <row r="366" spans="1:47" x14ac:dyDescent="0.35">
      <c r="A366" s="415">
        <v>3</v>
      </c>
      <c r="B366" s="492"/>
      <c r="C366" s="492"/>
      <c r="D366" s="492"/>
      <c r="E366" s="492"/>
      <c r="F366" s="492"/>
      <c r="G366" s="492"/>
      <c r="H366" s="492"/>
      <c r="I366" s="492"/>
      <c r="J366" s="234">
        <v>0</v>
      </c>
      <c r="K366" s="234">
        <v>0</v>
      </c>
      <c r="L366" s="234">
        <v>0</v>
      </c>
      <c r="M366" s="236">
        <f>SUM(J366:L366)</f>
        <v>0</v>
      </c>
      <c r="N366" s="223"/>
      <c r="P366" s="415">
        <v>3</v>
      </c>
      <c r="Q366" s="492"/>
      <c r="R366" s="492"/>
      <c r="S366" s="492"/>
      <c r="T366" s="492"/>
      <c r="U366" s="492"/>
      <c r="V366" s="492"/>
      <c r="W366" s="492"/>
      <c r="X366" s="492"/>
      <c r="Y366" s="164">
        <f t="shared" si="334"/>
        <v>0</v>
      </c>
      <c r="Z366" s="234">
        <v>0</v>
      </c>
      <c r="AA366" s="234">
        <v>0</v>
      </c>
      <c r="AB366" s="234">
        <v>0</v>
      </c>
      <c r="AC366" s="295">
        <f t="shared" si="335"/>
        <v>0</v>
      </c>
      <c r="AD366" s="296">
        <f t="shared" si="336"/>
        <v>0</v>
      </c>
      <c r="AE366" s="223"/>
      <c r="AG366" s="415">
        <v>3</v>
      </c>
      <c r="AH366" s="492"/>
      <c r="AI366" s="492"/>
      <c r="AJ366" s="492"/>
      <c r="AK366" s="492"/>
      <c r="AL366" s="492"/>
      <c r="AM366" s="492"/>
      <c r="AN366" s="492"/>
      <c r="AO366" s="492"/>
      <c r="AP366" s="305">
        <f t="shared" si="337"/>
        <v>0</v>
      </c>
      <c r="AQ366" s="234">
        <v>0</v>
      </c>
      <c r="AR366" s="234">
        <v>0</v>
      </c>
      <c r="AS366" s="234">
        <v>0</v>
      </c>
      <c r="AT366" s="277">
        <f t="shared" si="338"/>
        <v>0</v>
      </c>
      <c r="AU366" s="278">
        <f t="shared" si="339"/>
        <v>0</v>
      </c>
    </row>
    <row r="367" spans="1:47" ht="16" thickBot="1" x14ac:dyDescent="0.4">
      <c r="A367" s="504" t="s">
        <v>26</v>
      </c>
      <c r="B367" s="505"/>
      <c r="C367" s="505"/>
      <c r="D367" s="505"/>
      <c r="E367" s="505"/>
      <c r="F367" s="505"/>
      <c r="G367" s="505"/>
      <c r="H367" s="505"/>
      <c r="I367" s="505"/>
      <c r="J367" s="250">
        <f>SUM(J364:J366)</f>
        <v>0</v>
      </c>
      <c r="K367" s="250">
        <f t="shared" ref="K367" si="340">SUM(K364:K366)</f>
        <v>0</v>
      </c>
      <c r="L367" s="250">
        <f>SUM(L364:L366)</f>
        <v>0</v>
      </c>
      <c r="M367" s="237">
        <f t="shared" si="330"/>
        <v>0</v>
      </c>
      <c r="N367" s="223"/>
      <c r="P367" s="530" t="s">
        <v>26</v>
      </c>
      <c r="Q367" s="531"/>
      <c r="R367" s="531"/>
      <c r="S367" s="531"/>
      <c r="T367" s="531"/>
      <c r="U367" s="531"/>
      <c r="V367" s="531"/>
      <c r="W367" s="531"/>
      <c r="X367" s="531"/>
      <c r="Y367" s="164">
        <f t="shared" si="334"/>
        <v>0</v>
      </c>
      <c r="Z367" s="295">
        <f>SUM(Z364:Z366)</f>
        <v>0</v>
      </c>
      <c r="AA367" s="295">
        <f t="shared" ref="AA367:AD367" si="341">SUM(AA364:AA366)</f>
        <v>0</v>
      </c>
      <c r="AB367" s="295">
        <f t="shared" si="341"/>
        <v>0</v>
      </c>
      <c r="AC367" s="295">
        <f t="shared" si="341"/>
        <v>0</v>
      </c>
      <c r="AD367" s="296">
        <f t="shared" si="341"/>
        <v>0</v>
      </c>
      <c r="AE367" s="223"/>
      <c r="AG367" s="504" t="s">
        <v>26</v>
      </c>
      <c r="AH367" s="505"/>
      <c r="AI367" s="505"/>
      <c r="AJ367" s="505"/>
      <c r="AK367" s="505"/>
      <c r="AL367" s="505"/>
      <c r="AM367" s="505"/>
      <c r="AN367" s="505"/>
      <c r="AO367" s="505"/>
      <c r="AP367" s="306">
        <f t="shared" si="337"/>
        <v>0</v>
      </c>
      <c r="AQ367" s="275">
        <f>SUM(AQ364:AQ366)</f>
        <v>0</v>
      </c>
      <c r="AR367" s="275">
        <f t="shared" ref="AR367:AT367" si="342">SUM(AR364:AR366)</f>
        <v>0</v>
      </c>
      <c r="AS367" s="275">
        <f t="shared" si="342"/>
        <v>0</v>
      </c>
      <c r="AT367" s="275">
        <f t="shared" si="342"/>
        <v>0</v>
      </c>
      <c r="AU367" s="276">
        <f t="shared" si="339"/>
        <v>0</v>
      </c>
    </row>
    <row r="368" spans="1:47" s="358" customFormat="1" ht="3.75" customHeight="1" thickBot="1" x14ac:dyDescent="0.4">
      <c r="A368" s="413"/>
      <c r="B368" s="413"/>
      <c r="C368" s="413"/>
      <c r="D368" s="413"/>
      <c r="E368" s="413"/>
      <c r="F368" s="413"/>
      <c r="G368" s="413"/>
      <c r="H368" s="413"/>
      <c r="I368" s="413"/>
      <c r="J368" s="246"/>
      <c r="K368" s="246"/>
      <c r="L368" s="246"/>
      <c r="M368" s="246"/>
      <c r="N368" s="223"/>
      <c r="P368" s="341"/>
      <c r="Q368" s="342"/>
      <c r="R368" s="342"/>
      <c r="S368" s="342"/>
      <c r="T368" s="342"/>
      <c r="U368" s="342"/>
      <c r="V368" s="342"/>
      <c r="W368" s="342"/>
      <c r="X368" s="342"/>
      <c r="Y368" s="249"/>
      <c r="Z368" s="249"/>
      <c r="AA368" s="249"/>
      <c r="AB368" s="249"/>
      <c r="AC368" s="249"/>
      <c r="AD368" s="343"/>
      <c r="AE368" s="223"/>
      <c r="AG368" s="413"/>
      <c r="AH368" s="413"/>
      <c r="AI368" s="413"/>
      <c r="AJ368" s="413"/>
      <c r="AK368" s="413"/>
      <c r="AL368" s="413"/>
      <c r="AM368" s="413"/>
      <c r="AN368" s="413"/>
      <c r="AO368" s="413"/>
      <c r="AP368" s="246"/>
      <c r="AQ368" s="246"/>
      <c r="AR368" s="246"/>
      <c r="AS368" s="246"/>
      <c r="AT368" s="246"/>
      <c r="AU368" s="246"/>
    </row>
    <row r="369" spans="1:134" s="242" customFormat="1" x14ac:dyDescent="0.35">
      <c r="A369" s="502" t="s">
        <v>27</v>
      </c>
      <c r="B369" s="503"/>
      <c r="C369" s="503"/>
      <c r="D369" s="503"/>
      <c r="E369" s="503"/>
      <c r="F369" s="503"/>
      <c r="G369" s="503"/>
      <c r="H369" s="503"/>
      <c r="I369" s="503"/>
      <c r="J369" s="425" t="s">
        <v>17</v>
      </c>
      <c r="K369" s="425" t="s">
        <v>15</v>
      </c>
      <c r="L369" s="425" t="s">
        <v>16</v>
      </c>
      <c r="M369" s="418" t="s">
        <v>18</v>
      </c>
      <c r="N369" s="413"/>
      <c r="P369" s="502" t="s">
        <v>27</v>
      </c>
      <c r="Q369" s="503"/>
      <c r="R369" s="503"/>
      <c r="S369" s="503"/>
      <c r="T369" s="503"/>
      <c r="U369" s="503"/>
      <c r="V369" s="503"/>
      <c r="W369" s="503"/>
      <c r="X369" s="503"/>
      <c r="Y369" s="414" t="s">
        <v>263</v>
      </c>
      <c r="Z369" s="425" t="s">
        <v>77</v>
      </c>
      <c r="AA369" s="425" t="s">
        <v>15</v>
      </c>
      <c r="AB369" s="425" t="s">
        <v>16</v>
      </c>
      <c r="AC369" s="414" t="s">
        <v>18</v>
      </c>
      <c r="AD369" s="268" t="s">
        <v>114</v>
      </c>
      <c r="AE369" s="413"/>
      <c r="AG369" s="502" t="s">
        <v>27</v>
      </c>
      <c r="AH369" s="503"/>
      <c r="AI369" s="503"/>
      <c r="AJ369" s="503"/>
      <c r="AK369" s="503"/>
      <c r="AL369" s="503"/>
      <c r="AM369" s="503"/>
      <c r="AN369" s="503"/>
      <c r="AO369" s="503"/>
      <c r="AP369" s="414" t="s">
        <v>263</v>
      </c>
      <c r="AQ369" s="425" t="s">
        <v>211</v>
      </c>
      <c r="AR369" s="425" t="s">
        <v>15</v>
      </c>
      <c r="AS369" s="425" t="s">
        <v>16</v>
      </c>
      <c r="AT369" s="414" t="s">
        <v>213</v>
      </c>
      <c r="AU369" s="268" t="s">
        <v>266</v>
      </c>
    </row>
    <row r="370" spans="1:134" x14ac:dyDescent="0.35">
      <c r="A370" s="415">
        <v>1</v>
      </c>
      <c r="B370" s="228" t="s">
        <v>28</v>
      </c>
      <c r="C370" s="492"/>
      <c r="D370" s="492"/>
      <c r="E370" s="492"/>
      <c r="F370" s="492"/>
      <c r="G370" s="492"/>
      <c r="H370" s="492"/>
      <c r="I370" s="492"/>
      <c r="J370" s="234">
        <v>0</v>
      </c>
      <c r="K370" s="234">
        <v>0</v>
      </c>
      <c r="L370" s="234">
        <v>0</v>
      </c>
      <c r="M370" s="236">
        <f t="shared" si="330"/>
        <v>0</v>
      </c>
      <c r="N370" s="223"/>
      <c r="P370" s="415">
        <v>1</v>
      </c>
      <c r="Q370" s="228" t="s">
        <v>28</v>
      </c>
      <c r="R370" s="492"/>
      <c r="S370" s="492"/>
      <c r="T370" s="492"/>
      <c r="U370" s="492"/>
      <c r="V370" s="492"/>
      <c r="W370" s="492"/>
      <c r="X370" s="492"/>
      <c r="Y370" s="164">
        <f t="shared" ref="Y370:Y381" si="343">AU290</f>
        <v>0</v>
      </c>
      <c r="Z370" s="234">
        <v>0</v>
      </c>
      <c r="AA370" s="234">
        <v>0</v>
      </c>
      <c r="AB370" s="234">
        <v>0</v>
      </c>
      <c r="AC370" s="295">
        <f t="shared" ref="AC370:AC379" si="344">SUM(Z370:AB370)</f>
        <v>0</v>
      </c>
      <c r="AD370" s="296">
        <f t="shared" ref="AD370:AD380" si="345">M370-AC370</f>
        <v>0</v>
      </c>
      <c r="AE370" s="223"/>
      <c r="AG370" s="415">
        <v>1</v>
      </c>
      <c r="AH370" s="228" t="s">
        <v>28</v>
      </c>
      <c r="AI370" s="492"/>
      <c r="AJ370" s="492"/>
      <c r="AK370" s="492"/>
      <c r="AL370" s="492"/>
      <c r="AM370" s="492"/>
      <c r="AN370" s="492"/>
      <c r="AO370" s="492"/>
      <c r="AP370" s="305">
        <f t="shared" ref="AP370:AP381" si="346">AU290</f>
        <v>0</v>
      </c>
      <c r="AQ370" s="234">
        <v>0</v>
      </c>
      <c r="AR370" s="234">
        <v>0</v>
      </c>
      <c r="AS370" s="234">
        <v>0</v>
      </c>
      <c r="AT370" s="277">
        <f t="shared" ref="AT370:AT379" si="347">SUM(AQ370:AS370)</f>
        <v>0</v>
      </c>
      <c r="AU370" s="278">
        <f>IF($S$393&lt;&gt;0, AC370+AP370-AT370, M370+AP370-AT370)</f>
        <v>0</v>
      </c>
    </row>
    <row r="371" spans="1:134" x14ac:dyDescent="0.35">
      <c r="A371" s="415">
        <v>2</v>
      </c>
      <c r="B371" s="228" t="s">
        <v>31</v>
      </c>
      <c r="C371" s="492"/>
      <c r="D371" s="492"/>
      <c r="E371" s="492"/>
      <c r="F371" s="492"/>
      <c r="G371" s="492"/>
      <c r="H371" s="492"/>
      <c r="I371" s="492"/>
      <c r="J371" s="234">
        <v>0</v>
      </c>
      <c r="K371" s="234">
        <v>0</v>
      </c>
      <c r="L371" s="234">
        <v>0</v>
      </c>
      <c r="M371" s="236">
        <f t="shared" si="330"/>
        <v>0</v>
      </c>
      <c r="N371" s="223"/>
      <c r="P371" s="415">
        <v>2</v>
      </c>
      <c r="Q371" s="228" t="s">
        <v>31</v>
      </c>
      <c r="R371" s="492"/>
      <c r="S371" s="492"/>
      <c r="T371" s="492"/>
      <c r="U371" s="492"/>
      <c r="V371" s="492"/>
      <c r="W371" s="492"/>
      <c r="X371" s="492"/>
      <c r="Y371" s="164">
        <f t="shared" si="343"/>
        <v>0</v>
      </c>
      <c r="Z371" s="234">
        <v>0</v>
      </c>
      <c r="AA371" s="234">
        <v>0</v>
      </c>
      <c r="AB371" s="234">
        <v>0</v>
      </c>
      <c r="AC371" s="295">
        <f t="shared" si="344"/>
        <v>0</v>
      </c>
      <c r="AD371" s="296">
        <f t="shared" si="345"/>
        <v>0</v>
      </c>
      <c r="AE371" s="223"/>
      <c r="AG371" s="415">
        <v>2</v>
      </c>
      <c r="AH371" s="228" t="s">
        <v>31</v>
      </c>
      <c r="AI371" s="492"/>
      <c r="AJ371" s="492"/>
      <c r="AK371" s="492"/>
      <c r="AL371" s="492"/>
      <c r="AM371" s="492"/>
      <c r="AN371" s="492"/>
      <c r="AO371" s="492"/>
      <c r="AP371" s="305">
        <f t="shared" si="346"/>
        <v>0</v>
      </c>
      <c r="AQ371" s="234">
        <v>0</v>
      </c>
      <c r="AR371" s="234">
        <v>0</v>
      </c>
      <c r="AS371" s="234">
        <v>0</v>
      </c>
      <c r="AT371" s="277">
        <f t="shared" si="347"/>
        <v>0</v>
      </c>
      <c r="AU371" s="278">
        <f t="shared" ref="AU371:AU380" si="348">IF($S$393&lt;&gt;0, AC371+AP371-AT371, M371+AP371-AT371)</f>
        <v>0</v>
      </c>
    </row>
    <row r="372" spans="1:134" x14ac:dyDescent="0.35">
      <c r="A372" s="415">
        <v>3</v>
      </c>
      <c r="B372" s="228" t="s">
        <v>32</v>
      </c>
      <c r="C372" s="492"/>
      <c r="D372" s="492"/>
      <c r="E372" s="492"/>
      <c r="F372" s="492"/>
      <c r="G372" s="492"/>
      <c r="H372" s="492"/>
      <c r="I372" s="492"/>
      <c r="J372" s="234">
        <v>0</v>
      </c>
      <c r="K372" s="234">
        <v>0</v>
      </c>
      <c r="L372" s="234">
        <v>0</v>
      </c>
      <c r="M372" s="236">
        <f t="shared" si="330"/>
        <v>0</v>
      </c>
      <c r="N372" s="223"/>
      <c r="P372" s="415">
        <v>3</v>
      </c>
      <c r="Q372" s="228" t="s">
        <v>32</v>
      </c>
      <c r="R372" s="492"/>
      <c r="S372" s="492"/>
      <c r="T372" s="492"/>
      <c r="U372" s="492"/>
      <c r="V372" s="492"/>
      <c r="W372" s="492"/>
      <c r="X372" s="492"/>
      <c r="Y372" s="164">
        <f t="shared" si="343"/>
        <v>0</v>
      </c>
      <c r="Z372" s="234">
        <v>0</v>
      </c>
      <c r="AA372" s="234">
        <v>0</v>
      </c>
      <c r="AB372" s="234">
        <v>0</v>
      </c>
      <c r="AC372" s="295">
        <f t="shared" si="344"/>
        <v>0</v>
      </c>
      <c r="AD372" s="296">
        <f t="shared" si="345"/>
        <v>0</v>
      </c>
      <c r="AE372" s="223"/>
      <c r="AG372" s="415">
        <v>3</v>
      </c>
      <c r="AH372" s="228" t="s">
        <v>32</v>
      </c>
      <c r="AI372" s="492"/>
      <c r="AJ372" s="492"/>
      <c r="AK372" s="492"/>
      <c r="AL372" s="492"/>
      <c r="AM372" s="492"/>
      <c r="AN372" s="492"/>
      <c r="AO372" s="492"/>
      <c r="AP372" s="305">
        <f t="shared" si="346"/>
        <v>0</v>
      </c>
      <c r="AQ372" s="234">
        <v>0</v>
      </c>
      <c r="AR372" s="234">
        <v>0</v>
      </c>
      <c r="AS372" s="234">
        <v>0</v>
      </c>
      <c r="AT372" s="277">
        <f t="shared" si="347"/>
        <v>0</v>
      </c>
      <c r="AU372" s="278">
        <f t="shared" si="348"/>
        <v>0</v>
      </c>
    </row>
    <row r="373" spans="1:134" s="358" customFormat="1" x14ac:dyDescent="0.35">
      <c r="A373" s="229">
        <v>4</v>
      </c>
      <c r="B373" s="228" t="s">
        <v>72</v>
      </c>
      <c r="C373" s="492"/>
      <c r="D373" s="492"/>
      <c r="E373" s="492"/>
      <c r="F373" s="492"/>
      <c r="G373" s="492"/>
      <c r="H373" s="492"/>
      <c r="I373" s="492"/>
      <c r="J373" s="234">
        <v>0</v>
      </c>
      <c r="K373" s="234">
        <v>0</v>
      </c>
      <c r="L373" s="234">
        <v>0</v>
      </c>
      <c r="M373" s="236">
        <f t="shared" si="330"/>
        <v>0</v>
      </c>
      <c r="N373" s="223"/>
      <c r="P373" s="229">
        <v>4</v>
      </c>
      <c r="Q373" s="228" t="s">
        <v>72</v>
      </c>
      <c r="R373" s="492"/>
      <c r="S373" s="492"/>
      <c r="T373" s="492"/>
      <c r="U373" s="492"/>
      <c r="V373" s="492"/>
      <c r="W373" s="492"/>
      <c r="X373" s="492"/>
      <c r="Y373" s="164">
        <f t="shared" si="343"/>
        <v>0</v>
      </c>
      <c r="Z373" s="234">
        <v>0</v>
      </c>
      <c r="AA373" s="234">
        <v>0</v>
      </c>
      <c r="AB373" s="234">
        <v>0</v>
      </c>
      <c r="AC373" s="295">
        <f t="shared" si="344"/>
        <v>0</v>
      </c>
      <c r="AD373" s="296">
        <f t="shared" si="345"/>
        <v>0</v>
      </c>
      <c r="AE373" s="223"/>
      <c r="AG373" s="229">
        <v>4</v>
      </c>
      <c r="AH373" s="228" t="s">
        <v>72</v>
      </c>
      <c r="AI373" s="492"/>
      <c r="AJ373" s="492"/>
      <c r="AK373" s="492"/>
      <c r="AL373" s="492"/>
      <c r="AM373" s="492"/>
      <c r="AN373" s="492"/>
      <c r="AO373" s="492"/>
      <c r="AP373" s="305">
        <f t="shared" si="346"/>
        <v>0</v>
      </c>
      <c r="AQ373" s="234">
        <v>0</v>
      </c>
      <c r="AR373" s="234">
        <v>0</v>
      </c>
      <c r="AS373" s="234">
        <v>0</v>
      </c>
      <c r="AT373" s="277">
        <f t="shared" si="347"/>
        <v>0</v>
      </c>
      <c r="AU373" s="278">
        <f t="shared" si="348"/>
        <v>0</v>
      </c>
    </row>
    <row r="374" spans="1:134" x14ac:dyDescent="0.35">
      <c r="A374" s="415">
        <v>5</v>
      </c>
      <c r="B374" s="228" t="s">
        <v>29</v>
      </c>
      <c r="C374" s="492"/>
      <c r="D374" s="492"/>
      <c r="E374" s="492"/>
      <c r="F374" s="492"/>
      <c r="G374" s="492"/>
      <c r="H374" s="492"/>
      <c r="I374" s="492"/>
      <c r="J374" s="234">
        <v>0</v>
      </c>
      <c r="K374" s="234">
        <v>0</v>
      </c>
      <c r="L374" s="234">
        <v>0</v>
      </c>
      <c r="M374" s="236">
        <f t="shared" si="330"/>
        <v>0</v>
      </c>
      <c r="N374" s="223"/>
      <c r="P374" s="415">
        <v>5</v>
      </c>
      <c r="Q374" s="228" t="s">
        <v>29</v>
      </c>
      <c r="R374" s="492"/>
      <c r="S374" s="492"/>
      <c r="T374" s="492"/>
      <c r="U374" s="492"/>
      <c r="V374" s="492"/>
      <c r="W374" s="492"/>
      <c r="X374" s="492"/>
      <c r="Y374" s="164">
        <f t="shared" si="343"/>
        <v>0</v>
      </c>
      <c r="Z374" s="234">
        <v>0</v>
      </c>
      <c r="AA374" s="234">
        <v>0</v>
      </c>
      <c r="AB374" s="234">
        <v>0</v>
      </c>
      <c r="AC374" s="295">
        <f t="shared" si="344"/>
        <v>0</v>
      </c>
      <c r="AD374" s="296">
        <f t="shared" si="345"/>
        <v>0</v>
      </c>
      <c r="AE374" s="223"/>
      <c r="AG374" s="415">
        <v>5</v>
      </c>
      <c r="AH374" s="228" t="s">
        <v>29</v>
      </c>
      <c r="AI374" s="492"/>
      <c r="AJ374" s="492"/>
      <c r="AK374" s="492"/>
      <c r="AL374" s="492"/>
      <c r="AM374" s="492"/>
      <c r="AN374" s="492"/>
      <c r="AO374" s="492"/>
      <c r="AP374" s="305">
        <f t="shared" si="346"/>
        <v>0</v>
      </c>
      <c r="AQ374" s="234">
        <v>0</v>
      </c>
      <c r="AR374" s="234">
        <v>0</v>
      </c>
      <c r="AS374" s="234">
        <v>0</v>
      </c>
      <c r="AT374" s="277">
        <f t="shared" si="347"/>
        <v>0</v>
      </c>
      <c r="AU374" s="278">
        <f t="shared" si="348"/>
        <v>0</v>
      </c>
    </row>
    <row r="375" spans="1:134" x14ac:dyDescent="0.35">
      <c r="A375" s="415">
        <v>6</v>
      </c>
      <c r="B375" s="228" t="s">
        <v>30</v>
      </c>
      <c r="C375" s="492"/>
      <c r="D375" s="492"/>
      <c r="E375" s="492"/>
      <c r="F375" s="492"/>
      <c r="G375" s="492"/>
      <c r="H375" s="492"/>
      <c r="I375" s="492"/>
      <c r="J375" s="234">
        <v>0</v>
      </c>
      <c r="K375" s="234">
        <v>0</v>
      </c>
      <c r="L375" s="234">
        <v>0</v>
      </c>
      <c r="M375" s="236">
        <f t="shared" si="330"/>
        <v>0</v>
      </c>
      <c r="N375" s="223"/>
      <c r="P375" s="415">
        <v>6</v>
      </c>
      <c r="Q375" s="228" t="s">
        <v>30</v>
      </c>
      <c r="R375" s="492"/>
      <c r="S375" s="492"/>
      <c r="T375" s="492"/>
      <c r="U375" s="492"/>
      <c r="V375" s="492"/>
      <c r="W375" s="492"/>
      <c r="X375" s="492"/>
      <c r="Y375" s="164">
        <f t="shared" si="343"/>
        <v>0</v>
      </c>
      <c r="Z375" s="234">
        <v>0</v>
      </c>
      <c r="AA375" s="234">
        <v>0</v>
      </c>
      <c r="AB375" s="234">
        <v>0</v>
      </c>
      <c r="AC375" s="295">
        <f t="shared" si="344"/>
        <v>0</v>
      </c>
      <c r="AD375" s="296">
        <f t="shared" si="345"/>
        <v>0</v>
      </c>
      <c r="AE375" s="223"/>
      <c r="AG375" s="415">
        <v>6</v>
      </c>
      <c r="AH375" s="228" t="s">
        <v>30</v>
      </c>
      <c r="AI375" s="492"/>
      <c r="AJ375" s="492"/>
      <c r="AK375" s="492"/>
      <c r="AL375" s="492"/>
      <c r="AM375" s="492"/>
      <c r="AN375" s="492"/>
      <c r="AO375" s="492"/>
      <c r="AP375" s="305">
        <f t="shared" si="346"/>
        <v>0</v>
      </c>
      <c r="AQ375" s="234">
        <v>0</v>
      </c>
      <c r="AR375" s="234">
        <v>0</v>
      </c>
      <c r="AS375" s="234">
        <v>0</v>
      </c>
      <c r="AT375" s="277">
        <f t="shared" si="347"/>
        <v>0</v>
      </c>
      <c r="AU375" s="278">
        <f t="shared" si="348"/>
        <v>0</v>
      </c>
    </row>
    <row r="376" spans="1:134" x14ac:dyDescent="0.35">
      <c r="A376" s="415">
        <v>7</v>
      </c>
      <c r="B376" s="228" t="s">
        <v>34</v>
      </c>
      <c r="C376" s="492"/>
      <c r="D376" s="492"/>
      <c r="E376" s="492"/>
      <c r="F376" s="492"/>
      <c r="G376" s="492"/>
      <c r="H376" s="492"/>
      <c r="I376" s="492"/>
      <c r="J376" s="234">
        <v>0</v>
      </c>
      <c r="K376" s="234">
        <v>0</v>
      </c>
      <c r="L376" s="234">
        <v>0</v>
      </c>
      <c r="M376" s="236">
        <f t="shared" si="330"/>
        <v>0</v>
      </c>
      <c r="N376" s="223"/>
      <c r="P376" s="415">
        <v>7</v>
      </c>
      <c r="Q376" s="228" t="s">
        <v>34</v>
      </c>
      <c r="R376" s="492"/>
      <c r="S376" s="492"/>
      <c r="T376" s="492"/>
      <c r="U376" s="492"/>
      <c r="V376" s="492"/>
      <c r="W376" s="492"/>
      <c r="X376" s="492"/>
      <c r="Y376" s="164">
        <f t="shared" si="343"/>
        <v>0</v>
      </c>
      <c r="Z376" s="234">
        <v>0</v>
      </c>
      <c r="AA376" s="234">
        <v>0</v>
      </c>
      <c r="AB376" s="234">
        <v>0</v>
      </c>
      <c r="AC376" s="295">
        <f t="shared" si="344"/>
        <v>0</v>
      </c>
      <c r="AD376" s="296">
        <f t="shared" si="345"/>
        <v>0</v>
      </c>
      <c r="AE376" s="223"/>
      <c r="AG376" s="415">
        <v>7</v>
      </c>
      <c r="AH376" s="228" t="s">
        <v>34</v>
      </c>
      <c r="AI376" s="492"/>
      <c r="AJ376" s="492"/>
      <c r="AK376" s="492"/>
      <c r="AL376" s="492"/>
      <c r="AM376" s="492"/>
      <c r="AN376" s="492"/>
      <c r="AO376" s="492"/>
      <c r="AP376" s="305">
        <f t="shared" si="346"/>
        <v>0</v>
      </c>
      <c r="AQ376" s="234">
        <v>0</v>
      </c>
      <c r="AR376" s="234">
        <v>0</v>
      </c>
      <c r="AS376" s="234">
        <v>0</v>
      </c>
      <c r="AT376" s="277">
        <f t="shared" si="347"/>
        <v>0</v>
      </c>
      <c r="AU376" s="278">
        <f t="shared" si="348"/>
        <v>0</v>
      </c>
    </row>
    <row r="377" spans="1:134" x14ac:dyDescent="0.35">
      <c r="A377" s="415">
        <v>8</v>
      </c>
      <c r="B377" s="228" t="s">
        <v>35</v>
      </c>
      <c r="C377" s="492"/>
      <c r="D377" s="492"/>
      <c r="E377" s="492"/>
      <c r="F377" s="492"/>
      <c r="G377" s="492"/>
      <c r="H377" s="492"/>
      <c r="I377" s="492"/>
      <c r="J377" s="234">
        <v>0</v>
      </c>
      <c r="K377" s="234">
        <v>0</v>
      </c>
      <c r="L377" s="234">
        <v>0</v>
      </c>
      <c r="M377" s="236">
        <f>SUM(J377:L377)</f>
        <v>0</v>
      </c>
      <c r="N377" s="223"/>
      <c r="P377" s="415">
        <v>8</v>
      </c>
      <c r="Q377" s="228" t="s">
        <v>35</v>
      </c>
      <c r="R377" s="492"/>
      <c r="S377" s="492"/>
      <c r="T377" s="492"/>
      <c r="U377" s="492"/>
      <c r="V377" s="492"/>
      <c r="W377" s="492"/>
      <c r="X377" s="492"/>
      <c r="Y377" s="164">
        <f t="shared" si="343"/>
        <v>0</v>
      </c>
      <c r="Z377" s="234">
        <v>0</v>
      </c>
      <c r="AA377" s="234">
        <v>0</v>
      </c>
      <c r="AB377" s="234">
        <v>0</v>
      </c>
      <c r="AC377" s="295">
        <f t="shared" si="344"/>
        <v>0</v>
      </c>
      <c r="AD377" s="296">
        <f t="shared" si="345"/>
        <v>0</v>
      </c>
      <c r="AE377" s="223"/>
      <c r="AG377" s="415">
        <v>8</v>
      </c>
      <c r="AH377" s="228" t="s">
        <v>35</v>
      </c>
      <c r="AI377" s="492"/>
      <c r="AJ377" s="492"/>
      <c r="AK377" s="492"/>
      <c r="AL377" s="492"/>
      <c r="AM377" s="492"/>
      <c r="AN377" s="492"/>
      <c r="AO377" s="492"/>
      <c r="AP377" s="305">
        <f t="shared" si="346"/>
        <v>0</v>
      </c>
      <c r="AQ377" s="234">
        <v>0</v>
      </c>
      <c r="AR377" s="234">
        <v>0</v>
      </c>
      <c r="AS377" s="234">
        <v>0</v>
      </c>
      <c r="AT377" s="277">
        <f t="shared" si="347"/>
        <v>0</v>
      </c>
      <c r="AU377" s="278">
        <f t="shared" si="348"/>
        <v>0</v>
      </c>
    </row>
    <row r="378" spans="1:134" x14ac:dyDescent="0.35">
      <c r="A378" s="415">
        <v>9</v>
      </c>
      <c r="B378" s="228" t="s">
        <v>50</v>
      </c>
      <c r="C378" s="492"/>
      <c r="D378" s="492"/>
      <c r="E378" s="492"/>
      <c r="F378" s="492"/>
      <c r="G378" s="492"/>
      <c r="H378" s="492"/>
      <c r="I378" s="492"/>
      <c r="J378" s="234">
        <v>0</v>
      </c>
      <c r="K378" s="234">
        <v>0</v>
      </c>
      <c r="L378" s="234">
        <v>0</v>
      </c>
      <c r="M378" s="236">
        <f t="shared" si="330"/>
        <v>0</v>
      </c>
      <c r="N378" s="223"/>
      <c r="P378" s="415">
        <v>9</v>
      </c>
      <c r="Q378" s="228" t="s">
        <v>50</v>
      </c>
      <c r="R378" s="492"/>
      <c r="S378" s="492"/>
      <c r="T378" s="492"/>
      <c r="U378" s="492"/>
      <c r="V378" s="492"/>
      <c r="W378" s="492"/>
      <c r="X378" s="492"/>
      <c r="Y378" s="164">
        <f t="shared" si="343"/>
        <v>0</v>
      </c>
      <c r="Z378" s="234">
        <v>0</v>
      </c>
      <c r="AA378" s="234">
        <v>0</v>
      </c>
      <c r="AB378" s="234">
        <v>0</v>
      </c>
      <c r="AC378" s="295">
        <f t="shared" si="344"/>
        <v>0</v>
      </c>
      <c r="AD378" s="296">
        <f t="shared" si="345"/>
        <v>0</v>
      </c>
      <c r="AE378" s="223"/>
      <c r="AG378" s="415">
        <v>9</v>
      </c>
      <c r="AH378" s="228" t="s">
        <v>50</v>
      </c>
      <c r="AI378" s="492"/>
      <c r="AJ378" s="492"/>
      <c r="AK378" s="492"/>
      <c r="AL378" s="492"/>
      <c r="AM378" s="492"/>
      <c r="AN378" s="492"/>
      <c r="AO378" s="492"/>
      <c r="AP378" s="305">
        <f t="shared" si="346"/>
        <v>0</v>
      </c>
      <c r="AQ378" s="234">
        <v>0</v>
      </c>
      <c r="AR378" s="234">
        <v>0</v>
      </c>
      <c r="AS378" s="234">
        <v>0</v>
      </c>
      <c r="AT378" s="277">
        <f t="shared" si="347"/>
        <v>0</v>
      </c>
      <c r="AU378" s="278">
        <f t="shared" si="348"/>
        <v>0</v>
      </c>
    </row>
    <row r="379" spans="1:134" x14ac:dyDescent="0.35">
      <c r="A379" s="229">
        <v>10</v>
      </c>
      <c r="B379" s="313" t="s">
        <v>205</v>
      </c>
      <c r="C379" s="623"/>
      <c r="D379" s="623"/>
      <c r="E379" s="623"/>
      <c r="F379" s="623"/>
      <c r="G379" s="623"/>
      <c r="H379" s="623"/>
      <c r="I379" s="623"/>
      <c r="J379" s="234">
        <v>0</v>
      </c>
      <c r="K379" s="234">
        <v>0</v>
      </c>
      <c r="L379" s="234">
        <v>0</v>
      </c>
      <c r="M379" s="236">
        <f t="shared" si="330"/>
        <v>0</v>
      </c>
      <c r="N379" s="223"/>
      <c r="P379" s="229">
        <v>10</v>
      </c>
      <c r="Q379" s="313" t="s">
        <v>205</v>
      </c>
      <c r="R379" s="623"/>
      <c r="S379" s="623"/>
      <c r="T379" s="623"/>
      <c r="U379" s="623"/>
      <c r="V379" s="623"/>
      <c r="W379" s="623"/>
      <c r="X379" s="623"/>
      <c r="Y379" s="164">
        <f t="shared" si="343"/>
        <v>0</v>
      </c>
      <c r="Z379" s="234">
        <v>0</v>
      </c>
      <c r="AA379" s="234">
        <v>0</v>
      </c>
      <c r="AB379" s="234">
        <v>0</v>
      </c>
      <c r="AC379" s="295">
        <f t="shared" si="344"/>
        <v>0</v>
      </c>
      <c r="AD379" s="296">
        <f t="shared" si="345"/>
        <v>0</v>
      </c>
      <c r="AE379" s="223"/>
      <c r="AG379" s="229">
        <v>10</v>
      </c>
      <c r="AH379" s="313" t="s">
        <v>205</v>
      </c>
      <c r="AI379" s="623"/>
      <c r="AJ379" s="623"/>
      <c r="AK379" s="623"/>
      <c r="AL379" s="623"/>
      <c r="AM379" s="623"/>
      <c r="AN379" s="623"/>
      <c r="AO379" s="623"/>
      <c r="AP379" s="305">
        <f t="shared" si="346"/>
        <v>0</v>
      </c>
      <c r="AQ379" s="234">
        <v>0</v>
      </c>
      <c r="AR379" s="234">
        <v>0</v>
      </c>
      <c r="AS379" s="234">
        <v>0</v>
      </c>
      <c r="AT379" s="277">
        <f t="shared" si="347"/>
        <v>0</v>
      </c>
      <c r="AU379" s="278">
        <f t="shared" si="348"/>
        <v>0</v>
      </c>
    </row>
    <row r="380" spans="1:134" x14ac:dyDescent="0.35">
      <c r="A380" s="229">
        <v>11</v>
      </c>
      <c r="B380" s="313" t="s">
        <v>205</v>
      </c>
      <c r="C380" s="623"/>
      <c r="D380" s="623"/>
      <c r="E380" s="623"/>
      <c r="F380" s="623"/>
      <c r="G380" s="623"/>
      <c r="H380" s="623"/>
      <c r="I380" s="623"/>
      <c r="J380" s="234">
        <v>0</v>
      </c>
      <c r="K380" s="234">
        <v>0</v>
      </c>
      <c r="L380" s="234">
        <v>0</v>
      </c>
      <c r="M380" s="236">
        <f>SUM(J380:L380)</f>
        <v>0</v>
      </c>
      <c r="N380" s="223"/>
      <c r="P380" s="229">
        <v>11</v>
      </c>
      <c r="Q380" s="313" t="s">
        <v>205</v>
      </c>
      <c r="R380" s="623"/>
      <c r="S380" s="623"/>
      <c r="T380" s="623"/>
      <c r="U380" s="623"/>
      <c r="V380" s="623"/>
      <c r="W380" s="623"/>
      <c r="X380" s="623"/>
      <c r="Y380" s="164">
        <f t="shared" si="343"/>
        <v>0</v>
      </c>
      <c r="Z380" s="234">
        <v>0</v>
      </c>
      <c r="AA380" s="234">
        <v>0</v>
      </c>
      <c r="AB380" s="234">
        <v>0</v>
      </c>
      <c r="AC380" s="295">
        <f>SUM(Z380:AB380)</f>
        <v>0</v>
      </c>
      <c r="AD380" s="296">
        <f t="shared" si="345"/>
        <v>0</v>
      </c>
      <c r="AE380" s="223"/>
      <c r="AG380" s="229">
        <v>11</v>
      </c>
      <c r="AH380" s="313" t="s">
        <v>205</v>
      </c>
      <c r="AI380" s="623"/>
      <c r="AJ380" s="623"/>
      <c r="AK380" s="623"/>
      <c r="AL380" s="623"/>
      <c r="AM380" s="623"/>
      <c r="AN380" s="623"/>
      <c r="AO380" s="623"/>
      <c r="AP380" s="305">
        <f t="shared" si="346"/>
        <v>0</v>
      </c>
      <c r="AQ380" s="234">
        <v>0</v>
      </c>
      <c r="AR380" s="234">
        <v>0</v>
      </c>
      <c r="AS380" s="234">
        <v>0</v>
      </c>
      <c r="AT380" s="277">
        <f>SUM(AQ380:AS380)</f>
        <v>0</v>
      </c>
      <c r="AU380" s="278">
        <f t="shared" si="348"/>
        <v>0</v>
      </c>
    </row>
    <row r="381" spans="1:134" ht="16" thickBot="1" x14ac:dyDescent="0.4">
      <c r="A381" s="578" t="s">
        <v>36</v>
      </c>
      <c r="B381" s="579"/>
      <c r="C381" s="579"/>
      <c r="D381" s="579"/>
      <c r="E381" s="579"/>
      <c r="F381" s="579"/>
      <c r="G381" s="579"/>
      <c r="H381" s="579"/>
      <c r="I381" s="579"/>
      <c r="J381" s="250">
        <f>SUM(J370:J380)</f>
        <v>0</v>
      </c>
      <c r="K381" s="250">
        <f t="shared" ref="K381:L381" si="349">SUM(K370:K380)</f>
        <v>0</v>
      </c>
      <c r="L381" s="250">
        <f t="shared" si="349"/>
        <v>0</v>
      </c>
      <c r="M381" s="237">
        <f>SUM(J381:L381)</f>
        <v>0</v>
      </c>
      <c r="N381" s="223"/>
      <c r="P381" s="578" t="s">
        <v>36</v>
      </c>
      <c r="Q381" s="579"/>
      <c r="R381" s="579"/>
      <c r="S381" s="579"/>
      <c r="T381" s="579"/>
      <c r="U381" s="579"/>
      <c r="V381" s="579"/>
      <c r="W381" s="579"/>
      <c r="X381" s="579"/>
      <c r="Y381" s="200">
        <f t="shared" si="343"/>
        <v>0</v>
      </c>
      <c r="Z381" s="293">
        <f>SUM(Z370:Z380)</f>
        <v>0</v>
      </c>
      <c r="AA381" s="293">
        <f t="shared" ref="AA381" si="350">SUM(AA370:AA380)</f>
        <v>0</v>
      </c>
      <c r="AB381" s="293">
        <f>SUM(AB370:AB380)</f>
        <v>0</v>
      </c>
      <c r="AC381" s="293">
        <f t="shared" ref="AC381:AD381" si="351">SUM(AC370:AC380)</f>
        <v>0</v>
      </c>
      <c r="AD381" s="294">
        <f t="shared" si="351"/>
        <v>0</v>
      </c>
      <c r="AE381" s="223"/>
      <c r="AG381" s="578" t="s">
        <v>36</v>
      </c>
      <c r="AH381" s="579"/>
      <c r="AI381" s="579"/>
      <c r="AJ381" s="579"/>
      <c r="AK381" s="579"/>
      <c r="AL381" s="579"/>
      <c r="AM381" s="579"/>
      <c r="AN381" s="579"/>
      <c r="AO381" s="579"/>
      <c r="AP381" s="306">
        <f t="shared" si="346"/>
        <v>0</v>
      </c>
      <c r="AQ381" s="275">
        <f>SUM(AQ370:AQ380)</f>
        <v>0</v>
      </c>
      <c r="AR381" s="275">
        <f t="shared" ref="AR381:AU381" si="352">SUM(AR370:AR380)</f>
        <v>0</v>
      </c>
      <c r="AS381" s="275">
        <f t="shared" si="352"/>
        <v>0</v>
      </c>
      <c r="AT381" s="275">
        <f t="shared" si="352"/>
        <v>0</v>
      </c>
      <c r="AU381" s="276">
        <f t="shared" si="352"/>
        <v>0</v>
      </c>
    </row>
    <row r="382" spans="1:134" s="358" customFormat="1" ht="3.75" customHeight="1" x14ac:dyDescent="0.35">
      <c r="B382" s="281"/>
      <c r="C382" s="284"/>
      <c r="D382" s="284"/>
      <c r="E382" s="284"/>
      <c r="F382" s="284"/>
      <c r="G382" s="284"/>
      <c r="H382" s="284"/>
      <c r="I382" s="284"/>
      <c r="J382" s="283"/>
      <c r="K382" s="283"/>
      <c r="L382" s="283"/>
      <c r="M382" s="246"/>
      <c r="N382" s="223"/>
      <c r="Q382" s="281"/>
      <c r="R382" s="284"/>
      <c r="S382" s="284"/>
      <c r="T382" s="284"/>
      <c r="U382" s="284"/>
      <c r="V382" s="284"/>
      <c r="W382" s="284"/>
      <c r="X382" s="284"/>
      <c r="Y382" s="304"/>
      <c r="Z382" s="283"/>
      <c r="AA382" s="283"/>
      <c r="AB382" s="283"/>
      <c r="AC382" s="246"/>
      <c r="AD382" s="246"/>
      <c r="AE382" s="223"/>
      <c r="AH382" s="281"/>
      <c r="AI382" s="284"/>
      <c r="AJ382" s="284"/>
      <c r="AK382" s="284"/>
      <c r="AL382" s="284"/>
      <c r="AM382" s="284"/>
      <c r="AN382" s="284"/>
      <c r="AO382" s="284"/>
      <c r="AP382" s="304"/>
      <c r="AQ382" s="283"/>
      <c r="AR382" s="283"/>
      <c r="AS382" s="283"/>
      <c r="AT382" s="246"/>
      <c r="AU382" s="246"/>
      <c r="AW382" s="357"/>
      <c r="AX382" s="357"/>
      <c r="AY382" s="357"/>
      <c r="AZ382" s="357"/>
      <c r="BA382" s="357"/>
      <c r="BB382" s="357"/>
      <c r="BC382" s="357"/>
      <c r="BD382" s="357"/>
      <c r="BE382" s="357"/>
      <c r="BF382" s="357"/>
      <c r="BG382" s="357"/>
      <c r="BH382" s="357"/>
      <c r="BI382" s="357"/>
      <c r="BJ382" s="357"/>
      <c r="BK382" s="357"/>
      <c r="BL382" s="357"/>
      <c r="BM382" s="357"/>
      <c r="BN382" s="357"/>
      <c r="BO382" s="357"/>
      <c r="BP382" s="357"/>
      <c r="BQ382" s="357"/>
      <c r="BR382" s="357"/>
      <c r="BS382" s="357"/>
      <c r="BT382" s="357"/>
      <c r="BU382" s="357"/>
      <c r="BV382" s="357"/>
      <c r="BW382" s="357"/>
      <c r="BX382" s="357"/>
      <c r="BY382" s="357"/>
      <c r="BZ382" s="357"/>
      <c r="CA382" s="357"/>
      <c r="CB382" s="357"/>
      <c r="CC382" s="357"/>
      <c r="CD382" s="357"/>
      <c r="CE382" s="357"/>
      <c r="CF382" s="357"/>
      <c r="CG382" s="357"/>
      <c r="CH382" s="357"/>
      <c r="CI382" s="357"/>
      <c r="CJ382" s="357"/>
      <c r="CK382" s="357"/>
      <c r="CL382" s="357"/>
      <c r="CM382" s="357"/>
      <c r="CN382" s="357"/>
      <c r="CO382" s="357"/>
      <c r="CP382" s="357"/>
      <c r="CQ382" s="357"/>
      <c r="CR382" s="357"/>
      <c r="CS382" s="357"/>
      <c r="CT382" s="357"/>
      <c r="CU382" s="357"/>
      <c r="CV382" s="357"/>
      <c r="CW382" s="357"/>
      <c r="CX382" s="357"/>
      <c r="CY382" s="357"/>
      <c r="CZ382" s="357"/>
      <c r="DA382" s="357"/>
      <c r="DB382" s="357"/>
      <c r="DC382" s="357"/>
      <c r="DD382" s="357"/>
      <c r="DE382" s="357"/>
      <c r="DF382" s="357"/>
      <c r="DG382" s="357"/>
      <c r="DH382" s="357"/>
      <c r="DI382" s="357"/>
      <c r="DJ382" s="357"/>
      <c r="DK382" s="357"/>
      <c r="DL382" s="357"/>
      <c r="DM382" s="357"/>
      <c r="DN382" s="357"/>
      <c r="DO382" s="357"/>
      <c r="DP382" s="357"/>
      <c r="DQ382" s="357"/>
      <c r="DR382" s="357"/>
      <c r="DS382" s="357"/>
      <c r="DT382" s="357"/>
      <c r="DU382" s="357"/>
      <c r="DV382" s="357"/>
      <c r="DW382" s="357"/>
      <c r="DX382" s="357"/>
      <c r="DY382" s="357"/>
      <c r="DZ382" s="357"/>
      <c r="EA382" s="357"/>
      <c r="EB382" s="357"/>
      <c r="EC382" s="357"/>
      <c r="ED382" s="357"/>
    </row>
    <row r="383" spans="1:134" ht="3.75" customHeight="1" thickBot="1" x14ac:dyDescent="0.4">
      <c r="A383" s="242"/>
      <c r="B383" s="242"/>
      <c r="C383" s="242"/>
      <c r="D383" s="242"/>
      <c r="E383" s="242"/>
      <c r="F383" s="242"/>
      <c r="G383" s="242"/>
      <c r="H383" s="242"/>
      <c r="I383" s="413"/>
      <c r="J383" s="246"/>
      <c r="K383" s="246"/>
      <c r="L383" s="246"/>
      <c r="M383" s="246"/>
      <c r="N383" s="223"/>
      <c r="P383" s="242"/>
      <c r="Q383" s="242"/>
      <c r="R383" s="242"/>
      <c r="S383" s="242"/>
      <c r="T383" s="242"/>
      <c r="U383" s="242"/>
      <c r="V383" s="242"/>
      <c r="W383" s="242"/>
      <c r="X383" s="413"/>
      <c r="Y383" s="246"/>
      <c r="Z383" s="246"/>
      <c r="AA383" s="246"/>
      <c r="AB383" s="246"/>
      <c r="AC383" s="246"/>
      <c r="AD383" s="246"/>
      <c r="AE383" s="223"/>
      <c r="AG383" s="242"/>
      <c r="AH383" s="242"/>
      <c r="AI383" s="242"/>
      <c r="AJ383" s="242"/>
      <c r="AK383" s="242"/>
      <c r="AL383" s="242"/>
      <c r="AM383" s="242"/>
      <c r="AN383" s="242"/>
      <c r="AO383" s="413"/>
      <c r="AP383" s="246"/>
      <c r="AQ383" s="246"/>
      <c r="AR383" s="246"/>
      <c r="AS383" s="246"/>
      <c r="AT383" s="246"/>
      <c r="AU383" s="246"/>
    </row>
    <row r="384" spans="1:134" x14ac:dyDescent="0.35">
      <c r="A384" s="544" t="s">
        <v>189</v>
      </c>
      <c r="B384" s="545"/>
      <c r="C384" s="545"/>
      <c r="D384" s="545"/>
      <c r="E384" s="545"/>
      <c r="F384" s="545"/>
      <c r="G384" s="545"/>
      <c r="H384" s="545"/>
      <c r="I384" s="545"/>
      <c r="J384" s="244">
        <f>SUM(J381, J367, J361, H354)</f>
        <v>0</v>
      </c>
      <c r="K384" s="244">
        <f>SUM(K381, K367, K361, K354)</f>
        <v>0</v>
      </c>
      <c r="L384" s="244">
        <f>SUM(L381, L367, L361, L354)</f>
        <v>0</v>
      </c>
      <c r="M384" s="245">
        <f>SUM(J384:L384)</f>
        <v>0</v>
      </c>
      <c r="N384" s="223"/>
      <c r="P384" s="544" t="s">
        <v>182</v>
      </c>
      <c r="Q384" s="545"/>
      <c r="R384" s="545"/>
      <c r="S384" s="545"/>
      <c r="T384" s="545"/>
      <c r="U384" s="545"/>
      <c r="V384" s="545"/>
      <c r="W384" s="545"/>
      <c r="X384" s="545"/>
      <c r="Y384" s="199">
        <f t="shared" ref="Y384:Y385" si="353">AU304</f>
        <v>0</v>
      </c>
      <c r="Z384" s="300">
        <f>SUM(Z381, Z367, Z361, X354)</f>
        <v>0</v>
      </c>
      <c r="AA384" s="300">
        <f>SUM(AA381, AA367, AA361, AA354)</f>
        <v>0</v>
      </c>
      <c r="AB384" s="300">
        <f>SUM(AB381, AB367, AB361, AB354, )</f>
        <v>0</v>
      </c>
      <c r="AC384" s="300">
        <f t="shared" ref="AC384" si="354">SUM(Z384:AB384)</f>
        <v>0</v>
      </c>
      <c r="AD384" s="301">
        <f>M384-AC384</f>
        <v>0</v>
      </c>
      <c r="AE384" s="246"/>
      <c r="AG384" s="544" t="s">
        <v>182</v>
      </c>
      <c r="AH384" s="545"/>
      <c r="AI384" s="545"/>
      <c r="AJ384" s="545"/>
      <c r="AK384" s="545"/>
      <c r="AL384" s="545"/>
      <c r="AM384" s="545"/>
      <c r="AN384" s="545"/>
      <c r="AO384" s="545"/>
      <c r="AP384" s="205">
        <f t="shared" ref="AP384:AP385" si="355">AU304</f>
        <v>0</v>
      </c>
      <c r="AQ384" s="286">
        <f>SUM( AQ381, AQ367, AQ361, AO354)</f>
        <v>0</v>
      </c>
      <c r="AR384" s="286">
        <f>SUM( AR381, AR367, AR361, AR354)</f>
        <v>0</v>
      </c>
      <c r="AS384" s="286">
        <f>SUM(AS381, AS367, AS361, AS354, )</f>
        <v>0</v>
      </c>
      <c r="AT384" s="286">
        <f t="shared" ref="AT384" si="356">SUM(AQ384:AS384)</f>
        <v>0</v>
      </c>
      <c r="AU384" s="287">
        <f>IF($S$393&lt;&gt;0, AC384+AP384-AT384, M384+AP384-AT384)</f>
        <v>0</v>
      </c>
      <c r="AV384" s="246"/>
    </row>
    <row r="385" spans="1:134" ht="16" thickBot="1" x14ac:dyDescent="0.4">
      <c r="A385" s="540" t="s">
        <v>183</v>
      </c>
      <c r="B385" s="541"/>
      <c r="C385" s="541"/>
      <c r="D385" s="541"/>
      <c r="E385" s="541"/>
      <c r="F385" s="541"/>
      <c r="G385" s="541"/>
      <c r="H385" s="541"/>
      <c r="I385" s="541"/>
      <c r="J385" s="593">
        <f>SUM(K381, L381, K367, L367, K361, L361, K354, L354)</f>
        <v>0</v>
      </c>
      <c r="K385" s="593"/>
      <c r="L385" s="593"/>
      <c r="M385" s="594"/>
      <c r="N385" s="223"/>
      <c r="P385" s="540" t="s">
        <v>183</v>
      </c>
      <c r="Q385" s="541"/>
      <c r="R385" s="541"/>
      <c r="S385" s="541"/>
      <c r="T385" s="541"/>
      <c r="U385" s="541"/>
      <c r="V385" s="541"/>
      <c r="W385" s="541"/>
      <c r="X385" s="541"/>
      <c r="Y385" s="200">
        <f t="shared" si="353"/>
        <v>0</v>
      </c>
      <c r="Z385" s="588">
        <f>SUM(AA381, AB381, AA367, AB367, AA361, AB361, AA354, AB354)</f>
        <v>0</v>
      </c>
      <c r="AA385" s="588"/>
      <c r="AB385" s="588"/>
      <c r="AC385" s="588"/>
      <c r="AD385" s="330">
        <f>M385-Z385</f>
        <v>0</v>
      </c>
      <c r="AE385" s="223"/>
      <c r="AG385" s="540" t="s">
        <v>183</v>
      </c>
      <c r="AH385" s="541"/>
      <c r="AI385" s="541"/>
      <c r="AJ385" s="541"/>
      <c r="AK385" s="541"/>
      <c r="AL385" s="541"/>
      <c r="AM385" s="541"/>
      <c r="AN385" s="541"/>
      <c r="AO385" s="541"/>
      <c r="AP385" s="306">
        <f t="shared" si="355"/>
        <v>0</v>
      </c>
      <c r="AQ385" s="539">
        <f>SUM(AR381, AS381, AR367, AS367, AR361, AS361, AR354, AS354)</f>
        <v>0</v>
      </c>
      <c r="AR385" s="539"/>
      <c r="AS385" s="539"/>
      <c r="AT385" s="539"/>
      <c r="AU385" s="276">
        <f>IF($S$393&lt;&gt;0, AC385+AP385-AQ385, M385+AP385-AQ385)</f>
        <v>0</v>
      </c>
    </row>
    <row r="386" spans="1:134" s="224" customFormat="1" ht="16" thickBot="1" x14ac:dyDescent="0.4">
      <c r="A386" s="358"/>
      <c r="B386" s="413"/>
      <c r="C386" s="413"/>
      <c r="D386" s="413"/>
      <c r="E386" s="413"/>
      <c r="F386" s="413"/>
      <c r="G386" s="413"/>
      <c r="H386" s="413"/>
      <c r="I386" s="413"/>
      <c r="J386" s="258"/>
      <c r="K386" s="258"/>
      <c r="L386" s="258"/>
      <c r="M386" s="358"/>
      <c r="N386" s="223"/>
      <c r="O386" s="357"/>
      <c r="P386" s="358"/>
      <c r="Q386" s="413"/>
      <c r="R386" s="413"/>
      <c r="S386" s="413"/>
      <c r="T386" s="413"/>
      <c r="U386" s="413"/>
      <c r="V386" s="413"/>
      <c r="W386" s="413"/>
      <c r="X386" s="413"/>
      <c r="Y386" s="258"/>
      <c r="Z386" s="258"/>
      <c r="AA386" s="258"/>
      <c r="AB386" s="358"/>
      <c r="AC386" s="358"/>
      <c r="AD386" s="358"/>
      <c r="AE386" s="223"/>
      <c r="AF386" s="357"/>
      <c r="AG386" s="358"/>
      <c r="AH386" s="413"/>
      <c r="AI386" s="413"/>
      <c r="AJ386" s="413"/>
      <c r="AK386" s="413"/>
      <c r="AL386" s="413"/>
      <c r="AM386" s="413"/>
      <c r="AN386" s="413"/>
      <c r="AO386" s="413"/>
      <c r="AP386" s="258"/>
      <c r="AQ386" s="258"/>
      <c r="AR386" s="258"/>
      <c r="AS386" s="358"/>
      <c r="AT386" s="358"/>
      <c r="AU386" s="358"/>
      <c r="AV386" s="357"/>
      <c r="AW386" s="357"/>
      <c r="AX386" s="357"/>
      <c r="AY386" s="357"/>
      <c r="AZ386" s="357"/>
      <c r="BA386" s="357"/>
      <c r="BB386" s="357"/>
      <c r="BC386" s="357"/>
      <c r="BD386" s="357"/>
      <c r="BE386" s="357"/>
      <c r="BF386" s="357"/>
      <c r="BG386" s="357"/>
      <c r="BH386" s="357"/>
      <c r="BI386" s="357"/>
      <c r="BJ386" s="357"/>
      <c r="BK386" s="357"/>
      <c r="BL386" s="357"/>
      <c r="BM386" s="357"/>
      <c r="BN386" s="357"/>
      <c r="BO386" s="357"/>
      <c r="BP386" s="357"/>
      <c r="BQ386" s="357"/>
      <c r="BR386" s="357"/>
      <c r="BS386" s="357"/>
      <c r="BT386" s="357"/>
      <c r="BU386" s="357"/>
      <c r="BV386" s="357"/>
      <c r="BW386" s="357"/>
      <c r="BX386" s="357"/>
      <c r="BY386" s="357"/>
      <c r="BZ386" s="357"/>
      <c r="CA386" s="357"/>
      <c r="CB386" s="357"/>
      <c r="CC386" s="357"/>
      <c r="CD386" s="357"/>
      <c r="CE386" s="357"/>
      <c r="CF386" s="357"/>
      <c r="CG386" s="357"/>
      <c r="CH386" s="357"/>
      <c r="CI386" s="357"/>
      <c r="CJ386" s="357"/>
      <c r="CK386" s="357"/>
      <c r="CL386" s="357"/>
      <c r="CM386" s="357"/>
      <c r="CN386" s="357"/>
      <c r="CO386" s="357"/>
      <c r="CP386" s="357"/>
      <c r="CQ386" s="357"/>
      <c r="CR386" s="357"/>
      <c r="CS386" s="357"/>
      <c r="CT386" s="357"/>
      <c r="CU386" s="357"/>
      <c r="CV386" s="357"/>
      <c r="CW386" s="357"/>
      <c r="CX386" s="357"/>
      <c r="CY386" s="357"/>
      <c r="CZ386" s="357"/>
      <c r="DA386" s="357"/>
      <c r="DB386" s="357"/>
      <c r="DC386" s="357"/>
      <c r="DD386" s="357"/>
      <c r="DE386" s="357"/>
      <c r="DF386" s="357"/>
      <c r="DG386" s="357"/>
      <c r="DH386" s="357"/>
      <c r="DI386" s="357"/>
      <c r="DJ386" s="357"/>
      <c r="DK386" s="357"/>
      <c r="DL386" s="357"/>
      <c r="DM386" s="357"/>
      <c r="DN386" s="357"/>
      <c r="DO386" s="357"/>
      <c r="DP386" s="357"/>
      <c r="DQ386" s="357"/>
      <c r="DR386" s="357"/>
      <c r="DS386" s="357"/>
      <c r="DT386" s="357"/>
      <c r="DU386" s="357"/>
      <c r="DV386" s="357"/>
      <c r="DW386" s="357"/>
      <c r="DX386" s="357"/>
      <c r="DY386" s="357"/>
      <c r="DZ386" s="357"/>
      <c r="EA386" s="357"/>
      <c r="EB386" s="357"/>
      <c r="EC386" s="357"/>
      <c r="ED386" s="357"/>
    </row>
    <row r="387" spans="1:134" s="242" customFormat="1" x14ac:dyDescent="0.35">
      <c r="A387" s="502" t="s">
        <v>100</v>
      </c>
      <c r="B387" s="503"/>
      <c r="C387" s="503"/>
      <c r="D387" s="503"/>
      <c r="E387" s="503"/>
      <c r="F387" s="503"/>
      <c r="G387" s="503"/>
      <c r="H387" s="503"/>
      <c r="I387" s="503"/>
      <c r="J387" s="425" t="s">
        <v>17</v>
      </c>
      <c r="K387" s="542" t="s">
        <v>4</v>
      </c>
      <c r="L387" s="542"/>
      <c r="M387" s="418" t="s">
        <v>49</v>
      </c>
      <c r="N387" s="261"/>
      <c r="P387" s="502" t="s">
        <v>100</v>
      </c>
      <c r="Q387" s="503"/>
      <c r="R387" s="503"/>
      <c r="S387" s="503"/>
      <c r="T387" s="503"/>
      <c r="U387" s="503"/>
      <c r="V387" s="503"/>
      <c r="W387" s="503"/>
      <c r="X387" s="503"/>
      <c r="Y387" s="414" t="s">
        <v>263</v>
      </c>
      <c r="Z387" s="425" t="s">
        <v>77</v>
      </c>
      <c r="AA387" s="542" t="s">
        <v>4</v>
      </c>
      <c r="AB387" s="542"/>
      <c r="AC387" s="414" t="s">
        <v>18</v>
      </c>
      <c r="AD387" s="268" t="s">
        <v>114</v>
      </c>
      <c r="AE387" s="261"/>
      <c r="AG387" s="502" t="s">
        <v>100</v>
      </c>
      <c r="AH387" s="503"/>
      <c r="AI387" s="503"/>
      <c r="AJ387" s="503"/>
      <c r="AK387" s="503"/>
      <c r="AL387" s="503"/>
      <c r="AM387" s="503"/>
      <c r="AN387" s="503"/>
      <c r="AO387" s="503"/>
      <c r="AP387" s="414" t="s">
        <v>263</v>
      </c>
      <c r="AQ387" s="425" t="s">
        <v>212</v>
      </c>
      <c r="AR387" s="542" t="s">
        <v>4</v>
      </c>
      <c r="AS387" s="542"/>
      <c r="AT387" s="414" t="s">
        <v>214</v>
      </c>
      <c r="AU387" s="268" t="s">
        <v>266</v>
      </c>
      <c r="AW387" s="357"/>
      <c r="AX387" s="357"/>
      <c r="AY387" s="357"/>
      <c r="AZ387" s="357"/>
      <c r="BA387" s="357"/>
      <c r="BB387" s="357"/>
      <c r="BC387" s="357"/>
      <c r="BD387" s="357"/>
      <c r="BE387" s="357"/>
      <c r="BF387" s="357"/>
      <c r="BG387" s="357"/>
      <c r="BH387" s="357"/>
      <c r="BI387" s="357"/>
      <c r="BJ387" s="357"/>
      <c r="BK387" s="357"/>
      <c r="BL387" s="357"/>
      <c r="BM387" s="357"/>
      <c r="BN387" s="357"/>
      <c r="BO387" s="357"/>
      <c r="BP387" s="357"/>
      <c r="BQ387" s="357"/>
      <c r="BR387" s="357"/>
      <c r="BS387" s="357"/>
      <c r="BT387" s="357"/>
      <c r="BU387" s="357"/>
      <c r="BV387" s="357"/>
      <c r="BW387" s="357"/>
      <c r="BX387" s="357"/>
      <c r="BY387" s="357"/>
      <c r="BZ387" s="357"/>
      <c r="CA387" s="357"/>
      <c r="CB387" s="357"/>
      <c r="CC387" s="357"/>
      <c r="CD387" s="357"/>
      <c r="CE387" s="357"/>
      <c r="CF387" s="357"/>
      <c r="CG387" s="357"/>
      <c r="CH387" s="357"/>
      <c r="CI387" s="357"/>
      <c r="CJ387" s="357"/>
      <c r="CK387" s="357"/>
      <c r="CL387" s="357"/>
      <c r="CM387" s="357"/>
      <c r="CN387" s="357"/>
      <c r="CO387" s="357"/>
      <c r="CP387" s="357"/>
      <c r="CQ387" s="357"/>
      <c r="CR387" s="357"/>
      <c r="CS387" s="357"/>
      <c r="CT387" s="357"/>
      <c r="CU387" s="357"/>
      <c r="CV387" s="357"/>
      <c r="CW387" s="357"/>
      <c r="CX387" s="357"/>
      <c r="CY387" s="357"/>
      <c r="CZ387" s="357"/>
      <c r="DA387" s="357"/>
      <c r="DB387" s="357"/>
      <c r="DC387" s="357"/>
      <c r="DD387" s="357"/>
      <c r="DE387" s="357"/>
      <c r="DF387" s="357"/>
      <c r="DG387" s="357"/>
      <c r="DH387" s="357"/>
      <c r="DI387" s="357"/>
      <c r="DJ387" s="357"/>
      <c r="DK387" s="357"/>
      <c r="DL387" s="357"/>
      <c r="DM387" s="357"/>
      <c r="DN387" s="357"/>
      <c r="DO387" s="357"/>
      <c r="DP387" s="357"/>
      <c r="DQ387" s="357"/>
      <c r="DR387" s="357"/>
      <c r="DS387" s="357"/>
      <c r="DT387" s="357"/>
      <c r="DU387" s="357"/>
      <c r="DV387" s="357"/>
      <c r="DW387" s="357"/>
      <c r="DX387" s="357"/>
      <c r="DY387" s="357"/>
      <c r="DZ387" s="357"/>
      <c r="EA387" s="357"/>
      <c r="EB387" s="357"/>
      <c r="EC387" s="357"/>
      <c r="ED387" s="357"/>
    </row>
    <row r="388" spans="1:134" ht="16" thickBot="1" x14ac:dyDescent="0.4">
      <c r="A388" s="540" t="s">
        <v>37</v>
      </c>
      <c r="B388" s="541"/>
      <c r="C388" s="541"/>
      <c r="D388" s="541"/>
      <c r="E388" s="541"/>
      <c r="F388" s="541"/>
      <c r="G388" s="541"/>
      <c r="H388" s="541"/>
      <c r="I388" s="541"/>
      <c r="J388" s="243">
        <f>(SUM(J381, J367, J361, H354))*'Cumulative Budget'!$G$36</f>
        <v>0</v>
      </c>
      <c r="K388" s="593">
        <f>(SUM(K381, L381, K367, L367, K361, L361, K354, L354))*'Cumulative Budget'!$G$36</f>
        <v>0</v>
      </c>
      <c r="L388" s="593"/>
      <c r="M388" s="237">
        <f t="shared" ref="M388" si="357">SUM(J388:L388)</f>
        <v>0</v>
      </c>
      <c r="N388" s="223"/>
      <c r="P388" s="540" t="s">
        <v>37</v>
      </c>
      <c r="Q388" s="541"/>
      <c r="R388" s="541"/>
      <c r="S388" s="541"/>
      <c r="T388" s="541"/>
      <c r="U388" s="541"/>
      <c r="V388" s="541"/>
      <c r="W388" s="541"/>
      <c r="X388" s="541"/>
      <c r="Y388" s="200">
        <f t="shared" ref="Y388" si="358">AU308</f>
        <v>0</v>
      </c>
      <c r="Z388" s="302">
        <f>(SUM(Z381, Z367, Z361, X354))*'Cumulative Budget'!$G$36</f>
        <v>0</v>
      </c>
      <c r="AA388" s="588">
        <f>(SUM(AA381, AB381, AA367, AB367, AA361, AB361, AA354, AB354))*'Cumulative Budget'!$G$36</f>
        <v>0</v>
      </c>
      <c r="AB388" s="588"/>
      <c r="AC388" s="293">
        <f t="shared" ref="AC388" si="359">SUM(Z388:AB388)</f>
        <v>0</v>
      </c>
      <c r="AD388" s="294">
        <f t="shared" ref="AD388" si="360">M388-AC388</f>
        <v>0</v>
      </c>
      <c r="AE388" s="223"/>
      <c r="AG388" s="540" t="s">
        <v>37</v>
      </c>
      <c r="AH388" s="541"/>
      <c r="AI388" s="541"/>
      <c r="AJ388" s="541"/>
      <c r="AK388" s="541"/>
      <c r="AL388" s="541"/>
      <c r="AM388" s="541"/>
      <c r="AN388" s="541"/>
      <c r="AO388" s="541"/>
      <c r="AP388" s="306">
        <f t="shared" ref="AP388:AP390" si="361">AU308</f>
        <v>0</v>
      </c>
      <c r="AQ388" s="443">
        <v>0</v>
      </c>
      <c r="AR388" s="563">
        <v>0</v>
      </c>
      <c r="AS388" s="563"/>
      <c r="AT388" s="275">
        <f>SUM(AQ388:AS388)</f>
        <v>0</v>
      </c>
      <c r="AU388" s="276">
        <f>IF($S$393&lt;&gt;0, AC388+AP388-AT388, M388+AP388-AT388)</f>
        <v>0</v>
      </c>
    </row>
    <row r="389" spans="1:134" s="358" customFormat="1" ht="16" thickBot="1" x14ac:dyDescent="0.4">
      <c r="A389" s="359" t="s">
        <v>99</v>
      </c>
      <c r="B389" s="359"/>
      <c r="J389" s="233"/>
      <c r="K389" s="233"/>
      <c r="L389" s="233"/>
      <c r="M389" s="233"/>
      <c r="N389" s="223"/>
      <c r="O389" s="357"/>
      <c r="P389" s="359" t="s">
        <v>99</v>
      </c>
      <c r="Q389" s="359"/>
      <c r="Z389" s="233"/>
      <c r="AA389" s="233"/>
      <c r="AB389" s="233"/>
      <c r="AC389" s="233"/>
      <c r="AD389" s="233"/>
      <c r="AE389" s="223"/>
      <c r="AG389" s="359" t="s">
        <v>99</v>
      </c>
      <c r="AH389" s="359"/>
      <c r="AQ389" s="233"/>
      <c r="AR389" s="233"/>
      <c r="AS389" s="233"/>
      <c r="AT389" s="233"/>
      <c r="AU389" s="233"/>
      <c r="AV389" s="357"/>
      <c r="AW389" s="357"/>
      <c r="AX389" s="357"/>
      <c r="AY389" s="357"/>
      <c r="AZ389" s="357"/>
      <c r="BA389" s="357"/>
      <c r="BB389" s="357"/>
      <c r="BC389" s="357"/>
      <c r="BD389" s="357"/>
      <c r="BE389" s="357"/>
      <c r="BF389" s="357"/>
      <c r="BG389" s="357"/>
      <c r="BH389" s="357"/>
      <c r="BI389" s="357"/>
      <c r="BJ389" s="357"/>
      <c r="BK389" s="357"/>
      <c r="BL389" s="357"/>
      <c r="BM389" s="357"/>
      <c r="BN389" s="357"/>
      <c r="BO389" s="357"/>
      <c r="BP389" s="357"/>
      <c r="BQ389" s="357"/>
      <c r="BR389" s="357"/>
      <c r="BS389" s="357"/>
      <c r="BT389" s="357"/>
      <c r="BU389" s="357"/>
      <c r="BV389" s="357"/>
      <c r="BW389" s="357"/>
      <c r="BX389" s="357"/>
      <c r="BY389" s="357"/>
      <c r="BZ389" s="357"/>
      <c r="CA389" s="357"/>
      <c r="CB389" s="357"/>
      <c r="CC389" s="357"/>
      <c r="CD389" s="357"/>
      <c r="CE389" s="357"/>
      <c r="CF389" s="357"/>
      <c r="CG389" s="357"/>
      <c r="CH389" s="357"/>
      <c r="CI389" s="357"/>
      <c r="CJ389" s="357"/>
      <c r="CK389" s="357"/>
      <c r="CL389" s="357"/>
      <c r="CM389" s="357"/>
      <c r="CN389" s="357"/>
      <c r="CO389" s="357"/>
      <c r="CP389" s="357"/>
      <c r="CQ389" s="357"/>
      <c r="CR389" s="357"/>
      <c r="CS389" s="357"/>
      <c r="CT389" s="357"/>
      <c r="CU389" s="357"/>
      <c r="CV389" s="357"/>
      <c r="CW389" s="357"/>
      <c r="CX389" s="357"/>
      <c r="CY389" s="357"/>
      <c r="CZ389" s="357"/>
      <c r="DA389" s="357"/>
      <c r="DB389" s="357"/>
      <c r="DC389" s="357"/>
      <c r="DD389" s="357"/>
      <c r="DE389" s="357"/>
      <c r="DF389" s="357"/>
      <c r="DG389" s="357"/>
      <c r="DH389" s="357"/>
      <c r="DI389" s="357"/>
      <c r="DJ389" s="357"/>
      <c r="DK389" s="357"/>
      <c r="DL389" s="357"/>
      <c r="DM389" s="357"/>
      <c r="DN389" s="357"/>
      <c r="DO389" s="357"/>
      <c r="DP389" s="357"/>
      <c r="DQ389" s="357"/>
      <c r="DR389" s="357"/>
      <c r="DS389" s="357"/>
      <c r="DT389" s="357"/>
      <c r="DU389" s="357"/>
      <c r="DV389" s="357"/>
      <c r="DW389" s="357"/>
      <c r="DX389" s="357"/>
      <c r="DY389" s="357"/>
      <c r="DZ389" s="357"/>
      <c r="EA389" s="357"/>
      <c r="EB389" s="357"/>
      <c r="EC389" s="357"/>
      <c r="ED389" s="357"/>
    </row>
    <row r="390" spans="1:134" s="331" customFormat="1" ht="16" thickBot="1" x14ac:dyDescent="0.4">
      <c r="A390" s="621" t="s">
        <v>101</v>
      </c>
      <c r="B390" s="622"/>
      <c r="C390" s="622"/>
      <c r="D390" s="622"/>
      <c r="E390" s="622"/>
      <c r="F390" s="622"/>
      <c r="G390" s="622"/>
      <c r="H390" s="622"/>
      <c r="I390" s="622"/>
      <c r="J390" s="239">
        <f xml:space="preserve"> SUM(J388, J381, J367, J361, H354)</f>
        <v>0</v>
      </c>
      <c r="K390" s="211">
        <f xml:space="preserve"> SUM(K388, K381, K367, K361, K354)</f>
        <v>0</v>
      </c>
      <c r="L390" s="239">
        <f xml:space="preserve"> SUM(L381, L367, L361, L354)</f>
        <v>0</v>
      </c>
      <c r="M390" s="240">
        <f>SUM(J390:L390)</f>
        <v>0</v>
      </c>
      <c r="N390" s="246"/>
      <c r="P390" s="589" t="s">
        <v>101</v>
      </c>
      <c r="Q390" s="590"/>
      <c r="R390" s="590"/>
      <c r="S390" s="590"/>
      <c r="T390" s="590"/>
      <c r="U390" s="590"/>
      <c r="V390" s="590"/>
      <c r="W390" s="590"/>
      <c r="X390" s="590"/>
      <c r="Y390" s="201">
        <f t="shared" ref="Y390" si="362">AU310</f>
        <v>0</v>
      </c>
      <c r="Z390" s="303">
        <f xml:space="preserve"> SUM(Z388, Z381, Z367, Z361, X354)</f>
        <v>0</v>
      </c>
      <c r="AA390" s="212">
        <f xml:space="preserve"> SUM(AA388, AA381, AA367, AA361, AA354)</f>
        <v>0</v>
      </c>
      <c r="AB390" s="303">
        <f xml:space="preserve"> SUM(AB381, AB367, AB361, AB354)</f>
        <v>0</v>
      </c>
      <c r="AC390" s="297">
        <f>SUM(Z390:AB390)</f>
        <v>0</v>
      </c>
      <c r="AD390" s="298">
        <f t="shared" ref="AD390" si="363">M390-AC390</f>
        <v>0</v>
      </c>
      <c r="AE390" s="246"/>
      <c r="AG390" s="564" t="s">
        <v>101</v>
      </c>
      <c r="AH390" s="565"/>
      <c r="AI390" s="565"/>
      <c r="AJ390" s="565"/>
      <c r="AK390" s="565"/>
      <c r="AL390" s="565"/>
      <c r="AM390" s="565"/>
      <c r="AN390" s="565"/>
      <c r="AO390" s="565"/>
      <c r="AP390" s="206">
        <f t="shared" si="361"/>
        <v>0</v>
      </c>
      <c r="AQ390" s="288">
        <f xml:space="preserve"> SUM(AQ388, AQ381, AQ367, AQ361, AO354)</f>
        <v>0</v>
      </c>
      <c r="AR390" s="213">
        <f xml:space="preserve"> SUM(AR388, AR381, AR367, AR361, AR354)</f>
        <v>0</v>
      </c>
      <c r="AS390" s="288">
        <f xml:space="preserve"> SUM(AS381, AS367, AS361, AS354)</f>
        <v>0</v>
      </c>
      <c r="AT390" s="279">
        <f>SUM(AQ390:AS390)</f>
        <v>0</v>
      </c>
      <c r="AU390" s="280">
        <f>IF($S$393&lt;&gt;0, AC390+AP390-AT390, M390+AP390-AT390)</f>
        <v>0</v>
      </c>
    </row>
    <row r="391" spans="1:134" x14ac:dyDescent="0.35">
      <c r="F391" s="357"/>
      <c r="G391" s="357"/>
      <c r="N391" s="223"/>
    </row>
    <row r="392" spans="1:134" ht="16" thickBot="1" x14ac:dyDescent="0.4">
      <c r="F392" s="357"/>
      <c r="G392" s="357"/>
      <c r="P392" s="270"/>
      <c r="Q392" s="270"/>
      <c r="R392" s="270"/>
      <c r="S392" s="270"/>
      <c r="T392" s="270"/>
      <c r="U392" s="270"/>
      <c r="V392" s="270"/>
      <c r="AG392" s="270"/>
      <c r="AH392" s="270"/>
      <c r="AI392" s="270"/>
      <c r="AJ392" s="270"/>
      <c r="AK392" s="270"/>
      <c r="AL392" s="270"/>
      <c r="AM392" s="270"/>
    </row>
    <row r="393" spans="1:134" x14ac:dyDescent="0.35">
      <c r="B393" s="576" t="s">
        <v>242</v>
      </c>
      <c r="C393" s="577"/>
      <c r="D393" s="264">
        <f>J390</f>
        <v>0</v>
      </c>
      <c r="F393" s="357"/>
      <c r="G393" s="357"/>
      <c r="O393" s="309"/>
      <c r="P393" s="583" t="s">
        <v>242</v>
      </c>
      <c r="Q393" s="584"/>
      <c r="R393" s="584"/>
      <c r="S393" s="202">
        <f>Z390</f>
        <v>0</v>
      </c>
      <c r="T393" s="584" t="s">
        <v>104</v>
      </c>
      <c r="U393" s="584"/>
      <c r="V393" s="160">
        <f>D393-S393</f>
        <v>0</v>
      </c>
      <c r="W393" s="430"/>
      <c r="X393" s="601"/>
      <c r="Y393" s="601"/>
      <c r="Z393" s="430"/>
      <c r="AA393" s="430"/>
      <c r="AF393" s="309"/>
      <c r="AG393" s="609" t="s">
        <v>191</v>
      </c>
      <c r="AH393" s="554"/>
      <c r="AI393" s="605">
        <f>AQ390</f>
        <v>0</v>
      </c>
      <c r="AJ393" s="605"/>
      <c r="AK393" s="554" t="s">
        <v>196</v>
      </c>
      <c r="AL393" s="554"/>
      <c r="AM393" s="287">
        <f>IF($S$73&lt;&gt;0, S393+'Year 1'!AM449-AI393, D393+'Year 1'!AM449-AI393)</f>
        <v>0</v>
      </c>
      <c r="AO393" s="315" t="s">
        <v>89</v>
      </c>
      <c r="AP393" s="556"/>
      <c r="AQ393" s="556"/>
      <c r="AR393" s="556" t="s">
        <v>90</v>
      </c>
      <c r="AS393" s="612"/>
    </row>
    <row r="394" spans="1:134" x14ac:dyDescent="0.35">
      <c r="B394" s="535" t="s">
        <v>243</v>
      </c>
      <c r="C394" s="536"/>
      <c r="D394" s="390">
        <f>K390</f>
        <v>0</v>
      </c>
      <c r="F394" s="357"/>
      <c r="G394" s="357"/>
      <c r="O394" s="309"/>
      <c r="P394" s="585" t="s">
        <v>243</v>
      </c>
      <c r="Q394" s="586"/>
      <c r="R394" s="586"/>
      <c r="S394" s="189">
        <f>AA390</f>
        <v>0</v>
      </c>
      <c r="T394" s="586" t="s">
        <v>105</v>
      </c>
      <c r="U394" s="586"/>
      <c r="V394" s="161">
        <f>D394-S394</f>
        <v>0</v>
      </c>
      <c r="W394" s="430"/>
      <c r="X394" s="604"/>
      <c r="Y394" s="604"/>
      <c r="Z394" s="604"/>
      <c r="AA394" s="604"/>
      <c r="AF394" s="309"/>
      <c r="AG394" s="549" t="s">
        <v>192</v>
      </c>
      <c r="AH394" s="550"/>
      <c r="AI394" s="606">
        <f>AR390</f>
        <v>0</v>
      </c>
      <c r="AJ394" s="606"/>
      <c r="AK394" s="550" t="s">
        <v>197</v>
      </c>
      <c r="AL394" s="550"/>
      <c r="AM394" s="278">
        <f>IF($S$73&lt;&gt;0, S394+'Year 1'!AM450-AI394, D394+'Year 1'!AM450-AI394)</f>
        <v>0</v>
      </c>
      <c r="AO394" s="314" t="s">
        <v>91</v>
      </c>
      <c r="AP394" s="532"/>
      <c r="AQ394" s="532"/>
      <c r="AR394" s="532"/>
      <c r="AS394" s="562"/>
    </row>
    <row r="395" spans="1:134" ht="16" thickBot="1" x14ac:dyDescent="0.4">
      <c r="B395" s="535" t="s">
        <v>139</v>
      </c>
      <c r="C395" s="536"/>
      <c r="D395" s="265">
        <f>L390</f>
        <v>0</v>
      </c>
      <c r="F395" s="357"/>
      <c r="G395" s="357"/>
      <c r="O395" s="309"/>
      <c r="P395" s="585" t="s">
        <v>139</v>
      </c>
      <c r="Q395" s="586"/>
      <c r="R395" s="586"/>
      <c r="S395" s="189">
        <f>AB390</f>
        <v>0</v>
      </c>
      <c r="T395" s="586" t="s">
        <v>106</v>
      </c>
      <c r="U395" s="586"/>
      <c r="V395" s="161">
        <f>D395-S395</f>
        <v>0</v>
      </c>
      <c r="W395" s="430"/>
      <c r="X395" s="601"/>
      <c r="Y395" s="601"/>
      <c r="Z395" s="430"/>
      <c r="AA395" s="430"/>
      <c r="AF395" s="309"/>
      <c r="AG395" s="549" t="s">
        <v>193</v>
      </c>
      <c r="AH395" s="550"/>
      <c r="AI395" s="606">
        <f>AS390</f>
        <v>0</v>
      </c>
      <c r="AJ395" s="606"/>
      <c r="AK395" s="550" t="s">
        <v>198</v>
      </c>
      <c r="AL395" s="550"/>
      <c r="AM395" s="278">
        <f>IF($S$73&lt;&gt;0, S395+'Year 1'!AM451-AI395, D395+'Year 1'!AM451-AI395)</f>
        <v>0</v>
      </c>
      <c r="AO395" s="318" t="s">
        <v>92</v>
      </c>
      <c r="AP395" s="557"/>
      <c r="AQ395" s="557"/>
      <c r="AR395" s="557" t="s">
        <v>90</v>
      </c>
      <c r="AS395" s="613"/>
    </row>
    <row r="396" spans="1:134" ht="16" thickBot="1" x14ac:dyDescent="0.4">
      <c r="B396" s="535" t="s">
        <v>244</v>
      </c>
      <c r="C396" s="536"/>
      <c r="D396" s="390">
        <f>K390+L390</f>
        <v>0</v>
      </c>
      <c r="F396" s="357"/>
      <c r="G396" s="357"/>
      <c r="O396" s="309"/>
      <c r="P396" s="585" t="s">
        <v>244</v>
      </c>
      <c r="Q396" s="586"/>
      <c r="R396" s="586"/>
      <c r="S396" s="189">
        <f>SUM(S394:S395)</f>
        <v>0</v>
      </c>
      <c r="T396" s="586" t="s">
        <v>107</v>
      </c>
      <c r="U396" s="586"/>
      <c r="V396" s="161">
        <f>D396-S396</f>
        <v>0</v>
      </c>
      <c r="W396" s="431"/>
      <c r="X396" s="431"/>
      <c r="Y396" s="431"/>
      <c r="Z396" s="431"/>
      <c r="AA396" s="431"/>
      <c r="AF396" s="309"/>
      <c r="AG396" s="549" t="s">
        <v>194</v>
      </c>
      <c r="AH396" s="550"/>
      <c r="AI396" s="606">
        <f>SUM(AI394:AI395)</f>
        <v>0</v>
      </c>
      <c r="AJ396" s="606"/>
      <c r="AK396" s="550" t="s">
        <v>200</v>
      </c>
      <c r="AL396" s="550"/>
      <c r="AM396" s="278">
        <f>IF($S$73&lt;&gt;0, S396+'Year 1'!AM452-AI396, D396+'Year 1'!AM452-AI396)</f>
        <v>0</v>
      </c>
      <c r="AO396" s="431"/>
      <c r="AP396" s="431"/>
      <c r="AQ396" s="431"/>
      <c r="AR396" s="431"/>
      <c r="AS396" s="431"/>
    </row>
    <row r="397" spans="1:134" ht="16" thickBot="1" x14ac:dyDescent="0.4">
      <c r="B397" s="535" t="s">
        <v>245</v>
      </c>
      <c r="C397" s="536"/>
      <c r="D397" s="265">
        <f>M390</f>
        <v>0</v>
      </c>
      <c r="F397" s="357"/>
      <c r="G397" s="357"/>
      <c r="O397" s="309"/>
      <c r="P397" s="585" t="s">
        <v>245</v>
      </c>
      <c r="Q397" s="586"/>
      <c r="R397" s="586"/>
      <c r="S397" s="189">
        <f>AC390</f>
        <v>0</v>
      </c>
      <c r="T397" s="580" t="s">
        <v>108</v>
      </c>
      <c r="U397" s="580"/>
      <c r="V397" s="352">
        <f>D397-S397</f>
        <v>0</v>
      </c>
      <c r="W397" s="602"/>
      <c r="X397" s="602"/>
      <c r="Y397" s="604"/>
      <c r="Z397" s="604"/>
      <c r="AA397" s="604"/>
      <c r="AB397" s="358"/>
      <c r="AC397" s="358"/>
      <c r="AD397" s="358"/>
      <c r="AF397" s="309"/>
      <c r="AG397" s="549" t="s">
        <v>278</v>
      </c>
      <c r="AH397" s="550"/>
      <c r="AI397" s="606">
        <f>AT390</f>
        <v>0</v>
      </c>
      <c r="AJ397" s="606"/>
      <c r="AK397" s="551" t="s">
        <v>279</v>
      </c>
      <c r="AL397" s="551"/>
      <c r="AM397" s="276">
        <f>IF($S$73&lt;&gt;0, S397+'Year 1'!AM453-AI397, D397+'Year 1'!AM453-AI397)</f>
        <v>0</v>
      </c>
      <c r="AO397" s="428" t="s">
        <v>93</v>
      </c>
      <c r="AP397" s="429"/>
      <c r="AQ397" s="630"/>
      <c r="AR397" s="630"/>
      <c r="AS397" s="631"/>
      <c r="AT397" s="358"/>
      <c r="AU397" s="358"/>
    </row>
    <row r="398" spans="1:134" x14ac:dyDescent="0.35">
      <c r="B398" s="535" t="s">
        <v>174</v>
      </c>
      <c r="C398" s="536"/>
      <c r="D398" s="324" t="e">
        <f>L390/K390</f>
        <v>#DIV/0!</v>
      </c>
      <c r="F398" s="357"/>
      <c r="G398" s="357"/>
      <c r="O398" s="309"/>
      <c r="P398" s="585" t="s">
        <v>174</v>
      </c>
      <c r="Q398" s="586"/>
      <c r="R398" s="586"/>
      <c r="S398" s="203" t="e">
        <f>S395/S394</f>
        <v>#DIV/0!</v>
      </c>
      <c r="T398" s="188"/>
      <c r="U398" s="188"/>
      <c r="V398" s="350"/>
      <c r="W398" s="358"/>
      <c r="X398" s="358"/>
      <c r="Y398" s="358"/>
      <c r="Z398" s="358"/>
      <c r="AA398" s="358"/>
      <c r="AF398" s="309"/>
      <c r="AG398" s="624" t="s">
        <v>208</v>
      </c>
      <c r="AH398" s="617"/>
      <c r="AI398" s="607" t="e">
        <f>AQ388/AQ390</f>
        <v>#DIV/0!</v>
      </c>
      <c r="AJ398" s="608"/>
      <c r="AO398" s="358"/>
      <c r="AP398" s="358"/>
      <c r="AQ398" s="358"/>
      <c r="AR398" s="358"/>
      <c r="AS398" s="358"/>
    </row>
    <row r="399" spans="1:134" ht="16" thickBot="1" x14ac:dyDescent="0.4">
      <c r="B399" s="537" t="s">
        <v>144</v>
      </c>
      <c r="C399" s="538"/>
      <c r="D399" s="266" t="e">
        <f>D402 &amp; D403 &amp; D404</f>
        <v>#DIV/0!</v>
      </c>
      <c r="F399" s="357"/>
      <c r="G399" s="357"/>
      <c r="O399" s="309"/>
      <c r="P399" s="638" t="s">
        <v>144</v>
      </c>
      <c r="Q399" s="580"/>
      <c r="R399" s="580"/>
      <c r="S399" s="204" t="e">
        <f>S402 &amp; S403 &amp; S404</f>
        <v>#DIV/0!</v>
      </c>
      <c r="T399" s="188"/>
      <c r="U399" s="188"/>
      <c r="V399" s="190"/>
      <c r="AF399" s="309"/>
      <c r="AG399" s="625" t="s">
        <v>209</v>
      </c>
      <c r="AH399" s="626"/>
      <c r="AI399" s="627" t="e">
        <f>AR388/(AR390+AS390)</f>
        <v>#DIV/0!</v>
      </c>
      <c r="AJ399" s="628"/>
    </row>
    <row r="400" spans="1:134" x14ac:dyDescent="0.35">
      <c r="F400" s="357"/>
      <c r="G400" s="357"/>
      <c r="S400" s="166"/>
      <c r="AG400" s="166"/>
      <c r="AH400" s="166"/>
      <c r="AI400" s="166"/>
      <c r="AJ400" s="166"/>
    </row>
    <row r="401" spans="1:47" x14ac:dyDescent="0.35">
      <c r="F401" s="357"/>
      <c r="G401" s="357"/>
    </row>
    <row r="402" spans="1:47" x14ac:dyDescent="0.35">
      <c r="D402" s="357" t="e">
        <f>D393/D393</f>
        <v>#DIV/0!</v>
      </c>
      <c r="F402" s="357"/>
      <c r="G402" s="357"/>
      <c r="S402" s="357" t="e">
        <f>S393/S393</f>
        <v>#DIV/0!</v>
      </c>
    </row>
    <row r="403" spans="1:47" x14ac:dyDescent="0.35">
      <c r="D403" s="357" t="s">
        <v>145</v>
      </c>
      <c r="F403" s="357"/>
      <c r="G403" s="357"/>
      <c r="S403" s="357" t="s">
        <v>145</v>
      </c>
    </row>
    <row r="404" spans="1:47" x14ac:dyDescent="0.35">
      <c r="D404" s="225" t="e">
        <f>D396/D393</f>
        <v>#DIV/0!</v>
      </c>
      <c r="F404" s="357"/>
      <c r="G404" s="357"/>
      <c r="S404" s="225" t="e">
        <f>S396/S393</f>
        <v>#DIV/0!</v>
      </c>
    </row>
    <row r="405" spans="1:47" x14ac:dyDescent="0.35">
      <c r="F405" s="357"/>
      <c r="G405" s="357"/>
      <c r="AD405" s="357">
        <v>15</v>
      </c>
    </row>
    <row r="406" spans="1:47" ht="16" thickBot="1" x14ac:dyDescent="0.4">
      <c r="F406" s="357"/>
      <c r="G406" s="357"/>
    </row>
    <row r="407" spans="1:47" s="242" customFormat="1" x14ac:dyDescent="0.35">
      <c r="A407" s="519" t="s">
        <v>97</v>
      </c>
      <c r="B407" s="520"/>
      <c r="C407" s="520"/>
      <c r="D407" s="520"/>
      <c r="E407" s="520"/>
      <c r="F407" s="520"/>
      <c r="G407" s="520"/>
      <c r="H407" s="520"/>
      <c r="I407" s="520"/>
      <c r="J407" s="520"/>
      <c r="K407" s="520"/>
      <c r="L407" s="520"/>
      <c r="M407" s="521"/>
      <c r="N407" s="413"/>
      <c r="P407" s="573" t="s">
        <v>264</v>
      </c>
      <c r="Q407" s="574"/>
      <c r="R407" s="574"/>
      <c r="S407" s="574"/>
      <c r="T407" s="574"/>
      <c r="U407" s="574"/>
      <c r="V407" s="574"/>
      <c r="W407" s="574"/>
      <c r="X407" s="574"/>
      <c r="Y407" s="574"/>
      <c r="Z407" s="574"/>
      <c r="AA407" s="574"/>
      <c r="AB407" s="574"/>
      <c r="AC407" s="574"/>
      <c r="AD407" s="575"/>
      <c r="AG407" s="614" t="s">
        <v>280</v>
      </c>
      <c r="AH407" s="615"/>
      <c r="AI407" s="615"/>
      <c r="AJ407" s="615"/>
      <c r="AK407" s="615"/>
      <c r="AL407" s="615"/>
      <c r="AM407" s="615"/>
      <c r="AN407" s="615"/>
      <c r="AO407" s="615"/>
      <c r="AP407" s="615"/>
      <c r="AQ407" s="615"/>
      <c r="AR407" s="615"/>
      <c r="AS407" s="615"/>
      <c r="AT407" s="615"/>
      <c r="AU407" s="616"/>
    </row>
    <row r="408" spans="1:47" s="242" customFormat="1" x14ac:dyDescent="0.35">
      <c r="A408" s="522" t="s">
        <v>215</v>
      </c>
      <c r="B408" s="496"/>
      <c r="C408" s="496"/>
      <c r="D408" s="496"/>
      <c r="E408" s="496"/>
      <c r="F408" s="496"/>
      <c r="G408" s="496"/>
      <c r="H408" s="496"/>
      <c r="I408" s="496"/>
      <c r="J408" s="496"/>
      <c r="K408" s="496"/>
      <c r="L408" s="496"/>
      <c r="M408" s="523"/>
      <c r="N408" s="413"/>
      <c r="P408" s="522" t="s">
        <v>265</v>
      </c>
      <c r="Q408" s="496"/>
      <c r="R408" s="496"/>
      <c r="S408" s="496"/>
      <c r="T408" s="496"/>
      <c r="U408" s="496"/>
      <c r="V408" s="496"/>
      <c r="W408" s="496"/>
      <c r="X408" s="496"/>
      <c r="Y408" s="496"/>
      <c r="Z408" s="496"/>
      <c r="AA408" s="496"/>
      <c r="AB408" s="496"/>
      <c r="AC408" s="496"/>
      <c r="AD408" s="523"/>
      <c r="AG408" s="522" t="s">
        <v>280</v>
      </c>
      <c r="AH408" s="496"/>
      <c r="AI408" s="496"/>
      <c r="AJ408" s="496"/>
      <c r="AK408" s="496"/>
      <c r="AL408" s="496"/>
      <c r="AM408" s="496"/>
      <c r="AN408" s="496"/>
      <c r="AO408" s="496"/>
      <c r="AP408" s="496"/>
      <c r="AQ408" s="496"/>
      <c r="AR408" s="496"/>
      <c r="AS408" s="496"/>
      <c r="AT408" s="496"/>
      <c r="AU408" s="523"/>
    </row>
    <row r="409" spans="1:47" s="165" customFormat="1" x14ac:dyDescent="0.35">
      <c r="A409" s="495" t="s">
        <v>246</v>
      </c>
      <c r="B409" s="491"/>
      <c r="C409" s="525"/>
      <c r="D409" s="525"/>
      <c r="E409" s="525"/>
      <c r="F409" s="525"/>
      <c r="G409" s="409" t="s">
        <v>247</v>
      </c>
      <c r="H409" s="525"/>
      <c r="I409" s="525"/>
      <c r="J409" s="525"/>
      <c r="K409" s="525"/>
      <c r="L409" s="525"/>
      <c r="M409" s="526"/>
      <c r="N409" s="432"/>
      <c r="P409" s="495" t="s">
        <v>246</v>
      </c>
      <c r="Q409" s="491"/>
      <c r="R409" s="525"/>
      <c r="S409" s="525"/>
      <c r="T409" s="525"/>
      <c r="U409" s="525"/>
      <c r="V409" s="525"/>
      <c r="W409" s="409" t="s">
        <v>247</v>
      </c>
      <c r="X409" s="525"/>
      <c r="Y409" s="525"/>
      <c r="Z409" s="525"/>
      <c r="AA409" s="525"/>
      <c r="AB409" s="525"/>
      <c r="AC409" s="525"/>
      <c r="AD409" s="526"/>
      <c r="AG409" s="495" t="s">
        <v>246</v>
      </c>
      <c r="AH409" s="491"/>
      <c r="AI409" s="525"/>
      <c r="AJ409" s="525"/>
      <c r="AK409" s="525"/>
      <c r="AL409" s="525"/>
      <c r="AM409" s="525"/>
      <c r="AN409" s="409" t="s">
        <v>247</v>
      </c>
      <c r="AO409" s="525"/>
      <c r="AP409" s="525"/>
      <c r="AQ409" s="525"/>
      <c r="AR409" s="525"/>
      <c r="AS409" s="525"/>
      <c r="AT409" s="525"/>
      <c r="AU409" s="526"/>
    </row>
    <row r="410" spans="1:47" x14ac:dyDescent="0.35">
      <c r="A410" s="522" t="s">
        <v>0</v>
      </c>
      <c r="B410" s="496"/>
      <c r="C410" s="512"/>
      <c r="D410" s="512"/>
      <c r="E410" s="512"/>
      <c r="F410" s="512"/>
      <c r="G410" s="512"/>
      <c r="H410" s="512"/>
      <c r="I410" s="512"/>
      <c r="J410" s="512"/>
      <c r="K410" s="512"/>
      <c r="L410" s="512"/>
      <c r="M410" s="527"/>
      <c r="P410" s="522" t="s">
        <v>0</v>
      </c>
      <c r="Q410" s="496"/>
      <c r="R410" s="617"/>
      <c r="S410" s="617"/>
      <c r="T410" s="617"/>
      <c r="U410" s="617"/>
      <c r="V410" s="617"/>
      <c r="W410" s="617"/>
      <c r="X410" s="617"/>
      <c r="Y410" s="617"/>
      <c r="Z410" s="617"/>
      <c r="AA410" s="617"/>
      <c r="AB410" s="617"/>
      <c r="AC410" s="617"/>
      <c r="AD410" s="618"/>
      <c r="AG410" s="522" t="s">
        <v>0</v>
      </c>
      <c r="AH410" s="496"/>
      <c r="AI410" s="617"/>
      <c r="AJ410" s="617"/>
      <c r="AK410" s="617"/>
      <c r="AL410" s="617"/>
      <c r="AM410" s="617"/>
      <c r="AN410" s="617"/>
      <c r="AO410" s="617"/>
      <c r="AP410" s="617"/>
      <c r="AQ410" s="617"/>
      <c r="AR410" s="617"/>
      <c r="AS410" s="617"/>
      <c r="AT410" s="617"/>
      <c r="AU410" s="618"/>
    </row>
    <row r="411" spans="1:47" x14ac:dyDescent="0.35">
      <c r="A411" s="522" t="s">
        <v>96</v>
      </c>
      <c r="B411" s="496"/>
      <c r="C411" s="512"/>
      <c r="D411" s="512"/>
      <c r="E411" s="512"/>
      <c r="F411" s="512"/>
      <c r="G411" s="512"/>
      <c r="H411" s="512"/>
      <c r="I411" s="512"/>
      <c r="J411" s="512"/>
      <c r="K411" s="512"/>
      <c r="L411" s="512"/>
      <c r="M411" s="527"/>
      <c r="P411" s="522" t="s">
        <v>96</v>
      </c>
      <c r="Q411" s="496"/>
      <c r="R411" s="617"/>
      <c r="S411" s="617"/>
      <c r="T411" s="617"/>
      <c r="U411" s="617"/>
      <c r="V411" s="617"/>
      <c r="W411" s="617"/>
      <c r="X411" s="617"/>
      <c r="Y411" s="617"/>
      <c r="Z411" s="617"/>
      <c r="AA411" s="617"/>
      <c r="AB411" s="617"/>
      <c r="AC411" s="617"/>
      <c r="AD411" s="618"/>
      <c r="AG411" s="522" t="s">
        <v>96</v>
      </c>
      <c r="AH411" s="496"/>
      <c r="AI411" s="617"/>
      <c r="AJ411" s="617"/>
      <c r="AK411" s="617"/>
      <c r="AL411" s="617"/>
      <c r="AM411" s="617"/>
      <c r="AN411" s="617"/>
      <c r="AO411" s="617"/>
      <c r="AP411" s="617"/>
      <c r="AQ411" s="617"/>
      <c r="AR411" s="617"/>
      <c r="AS411" s="617"/>
      <c r="AT411" s="617"/>
      <c r="AU411" s="618"/>
    </row>
    <row r="412" spans="1:47" ht="16" thickBot="1" x14ac:dyDescent="0.4">
      <c r="A412" s="540" t="s">
        <v>2</v>
      </c>
      <c r="B412" s="541"/>
      <c r="C412" s="528"/>
      <c r="D412" s="528"/>
      <c r="E412" s="528"/>
      <c r="F412" s="528"/>
      <c r="G412" s="528"/>
      <c r="H412" s="528"/>
      <c r="I412" s="528"/>
      <c r="J412" s="528"/>
      <c r="K412" s="528"/>
      <c r="L412" s="528"/>
      <c r="M412" s="529"/>
      <c r="P412" s="540" t="s">
        <v>2</v>
      </c>
      <c r="Q412" s="541"/>
      <c r="R412" s="494"/>
      <c r="S412" s="494"/>
      <c r="T412" s="494"/>
      <c r="U412" s="494"/>
      <c r="V412" s="494"/>
      <c r="W412" s="494"/>
      <c r="X412" s="494"/>
      <c r="Y412" s="494"/>
      <c r="Z412" s="494"/>
      <c r="AA412" s="494"/>
      <c r="AB412" s="494"/>
      <c r="AC412" s="494"/>
      <c r="AD412" s="619"/>
      <c r="AG412" s="540" t="s">
        <v>2</v>
      </c>
      <c r="AH412" s="541"/>
      <c r="AI412" s="494"/>
      <c r="AJ412" s="494"/>
      <c r="AK412" s="494"/>
      <c r="AL412" s="494"/>
      <c r="AM412" s="494"/>
      <c r="AN412" s="494"/>
      <c r="AO412" s="494"/>
      <c r="AP412" s="494"/>
      <c r="AQ412" s="494"/>
      <c r="AR412" s="494"/>
      <c r="AS412" s="494"/>
      <c r="AT412" s="494"/>
      <c r="AU412" s="619"/>
    </row>
    <row r="413" spans="1:47" ht="16" thickBot="1" x14ac:dyDescent="0.4">
      <c r="F413" s="357"/>
      <c r="G413" s="357"/>
    </row>
    <row r="414" spans="1:47" s="242" customFormat="1" x14ac:dyDescent="0.35">
      <c r="A414" s="502" t="s">
        <v>84</v>
      </c>
      <c r="B414" s="503"/>
      <c r="C414" s="503"/>
      <c r="D414" s="503"/>
      <c r="E414" s="503"/>
      <c r="F414" s="503"/>
      <c r="G414" s="503"/>
      <c r="H414" s="503"/>
      <c r="I414" s="503"/>
      <c r="J414" s="503"/>
      <c r="K414" s="503"/>
      <c r="L414" s="503"/>
      <c r="M414" s="518"/>
      <c r="N414" s="413"/>
      <c r="P414" s="502" t="s">
        <v>84</v>
      </c>
      <c r="Q414" s="503"/>
      <c r="R414" s="503"/>
      <c r="S414" s="503"/>
      <c r="T414" s="503"/>
      <c r="U414" s="503"/>
      <c r="V414" s="503"/>
      <c r="W414" s="503"/>
      <c r="X414" s="503"/>
      <c r="Y414" s="503"/>
      <c r="Z414" s="503"/>
      <c r="AA414" s="503"/>
      <c r="AB414" s="503"/>
      <c r="AC414" s="503"/>
      <c r="AD414" s="518"/>
      <c r="AE414" s="413"/>
      <c r="AG414" s="502" t="s">
        <v>84</v>
      </c>
      <c r="AH414" s="503"/>
      <c r="AI414" s="503"/>
      <c r="AJ414" s="503"/>
      <c r="AK414" s="503"/>
      <c r="AL414" s="503"/>
      <c r="AM414" s="503"/>
      <c r="AN414" s="503"/>
      <c r="AO414" s="503"/>
      <c r="AP414" s="503"/>
      <c r="AQ414" s="503"/>
      <c r="AR414" s="503"/>
      <c r="AS414" s="503"/>
      <c r="AT414" s="503"/>
      <c r="AU414" s="518"/>
    </row>
    <row r="415" spans="1:47" s="242" customFormat="1" x14ac:dyDescent="0.35">
      <c r="A415" s="419"/>
      <c r="B415" s="412" t="s">
        <v>85</v>
      </c>
      <c r="C415" s="496" t="s">
        <v>13</v>
      </c>
      <c r="D415" s="496"/>
      <c r="E415" s="424" t="s">
        <v>14</v>
      </c>
      <c r="F415" s="412" t="s">
        <v>171</v>
      </c>
      <c r="G415" s="412" t="s">
        <v>68</v>
      </c>
      <c r="H415" s="422" t="s">
        <v>151</v>
      </c>
      <c r="I415" s="412" t="s">
        <v>80</v>
      </c>
      <c r="J415" s="412" t="s">
        <v>81</v>
      </c>
      <c r="K415" s="422" t="s">
        <v>82</v>
      </c>
      <c r="L415" s="412" t="s">
        <v>150</v>
      </c>
      <c r="M415" s="259" t="s">
        <v>18</v>
      </c>
      <c r="N415" s="413"/>
      <c r="P415" s="419"/>
      <c r="Q415" s="412" t="s">
        <v>85</v>
      </c>
      <c r="R415" s="496" t="s">
        <v>13</v>
      </c>
      <c r="S415" s="496"/>
      <c r="T415" s="424" t="s">
        <v>14</v>
      </c>
      <c r="U415" s="260" t="s">
        <v>266</v>
      </c>
      <c r="V415" s="424" t="s">
        <v>171</v>
      </c>
      <c r="W415" s="424" t="s">
        <v>68</v>
      </c>
      <c r="X415" s="260" t="s">
        <v>151</v>
      </c>
      <c r="Y415" s="424" t="s">
        <v>80</v>
      </c>
      <c r="Z415" s="424" t="s">
        <v>81</v>
      </c>
      <c r="AA415" s="260" t="s">
        <v>82</v>
      </c>
      <c r="AB415" s="424" t="s">
        <v>150</v>
      </c>
      <c r="AC415" s="260" t="s">
        <v>18</v>
      </c>
      <c r="AD415" s="267" t="s">
        <v>114</v>
      </c>
      <c r="AE415" s="413"/>
      <c r="AG415" s="419"/>
      <c r="AH415" s="412" t="s">
        <v>85</v>
      </c>
      <c r="AI415" s="496" t="s">
        <v>13</v>
      </c>
      <c r="AJ415" s="496"/>
      <c r="AK415" s="424" t="s">
        <v>14</v>
      </c>
      <c r="AL415" s="260" t="s">
        <v>266</v>
      </c>
      <c r="AM415" s="424" t="s">
        <v>171</v>
      </c>
      <c r="AN415" s="424" t="s">
        <v>68</v>
      </c>
      <c r="AO415" s="260" t="s">
        <v>151</v>
      </c>
      <c r="AP415" s="424" t="s">
        <v>80</v>
      </c>
      <c r="AQ415" s="424" t="s">
        <v>81</v>
      </c>
      <c r="AR415" s="260" t="s">
        <v>82</v>
      </c>
      <c r="AS415" s="424" t="s">
        <v>150</v>
      </c>
      <c r="AT415" s="260" t="s">
        <v>213</v>
      </c>
      <c r="AU415" s="267" t="s">
        <v>269</v>
      </c>
    </row>
    <row r="416" spans="1:47" x14ac:dyDescent="0.35">
      <c r="A416" s="415">
        <v>1</v>
      </c>
      <c r="B416" s="420"/>
      <c r="C416" s="491"/>
      <c r="D416" s="491"/>
      <c r="E416" s="423"/>
      <c r="F416" s="234">
        <v>0</v>
      </c>
      <c r="G416" s="234">
        <v>0</v>
      </c>
      <c r="H416" s="235">
        <f>SUM(F416:G416)</f>
        <v>0</v>
      </c>
      <c r="I416" s="234">
        <v>0</v>
      </c>
      <c r="J416" s="234">
        <v>0</v>
      </c>
      <c r="K416" s="235">
        <f>SUM(I416:J416)</f>
        <v>0</v>
      </c>
      <c r="L416" s="234">
        <v>0</v>
      </c>
      <c r="M416" s="236">
        <f>SUM(H416, K416, L416)</f>
        <v>0</v>
      </c>
      <c r="N416" s="222"/>
      <c r="P416" s="415">
        <v>1</v>
      </c>
      <c r="Q416" s="420"/>
      <c r="R416" s="491"/>
      <c r="S416" s="491"/>
      <c r="T416" s="409"/>
      <c r="U416" s="162">
        <f>AU336</f>
        <v>0</v>
      </c>
      <c r="V416" s="234">
        <v>0</v>
      </c>
      <c r="W416" s="234">
        <v>0</v>
      </c>
      <c r="X416" s="295">
        <f>SUM(V416:W416)</f>
        <v>0</v>
      </c>
      <c r="Y416" s="234">
        <v>0</v>
      </c>
      <c r="Z416" s="234">
        <v>0</v>
      </c>
      <c r="AA416" s="295">
        <f>SUM(Y416:Z416)</f>
        <v>0</v>
      </c>
      <c r="AB416" s="234">
        <v>0</v>
      </c>
      <c r="AC416" s="295">
        <f>SUM(X416, AA416, AB416)</f>
        <v>0</v>
      </c>
      <c r="AD416" s="296">
        <f>M416-AC416</f>
        <v>0</v>
      </c>
      <c r="AE416" s="222"/>
      <c r="AG416" s="415">
        <v>1</v>
      </c>
      <c r="AH416" s="420"/>
      <c r="AI416" s="491"/>
      <c r="AJ416" s="491"/>
      <c r="AK416" s="409"/>
      <c r="AL416" s="307">
        <f>AU336</f>
        <v>0</v>
      </c>
      <c r="AM416" s="234">
        <v>0</v>
      </c>
      <c r="AN416" s="234">
        <v>0</v>
      </c>
      <c r="AO416" s="277">
        <f>SUM(AM416:AN416)</f>
        <v>0</v>
      </c>
      <c r="AP416" s="234">
        <v>0</v>
      </c>
      <c r="AQ416" s="234">
        <v>0</v>
      </c>
      <c r="AR416" s="277">
        <f>SUM(AP416:AQ416)</f>
        <v>0</v>
      </c>
      <c r="AS416" s="234">
        <v>0</v>
      </c>
      <c r="AT416" s="277">
        <f>SUM(AO416, AR416, AS416)</f>
        <v>0</v>
      </c>
      <c r="AU416" s="278">
        <f>IF($S$473&lt;&gt;0, AC416+AL416-AT416, M416+AL416-AT416)</f>
        <v>0</v>
      </c>
    </row>
    <row r="417" spans="1:48" x14ac:dyDescent="0.35">
      <c r="A417" s="415">
        <v>2</v>
      </c>
      <c r="B417" s="420"/>
      <c r="C417" s="491"/>
      <c r="D417" s="491"/>
      <c r="E417" s="423"/>
      <c r="F417" s="234">
        <v>0</v>
      </c>
      <c r="G417" s="234">
        <v>0</v>
      </c>
      <c r="H417" s="235">
        <f t="shared" ref="H417:H422" si="364">SUM(F417:G417)</f>
        <v>0</v>
      </c>
      <c r="I417" s="234">
        <v>0</v>
      </c>
      <c r="J417" s="234">
        <v>0</v>
      </c>
      <c r="K417" s="235">
        <f t="shared" ref="K417:K422" si="365">SUM(I417:J417)</f>
        <v>0</v>
      </c>
      <c r="L417" s="234">
        <v>0</v>
      </c>
      <c r="M417" s="236">
        <f t="shared" ref="M417:M422" si="366">SUM(H417, K417, L417)</f>
        <v>0</v>
      </c>
      <c r="N417" s="222"/>
      <c r="P417" s="415">
        <v>2</v>
      </c>
      <c r="Q417" s="420"/>
      <c r="R417" s="491"/>
      <c r="S417" s="491"/>
      <c r="T417" s="409"/>
      <c r="U417" s="162">
        <f t="shared" ref="U417:U423" si="367">AU337</f>
        <v>0</v>
      </c>
      <c r="V417" s="234">
        <v>0</v>
      </c>
      <c r="W417" s="234">
        <v>0</v>
      </c>
      <c r="X417" s="295">
        <f t="shared" ref="X417:X422" si="368">SUM(V417:W417)</f>
        <v>0</v>
      </c>
      <c r="Y417" s="234">
        <v>0</v>
      </c>
      <c r="Z417" s="234">
        <v>0</v>
      </c>
      <c r="AA417" s="295">
        <f t="shared" ref="AA417:AA422" si="369">SUM(Y417:Z417)</f>
        <v>0</v>
      </c>
      <c r="AB417" s="234">
        <v>0</v>
      </c>
      <c r="AC417" s="295">
        <f t="shared" ref="AC417:AC422" si="370">SUM(X417, AA417, AB417)</f>
        <v>0</v>
      </c>
      <c r="AD417" s="296">
        <f t="shared" ref="AD417:AD422" si="371">M417-AC417</f>
        <v>0</v>
      </c>
      <c r="AE417" s="222"/>
      <c r="AG417" s="415">
        <v>2</v>
      </c>
      <c r="AH417" s="420"/>
      <c r="AI417" s="491"/>
      <c r="AJ417" s="491"/>
      <c r="AK417" s="409"/>
      <c r="AL417" s="307">
        <f t="shared" ref="AL417:AL423" si="372">AU337</f>
        <v>0</v>
      </c>
      <c r="AM417" s="234">
        <v>0</v>
      </c>
      <c r="AN417" s="234">
        <v>0</v>
      </c>
      <c r="AO417" s="277">
        <f t="shared" ref="AO417:AO422" si="373">SUM(AM417:AN417)</f>
        <v>0</v>
      </c>
      <c r="AP417" s="234">
        <v>0</v>
      </c>
      <c r="AQ417" s="234">
        <v>0</v>
      </c>
      <c r="AR417" s="277">
        <f t="shared" ref="AR417:AR422" si="374">SUM(AP417:AQ417)</f>
        <v>0</v>
      </c>
      <c r="AS417" s="234">
        <v>0</v>
      </c>
      <c r="AT417" s="277">
        <f t="shared" ref="AT417:AT422" si="375">SUM(AO417, AR417, AS417)</f>
        <v>0</v>
      </c>
      <c r="AU417" s="278">
        <f t="shared" ref="AU417:AU423" si="376">IF($S$473&lt;&gt;0, AC417+AL417-AT417, M417+AL417-AT417)</f>
        <v>0</v>
      </c>
    </row>
    <row r="418" spans="1:48" x14ac:dyDescent="0.35">
      <c r="A418" s="415">
        <v>3</v>
      </c>
      <c r="B418" s="420"/>
      <c r="C418" s="491"/>
      <c r="D418" s="491"/>
      <c r="E418" s="423"/>
      <c r="F418" s="234">
        <v>0</v>
      </c>
      <c r="G418" s="234">
        <v>0</v>
      </c>
      <c r="H418" s="235">
        <f t="shared" si="364"/>
        <v>0</v>
      </c>
      <c r="I418" s="234">
        <v>0</v>
      </c>
      <c r="J418" s="234">
        <v>0</v>
      </c>
      <c r="K418" s="235">
        <f t="shared" si="365"/>
        <v>0</v>
      </c>
      <c r="L418" s="234">
        <v>0</v>
      </c>
      <c r="M418" s="236">
        <f t="shared" si="366"/>
        <v>0</v>
      </c>
      <c r="N418" s="222"/>
      <c r="P418" s="415">
        <v>3</v>
      </c>
      <c r="Q418" s="420"/>
      <c r="R418" s="491"/>
      <c r="S418" s="491"/>
      <c r="T418" s="409"/>
      <c r="U418" s="162">
        <f t="shared" si="367"/>
        <v>0</v>
      </c>
      <c r="V418" s="234">
        <v>0</v>
      </c>
      <c r="W418" s="234">
        <v>0</v>
      </c>
      <c r="X418" s="295">
        <f t="shared" si="368"/>
        <v>0</v>
      </c>
      <c r="Y418" s="234">
        <v>0</v>
      </c>
      <c r="Z418" s="234">
        <v>0</v>
      </c>
      <c r="AA418" s="295">
        <f t="shared" si="369"/>
        <v>0</v>
      </c>
      <c r="AB418" s="234">
        <v>0</v>
      </c>
      <c r="AC418" s="295">
        <f t="shared" si="370"/>
        <v>0</v>
      </c>
      <c r="AD418" s="296">
        <f t="shared" si="371"/>
        <v>0</v>
      </c>
      <c r="AE418" s="222"/>
      <c r="AG418" s="415">
        <v>3</v>
      </c>
      <c r="AH418" s="420"/>
      <c r="AI418" s="491"/>
      <c r="AJ418" s="491"/>
      <c r="AK418" s="409"/>
      <c r="AL418" s="307">
        <f t="shared" si="372"/>
        <v>0</v>
      </c>
      <c r="AM418" s="234">
        <v>0</v>
      </c>
      <c r="AN418" s="234">
        <v>0</v>
      </c>
      <c r="AO418" s="277">
        <f t="shared" si="373"/>
        <v>0</v>
      </c>
      <c r="AP418" s="234">
        <v>0</v>
      </c>
      <c r="AQ418" s="234">
        <v>0</v>
      </c>
      <c r="AR418" s="277">
        <f t="shared" si="374"/>
        <v>0</v>
      </c>
      <c r="AS418" s="234">
        <v>0</v>
      </c>
      <c r="AT418" s="277">
        <f t="shared" si="375"/>
        <v>0</v>
      </c>
      <c r="AU418" s="278">
        <f t="shared" si="376"/>
        <v>0</v>
      </c>
    </row>
    <row r="419" spans="1:48" x14ac:dyDescent="0.35">
      <c r="A419" s="415">
        <v>4</v>
      </c>
      <c r="B419" s="420"/>
      <c r="C419" s="491"/>
      <c r="D419" s="491"/>
      <c r="E419" s="423"/>
      <c r="F419" s="234">
        <v>0</v>
      </c>
      <c r="G419" s="234">
        <v>0</v>
      </c>
      <c r="H419" s="235">
        <f>SUM(F419:G419)</f>
        <v>0</v>
      </c>
      <c r="I419" s="234">
        <v>0</v>
      </c>
      <c r="J419" s="234">
        <v>0</v>
      </c>
      <c r="K419" s="235">
        <f>SUM(I419:J419)</f>
        <v>0</v>
      </c>
      <c r="L419" s="234">
        <v>0</v>
      </c>
      <c r="M419" s="236">
        <f>SUM(H419, K419, L419)</f>
        <v>0</v>
      </c>
      <c r="N419" s="222"/>
      <c r="P419" s="415">
        <v>4</v>
      </c>
      <c r="Q419" s="420"/>
      <c r="R419" s="491"/>
      <c r="S419" s="491"/>
      <c r="T419" s="409"/>
      <c r="U419" s="162">
        <f t="shared" si="367"/>
        <v>0</v>
      </c>
      <c r="V419" s="234">
        <v>0</v>
      </c>
      <c r="W419" s="234">
        <v>0</v>
      </c>
      <c r="X419" s="295">
        <f t="shared" si="368"/>
        <v>0</v>
      </c>
      <c r="Y419" s="234">
        <v>0</v>
      </c>
      <c r="Z419" s="234">
        <v>0</v>
      </c>
      <c r="AA419" s="295">
        <f t="shared" si="369"/>
        <v>0</v>
      </c>
      <c r="AB419" s="234">
        <v>0</v>
      </c>
      <c r="AC419" s="295">
        <f t="shared" si="370"/>
        <v>0</v>
      </c>
      <c r="AD419" s="296">
        <f t="shared" si="371"/>
        <v>0</v>
      </c>
      <c r="AE419" s="222"/>
      <c r="AG419" s="415">
        <v>4</v>
      </c>
      <c r="AH419" s="420"/>
      <c r="AI419" s="491"/>
      <c r="AJ419" s="491"/>
      <c r="AK419" s="409"/>
      <c r="AL419" s="307">
        <f t="shared" si="372"/>
        <v>0</v>
      </c>
      <c r="AM419" s="234">
        <v>0</v>
      </c>
      <c r="AN419" s="234">
        <v>0</v>
      </c>
      <c r="AO419" s="277">
        <f t="shared" si="373"/>
        <v>0</v>
      </c>
      <c r="AP419" s="234">
        <v>0</v>
      </c>
      <c r="AQ419" s="234">
        <v>0</v>
      </c>
      <c r="AR419" s="277">
        <f t="shared" si="374"/>
        <v>0</v>
      </c>
      <c r="AS419" s="234">
        <v>0</v>
      </c>
      <c r="AT419" s="277">
        <f t="shared" si="375"/>
        <v>0</v>
      </c>
      <c r="AU419" s="278">
        <f t="shared" si="376"/>
        <v>0</v>
      </c>
    </row>
    <row r="420" spans="1:48" x14ac:dyDescent="0.35">
      <c r="A420" s="415">
        <v>5</v>
      </c>
      <c r="B420" s="420"/>
      <c r="C420" s="491"/>
      <c r="D420" s="491"/>
      <c r="E420" s="423"/>
      <c r="F420" s="234">
        <v>0</v>
      </c>
      <c r="G420" s="234">
        <v>0</v>
      </c>
      <c r="H420" s="235">
        <f t="shared" si="364"/>
        <v>0</v>
      </c>
      <c r="I420" s="234">
        <v>0</v>
      </c>
      <c r="J420" s="234">
        <v>0</v>
      </c>
      <c r="K420" s="235">
        <f t="shared" si="365"/>
        <v>0</v>
      </c>
      <c r="L420" s="234">
        <v>0</v>
      </c>
      <c r="M420" s="236">
        <f t="shared" si="366"/>
        <v>0</v>
      </c>
      <c r="N420" s="222"/>
      <c r="P420" s="415">
        <v>5</v>
      </c>
      <c r="Q420" s="420"/>
      <c r="R420" s="491"/>
      <c r="S420" s="491"/>
      <c r="T420" s="409"/>
      <c r="U420" s="162">
        <f t="shared" si="367"/>
        <v>0</v>
      </c>
      <c r="V420" s="234">
        <v>0</v>
      </c>
      <c r="W420" s="234">
        <v>0</v>
      </c>
      <c r="X420" s="295">
        <f t="shared" si="368"/>
        <v>0</v>
      </c>
      <c r="Y420" s="234">
        <v>0</v>
      </c>
      <c r="Z420" s="234">
        <v>0</v>
      </c>
      <c r="AA420" s="295">
        <f t="shared" si="369"/>
        <v>0</v>
      </c>
      <c r="AB420" s="234">
        <v>0</v>
      </c>
      <c r="AC420" s="295">
        <f t="shared" si="370"/>
        <v>0</v>
      </c>
      <c r="AD420" s="296">
        <f t="shared" si="371"/>
        <v>0</v>
      </c>
      <c r="AE420" s="222"/>
      <c r="AG420" s="415">
        <v>5</v>
      </c>
      <c r="AH420" s="420"/>
      <c r="AI420" s="491"/>
      <c r="AJ420" s="491"/>
      <c r="AK420" s="409"/>
      <c r="AL420" s="307">
        <f t="shared" si="372"/>
        <v>0</v>
      </c>
      <c r="AM420" s="234">
        <v>0</v>
      </c>
      <c r="AN420" s="234">
        <v>0</v>
      </c>
      <c r="AO420" s="277">
        <f t="shared" si="373"/>
        <v>0</v>
      </c>
      <c r="AP420" s="234">
        <v>0</v>
      </c>
      <c r="AQ420" s="234">
        <v>0</v>
      </c>
      <c r="AR420" s="277">
        <f t="shared" si="374"/>
        <v>0</v>
      </c>
      <c r="AS420" s="234">
        <v>0</v>
      </c>
      <c r="AT420" s="277">
        <f t="shared" si="375"/>
        <v>0</v>
      </c>
      <c r="AU420" s="278">
        <f t="shared" si="376"/>
        <v>0</v>
      </c>
    </row>
    <row r="421" spans="1:48" x14ac:dyDescent="0.35">
      <c r="A421" s="415">
        <v>6</v>
      </c>
      <c r="B421" s="420"/>
      <c r="C421" s="491"/>
      <c r="D421" s="491"/>
      <c r="E421" s="423"/>
      <c r="F421" s="234">
        <v>0</v>
      </c>
      <c r="G421" s="234">
        <v>0</v>
      </c>
      <c r="H421" s="235">
        <f t="shared" si="364"/>
        <v>0</v>
      </c>
      <c r="I421" s="234">
        <v>0</v>
      </c>
      <c r="J421" s="234">
        <v>0</v>
      </c>
      <c r="K421" s="235">
        <f t="shared" si="365"/>
        <v>0</v>
      </c>
      <c r="L421" s="234">
        <v>0</v>
      </c>
      <c r="M421" s="236">
        <f t="shared" si="366"/>
        <v>0</v>
      </c>
      <c r="N421" s="222"/>
      <c r="P421" s="415">
        <v>6</v>
      </c>
      <c r="Q421" s="420"/>
      <c r="R421" s="491"/>
      <c r="S421" s="491"/>
      <c r="T421" s="409"/>
      <c r="U421" s="162">
        <f t="shared" si="367"/>
        <v>0</v>
      </c>
      <c r="V421" s="234">
        <v>0</v>
      </c>
      <c r="W421" s="234">
        <v>0</v>
      </c>
      <c r="X421" s="295">
        <f t="shared" si="368"/>
        <v>0</v>
      </c>
      <c r="Y421" s="234">
        <v>0</v>
      </c>
      <c r="Z421" s="234">
        <v>0</v>
      </c>
      <c r="AA421" s="295">
        <f t="shared" si="369"/>
        <v>0</v>
      </c>
      <c r="AB421" s="234">
        <v>0</v>
      </c>
      <c r="AC421" s="295">
        <f t="shared" si="370"/>
        <v>0</v>
      </c>
      <c r="AD421" s="296">
        <f t="shared" si="371"/>
        <v>0</v>
      </c>
      <c r="AE421" s="222"/>
      <c r="AG421" s="415">
        <v>6</v>
      </c>
      <c r="AH421" s="420"/>
      <c r="AI421" s="491"/>
      <c r="AJ421" s="491"/>
      <c r="AK421" s="409"/>
      <c r="AL421" s="307">
        <f t="shared" si="372"/>
        <v>0</v>
      </c>
      <c r="AM421" s="234">
        <v>0</v>
      </c>
      <c r="AN421" s="234">
        <v>0</v>
      </c>
      <c r="AO421" s="277">
        <f t="shared" si="373"/>
        <v>0</v>
      </c>
      <c r="AP421" s="234">
        <v>0</v>
      </c>
      <c r="AQ421" s="234">
        <v>0</v>
      </c>
      <c r="AR421" s="277">
        <f t="shared" si="374"/>
        <v>0</v>
      </c>
      <c r="AS421" s="234">
        <v>0</v>
      </c>
      <c r="AT421" s="277">
        <f t="shared" si="375"/>
        <v>0</v>
      </c>
      <c r="AU421" s="278">
        <f t="shared" si="376"/>
        <v>0</v>
      </c>
    </row>
    <row r="422" spans="1:48" x14ac:dyDescent="0.35">
      <c r="A422" s="620" t="s">
        <v>180</v>
      </c>
      <c r="B422" s="617"/>
      <c r="C422" s="532">
        <v>0</v>
      </c>
      <c r="D422" s="532"/>
      <c r="E422" s="423"/>
      <c r="F422" s="234">
        <v>0</v>
      </c>
      <c r="G422" s="234">
        <v>0</v>
      </c>
      <c r="H422" s="235">
        <f t="shared" si="364"/>
        <v>0</v>
      </c>
      <c r="I422" s="234">
        <v>0</v>
      </c>
      <c r="J422" s="234">
        <v>0</v>
      </c>
      <c r="K422" s="235">
        <f t="shared" si="365"/>
        <v>0</v>
      </c>
      <c r="L422" s="234">
        <v>0</v>
      </c>
      <c r="M422" s="236">
        <f t="shared" si="366"/>
        <v>0</v>
      </c>
      <c r="N422" s="222"/>
      <c r="P422" s="620" t="s">
        <v>180</v>
      </c>
      <c r="Q422" s="617"/>
      <c r="R422" s="532">
        <v>0</v>
      </c>
      <c r="S422" s="532"/>
      <c r="T422" s="409"/>
      <c r="U422" s="162">
        <f t="shared" si="367"/>
        <v>0</v>
      </c>
      <c r="V422" s="234">
        <v>0</v>
      </c>
      <c r="W422" s="234">
        <v>0</v>
      </c>
      <c r="X422" s="295">
        <f t="shared" si="368"/>
        <v>0</v>
      </c>
      <c r="Y422" s="234">
        <v>0</v>
      </c>
      <c r="Z422" s="234">
        <v>0</v>
      </c>
      <c r="AA422" s="295">
        <f t="shared" si="369"/>
        <v>0</v>
      </c>
      <c r="AB422" s="234">
        <v>0</v>
      </c>
      <c r="AC422" s="295">
        <f t="shared" si="370"/>
        <v>0</v>
      </c>
      <c r="AD422" s="296">
        <f t="shared" si="371"/>
        <v>0</v>
      </c>
      <c r="AE422" s="222"/>
      <c r="AG422" s="620" t="s">
        <v>180</v>
      </c>
      <c r="AH422" s="617"/>
      <c r="AI422" s="532">
        <v>0</v>
      </c>
      <c r="AJ422" s="532"/>
      <c r="AK422" s="409"/>
      <c r="AL422" s="307">
        <f t="shared" si="372"/>
        <v>0</v>
      </c>
      <c r="AM422" s="234">
        <v>0</v>
      </c>
      <c r="AN422" s="234">
        <v>0</v>
      </c>
      <c r="AO422" s="277">
        <f t="shared" si="373"/>
        <v>0</v>
      </c>
      <c r="AP422" s="234">
        <v>0</v>
      </c>
      <c r="AQ422" s="234">
        <v>0</v>
      </c>
      <c r="AR422" s="277">
        <f t="shared" si="374"/>
        <v>0</v>
      </c>
      <c r="AS422" s="234">
        <v>0</v>
      </c>
      <c r="AT422" s="277">
        <f t="shared" si="375"/>
        <v>0</v>
      </c>
      <c r="AU422" s="278">
        <f t="shared" si="376"/>
        <v>0</v>
      </c>
    </row>
    <row r="423" spans="1:48" ht="16" thickBot="1" x14ac:dyDescent="0.4">
      <c r="A423" s="493" t="s">
        <v>207</v>
      </c>
      <c r="B423" s="494"/>
      <c r="C423" s="497">
        <f>COUNTA(B416:B421)+C422</f>
        <v>0</v>
      </c>
      <c r="D423" s="497"/>
      <c r="E423" s="411"/>
      <c r="F423" s="250">
        <f>SUM(F416:F422)</f>
        <v>0</v>
      </c>
      <c r="G423" s="250">
        <f>SUM(G416:G422)</f>
        <v>0</v>
      </c>
      <c r="H423" s="250">
        <f t="shared" ref="H423:L423" si="377">SUM(H416:H422)</f>
        <v>0</v>
      </c>
      <c r="I423" s="250">
        <f t="shared" si="377"/>
        <v>0</v>
      </c>
      <c r="J423" s="250">
        <f>SUM(J416:J422)</f>
        <v>0</v>
      </c>
      <c r="K423" s="250">
        <f t="shared" si="377"/>
        <v>0</v>
      </c>
      <c r="L423" s="250">
        <f t="shared" si="377"/>
        <v>0</v>
      </c>
      <c r="M423" s="237">
        <f>SUM(M416:M422)</f>
        <v>0</v>
      </c>
      <c r="N423" s="222"/>
      <c r="P423" s="493" t="s">
        <v>207</v>
      </c>
      <c r="Q423" s="494"/>
      <c r="R423" s="498">
        <f>COUNTA(Q416:Q421)+R422</f>
        <v>0</v>
      </c>
      <c r="S423" s="498"/>
      <c r="T423" s="411"/>
      <c r="U423" s="339">
        <f t="shared" si="367"/>
        <v>0</v>
      </c>
      <c r="V423" s="293">
        <f>SUM(V416:V422)</f>
        <v>0</v>
      </c>
      <c r="W423" s="293">
        <f>SUM(W416:W422)</f>
        <v>0</v>
      </c>
      <c r="X423" s="293">
        <f t="shared" ref="X423:AB423" si="378">SUM(X416:X422)</f>
        <v>0</v>
      </c>
      <c r="Y423" s="293">
        <f t="shared" si="378"/>
        <v>0</v>
      </c>
      <c r="Z423" s="293">
        <f t="shared" si="378"/>
        <v>0</v>
      </c>
      <c r="AA423" s="293">
        <f t="shared" si="378"/>
        <v>0</v>
      </c>
      <c r="AB423" s="293">
        <f t="shared" si="378"/>
        <v>0</v>
      </c>
      <c r="AC423" s="293">
        <f>SUM(AC416:AC422)</f>
        <v>0</v>
      </c>
      <c r="AD423" s="294">
        <f>SUM(AD416:AD422)</f>
        <v>0</v>
      </c>
      <c r="AE423" s="222"/>
      <c r="AG423" s="493" t="s">
        <v>207</v>
      </c>
      <c r="AH423" s="494"/>
      <c r="AI423" s="543">
        <f>COUNTA(AH416:AH421)+AI422</f>
        <v>0</v>
      </c>
      <c r="AJ423" s="543"/>
      <c r="AK423" s="411"/>
      <c r="AL423" s="337">
        <f t="shared" si="372"/>
        <v>0</v>
      </c>
      <c r="AM423" s="275">
        <f>SUM(AM416:AM422)</f>
        <v>0</v>
      </c>
      <c r="AN423" s="275">
        <f>SUM(AN416:AN422)</f>
        <v>0</v>
      </c>
      <c r="AO423" s="275">
        <f t="shared" ref="AO423:AT423" si="379">SUM(AO416:AO422)</f>
        <v>0</v>
      </c>
      <c r="AP423" s="275">
        <f t="shared" si="379"/>
        <v>0</v>
      </c>
      <c r="AQ423" s="275">
        <f t="shared" si="379"/>
        <v>0</v>
      </c>
      <c r="AR423" s="275">
        <f t="shared" si="379"/>
        <v>0</v>
      </c>
      <c r="AS423" s="275">
        <f t="shared" si="379"/>
        <v>0</v>
      </c>
      <c r="AT423" s="275">
        <f t="shared" si="379"/>
        <v>0</v>
      </c>
      <c r="AU423" s="276">
        <f t="shared" si="376"/>
        <v>0</v>
      </c>
      <c r="AV423" s="358"/>
    </row>
    <row r="424" spans="1:48" ht="3.75" customHeight="1" thickBot="1" x14ac:dyDescent="0.4">
      <c r="F424" s="357"/>
      <c r="G424" s="357"/>
      <c r="Y424" s="163"/>
      <c r="Z424" s="163"/>
      <c r="AA424" s="163"/>
      <c r="AB424" s="163"/>
      <c r="AC424" s="163"/>
      <c r="AD424" s="163"/>
      <c r="AE424" s="358"/>
    </row>
    <row r="425" spans="1:48" s="242" customFormat="1" x14ac:dyDescent="0.35">
      <c r="A425" s="502" t="s">
        <v>186</v>
      </c>
      <c r="B425" s="503"/>
      <c r="C425" s="503"/>
      <c r="D425" s="503"/>
      <c r="E425" s="503"/>
      <c r="F425" s="503"/>
      <c r="G425" s="503"/>
      <c r="H425" s="503"/>
      <c r="I425" s="503"/>
      <c r="J425" s="503"/>
      <c r="K425" s="503"/>
      <c r="L425" s="503"/>
      <c r="M425" s="518"/>
      <c r="N425" s="413"/>
      <c r="P425" s="502" t="s">
        <v>186</v>
      </c>
      <c r="Q425" s="503"/>
      <c r="R425" s="503"/>
      <c r="S425" s="503"/>
      <c r="T425" s="503"/>
      <c r="U425" s="503"/>
      <c r="V425" s="503"/>
      <c r="W425" s="503"/>
      <c r="X425" s="503"/>
      <c r="Y425" s="503"/>
      <c r="Z425" s="503"/>
      <c r="AA425" s="503"/>
      <c r="AB425" s="503"/>
      <c r="AC425" s="503"/>
      <c r="AD425" s="418"/>
      <c r="AE425" s="413"/>
      <c r="AG425" s="502" t="s">
        <v>186</v>
      </c>
      <c r="AH425" s="503"/>
      <c r="AI425" s="503"/>
      <c r="AJ425" s="503"/>
      <c r="AK425" s="503"/>
      <c r="AL425" s="503"/>
      <c r="AM425" s="503"/>
      <c r="AN425" s="503"/>
      <c r="AO425" s="503"/>
      <c r="AP425" s="503"/>
      <c r="AQ425" s="503"/>
      <c r="AR425" s="503"/>
      <c r="AS425" s="503"/>
      <c r="AT425" s="503"/>
      <c r="AU425" s="418"/>
    </row>
    <row r="426" spans="1:48" s="242" customFormat="1" ht="31.5" customHeight="1" x14ac:dyDescent="0.35">
      <c r="A426" s="534" t="s">
        <v>188</v>
      </c>
      <c r="B426" s="533"/>
      <c r="C426" s="533" t="s">
        <v>13</v>
      </c>
      <c r="D426" s="533"/>
      <c r="E426" s="424" t="s">
        <v>14</v>
      </c>
      <c r="F426" s="412" t="s">
        <v>171</v>
      </c>
      <c r="G426" s="412" t="s">
        <v>68</v>
      </c>
      <c r="H426" s="422" t="s">
        <v>151</v>
      </c>
      <c r="I426" s="412" t="s">
        <v>80</v>
      </c>
      <c r="J426" s="412" t="s">
        <v>81</v>
      </c>
      <c r="K426" s="422" t="s">
        <v>82</v>
      </c>
      <c r="L426" s="412" t="s">
        <v>150</v>
      </c>
      <c r="M426" s="259" t="s">
        <v>18</v>
      </c>
      <c r="N426" s="413"/>
      <c r="P426" s="534" t="s">
        <v>188</v>
      </c>
      <c r="Q426" s="533"/>
      <c r="R426" s="533" t="s">
        <v>13</v>
      </c>
      <c r="S426" s="533"/>
      <c r="T426" s="424" t="s">
        <v>14</v>
      </c>
      <c r="U426" s="260" t="s">
        <v>266</v>
      </c>
      <c r="V426" s="424" t="s">
        <v>171</v>
      </c>
      <c r="W426" s="424" t="s">
        <v>68</v>
      </c>
      <c r="X426" s="260" t="s">
        <v>151</v>
      </c>
      <c r="Y426" s="424" t="s">
        <v>80</v>
      </c>
      <c r="Z426" s="424" t="s">
        <v>81</v>
      </c>
      <c r="AA426" s="260" t="s">
        <v>82</v>
      </c>
      <c r="AB426" s="424" t="s">
        <v>150</v>
      </c>
      <c r="AC426" s="260" t="s">
        <v>18</v>
      </c>
      <c r="AD426" s="267" t="s">
        <v>114</v>
      </c>
      <c r="AE426" s="413"/>
      <c r="AG426" s="534" t="s">
        <v>188</v>
      </c>
      <c r="AH426" s="533"/>
      <c r="AI426" s="533" t="s">
        <v>13</v>
      </c>
      <c r="AJ426" s="533"/>
      <c r="AK426" s="424" t="s">
        <v>14</v>
      </c>
      <c r="AL426" s="260" t="s">
        <v>266</v>
      </c>
      <c r="AM426" s="424" t="s">
        <v>171</v>
      </c>
      <c r="AN426" s="424" t="s">
        <v>68</v>
      </c>
      <c r="AO426" s="260" t="s">
        <v>151</v>
      </c>
      <c r="AP426" s="424" t="s">
        <v>80</v>
      </c>
      <c r="AQ426" s="424" t="s">
        <v>81</v>
      </c>
      <c r="AR426" s="260" t="s">
        <v>82</v>
      </c>
      <c r="AS426" s="424" t="s">
        <v>150</v>
      </c>
      <c r="AT426" s="260" t="s">
        <v>213</v>
      </c>
      <c r="AU426" s="267" t="s">
        <v>269</v>
      </c>
    </row>
    <row r="427" spans="1:48" x14ac:dyDescent="0.35">
      <c r="A427" s="495">
        <v>0</v>
      </c>
      <c r="B427" s="491"/>
      <c r="C427" s="496" t="s">
        <v>19</v>
      </c>
      <c r="D427" s="496"/>
      <c r="E427" s="409"/>
      <c r="F427" s="234">
        <v>0</v>
      </c>
      <c r="G427" s="234">
        <v>0</v>
      </c>
      <c r="H427" s="235">
        <f>SUM(F427:G427)</f>
        <v>0</v>
      </c>
      <c r="I427" s="234">
        <v>0</v>
      </c>
      <c r="J427" s="234">
        <v>0</v>
      </c>
      <c r="K427" s="235">
        <f>SUM(I427:J427)</f>
        <v>0</v>
      </c>
      <c r="L427" s="234">
        <v>0</v>
      </c>
      <c r="M427" s="236">
        <f>SUM(H427, K427, L427)</f>
        <v>0</v>
      </c>
      <c r="N427" s="223"/>
      <c r="P427" s="522">
        <v>0</v>
      </c>
      <c r="Q427" s="496"/>
      <c r="R427" s="496" t="s">
        <v>19</v>
      </c>
      <c r="S427" s="496"/>
      <c r="T427" s="409"/>
      <c r="U427" s="162">
        <f t="shared" ref="U427:U434" si="380">AU347</f>
        <v>0</v>
      </c>
      <c r="V427" s="234">
        <v>0</v>
      </c>
      <c r="W427" s="234">
        <v>0</v>
      </c>
      <c r="X427" s="295">
        <f>SUM(V427:W427)</f>
        <v>0</v>
      </c>
      <c r="Y427" s="234">
        <v>0</v>
      </c>
      <c r="Z427" s="234">
        <v>0</v>
      </c>
      <c r="AA427" s="295">
        <f>SUM(Y427:Z427)</f>
        <v>0</v>
      </c>
      <c r="AB427" s="234">
        <v>0</v>
      </c>
      <c r="AC427" s="295">
        <f>SUM(X427, AA427, AB427)</f>
        <v>0</v>
      </c>
      <c r="AD427" s="296">
        <f t="shared" ref="AD427:AD431" si="381">M427-AC427</f>
        <v>0</v>
      </c>
      <c r="AE427" s="223"/>
      <c r="AG427" s="522">
        <v>0</v>
      </c>
      <c r="AH427" s="496"/>
      <c r="AI427" s="496" t="s">
        <v>19</v>
      </c>
      <c r="AJ427" s="496"/>
      <c r="AK427" s="409"/>
      <c r="AL427" s="307">
        <f t="shared" ref="AL427:AL434" si="382">AU347</f>
        <v>0</v>
      </c>
      <c r="AM427" s="234">
        <v>0</v>
      </c>
      <c r="AN427" s="234">
        <v>0</v>
      </c>
      <c r="AO427" s="277">
        <f>SUM(AM427:AN427)</f>
        <v>0</v>
      </c>
      <c r="AP427" s="234">
        <v>0</v>
      </c>
      <c r="AQ427" s="234">
        <v>0</v>
      </c>
      <c r="AR427" s="277">
        <f>SUM(AP427:AQ427)</f>
        <v>0</v>
      </c>
      <c r="AS427" s="234">
        <v>0</v>
      </c>
      <c r="AT427" s="277">
        <f>SUM(AO427, AR427, AS427)</f>
        <v>0</v>
      </c>
      <c r="AU427" s="278">
        <f t="shared" ref="AU427:AU432" si="383">IF($S$473&lt;&gt;0, AC427+AL427-AT427, M427+AL427-AT427)</f>
        <v>0</v>
      </c>
    </row>
    <row r="428" spans="1:48" x14ac:dyDescent="0.35">
      <c r="A428" s="495">
        <v>0</v>
      </c>
      <c r="B428" s="491"/>
      <c r="C428" s="496" t="s">
        <v>20</v>
      </c>
      <c r="D428" s="496"/>
      <c r="E428" s="409"/>
      <c r="F428" s="234">
        <v>0</v>
      </c>
      <c r="G428" s="234">
        <v>0</v>
      </c>
      <c r="H428" s="235">
        <f t="shared" ref="H428:H431" si="384">SUM(F428:G428)</f>
        <v>0</v>
      </c>
      <c r="I428" s="234">
        <v>0</v>
      </c>
      <c r="J428" s="234">
        <v>0</v>
      </c>
      <c r="K428" s="235">
        <f t="shared" ref="K428:K431" si="385">SUM(I428:J428)</f>
        <v>0</v>
      </c>
      <c r="L428" s="234">
        <v>0</v>
      </c>
      <c r="M428" s="236">
        <f t="shared" ref="M428:M431" si="386">SUM(H428, K428, L428)</f>
        <v>0</v>
      </c>
      <c r="N428" s="223"/>
      <c r="P428" s="522">
        <v>0</v>
      </c>
      <c r="Q428" s="496"/>
      <c r="R428" s="496" t="s">
        <v>20</v>
      </c>
      <c r="S428" s="496"/>
      <c r="T428" s="409"/>
      <c r="U428" s="162">
        <f t="shared" si="380"/>
        <v>0</v>
      </c>
      <c r="V428" s="234">
        <v>0</v>
      </c>
      <c r="W428" s="234">
        <v>0</v>
      </c>
      <c r="X428" s="295">
        <f t="shared" ref="X428:X431" si="387">SUM(V428:W428)</f>
        <v>0</v>
      </c>
      <c r="Y428" s="234">
        <v>0</v>
      </c>
      <c r="Z428" s="234">
        <v>0</v>
      </c>
      <c r="AA428" s="295">
        <f t="shared" ref="AA428:AA431" si="388">SUM(Y428:Z428)</f>
        <v>0</v>
      </c>
      <c r="AB428" s="234">
        <v>0</v>
      </c>
      <c r="AC428" s="295">
        <f t="shared" ref="AC428:AC431" si="389">SUM(X428, AA428, AB428)</f>
        <v>0</v>
      </c>
      <c r="AD428" s="296">
        <f t="shared" si="381"/>
        <v>0</v>
      </c>
      <c r="AE428" s="223"/>
      <c r="AG428" s="522">
        <v>0</v>
      </c>
      <c r="AH428" s="496"/>
      <c r="AI428" s="496" t="s">
        <v>20</v>
      </c>
      <c r="AJ428" s="496"/>
      <c r="AK428" s="409"/>
      <c r="AL428" s="307">
        <f t="shared" si="382"/>
        <v>0</v>
      </c>
      <c r="AM428" s="234">
        <v>0</v>
      </c>
      <c r="AN428" s="234">
        <v>0</v>
      </c>
      <c r="AO428" s="277">
        <f t="shared" ref="AO428:AO431" si="390">SUM(AM428:AN428)</f>
        <v>0</v>
      </c>
      <c r="AP428" s="234">
        <v>0</v>
      </c>
      <c r="AQ428" s="234">
        <v>0</v>
      </c>
      <c r="AR428" s="277">
        <f t="shared" ref="AR428:AR431" si="391">SUM(AP428:AQ428)</f>
        <v>0</v>
      </c>
      <c r="AS428" s="234">
        <v>0</v>
      </c>
      <c r="AT428" s="277">
        <f t="shared" ref="AT428:AT431" si="392">SUM(AO428, AR428, AS428)</f>
        <v>0</v>
      </c>
      <c r="AU428" s="278">
        <f t="shared" si="383"/>
        <v>0</v>
      </c>
    </row>
    <row r="429" spans="1:48" x14ac:dyDescent="0.35">
      <c r="A429" s="495">
        <v>0</v>
      </c>
      <c r="B429" s="491"/>
      <c r="C429" s="496" t="s">
        <v>21</v>
      </c>
      <c r="D429" s="496"/>
      <c r="E429" s="409"/>
      <c r="F429" s="234">
        <v>0</v>
      </c>
      <c r="G429" s="234">
        <v>0</v>
      </c>
      <c r="H429" s="235">
        <f>SUM(F429:G429)</f>
        <v>0</v>
      </c>
      <c r="I429" s="234">
        <v>0</v>
      </c>
      <c r="J429" s="234">
        <v>0</v>
      </c>
      <c r="K429" s="235">
        <f t="shared" si="385"/>
        <v>0</v>
      </c>
      <c r="L429" s="234">
        <v>0</v>
      </c>
      <c r="M429" s="236">
        <f t="shared" si="386"/>
        <v>0</v>
      </c>
      <c r="N429" s="223"/>
      <c r="P429" s="522">
        <v>0</v>
      </c>
      <c r="Q429" s="496"/>
      <c r="R429" s="496" t="s">
        <v>21</v>
      </c>
      <c r="S429" s="496"/>
      <c r="T429" s="409"/>
      <c r="U429" s="162">
        <f t="shared" si="380"/>
        <v>0</v>
      </c>
      <c r="V429" s="234">
        <v>0</v>
      </c>
      <c r="W429" s="234">
        <v>0</v>
      </c>
      <c r="X429" s="295">
        <f t="shared" si="387"/>
        <v>0</v>
      </c>
      <c r="Y429" s="234">
        <v>0</v>
      </c>
      <c r="Z429" s="234">
        <v>0</v>
      </c>
      <c r="AA429" s="295">
        <f t="shared" si="388"/>
        <v>0</v>
      </c>
      <c r="AB429" s="234">
        <v>0</v>
      </c>
      <c r="AC429" s="295">
        <f t="shared" si="389"/>
        <v>0</v>
      </c>
      <c r="AD429" s="296">
        <f t="shared" si="381"/>
        <v>0</v>
      </c>
      <c r="AE429" s="223"/>
      <c r="AG429" s="522">
        <v>0</v>
      </c>
      <c r="AH429" s="496"/>
      <c r="AI429" s="496" t="s">
        <v>21</v>
      </c>
      <c r="AJ429" s="496"/>
      <c r="AK429" s="409"/>
      <c r="AL429" s="307">
        <f t="shared" si="382"/>
        <v>0</v>
      </c>
      <c r="AM429" s="234">
        <v>0</v>
      </c>
      <c r="AN429" s="234">
        <v>0</v>
      </c>
      <c r="AO429" s="277">
        <f t="shared" si="390"/>
        <v>0</v>
      </c>
      <c r="AP429" s="234">
        <v>0</v>
      </c>
      <c r="AQ429" s="234">
        <v>0</v>
      </c>
      <c r="AR429" s="277">
        <f t="shared" si="391"/>
        <v>0</v>
      </c>
      <c r="AS429" s="234">
        <v>0</v>
      </c>
      <c r="AT429" s="277">
        <f t="shared" si="392"/>
        <v>0</v>
      </c>
      <c r="AU429" s="278">
        <f>IF($S$473&lt;&gt;0, AC429+AL429-AT429, M429+AL429-AT429)</f>
        <v>0</v>
      </c>
    </row>
    <row r="430" spans="1:48" x14ac:dyDescent="0.35">
      <c r="A430" s="495">
        <v>0</v>
      </c>
      <c r="B430" s="491"/>
      <c r="C430" s="496" t="s">
        <v>22</v>
      </c>
      <c r="D430" s="496"/>
      <c r="E430" s="409"/>
      <c r="F430" s="234">
        <v>0</v>
      </c>
      <c r="G430" s="234">
        <v>0</v>
      </c>
      <c r="H430" s="235">
        <f t="shared" si="384"/>
        <v>0</v>
      </c>
      <c r="I430" s="234">
        <v>0</v>
      </c>
      <c r="J430" s="234">
        <v>0</v>
      </c>
      <c r="K430" s="235">
        <f t="shared" si="385"/>
        <v>0</v>
      </c>
      <c r="L430" s="234">
        <v>0</v>
      </c>
      <c r="M430" s="236">
        <f t="shared" si="386"/>
        <v>0</v>
      </c>
      <c r="N430" s="223"/>
      <c r="P430" s="522">
        <v>0</v>
      </c>
      <c r="Q430" s="496"/>
      <c r="R430" s="496" t="s">
        <v>22</v>
      </c>
      <c r="S430" s="496"/>
      <c r="T430" s="409"/>
      <c r="U430" s="162">
        <f t="shared" si="380"/>
        <v>0</v>
      </c>
      <c r="V430" s="234">
        <v>0</v>
      </c>
      <c r="W430" s="234">
        <v>0</v>
      </c>
      <c r="X430" s="295">
        <f t="shared" si="387"/>
        <v>0</v>
      </c>
      <c r="Y430" s="234">
        <v>0</v>
      </c>
      <c r="Z430" s="234">
        <v>0</v>
      </c>
      <c r="AA430" s="295">
        <f t="shared" si="388"/>
        <v>0</v>
      </c>
      <c r="AB430" s="234">
        <v>0</v>
      </c>
      <c r="AC430" s="295">
        <f t="shared" si="389"/>
        <v>0</v>
      </c>
      <c r="AD430" s="296">
        <f t="shared" si="381"/>
        <v>0</v>
      </c>
      <c r="AE430" s="223"/>
      <c r="AG430" s="522">
        <v>0</v>
      </c>
      <c r="AH430" s="496"/>
      <c r="AI430" s="496" t="s">
        <v>22</v>
      </c>
      <c r="AJ430" s="496"/>
      <c r="AK430" s="409"/>
      <c r="AL430" s="307">
        <f t="shared" si="382"/>
        <v>0</v>
      </c>
      <c r="AM430" s="234">
        <v>0</v>
      </c>
      <c r="AN430" s="234">
        <v>0</v>
      </c>
      <c r="AO430" s="277">
        <f t="shared" si="390"/>
        <v>0</v>
      </c>
      <c r="AP430" s="234">
        <v>0</v>
      </c>
      <c r="AQ430" s="234">
        <v>0</v>
      </c>
      <c r="AR430" s="277">
        <f t="shared" si="391"/>
        <v>0</v>
      </c>
      <c r="AS430" s="234">
        <v>0</v>
      </c>
      <c r="AT430" s="277">
        <f t="shared" si="392"/>
        <v>0</v>
      </c>
      <c r="AU430" s="278">
        <f t="shared" si="383"/>
        <v>0</v>
      </c>
    </row>
    <row r="431" spans="1:48" x14ac:dyDescent="0.35">
      <c r="A431" s="495">
        <v>0</v>
      </c>
      <c r="B431" s="491"/>
      <c r="C431" s="491" t="s">
        <v>23</v>
      </c>
      <c r="D431" s="491"/>
      <c r="E431" s="409"/>
      <c r="F431" s="234">
        <v>0</v>
      </c>
      <c r="G431" s="234">
        <v>0</v>
      </c>
      <c r="H431" s="235">
        <f t="shared" si="384"/>
        <v>0</v>
      </c>
      <c r="I431" s="234">
        <v>0</v>
      </c>
      <c r="J431" s="234">
        <v>0</v>
      </c>
      <c r="K431" s="235">
        <f t="shared" si="385"/>
        <v>0</v>
      </c>
      <c r="L431" s="234">
        <v>0</v>
      </c>
      <c r="M431" s="236">
        <f t="shared" si="386"/>
        <v>0</v>
      </c>
      <c r="N431" s="223"/>
      <c r="P431" s="522">
        <v>0</v>
      </c>
      <c r="Q431" s="496"/>
      <c r="R431" s="496" t="s">
        <v>23</v>
      </c>
      <c r="S431" s="496"/>
      <c r="T431" s="409"/>
      <c r="U431" s="162">
        <f t="shared" si="380"/>
        <v>0</v>
      </c>
      <c r="V431" s="234">
        <v>0</v>
      </c>
      <c r="W431" s="234">
        <v>0</v>
      </c>
      <c r="X431" s="295">
        <f t="shared" si="387"/>
        <v>0</v>
      </c>
      <c r="Y431" s="234">
        <v>0</v>
      </c>
      <c r="Z431" s="234">
        <v>0</v>
      </c>
      <c r="AA431" s="295">
        <f t="shared" si="388"/>
        <v>0</v>
      </c>
      <c r="AB431" s="234">
        <v>0</v>
      </c>
      <c r="AC431" s="295">
        <f t="shared" si="389"/>
        <v>0</v>
      </c>
      <c r="AD431" s="296">
        <f t="shared" si="381"/>
        <v>0</v>
      </c>
      <c r="AE431" s="223"/>
      <c r="AG431" s="522">
        <v>0</v>
      </c>
      <c r="AH431" s="496"/>
      <c r="AI431" s="496" t="s">
        <v>23</v>
      </c>
      <c r="AJ431" s="496"/>
      <c r="AK431" s="409"/>
      <c r="AL431" s="307">
        <f t="shared" si="382"/>
        <v>0</v>
      </c>
      <c r="AM431" s="234">
        <v>0</v>
      </c>
      <c r="AN431" s="234">
        <v>0</v>
      </c>
      <c r="AO431" s="277">
        <f t="shared" si="390"/>
        <v>0</v>
      </c>
      <c r="AP431" s="234">
        <v>0</v>
      </c>
      <c r="AQ431" s="234">
        <v>0</v>
      </c>
      <c r="AR431" s="277">
        <f t="shared" si="391"/>
        <v>0</v>
      </c>
      <c r="AS431" s="234">
        <v>0</v>
      </c>
      <c r="AT431" s="277">
        <f t="shared" si="392"/>
        <v>0</v>
      </c>
      <c r="AU431" s="278">
        <f t="shared" si="383"/>
        <v>0</v>
      </c>
    </row>
    <row r="432" spans="1:48" ht="16" thickBot="1" x14ac:dyDescent="0.4">
      <c r="A432" s="410" t="s">
        <v>181</v>
      </c>
      <c r="B432" s="411"/>
      <c r="C432" s="497">
        <f>SUM(A427:B431)</f>
        <v>0</v>
      </c>
      <c r="D432" s="497"/>
      <c r="E432" s="411"/>
      <c r="F432" s="250">
        <f>SUM(F427:F431)</f>
        <v>0</v>
      </c>
      <c r="G432" s="250">
        <f t="shared" ref="G432:L432" si="393">SUM(G427:G431)</f>
        <v>0</v>
      </c>
      <c r="H432" s="250">
        <f t="shared" si="393"/>
        <v>0</v>
      </c>
      <c r="I432" s="250">
        <f t="shared" si="393"/>
        <v>0</v>
      </c>
      <c r="J432" s="250">
        <f t="shared" si="393"/>
        <v>0</v>
      </c>
      <c r="K432" s="250">
        <f t="shared" si="393"/>
        <v>0</v>
      </c>
      <c r="L432" s="250">
        <f t="shared" si="393"/>
        <v>0</v>
      </c>
      <c r="M432" s="237">
        <f>SUM(M427:M431)</f>
        <v>0</v>
      </c>
      <c r="N432" s="223"/>
      <c r="P432" s="410" t="s">
        <v>181</v>
      </c>
      <c r="Q432" s="411"/>
      <c r="R432" s="498">
        <f>SUM(P427:Q431)</f>
        <v>0</v>
      </c>
      <c r="S432" s="498"/>
      <c r="T432" s="421"/>
      <c r="U432" s="339">
        <f t="shared" si="380"/>
        <v>0</v>
      </c>
      <c r="V432" s="293">
        <f>SUM(V427:V431)</f>
        <v>0</v>
      </c>
      <c r="W432" s="293">
        <f t="shared" ref="W432:AB432" si="394">SUM(W427:W431)</f>
        <v>0</v>
      </c>
      <c r="X432" s="293">
        <f t="shared" si="394"/>
        <v>0</v>
      </c>
      <c r="Y432" s="293">
        <f t="shared" si="394"/>
        <v>0</v>
      </c>
      <c r="Z432" s="293">
        <f t="shared" si="394"/>
        <v>0</v>
      </c>
      <c r="AA432" s="293">
        <f t="shared" si="394"/>
        <v>0</v>
      </c>
      <c r="AB432" s="293">
        <f t="shared" si="394"/>
        <v>0</v>
      </c>
      <c r="AC432" s="293">
        <f>SUM(AC427:AC431)</f>
        <v>0</v>
      </c>
      <c r="AD432" s="294">
        <f>SUM(AD427:AD431)</f>
        <v>0</v>
      </c>
      <c r="AE432" s="223"/>
      <c r="AG432" s="410" t="s">
        <v>181</v>
      </c>
      <c r="AH432" s="411"/>
      <c r="AI432" s="543">
        <f>SUM(AG427:AH431)</f>
        <v>0</v>
      </c>
      <c r="AJ432" s="543"/>
      <c r="AK432" s="421"/>
      <c r="AL432" s="337">
        <f t="shared" si="382"/>
        <v>0</v>
      </c>
      <c r="AM432" s="275">
        <f>SUM(AM427:AM431)</f>
        <v>0</v>
      </c>
      <c r="AN432" s="275">
        <f t="shared" ref="AN432:AT432" si="395">SUM(AN427:AN431)</f>
        <v>0</v>
      </c>
      <c r="AO432" s="275">
        <f t="shared" si="395"/>
        <v>0</v>
      </c>
      <c r="AP432" s="275">
        <f t="shared" si="395"/>
        <v>0</v>
      </c>
      <c r="AQ432" s="275">
        <f t="shared" si="395"/>
        <v>0</v>
      </c>
      <c r="AR432" s="275">
        <f t="shared" si="395"/>
        <v>0</v>
      </c>
      <c r="AS432" s="275">
        <f t="shared" si="395"/>
        <v>0</v>
      </c>
      <c r="AT432" s="275">
        <f t="shared" si="395"/>
        <v>0</v>
      </c>
      <c r="AU432" s="276">
        <f t="shared" si="383"/>
        <v>0</v>
      </c>
    </row>
    <row r="433" spans="1:47" s="358" customFormat="1" ht="3.75" customHeight="1" thickBot="1" x14ac:dyDescent="0.4">
      <c r="A433" s="499"/>
      <c r="B433" s="499"/>
      <c r="C433" s="499"/>
      <c r="D433" s="499"/>
      <c r="E433" s="499"/>
      <c r="F433" s="499"/>
      <c r="G433" s="499"/>
      <c r="H433" s="499"/>
      <c r="I433" s="499"/>
      <c r="J433" s="499"/>
      <c r="K433" s="499"/>
      <c r="L433" s="499"/>
      <c r="M433" s="499"/>
      <c r="N433" s="223"/>
      <c r="P433" s="499"/>
      <c r="Q433" s="499"/>
      <c r="R433" s="499"/>
      <c r="S433" s="499"/>
      <c r="T433" s="499"/>
      <c r="U433" s="499"/>
      <c r="V433" s="499"/>
      <c r="W433" s="499"/>
      <c r="X433" s="499"/>
      <c r="Y433" s="499"/>
      <c r="Z433" s="499"/>
      <c r="AA433" s="499"/>
      <c r="AB433" s="499"/>
      <c r="AC433" s="499"/>
      <c r="AD433" s="499"/>
      <c r="AE433" s="223"/>
      <c r="AG433" s="499"/>
      <c r="AH433" s="499"/>
      <c r="AI433" s="499"/>
      <c r="AJ433" s="499"/>
      <c r="AK433" s="499"/>
      <c r="AL433" s="499"/>
      <c r="AM433" s="499"/>
      <c r="AN433" s="499"/>
      <c r="AO433" s="499"/>
      <c r="AP433" s="499"/>
      <c r="AQ433" s="499"/>
      <c r="AR433" s="499"/>
      <c r="AS433" s="499"/>
      <c r="AT433" s="499"/>
      <c r="AU433" s="499"/>
    </row>
    <row r="434" spans="1:47" ht="16" thickBot="1" x14ac:dyDescent="0.4">
      <c r="A434" s="500" t="s">
        <v>187</v>
      </c>
      <c r="B434" s="501"/>
      <c r="C434" s="501"/>
      <c r="D434" s="501"/>
      <c r="E434" s="501"/>
      <c r="F434" s="241">
        <f>SUM(F432, F423)</f>
        <v>0</v>
      </c>
      <c r="G434" s="241">
        <f t="shared" ref="G434:L434" si="396">SUM(G432, G423)</f>
        <v>0</v>
      </c>
      <c r="H434" s="241">
        <f>SUM(H432, H423)</f>
        <v>0</v>
      </c>
      <c r="I434" s="241">
        <f t="shared" si="396"/>
        <v>0</v>
      </c>
      <c r="J434" s="241">
        <f t="shared" si="396"/>
        <v>0</v>
      </c>
      <c r="K434" s="241">
        <f>SUM(K432, K423)</f>
        <v>0</v>
      </c>
      <c r="L434" s="241">
        <f t="shared" si="396"/>
        <v>0</v>
      </c>
      <c r="M434" s="240">
        <f>SUM(M432, M423)</f>
        <v>0</v>
      </c>
      <c r="N434" s="223"/>
      <c r="P434" s="500" t="s">
        <v>187</v>
      </c>
      <c r="Q434" s="501"/>
      <c r="R434" s="501"/>
      <c r="S434" s="501"/>
      <c r="T434" s="501"/>
      <c r="U434" s="340">
        <f t="shared" si="380"/>
        <v>0</v>
      </c>
      <c r="V434" s="297">
        <f>SUM(V432, V423)</f>
        <v>0</v>
      </c>
      <c r="W434" s="297">
        <f t="shared" ref="W434" si="397">SUM(W432, W423)</f>
        <v>0</v>
      </c>
      <c r="X434" s="297">
        <f>SUM(X432, X423)</f>
        <v>0</v>
      </c>
      <c r="Y434" s="297">
        <f t="shared" ref="Y434:AB434" si="398">SUM(Y432, Y423)</f>
        <v>0</v>
      </c>
      <c r="Z434" s="297">
        <f t="shared" si="398"/>
        <v>0</v>
      </c>
      <c r="AA434" s="297">
        <f t="shared" si="398"/>
        <v>0</v>
      </c>
      <c r="AB434" s="297">
        <f t="shared" si="398"/>
        <v>0</v>
      </c>
      <c r="AC434" s="297">
        <f>SUM(AC432, AC423)</f>
        <v>0</v>
      </c>
      <c r="AD434" s="298">
        <f>SUM(AD432, AD423)</f>
        <v>0</v>
      </c>
      <c r="AE434" s="223"/>
      <c r="AG434" s="500" t="s">
        <v>187</v>
      </c>
      <c r="AH434" s="501"/>
      <c r="AI434" s="501"/>
      <c r="AJ434" s="501"/>
      <c r="AK434" s="501"/>
      <c r="AL434" s="338">
        <f t="shared" si="382"/>
        <v>0</v>
      </c>
      <c r="AM434" s="279">
        <f>SUM(AM432, AM423)</f>
        <v>0</v>
      </c>
      <c r="AN434" s="279">
        <f t="shared" ref="AN434" si="399">SUM(AN432, AN423)</f>
        <v>0</v>
      </c>
      <c r="AO434" s="279">
        <f>SUM(AO432, AO423)</f>
        <v>0</v>
      </c>
      <c r="AP434" s="279">
        <f t="shared" ref="AP434:AT434" si="400">SUM(AP432, AP423)</f>
        <v>0</v>
      </c>
      <c r="AQ434" s="279">
        <f t="shared" si="400"/>
        <v>0</v>
      </c>
      <c r="AR434" s="279">
        <f t="shared" si="400"/>
        <v>0</v>
      </c>
      <c r="AS434" s="279">
        <f t="shared" si="400"/>
        <v>0</v>
      </c>
      <c r="AT434" s="279">
        <f t="shared" si="400"/>
        <v>0</v>
      </c>
      <c r="AU434" s="280">
        <f>IF($S$473&lt;&gt;0, AC434+AL434-AT434, M434+AL434-AT434)</f>
        <v>0</v>
      </c>
    </row>
    <row r="435" spans="1:47" ht="16" thickBot="1" x14ac:dyDescent="0.4">
      <c r="F435" s="357"/>
      <c r="G435" s="357"/>
      <c r="AE435" s="358"/>
    </row>
    <row r="436" spans="1:47" s="242" customFormat="1" x14ac:dyDescent="0.35">
      <c r="A436" s="502" t="s">
        <v>98</v>
      </c>
      <c r="B436" s="503"/>
      <c r="C436" s="503"/>
      <c r="D436" s="503"/>
      <c r="E436" s="503"/>
      <c r="F436" s="503"/>
      <c r="G436" s="503"/>
      <c r="H436" s="503"/>
      <c r="I436" s="503"/>
      <c r="J436" s="503"/>
      <c r="K436" s="503"/>
      <c r="L436" s="503"/>
      <c r="M436" s="518"/>
      <c r="N436" s="413"/>
      <c r="P436" s="502" t="s">
        <v>98</v>
      </c>
      <c r="Q436" s="503"/>
      <c r="R436" s="503"/>
      <c r="S436" s="503"/>
      <c r="T436" s="503"/>
      <c r="U436" s="503"/>
      <c r="V436" s="503"/>
      <c r="W436" s="503"/>
      <c r="X436" s="503"/>
      <c r="Y436" s="503"/>
      <c r="Z436" s="503"/>
      <c r="AA436" s="503"/>
      <c r="AB436" s="503"/>
      <c r="AC436" s="503"/>
      <c r="AD436" s="418"/>
      <c r="AE436" s="413"/>
      <c r="AG436" s="502" t="s">
        <v>98</v>
      </c>
      <c r="AH436" s="503"/>
      <c r="AI436" s="503"/>
      <c r="AJ436" s="503"/>
      <c r="AK436" s="503"/>
      <c r="AL436" s="503"/>
      <c r="AM436" s="503"/>
      <c r="AN436" s="503"/>
      <c r="AO436" s="503"/>
      <c r="AP436" s="503"/>
      <c r="AQ436" s="503"/>
      <c r="AR436" s="503"/>
      <c r="AS436" s="503"/>
      <c r="AT436" s="503"/>
      <c r="AU436" s="418"/>
    </row>
    <row r="437" spans="1:47" s="242" customFormat="1" x14ac:dyDescent="0.35">
      <c r="A437" s="530" t="s">
        <v>24</v>
      </c>
      <c r="B437" s="531"/>
      <c r="C437" s="531"/>
      <c r="D437" s="531"/>
      <c r="E437" s="531"/>
      <c r="F437" s="531"/>
      <c r="G437" s="531"/>
      <c r="H437" s="531"/>
      <c r="I437" s="531"/>
      <c r="J437" s="424" t="s">
        <v>17</v>
      </c>
      <c r="K437" s="424" t="s">
        <v>15</v>
      </c>
      <c r="L437" s="424" t="s">
        <v>16</v>
      </c>
      <c r="M437" s="259" t="s">
        <v>18</v>
      </c>
      <c r="N437" s="413"/>
      <c r="P437" s="530" t="s">
        <v>24</v>
      </c>
      <c r="Q437" s="531"/>
      <c r="R437" s="531"/>
      <c r="S437" s="531"/>
      <c r="T437" s="531"/>
      <c r="U437" s="531"/>
      <c r="V437" s="531"/>
      <c r="W437" s="531"/>
      <c r="X437" s="531"/>
      <c r="Y437" s="422" t="s">
        <v>266</v>
      </c>
      <c r="Z437" s="328" t="s">
        <v>77</v>
      </c>
      <c r="AA437" s="424" t="s">
        <v>15</v>
      </c>
      <c r="AB437" s="424" t="s">
        <v>16</v>
      </c>
      <c r="AC437" s="422" t="s">
        <v>18</v>
      </c>
      <c r="AD437" s="267" t="s">
        <v>114</v>
      </c>
      <c r="AE437" s="413"/>
      <c r="AG437" s="530" t="s">
        <v>24</v>
      </c>
      <c r="AH437" s="531"/>
      <c r="AI437" s="531"/>
      <c r="AJ437" s="531"/>
      <c r="AK437" s="531"/>
      <c r="AL437" s="531"/>
      <c r="AM437" s="531"/>
      <c r="AN437" s="531"/>
      <c r="AO437" s="531"/>
      <c r="AP437" s="422" t="s">
        <v>266</v>
      </c>
      <c r="AQ437" s="328" t="s">
        <v>211</v>
      </c>
      <c r="AR437" s="424" t="s">
        <v>15</v>
      </c>
      <c r="AS437" s="424" t="s">
        <v>16</v>
      </c>
      <c r="AT437" s="422" t="s">
        <v>213</v>
      </c>
      <c r="AU437" s="267" t="s">
        <v>269</v>
      </c>
    </row>
    <row r="438" spans="1:47" x14ac:dyDescent="0.35">
      <c r="A438" s="415">
        <v>1</v>
      </c>
      <c r="B438" s="491"/>
      <c r="C438" s="491"/>
      <c r="D438" s="491"/>
      <c r="E438" s="491"/>
      <c r="F438" s="491"/>
      <c r="G438" s="491"/>
      <c r="H438" s="491"/>
      <c r="I438" s="491"/>
      <c r="J438" s="234">
        <v>0</v>
      </c>
      <c r="K438" s="234">
        <v>0</v>
      </c>
      <c r="L438" s="234">
        <v>0</v>
      </c>
      <c r="M438" s="236">
        <f>SUM(J438:L438)</f>
        <v>0</v>
      </c>
      <c r="N438" s="223"/>
      <c r="P438" s="415">
        <v>1</v>
      </c>
      <c r="Q438" s="491"/>
      <c r="R438" s="491"/>
      <c r="S438" s="491"/>
      <c r="T438" s="491"/>
      <c r="U438" s="491"/>
      <c r="V438" s="491"/>
      <c r="W438" s="491"/>
      <c r="X438" s="491"/>
      <c r="Y438" s="164">
        <f>AU358</f>
        <v>0</v>
      </c>
      <c r="Z438" s="234">
        <v>0</v>
      </c>
      <c r="AA438" s="234">
        <v>0</v>
      </c>
      <c r="AB438" s="234">
        <v>0</v>
      </c>
      <c r="AC438" s="295">
        <f>SUM(Z438:AB438)</f>
        <v>0</v>
      </c>
      <c r="AD438" s="296">
        <f t="shared" ref="AD438:AD440" si="401">M438-AC438</f>
        <v>0</v>
      </c>
      <c r="AE438" s="223"/>
      <c r="AG438" s="415">
        <v>1</v>
      </c>
      <c r="AH438" s="491"/>
      <c r="AI438" s="491"/>
      <c r="AJ438" s="491"/>
      <c r="AK438" s="491"/>
      <c r="AL438" s="491"/>
      <c r="AM438" s="491"/>
      <c r="AN438" s="491"/>
      <c r="AO438" s="491"/>
      <c r="AP438" s="305">
        <f>AU358</f>
        <v>0</v>
      </c>
      <c r="AQ438" s="234">
        <v>0</v>
      </c>
      <c r="AR438" s="234">
        <v>0</v>
      </c>
      <c r="AS438" s="234">
        <v>0</v>
      </c>
      <c r="AT438" s="277">
        <f>SUM(AQ438:AS438)</f>
        <v>0</v>
      </c>
      <c r="AU438" s="278">
        <f>IF($S$473&lt;&gt;0, AC438+AP438-AT438, M438+AP438-AT438)</f>
        <v>0</v>
      </c>
    </row>
    <row r="439" spans="1:47" x14ac:dyDescent="0.35">
      <c r="A439" s="415">
        <v>2</v>
      </c>
      <c r="B439" s="492"/>
      <c r="C439" s="492"/>
      <c r="D439" s="492"/>
      <c r="E439" s="492"/>
      <c r="F439" s="492"/>
      <c r="G439" s="492"/>
      <c r="H439" s="492"/>
      <c r="I439" s="492"/>
      <c r="J439" s="234">
        <v>0</v>
      </c>
      <c r="K439" s="234">
        <v>0</v>
      </c>
      <c r="L439" s="234">
        <v>0</v>
      </c>
      <c r="M439" s="236">
        <f>SUM(J439:L439)</f>
        <v>0</v>
      </c>
      <c r="N439" s="223"/>
      <c r="P439" s="415">
        <v>2</v>
      </c>
      <c r="Q439" s="492"/>
      <c r="R439" s="492"/>
      <c r="S439" s="492"/>
      <c r="T439" s="492"/>
      <c r="U439" s="492"/>
      <c r="V439" s="492"/>
      <c r="W439" s="492"/>
      <c r="X439" s="492"/>
      <c r="Y439" s="164">
        <f t="shared" ref="Y439:Y441" si="402">AU359</f>
        <v>0</v>
      </c>
      <c r="Z439" s="234">
        <v>0</v>
      </c>
      <c r="AA439" s="234">
        <v>0</v>
      </c>
      <c r="AB439" s="234">
        <v>0</v>
      </c>
      <c r="AC439" s="295">
        <f t="shared" ref="AC439:AC440" si="403">SUM(Z439:AB439)</f>
        <v>0</v>
      </c>
      <c r="AD439" s="296">
        <f t="shared" si="401"/>
        <v>0</v>
      </c>
      <c r="AE439" s="223"/>
      <c r="AG439" s="415">
        <v>2</v>
      </c>
      <c r="AH439" s="492"/>
      <c r="AI439" s="492"/>
      <c r="AJ439" s="492"/>
      <c r="AK439" s="492"/>
      <c r="AL439" s="492"/>
      <c r="AM439" s="492"/>
      <c r="AN439" s="492"/>
      <c r="AO439" s="492"/>
      <c r="AP439" s="305">
        <f t="shared" ref="AP439:AP441" si="404">AU359</f>
        <v>0</v>
      </c>
      <c r="AQ439" s="234">
        <v>0</v>
      </c>
      <c r="AR439" s="234">
        <v>0</v>
      </c>
      <c r="AS439" s="234">
        <v>0</v>
      </c>
      <c r="AT439" s="277">
        <f t="shared" ref="AT439:AT440" si="405">SUM(AQ439:AS439)</f>
        <v>0</v>
      </c>
      <c r="AU439" s="278">
        <f t="shared" ref="AU439:AU441" si="406">IF($S$473&lt;&gt;0, AC439+AP439-AT439, M439+AP439-AT439)</f>
        <v>0</v>
      </c>
    </row>
    <row r="440" spans="1:47" x14ac:dyDescent="0.35">
      <c r="A440" s="415">
        <v>3</v>
      </c>
      <c r="B440" s="492"/>
      <c r="C440" s="492"/>
      <c r="D440" s="492"/>
      <c r="E440" s="492"/>
      <c r="F440" s="492"/>
      <c r="G440" s="492"/>
      <c r="H440" s="492"/>
      <c r="I440" s="492"/>
      <c r="J440" s="234">
        <v>0</v>
      </c>
      <c r="K440" s="234">
        <v>0</v>
      </c>
      <c r="L440" s="234">
        <v>0</v>
      </c>
      <c r="M440" s="236">
        <f t="shared" ref="M440:M459" si="407">SUM(J440:L440)</f>
        <v>0</v>
      </c>
      <c r="N440" s="223"/>
      <c r="P440" s="415">
        <v>3</v>
      </c>
      <c r="Q440" s="492"/>
      <c r="R440" s="492"/>
      <c r="S440" s="492"/>
      <c r="T440" s="492"/>
      <c r="U440" s="492"/>
      <c r="V440" s="492"/>
      <c r="W440" s="492"/>
      <c r="X440" s="492"/>
      <c r="Y440" s="164">
        <f t="shared" si="402"/>
        <v>0</v>
      </c>
      <c r="Z440" s="234">
        <v>0</v>
      </c>
      <c r="AA440" s="234">
        <v>0</v>
      </c>
      <c r="AB440" s="234">
        <v>0</v>
      </c>
      <c r="AC440" s="295">
        <f t="shared" si="403"/>
        <v>0</v>
      </c>
      <c r="AD440" s="296">
        <f t="shared" si="401"/>
        <v>0</v>
      </c>
      <c r="AE440" s="223"/>
      <c r="AG440" s="415">
        <v>3</v>
      </c>
      <c r="AH440" s="492"/>
      <c r="AI440" s="492"/>
      <c r="AJ440" s="492"/>
      <c r="AK440" s="492"/>
      <c r="AL440" s="492"/>
      <c r="AM440" s="492"/>
      <c r="AN440" s="492"/>
      <c r="AO440" s="492"/>
      <c r="AP440" s="305">
        <f t="shared" si="404"/>
        <v>0</v>
      </c>
      <c r="AQ440" s="234">
        <v>0</v>
      </c>
      <c r="AR440" s="234">
        <v>0</v>
      </c>
      <c r="AS440" s="234">
        <v>0</v>
      </c>
      <c r="AT440" s="277">
        <f t="shared" si="405"/>
        <v>0</v>
      </c>
      <c r="AU440" s="278">
        <f t="shared" si="406"/>
        <v>0</v>
      </c>
    </row>
    <row r="441" spans="1:47" ht="16" thickBot="1" x14ac:dyDescent="0.4">
      <c r="A441" s="504" t="s">
        <v>25</v>
      </c>
      <c r="B441" s="505"/>
      <c r="C441" s="505"/>
      <c r="D441" s="505"/>
      <c r="E441" s="505"/>
      <c r="F441" s="505"/>
      <c r="G441" s="505"/>
      <c r="H441" s="505"/>
      <c r="I441" s="505"/>
      <c r="J441" s="250">
        <f>SUM(J438:J440)</f>
        <v>0</v>
      </c>
      <c r="K441" s="250">
        <f t="shared" ref="K441:L441" si="408">SUM(K438:K440)</f>
        <v>0</v>
      </c>
      <c r="L441" s="250">
        <f t="shared" si="408"/>
        <v>0</v>
      </c>
      <c r="M441" s="237">
        <f t="shared" si="407"/>
        <v>0</v>
      </c>
      <c r="N441" s="223"/>
      <c r="P441" s="504" t="s">
        <v>25</v>
      </c>
      <c r="Q441" s="505"/>
      <c r="R441" s="505"/>
      <c r="S441" s="505"/>
      <c r="T441" s="505"/>
      <c r="U441" s="505"/>
      <c r="V441" s="505"/>
      <c r="W441" s="505"/>
      <c r="X441" s="505"/>
      <c r="Y441" s="200">
        <f t="shared" si="402"/>
        <v>0</v>
      </c>
      <c r="Z441" s="293">
        <f>SUM(Z438:Z440)</f>
        <v>0</v>
      </c>
      <c r="AA441" s="293">
        <f t="shared" ref="AA441:AD441" si="409">SUM(AA438:AA440)</f>
        <v>0</v>
      </c>
      <c r="AB441" s="293">
        <f t="shared" si="409"/>
        <v>0</v>
      </c>
      <c r="AC441" s="293">
        <f t="shared" si="409"/>
        <v>0</v>
      </c>
      <c r="AD441" s="294">
        <f t="shared" si="409"/>
        <v>0</v>
      </c>
      <c r="AE441" s="223"/>
      <c r="AG441" s="504" t="s">
        <v>25</v>
      </c>
      <c r="AH441" s="505"/>
      <c r="AI441" s="505"/>
      <c r="AJ441" s="505"/>
      <c r="AK441" s="505"/>
      <c r="AL441" s="505"/>
      <c r="AM441" s="505"/>
      <c r="AN441" s="505"/>
      <c r="AO441" s="505"/>
      <c r="AP441" s="306">
        <f t="shared" si="404"/>
        <v>0</v>
      </c>
      <c r="AQ441" s="275">
        <f>SUM(AQ438:AQ440)</f>
        <v>0</v>
      </c>
      <c r="AR441" s="275">
        <f t="shared" ref="AR441:AT441" si="410">SUM(AR438:AR440)</f>
        <v>0</v>
      </c>
      <c r="AS441" s="275">
        <f t="shared" si="410"/>
        <v>0</v>
      </c>
      <c r="AT441" s="275">
        <f t="shared" si="410"/>
        <v>0</v>
      </c>
      <c r="AU441" s="276">
        <f t="shared" si="406"/>
        <v>0</v>
      </c>
    </row>
    <row r="442" spans="1:47" s="358" customFormat="1" ht="3.75" customHeight="1" thickBot="1" x14ac:dyDescent="0.4">
      <c r="A442" s="413"/>
      <c r="B442" s="413"/>
      <c r="C442" s="413"/>
      <c r="D442" s="413"/>
      <c r="E442" s="413"/>
      <c r="F442" s="413"/>
      <c r="G442" s="413"/>
      <c r="H442" s="413"/>
      <c r="I442" s="413"/>
      <c r="J442" s="246"/>
      <c r="K442" s="246"/>
      <c r="L442" s="246"/>
      <c r="M442" s="246"/>
      <c r="N442" s="223"/>
      <c r="P442" s="413"/>
      <c r="Q442" s="413"/>
      <c r="R442" s="413"/>
      <c r="S442" s="413"/>
      <c r="T442" s="413"/>
      <c r="U442" s="413"/>
      <c r="V442" s="413"/>
      <c r="W442" s="413"/>
      <c r="X442" s="413"/>
      <c r="Y442" s="304"/>
      <c r="Z442" s="246"/>
      <c r="AA442" s="246"/>
      <c r="AB442" s="246"/>
      <c r="AC442" s="246"/>
      <c r="AD442" s="246"/>
      <c r="AE442" s="223"/>
      <c r="AG442" s="413"/>
      <c r="AH442" s="413"/>
      <c r="AI442" s="413"/>
      <c r="AJ442" s="413"/>
      <c r="AK442" s="413"/>
      <c r="AL442" s="413"/>
      <c r="AM442" s="413"/>
      <c r="AN442" s="413"/>
      <c r="AO442" s="413"/>
      <c r="AP442" s="304"/>
      <c r="AQ442" s="246"/>
      <c r="AR442" s="246"/>
      <c r="AS442" s="246"/>
      <c r="AT442" s="246"/>
      <c r="AU442" s="246"/>
    </row>
    <row r="443" spans="1:47" s="242" customFormat="1" x14ac:dyDescent="0.35">
      <c r="A443" s="502" t="s">
        <v>33</v>
      </c>
      <c r="B443" s="503"/>
      <c r="C443" s="503"/>
      <c r="D443" s="503"/>
      <c r="E443" s="503"/>
      <c r="F443" s="503"/>
      <c r="G443" s="503"/>
      <c r="H443" s="503"/>
      <c r="I443" s="503"/>
      <c r="J443" s="425" t="s">
        <v>17</v>
      </c>
      <c r="K443" s="425" t="s">
        <v>15</v>
      </c>
      <c r="L443" s="425" t="s">
        <v>16</v>
      </c>
      <c r="M443" s="418" t="s">
        <v>18</v>
      </c>
      <c r="N443" s="413"/>
      <c r="P443" s="502" t="s">
        <v>33</v>
      </c>
      <c r="Q443" s="503"/>
      <c r="R443" s="503"/>
      <c r="S443" s="503"/>
      <c r="T443" s="503"/>
      <c r="U443" s="503"/>
      <c r="V443" s="503"/>
      <c r="W443" s="503"/>
      <c r="X443" s="503"/>
      <c r="Y443" s="414" t="s">
        <v>266</v>
      </c>
      <c r="Z443" s="425" t="s">
        <v>77</v>
      </c>
      <c r="AA443" s="425" t="s">
        <v>15</v>
      </c>
      <c r="AB443" s="425" t="s">
        <v>16</v>
      </c>
      <c r="AC443" s="414" t="s">
        <v>18</v>
      </c>
      <c r="AD443" s="268" t="s">
        <v>114</v>
      </c>
      <c r="AE443" s="413"/>
      <c r="AG443" s="502" t="s">
        <v>33</v>
      </c>
      <c r="AH443" s="503"/>
      <c r="AI443" s="503"/>
      <c r="AJ443" s="503"/>
      <c r="AK443" s="503"/>
      <c r="AL443" s="503"/>
      <c r="AM443" s="503"/>
      <c r="AN443" s="503"/>
      <c r="AO443" s="503"/>
      <c r="AP443" s="414" t="s">
        <v>266</v>
      </c>
      <c r="AQ443" s="425" t="s">
        <v>211</v>
      </c>
      <c r="AR443" s="425" t="s">
        <v>15</v>
      </c>
      <c r="AS443" s="425" t="s">
        <v>16</v>
      </c>
      <c r="AT443" s="414" t="s">
        <v>213</v>
      </c>
      <c r="AU443" s="268" t="s">
        <v>269</v>
      </c>
    </row>
    <row r="444" spans="1:47" x14ac:dyDescent="0.35">
      <c r="A444" s="415">
        <v>1</v>
      </c>
      <c r="B444" s="492"/>
      <c r="C444" s="492"/>
      <c r="D444" s="492"/>
      <c r="E444" s="492"/>
      <c r="F444" s="492"/>
      <c r="G444" s="492"/>
      <c r="H444" s="492"/>
      <c r="I444" s="492"/>
      <c r="J444" s="234">
        <v>0</v>
      </c>
      <c r="K444" s="234">
        <v>0</v>
      </c>
      <c r="L444" s="234">
        <v>0</v>
      </c>
      <c r="M444" s="236">
        <f t="shared" si="407"/>
        <v>0</v>
      </c>
      <c r="N444" s="223"/>
      <c r="P444" s="415">
        <v>1</v>
      </c>
      <c r="Q444" s="492"/>
      <c r="R444" s="492"/>
      <c r="S444" s="492"/>
      <c r="T444" s="492"/>
      <c r="U444" s="492"/>
      <c r="V444" s="492"/>
      <c r="W444" s="492"/>
      <c r="X444" s="492"/>
      <c r="Y444" s="164">
        <f t="shared" ref="Y444:Y447" si="411">AU364</f>
        <v>0</v>
      </c>
      <c r="Z444" s="234">
        <v>0</v>
      </c>
      <c r="AA444" s="234">
        <v>0</v>
      </c>
      <c r="AB444" s="234">
        <v>0</v>
      </c>
      <c r="AC444" s="295">
        <f t="shared" ref="AC444:AC446" si="412">SUM(Z444:AB444)</f>
        <v>0</v>
      </c>
      <c r="AD444" s="296">
        <f t="shared" ref="AD444:AD446" si="413">M444-AC444</f>
        <v>0</v>
      </c>
      <c r="AE444" s="223"/>
      <c r="AG444" s="415">
        <v>1</v>
      </c>
      <c r="AH444" s="492"/>
      <c r="AI444" s="492"/>
      <c r="AJ444" s="492"/>
      <c r="AK444" s="492"/>
      <c r="AL444" s="492"/>
      <c r="AM444" s="492"/>
      <c r="AN444" s="492"/>
      <c r="AO444" s="492"/>
      <c r="AP444" s="305">
        <f t="shared" ref="AP444:AP447" si="414">AU364</f>
        <v>0</v>
      </c>
      <c r="AQ444" s="234">
        <v>0</v>
      </c>
      <c r="AR444" s="234">
        <v>0</v>
      </c>
      <c r="AS444" s="234">
        <v>0</v>
      </c>
      <c r="AT444" s="277">
        <f t="shared" ref="AT444:AT446" si="415">SUM(AQ444:AS444)</f>
        <v>0</v>
      </c>
      <c r="AU444" s="278">
        <f>IF($S$473&lt;&gt;0, AC444+AP444-AT444, M444+AP444-AT444)</f>
        <v>0</v>
      </c>
    </row>
    <row r="445" spans="1:47" x14ac:dyDescent="0.35">
      <c r="A445" s="415">
        <v>2</v>
      </c>
      <c r="B445" s="492"/>
      <c r="C445" s="492"/>
      <c r="D445" s="492"/>
      <c r="E445" s="492"/>
      <c r="F445" s="492"/>
      <c r="G445" s="492"/>
      <c r="H445" s="492"/>
      <c r="I445" s="492"/>
      <c r="J445" s="234">
        <v>0</v>
      </c>
      <c r="K445" s="234">
        <v>0</v>
      </c>
      <c r="L445" s="234">
        <v>0</v>
      </c>
      <c r="M445" s="236">
        <f t="shared" si="407"/>
        <v>0</v>
      </c>
      <c r="N445" s="223"/>
      <c r="P445" s="415">
        <v>2</v>
      </c>
      <c r="Q445" s="492"/>
      <c r="R445" s="492"/>
      <c r="S445" s="492"/>
      <c r="T445" s="492"/>
      <c r="U445" s="492"/>
      <c r="V445" s="492"/>
      <c r="W445" s="492"/>
      <c r="X445" s="492"/>
      <c r="Y445" s="164">
        <f t="shared" si="411"/>
        <v>0</v>
      </c>
      <c r="Z445" s="234">
        <v>0</v>
      </c>
      <c r="AA445" s="234">
        <v>0</v>
      </c>
      <c r="AB445" s="234">
        <v>0</v>
      </c>
      <c r="AC445" s="295">
        <f t="shared" si="412"/>
        <v>0</v>
      </c>
      <c r="AD445" s="296">
        <f t="shared" si="413"/>
        <v>0</v>
      </c>
      <c r="AE445" s="223"/>
      <c r="AG445" s="415">
        <v>2</v>
      </c>
      <c r="AH445" s="492"/>
      <c r="AI445" s="492"/>
      <c r="AJ445" s="492"/>
      <c r="AK445" s="492"/>
      <c r="AL445" s="492"/>
      <c r="AM445" s="492"/>
      <c r="AN445" s="492"/>
      <c r="AO445" s="492"/>
      <c r="AP445" s="305">
        <f t="shared" si="414"/>
        <v>0</v>
      </c>
      <c r="AQ445" s="234">
        <v>0</v>
      </c>
      <c r="AR445" s="234">
        <v>0</v>
      </c>
      <c r="AS445" s="234">
        <v>0</v>
      </c>
      <c r="AT445" s="277">
        <f t="shared" si="415"/>
        <v>0</v>
      </c>
      <c r="AU445" s="278">
        <f t="shared" ref="AU445:AU447" si="416">IF($S$473&lt;&gt;0, AC445+AP445-AT445, M445+AP445-AT445)</f>
        <v>0</v>
      </c>
    </row>
    <row r="446" spans="1:47" x14ac:dyDescent="0.35">
      <c r="A446" s="415">
        <v>3</v>
      </c>
      <c r="B446" s="492"/>
      <c r="C446" s="492"/>
      <c r="D446" s="492"/>
      <c r="E446" s="492"/>
      <c r="F446" s="492"/>
      <c r="G446" s="492"/>
      <c r="H446" s="492"/>
      <c r="I446" s="492"/>
      <c r="J446" s="234">
        <v>0</v>
      </c>
      <c r="K446" s="234">
        <v>0</v>
      </c>
      <c r="L446" s="234">
        <v>0</v>
      </c>
      <c r="M446" s="236">
        <f>SUM(J446:L446)</f>
        <v>0</v>
      </c>
      <c r="N446" s="223"/>
      <c r="P446" s="415">
        <v>3</v>
      </c>
      <c r="Q446" s="492"/>
      <c r="R446" s="492"/>
      <c r="S446" s="492"/>
      <c r="T446" s="492"/>
      <c r="U446" s="492"/>
      <c r="V446" s="492"/>
      <c r="W446" s="492"/>
      <c r="X446" s="492"/>
      <c r="Y446" s="164">
        <f t="shared" si="411"/>
        <v>0</v>
      </c>
      <c r="Z446" s="234">
        <v>0</v>
      </c>
      <c r="AA446" s="234">
        <v>0</v>
      </c>
      <c r="AB446" s="234">
        <v>0</v>
      </c>
      <c r="AC446" s="295">
        <f t="shared" si="412"/>
        <v>0</v>
      </c>
      <c r="AD446" s="296">
        <f t="shared" si="413"/>
        <v>0</v>
      </c>
      <c r="AE446" s="223"/>
      <c r="AG446" s="415">
        <v>3</v>
      </c>
      <c r="AH446" s="492"/>
      <c r="AI446" s="492"/>
      <c r="AJ446" s="492"/>
      <c r="AK446" s="492"/>
      <c r="AL446" s="492"/>
      <c r="AM446" s="492"/>
      <c r="AN446" s="492"/>
      <c r="AO446" s="492"/>
      <c r="AP446" s="305">
        <f t="shared" si="414"/>
        <v>0</v>
      </c>
      <c r="AQ446" s="234">
        <v>0</v>
      </c>
      <c r="AR446" s="234">
        <v>0</v>
      </c>
      <c r="AS446" s="234">
        <v>0</v>
      </c>
      <c r="AT446" s="277">
        <f t="shared" si="415"/>
        <v>0</v>
      </c>
      <c r="AU446" s="278">
        <f t="shared" si="416"/>
        <v>0</v>
      </c>
    </row>
    <row r="447" spans="1:47" ht="16" thickBot="1" x14ac:dyDescent="0.4">
      <c r="A447" s="504" t="s">
        <v>26</v>
      </c>
      <c r="B447" s="505"/>
      <c r="C447" s="505"/>
      <c r="D447" s="505"/>
      <c r="E447" s="505"/>
      <c r="F447" s="505"/>
      <c r="G447" s="505"/>
      <c r="H447" s="505"/>
      <c r="I447" s="505"/>
      <c r="J447" s="250">
        <f>SUM(J444:J446)</f>
        <v>0</v>
      </c>
      <c r="K447" s="250">
        <f t="shared" ref="K447" si="417">SUM(K444:K446)</f>
        <v>0</v>
      </c>
      <c r="L447" s="250">
        <f>SUM(L444:L446)</f>
        <v>0</v>
      </c>
      <c r="M447" s="237">
        <f t="shared" si="407"/>
        <v>0</v>
      </c>
      <c r="N447" s="223"/>
      <c r="P447" s="504" t="s">
        <v>26</v>
      </c>
      <c r="Q447" s="505"/>
      <c r="R447" s="505"/>
      <c r="S447" s="505"/>
      <c r="T447" s="505"/>
      <c r="U447" s="505"/>
      <c r="V447" s="505"/>
      <c r="W447" s="505"/>
      <c r="X447" s="505"/>
      <c r="Y447" s="200">
        <f t="shared" si="411"/>
        <v>0</v>
      </c>
      <c r="Z447" s="293">
        <f>SUM(Z444:Z446)</f>
        <v>0</v>
      </c>
      <c r="AA447" s="293">
        <f t="shared" ref="AA447:AD447" si="418">SUM(AA444:AA446)</f>
        <v>0</v>
      </c>
      <c r="AB447" s="293">
        <f t="shared" si="418"/>
        <v>0</v>
      </c>
      <c r="AC447" s="293">
        <f t="shared" si="418"/>
        <v>0</v>
      </c>
      <c r="AD447" s="294">
        <f t="shared" si="418"/>
        <v>0</v>
      </c>
      <c r="AE447" s="223"/>
      <c r="AG447" s="504" t="s">
        <v>26</v>
      </c>
      <c r="AH447" s="505"/>
      <c r="AI447" s="505"/>
      <c r="AJ447" s="505"/>
      <c r="AK447" s="505"/>
      <c r="AL447" s="505"/>
      <c r="AM447" s="505"/>
      <c r="AN447" s="505"/>
      <c r="AO447" s="505"/>
      <c r="AP447" s="306">
        <f t="shared" si="414"/>
        <v>0</v>
      </c>
      <c r="AQ447" s="275">
        <f>SUM(AQ444:AQ446)</f>
        <v>0</v>
      </c>
      <c r="AR447" s="275">
        <f t="shared" ref="AR447:AT447" si="419">SUM(AR444:AR446)</f>
        <v>0</v>
      </c>
      <c r="AS447" s="275">
        <f t="shared" si="419"/>
        <v>0</v>
      </c>
      <c r="AT447" s="275">
        <f t="shared" si="419"/>
        <v>0</v>
      </c>
      <c r="AU447" s="276">
        <f t="shared" si="416"/>
        <v>0</v>
      </c>
    </row>
    <row r="448" spans="1:47" s="358" customFormat="1" ht="3.75" customHeight="1" thickBot="1" x14ac:dyDescent="0.4">
      <c r="A448" s="413"/>
      <c r="B448" s="413"/>
      <c r="C448" s="413"/>
      <c r="D448" s="413"/>
      <c r="E448" s="413"/>
      <c r="F448" s="413"/>
      <c r="G448" s="413"/>
      <c r="H448" s="413"/>
      <c r="I448" s="413"/>
      <c r="J448" s="246"/>
      <c r="K448" s="246"/>
      <c r="L448" s="246"/>
      <c r="M448" s="246"/>
      <c r="N448" s="223"/>
      <c r="P448" s="413"/>
      <c r="Q448" s="413"/>
      <c r="R448" s="413"/>
      <c r="S448" s="413"/>
      <c r="T448" s="413"/>
      <c r="U448" s="413"/>
      <c r="V448" s="413"/>
      <c r="W448" s="413"/>
      <c r="X448" s="413"/>
      <c r="Y448" s="246"/>
      <c r="Z448" s="246"/>
      <c r="AA448" s="246"/>
      <c r="AB448" s="246"/>
      <c r="AC448" s="246"/>
      <c r="AD448" s="246"/>
      <c r="AE448" s="223"/>
      <c r="AG448" s="413"/>
      <c r="AH448" s="413"/>
      <c r="AI448" s="413"/>
      <c r="AJ448" s="413"/>
      <c r="AK448" s="413"/>
      <c r="AL448" s="413"/>
      <c r="AM448" s="413"/>
      <c r="AN448" s="413"/>
      <c r="AO448" s="413"/>
      <c r="AP448" s="246"/>
      <c r="AQ448" s="246"/>
      <c r="AR448" s="246"/>
      <c r="AS448" s="246"/>
      <c r="AT448" s="246"/>
      <c r="AU448" s="246"/>
    </row>
    <row r="449" spans="1:134" s="242" customFormat="1" x14ac:dyDescent="0.35">
      <c r="A449" s="502" t="s">
        <v>27</v>
      </c>
      <c r="B449" s="503"/>
      <c r="C449" s="503"/>
      <c r="D449" s="503"/>
      <c r="E449" s="503"/>
      <c r="F449" s="503"/>
      <c r="G449" s="503"/>
      <c r="H449" s="503"/>
      <c r="I449" s="503"/>
      <c r="J449" s="425" t="s">
        <v>17</v>
      </c>
      <c r="K449" s="425" t="s">
        <v>15</v>
      </c>
      <c r="L449" s="425" t="s">
        <v>16</v>
      </c>
      <c r="M449" s="418" t="s">
        <v>18</v>
      </c>
      <c r="N449" s="413"/>
      <c r="P449" s="502" t="s">
        <v>27</v>
      </c>
      <c r="Q449" s="503"/>
      <c r="R449" s="503"/>
      <c r="S449" s="503"/>
      <c r="T449" s="503"/>
      <c r="U449" s="503"/>
      <c r="V449" s="503"/>
      <c r="W449" s="503"/>
      <c r="X449" s="503"/>
      <c r="Y449" s="414" t="s">
        <v>266</v>
      </c>
      <c r="Z449" s="425" t="s">
        <v>77</v>
      </c>
      <c r="AA449" s="425" t="s">
        <v>15</v>
      </c>
      <c r="AB449" s="425" t="s">
        <v>16</v>
      </c>
      <c r="AC449" s="414" t="s">
        <v>18</v>
      </c>
      <c r="AD449" s="268" t="s">
        <v>114</v>
      </c>
      <c r="AE449" s="413"/>
      <c r="AG449" s="502" t="s">
        <v>27</v>
      </c>
      <c r="AH449" s="503"/>
      <c r="AI449" s="503"/>
      <c r="AJ449" s="503"/>
      <c r="AK449" s="503"/>
      <c r="AL449" s="503"/>
      <c r="AM449" s="503"/>
      <c r="AN449" s="503"/>
      <c r="AO449" s="503"/>
      <c r="AP449" s="414" t="s">
        <v>266</v>
      </c>
      <c r="AQ449" s="425" t="s">
        <v>211</v>
      </c>
      <c r="AR449" s="425" t="s">
        <v>15</v>
      </c>
      <c r="AS449" s="425" t="s">
        <v>16</v>
      </c>
      <c r="AT449" s="414" t="s">
        <v>213</v>
      </c>
      <c r="AU449" s="268" t="s">
        <v>269</v>
      </c>
    </row>
    <row r="450" spans="1:134" x14ac:dyDescent="0.35">
      <c r="A450" s="415">
        <v>1</v>
      </c>
      <c r="B450" s="228" t="s">
        <v>28</v>
      </c>
      <c r="C450" s="492"/>
      <c r="D450" s="492"/>
      <c r="E450" s="492"/>
      <c r="F450" s="492"/>
      <c r="G450" s="492"/>
      <c r="H450" s="492"/>
      <c r="I450" s="492"/>
      <c r="J450" s="234">
        <v>0</v>
      </c>
      <c r="K450" s="234">
        <v>0</v>
      </c>
      <c r="L450" s="234">
        <v>0</v>
      </c>
      <c r="M450" s="236">
        <f t="shared" si="407"/>
        <v>0</v>
      </c>
      <c r="N450" s="223"/>
      <c r="P450" s="415">
        <v>1</v>
      </c>
      <c r="Q450" s="228" t="s">
        <v>28</v>
      </c>
      <c r="R450" s="492"/>
      <c r="S450" s="492"/>
      <c r="T450" s="492"/>
      <c r="U450" s="492"/>
      <c r="V450" s="492"/>
      <c r="W450" s="492"/>
      <c r="X450" s="492"/>
      <c r="Y450" s="164">
        <f t="shared" ref="Y450:Y461" si="420">AU370</f>
        <v>0</v>
      </c>
      <c r="Z450" s="234">
        <v>0</v>
      </c>
      <c r="AA450" s="234">
        <v>0</v>
      </c>
      <c r="AB450" s="234">
        <v>0</v>
      </c>
      <c r="AC450" s="295">
        <f t="shared" ref="AC450:AC459" si="421">SUM(Z450:AB450)</f>
        <v>0</v>
      </c>
      <c r="AD450" s="296">
        <f t="shared" ref="AD450:AD460" si="422">M450-AC450</f>
        <v>0</v>
      </c>
      <c r="AE450" s="223"/>
      <c r="AG450" s="415">
        <v>1</v>
      </c>
      <c r="AH450" s="228" t="s">
        <v>28</v>
      </c>
      <c r="AI450" s="492"/>
      <c r="AJ450" s="492"/>
      <c r="AK450" s="492"/>
      <c r="AL450" s="492"/>
      <c r="AM450" s="492"/>
      <c r="AN450" s="492"/>
      <c r="AO450" s="492"/>
      <c r="AP450" s="305">
        <f t="shared" ref="AP450:AP461" si="423">AU370</f>
        <v>0</v>
      </c>
      <c r="AQ450" s="234">
        <v>0</v>
      </c>
      <c r="AR450" s="234">
        <v>0</v>
      </c>
      <c r="AS450" s="234">
        <v>0</v>
      </c>
      <c r="AT450" s="277">
        <f t="shared" ref="AT450:AT459" si="424">SUM(AQ450:AS450)</f>
        <v>0</v>
      </c>
      <c r="AU450" s="278">
        <f t="shared" ref="AU450:AU460" si="425">IF($S$473&lt;&gt;0, AC450+AP450-AT450, M450+AP450-AT450)</f>
        <v>0</v>
      </c>
    </row>
    <row r="451" spans="1:134" x14ac:dyDescent="0.35">
      <c r="A451" s="415">
        <v>2</v>
      </c>
      <c r="B451" s="228" t="s">
        <v>31</v>
      </c>
      <c r="C451" s="492"/>
      <c r="D451" s="492"/>
      <c r="E451" s="492"/>
      <c r="F451" s="492"/>
      <c r="G451" s="492"/>
      <c r="H451" s="492"/>
      <c r="I451" s="492"/>
      <c r="J451" s="234">
        <v>0</v>
      </c>
      <c r="K451" s="234">
        <v>0</v>
      </c>
      <c r="L451" s="234">
        <v>0</v>
      </c>
      <c r="M451" s="236">
        <f t="shared" si="407"/>
        <v>0</v>
      </c>
      <c r="N451" s="223"/>
      <c r="P451" s="415">
        <v>2</v>
      </c>
      <c r="Q451" s="228" t="s">
        <v>31</v>
      </c>
      <c r="R451" s="492"/>
      <c r="S451" s="492"/>
      <c r="T451" s="492"/>
      <c r="U451" s="492"/>
      <c r="V451" s="492"/>
      <c r="W451" s="492"/>
      <c r="X451" s="492"/>
      <c r="Y451" s="164">
        <f t="shared" si="420"/>
        <v>0</v>
      </c>
      <c r="Z451" s="234">
        <v>0</v>
      </c>
      <c r="AA451" s="234">
        <v>0</v>
      </c>
      <c r="AB451" s="234">
        <v>0</v>
      </c>
      <c r="AC451" s="295">
        <f t="shared" si="421"/>
        <v>0</v>
      </c>
      <c r="AD451" s="296">
        <f t="shared" si="422"/>
        <v>0</v>
      </c>
      <c r="AE451" s="223"/>
      <c r="AG451" s="415">
        <v>2</v>
      </c>
      <c r="AH451" s="228" t="s">
        <v>31</v>
      </c>
      <c r="AI451" s="492"/>
      <c r="AJ451" s="492"/>
      <c r="AK451" s="492"/>
      <c r="AL451" s="492"/>
      <c r="AM451" s="492"/>
      <c r="AN451" s="492"/>
      <c r="AO451" s="492"/>
      <c r="AP451" s="305">
        <f t="shared" si="423"/>
        <v>0</v>
      </c>
      <c r="AQ451" s="234">
        <v>0</v>
      </c>
      <c r="AR451" s="234">
        <v>0</v>
      </c>
      <c r="AS451" s="234">
        <v>0</v>
      </c>
      <c r="AT451" s="277">
        <f t="shared" si="424"/>
        <v>0</v>
      </c>
      <c r="AU451" s="278">
        <f t="shared" si="425"/>
        <v>0</v>
      </c>
    </row>
    <row r="452" spans="1:134" x14ac:dyDescent="0.35">
      <c r="A452" s="415">
        <v>3</v>
      </c>
      <c r="B452" s="228" t="s">
        <v>32</v>
      </c>
      <c r="C452" s="492"/>
      <c r="D452" s="492"/>
      <c r="E452" s="492"/>
      <c r="F452" s="492"/>
      <c r="G452" s="492"/>
      <c r="H452" s="492"/>
      <c r="I452" s="492"/>
      <c r="J452" s="234">
        <v>0</v>
      </c>
      <c r="K452" s="234">
        <v>0</v>
      </c>
      <c r="L452" s="234">
        <v>0</v>
      </c>
      <c r="M452" s="236">
        <f t="shared" si="407"/>
        <v>0</v>
      </c>
      <c r="N452" s="223"/>
      <c r="P452" s="415">
        <v>3</v>
      </c>
      <c r="Q452" s="228" t="s">
        <v>32</v>
      </c>
      <c r="R452" s="492"/>
      <c r="S452" s="492"/>
      <c r="T452" s="492"/>
      <c r="U452" s="492"/>
      <c r="V452" s="492"/>
      <c r="W452" s="492"/>
      <c r="X452" s="492"/>
      <c r="Y452" s="164">
        <f t="shared" si="420"/>
        <v>0</v>
      </c>
      <c r="Z452" s="234">
        <v>0</v>
      </c>
      <c r="AA452" s="234">
        <v>0</v>
      </c>
      <c r="AB452" s="234">
        <v>0</v>
      </c>
      <c r="AC452" s="295">
        <f t="shared" si="421"/>
        <v>0</v>
      </c>
      <c r="AD452" s="296">
        <f t="shared" si="422"/>
        <v>0</v>
      </c>
      <c r="AE452" s="223"/>
      <c r="AG452" s="415">
        <v>3</v>
      </c>
      <c r="AH452" s="228" t="s">
        <v>32</v>
      </c>
      <c r="AI452" s="492"/>
      <c r="AJ452" s="492"/>
      <c r="AK452" s="492"/>
      <c r="AL452" s="492"/>
      <c r="AM452" s="492"/>
      <c r="AN452" s="492"/>
      <c r="AO452" s="492"/>
      <c r="AP452" s="305">
        <f t="shared" si="423"/>
        <v>0</v>
      </c>
      <c r="AQ452" s="234">
        <v>0</v>
      </c>
      <c r="AR452" s="234">
        <v>0</v>
      </c>
      <c r="AS452" s="234">
        <v>0</v>
      </c>
      <c r="AT452" s="277">
        <f t="shared" si="424"/>
        <v>0</v>
      </c>
      <c r="AU452" s="278">
        <f t="shared" si="425"/>
        <v>0</v>
      </c>
    </row>
    <row r="453" spans="1:134" s="358" customFormat="1" x14ac:dyDescent="0.35">
      <c r="A453" s="229">
        <v>4</v>
      </c>
      <c r="B453" s="228" t="s">
        <v>72</v>
      </c>
      <c r="C453" s="492"/>
      <c r="D453" s="492"/>
      <c r="E453" s="492"/>
      <c r="F453" s="492"/>
      <c r="G453" s="492"/>
      <c r="H453" s="492"/>
      <c r="I453" s="492"/>
      <c r="J453" s="234">
        <v>0</v>
      </c>
      <c r="K453" s="234">
        <v>0</v>
      </c>
      <c r="L453" s="234">
        <v>0</v>
      </c>
      <c r="M453" s="236">
        <f t="shared" si="407"/>
        <v>0</v>
      </c>
      <c r="N453" s="223"/>
      <c r="P453" s="229">
        <v>4</v>
      </c>
      <c r="Q453" s="228" t="s">
        <v>72</v>
      </c>
      <c r="R453" s="492"/>
      <c r="S453" s="492"/>
      <c r="T453" s="492"/>
      <c r="U453" s="492"/>
      <c r="V453" s="492"/>
      <c r="W453" s="492"/>
      <c r="X453" s="492"/>
      <c r="Y453" s="164">
        <f t="shared" si="420"/>
        <v>0</v>
      </c>
      <c r="Z453" s="234">
        <v>0</v>
      </c>
      <c r="AA453" s="234">
        <v>0</v>
      </c>
      <c r="AB453" s="234">
        <v>0</v>
      </c>
      <c r="AC453" s="295">
        <f t="shared" si="421"/>
        <v>0</v>
      </c>
      <c r="AD453" s="296">
        <f t="shared" si="422"/>
        <v>0</v>
      </c>
      <c r="AE453" s="223"/>
      <c r="AG453" s="229">
        <v>4</v>
      </c>
      <c r="AH453" s="228" t="s">
        <v>72</v>
      </c>
      <c r="AI453" s="492"/>
      <c r="AJ453" s="492"/>
      <c r="AK453" s="492"/>
      <c r="AL453" s="492"/>
      <c r="AM453" s="492"/>
      <c r="AN453" s="492"/>
      <c r="AO453" s="492"/>
      <c r="AP453" s="305">
        <f t="shared" si="423"/>
        <v>0</v>
      </c>
      <c r="AQ453" s="234">
        <v>0</v>
      </c>
      <c r="AR453" s="234">
        <v>0</v>
      </c>
      <c r="AS453" s="234">
        <v>0</v>
      </c>
      <c r="AT453" s="277">
        <f t="shared" si="424"/>
        <v>0</v>
      </c>
      <c r="AU453" s="278">
        <f t="shared" si="425"/>
        <v>0</v>
      </c>
    </row>
    <row r="454" spans="1:134" x14ac:dyDescent="0.35">
      <c r="A454" s="415">
        <v>5</v>
      </c>
      <c r="B454" s="228" t="s">
        <v>29</v>
      </c>
      <c r="C454" s="492"/>
      <c r="D454" s="492"/>
      <c r="E454" s="492"/>
      <c r="F454" s="492"/>
      <c r="G454" s="492"/>
      <c r="H454" s="492"/>
      <c r="I454" s="492"/>
      <c r="J454" s="234">
        <v>0</v>
      </c>
      <c r="K454" s="234">
        <v>0</v>
      </c>
      <c r="L454" s="234">
        <v>0</v>
      </c>
      <c r="M454" s="236">
        <f t="shared" si="407"/>
        <v>0</v>
      </c>
      <c r="N454" s="223"/>
      <c r="P454" s="415">
        <v>5</v>
      </c>
      <c r="Q454" s="228" t="s">
        <v>29</v>
      </c>
      <c r="R454" s="492"/>
      <c r="S454" s="492"/>
      <c r="T454" s="492"/>
      <c r="U454" s="492"/>
      <c r="V454" s="492"/>
      <c r="W454" s="492"/>
      <c r="X454" s="492"/>
      <c r="Y454" s="164">
        <f t="shared" si="420"/>
        <v>0</v>
      </c>
      <c r="Z454" s="234">
        <v>0</v>
      </c>
      <c r="AA454" s="234">
        <v>0</v>
      </c>
      <c r="AB454" s="234">
        <v>0</v>
      </c>
      <c r="AC454" s="295">
        <f t="shared" si="421"/>
        <v>0</v>
      </c>
      <c r="AD454" s="296">
        <f t="shared" si="422"/>
        <v>0</v>
      </c>
      <c r="AE454" s="223"/>
      <c r="AG454" s="415">
        <v>5</v>
      </c>
      <c r="AH454" s="228" t="s">
        <v>29</v>
      </c>
      <c r="AI454" s="492"/>
      <c r="AJ454" s="492"/>
      <c r="AK454" s="492"/>
      <c r="AL454" s="492"/>
      <c r="AM454" s="492"/>
      <c r="AN454" s="492"/>
      <c r="AO454" s="492"/>
      <c r="AP454" s="305">
        <f t="shared" si="423"/>
        <v>0</v>
      </c>
      <c r="AQ454" s="234">
        <v>0</v>
      </c>
      <c r="AR454" s="234">
        <v>0</v>
      </c>
      <c r="AS454" s="234">
        <v>0</v>
      </c>
      <c r="AT454" s="277">
        <f t="shared" si="424"/>
        <v>0</v>
      </c>
      <c r="AU454" s="278">
        <f t="shared" si="425"/>
        <v>0</v>
      </c>
    </row>
    <row r="455" spans="1:134" x14ac:dyDescent="0.35">
      <c r="A455" s="415">
        <v>6</v>
      </c>
      <c r="B455" s="228" t="s">
        <v>30</v>
      </c>
      <c r="C455" s="492"/>
      <c r="D455" s="492"/>
      <c r="E455" s="492"/>
      <c r="F455" s="492"/>
      <c r="G455" s="492"/>
      <c r="H455" s="492"/>
      <c r="I455" s="492"/>
      <c r="J455" s="234">
        <v>0</v>
      </c>
      <c r="K455" s="234">
        <v>0</v>
      </c>
      <c r="L455" s="234">
        <v>0</v>
      </c>
      <c r="M455" s="236">
        <f t="shared" si="407"/>
        <v>0</v>
      </c>
      <c r="N455" s="223"/>
      <c r="P455" s="415">
        <v>6</v>
      </c>
      <c r="Q455" s="228" t="s">
        <v>30</v>
      </c>
      <c r="R455" s="492"/>
      <c r="S455" s="492"/>
      <c r="T455" s="492"/>
      <c r="U455" s="492"/>
      <c r="V455" s="492"/>
      <c r="W455" s="492"/>
      <c r="X455" s="492"/>
      <c r="Y455" s="164">
        <f>AU375</f>
        <v>0</v>
      </c>
      <c r="Z455" s="234">
        <v>0</v>
      </c>
      <c r="AA455" s="234">
        <v>0</v>
      </c>
      <c r="AB455" s="234">
        <v>0</v>
      </c>
      <c r="AC455" s="295">
        <f t="shared" si="421"/>
        <v>0</v>
      </c>
      <c r="AD455" s="296">
        <f t="shared" si="422"/>
        <v>0</v>
      </c>
      <c r="AE455" s="223"/>
      <c r="AG455" s="415">
        <v>6</v>
      </c>
      <c r="AH455" s="228" t="s">
        <v>30</v>
      </c>
      <c r="AI455" s="492"/>
      <c r="AJ455" s="492"/>
      <c r="AK455" s="492"/>
      <c r="AL455" s="492"/>
      <c r="AM455" s="492"/>
      <c r="AN455" s="492"/>
      <c r="AO455" s="492"/>
      <c r="AP455" s="305">
        <f t="shared" si="423"/>
        <v>0</v>
      </c>
      <c r="AQ455" s="234">
        <v>0</v>
      </c>
      <c r="AR455" s="234">
        <v>0</v>
      </c>
      <c r="AS455" s="234">
        <v>0</v>
      </c>
      <c r="AT455" s="277">
        <f t="shared" si="424"/>
        <v>0</v>
      </c>
      <c r="AU455" s="278">
        <f t="shared" si="425"/>
        <v>0</v>
      </c>
    </row>
    <row r="456" spans="1:134" x14ac:dyDescent="0.35">
      <c r="A456" s="415">
        <v>7</v>
      </c>
      <c r="B456" s="228" t="s">
        <v>34</v>
      </c>
      <c r="C456" s="492"/>
      <c r="D456" s="492"/>
      <c r="E456" s="492"/>
      <c r="F456" s="492"/>
      <c r="G456" s="492"/>
      <c r="H456" s="492"/>
      <c r="I456" s="492"/>
      <c r="J456" s="234">
        <v>0</v>
      </c>
      <c r="K456" s="234">
        <v>0</v>
      </c>
      <c r="L456" s="234">
        <v>0</v>
      </c>
      <c r="M456" s="236">
        <f t="shared" si="407"/>
        <v>0</v>
      </c>
      <c r="N456" s="223"/>
      <c r="P456" s="415">
        <v>7</v>
      </c>
      <c r="Q456" s="228" t="s">
        <v>34</v>
      </c>
      <c r="R456" s="492"/>
      <c r="S456" s="492"/>
      <c r="T456" s="492"/>
      <c r="U456" s="492"/>
      <c r="V456" s="492"/>
      <c r="W456" s="492"/>
      <c r="X456" s="492"/>
      <c r="Y456" s="164">
        <f t="shared" si="420"/>
        <v>0</v>
      </c>
      <c r="Z456" s="234">
        <v>0</v>
      </c>
      <c r="AA456" s="234">
        <v>0</v>
      </c>
      <c r="AB456" s="234">
        <v>0</v>
      </c>
      <c r="AC456" s="295">
        <f t="shared" si="421"/>
        <v>0</v>
      </c>
      <c r="AD456" s="296">
        <f t="shared" si="422"/>
        <v>0</v>
      </c>
      <c r="AE456" s="223"/>
      <c r="AG456" s="415">
        <v>7</v>
      </c>
      <c r="AH456" s="228" t="s">
        <v>34</v>
      </c>
      <c r="AI456" s="492"/>
      <c r="AJ456" s="492"/>
      <c r="AK456" s="492"/>
      <c r="AL456" s="492"/>
      <c r="AM456" s="492"/>
      <c r="AN456" s="492"/>
      <c r="AO456" s="492"/>
      <c r="AP456" s="305">
        <f t="shared" si="423"/>
        <v>0</v>
      </c>
      <c r="AQ456" s="234">
        <v>0</v>
      </c>
      <c r="AR456" s="234">
        <v>0</v>
      </c>
      <c r="AS456" s="234">
        <v>0</v>
      </c>
      <c r="AT456" s="277">
        <f t="shared" si="424"/>
        <v>0</v>
      </c>
      <c r="AU456" s="278">
        <f t="shared" si="425"/>
        <v>0</v>
      </c>
    </row>
    <row r="457" spans="1:134" x14ac:dyDescent="0.35">
      <c r="A457" s="415">
        <v>8</v>
      </c>
      <c r="B457" s="228" t="s">
        <v>35</v>
      </c>
      <c r="C457" s="492"/>
      <c r="D457" s="492"/>
      <c r="E457" s="492"/>
      <c r="F457" s="492"/>
      <c r="G457" s="492"/>
      <c r="H457" s="492"/>
      <c r="I457" s="492"/>
      <c r="J457" s="234">
        <v>0</v>
      </c>
      <c r="K457" s="234">
        <v>0</v>
      </c>
      <c r="L457" s="234">
        <v>0</v>
      </c>
      <c r="M457" s="236">
        <f>SUM(J457:L457)</f>
        <v>0</v>
      </c>
      <c r="N457" s="223"/>
      <c r="P457" s="415">
        <v>8</v>
      </c>
      <c r="Q457" s="228" t="s">
        <v>35</v>
      </c>
      <c r="R457" s="492"/>
      <c r="S457" s="492"/>
      <c r="T457" s="492"/>
      <c r="U457" s="492"/>
      <c r="V457" s="492"/>
      <c r="W457" s="492"/>
      <c r="X457" s="492"/>
      <c r="Y457" s="164">
        <f>AU377</f>
        <v>0</v>
      </c>
      <c r="Z457" s="234">
        <v>0</v>
      </c>
      <c r="AA457" s="234">
        <v>0</v>
      </c>
      <c r="AB457" s="234">
        <v>0</v>
      </c>
      <c r="AC457" s="295">
        <f t="shared" si="421"/>
        <v>0</v>
      </c>
      <c r="AD457" s="296">
        <f t="shared" si="422"/>
        <v>0</v>
      </c>
      <c r="AE457" s="223"/>
      <c r="AG457" s="415">
        <v>8</v>
      </c>
      <c r="AH457" s="228" t="s">
        <v>35</v>
      </c>
      <c r="AI457" s="492"/>
      <c r="AJ457" s="492"/>
      <c r="AK457" s="492"/>
      <c r="AL457" s="492"/>
      <c r="AM457" s="492"/>
      <c r="AN457" s="492"/>
      <c r="AO457" s="492"/>
      <c r="AP457" s="305">
        <f t="shared" si="423"/>
        <v>0</v>
      </c>
      <c r="AQ457" s="234">
        <v>0</v>
      </c>
      <c r="AR457" s="234">
        <v>0</v>
      </c>
      <c r="AS457" s="234">
        <v>0</v>
      </c>
      <c r="AT457" s="277">
        <f t="shared" si="424"/>
        <v>0</v>
      </c>
      <c r="AU457" s="278">
        <f t="shared" si="425"/>
        <v>0</v>
      </c>
    </row>
    <row r="458" spans="1:134" x14ac:dyDescent="0.35">
      <c r="A458" s="415">
        <v>9</v>
      </c>
      <c r="B458" s="228" t="s">
        <v>50</v>
      </c>
      <c r="C458" s="492"/>
      <c r="D458" s="492"/>
      <c r="E458" s="492"/>
      <c r="F458" s="492"/>
      <c r="G458" s="492"/>
      <c r="H458" s="492"/>
      <c r="I458" s="492"/>
      <c r="J458" s="234">
        <v>0</v>
      </c>
      <c r="K458" s="234">
        <v>0</v>
      </c>
      <c r="L458" s="234">
        <v>0</v>
      </c>
      <c r="M458" s="236">
        <f t="shared" si="407"/>
        <v>0</v>
      </c>
      <c r="N458" s="223"/>
      <c r="P458" s="415">
        <v>9</v>
      </c>
      <c r="Q458" s="228" t="s">
        <v>50</v>
      </c>
      <c r="R458" s="492"/>
      <c r="S458" s="492"/>
      <c r="T458" s="492"/>
      <c r="U458" s="492"/>
      <c r="V458" s="492"/>
      <c r="W458" s="492"/>
      <c r="X458" s="492"/>
      <c r="Y458" s="164">
        <f t="shared" si="420"/>
        <v>0</v>
      </c>
      <c r="Z458" s="234">
        <v>0</v>
      </c>
      <c r="AA458" s="234">
        <v>0</v>
      </c>
      <c r="AB458" s="234">
        <v>0</v>
      </c>
      <c r="AC458" s="295">
        <f t="shared" si="421"/>
        <v>0</v>
      </c>
      <c r="AD458" s="296">
        <f t="shared" si="422"/>
        <v>0</v>
      </c>
      <c r="AE458" s="223"/>
      <c r="AG458" s="415">
        <v>9</v>
      </c>
      <c r="AH458" s="228" t="s">
        <v>50</v>
      </c>
      <c r="AI458" s="492"/>
      <c r="AJ458" s="492"/>
      <c r="AK458" s="492"/>
      <c r="AL458" s="492"/>
      <c r="AM458" s="492"/>
      <c r="AN458" s="492"/>
      <c r="AO458" s="492"/>
      <c r="AP458" s="305">
        <f t="shared" si="423"/>
        <v>0</v>
      </c>
      <c r="AQ458" s="234">
        <v>0</v>
      </c>
      <c r="AR458" s="234">
        <v>0</v>
      </c>
      <c r="AS458" s="234">
        <v>0</v>
      </c>
      <c r="AT458" s="277">
        <f t="shared" si="424"/>
        <v>0</v>
      </c>
      <c r="AU458" s="278">
        <f t="shared" si="425"/>
        <v>0</v>
      </c>
    </row>
    <row r="459" spans="1:134" x14ac:dyDescent="0.35">
      <c r="A459" s="229">
        <v>10</v>
      </c>
      <c r="B459" s="313" t="s">
        <v>205</v>
      </c>
      <c r="C459" s="623"/>
      <c r="D459" s="623"/>
      <c r="E459" s="623"/>
      <c r="F459" s="623"/>
      <c r="G459" s="623"/>
      <c r="H459" s="623"/>
      <c r="I459" s="623"/>
      <c r="J459" s="234">
        <v>0</v>
      </c>
      <c r="K459" s="234">
        <v>0</v>
      </c>
      <c r="L459" s="234">
        <v>0</v>
      </c>
      <c r="M459" s="236">
        <f t="shared" si="407"/>
        <v>0</v>
      </c>
      <c r="N459" s="223"/>
      <c r="P459" s="229">
        <v>10</v>
      </c>
      <c r="Q459" s="313" t="s">
        <v>205</v>
      </c>
      <c r="R459" s="623"/>
      <c r="S459" s="623"/>
      <c r="T459" s="623"/>
      <c r="U459" s="623"/>
      <c r="V459" s="623"/>
      <c r="W459" s="623"/>
      <c r="X459" s="623"/>
      <c r="Y459" s="164">
        <f t="shared" si="420"/>
        <v>0</v>
      </c>
      <c r="Z459" s="234">
        <v>0</v>
      </c>
      <c r="AA459" s="234">
        <v>0</v>
      </c>
      <c r="AB459" s="234">
        <v>0</v>
      </c>
      <c r="AC459" s="295">
        <f t="shared" si="421"/>
        <v>0</v>
      </c>
      <c r="AD459" s="296">
        <f t="shared" si="422"/>
        <v>0</v>
      </c>
      <c r="AE459" s="223"/>
      <c r="AG459" s="229">
        <v>10</v>
      </c>
      <c r="AH459" s="313" t="s">
        <v>205</v>
      </c>
      <c r="AI459" s="623"/>
      <c r="AJ459" s="623"/>
      <c r="AK459" s="623"/>
      <c r="AL459" s="623"/>
      <c r="AM459" s="623"/>
      <c r="AN459" s="623"/>
      <c r="AO459" s="623"/>
      <c r="AP459" s="305">
        <f t="shared" si="423"/>
        <v>0</v>
      </c>
      <c r="AQ459" s="234">
        <v>0</v>
      </c>
      <c r="AR459" s="234">
        <v>0</v>
      </c>
      <c r="AS459" s="234">
        <v>0</v>
      </c>
      <c r="AT459" s="277">
        <f t="shared" si="424"/>
        <v>0</v>
      </c>
      <c r="AU459" s="278">
        <f t="shared" si="425"/>
        <v>0</v>
      </c>
    </row>
    <row r="460" spans="1:134" x14ac:dyDescent="0.35">
      <c r="A460" s="229">
        <v>11</v>
      </c>
      <c r="B460" s="313" t="s">
        <v>205</v>
      </c>
      <c r="C460" s="623"/>
      <c r="D460" s="623"/>
      <c r="E460" s="623"/>
      <c r="F460" s="623"/>
      <c r="G460" s="623"/>
      <c r="H460" s="623"/>
      <c r="I460" s="623"/>
      <c r="J460" s="234">
        <v>0</v>
      </c>
      <c r="K460" s="234">
        <v>0</v>
      </c>
      <c r="L460" s="234">
        <v>0</v>
      </c>
      <c r="M460" s="236">
        <f>SUM(J460:L460)</f>
        <v>0</v>
      </c>
      <c r="N460" s="223"/>
      <c r="P460" s="229">
        <v>11</v>
      </c>
      <c r="Q460" s="313" t="s">
        <v>205</v>
      </c>
      <c r="R460" s="623"/>
      <c r="S460" s="623"/>
      <c r="T460" s="623"/>
      <c r="U460" s="623"/>
      <c r="V460" s="623"/>
      <c r="W460" s="623"/>
      <c r="X460" s="623"/>
      <c r="Y460" s="164">
        <f t="shared" si="420"/>
        <v>0</v>
      </c>
      <c r="Z460" s="234">
        <v>0</v>
      </c>
      <c r="AA460" s="234">
        <v>0</v>
      </c>
      <c r="AB460" s="234">
        <v>0</v>
      </c>
      <c r="AC460" s="295">
        <f>SUM(Z460:AB460)</f>
        <v>0</v>
      </c>
      <c r="AD460" s="296">
        <f t="shared" si="422"/>
        <v>0</v>
      </c>
      <c r="AE460" s="223"/>
      <c r="AG460" s="229">
        <v>11</v>
      </c>
      <c r="AH460" s="313" t="s">
        <v>205</v>
      </c>
      <c r="AI460" s="623"/>
      <c r="AJ460" s="623"/>
      <c r="AK460" s="623"/>
      <c r="AL460" s="623"/>
      <c r="AM460" s="623"/>
      <c r="AN460" s="623"/>
      <c r="AO460" s="623"/>
      <c r="AP460" s="305">
        <f t="shared" si="423"/>
        <v>0</v>
      </c>
      <c r="AQ460" s="234">
        <v>0</v>
      </c>
      <c r="AR460" s="234">
        <v>0</v>
      </c>
      <c r="AS460" s="234">
        <v>0</v>
      </c>
      <c r="AT460" s="277">
        <f>SUM(AQ460:AS460)</f>
        <v>0</v>
      </c>
      <c r="AU460" s="278">
        <f t="shared" si="425"/>
        <v>0</v>
      </c>
    </row>
    <row r="461" spans="1:134" ht="16" thickBot="1" x14ac:dyDescent="0.4">
      <c r="A461" s="578" t="s">
        <v>36</v>
      </c>
      <c r="B461" s="579"/>
      <c r="C461" s="579"/>
      <c r="D461" s="579"/>
      <c r="E461" s="579"/>
      <c r="F461" s="579"/>
      <c r="G461" s="579"/>
      <c r="H461" s="579"/>
      <c r="I461" s="579"/>
      <c r="J461" s="250">
        <f>SUM(J450:J460)</f>
        <v>0</v>
      </c>
      <c r="K461" s="250">
        <f t="shared" ref="K461:L461" si="426">SUM(K450:K460)</f>
        <v>0</v>
      </c>
      <c r="L461" s="250">
        <f t="shared" si="426"/>
        <v>0</v>
      </c>
      <c r="M461" s="237">
        <f>SUM(J461:L461)</f>
        <v>0</v>
      </c>
      <c r="N461" s="223"/>
      <c r="P461" s="578" t="s">
        <v>36</v>
      </c>
      <c r="Q461" s="579"/>
      <c r="R461" s="579"/>
      <c r="S461" s="579"/>
      <c r="T461" s="579"/>
      <c r="U461" s="579"/>
      <c r="V461" s="579"/>
      <c r="W461" s="579"/>
      <c r="X461" s="579"/>
      <c r="Y461" s="200">
        <f t="shared" si="420"/>
        <v>0</v>
      </c>
      <c r="Z461" s="293">
        <f>SUM(Z450:Z460)</f>
        <v>0</v>
      </c>
      <c r="AA461" s="293">
        <f t="shared" ref="AA461" si="427">SUM(AA450:AA460)</f>
        <v>0</v>
      </c>
      <c r="AB461" s="293">
        <f>SUM(AB450:AB460)</f>
        <v>0</v>
      </c>
      <c r="AC461" s="293">
        <f t="shared" ref="AC461:AD461" si="428">SUM(AC450:AC460)</f>
        <v>0</v>
      </c>
      <c r="AD461" s="294">
        <f t="shared" si="428"/>
        <v>0</v>
      </c>
      <c r="AE461" s="223"/>
      <c r="AG461" s="578" t="s">
        <v>36</v>
      </c>
      <c r="AH461" s="579"/>
      <c r="AI461" s="579"/>
      <c r="AJ461" s="579"/>
      <c r="AK461" s="579"/>
      <c r="AL461" s="579"/>
      <c r="AM461" s="579"/>
      <c r="AN461" s="579"/>
      <c r="AO461" s="579"/>
      <c r="AP461" s="306">
        <f t="shared" si="423"/>
        <v>0</v>
      </c>
      <c r="AQ461" s="275">
        <f>SUM(AQ450:AQ460)</f>
        <v>0</v>
      </c>
      <c r="AR461" s="275">
        <f t="shared" ref="AR461:AU461" si="429">SUM(AR450:AR460)</f>
        <v>0</v>
      </c>
      <c r="AS461" s="275">
        <f t="shared" si="429"/>
        <v>0</v>
      </c>
      <c r="AT461" s="275">
        <f t="shared" si="429"/>
        <v>0</v>
      </c>
      <c r="AU461" s="276">
        <f t="shared" si="429"/>
        <v>0</v>
      </c>
    </row>
    <row r="462" spans="1:134" s="358" customFormat="1" ht="3.75" customHeight="1" x14ac:dyDescent="0.35">
      <c r="B462" s="281"/>
      <c r="C462" s="284"/>
      <c r="D462" s="284"/>
      <c r="E462" s="284"/>
      <c r="F462" s="284"/>
      <c r="G462" s="284"/>
      <c r="H462" s="284"/>
      <c r="I462" s="284"/>
      <c r="J462" s="283"/>
      <c r="K462" s="283"/>
      <c r="L462" s="283"/>
      <c r="M462" s="246"/>
      <c r="N462" s="223"/>
      <c r="Q462" s="281"/>
      <c r="R462" s="284"/>
      <c r="S462" s="284"/>
      <c r="T462" s="284"/>
      <c r="U462" s="284"/>
      <c r="V462" s="284"/>
      <c r="W462" s="284"/>
      <c r="X462" s="284"/>
      <c r="Y462" s="304"/>
      <c r="Z462" s="283"/>
      <c r="AA462" s="283"/>
      <c r="AB462" s="283"/>
      <c r="AC462" s="246"/>
      <c r="AD462" s="246"/>
      <c r="AE462" s="223"/>
      <c r="AH462" s="281"/>
      <c r="AI462" s="284"/>
      <c r="AJ462" s="284"/>
      <c r="AK462" s="284"/>
      <c r="AL462" s="284"/>
      <c r="AM462" s="284"/>
      <c r="AN462" s="284"/>
      <c r="AO462" s="284"/>
      <c r="AP462" s="304"/>
      <c r="AQ462" s="283"/>
      <c r="AR462" s="283"/>
      <c r="AS462" s="283"/>
      <c r="AT462" s="246"/>
      <c r="AU462" s="246"/>
      <c r="AW462" s="357"/>
      <c r="AX462" s="357"/>
      <c r="AY462" s="357"/>
      <c r="AZ462" s="357"/>
      <c r="BA462" s="357"/>
      <c r="BB462" s="357"/>
      <c r="BC462" s="357"/>
      <c r="BD462" s="357"/>
      <c r="BE462" s="357"/>
      <c r="BF462" s="357"/>
      <c r="BG462" s="357"/>
      <c r="BH462" s="357"/>
      <c r="BI462" s="357"/>
      <c r="BJ462" s="357"/>
      <c r="BK462" s="357"/>
      <c r="BL462" s="357"/>
      <c r="BM462" s="357"/>
      <c r="BN462" s="357"/>
      <c r="BO462" s="357"/>
      <c r="BP462" s="357"/>
      <c r="BQ462" s="357"/>
      <c r="BR462" s="357"/>
      <c r="BS462" s="357"/>
      <c r="BT462" s="357"/>
      <c r="BU462" s="357"/>
      <c r="BV462" s="357"/>
      <c r="BW462" s="357"/>
      <c r="BX462" s="357"/>
      <c r="BY462" s="357"/>
      <c r="BZ462" s="357"/>
      <c r="CA462" s="357"/>
      <c r="CB462" s="357"/>
      <c r="CC462" s="357"/>
      <c r="CD462" s="357"/>
      <c r="CE462" s="357"/>
      <c r="CF462" s="357"/>
      <c r="CG462" s="357"/>
      <c r="CH462" s="357"/>
      <c r="CI462" s="357"/>
      <c r="CJ462" s="357"/>
      <c r="CK462" s="357"/>
      <c r="CL462" s="357"/>
      <c r="CM462" s="357"/>
      <c r="CN462" s="357"/>
      <c r="CO462" s="357"/>
      <c r="CP462" s="357"/>
      <c r="CQ462" s="357"/>
      <c r="CR462" s="357"/>
      <c r="CS462" s="357"/>
      <c r="CT462" s="357"/>
      <c r="CU462" s="357"/>
      <c r="CV462" s="357"/>
      <c r="CW462" s="357"/>
      <c r="CX462" s="357"/>
      <c r="CY462" s="357"/>
      <c r="CZ462" s="357"/>
      <c r="DA462" s="357"/>
      <c r="DB462" s="357"/>
      <c r="DC462" s="357"/>
      <c r="DD462" s="357"/>
      <c r="DE462" s="357"/>
      <c r="DF462" s="357"/>
      <c r="DG462" s="357"/>
      <c r="DH462" s="357"/>
      <c r="DI462" s="357"/>
      <c r="DJ462" s="357"/>
      <c r="DK462" s="357"/>
      <c r="DL462" s="357"/>
      <c r="DM462" s="357"/>
      <c r="DN462" s="357"/>
      <c r="DO462" s="357"/>
      <c r="DP462" s="357"/>
      <c r="DQ462" s="357"/>
      <c r="DR462" s="357"/>
      <c r="DS462" s="357"/>
      <c r="DT462" s="357"/>
      <c r="DU462" s="357"/>
      <c r="DV462" s="357"/>
      <c r="DW462" s="357"/>
      <c r="DX462" s="357"/>
      <c r="DY462" s="357"/>
      <c r="DZ462" s="357"/>
      <c r="EA462" s="357"/>
      <c r="EB462" s="357"/>
      <c r="EC462" s="357"/>
      <c r="ED462" s="357"/>
    </row>
    <row r="463" spans="1:134" ht="3.75" customHeight="1" thickBot="1" x14ac:dyDescent="0.4">
      <c r="A463" s="242"/>
      <c r="B463" s="242"/>
      <c r="C463" s="242"/>
      <c r="D463" s="242"/>
      <c r="E463" s="242"/>
      <c r="F463" s="242"/>
      <c r="G463" s="242"/>
      <c r="H463" s="242"/>
      <c r="I463" s="413"/>
      <c r="J463" s="246"/>
      <c r="K463" s="246"/>
      <c r="L463" s="246"/>
      <c r="M463" s="246"/>
      <c r="N463" s="223"/>
      <c r="P463" s="242"/>
      <c r="Q463" s="242"/>
      <c r="R463" s="242"/>
      <c r="S463" s="242"/>
      <c r="T463" s="242"/>
      <c r="U463" s="242"/>
      <c r="V463" s="242"/>
      <c r="W463" s="242"/>
      <c r="X463" s="413"/>
      <c r="Y463" s="246"/>
      <c r="Z463" s="246"/>
      <c r="AA463" s="246"/>
      <c r="AB463" s="246"/>
      <c r="AC463" s="246"/>
      <c r="AD463" s="246"/>
      <c r="AE463" s="223"/>
      <c r="AG463" s="242"/>
      <c r="AH463" s="242"/>
      <c r="AI463" s="242"/>
      <c r="AJ463" s="242"/>
      <c r="AK463" s="242"/>
      <c r="AL463" s="242"/>
      <c r="AM463" s="242"/>
      <c r="AN463" s="242"/>
      <c r="AO463" s="413"/>
      <c r="AP463" s="246"/>
      <c r="AQ463" s="246"/>
      <c r="AR463" s="246"/>
      <c r="AS463" s="246"/>
      <c r="AT463" s="246"/>
      <c r="AU463" s="246"/>
    </row>
    <row r="464" spans="1:134" x14ac:dyDescent="0.35">
      <c r="A464" s="544" t="s">
        <v>189</v>
      </c>
      <c r="B464" s="545"/>
      <c r="C464" s="545"/>
      <c r="D464" s="545"/>
      <c r="E464" s="545"/>
      <c r="F464" s="545"/>
      <c r="G464" s="545"/>
      <c r="H464" s="545"/>
      <c r="I464" s="545"/>
      <c r="J464" s="244">
        <f>SUM(J461, J447, J441, H434)</f>
        <v>0</v>
      </c>
      <c r="K464" s="244">
        <f>SUM(K461, K447, K441, K434)</f>
        <v>0</v>
      </c>
      <c r="L464" s="244">
        <f>SUM(L461, L447, L441, L434)</f>
        <v>0</v>
      </c>
      <c r="M464" s="245">
        <f>SUM(J464:L464)</f>
        <v>0</v>
      </c>
      <c r="N464" s="223"/>
      <c r="P464" s="544" t="s">
        <v>182</v>
      </c>
      <c r="Q464" s="545"/>
      <c r="R464" s="545"/>
      <c r="S464" s="545"/>
      <c r="T464" s="545"/>
      <c r="U464" s="545"/>
      <c r="V464" s="545"/>
      <c r="W464" s="545"/>
      <c r="X464" s="545"/>
      <c r="Y464" s="199">
        <f t="shared" ref="Y464:Y465" si="430">AU384</f>
        <v>0</v>
      </c>
      <c r="Z464" s="300">
        <f>SUM(Z461, Z447, Z441, X434)</f>
        <v>0</v>
      </c>
      <c r="AA464" s="300">
        <f>SUM(AA461, AA447, AA441, AA434)</f>
        <v>0</v>
      </c>
      <c r="AB464" s="300">
        <f>SUM(AB461, AB447, AB441, AB434, )</f>
        <v>0</v>
      </c>
      <c r="AC464" s="300">
        <f t="shared" ref="AC464" si="431">SUM(Z464:AB464)</f>
        <v>0</v>
      </c>
      <c r="AD464" s="301">
        <f>M464-AC464</f>
        <v>0</v>
      </c>
      <c r="AE464" s="246"/>
      <c r="AG464" s="544" t="s">
        <v>182</v>
      </c>
      <c r="AH464" s="545"/>
      <c r="AI464" s="545"/>
      <c r="AJ464" s="545"/>
      <c r="AK464" s="545"/>
      <c r="AL464" s="545"/>
      <c r="AM464" s="545"/>
      <c r="AN464" s="545"/>
      <c r="AO464" s="545"/>
      <c r="AP464" s="205">
        <f t="shared" ref="AP464:AP465" si="432">AU384</f>
        <v>0</v>
      </c>
      <c r="AQ464" s="286">
        <f>SUM(AQ461, AQ447, AQ441, AO434)</f>
        <v>0</v>
      </c>
      <c r="AR464" s="286">
        <f>SUM( AR461, AR447, AR441, AR434)</f>
        <v>0</v>
      </c>
      <c r="AS464" s="286">
        <f>SUM( AS461, AS447, AS441, AS434, )</f>
        <v>0</v>
      </c>
      <c r="AT464" s="286">
        <f t="shared" ref="AT464" si="433">SUM(AQ464:AS464)</f>
        <v>0</v>
      </c>
      <c r="AU464" s="287">
        <f>IF($S$473&lt;&gt;0, AC464+AP464-AT464, M464+AP464-AT464)</f>
        <v>0</v>
      </c>
      <c r="AV464" s="246"/>
    </row>
    <row r="465" spans="1:134" ht="16" thickBot="1" x14ac:dyDescent="0.4">
      <c r="A465" s="540" t="s">
        <v>183</v>
      </c>
      <c r="B465" s="541"/>
      <c r="C465" s="541"/>
      <c r="D465" s="541"/>
      <c r="E465" s="541"/>
      <c r="F465" s="541"/>
      <c r="G465" s="541"/>
      <c r="H465" s="541"/>
      <c r="I465" s="541"/>
      <c r="J465" s="593">
        <f>SUM(K461, L461, K447, L447, K441, L441, K434, L434)</f>
        <v>0</v>
      </c>
      <c r="K465" s="593"/>
      <c r="L465" s="593"/>
      <c r="M465" s="594"/>
      <c r="N465" s="223"/>
      <c r="P465" s="540" t="s">
        <v>183</v>
      </c>
      <c r="Q465" s="541"/>
      <c r="R465" s="541"/>
      <c r="S465" s="541"/>
      <c r="T465" s="541"/>
      <c r="U465" s="541"/>
      <c r="V465" s="541"/>
      <c r="W465" s="541"/>
      <c r="X465" s="541"/>
      <c r="Y465" s="200">
        <f t="shared" si="430"/>
        <v>0</v>
      </c>
      <c r="Z465" s="588">
        <f>SUM(AA461, AB461, AA447, AB447, AA441, AB441, AA434, AB434)</f>
        <v>0</v>
      </c>
      <c r="AA465" s="588"/>
      <c r="AB465" s="588"/>
      <c r="AC465" s="588"/>
      <c r="AD465" s="330">
        <f>M465-Z465</f>
        <v>0</v>
      </c>
      <c r="AE465" s="223"/>
      <c r="AG465" s="540" t="s">
        <v>183</v>
      </c>
      <c r="AH465" s="541"/>
      <c r="AI465" s="541"/>
      <c r="AJ465" s="541"/>
      <c r="AK465" s="541"/>
      <c r="AL465" s="541"/>
      <c r="AM465" s="541"/>
      <c r="AN465" s="541"/>
      <c r="AO465" s="541"/>
      <c r="AP465" s="306">
        <f t="shared" si="432"/>
        <v>0</v>
      </c>
      <c r="AQ465" s="539">
        <f>SUM( AR461, AS461, AR447, AS447, AR441, AS441, AR434, AS434)</f>
        <v>0</v>
      </c>
      <c r="AR465" s="539"/>
      <c r="AS465" s="539"/>
      <c r="AT465" s="539"/>
      <c r="AU465" s="276">
        <f>IF($S$473&lt;&gt;0, AC465+AP465-AQ465, M465+AP465-AQ465)</f>
        <v>0</v>
      </c>
    </row>
    <row r="466" spans="1:134" s="224" customFormat="1" ht="16" thickBot="1" x14ac:dyDescent="0.4">
      <c r="A466" s="358"/>
      <c r="B466" s="413"/>
      <c r="C466" s="413"/>
      <c r="D466" s="413"/>
      <c r="E466" s="413"/>
      <c r="F466" s="413"/>
      <c r="G466" s="413"/>
      <c r="H466" s="413"/>
      <c r="I466" s="413"/>
      <c r="J466" s="258"/>
      <c r="K466" s="258"/>
      <c r="L466" s="258"/>
      <c r="M466" s="358"/>
      <c r="N466" s="223"/>
      <c r="O466" s="357"/>
      <c r="P466" s="358"/>
      <c r="Q466" s="413"/>
      <c r="R466" s="413"/>
      <c r="S466" s="413"/>
      <c r="T466" s="413"/>
      <c r="U466" s="413"/>
      <c r="V466" s="413"/>
      <c r="W466" s="413"/>
      <c r="X466" s="413"/>
      <c r="Y466" s="258"/>
      <c r="Z466" s="258"/>
      <c r="AA466" s="258"/>
      <c r="AB466" s="358"/>
      <c r="AC466" s="358"/>
      <c r="AD466" s="358"/>
      <c r="AE466" s="223"/>
      <c r="AF466" s="357"/>
      <c r="AG466" s="358"/>
      <c r="AH466" s="413"/>
      <c r="AI466" s="413"/>
      <c r="AJ466" s="413"/>
      <c r="AK466" s="413"/>
      <c r="AL466" s="413"/>
      <c r="AM466" s="413"/>
      <c r="AN466" s="413"/>
      <c r="AO466" s="413"/>
      <c r="AP466" s="258"/>
      <c r="AQ466" s="258"/>
      <c r="AR466" s="258"/>
      <c r="AS466" s="358"/>
      <c r="AT466" s="358"/>
      <c r="AU466" s="358"/>
      <c r="AV466" s="357"/>
      <c r="AW466" s="357"/>
      <c r="AX466" s="357"/>
      <c r="AY466" s="357"/>
      <c r="AZ466" s="357"/>
      <c r="BA466" s="357"/>
      <c r="BB466" s="357"/>
      <c r="BC466" s="357"/>
      <c r="BD466" s="357"/>
      <c r="BE466" s="357"/>
      <c r="BF466" s="357"/>
      <c r="BG466" s="357"/>
      <c r="BH466" s="357"/>
      <c r="BI466" s="357"/>
      <c r="BJ466" s="357"/>
      <c r="BK466" s="357"/>
      <c r="BL466" s="357"/>
      <c r="BM466" s="357"/>
      <c r="BN466" s="357"/>
      <c r="BO466" s="357"/>
      <c r="BP466" s="357"/>
      <c r="BQ466" s="357"/>
      <c r="BR466" s="357"/>
      <c r="BS466" s="357"/>
      <c r="BT466" s="357"/>
      <c r="BU466" s="357"/>
      <c r="BV466" s="357"/>
      <c r="BW466" s="357"/>
      <c r="BX466" s="357"/>
      <c r="BY466" s="357"/>
      <c r="BZ466" s="357"/>
      <c r="CA466" s="357"/>
      <c r="CB466" s="357"/>
      <c r="CC466" s="357"/>
      <c r="CD466" s="357"/>
      <c r="CE466" s="357"/>
      <c r="CF466" s="357"/>
      <c r="CG466" s="357"/>
      <c r="CH466" s="357"/>
      <c r="CI466" s="357"/>
      <c r="CJ466" s="357"/>
      <c r="CK466" s="357"/>
      <c r="CL466" s="357"/>
      <c r="CM466" s="357"/>
      <c r="CN466" s="357"/>
      <c r="CO466" s="357"/>
      <c r="CP466" s="357"/>
      <c r="CQ466" s="357"/>
      <c r="CR466" s="357"/>
      <c r="CS466" s="357"/>
      <c r="CT466" s="357"/>
      <c r="CU466" s="357"/>
      <c r="CV466" s="357"/>
      <c r="CW466" s="357"/>
      <c r="CX466" s="357"/>
      <c r="CY466" s="357"/>
      <c r="CZ466" s="357"/>
      <c r="DA466" s="357"/>
      <c r="DB466" s="357"/>
      <c r="DC466" s="357"/>
      <c r="DD466" s="357"/>
      <c r="DE466" s="357"/>
      <c r="DF466" s="357"/>
      <c r="DG466" s="357"/>
      <c r="DH466" s="357"/>
      <c r="DI466" s="357"/>
      <c r="DJ466" s="357"/>
      <c r="DK466" s="357"/>
      <c r="DL466" s="357"/>
      <c r="DM466" s="357"/>
      <c r="DN466" s="357"/>
      <c r="DO466" s="357"/>
      <c r="DP466" s="357"/>
      <c r="DQ466" s="357"/>
      <c r="DR466" s="357"/>
      <c r="DS466" s="357"/>
      <c r="DT466" s="357"/>
      <c r="DU466" s="357"/>
      <c r="DV466" s="357"/>
      <c r="DW466" s="357"/>
      <c r="DX466" s="357"/>
      <c r="DY466" s="357"/>
      <c r="DZ466" s="357"/>
      <c r="EA466" s="357"/>
      <c r="EB466" s="357"/>
      <c r="EC466" s="357"/>
      <c r="ED466" s="357"/>
    </row>
    <row r="467" spans="1:134" s="242" customFormat="1" x14ac:dyDescent="0.35">
      <c r="A467" s="502" t="s">
        <v>100</v>
      </c>
      <c r="B467" s="503"/>
      <c r="C467" s="503"/>
      <c r="D467" s="503"/>
      <c r="E467" s="503"/>
      <c r="F467" s="503"/>
      <c r="G467" s="503"/>
      <c r="H467" s="503"/>
      <c r="I467" s="503"/>
      <c r="J467" s="425" t="s">
        <v>17</v>
      </c>
      <c r="K467" s="542" t="s">
        <v>4</v>
      </c>
      <c r="L467" s="542"/>
      <c r="M467" s="418" t="s">
        <v>49</v>
      </c>
      <c r="N467" s="261"/>
      <c r="P467" s="502" t="s">
        <v>100</v>
      </c>
      <c r="Q467" s="503"/>
      <c r="R467" s="503"/>
      <c r="S467" s="503"/>
      <c r="T467" s="503"/>
      <c r="U467" s="503"/>
      <c r="V467" s="503"/>
      <c r="W467" s="503"/>
      <c r="X467" s="503"/>
      <c r="Y467" s="414" t="s">
        <v>266</v>
      </c>
      <c r="Z467" s="425" t="s">
        <v>77</v>
      </c>
      <c r="AA467" s="542" t="s">
        <v>4</v>
      </c>
      <c r="AB467" s="542"/>
      <c r="AC467" s="414" t="s">
        <v>18</v>
      </c>
      <c r="AD467" s="268" t="s">
        <v>114</v>
      </c>
      <c r="AE467" s="261"/>
      <c r="AG467" s="502" t="s">
        <v>100</v>
      </c>
      <c r="AH467" s="503"/>
      <c r="AI467" s="503"/>
      <c r="AJ467" s="503"/>
      <c r="AK467" s="503"/>
      <c r="AL467" s="503"/>
      <c r="AM467" s="503"/>
      <c r="AN467" s="503"/>
      <c r="AO467" s="503"/>
      <c r="AP467" s="414" t="s">
        <v>266</v>
      </c>
      <c r="AQ467" s="425" t="s">
        <v>212</v>
      </c>
      <c r="AR467" s="542" t="s">
        <v>4</v>
      </c>
      <c r="AS467" s="542"/>
      <c r="AT467" s="414" t="s">
        <v>214</v>
      </c>
      <c r="AU467" s="268" t="s">
        <v>269</v>
      </c>
      <c r="AW467" s="357"/>
      <c r="AX467" s="357"/>
      <c r="AY467" s="357"/>
      <c r="AZ467" s="357"/>
      <c r="BA467" s="357"/>
      <c r="BB467" s="357"/>
      <c r="BC467" s="357"/>
      <c r="BD467" s="357"/>
      <c r="BE467" s="357"/>
      <c r="BF467" s="357"/>
      <c r="BG467" s="357"/>
      <c r="BH467" s="357"/>
      <c r="BI467" s="357"/>
      <c r="BJ467" s="357"/>
      <c r="BK467" s="357"/>
      <c r="BL467" s="357"/>
      <c r="BM467" s="357"/>
      <c r="BN467" s="357"/>
      <c r="BO467" s="357"/>
      <c r="BP467" s="357"/>
      <c r="BQ467" s="357"/>
      <c r="BR467" s="357"/>
      <c r="BS467" s="357"/>
      <c r="BT467" s="357"/>
      <c r="BU467" s="357"/>
      <c r="BV467" s="357"/>
      <c r="BW467" s="357"/>
      <c r="BX467" s="357"/>
      <c r="BY467" s="357"/>
      <c r="BZ467" s="357"/>
      <c r="CA467" s="357"/>
      <c r="CB467" s="357"/>
      <c r="CC467" s="357"/>
      <c r="CD467" s="357"/>
      <c r="CE467" s="357"/>
      <c r="CF467" s="357"/>
      <c r="CG467" s="357"/>
      <c r="CH467" s="357"/>
      <c r="CI467" s="357"/>
      <c r="CJ467" s="357"/>
      <c r="CK467" s="357"/>
      <c r="CL467" s="357"/>
      <c r="CM467" s="357"/>
      <c r="CN467" s="357"/>
      <c r="CO467" s="357"/>
      <c r="CP467" s="357"/>
      <c r="CQ467" s="357"/>
      <c r="CR467" s="357"/>
      <c r="CS467" s="357"/>
      <c r="CT467" s="357"/>
      <c r="CU467" s="357"/>
      <c r="CV467" s="357"/>
      <c r="CW467" s="357"/>
      <c r="CX467" s="357"/>
      <c r="CY467" s="357"/>
      <c r="CZ467" s="357"/>
      <c r="DA467" s="357"/>
      <c r="DB467" s="357"/>
      <c r="DC467" s="357"/>
      <c r="DD467" s="357"/>
      <c r="DE467" s="357"/>
      <c r="DF467" s="357"/>
      <c r="DG467" s="357"/>
      <c r="DH467" s="357"/>
      <c r="DI467" s="357"/>
      <c r="DJ467" s="357"/>
      <c r="DK467" s="357"/>
      <c r="DL467" s="357"/>
      <c r="DM467" s="357"/>
      <c r="DN467" s="357"/>
      <c r="DO467" s="357"/>
      <c r="DP467" s="357"/>
      <c r="DQ467" s="357"/>
      <c r="DR467" s="357"/>
      <c r="DS467" s="357"/>
      <c r="DT467" s="357"/>
      <c r="DU467" s="357"/>
      <c r="DV467" s="357"/>
      <c r="DW467" s="357"/>
      <c r="DX467" s="357"/>
      <c r="DY467" s="357"/>
      <c r="DZ467" s="357"/>
      <c r="EA467" s="357"/>
      <c r="EB467" s="357"/>
      <c r="EC467" s="357"/>
      <c r="ED467" s="357"/>
    </row>
    <row r="468" spans="1:134" ht="16" thickBot="1" x14ac:dyDescent="0.4">
      <c r="A468" s="540" t="s">
        <v>37</v>
      </c>
      <c r="B468" s="541"/>
      <c r="C468" s="541"/>
      <c r="D468" s="541"/>
      <c r="E468" s="541"/>
      <c r="F468" s="541"/>
      <c r="G468" s="541"/>
      <c r="H468" s="541"/>
      <c r="I468" s="541"/>
      <c r="J468" s="243">
        <f>(SUM(J461, J447, J441, H434))*'Cumulative Budget'!$G$36</f>
        <v>0</v>
      </c>
      <c r="K468" s="593">
        <f>(SUM(K461, L461, K447, L447, K441, L441, K434, L434))*'Cumulative Budget'!$G$36</f>
        <v>0</v>
      </c>
      <c r="L468" s="593"/>
      <c r="M468" s="237">
        <f t="shared" ref="M468" si="434">SUM(J468:L468)</f>
        <v>0</v>
      </c>
      <c r="N468" s="223"/>
      <c r="P468" s="540" t="s">
        <v>37</v>
      </c>
      <c r="Q468" s="541"/>
      <c r="R468" s="541"/>
      <c r="S468" s="541"/>
      <c r="T468" s="541"/>
      <c r="U468" s="541"/>
      <c r="V468" s="541"/>
      <c r="W468" s="541"/>
      <c r="X468" s="541"/>
      <c r="Y468" s="200">
        <f t="shared" ref="Y468" si="435">AU388</f>
        <v>0</v>
      </c>
      <c r="Z468" s="302">
        <f>(SUM(Z461, Z447, Z441, X434))*'Cumulative Budget'!$G$36</f>
        <v>0</v>
      </c>
      <c r="AA468" s="588">
        <f>(SUM(AA461, AB461, AA447, AB447, AA441, AB441, AA434, AB434))*'Cumulative Budget'!$G$36</f>
        <v>0</v>
      </c>
      <c r="AB468" s="588"/>
      <c r="AC468" s="293">
        <f t="shared" ref="AC468" si="436">SUM(Z468:AB468)</f>
        <v>0</v>
      </c>
      <c r="AD468" s="294">
        <f t="shared" ref="AD468" si="437">M468-AC468</f>
        <v>0</v>
      </c>
      <c r="AE468" s="223"/>
      <c r="AG468" s="540" t="s">
        <v>37</v>
      </c>
      <c r="AH468" s="541"/>
      <c r="AI468" s="541"/>
      <c r="AJ468" s="541"/>
      <c r="AK468" s="541"/>
      <c r="AL468" s="541"/>
      <c r="AM468" s="541"/>
      <c r="AN468" s="541"/>
      <c r="AO468" s="541"/>
      <c r="AP468" s="306">
        <f t="shared" ref="AP468:AP470" si="438">AU388</f>
        <v>0</v>
      </c>
      <c r="AQ468" s="443">
        <v>0</v>
      </c>
      <c r="AR468" s="563">
        <v>0</v>
      </c>
      <c r="AS468" s="563"/>
      <c r="AT468" s="275">
        <f>SUM(AQ468:AS468)</f>
        <v>0</v>
      </c>
      <c r="AU468" s="276">
        <f>IF($S$473&lt;&gt;0, AC468+AP468-AT468, M468+AP468-AT468)</f>
        <v>0</v>
      </c>
    </row>
    <row r="469" spans="1:134" s="358" customFormat="1" ht="16" thickBot="1" x14ac:dyDescent="0.4">
      <c r="A469" s="359" t="s">
        <v>99</v>
      </c>
      <c r="B469" s="359"/>
      <c r="J469" s="233"/>
      <c r="K469" s="233"/>
      <c r="L469" s="233"/>
      <c r="M469" s="233"/>
      <c r="N469" s="223"/>
      <c r="O469" s="357"/>
      <c r="P469" s="359" t="s">
        <v>99</v>
      </c>
      <c r="Q469" s="359"/>
      <c r="Z469" s="233"/>
      <c r="AA469" s="233"/>
      <c r="AB469" s="233"/>
      <c r="AC469" s="233"/>
      <c r="AD469" s="233"/>
      <c r="AE469" s="223"/>
      <c r="AG469" s="359" t="s">
        <v>99</v>
      </c>
      <c r="AH469" s="359"/>
      <c r="AQ469" s="233"/>
      <c r="AR469" s="233"/>
      <c r="AS469" s="233"/>
      <c r="AT469" s="233"/>
      <c r="AU469" s="233"/>
      <c r="AV469" s="357"/>
      <c r="AW469" s="357"/>
      <c r="AX469" s="357"/>
      <c r="AY469" s="357"/>
      <c r="AZ469" s="357"/>
      <c r="BA469" s="357"/>
      <c r="BB469" s="357"/>
      <c r="BC469" s="357"/>
      <c r="BD469" s="357"/>
      <c r="BE469" s="357"/>
      <c r="BF469" s="357"/>
      <c r="BG469" s="357"/>
      <c r="BH469" s="357"/>
      <c r="BI469" s="357"/>
      <c r="BJ469" s="357"/>
      <c r="BK469" s="357"/>
      <c r="BL469" s="357"/>
      <c r="BM469" s="357"/>
      <c r="BN469" s="357"/>
      <c r="BO469" s="357"/>
      <c r="BP469" s="357"/>
      <c r="BQ469" s="357"/>
      <c r="BR469" s="357"/>
      <c r="BS469" s="357"/>
      <c r="BT469" s="357"/>
      <c r="BU469" s="357"/>
      <c r="BV469" s="357"/>
      <c r="BW469" s="357"/>
      <c r="BX469" s="357"/>
      <c r="BY469" s="357"/>
      <c r="BZ469" s="357"/>
      <c r="CA469" s="357"/>
      <c r="CB469" s="357"/>
      <c r="CC469" s="357"/>
      <c r="CD469" s="357"/>
      <c r="CE469" s="357"/>
      <c r="CF469" s="357"/>
      <c r="CG469" s="357"/>
      <c r="CH469" s="357"/>
      <c r="CI469" s="357"/>
      <c r="CJ469" s="357"/>
      <c r="CK469" s="357"/>
      <c r="CL469" s="357"/>
      <c r="CM469" s="357"/>
      <c r="CN469" s="357"/>
      <c r="CO469" s="357"/>
      <c r="CP469" s="357"/>
      <c r="CQ469" s="357"/>
      <c r="CR469" s="357"/>
      <c r="CS469" s="357"/>
      <c r="CT469" s="357"/>
      <c r="CU469" s="357"/>
      <c r="CV469" s="357"/>
      <c r="CW469" s="357"/>
      <c r="CX469" s="357"/>
      <c r="CY469" s="357"/>
      <c r="CZ469" s="357"/>
      <c r="DA469" s="357"/>
      <c r="DB469" s="357"/>
      <c r="DC469" s="357"/>
      <c r="DD469" s="357"/>
      <c r="DE469" s="357"/>
      <c r="DF469" s="357"/>
      <c r="DG469" s="357"/>
      <c r="DH469" s="357"/>
      <c r="DI469" s="357"/>
      <c r="DJ469" s="357"/>
      <c r="DK469" s="357"/>
      <c r="DL469" s="357"/>
      <c r="DM469" s="357"/>
      <c r="DN469" s="357"/>
      <c r="DO469" s="357"/>
      <c r="DP469" s="357"/>
      <c r="DQ469" s="357"/>
      <c r="DR469" s="357"/>
      <c r="DS469" s="357"/>
      <c r="DT469" s="357"/>
      <c r="DU469" s="357"/>
      <c r="DV469" s="357"/>
      <c r="DW469" s="357"/>
      <c r="DX469" s="357"/>
      <c r="DY469" s="357"/>
      <c r="DZ469" s="357"/>
      <c r="EA469" s="357"/>
      <c r="EB469" s="357"/>
      <c r="EC469" s="357"/>
      <c r="ED469" s="357"/>
    </row>
    <row r="470" spans="1:134" s="331" customFormat="1" ht="16" thickBot="1" x14ac:dyDescent="0.4">
      <c r="A470" s="621" t="s">
        <v>101</v>
      </c>
      <c r="B470" s="622"/>
      <c r="C470" s="622"/>
      <c r="D470" s="622"/>
      <c r="E470" s="622"/>
      <c r="F470" s="622"/>
      <c r="G470" s="622"/>
      <c r="H470" s="622"/>
      <c r="I470" s="622"/>
      <c r="J470" s="239">
        <f xml:space="preserve"> SUM(J468, J461, J447, J441, H434)</f>
        <v>0</v>
      </c>
      <c r="K470" s="211">
        <f xml:space="preserve"> SUM(K468, K461, K447, K441, K434)</f>
        <v>0</v>
      </c>
      <c r="L470" s="239">
        <f xml:space="preserve"> SUM(L461, L447, L441, L434)</f>
        <v>0</v>
      </c>
      <c r="M470" s="240">
        <f>SUM(J470:L470)</f>
        <v>0</v>
      </c>
      <c r="N470" s="246"/>
      <c r="P470" s="589" t="s">
        <v>101</v>
      </c>
      <c r="Q470" s="590"/>
      <c r="R470" s="590"/>
      <c r="S470" s="590"/>
      <c r="T470" s="590"/>
      <c r="U470" s="590"/>
      <c r="V470" s="590"/>
      <c r="W470" s="590"/>
      <c r="X470" s="590"/>
      <c r="Y470" s="201">
        <f>AU390</f>
        <v>0</v>
      </c>
      <c r="Z470" s="303">
        <f xml:space="preserve"> SUM(Z468, Z461, Z447, Z441, X434)</f>
        <v>0</v>
      </c>
      <c r="AA470" s="212">
        <f xml:space="preserve"> SUM(AA468, AA461, AA447, AA441, AA434)</f>
        <v>0</v>
      </c>
      <c r="AB470" s="303">
        <f xml:space="preserve"> SUM(AB461, AB447, AB441, AB434)</f>
        <v>0</v>
      </c>
      <c r="AC470" s="297">
        <f>SUM(Z470:AB470)</f>
        <v>0</v>
      </c>
      <c r="AD470" s="298">
        <f t="shared" ref="AD470" si="439">M470-AC470</f>
        <v>0</v>
      </c>
      <c r="AE470" s="246"/>
      <c r="AG470" s="564" t="s">
        <v>101</v>
      </c>
      <c r="AH470" s="565"/>
      <c r="AI470" s="565"/>
      <c r="AJ470" s="565"/>
      <c r="AK470" s="565"/>
      <c r="AL470" s="565"/>
      <c r="AM470" s="565"/>
      <c r="AN470" s="565"/>
      <c r="AO470" s="565"/>
      <c r="AP470" s="206">
        <f t="shared" si="438"/>
        <v>0</v>
      </c>
      <c r="AQ470" s="288">
        <f xml:space="preserve"> SUM(AQ468, AQ461, AQ447, AQ441, AO434)</f>
        <v>0</v>
      </c>
      <c r="AR470" s="213">
        <f xml:space="preserve"> SUM(AR468, AR461, AR447, AR441, AR434)</f>
        <v>0</v>
      </c>
      <c r="AS470" s="288">
        <f xml:space="preserve"> SUM(AS461, AS447, AS441, AS434)</f>
        <v>0</v>
      </c>
      <c r="AT470" s="279">
        <f>SUM(AQ470:AS470)</f>
        <v>0</v>
      </c>
      <c r="AU470" s="280">
        <f>IF($S$473&lt;&gt;0, AC470+AP470-AT470, M470+AP470-AT470)</f>
        <v>0</v>
      </c>
    </row>
    <row r="471" spans="1:134" x14ac:dyDescent="0.35">
      <c r="F471" s="357"/>
      <c r="G471" s="357"/>
      <c r="N471" s="223"/>
    </row>
    <row r="472" spans="1:134" ht="16" thickBot="1" x14ac:dyDescent="0.4">
      <c r="F472" s="357"/>
      <c r="G472" s="357"/>
      <c r="S472" s="270"/>
      <c r="V472" s="270"/>
      <c r="AG472" s="270"/>
      <c r="AH472" s="270"/>
      <c r="AI472" s="270"/>
      <c r="AJ472" s="270"/>
      <c r="AK472" s="270"/>
      <c r="AL472" s="270"/>
      <c r="AM472" s="270"/>
    </row>
    <row r="473" spans="1:134" x14ac:dyDescent="0.35">
      <c r="B473" s="576" t="s">
        <v>248</v>
      </c>
      <c r="C473" s="577"/>
      <c r="D473" s="264">
        <f>J470</f>
        <v>0</v>
      </c>
      <c r="F473" s="357"/>
      <c r="G473" s="357"/>
      <c r="O473" s="309"/>
      <c r="P473" s="652" t="s">
        <v>248</v>
      </c>
      <c r="Q473" s="646"/>
      <c r="R473" s="646"/>
      <c r="S473" s="202">
        <f>Z470</f>
        <v>0</v>
      </c>
      <c r="T473" s="646" t="s">
        <v>104</v>
      </c>
      <c r="U473" s="646"/>
      <c r="V473" s="354">
        <f>D473-S473</f>
        <v>0</v>
      </c>
      <c r="W473" s="430"/>
      <c r="X473" s="601"/>
      <c r="Y473" s="601"/>
      <c r="Z473" s="430"/>
      <c r="AA473" s="430"/>
      <c r="AF473" s="309"/>
      <c r="AG473" s="609" t="s">
        <v>191</v>
      </c>
      <c r="AH473" s="554"/>
      <c r="AI473" s="605">
        <f>AQ470</f>
        <v>0</v>
      </c>
      <c r="AJ473" s="605"/>
      <c r="AK473" s="554" t="s">
        <v>196</v>
      </c>
      <c r="AL473" s="554"/>
      <c r="AM473" s="287">
        <f>IF($S$73&lt;&gt;0, S473+'Year 1'!AM541-AI473, D473+'Year 1'!AM541-AI473)</f>
        <v>0</v>
      </c>
      <c r="AO473" s="315" t="s">
        <v>89</v>
      </c>
      <c r="AP473" s="556"/>
      <c r="AQ473" s="556"/>
      <c r="AR473" s="556" t="s">
        <v>90</v>
      </c>
      <c r="AS473" s="612"/>
    </row>
    <row r="474" spans="1:134" x14ac:dyDescent="0.35">
      <c r="B474" s="535" t="s">
        <v>249</v>
      </c>
      <c r="C474" s="536"/>
      <c r="D474" s="390">
        <f>K470</f>
        <v>0</v>
      </c>
      <c r="F474" s="357"/>
      <c r="G474" s="357"/>
      <c r="O474" s="309"/>
      <c r="P474" s="585" t="s">
        <v>249</v>
      </c>
      <c r="Q474" s="586"/>
      <c r="R474" s="586"/>
      <c r="S474" s="189">
        <f>AA470</f>
        <v>0</v>
      </c>
      <c r="T474" s="586" t="s">
        <v>105</v>
      </c>
      <c r="U474" s="586"/>
      <c r="V474" s="161">
        <f>D474-S474</f>
        <v>0</v>
      </c>
      <c r="W474" s="430"/>
      <c r="X474" s="604"/>
      <c r="Y474" s="604"/>
      <c r="Z474" s="604"/>
      <c r="AA474" s="604"/>
      <c r="AF474" s="309"/>
      <c r="AG474" s="549" t="s">
        <v>192</v>
      </c>
      <c r="AH474" s="550"/>
      <c r="AI474" s="606">
        <f>AR470</f>
        <v>0</v>
      </c>
      <c r="AJ474" s="606"/>
      <c r="AK474" s="550" t="s">
        <v>197</v>
      </c>
      <c r="AL474" s="550"/>
      <c r="AM474" s="278">
        <f>IF($S$73&lt;&gt;0, S474+'Year 1'!AM542-AI474, D474+'Year 1'!AM542-AI474)</f>
        <v>0</v>
      </c>
      <c r="AO474" s="314" t="s">
        <v>91</v>
      </c>
      <c r="AP474" s="532"/>
      <c r="AQ474" s="532"/>
      <c r="AR474" s="532"/>
      <c r="AS474" s="562"/>
    </row>
    <row r="475" spans="1:134" ht="16" thickBot="1" x14ac:dyDescent="0.4">
      <c r="B475" s="535" t="s">
        <v>224</v>
      </c>
      <c r="C475" s="536"/>
      <c r="D475" s="265">
        <f>L470</f>
        <v>0</v>
      </c>
      <c r="F475" s="357"/>
      <c r="G475" s="357"/>
      <c r="O475" s="309"/>
      <c r="P475" s="585" t="s">
        <v>224</v>
      </c>
      <c r="Q475" s="586"/>
      <c r="R475" s="586"/>
      <c r="S475" s="189">
        <f>AB470</f>
        <v>0</v>
      </c>
      <c r="T475" s="586" t="s">
        <v>106</v>
      </c>
      <c r="U475" s="586"/>
      <c r="V475" s="161">
        <f>D475-S475</f>
        <v>0</v>
      </c>
      <c r="W475" s="430"/>
      <c r="X475" s="601"/>
      <c r="Y475" s="601"/>
      <c r="Z475" s="430"/>
      <c r="AA475" s="430"/>
      <c r="AF475" s="309"/>
      <c r="AG475" s="549" t="s">
        <v>193</v>
      </c>
      <c r="AH475" s="550"/>
      <c r="AI475" s="606">
        <f>AS470</f>
        <v>0</v>
      </c>
      <c r="AJ475" s="606"/>
      <c r="AK475" s="550" t="s">
        <v>198</v>
      </c>
      <c r="AL475" s="550"/>
      <c r="AM475" s="278">
        <f>IF($S$73&lt;&gt;0, S475+'Year 1'!AM543-AI475, D475+'Year 1'!AM543-AI475)</f>
        <v>0</v>
      </c>
      <c r="AO475" s="318" t="s">
        <v>92</v>
      </c>
      <c r="AP475" s="557"/>
      <c r="AQ475" s="557"/>
      <c r="AR475" s="557" t="s">
        <v>90</v>
      </c>
      <c r="AS475" s="613"/>
    </row>
    <row r="476" spans="1:134" ht="16" thickBot="1" x14ac:dyDescent="0.4">
      <c r="B476" s="535" t="s">
        <v>250</v>
      </c>
      <c r="C476" s="536"/>
      <c r="D476" s="390">
        <f>K470+L470</f>
        <v>0</v>
      </c>
      <c r="F476" s="357"/>
      <c r="G476" s="357"/>
      <c r="O476" s="309"/>
      <c r="P476" s="585" t="s">
        <v>250</v>
      </c>
      <c r="Q476" s="586"/>
      <c r="R476" s="586"/>
      <c r="S476" s="189">
        <f>SUM(S474:S475)</f>
        <v>0</v>
      </c>
      <c r="T476" s="586" t="s">
        <v>107</v>
      </c>
      <c r="U476" s="586"/>
      <c r="V476" s="161">
        <f>D476-S476</f>
        <v>0</v>
      </c>
      <c r="W476" s="431"/>
      <c r="X476" s="431"/>
      <c r="Y476" s="431"/>
      <c r="Z476" s="431"/>
      <c r="AA476" s="431"/>
      <c r="AF476" s="309"/>
      <c r="AG476" s="549" t="s">
        <v>194</v>
      </c>
      <c r="AH476" s="550"/>
      <c r="AI476" s="606">
        <f>SUM(AI474:AI475)</f>
        <v>0</v>
      </c>
      <c r="AJ476" s="606"/>
      <c r="AK476" s="550" t="s">
        <v>200</v>
      </c>
      <c r="AL476" s="550"/>
      <c r="AM476" s="278">
        <f>IF($S$73&lt;&gt;0, S476+'Year 1'!AM544-AI476, D476+'Year 1'!AM544-AI476)</f>
        <v>0</v>
      </c>
      <c r="AO476" s="431"/>
      <c r="AP476" s="431"/>
      <c r="AQ476" s="431"/>
      <c r="AR476" s="431"/>
      <c r="AS476" s="431"/>
    </row>
    <row r="477" spans="1:134" ht="16" thickBot="1" x14ac:dyDescent="0.4">
      <c r="B477" s="535" t="s">
        <v>251</v>
      </c>
      <c r="C477" s="536"/>
      <c r="D477" s="265">
        <f>M470</f>
        <v>0</v>
      </c>
      <c r="F477" s="357"/>
      <c r="G477" s="357"/>
      <c r="O477" s="309"/>
      <c r="P477" s="585" t="s">
        <v>251</v>
      </c>
      <c r="Q477" s="586"/>
      <c r="R477" s="586"/>
      <c r="S477" s="189">
        <f>AC470</f>
        <v>0</v>
      </c>
      <c r="T477" s="580" t="s">
        <v>108</v>
      </c>
      <c r="U477" s="580"/>
      <c r="V477" s="352">
        <f>D477-S477</f>
        <v>0</v>
      </c>
      <c r="W477" s="602"/>
      <c r="X477" s="602"/>
      <c r="Y477" s="604"/>
      <c r="Z477" s="604"/>
      <c r="AA477" s="604"/>
      <c r="AB477" s="358"/>
      <c r="AC477" s="358"/>
      <c r="AD477" s="358"/>
      <c r="AF477" s="309"/>
      <c r="AG477" s="549" t="s">
        <v>281</v>
      </c>
      <c r="AH477" s="550"/>
      <c r="AI477" s="606">
        <f>AT470</f>
        <v>0</v>
      </c>
      <c r="AJ477" s="606"/>
      <c r="AK477" s="611" t="s">
        <v>282</v>
      </c>
      <c r="AL477" s="611"/>
      <c r="AM477" s="312">
        <f>IF($S$73&lt;&gt;0, S477+'Year 1'!AM545-AI477, D477+'Year 1'!AM545-AI477)</f>
        <v>0</v>
      </c>
      <c r="AO477" s="428" t="s">
        <v>93</v>
      </c>
      <c r="AP477" s="429"/>
      <c r="AQ477" s="630"/>
      <c r="AR477" s="630"/>
      <c r="AS477" s="631"/>
      <c r="AT477" s="358"/>
      <c r="AU477" s="358"/>
    </row>
    <row r="478" spans="1:134" x14ac:dyDescent="0.35">
      <c r="B478" s="535" t="s">
        <v>174</v>
      </c>
      <c r="C478" s="536"/>
      <c r="D478" s="324" t="e">
        <f>L470/K470</f>
        <v>#DIV/0!</v>
      </c>
      <c r="F478" s="357"/>
      <c r="G478" s="357"/>
      <c r="O478" s="309"/>
      <c r="P478" s="585" t="s">
        <v>174</v>
      </c>
      <c r="Q478" s="586"/>
      <c r="R478" s="586"/>
      <c r="S478" s="203" t="e">
        <f>S475/S474</f>
        <v>#DIV/0!</v>
      </c>
      <c r="T478" s="188"/>
      <c r="U478" s="188"/>
      <c r="V478" s="350"/>
      <c r="W478" s="358"/>
      <c r="X478" s="358"/>
      <c r="Y478" s="358"/>
      <c r="Z478" s="358"/>
      <c r="AA478" s="358"/>
      <c r="AF478" s="309"/>
      <c r="AG478" s="624" t="s">
        <v>208</v>
      </c>
      <c r="AH478" s="617"/>
      <c r="AI478" s="607" t="e">
        <f>AQ468/AQ470</f>
        <v>#DIV/0!</v>
      </c>
      <c r="AJ478" s="608"/>
      <c r="AK478" s="167"/>
      <c r="AL478" s="166"/>
      <c r="AM478" s="166"/>
      <c r="AO478" s="358"/>
      <c r="AP478" s="358"/>
      <c r="AQ478" s="358"/>
      <c r="AR478" s="358"/>
      <c r="AS478" s="358"/>
    </row>
    <row r="479" spans="1:134" ht="16" thickBot="1" x14ac:dyDescent="0.4">
      <c r="B479" s="537" t="s">
        <v>144</v>
      </c>
      <c r="C479" s="538"/>
      <c r="D479" s="266" t="e">
        <f>D482 &amp; D483 &amp; D484</f>
        <v>#DIV/0!</v>
      </c>
      <c r="F479" s="357"/>
      <c r="G479" s="357"/>
      <c r="O479" s="309"/>
      <c r="P479" s="629" t="s">
        <v>144</v>
      </c>
      <c r="Q479" s="580"/>
      <c r="R479" s="580"/>
      <c r="S479" s="353" t="e">
        <f>S482 &amp; S483 &amp; S484</f>
        <v>#DIV/0!</v>
      </c>
      <c r="T479" s="188"/>
      <c r="U479" s="188"/>
      <c r="V479" s="190"/>
      <c r="AF479" s="309"/>
      <c r="AG479" s="653" t="s">
        <v>209</v>
      </c>
      <c r="AH479" s="538"/>
      <c r="AI479" s="627" t="e">
        <f>AR468/(AR470+AS470)</f>
        <v>#DIV/0!</v>
      </c>
      <c r="AJ479" s="628"/>
    </row>
    <row r="480" spans="1:134" x14ac:dyDescent="0.35">
      <c r="F480" s="357"/>
      <c r="G480" s="357"/>
      <c r="AI480" s="166"/>
      <c r="AJ480" s="166"/>
    </row>
    <row r="481" spans="1:47" x14ac:dyDescent="0.35">
      <c r="F481" s="357"/>
      <c r="G481" s="357"/>
    </row>
    <row r="482" spans="1:47" x14ac:dyDescent="0.35">
      <c r="D482" s="357" t="e">
        <f>D473/D473</f>
        <v>#DIV/0!</v>
      </c>
      <c r="F482" s="357"/>
      <c r="G482" s="357"/>
      <c r="S482" s="357" t="e">
        <f>S473/S473</f>
        <v>#DIV/0!</v>
      </c>
    </row>
    <row r="483" spans="1:47" x14ac:dyDescent="0.35">
      <c r="D483" s="357" t="s">
        <v>145</v>
      </c>
      <c r="F483" s="357"/>
      <c r="G483" s="357"/>
      <c r="S483" s="357" t="s">
        <v>145</v>
      </c>
    </row>
    <row r="484" spans="1:47" x14ac:dyDescent="0.35">
      <c r="D484" s="225" t="e">
        <f>D476/D473</f>
        <v>#DIV/0!</v>
      </c>
      <c r="F484" s="357"/>
      <c r="G484" s="357"/>
      <c r="S484" s="225" t="e">
        <f>S476/S473</f>
        <v>#DIV/0!</v>
      </c>
    </row>
    <row r="485" spans="1:47" x14ac:dyDescent="0.35">
      <c r="F485" s="357"/>
      <c r="G485" s="357"/>
    </row>
    <row r="486" spans="1:47" ht="16" thickBot="1" x14ac:dyDescent="0.4">
      <c r="F486" s="357"/>
      <c r="G486" s="357"/>
    </row>
    <row r="487" spans="1:47" s="242" customFormat="1" x14ac:dyDescent="0.35">
      <c r="A487" s="519" t="s">
        <v>97</v>
      </c>
      <c r="B487" s="520"/>
      <c r="C487" s="520"/>
      <c r="D487" s="520"/>
      <c r="E487" s="520"/>
      <c r="F487" s="520"/>
      <c r="G487" s="520"/>
      <c r="H487" s="520"/>
      <c r="I487" s="520"/>
      <c r="J487" s="520"/>
      <c r="K487" s="520"/>
      <c r="L487" s="520"/>
      <c r="M487" s="521"/>
      <c r="N487" s="413"/>
      <c r="P487" s="573" t="s">
        <v>267</v>
      </c>
      <c r="Q487" s="574"/>
      <c r="R487" s="574"/>
      <c r="S487" s="574"/>
      <c r="T487" s="574"/>
      <c r="U487" s="574"/>
      <c r="V487" s="574"/>
      <c r="W487" s="574"/>
      <c r="X487" s="574"/>
      <c r="Y487" s="574"/>
      <c r="Z487" s="574"/>
      <c r="AA487" s="574"/>
      <c r="AB487" s="574"/>
      <c r="AC487" s="574"/>
      <c r="AD487" s="575"/>
      <c r="AG487" s="614" t="s">
        <v>283</v>
      </c>
      <c r="AH487" s="615"/>
      <c r="AI487" s="615"/>
      <c r="AJ487" s="615"/>
      <c r="AK487" s="615"/>
      <c r="AL487" s="615"/>
      <c r="AM487" s="615"/>
      <c r="AN487" s="615"/>
      <c r="AO487" s="615"/>
      <c r="AP487" s="615"/>
      <c r="AQ487" s="615"/>
      <c r="AR487" s="615"/>
      <c r="AS487" s="615"/>
      <c r="AT487" s="615"/>
      <c r="AU487" s="616"/>
    </row>
    <row r="488" spans="1:47" s="242" customFormat="1" x14ac:dyDescent="0.35">
      <c r="A488" s="522" t="s">
        <v>218</v>
      </c>
      <c r="B488" s="496"/>
      <c r="C488" s="496"/>
      <c r="D488" s="496"/>
      <c r="E488" s="496"/>
      <c r="F488" s="496"/>
      <c r="G488" s="496"/>
      <c r="H488" s="496"/>
      <c r="I488" s="496"/>
      <c r="J488" s="496"/>
      <c r="K488" s="496"/>
      <c r="L488" s="496"/>
      <c r="M488" s="523"/>
      <c r="N488" s="413"/>
      <c r="P488" s="522" t="s">
        <v>268</v>
      </c>
      <c r="Q488" s="496"/>
      <c r="R488" s="496"/>
      <c r="S488" s="496"/>
      <c r="T488" s="496"/>
      <c r="U488" s="496"/>
      <c r="V488" s="496"/>
      <c r="W488" s="496"/>
      <c r="X488" s="496"/>
      <c r="Y488" s="496"/>
      <c r="Z488" s="496"/>
      <c r="AA488" s="496"/>
      <c r="AB488" s="496"/>
      <c r="AC488" s="496"/>
      <c r="AD488" s="523"/>
      <c r="AG488" s="522" t="s">
        <v>283</v>
      </c>
      <c r="AH488" s="496"/>
      <c r="AI488" s="496"/>
      <c r="AJ488" s="496"/>
      <c r="AK488" s="496"/>
      <c r="AL488" s="496"/>
      <c r="AM488" s="496"/>
      <c r="AN488" s="496"/>
      <c r="AO488" s="496"/>
      <c r="AP488" s="496"/>
      <c r="AQ488" s="496"/>
      <c r="AR488" s="496"/>
      <c r="AS488" s="496"/>
      <c r="AT488" s="496"/>
      <c r="AU488" s="523"/>
    </row>
    <row r="489" spans="1:47" s="165" customFormat="1" x14ac:dyDescent="0.35">
      <c r="A489" s="495" t="s">
        <v>252</v>
      </c>
      <c r="B489" s="491"/>
      <c r="C489" s="525"/>
      <c r="D489" s="525"/>
      <c r="E489" s="525"/>
      <c r="F489" s="525"/>
      <c r="G489" s="409" t="s">
        <v>253</v>
      </c>
      <c r="H489" s="525"/>
      <c r="I489" s="525"/>
      <c r="J489" s="525"/>
      <c r="K489" s="525"/>
      <c r="L489" s="525"/>
      <c r="M489" s="526"/>
      <c r="N489" s="432"/>
      <c r="P489" s="495" t="s">
        <v>252</v>
      </c>
      <c r="Q489" s="491"/>
      <c r="R489" s="525"/>
      <c r="S489" s="525"/>
      <c r="T489" s="525"/>
      <c r="U489" s="525"/>
      <c r="V489" s="525"/>
      <c r="W489" s="409" t="s">
        <v>253</v>
      </c>
      <c r="X489" s="525"/>
      <c r="Y489" s="525"/>
      <c r="Z489" s="525"/>
      <c r="AA489" s="525"/>
      <c r="AB489" s="525"/>
      <c r="AC489" s="525"/>
      <c r="AD489" s="526"/>
      <c r="AG489" s="495" t="s">
        <v>252</v>
      </c>
      <c r="AH489" s="491"/>
      <c r="AI489" s="525"/>
      <c r="AJ489" s="525"/>
      <c r="AK489" s="525"/>
      <c r="AL489" s="525"/>
      <c r="AM489" s="525"/>
      <c r="AN489" s="409" t="s">
        <v>253</v>
      </c>
      <c r="AO489" s="525"/>
      <c r="AP489" s="525"/>
      <c r="AQ489" s="525"/>
      <c r="AR489" s="525"/>
      <c r="AS489" s="525"/>
      <c r="AT489" s="525"/>
      <c r="AU489" s="526"/>
    </row>
    <row r="490" spans="1:47" x14ac:dyDescent="0.35">
      <c r="A490" s="522" t="s">
        <v>0</v>
      </c>
      <c r="B490" s="496"/>
      <c r="C490" s="512"/>
      <c r="D490" s="512"/>
      <c r="E490" s="512"/>
      <c r="F490" s="512"/>
      <c r="G490" s="512"/>
      <c r="H490" s="512"/>
      <c r="I490" s="512"/>
      <c r="J490" s="512"/>
      <c r="K490" s="512"/>
      <c r="L490" s="512"/>
      <c r="M490" s="527"/>
      <c r="P490" s="522" t="s">
        <v>0</v>
      </c>
      <c r="Q490" s="496"/>
      <c r="R490" s="617"/>
      <c r="S490" s="617"/>
      <c r="T490" s="617"/>
      <c r="U490" s="617"/>
      <c r="V490" s="617"/>
      <c r="W490" s="617"/>
      <c r="X490" s="617"/>
      <c r="Y490" s="617"/>
      <c r="Z490" s="617"/>
      <c r="AA490" s="617"/>
      <c r="AB490" s="617"/>
      <c r="AC490" s="617"/>
      <c r="AD490" s="618"/>
      <c r="AG490" s="522" t="s">
        <v>0</v>
      </c>
      <c r="AH490" s="496"/>
      <c r="AI490" s="617"/>
      <c r="AJ490" s="617"/>
      <c r="AK490" s="617"/>
      <c r="AL490" s="617"/>
      <c r="AM490" s="617"/>
      <c r="AN490" s="617"/>
      <c r="AO490" s="617"/>
      <c r="AP490" s="617"/>
      <c r="AQ490" s="617"/>
      <c r="AR490" s="617"/>
      <c r="AS490" s="617"/>
      <c r="AT490" s="617"/>
      <c r="AU490" s="618"/>
    </row>
    <row r="491" spans="1:47" x14ac:dyDescent="0.35">
      <c r="A491" s="522" t="s">
        <v>96</v>
      </c>
      <c r="B491" s="496"/>
      <c r="C491" s="512"/>
      <c r="D491" s="512"/>
      <c r="E491" s="512"/>
      <c r="F491" s="512"/>
      <c r="G491" s="512"/>
      <c r="H491" s="512"/>
      <c r="I491" s="512"/>
      <c r="J491" s="512"/>
      <c r="K491" s="512"/>
      <c r="L491" s="512"/>
      <c r="M491" s="527"/>
      <c r="P491" s="522" t="s">
        <v>96</v>
      </c>
      <c r="Q491" s="496"/>
      <c r="R491" s="617"/>
      <c r="S491" s="617"/>
      <c r="T491" s="617"/>
      <c r="U491" s="617"/>
      <c r="V491" s="617"/>
      <c r="W491" s="617"/>
      <c r="X491" s="617"/>
      <c r="Y491" s="617"/>
      <c r="Z491" s="617"/>
      <c r="AA491" s="617"/>
      <c r="AB491" s="617"/>
      <c r="AC491" s="617"/>
      <c r="AD491" s="618"/>
      <c r="AG491" s="522" t="s">
        <v>96</v>
      </c>
      <c r="AH491" s="496"/>
      <c r="AI491" s="617"/>
      <c r="AJ491" s="617"/>
      <c r="AK491" s="617"/>
      <c r="AL491" s="617"/>
      <c r="AM491" s="617"/>
      <c r="AN491" s="617"/>
      <c r="AO491" s="617"/>
      <c r="AP491" s="617"/>
      <c r="AQ491" s="617"/>
      <c r="AR491" s="617"/>
      <c r="AS491" s="617"/>
      <c r="AT491" s="617"/>
      <c r="AU491" s="618"/>
    </row>
    <row r="492" spans="1:47" ht="16" thickBot="1" x14ac:dyDescent="0.4">
      <c r="A492" s="540" t="s">
        <v>2</v>
      </c>
      <c r="B492" s="541"/>
      <c r="C492" s="528"/>
      <c r="D492" s="528"/>
      <c r="E492" s="528"/>
      <c r="F492" s="528"/>
      <c r="G492" s="528"/>
      <c r="H492" s="528"/>
      <c r="I492" s="528"/>
      <c r="J492" s="528"/>
      <c r="K492" s="528"/>
      <c r="L492" s="528"/>
      <c r="M492" s="529"/>
      <c r="P492" s="540" t="s">
        <v>2</v>
      </c>
      <c r="Q492" s="541"/>
      <c r="R492" s="494"/>
      <c r="S492" s="494"/>
      <c r="T492" s="494"/>
      <c r="U492" s="494"/>
      <c r="V492" s="494"/>
      <c r="W492" s="494"/>
      <c r="X492" s="494"/>
      <c r="Y492" s="494"/>
      <c r="Z492" s="494"/>
      <c r="AA492" s="494"/>
      <c r="AB492" s="494"/>
      <c r="AC492" s="494"/>
      <c r="AD492" s="619"/>
      <c r="AG492" s="540" t="s">
        <v>2</v>
      </c>
      <c r="AH492" s="541"/>
      <c r="AI492" s="494"/>
      <c r="AJ492" s="494"/>
      <c r="AK492" s="494"/>
      <c r="AL492" s="494"/>
      <c r="AM492" s="494"/>
      <c r="AN492" s="494"/>
      <c r="AO492" s="494"/>
      <c r="AP492" s="494"/>
      <c r="AQ492" s="494"/>
      <c r="AR492" s="494"/>
      <c r="AS492" s="494"/>
      <c r="AT492" s="494"/>
      <c r="AU492" s="619"/>
    </row>
    <row r="493" spans="1:47" ht="16" thickBot="1" x14ac:dyDescent="0.4">
      <c r="F493" s="357"/>
      <c r="G493" s="357"/>
    </row>
    <row r="494" spans="1:47" s="242" customFormat="1" x14ac:dyDescent="0.35">
      <c r="A494" s="502" t="s">
        <v>84</v>
      </c>
      <c r="B494" s="503"/>
      <c r="C494" s="503"/>
      <c r="D494" s="503"/>
      <c r="E494" s="503"/>
      <c r="F494" s="503"/>
      <c r="G494" s="503"/>
      <c r="H494" s="503"/>
      <c r="I494" s="503"/>
      <c r="J494" s="503"/>
      <c r="K494" s="503"/>
      <c r="L494" s="503"/>
      <c r="M494" s="518"/>
      <c r="N494" s="413"/>
      <c r="P494" s="502" t="s">
        <v>84</v>
      </c>
      <c r="Q494" s="503"/>
      <c r="R494" s="503"/>
      <c r="S494" s="503"/>
      <c r="T494" s="503"/>
      <c r="U494" s="503"/>
      <c r="V494" s="503"/>
      <c r="W494" s="503"/>
      <c r="X494" s="503"/>
      <c r="Y494" s="503"/>
      <c r="Z494" s="503"/>
      <c r="AA494" s="503"/>
      <c r="AB494" s="503"/>
      <c r="AC494" s="503"/>
      <c r="AD494" s="518"/>
      <c r="AE494" s="413"/>
      <c r="AG494" s="502" t="s">
        <v>84</v>
      </c>
      <c r="AH494" s="503"/>
      <c r="AI494" s="503"/>
      <c r="AJ494" s="503"/>
      <c r="AK494" s="503"/>
      <c r="AL494" s="503"/>
      <c r="AM494" s="503"/>
      <c r="AN494" s="503"/>
      <c r="AO494" s="503"/>
      <c r="AP494" s="503"/>
      <c r="AQ494" s="503"/>
      <c r="AR494" s="503"/>
      <c r="AS494" s="503"/>
      <c r="AT494" s="503"/>
      <c r="AU494" s="518"/>
    </row>
    <row r="495" spans="1:47" s="242" customFormat="1" x14ac:dyDescent="0.35">
      <c r="A495" s="419"/>
      <c r="B495" s="412" t="s">
        <v>85</v>
      </c>
      <c r="C495" s="496" t="s">
        <v>13</v>
      </c>
      <c r="D495" s="496"/>
      <c r="E495" s="424" t="s">
        <v>14</v>
      </c>
      <c r="F495" s="412" t="s">
        <v>171</v>
      </c>
      <c r="G495" s="412" t="s">
        <v>68</v>
      </c>
      <c r="H495" s="422" t="s">
        <v>151</v>
      </c>
      <c r="I495" s="412" t="s">
        <v>80</v>
      </c>
      <c r="J495" s="412" t="s">
        <v>81</v>
      </c>
      <c r="K495" s="422" t="s">
        <v>82</v>
      </c>
      <c r="L495" s="412" t="s">
        <v>150</v>
      </c>
      <c r="M495" s="259" t="s">
        <v>18</v>
      </c>
      <c r="N495" s="413"/>
      <c r="P495" s="419"/>
      <c r="Q495" s="412" t="s">
        <v>85</v>
      </c>
      <c r="R495" s="496" t="s">
        <v>13</v>
      </c>
      <c r="S495" s="496"/>
      <c r="T495" s="424" t="s">
        <v>14</v>
      </c>
      <c r="U495" s="260" t="s">
        <v>269</v>
      </c>
      <c r="V495" s="424" t="s">
        <v>171</v>
      </c>
      <c r="W495" s="424" t="s">
        <v>68</v>
      </c>
      <c r="X495" s="260" t="s">
        <v>151</v>
      </c>
      <c r="Y495" s="424" t="s">
        <v>80</v>
      </c>
      <c r="Z495" s="424" t="s">
        <v>81</v>
      </c>
      <c r="AA495" s="260" t="s">
        <v>82</v>
      </c>
      <c r="AB495" s="424" t="s">
        <v>150</v>
      </c>
      <c r="AC495" s="260" t="s">
        <v>18</v>
      </c>
      <c r="AD495" s="267" t="s">
        <v>114</v>
      </c>
      <c r="AE495" s="413"/>
      <c r="AG495" s="419"/>
      <c r="AH495" s="412" t="s">
        <v>85</v>
      </c>
      <c r="AI495" s="496" t="s">
        <v>13</v>
      </c>
      <c r="AJ495" s="496"/>
      <c r="AK495" s="424" t="s">
        <v>14</v>
      </c>
      <c r="AL495" s="260" t="s">
        <v>269</v>
      </c>
      <c r="AM495" s="424" t="s">
        <v>171</v>
      </c>
      <c r="AN495" s="424" t="s">
        <v>68</v>
      </c>
      <c r="AO495" s="260" t="s">
        <v>151</v>
      </c>
      <c r="AP495" s="424" t="s">
        <v>80</v>
      </c>
      <c r="AQ495" s="424" t="s">
        <v>81</v>
      </c>
      <c r="AR495" s="260" t="s">
        <v>82</v>
      </c>
      <c r="AS495" s="424" t="s">
        <v>150</v>
      </c>
      <c r="AT495" s="260" t="s">
        <v>213</v>
      </c>
      <c r="AU495" s="267" t="s">
        <v>284</v>
      </c>
    </row>
    <row r="496" spans="1:47" x14ac:dyDescent="0.35">
      <c r="A496" s="415">
        <v>1</v>
      </c>
      <c r="B496" s="420"/>
      <c r="C496" s="491"/>
      <c r="D496" s="491"/>
      <c r="E496" s="423"/>
      <c r="F496" s="234">
        <v>0</v>
      </c>
      <c r="G496" s="234">
        <v>0</v>
      </c>
      <c r="H496" s="235">
        <f>SUM(F496:G496)</f>
        <v>0</v>
      </c>
      <c r="I496" s="234">
        <v>0</v>
      </c>
      <c r="J496" s="234">
        <v>0</v>
      </c>
      <c r="K496" s="235">
        <f>SUM(I496:J496)</f>
        <v>0</v>
      </c>
      <c r="L496" s="234">
        <v>0</v>
      </c>
      <c r="M496" s="236">
        <f>SUM(H496, K496, L496)</f>
        <v>0</v>
      </c>
      <c r="N496" s="222"/>
      <c r="P496" s="415">
        <v>1</v>
      </c>
      <c r="Q496" s="420"/>
      <c r="R496" s="491"/>
      <c r="S496" s="491"/>
      <c r="T496" s="409"/>
      <c r="U496" s="162">
        <f>AU416</f>
        <v>0</v>
      </c>
      <c r="V496" s="234">
        <v>0</v>
      </c>
      <c r="W496" s="234">
        <v>0</v>
      </c>
      <c r="X496" s="295">
        <f>SUM(V496:W496)</f>
        <v>0</v>
      </c>
      <c r="Y496" s="234">
        <v>0</v>
      </c>
      <c r="Z496" s="234">
        <v>0</v>
      </c>
      <c r="AA496" s="295">
        <f>SUM(Y496:Z496)</f>
        <v>0</v>
      </c>
      <c r="AB496" s="234">
        <v>0</v>
      </c>
      <c r="AC496" s="295">
        <f>SUM(X496, AA496, AB496)</f>
        <v>0</v>
      </c>
      <c r="AD496" s="296">
        <f>M496-AC496</f>
        <v>0</v>
      </c>
      <c r="AE496" s="222"/>
      <c r="AG496" s="415">
        <v>1</v>
      </c>
      <c r="AH496" s="420"/>
      <c r="AI496" s="491"/>
      <c r="AJ496" s="491"/>
      <c r="AK496" s="409"/>
      <c r="AL496" s="307">
        <f>AU416</f>
        <v>0</v>
      </c>
      <c r="AM496" s="234">
        <v>0</v>
      </c>
      <c r="AN496" s="234">
        <v>0</v>
      </c>
      <c r="AO496" s="277">
        <f>SUM(AM496:AN496)</f>
        <v>0</v>
      </c>
      <c r="AP496" s="234">
        <v>0</v>
      </c>
      <c r="AQ496" s="234">
        <v>0</v>
      </c>
      <c r="AR496" s="277">
        <f>SUM(AP496:AQ496)</f>
        <v>0</v>
      </c>
      <c r="AS496" s="234">
        <v>0</v>
      </c>
      <c r="AT496" s="277">
        <f>SUM(AO496, AR496, AS496)</f>
        <v>0</v>
      </c>
      <c r="AU496" s="278">
        <f>IF($S$553&lt;&gt;0, AC496+AL496-AT496, M496+AL496-AT496)</f>
        <v>0</v>
      </c>
    </row>
    <row r="497" spans="1:48" x14ac:dyDescent="0.35">
      <c r="A497" s="415">
        <v>2</v>
      </c>
      <c r="B497" s="420"/>
      <c r="C497" s="491"/>
      <c r="D497" s="491"/>
      <c r="E497" s="423"/>
      <c r="F497" s="234">
        <v>0</v>
      </c>
      <c r="G497" s="234">
        <v>0</v>
      </c>
      <c r="H497" s="235">
        <f t="shared" ref="H497:H502" si="440">SUM(F497:G497)</f>
        <v>0</v>
      </c>
      <c r="I497" s="234">
        <v>0</v>
      </c>
      <c r="J497" s="234">
        <v>0</v>
      </c>
      <c r="K497" s="235">
        <f t="shared" ref="K497:K502" si="441">SUM(I497:J497)</f>
        <v>0</v>
      </c>
      <c r="L497" s="234">
        <v>0</v>
      </c>
      <c r="M497" s="236">
        <f t="shared" ref="M497:M502" si="442">SUM(H497, K497, L497)</f>
        <v>0</v>
      </c>
      <c r="N497" s="222"/>
      <c r="P497" s="415">
        <v>2</v>
      </c>
      <c r="Q497" s="420"/>
      <c r="R497" s="491"/>
      <c r="S497" s="491"/>
      <c r="T497" s="409"/>
      <c r="U497" s="162">
        <f t="shared" ref="U497:U503" si="443">AU417</f>
        <v>0</v>
      </c>
      <c r="V497" s="234">
        <v>0</v>
      </c>
      <c r="W497" s="234">
        <v>0</v>
      </c>
      <c r="X497" s="295">
        <f t="shared" ref="X497:X502" si="444">SUM(V497:W497)</f>
        <v>0</v>
      </c>
      <c r="Y497" s="234">
        <v>0</v>
      </c>
      <c r="Z497" s="234">
        <v>0</v>
      </c>
      <c r="AA497" s="295">
        <f t="shared" ref="AA497:AA502" si="445">SUM(Y497:Z497)</f>
        <v>0</v>
      </c>
      <c r="AB497" s="234">
        <v>0</v>
      </c>
      <c r="AC497" s="295">
        <f t="shared" ref="AC497:AC502" si="446">SUM(X497, AA497, AB497)</f>
        <v>0</v>
      </c>
      <c r="AD497" s="296">
        <f t="shared" ref="AD497:AD502" si="447">M497-AC497</f>
        <v>0</v>
      </c>
      <c r="AE497" s="222"/>
      <c r="AG497" s="415">
        <v>2</v>
      </c>
      <c r="AH497" s="420"/>
      <c r="AI497" s="491"/>
      <c r="AJ497" s="491"/>
      <c r="AK497" s="409"/>
      <c r="AL497" s="307">
        <f t="shared" ref="AL497:AL503" si="448">AU417</f>
        <v>0</v>
      </c>
      <c r="AM497" s="234">
        <v>0</v>
      </c>
      <c r="AN497" s="234">
        <v>0</v>
      </c>
      <c r="AO497" s="277">
        <f t="shared" ref="AO497:AO502" si="449">SUM(AM497:AN497)</f>
        <v>0</v>
      </c>
      <c r="AP497" s="234">
        <v>0</v>
      </c>
      <c r="AQ497" s="234">
        <v>0</v>
      </c>
      <c r="AR497" s="277">
        <f t="shared" ref="AR497:AR502" si="450">SUM(AP497:AQ497)</f>
        <v>0</v>
      </c>
      <c r="AS497" s="234">
        <v>0</v>
      </c>
      <c r="AT497" s="277">
        <f t="shared" ref="AT497:AT502" si="451">SUM(AO497, AR497, AS497)</f>
        <v>0</v>
      </c>
      <c r="AU497" s="278">
        <f t="shared" ref="AU497:AU503" si="452">IF($S$553&lt;&gt;0, AC497+AL497-AT497, M497+AL497-AT497)</f>
        <v>0</v>
      </c>
    </row>
    <row r="498" spans="1:48" x14ac:dyDescent="0.35">
      <c r="A498" s="415">
        <v>3</v>
      </c>
      <c r="B498" s="420"/>
      <c r="C498" s="491"/>
      <c r="D498" s="491"/>
      <c r="E498" s="423"/>
      <c r="F498" s="234">
        <v>0</v>
      </c>
      <c r="G498" s="234">
        <v>0</v>
      </c>
      <c r="H498" s="235">
        <f t="shared" si="440"/>
        <v>0</v>
      </c>
      <c r="I498" s="234">
        <v>0</v>
      </c>
      <c r="J498" s="234">
        <v>0</v>
      </c>
      <c r="K498" s="235">
        <f t="shared" si="441"/>
        <v>0</v>
      </c>
      <c r="L498" s="234">
        <v>0</v>
      </c>
      <c r="M498" s="236">
        <f t="shared" si="442"/>
        <v>0</v>
      </c>
      <c r="N498" s="222"/>
      <c r="P498" s="415">
        <v>3</v>
      </c>
      <c r="Q498" s="420"/>
      <c r="R498" s="491"/>
      <c r="S498" s="491"/>
      <c r="T498" s="409"/>
      <c r="U498" s="162">
        <f t="shared" si="443"/>
        <v>0</v>
      </c>
      <c r="V498" s="234">
        <v>0</v>
      </c>
      <c r="W498" s="234">
        <v>0</v>
      </c>
      <c r="X498" s="295">
        <f t="shared" si="444"/>
        <v>0</v>
      </c>
      <c r="Y498" s="234">
        <v>0</v>
      </c>
      <c r="Z498" s="234">
        <v>0</v>
      </c>
      <c r="AA498" s="295">
        <f t="shared" si="445"/>
        <v>0</v>
      </c>
      <c r="AB498" s="234">
        <v>0</v>
      </c>
      <c r="AC498" s="295">
        <f t="shared" si="446"/>
        <v>0</v>
      </c>
      <c r="AD498" s="296">
        <f t="shared" si="447"/>
        <v>0</v>
      </c>
      <c r="AE498" s="222"/>
      <c r="AG498" s="415">
        <v>3</v>
      </c>
      <c r="AH498" s="420"/>
      <c r="AI498" s="491"/>
      <c r="AJ498" s="491"/>
      <c r="AK498" s="409"/>
      <c r="AL498" s="307">
        <f t="shared" si="448"/>
        <v>0</v>
      </c>
      <c r="AM498" s="234">
        <v>0</v>
      </c>
      <c r="AN498" s="234">
        <v>0</v>
      </c>
      <c r="AO498" s="277">
        <f t="shared" si="449"/>
        <v>0</v>
      </c>
      <c r="AP498" s="234">
        <v>0</v>
      </c>
      <c r="AQ498" s="234">
        <v>0</v>
      </c>
      <c r="AR498" s="277">
        <f t="shared" si="450"/>
        <v>0</v>
      </c>
      <c r="AS498" s="234">
        <v>0</v>
      </c>
      <c r="AT498" s="277">
        <f t="shared" si="451"/>
        <v>0</v>
      </c>
      <c r="AU498" s="278">
        <f t="shared" si="452"/>
        <v>0</v>
      </c>
    </row>
    <row r="499" spans="1:48" x14ac:dyDescent="0.35">
      <c r="A499" s="415">
        <v>4</v>
      </c>
      <c r="B499" s="420"/>
      <c r="C499" s="491"/>
      <c r="D499" s="491"/>
      <c r="E499" s="423"/>
      <c r="F499" s="234">
        <v>0</v>
      </c>
      <c r="G499" s="234">
        <v>0</v>
      </c>
      <c r="H499" s="235">
        <f>SUM(F499:G499)</f>
        <v>0</v>
      </c>
      <c r="I499" s="234">
        <v>0</v>
      </c>
      <c r="J499" s="234">
        <v>0</v>
      </c>
      <c r="K499" s="235">
        <f>SUM(I499:J499)</f>
        <v>0</v>
      </c>
      <c r="L499" s="234">
        <v>0</v>
      </c>
      <c r="M499" s="236">
        <f>SUM(H499, K499, L499)</f>
        <v>0</v>
      </c>
      <c r="N499" s="222"/>
      <c r="P499" s="415">
        <v>4</v>
      </c>
      <c r="Q499" s="420"/>
      <c r="R499" s="491"/>
      <c r="S499" s="491"/>
      <c r="T499" s="409"/>
      <c r="U499" s="162">
        <f t="shared" si="443"/>
        <v>0</v>
      </c>
      <c r="V499" s="234">
        <v>0</v>
      </c>
      <c r="W499" s="234">
        <v>0</v>
      </c>
      <c r="X499" s="295">
        <f t="shared" si="444"/>
        <v>0</v>
      </c>
      <c r="Y499" s="234">
        <v>0</v>
      </c>
      <c r="Z499" s="234">
        <v>0</v>
      </c>
      <c r="AA499" s="295">
        <f t="shared" si="445"/>
        <v>0</v>
      </c>
      <c r="AB499" s="234">
        <v>0</v>
      </c>
      <c r="AC499" s="295">
        <f t="shared" si="446"/>
        <v>0</v>
      </c>
      <c r="AD499" s="296">
        <f t="shared" si="447"/>
        <v>0</v>
      </c>
      <c r="AE499" s="222"/>
      <c r="AG499" s="415">
        <v>4</v>
      </c>
      <c r="AH499" s="420"/>
      <c r="AI499" s="491"/>
      <c r="AJ499" s="491"/>
      <c r="AK499" s="409"/>
      <c r="AL499" s="307">
        <f t="shared" si="448"/>
        <v>0</v>
      </c>
      <c r="AM499" s="234">
        <v>0</v>
      </c>
      <c r="AN499" s="234">
        <v>0</v>
      </c>
      <c r="AO499" s="277">
        <f t="shared" si="449"/>
        <v>0</v>
      </c>
      <c r="AP499" s="234">
        <v>0</v>
      </c>
      <c r="AQ499" s="234">
        <v>0</v>
      </c>
      <c r="AR499" s="277">
        <f t="shared" si="450"/>
        <v>0</v>
      </c>
      <c r="AS499" s="234">
        <v>0</v>
      </c>
      <c r="AT499" s="277">
        <f t="shared" si="451"/>
        <v>0</v>
      </c>
      <c r="AU499" s="278">
        <f t="shared" si="452"/>
        <v>0</v>
      </c>
    </row>
    <row r="500" spans="1:48" x14ac:dyDescent="0.35">
      <c r="A500" s="415">
        <v>5</v>
      </c>
      <c r="B500" s="420"/>
      <c r="C500" s="491"/>
      <c r="D500" s="491"/>
      <c r="E500" s="423"/>
      <c r="F500" s="234">
        <v>0</v>
      </c>
      <c r="G500" s="234">
        <v>0</v>
      </c>
      <c r="H500" s="235">
        <f t="shared" si="440"/>
        <v>0</v>
      </c>
      <c r="I500" s="234">
        <v>0</v>
      </c>
      <c r="J500" s="234">
        <v>0</v>
      </c>
      <c r="K500" s="235">
        <f t="shared" si="441"/>
        <v>0</v>
      </c>
      <c r="L500" s="234">
        <v>0</v>
      </c>
      <c r="M500" s="236">
        <f t="shared" si="442"/>
        <v>0</v>
      </c>
      <c r="N500" s="222"/>
      <c r="P500" s="415">
        <v>5</v>
      </c>
      <c r="Q500" s="420"/>
      <c r="R500" s="491"/>
      <c r="S500" s="491"/>
      <c r="T500" s="409"/>
      <c r="U500" s="162">
        <f t="shared" si="443"/>
        <v>0</v>
      </c>
      <c r="V500" s="234">
        <v>0</v>
      </c>
      <c r="W500" s="234">
        <v>0</v>
      </c>
      <c r="X500" s="295">
        <f t="shared" si="444"/>
        <v>0</v>
      </c>
      <c r="Y500" s="234">
        <v>0</v>
      </c>
      <c r="Z500" s="234">
        <v>0</v>
      </c>
      <c r="AA500" s="295">
        <f t="shared" si="445"/>
        <v>0</v>
      </c>
      <c r="AB500" s="234">
        <v>0</v>
      </c>
      <c r="AC500" s="295">
        <f t="shared" si="446"/>
        <v>0</v>
      </c>
      <c r="AD500" s="296">
        <f t="shared" si="447"/>
        <v>0</v>
      </c>
      <c r="AE500" s="222"/>
      <c r="AG500" s="415">
        <v>5</v>
      </c>
      <c r="AH500" s="420"/>
      <c r="AI500" s="491"/>
      <c r="AJ500" s="491"/>
      <c r="AK500" s="409"/>
      <c r="AL500" s="307">
        <f t="shared" si="448"/>
        <v>0</v>
      </c>
      <c r="AM500" s="234">
        <v>0</v>
      </c>
      <c r="AN500" s="234">
        <v>0</v>
      </c>
      <c r="AO500" s="277">
        <f t="shared" si="449"/>
        <v>0</v>
      </c>
      <c r="AP500" s="234">
        <v>0</v>
      </c>
      <c r="AQ500" s="234">
        <v>0</v>
      </c>
      <c r="AR500" s="277">
        <f t="shared" si="450"/>
        <v>0</v>
      </c>
      <c r="AS500" s="234">
        <v>0</v>
      </c>
      <c r="AT500" s="277">
        <f t="shared" si="451"/>
        <v>0</v>
      </c>
      <c r="AU500" s="278">
        <f t="shared" si="452"/>
        <v>0</v>
      </c>
    </row>
    <row r="501" spans="1:48" x14ac:dyDescent="0.35">
      <c r="A501" s="415">
        <v>6</v>
      </c>
      <c r="B501" s="420"/>
      <c r="C501" s="491"/>
      <c r="D501" s="491"/>
      <c r="E501" s="423"/>
      <c r="F501" s="234">
        <v>0</v>
      </c>
      <c r="G501" s="234">
        <v>0</v>
      </c>
      <c r="H501" s="235">
        <f t="shared" si="440"/>
        <v>0</v>
      </c>
      <c r="I501" s="234">
        <v>0</v>
      </c>
      <c r="J501" s="234">
        <v>0</v>
      </c>
      <c r="K501" s="235">
        <f t="shared" si="441"/>
        <v>0</v>
      </c>
      <c r="L501" s="234">
        <v>0</v>
      </c>
      <c r="M501" s="236">
        <f t="shared" si="442"/>
        <v>0</v>
      </c>
      <c r="N501" s="222"/>
      <c r="P501" s="415">
        <v>6</v>
      </c>
      <c r="Q501" s="420"/>
      <c r="R501" s="491"/>
      <c r="S501" s="491"/>
      <c r="T501" s="409"/>
      <c r="U501" s="162">
        <f t="shared" si="443"/>
        <v>0</v>
      </c>
      <c r="V501" s="234">
        <v>0</v>
      </c>
      <c r="W501" s="234">
        <v>0</v>
      </c>
      <c r="X501" s="295">
        <f t="shared" si="444"/>
        <v>0</v>
      </c>
      <c r="Y501" s="234">
        <v>0</v>
      </c>
      <c r="Z501" s="234">
        <v>0</v>
      </c>
      <c r="AA501" s="295">
        <f t="shared" si="445"/>
        <v>0</v>
      </c>
      <c r="AB501" s="234">
        <v>0</v>
      </c>
      <c r="AC501" s="295">
        <f t="shared" si="446"/>
        <v>0</v>
      </c>
      <c r="AD501" s="296">
        <f t="shared" si="447"/>
        <v>0</v>
      </c>
      <c r="AE501" s="222"/>
      <c r="AG501" s="415">
        <v>6</v>
      </c>
      <c r="AH501" s="420"/>
      <c r="AI501" s="491"/>
      <c r="AJ501" s="491"/>
      <c r="AK501" s="409"/>
      <c r="AL501" s="307">
        <f t="shared" si="448"/>
        <v>0</v>
      </c>
      <c r="AM501" s="234">
        <v>0</v>
      </c>
      <c r="AN501" s="234">
        <v>0</v>
      </c>
      <c r="AO501" s="277">
        <f t="shared" si="449"/>
        <v>0</v>
      </c>
      <c r="AP501" s="234">
        <v>0</v>
      </c>
      <c r="AQ501" s="234">
        <v>0</v>
      </c>
      <c r="AR501" s="277">
        <f t="shared" si="450"/>
        <v>0</v>
      </c>
      <c r="AS501" s="234">
        <v>0</v>
      </c>
      <c r="AT501" s="277">
        <f t="shared" si="451"/>
        <v>0</v>
      </c>
      <c r="AU501" s="278">
        <f t="shared" si="452"/>
        <v>0</v>
      </c>
    </row>
    <row r="502" spans="1:48" x14ac:dyDescent="0.35">
      <c r="A502" s="620" t="s">
        <v>180</v>
      </c>
      <c r="B502" s="617"/>
      <c r="C502" s="532">
        <v>0</v>
      </c>
      <c r="D502" s="532"/>
      <c r="E502" s="423"/>
      <c r="F502" s="234">
        <v>0</v>
      </c>
      <c r="G502" s="234">
        <v>0</v>
      </c>
      <c r="H502" s="235">
        <f t="shared" si="440"/>
        <v>0</v>
      </c>
      <c r="I502" s="234">
        <v>0</v>
      </c>
      <c r="J502" s="234">
        <v>0</v>
      </c>
      <c r="K502" s="235">
        <f t="shared" si="441"/>
        <v>0</v>
      </c>
      <c r="L502" s="234">
        <v>0</v>
      </c>
      <c r="M502" s="236">
        <f t="shared" si="442"/>
        <v>0</v>
      </c>
      <c r="N502" s="222"/>
      <c r="P502" s="620" t="s">
        <v>180</v>
      </c>
      <c r="Q502" s="617"/>
      <c r="R502" s="532">
        <v>0</v>
      </c>
      <c r="S502" s="532"/>
      <c r="T502" s="409"/>
      <c r="U502" s="162">
        <f t="shared" si="443"/>
        <v>0</v>
      </c>
      <c r="V502" s="234">
        <v>0</v>
      </c>
      <c r="W502" s="234">
        <v>0</v>
      </c>
      <c r="X502" s="295">
        <f t="shared" si="444"/>
        <v>0</v>
      </c>
      <c r="Y502" s="234">
        <v>0</v>
      </c>
      <c r="Z502" s="234">
        <v>0</v>
      </c>
      <c r="AA502" s="295">
        <f t="shared" si="445"/>
        <v>0</v>
      </c>
      <c r="AB502" s="234">
        <v>0</v>
      </c>
      <c r="AC502" s="295">
        <f t="shared" si="446"/>
        <v>0</v>
      </c>
      <c r="AD502" s="296">
        <f t="shared" si="447"/>
        <v>0</v>
      </c>
      <c r="AE502" s="222"/>
      <c r="AG502" s="620" t="s">
        <v>180</v>
      </c>
      <c r="AH502" s="617"/>
      <c r="AI502" s="532">
        <v>0</v>
      </c>
      <c r="AJ502" s="532"/>
      <c r="AK502" s="409"/>
      <c r="AL502" s="307">
        <f t="shared" si="448"/>
        <v>0</v>
      </c>
      <c r="AM502" s="234">
        <v>0</v>
      </c>
      <c r="AN502" s="234">
        <v>0</v>
      </c>
      <c r="AO502" s="277">
        <f t="shared" si="449"/>
        <v>0</v>
      </c>
      <c r="AP502" s="234">
        <v>0</v>
      </c>
      <c r="AQ502" s="234">
        <v>0</v>
      </c>
      <c r="AR502" s="277">
        <f t="shared" si="450"/>
        <v>0</v>
      </c>
      <c r="AS502" s="234">
        <v>0</v>
      </c>
      <c r="AT502" s="277">
        <f t="shared" si="451"/>
        <v>0</v>
      </c>
      <c r="AU502" s="278">
        <f t="shared" si="452"/>
        <v>0</v>
      </c>
    </row>
    <row r="503" spans="1:48" ht="16" thickBot="1" x14ac:dyDescent="0.4">
      <c r="A503" s="493" t="s">
        <v>207</v>
      </c>
      <c r="B503" s="494"/>
      <c r="C503" s="497">
        <f>COUNTA(B496:B501)+C502</f>
        <v>0</v>
      </c>
      <c r="D503" s="497"/>
      <c r="E503" s="411"/>
      <c r="F503" s="250">
        <f>SUM(F496:F502)</f>
        <v>0</v>
      </c>
      <c r="G503" s="250">
        <f>SUM(G496:G502)</f>
        <v>0</v>
      </c>
      <c r="H503" s="250">
        <f t="shared" ref="H503:L503" si="453">SUM(H496:H502)</f>
        <v>0</v>
      </c>
      <c r="I503" s="250">
        <f t="shared" si="453"/>
        <v>0</v>
      </c>
      <c r="J503" s="250">
        <f>SUM(J496:J502)</f>
        <v>0</v>
      </c>
      <c r="K503" s="250">
        <f t="shared" si="453"/>
        <v>0</v>
      </c>
      <c r="L503" s="250">
        <f t="shared" si="453"/>
        <v>0</v>
      </c>
      <c r="M503" s="237">
        <f>SUM(M496:M502)</f>
        <v>0</v>
      </c>
      <c r="N503" s="222"/>
      <c r="P503" s="493" t="s">
        <v>207</v>
      </c>
      <c r="Q503" s="494"/>
      <c r="R503" s="498">
        <f>COUNTA(Q496:Q501)+R502</f>
        <v>0</v>
      </c>
      <c r="S503" s="498"/>
      <c r="T503" s="411"/>
      <c r="U503" s="339">
        <f t="shared" si="443"/>
        <v>0</v>
      </c>
      <c r="V503" s="293">
        <f>SUM(V496:V502)</f>
        <v>0</v>
      </c>
      <c r="W503" s="293">
        <f>SUM(W496:W502)</f>
        <v>0</v>
      </c>
      <c r="X503" s="293">
        <f t="shared" ref="X503:AB503" si="454">SUM(X496:X502)</f>
        <v>0</v>
      </c>
      <c r="Y503" s="293">
        <f t="shared" si="454"/>
        <v>0</v>
      </c>
      <c r="Z503" s="293">
        <f t="shared" si="454"/>
        <v>0</v>
      </c>
      <c r="AA503" s="293">
        <f t="shared" si="454"/>
        <v>0</v>
      </c>
      <c r="AB503" s="293">
        <f t="shared" si="454"/>
        <v>0</v>
      </c>
      <c r="AC503" s="293">
        <f>SUM(AC496:AC502)</f>
        <v>0</v>
      </c>
      <c r="AD503" s="294">
        <f>SUM(AD496:AD502)</f>
        <v>0</v>
      </c>
      <c r="AE503" s="222"/>
      <c r="AG503" s="493" t="s">
        <v>207</v>
      </c>
      <c r="AH503" s="494"/>
      <c r="AI503" s="543">
        <f>COUNTA(AH496:AH501)+AI502</f>
        <v>0</v>
      </c>
      <c r="AJ503" s="543"/>
      <c r="AK503" s="411"/>
      <c r="AL503" s="337">
        <f t="shared" si="448"/>
        <v>0</v>
      </c>
      <c r="AM503" s="275">
        <f>SUM(AM496:AM502)</f>
        <v>0</v>
      </c>
      <c r="AN503" s="275">
        <f>SUM(AN496:AN502)</f>
        <v>0</v>
      </c>
      <c r="AO503" s="275">
        <f t="shared" ref="AO503:AT503" si="455">SUM(AO496:AO502)</f>
        <v>0</v>
      </c>
      <c r="AP503" s="275">
        <f t="shared" si="455"/>
        <v>0</v>
      </c>
      <c r="AQ503" s="275">
        <f t="shared" si="455"/>
        <v>0</v>
      </c>
      <c r="AR503" s="275">
        <f t="shared" si="455"/>
        <v>0</v>
      </c>
      <c r="AS503" s="275">
        <f t="shared" si="455"/>
        <v>0</v>
      </c>
      <c r="AT503" s="275">
        <f t="shared" si="455"/>
        <v>0</v>
      </c>
      <c r="AU503" s="276">
        <f t="shared" si="452"/>
        <v>0</v>
      </c>
      <c r="AV503" s="358"/>
    </row>
    <row r="504" spans="1:48" ht="3.75" customHeight="1" thickBot="1" x14ac:dyDescent="0.4">
      <c r="F504" s="357"/>
      <c r="G504" s="357"/>
      <c r="Y504" s="163"/>
      <c r="Z504" s="163"/>
      <c r="AA504" s="163"/>
      <c r="AB504" s="163"/>
      <c r="AC504" s="163"/>
      <c r="AD504" s="163"/>
      <c r="AE504" s="358"/>
    </row>
    <row r="505" spans="1:48" s="242" customFormat="1" x14ac:dyDescent="0.35">
      <c r="A505" s="502" t="s">
        <v>186</v>
      </c>
      <c r="B505" s="503"/>
      <c r="C505" s="503"/>
      <c r="D505" s="503"/>
      <c r="E505" s="503"/>
      <c r="F505" s="503"/>
      <c r="G505" s="503"/>
      <c r="H505" s="503"/>
      <c r="I505" s="503"/>
      <c r="J505" s="503"/>
      <c r="K505" s="503"/>
      <c r="L505" s="503"/>
      <c r="M505" s="518"/>
      <c r="N505" s="413"/>
      <c r="P505" s="502" t="s">
        <v>186</v>
      </c>
      <c r="Q505" s="503"/>
      <c r="R505" s="503"/>
      <c r="S505" s="503"/>
      <c r="T505" s="503"/>
      <c r="U505" s="503"/>
      <c r="V505" s="503"/>
      <c r="W505" s="503"/>
      <c r="X505" s="503"/>
      <c r="Y505" s="503"/>
      <c r="Z505" s="503"/>
      <c r="AA505" s="503"/>
      <c r="AB505" s="503"/>
      <c r="AC505" s="503"/>
      <c r="AD505" s="418"/>
      <c r="AE505" s="413"/>
      <c r="AG505" s="502" t="s">
        <v>186</v>
      </c>
      <c r="AH505" s="503"/>
      <c r="AI505" s="503"/>
      <c r="AJ505" s="503"/>
      <c r="AK505" s="503"/>
      <c r="AL505" s="503"/>
      <c r="AM505" s="503"/>
      <c r="AN505" s="503"/>
      <c r="AO505" s="503"/>
      <c r="AP505" s="503"/>
      <c r="AQ505" s="503"/>
      <c r="AR505" s="503"/>
      <c r="AS505" s="503"/>
      <c r="AT505" s="503"/>
      <c r="AU505" s="418"/>
    </row>
    <row r="506" spans="1:48" s="242" customFormat="1" ht="31.5" customHeight="1" x14ac:dyDescent="0.35">
      <c r="A506" s="534" t="s">
        <v>188</v>
      </c>
      <c r="B506" s="533"/>
      <c r="C506" s="533" t="s">
        <v>13</v>
      </c>
      <c r="D506" s="533"/>
      <c r="E506" s="424" t="s">
        <v>14</v>
      </c>
      <c r="F506" s="412" t="s">
        <v>171</v>
      </c>
      <c r="G506" s="412" t="s">
        <v>68</v>
      </c>
      <c r="H506" s="422" t="s">
        <v>151</v>
      </c>
      <c r="I506" s="412" t="s">
        <v>80</v>
      </c>
      <c r="J506" s="412" t="s">
        <v>81</v>
      </c>
      <c r="K506" s="422" t="s">
        <v>82</v>
      </c>
      <c r="L506" s="412" t="s">
        <v>150</v>
      </c>
      <c r="M506" s="259" t="s">
        <v>18</v>
      </c>
      <c r="N506" s="413"/>
      <c r="P506" s="534" t="s">
        <v>188</v>
      </c>
      <c r="Q506" s="533"/>
      <c r="R506" s="533" t="s">
        <v>13</v>
      </c>
      <c r="S506" s="533"/>
      <c r="T506" s="424" t="s">
        <v>14</v>
      </c>
      <c r="U506" s="260" t="s">
        <v>269</v>
      </c>
      <c r="V506" s="424" t="s">
        <v>171</v>
      </c>
      <c r="W506" s="424" t="s">
        <v>68</v>
      </c>
      <c r="X506" s="260" t="s">
        <v>151</v>
      </c>
      <c r="Y506" s="424" t="s">
        <v>80</v>
      </c>
      <c r="Z506" s="424" t="s">
        <v>81</v>
      </c>
      <c r="AA506" s="260" t="s">
        <v>82</v>
      </c>
      <c r="AB506" s="424" t="s">
        <v>150</v>
      </c>
      <c r="AC506" s="260" t="s">
        <v>18</v>
      </c>
      <c r="AD506" s="267" t="s">
        <v>114</v>
      </c>
      <c r="AE506" s="413"/>
      <c r="AG506" s="534" t="s">
        <v>188</v>
      </c>
      <c r="AH506" s="533"/>
      <c r="AI506" s="533" t="s">
        <v>13</v>
      </c>
      <c r="AJ506" s="533"/>
      <c r="AK506" s="424" t="s">
        <v>14</v>
      </c>
      <c r="AL506" s="260" t="s">
        <v>269</v>
      </c>
      <c r="AM506" s="424" t="s">
        <v>171</v>
      </c>
      <c r="AN506" s="424" t="s">
        <v>68</v>
      </c>
      <c r="AO506" s="260" t="s">
        <v>151</v>
      </c>
      <c r="AP506" s="424" t="s">
        <v>80</v>
      </c>
      <c r="AQ506" s="424" t="s">
        <v>81</v>
      </c>
      <c r="AR506" s="260" t="s">
        <v>82</v>
      </c>
      <c r="AS506" s="424" t="s">
        <v>150</v>
      </c>
      <c r="AT506" s="260" t="s">
        <v>213</v>
      </c>
      <c r="AU506" s="267" t="s">
        <v>284</v>
      </c>
    </row>
    <row r="507" spans="1:48" x14ac:dyDescent="0.35">
      <c r="A507" s="495">
        <v>0</v>
      </c>
      <c r="B507" s="491"/>
      <c r="C507" s="496" t="s">
        <v>19</v>
      </c>
      <c r="D507" s="496"/>
      <c r="E507" s="409"/>
      <c r="F507" s="234">
        <v>0</v>
      </c>
      <c r="G507" s="234">
        <v>0</v>
      </c>
      <c r="H507" s="235">
        <f>SUM(F507:G507)</f>
        <v>0</v>
      </c>
      <c r="I507" s="234">
        <v>0</v>
      </c>
      <c r="J507" s="234">
        <v>0</v>
      </c>
      <c r="K507" s="235">
        <f>SUM(I507:J507)</f>
        <v>0</v>
      </c>
      <c r="L507" s="234">
        <v>0</v>
      </c>
      <c r="M507" s="236">
        <f>SUM(H507, K507, L507)</f>
        <v>0</v>
      </c>
      <c r="N507" s="223"/>
      <c r="P507" s="522">
        <v>0</v>
      </c>
      <c r="Q507" s="496"/>
      <c r="R507" s="496" t="s">
        <v>19</v>
      </c>
      <c r="S507" s="496"/>
      <c r="T507" s="409"/>
      <c r="U507" s="162">
        <f t="shared" ref="U507:U514" si="456">AU427</f>
        <v>0</v>
      </c>
      <c r="V507" s="234">
        <v>0</v>
      </c>
      <c r="W507" s="234">
        <v>0</v>
      </c>
      <c r="X507" s="295">
        <f>SUM(V507:W507)</f>
        <v>0</v>
      </c>
      <c r="Y507" s="234">
        <v>0</v>
      </c>
      <c r="Z507" s="234">
        <v>0</v>
      </c>
      <c r="AA507" s="295">
        <f>SUM(Y507:Z507)</f>
        <v>0</v>
      </c>
      <c r="AB507" s="234">
        <v>0</v>
      </c>
      <c r="AC507" s="295">
        <f>SUM(X507, AA507, AB507)</f>
        <v>0</v>
      </c>
      <c r="AD507" s="296">
        <f t="shared" ref="AD507:AD511" si="457">M507-AC507</f>
        <v>0</v>
      </c>
      <c r="AE507" s="223"/>
      <c r="AG507" s="522">
        <v>0</v>
      </c>
      <c r="AH507" s="496"/>
      <c r="AI507" s="496" t="s">
        <v>19</v>
      </c>
      <c r="AJ507" s="496"/>
      <c r="AK507" s="409"/>
      <c r="AL507" s="307">
        <f t="shared" ref="AL507:AL514" si="458">AU427</f>
        <v>0</v>
      </c>
      <c r="AM507" s="234">
        <v>0</v>
      </c>
      <c r="AN507" s="234">
        <v>0</v>
      </c>
      <c r="AO507" s="277">
        <f>SUM(AM507:AN507)</f>
        <v>0</v>
      </c>
      <c r="AP507" s="234">
        <v>0</v>
      </c>
      <c r="AQ507" s="234">
        <v>0</v>
      </c>
      <c r="AR507" s="277">
        <f>SUM(AP507:AQ507)</f>
        <v>0</v>
      </c>
      <c r="AS507" s="234">
        <v>0</v>
      </c>
      <c r="AT507" s="277">
        <f>SUM(AO507, AR507, AS507)</f>
        <v>0</v>
      </c>
      <c r="AU507" s="278">
        <f>IF($S$553&lt;&gt;0, AC507+AL507-AT507, M507+AL507-AT507)</f>
        <v>0</v>
      </c>
    </row>
    <row r="508" spans="1:48" x14ac:dyDescent="0.35">
      <c r="A508" s="495">
        <v>0</v>
      </c>
      <c r="B508" s="491"/>
      <c r="C508" s="496" t="s">
        <v>20</v>
      </c>
      <c r="D508" s="496"/>
      <c r="E508" s="409"/>
      <c r="F508" s="234">
        <v>0</v>
      </c>
      <c r="G508" s="234">
        <v>0</v>
      </c>
      <c r="H508" s="235">
        <f t="shared" ref="H508:H511" si="459">SUM(F508:G508)</f>
        <v>0</v>
      </c>
      <c r="I508" s="234">
        <v>0</v>
      </c>
      <c r="J508" s="234">
        <v>0</v>
      </c>
      <c r="K508" s="235">
        <f t="shared" ref="K508:K511" si="460">SUM(I508:J508)</f>
        <v>0</v>
      </c>
      <c r="L508" s="234">
        <v>0</v>
      </c>
      <c r="M508" s="236">
        <f t="shared" ref="M508:M511" si="461">SUM(H508, K508, L508)</f>
        <v>0</v>
      </c>
      <c r="N508" s="223"/>
      <c r="P508" s="522">
        <v>0</v>
      </c>
      <c r="Q508" s="496"/>
      <c r="R508" s="496" t="s">
        <v>20</v>
      </c>
      <c r="S508" s="496"/>
      <c r="T508" s="409"/>
      <c r="U508" s="162">
        <f t="shared" si="456"/>
        <v>0</v>
      </c>
      <c r="V508" s="234">
        <v>0</v>
      </c>
      <c r="W508" s="234">
        <v>0</v>
      </c>
      <c r="X508" s="295">
        <f t="shared" ref="X508:X511" si="462">SUM(V508:W508)</f>
        <v>0</v>
      </c>
      <c r="Y508" s="234">
        <v>0</v>
      </c>
      <c r="Z508" s="234">
        <v>0</v>
      </c>
      <c r="AA508" s="295">
        <f t="shared" ref="AA508:AA511" si="463">SUM(Y508:Z508)</f>
        <v>0</v>
      </c>
      <c r="AB508" s="234">
        <v>0</v>
      </c>
      <c r="AC508" s="295">
        <f t="shared" ref="AC508:AC511" si="464">SUM(X508, AA508, AB508)</f>
        <v>0</v>
      </c>
      <c r="AD508" s="296">
        <f t="shared" si="457"/>
        <v>0</v>
      </c>
      <c r="AE508" s="223"/>
      <c r="AG508" s="522">
        <v>0</v>
      </c>
      <c r="AH508" s="496"/>
      <c r="AI508" s="496" t="s">
        <v>20</v>
      </c>
      <c r="AJ508" s="496"/>
      <c r="AK508" s="409"/>
      <c r="AL508" s="307">
        <f t="shared" si="458"/>
        <v>0</v>
      </c>
      <c r="AM508" s="234">
        <v>0</v>
      </c>
      <c r="AN508" s="234">
        <v>0</v>
      </c>
      <c r="AO508" s="277">
        <f t="shared" ref="AO508:AO511" si="465">SUM(AM508:AN508)</f>
        <v>0</v>
      </c>
      <c r="AP508" s="234">
        <v>0</v>
      </c>
      <c r="AQ508" s="234">
        <v>0</v>
      </c>
      <c r="AR508" s="277">
        <f t="shared" ref="AR508:AR511" si="466">SUM(AP508:AQ508)</f>
        <v>0</v>
      </c>
      <c r="AS508" s="234">
        <v>0</v>
      </c>
      <c r="AT508" s="277">
        <f t="shared" ref="AT508:AT511" si="467">SUM(AO508, AR508, AS508)</f>
        <v>0</v>
      </c>
      <c r="AU508" s="278">
        <f t="shared" ref="AU508:AU512" si="468">IF($S$553&lt;&gt;0, AC508+AL508-AT508, M508+AL508-AT508)</f>
        <v>0</v>
      </c>
    </row>
    <row r="509" spans="1:48" x14ac:dyDescent="0.35">
      <c r="A509" s="495">
        <v>0</v>
      </c>
      <c r="B509" s="491"/>
      <c r="C509" s="496" t="s">
        <v>21</v>
      </c>
      <c r="D509" s="496"/>
      <c r="E509" s="409"/>
      <c r="F509" s="234">
        <v>0</v>
      </c>
      <c r="G509" s="234">
        <v>0</v>
      </c>
      <c r="H509" s="235">
        <f>SUM(F509:G509)</f>
        <v>0</v>
      </c>
      <c r="I509" s="234">
        <v>0</v>
      </c>
      <c r="J509" s="234">
        <v>0</v>
      </c>
      <c r="K509" s="235">
        <f t="shared" si="460"/>
        <v>0</v>
      </c>
      <c r="L509" s="234">
        <v>0</v>
      </c>
      <c r="M509" s="236">
        <f t="shared" si="461"/>
        <v>0</v>
      </c>
      <c r="N509" s="223"/>
      <c r="P509" s="522">
        <v>0</v>
      </c>
      <c r="Q509" s="496"/>
      <c r="R509" s="496" t="s">
        <v>21</v>
      </c>
      <c r="S509" s="496"/>
      <c r="T509" s="409"/>
      <c r="U509" s="162">
        <f t="shared" si="456"/>
        <v>0</v>
      </c>
      <c r="V509" s="234">
        <v>0</v>
      </c>
      <c r="W509" s="234">
        <v>0</v>
      </c>
      <c r="X509" s="295">
        <f t="shared" si="462"/>
        <v>0</v>
      </c>
      <c r="Y509" s="234">
        <v>0</v>
      </c>
      <c r="Z509" s="234">
        <v>0</v>
      </c>
      <c r="AA509" s="295">
        <f t="shared" si="463"/>
        <v>0</v>
      </c>
      <c r="AB509" s="234">
        <v>0</v>
      </c>
      <c r="AC509" s="295">
        <f t="shared" si="464"/>
        <v>0</v>
      </c>
      <c r="AD509" s="296">
        <f t="shared" si="457"/>
        <v>0</v>
      </c>
      <c r="AE509" s="223"/>
      <c r="AG509" s="522">
        <v>0</v>
      </c>
      <c r="AH509" s="496"/>
      <c r="AI509" s="496" t="s">
        <v>21</v>
      </c>
      <c r="AJ509" s="496"/>
      <c r="AK509" s="409"/>
      <c r="AL509" s="307">
        <f t="shared" si="458"/>
        <v>0</v>
      </c>
      <c r="AM509" s="234">
        <v>0</v>
      </c>
      <c r="AN509" s="234">
        <v>0</v>
      </c>
      <c r="AO509" s="277">
        <f t="shared" si="465"/>
        <v>0</v>
      </c>
      <c r="AP509" s="234">
        <v>0</v>
      </c>
      <c r="AQ509" s="234">
        <v>0</v>
      </c>
      <c r="AR509" s="277">
        <f t="shared" si="466"/>
        <v>0</v>
      </c>
      <c r="AS509" s="234">
        <v>0</v>
      </c>
      <c r="AT509" s="277">
        <f t="shared" si="467"/>
        <v>0</v>
      </c>
      <c r="AU509" s="278">
        <f t="shared" si="468"/>
        <v>0</v>
      </c>
    </row>
    <row r="510" spans="1:48" x14ac:dyDescent="0.35">
      <c r="A510" s="495">
        <v>0</v>
      </c>
      <c r="B510" s="491"/>
      <c r="C510" s="496" t="s">
        <v>22</v>
      </c>
      <c r="D510" s="496"/>
      <c r="E510" s="409"/>
      <c r="F510" s="234">
        <v>0</v>
      </c>
      <c r="G510" s="234">
        <v>0</v>
      </c>
      <c r="H510" s="235">
        <f t="shared" si="459"/>
        <v>0</v>
      </c>
      <c r="I510" s="234">
        <v>0</v>
      </c>
      <c r="J510" s="234">
        <v>0</v>
      </c>
      <c r="K510" s="235">
        <f t="shared" si="460"/>
        <v>0</v>
      </c>
      <c r="L510" s="234">
        <v>0</v>
      </c>
      <c r="M510" s="236">
        <f t="shared" si="461"/>
        <v>0</v>
      </c>
      <c r="N510" s="223"/>
      <c r="P510" s="522">
        <v>0</v>
      </c>
      <c r="Q510" s="496"/>
      <c r="R510" s="496" t="s">
        <v>22</v>
      </c>
      <c r="S510" s="496"/>
      <c r="T510" s="409"/>
      <c r="U510" s="162">
        <f t="shared" si="456"/>
        <v>0</v>
      </c>
      <c r="V510" s="234">
        <v>0</v>
      </c>
      <c r="W510" s="234">
        <v>0</v>
      </c>
      <c r="X510" s="295">
        <f t="shared" si="462"/>
        <v>0</v>
      </c>
      <c r="Y510" s="234">
        <v>0</v>
      </c>
      <c r="Z510" s="234">
        <v>0</v>
      </c>
      <c r="AA510" s="295">
        <f t="shared" si="463"/>
        <v>0</v>
      </c>
      <c r="AB510" s="234">
        <v>0</v>
      </c>
      <c r="AC510" s="295">
        <f t="shared" si="464"/>
        <v>0</v>
      </c>
      <c r="AD510" s="296">
        <f t="shared" si="457"/>
        <v>0</v>
      </c>
      <c r="AE510" s="223"/>
      <c r="AG510" s="522">
        <v>0</v>
      </c>
      <c r="AH510" s="496"/>
      <c r="AI510" s="496" t="s">
        <v>22</v>
      </c>
      <c r="AJ510" s="496"/>
      <c r="AK510" s="409"/>
      <c r="AL510" s="307">
        <f t="shared" si="458"/>
        <v>0</v>
      </c>
      <c r="AM510" s="234">
        <v>0</v>
      </c>
      <c r="AN510" s="234">
        <v>0</v>
      </c>
      <c r="AO510" s="277">
        <f t="shared" si="465"/>
        <v>0</v>
      </c>
      <c r="AP510" s="234">
        <v>0</v>
      </c>
      <c r="AQ510" s="234">
        <v>0</v>
      </c>
      <c r="AR510" s="277">
        <f t="shared" si="466"/>
        <v>0</v>
      </c>
      <c r="AS510" s="234">
        <v>0</v>
      </c>
      <c r="AT510" s="277">
        <f t="shared" si="467"/>
        <v>0</v>
      </c>
      <c r="AU510" s="278">
        <f t="shared" si="468"/>
        <v>0</v>
      </c>
    </row>
    <row r="511" spans="1:48" x14ac:dyDescent="0.35">
      <c r="A511" s="495">
        <v>0</v>
      </c>
      <c r="B511" s="491"/>
      <c r="C511" s="491" t="s">
        <v>23</v>
      </c>
      <c r="D511" s="491"/>
      <c r="E511" s="409"/>
      <c r="F511" s="234">
        <v>0</v>
      </c>
      <c r="G511" s="234">
        <v>0</v>
      </c>
      <c r="H511" s="235">
        <f t="shared" si="459"/>
        <v>0</v>
      </c>
      <c r="I511" s="234">
        <v>0</v>
      </c>
      <c r="J511" s="234">
        <v>0</v>
      </c>
      <c r="K511" s="235">
        <f t="shared" si="460"/>
        <v>0</v>
      </c>
      <c r="L511" s="234">
        <v>0</v>
      </c>
      <c r="M511" s="236">
        <f t="shared" si="461"/>
        <v>0</v>
      </c>
      <c r="N511" s="223"/>
      <c r="P511" s="522">
        <v>0</v>
      </c>
      <c r="Q511" s="496"/>
      <c r="R511" s="496" t="s">
        <v>23</v>
      </c>
      <c r="S511" s="496"/>
      <c r="T511" s="409"/>
      <c r="U511" s="162">
        <f t="shared" si="456"/>
        <v>0</v>
      </c>
      <c r="V511" s="234">
        <v>0</v>
      </c>
      <c r="W511" s="234">
        <v>0</v>
      </c>
      <c r="X511" s="295">
        <f t="shared" si="462"/>
        <v>0</v>
      </c>
      <c r="Y511" s="234">
        <v>0</v>
      </c>
      <c r="Z511" s="234">
        <v>0</v>
      </c>
      <c r="AA511" s="295">
        <f t="shared" si="463"/>
        <v>0</v>
      </c>
      <c r="AB511" s="234">
        <v>0</v>
      </c>
      <c r="AC511" s="295">
        <f t="shared" si="464"/>
        <v>0</v>
      </c>
      <c r="AD511" s="296">
        <f t="shared" si="457"/>
        <v>0</v>
      </c>
      <c r="AE511" s="223"/>
      <c r="AG511" s="522">
        <v>0</v>
      </c>
      <c r="AH511" s="496"/>
      <c r="AI511" s="496" t="s">
        <v>23</v>
      </c>
      <c r="AJ511" s="496"/>
      <c r="AK511" s="409"/>
      <c r="AL511" s="307">
        <f t="shared" si="458"/>
        <v>0</v>
      </c>
      <c r="AM511" s="234">
        <v>0</v>
      </c>
      <c r="AN511" s="234">
        <v>0</v>
      </c>
      <c r="AO511" s="277">
        <f t="shared" si="465"/>
        <v>0</v>
      </c>
      <c r="AP511" s="234">
        <v>0</v>
      </c>
      <c r="AQ511" s="234">
        <v>0</v>
      </c>
      <c r="AR511" s="277">
        <f t="shared" si="466"/>
        <v>0</v>
      </c>
      <c r="AS511" s="234">
        <v>0</v>
      </c>
      <c r="AT511" s="277">
        <f t="shared" si="467"/>
        <v>0</v>
      </c>
      <c r="AU511" s="278">
        <f t="shared" si="468"/>
        <v>0</v>
      </c>
    </row>
    <row r="512" spans="1:48" ht="16" thickBot="1" x14ac:dyDescent="0.4">
      <c r="A512" s="410" t="s">
        <v>181</v>
      </c>
      <c r="B512" s="411"/>
      <c r="C512" s="497">
        <f>SUM(A507:B511)</f>
        <v>0</v>
      </c>
      <c r="D512" s="497"/>
      <c r="E512" s="411"/>
      <c r="F512" s="250">
        <f>SUM(F507:F511)</f>
        <v>0</v>
      </c>
      <c r="G512" s="250">
        <f t="shared" ref="G512:L512" si="469">SUM(G507:G511)</f>
        <v>0</v>
      </c>
      <c r="H512" s="250">
        <f t="shared" si="469"/>
        <v>0</v>
      </c>
      <c r="I512" s="250">
        <f t="shared" si="469"/>
        <v>0</v>
      </c>
      <c r="J512" s="250">
        <f t="shared" si="469"/>
        <v>0</v>
      </c>
      <c r="K512" s="250">
        <f t="shared" si="469"/>
        <v>0</v>
      </c>
      <c r="L512" s="250">
        <f t="shared" si="469"/>
        <v>0</v>
      </c>
      <c r="M512" s="237">
        <f>SUM(M507:M511)</f>
        <v>0</v>
      </c>
      <c r="N512" s="223"/>
      <c r="P512" s="410" t="s">
        <v>181</v>
      </c>
      <c r="Q512" s="411"/>
      <c r="R512" s="498">
        <f>SUM(P507:Q511)</f>
        <v>0</v>
      </c>
      <c r="S512" s="498"/>
      <c r="T512" s="421"/>
      <c r="U512" s="339">
        <f t="shared" si="456"/>
        <v>0</v>
      </c>
      <c r="V512" s="293">
        <f>SUM(V507:V511)</f>
        <v>0</v>
      </c>
      <c r="W512" s="293">
        <f t="shared" ref="W512:AB512" si="470">SUM(W507:W511)</f>
        <v>0</v>
      </c>
      <c r="X512" s="293">
        <f t="shared" si="470"/>
        <v>0</v>
      </c>
      <c r="Y512" s="293">
        <f t="shared" si="470"/>
        <v>0</v>
      </c>
      <c r="Z512" s="293">
        <f t="shared" si="470"/>
        <v>0</v>
      </c>
      <c r="AA512" s="293">
        <f t="shared" si="470"/>
        <v>0</v>
      </c>
      <c r="AB512" s="293">
        <f t="shared" si="470"/>
        <v>0</v>
      </c>
      <c r="AC512" s="293">
        <f>SUM(AC507:AC511)</f>
        <v>0</v>
      </c>
      <c r="AD512" s="294">
        <f>SUM(AD507:AD511)</f>
        <v>0</v>
      </c>
      <c r="AE512" s="223"/>
      <c r="AG512" s="410" t="s">
        <v>181</v>
      </c>
      <c r="AH512" s="411"/>
      <c r="AI512" s="543">
        <f>SUM(AG507:AH511)</f>
        <v>0</v>
      </c>
      <c r="AJ512" s="543"/>
      <c r="AK512" s="421"/>
      <c r="AL512" s="337">
        <f t="shared" si="458"/>
        <v>0</v>
      </c>
      <c r="AM512" s="275">
        <f>SUM(AM507:AM511)</f>
        <v>0</v>
      </c>
      <c r="AN512" s="275">
        <f t="shared" ref="AN512:AT512" si="471">SUM(AN507:AN511)</f>
        <v>0</v>
      </c>
      <c r="AO512" s="275">
        <f t="shared" si="471"/>
        <v>0</v>
      </c>
      <c r="AP512" s="275">
        <f t="shared" si="471"/>
        <v>0</v>
      </c>
      <c r="AQ512" s="275">
        <f t="shared" si="471"/>
        <v>0</v>
      </c>
      <c r="AR512" s="275">
        <f t="shared" si="471"/>
        <v>0</v>
      </c>
      <c r="AS512" s="275">
        <f t="shared" si="471"/>
        <v>0</v>
      </c>
      <c r="AT512" s="275">
        <f t="shared" si="471"/>
        <v>0</v>
      </c>
      <c r="AU512" s="276">
        <f t="shared" si="468"/>
        <v>0</v>
      </c>
    </row>
    <row r="513" spans="1:47" s="358" customFormat="1" ht="3.75" customHeight="1" thickBot="1" x14ac:dyDescent="0.4">
      <c r="A513" s="499"/>
      <c r="B513" s="499"/>
      <c r="C513" s="499"/>
      <c r="D513" s="499"/>
      <c r="E513" s="499"/>
      <c r="F513" s="499"/>
      <c r="G513" s="499"/>
      <c r="H513" s="499"/>
      <c r="I513" s="499"/>
      <c r="J513" s="499"/>
      <c r="K513" s="499"/>
      <c r="L513" s="499"/>
      <c r="M513" s="499"/>
      <c r="N513" s="223"/>
      <c r="P513" s="499"/>
      <c r="Q513" s="499"/>
      <c r="R513" s="499"/>
      <c r="S513" s="499"/>
      <c r="T513" s="499"/>
      <c r="U513" s="499"/>
      <c r="V513" s="499"/>
      <c r="W513" s="499"/>
      <c r="X513" s="499"/>
      <c r="Y513" s="499"/>
      <c r="Z513" s="499"/>
      <c r="AA513" s="499"/>
      <c r="AB513" s="499"/>
      <c r="AC513" s="499"/>
      <c r="AD513" s="499"/>
      <c r="AE513" s="223"/>
      <c r="AG513" s="499"/>
      <c r="AH513" s="499"/>
      <c r="AI513" s="499"/>
      <c r="AJ513" s="499"/>
      <c r="AK513" s="499"/>
      <c r="AL513" s="499"/>
      <c r="AM513" s="499"/>
      <c r="AN513" s="499"/>
      <c r="AO513" s="499"/>
      <c r="AP513" s="499"/>
      <c r="AQ513" s="499"/>
      <c r="AR513" s="499"/>
      <c r="AS513" s="499"/>
      <c r="AT513" s="499"/>
      <c r="AU513" s="499"/>
    </row>
    <row r="514" spans="1:47" ht="16" thickBot="1" x14ac:dyDescent="0.4">
      <c r="A514" s="500" t="s">
        <v>187</v>
      </c>
      <c r="B514" s="501"/>
      <c r="C514" s="501"/>
      <c r="D514" s="501"/>
      <c r="E514" s="501"/>
      <c r="F514" s="241">
        <f>SUM(F512, F503)</f>
        <v>0</v>
      </c>
      <c r="G514" s="241">
        <f t="shared" ref="G514:L514" si="472">SUM(G512, G503)</f>
        <v>0</v>
      </c>
      <c r="H514" s="241">
        <f>SUM(H512, H503)</f>
        <v>0</v>
      </c>
      <c r="I514" s="241">
        <f t="shared" si="472"/>
        <v>0</v>
      </c>
      <c r="J514" s="241">
        <f t="shared" si="472"/>
        <v>0</v>
      </c>
      <c r="K514" s="241">
        <f>SUM(K512, K503)</f>
        <v>0</v>
      </c>
      <c r="L514" s="241">
        <f t="shared" si="472"/>
        <v>0</v>
      </c>
      <c r="M514" s="240">
        <f>SUM(M512, M503)</f>
        <v>0</v>
      </c>
      <c r="N514" s="223"/>
      <c r="P514" s="500" t="s">
        <v>187</v>
      </c>
      <c r="Q514" s="501"/>
      <c r="R514" s="501"/>
      <c r="S514" s="501"/>
      <c r="T514" s="501"/>
      <c r="U514" s="340">
        <f t="shared" si="456"/>
        <v>0</v>
      </c>
      <c r="V514" s="297">
        <f>SUM(V512, V503)</f>
        <v>0</v>
      </c>
      <c r="W514" s="297">
        <f t="shared" ref="W514" si="473">SUM(W512, W503)</f>
        <v>0</v>
      </c>
      <c r="X514" s="297">
        <f>SUM(X512, X503)</f>
        <v>0</v>
      </c>
      <c r="Y514" s="297">
        <f t="shared" ref="Y514:AB514" si="474">SUM(Y512, Y503)</f>
        <v>0</v>
      </c>
      <c r="Z514" s="297">
        <f t="shared" si="474"/>
        <v>0</v>
      </c>
      <c r="AA514" s="297">
        <f t="shared" si="474"/>
        <v>0</v>
      </c>
      <c r="AB514" s="297">
        <f t="shared" si="474"/>
        <v>0</v>
      </c>
      <c r="AC514" s="297">
        <f>SUM(AC512, AC503)</f>
        <v>0</v>
      </c>
      <c r="AD514" s="298">
        <f>SUM(AD512, AD503)</f>
        <v>0</v>
      </c>
      <c r="AE514" s="223"/>
      <c r="AG514" s="500" t="s">
        <v>187</v>
      </c>
      <c r="AH514" s="501"/>
      <c r="AI514" s="501"/>
      <c r="AJ514" s="501"/>
      <c r="AK514" s="501"/>
      <c r="AL514" s="338">
        <f t="shared" si="458"/>
        <v>0</v>
      </c>
      <c r="AM514" s="279">
        <f>SUM(AM512, AM503)</f>
        <v>0</v>
      </c>
      <c r="AN514" s="279">
        <f t="shared" ref="AN514" si="475">SUM(AN512, AN503)</f>
        <v>0</v>
      </c>
      <c r="AO514" s="279">
        <f>SUM(AO512, AO503)</f>
        <v>0</v>
      </c>
      <c r="AP514" s="279">
        <f t="shared" ref="AP514:AT514" si="476">SUM(AP512, AP503)</f>
        <v>0</v>
      </c>
      <c r="AQ514" s="279">
        <f t="shared" si="476"/>
        <v>0</v>
      </c>
      <c r="AR514" s="279">
        <f t="shared" si="476"/>
        <v>0</v>
      </c>
      <c r="AS514" s="279">
        <f t="shared" si="476"/>
        <v>0</v>
      </c>
      <c r="AT514" s="279">
        <f t="shared" si="476"/>
        <v>0</v>
      </c>
      <c r="AU514" s="280">
        <f>IF($S$553&lt;&gt;0, AC514+AL514-AT514, M514+AL514-AT514)</f>
        <v>0</v>
      </c>
    </row>
    <row r="515" spans="1:47" ht="16" thickBot="1" x14ac:dyDescent="0.4">
      <c r="F515" s="357"/>
      <c r="G515" s="357"/>
      <c r="AE515" s="358"/>
    </row>
    <row r="516" spans="1:47" s="242" customFormat="1" x14ac:dyDescent="0.35">
      <c r="A516" s="502" t="s">
        <v>98</v>
      </c>
      <c r="B516" s="503"/>
      <c r="C516" s="503"/>
      <c r="D516" s="503"/>
      <c r="E516" s="503"/>
      <c r="F516" s="503"/>
      <c r="G516" s="503"/>
      <c r="H516" s="503"/>
      <c r="I516" s="503"/>
      <c r="J516" s="503"/>
      <c r="K516" s="503"/>
      <c r="L516" s="503"/>
      <c r="M516" s="518"/>
      <c r="N516" s="413"/>
      <c r="P516" s="502" t="s">
        <v>98</v>
      </c>
      <c r="Q516" s="503"/>
      <c r="R516" s="503"/>
      <c r="S516" s="503"/>
      <c r="T516" s="503"/>
      <c r="U516" s="503"/>
      <c r="V516" s="503"/>
      <c r="W516" s="503"/>
      <c r="X516" s="503"/>
      <c r="Y516" s="503"/>
      <c r="Z516" s="503"/>
      <c r="AA516" s="503"/>
      <c r="AB516" s="503"/>
      <c r="AC516" s="503"/>
      <c r="AD516" s="418"/>
      <c r="AE516" s="413"/>
      <c r="AG516" s="502" t="s">
        <v>98</v>
      </c>
      <c r="AH516" s="503"/>
      <c r="AI516" s="503"/>
      <c r="AJ516" s="503"/>
      <c r="AK516" s="503"/>
      <c r="AL516" s="503"/>
      <c r="AM516" s="503"/>
      <c r="AN516" s="503"/>
      <c r="AO516" s="503"/>
      <c r="AP516" s="503"/>
      <c r="AQ516" s="503"/>
      <c r="AR516" s="503"/>
      <c r="AS516" s="503"/>
      <c r="AT516" s="503"/>
      <c r="AU516" s="418"/>
    </row>
    <row r="517" spans="1:47" s="242" customFormat="1" x14ac:dyDescent="0.35">
      <c r="A517" s="530" t="s">
        <v>24</v>
      </c>
      <c r="B517" s="531"/>
      <c r="C517" s="531"/>
      <c r="D517" s="531"/>
      <c r="E517" s="531"/>
      <c r="F517" s="531"/>
      <c r="G517" s="531"/>
      <c r="H517" s="531"/>
      <c r="I517" s="531"/>
      <c r="J517" s="424" t="s">
        <v>17</v>
      </c>
      <c r="K517" s="424" t="s">
        <v>15</v>
      </c>
      <c r="L517" s="424" t="s">
        <v>16</v>
      </c>
      <c r="M517" s="259" t="s">
        <v>18</v>
      </c>
      <c r="N517" s="413"/>
      <c r="P517" s="530" t="s">
        <v>24</v>
      </c>
      <c r="Q517" s="531"/>
      <c r="R517" s="531"/>
      <c r="S517" s="531"/>
      <c r="T517" s="531"/>
      <c r="U517" s="531"/>
      <c r="V517" s="531"/>
      <c r="W517" s="531"/>
      <c r="X517" s="531"/>
      <c r="Y517" s="422" t="s">
        <v>269</v>
      </c>
      <c r="Z517" s="328" t="s">
        <v>77</v>
      </c>
      <c r="AA517" s="424" t="s">
        <v>15</v>
      </c>
      <c r="AB517" s="424" t="s">
        <v>16</v>
      </c>
      <c r="AC517" s="422" t="s">
        <v>18</v>
      </c>
      <c r="AD517" s="267" t="s">
        <v>114</v>
      </c>
      <c r="AE517" s="413"/>
      <c r="AG517" s="530" t="s">
        <v>24</v>
      </c>
      <c r="AH517" s="531"/>
      <c r="AI517" s="531"/>
      <c r="AJ517" s="531"/>
      <c r="AK517" s="531"/>
      <c r="AL517" s="531"/>
      <c r="AM517" s="531"/>
      <c r="AN517" s="531"/>
      <c r="AO517" s="531"/>
      <c r="AP517" s="422" t="s">
        <v>269</v>
      </c>
      <c r="AQ517" s="328" t="s">
        <v>211</v>
      </c>
      <c r="AR517" s="424" t="s">
        <v>15</v>
      </c>
      <c r="AS517" s="424" t="s">
        <v>16</v>
      </c>
      <c r="AT517" s="422" t="s">
        <v>213</v>
      </c>
      <c r="AU517" s="267" t="s">
        <v>284</v>
      </c>
    </row>
    <row r="518" spans="1:47" x14ac:dyDescent="0.35">
      <c r="A518" s="415">
        <v>1</v>
      </c>
      <c r="B518" s="491"/>
      <c r="C518" s="491"/>
      <c r="D518" s="491"/>
      <c r="E518" s="491"/>
      <c r="F518" s="491"/>
      <c r="G518" s="491"/>
      <c r="H518" s="491"/>
      <c r="I518" s="491"/>
      <c r="J518" s="234">
        <v>0</v>
      </c>
      <c r="K518" s="234">
        <v>0</v>
      </c>
      <c r="L518" s="234">
        <v>0</v>
      </c>
      <c r="M518" s="236">
        <f>SUM(J518:L518)</f>
        <v>0</v>
      </c>
      <c r="N518" s="223"/>
      <c r="P518" s="415">
        <v>1</v>
      </c>
      <c r="Q518" s="491"/>
      <c r="R518" s="491"/>
      <c r="S518" s="491"/>
      <c r="T518" s="491"/>
      <c r="U518" s="491"/>
      <c r="V518" s="491"/>
      <c r="W518" s="491"/>
      <c r="X518" s="491"/>
      <c r="Y518" s="164">
        <f>AU438</f>
        <v>0</v>
      </c>
      <c r="Z518" s="234">
        <v>0</v>
      </c>
      <c r="AA518" s="234">
        <v>0</v>
      </c>
      <c r="AB518" s="234">
        <v>0</v>
      </c>
      <c r="AC518" s="295">
        <f>SUM(Z518:AB518)</f>
        <v>0</v>
      </c>
      <c r="AD518" s="296">
        <f t="shared" ref="AD518:AD520" si="477">M518-AC518</f>
        <v>0</v>
      </c>
      <c r="AE518" s="223"/>
      <c r="AG518" s="415">
        <v>1</v>
      </c>
      <c r="AH518" s="491"/>
      <c r="AI518" s="491"/>
      <c r="AJ518" s="491"/>
      <c r="AK518" s="491"/>
      <c r="AL518" s="491"/>
      <c r="AM518" s="491"/>
      <c r="AN518" s="491"/>
      <c r="AO518" s="491"/>
      <c r="AP518" s="305">
        <f>AU438</f>
        <v>0</v>
      </c>
      <c r="AQ518" s="234">
        <v>0</v>
      </c>
      <c r="AR518" s="234">
        <v>0</v>
      </c>
      <c r="AS518" s="234">
        <v>0</v>
      </c>
      <c r="AT518" s="277">
        <f>SUM(AQ518:AS518)</f>
        <v>0</v>
      </c>
      <c r="AU518" s="278">
        <f>IF($S$553&lt;&gt;0, AC518+AP518-AT518, M518+AP518-AT518)</f>
        <v>0</v>
      </c>
    </row>
    <row r="519" spans="1:47" x14ac:dyDescent="0.35">
      <c r="A519" s="415">
        <v>2</v>
      </c>
      <c r="B519" s="492"/>
      <c r="C519" s="492"/>
      <c r="D519" s="492"/>
      <c r="E519" s="492"/>
      <c r="F519" s="492"/>
      <c r="G519" s="492"/>
      <c r="H519" s="492"/>
      <c r="I519" s="492"/>
      <c r="J519" s="234">
        <v>0</v>
      </c>
      <c r="K519" s="234">
        <v>0</v>
      </c>
      <c r="L519" s="234">
        <v>0</v>
      </c>
      <c r="M519" s="236">
        <f>SUM(J519:L519)</f>
        <v>0</v>
      </c>
      <c r="N519" s="223"/>
      <c r="P519" s="415">
        <v>2</v>
      </c>
      <c r="Q519" s="492"/>
      <c r="R519" s="492"/>
      <c r="S519" s="492"/>
      <c r="T519" s="492"/>
      <c r="U519" s="492"/>
      <c r="V519" s="492"/>
      <c r="W519" s="492"/>
      <c r="X519" s="492"/>
      <c r="Y519" s="164">
        <f t="shared" ref="Y519:Y521" si="478">AU439</f>
        <v>0</v>
      </c>
      <c r="Z519" s="234">
        <v>0</v>
      </c>
      <c r="AA519" s="234">
        <v>0</v>
      </c>
      <c r="AB519" s="234">
        <v>0</v>
      </c>
      <c r="AC519" s="295">
        <f t="shared" ref="AC519:AC520" si="479">SUM(Z519:AB519)</f>
        <v>0</v>
      </c>
      <c r="AD519" s="296">
        <f t="shared" si="477"/>
        <v>0</v>
      </c>
      <c r="AE519" s="223"/>
      <c r="AG519" s="415">
        <v>2</v>
      </c>
      <c r="AH519" s="492"/>
      <c r="AI519" s="492"/>
      <c r="AJ519" s="492"/>
      <c r="AK519" s="492"/>
      <c r="AL519" s="492"/>
      <c r="AM519" s="492"/>
      <c r="AN519" s="492"/>
      <c r="AO519" s="492"/>
      <c r="AP519" s="305">
        <f t="shared" ref="AP519:AP521" si="480">AU439</f>
        <v>0</v>
      </c>
      <c r="AQ519" s="234">
        <v>0</v>
      </c>
      <c r="AR519" s="234">
        <v>0</v>
      </c>
      <c r="AS519" s="234">
        <v>0</v>
      </c>
      <c r="AT519" s="277">
        <f t="shared" ref="AT519:AT520" si="481">SUM(AQ519:AS519)</f>
        <v>0</v>
      </c>
      <c r="AU519" s="278">
        <f t="shared" ref="AU519:AU521" si="482">IF($S$553&lt;&gt;0, AC519+AP519-AT519, M519+AP519-AT519)</f>
        <v>0</v>
      </c>
    </row>
    <row r="520" spans="1:47" x14ac:dyDescent="0.35">
      <c r="A520" s="415">
        <v>3</v>
      </c>
      <c r="B520" s="492"/>
      <c r="C520" s="492"/>
      <c r="D520" s="492"/>
      <c r="E520" s="492"/>
      <c r="F520" s="492"/>
      <c r="G520" s="492"/>
      <c r="H520" s="492"/>
      <c r="I520" s="492"/>
      <c r="J520" s="234">
        <v>0</v>
      </c>
      <c r="K520" s="234">
        <v>0</v>
      </c>
      <c r="L520" s="234">
        <v>0</v>
      </c>
      <c r="M520" s="236">
        <f t="shared" ref="M520:M539" si="483">SUM(J520:L520)</f>
        <v>0</v>
      </c>
      <c r="N520" s="223"/>
      <c r="P520" s="415">
        <v>3</v>
      </c>
      <c r="Q520" s="492"/>
      <c r="R520" s="492"/>
      <c r="S520" s="492"/>
      <c r="T520" s="492"/>
      <c r="U520" s="492"/>
      <c r="V520" s="492"/>
      <c r="W520" s="492"/>
      <c r="X520" s="492"/>
      <c r="Y520" s="164">
        <f t="shared" si="478"/>
        <v>0</v>
      </c>
      <c r="Z520" s="234">
        <v>0</v>
      </c>
      <c r="AA520" s="234">
        <v>0</v>
      </c>
      <c r="AB520" s="234">
        <v>0</v>
      </c>
      <c r="AC520" s="295">
        <f t="shared" si="479"/>
        <v>0</v>
      </c>
      <c r="AD520" s="296">
        <f t="shared" si="477"/>
        <v>0</v>
      </c>
      <c r="AE520" s="223"/>
      <c r="AG520" s="415">
        <v>3</v>
      </c>
      <c r="AH520" s="492"/>
      <c r="AI520" s="492"/>
      <c r="AJ520" s="492"/>
      <c r="AK520" s="492"/>
      <c r="AL520" s="492"/>
      <c r="AM520" s="492"/>
      <c r="AN520" s="492"/>
      <c r="AO520" s="492"/>
      <c r="AP520" s="305">
        <f t="shared" si="480"/>
        <v>0</v>
      </c>
      <c r="AQ520" s="234">
        <v>0</v>
      </c>
      <c r="AR520" s="234">
        <v>0</v>
      </c>
      <c r="AS520" s="234">
        <v>0</v>
      </c>
      <c r="AT520" s="277">
        <f t="shared" si="481"/>
        <v>0</v>
      </c>
      <c r="AU520" s="278">
        <f t="shared" si="482"/>
        <v>0</v>
      </c>
    </row>
    <row r="521" spans="1:47" ht="16" thickBot="1" x14ac:dyDescent="0.4">
      <c r="A521" s="504" t="s">
        <v>25</v>
      </c>
      <c r="B521" s="505"/>
      <c r="C521" s="505"/>
      <c r="D521" s="505"/>
      <c r="E521" s="505"/>
      <c r="F521" s="505"/>
      <c r="G521" s="505"/>
      <c r="H521" s="505"/>
      <c r="I521" s="505"/>
      <c r="J521" s="250">
        <f>SUM(J518:J520)</f>
        <v>0</v>
      </c>
      <c r="K521" s="250">
        <f t="shared" ref="K521:L521" si="484">SUM(K518:K520)</f>
        <v>0</v>
      </c>
      <c r="L521" s="250">
        <f t="shared" si="484"/>
        <v>0</v>
      </c>
      <c r="M521" s="237">
        <f t="shared" si="483"/>
        <v>0</v>
      </c>
      <c r="N521" s="223"/>
      <c r="P521" s="504" t="s">
        <v>25</v>
      </c>
      <c r="Q521" s="505"/>
      <c r="R521" s="505"/>
      <c r="S521" s="505"/>
      <c r="T521" s="505"/>
      <c r="U521" s="505"/>
      <c r="V521" s="505"/>
      <c r="W521" s="505"/>
      <c r="X521" s="505"/>
      <c r="Y521" s="200">
        <f t="shared" si="478"/>
        <v>0</v>
      </c>
      <c r="Z521" s="293">
        <f>SUM(Z518:Z520)</f>
        <v>0</v>
      </c>
      <c r="AA521" s="293">
        <f t="shared" ref="AA521:AD521" si="485">SUM(AA518:AA520)</f>
        <v>0</v>
      </c>
      <c r="AB521" s="293">
        <f t="shared" si="485"/>
        <v>0</v>
      </c>
      <c r="AC521" s="293">
        <f t="shared" si="485"/>
        <v>0</v>
      </c>
      <c r="AD521" s="294">
        <f t="shared" si="485"/>
        <v>0</v>
      </c>
      <c r="AE521" s="223"/>
      <c r="AG521" s="504" t="s">
        <v>25</v>
      </c>
      <c r="AH521" s="505"/>
      <c r="AI521" s="505"/>
      <c r="AJ521" s="505"/>
      <c r="AK521" s="505"/>
      <c r="AL521" s="505"/>
      <c r="AM521" s="505"/>
      <c r="AN521" s="505"/>
      <c r="AO521" s="505"/>
      <c r="AP521" s="306">
        <f t="shared" si="480"/>
        <v>0</v>
      </c>
      <c r="AQ521" s="275">
        <f>SUM(AQ518:AQ520)</f>
        <v>0</v>
      </c>
      <c r="AR521" s="275">
        <f t="shared" ref="AR521:AT521" si="486">SUM(AR518:AR520)</f>
        <v>0</v>
      </c>
      <c r="AS521" s="275">
        <f t="shared" si="486"/>
        <v>0</v>
      </c>
      <c r="AT521" s="275">
        <f t="shared" si="486"/>
        <v>0</v>
      </c>
      <c r="AU521" s="276">
        <f t="shared" si="482"/>
        <v>0</v>
      </c>
    </row>
    <row r="522" spans="1:47" s="358" customFormat="1" ht="3.75" customHeight="1" thickBot="1" x14ac:dyDescent="0.4">
      <c r="A522" s="413"/>
      <c r="B522" s="413"/>
      <c r="C522" s="413"/>
      <c r="D522" s="413"/>
      <c r="E522" s="413"/>
      <c r="F522" s="413"/>
      <c r="G522" s="413"/>
      <c r="H522" s="413"/>
      <c r="I522" s="413"/>
      <c r="J522" s="246"/>
      <c r="K522" s="246"/>
      <c r="L522" s="246"/>
      <c r="M522" s="246"/>
      <c r="N522" s="223"/>
      <c r="P522" s="413"/>
      <c r="Q522" s="413"/>
      <c r="R522" s="413"/>
      <c r="S522" s="413"/>
      <c r="T522" s="413"/>
      <c r="U522" s="413"/>
      <c r="V522" s="413"/>
      <c r="W522" s="413"/>
      <c r="X522" s="413"/>
      <c r="Y522" s="304"/>
      <c r="Z522" s="246"/>
      <c r="AA522" s="246"/>
      <c r="AB522" s="246"/>
      <c r="AC522" s="246"/>
      <c r="AD522" s="246"/>
      <c r="AE522" s="223"/>
      <c r="AG522" s="413"/>
      <c r="AH522" s="413"/>
      <c r="AI522" s="413"/>
      <c r="AJ522" s="413"/>
      <c r="AK522" s="413"/>
      <c r="AL522" s="413"/>
      <c r="AM522" s="413"/>
      <c r="AN522" s="413"/>
      <c r="AO522" s="413"/>
      <c r="AP522" s="304"/>
      <c r="AQ522" s="246"/>
      <c r="AR522" s="246"/>
      <c r="AS522" s="246"/>
      <c r="AT522" s="246"/>
      <c r="AU522" s="246"/>
    </row>
    <row r="523" spans="1:47" s="242" customFormat="1" x14ac:dyDescent="0.35">
      <c r="A523" s="502" t="s">
        <v>33</v>
      </c>
      <c r="B523" s="503"/>
      <c r="C523" s="503"/>
      <c r="D523" s="503"/>
      <c r="E523" s="503"/>
      <c r="F523" s="503"/>
      <c r="G523" s="503"/>
      <c r="H523" s="503"/>
      <c r="I523" s="503"/>
      <c r="J523" s="425" t="s">
        <v>17</v>
      </c>
      <c r="K523" s="425" t="s">
        <v>15</v>
      </c>
      <c r="L523" s="425" t="s">
        <v>16</v>
      </c>
      <c r="M523" s="418" t="s">
        <v>18</v>
      </c>
      <c r="N523" s="413"/>
      <c r="P523" s="502" t="s">
        <v>33</v>
      </c>
      <c r="Q523" s="503"/>
      <c r="R523" s="503"/>
      <c r="S523" s="503"/>
      <c r="T523" s="503"/>
      <c r="U523" s="503"/>
      <c r="V523" s="503"/>
      <c r="W523" s="503"/>
      <c r="X523" s="503"/>
      <c r="Y523" s="414" t="s">
        <v>269</v>
      </c>
      <c r="Z523" s="425" t="s">
        <v>77</v>
      </c>
      <c r="AA523" s="425" t="s">
        <v>15</v>
      </c>
      <c r="AB523" s="425" t="s">
        <v>16</v>
      </c>
      <c r="AC523" s="414" t="s">
        <v>18</v>
      </c>
      <c r="AD523" s="268" t="s">
        <v>114</v>
      </c>
      <c r="AE523" s="413"/>
      <c r="AG523" s="502" t="s">
        <v>33</v>
      </c>
      <c r="AH523" s="503"/>
      <c r="AI523" s="503"/>
      <c r="AJ523" s="503"/>
      <c r="AK523" s="503"/>
      <c r="AL523" s="503"/>
      <c r="AM523" s="503"/>
      <c r="AN523" s="503"/>
      <c r="AO523" s="503"/>
      <c r="AP523" s="414" t="s">
        <v>269</v>
      </c>
      <c r="AQ523" s="425" t="s">
        <v>211</v>
      </c>
      <c r="AR523" s="425" t="s">
        <v>15</v>
      </c>
      <c r="AS523" s="425" t="s">
        <v>16</v>
      </c>
      <c r="AT523" s="414" t="s">
        <v>213</v>
      </c>
      <c r="AU523" s="268" t="s">
        <v>284</v>
      </c>
    </row>
    <row r="524" spans="1:47" x14ac:dyDescent="0.35">
      <c r="A524" s="415">
        <v>1</v>
      </c>
      <c r="B524" s="492"/>
      <c r="C524" s="492"/>
      <c r="D524" s="492"/>
      <c r="E524" s="492"/>
      <c r="F524" s="492"/>
      <c r="G524" s="492"/>
      <c r="H524" s="492"/>
      <c r="I524" s="492"/>
      <c r="J524" s="234">
        <v>0</v>
      </c>
      <c r="K524" s="234">
        <v>0</v>
      </c>
      <c r="L524" s="234">
        <v>0</v>
      </c>
      <c r="M524" s="236">
        <f t="shared" si="483"/>
        <v>0</v>
      </c>
      <c r="N524" s="223"/>
      <c r="P524" s="415">
        <v>1</v>
      </c>
      <c r="Q524" s="492"/>
      <c r="R524" s="492"/>
      <c r="S524" s="492"/>
      <c r="T524" s="492"/>
      <c r="U524" s="492"/>
      <c r="V524" s="492"/>
      <c r="W524" s="492"/>
      <c r="X524" s="492"/>
      <c r="Y524" s="164">
        <f t="shared" ref="Y524:Y527" si="487">AU444</f>
        <v>0</v>
      </c>
      <c r="Z524" s="234">
        <v>0</v>
      </c>
      <c r="AA524" s="234">
        <v>0</v>
      </c>
      <c r="AB524" s="234">
        <v>0</v>
      </c>
      <c r="AC524" s="295">
        <f t="shared" ref="AC524:AC526" si="488">SUM(Z524:AB524)</f>
        <v>0</v>
      </c>
      <c r="AD524" s="296">
        <f t="shared" ref="AD524:AD526" si="489">M524-AC524</f>
        <v>0</v>
      </c>
      <c r="AE524" s="223"/>
      <c r="AG524" s="415">
        <v>1</v>
      </c>
      <c r="AH524" s="492"/>
      <c r="AI524" s="492"/>
      <c r="AJ524" s="492"/>
      <c r="AK524" s="492"/>
      <c r="AL524" s="492"/>
      <c r="AM524" s="492"/>
      <c r="AN524" s="492"/>
      <c r="AO524" s="492"/>
      <c r="AP524" s="305">
        <f t="shared" ref="AP524:AP527" si="490">AU444</f>
        <v>0</v>
      </c>
      <c r="AQ524" s="234">
        <v>0</v>
      </c>
      <c r="AR524" s="234">
        <v>0</v>
      </c>
      <c r="AS524" s="234">
        <v>0</v>
      </c>
      <c r="AT524" s="277">
        <f t="shared" ref="AT524:AT526" si="491">SUM(AQ524:AS524)</f>
        <v>0</v>
      </c>
      <c r="AU524" s="278">
        <f t="shared" ref="AU524:AU527" si="492">IF($S$553&lt;&gt;0, AC524+AP524-AT524, M524+AP524-AT524)</f>
        <v>0</v>
      </c>
    </row>
    <row r="525" spans="1:47" x14ac:dyDescent="0.35">
      <c r="A525" s="415">
        <v>2</v>
      </c>
      <c r="B525" s="492"/>
      <c r="C525" s="492"/>
      <c r="D525" s="492"/>
      <c r="E525" s="492"/>
      <c r="F525" s="492"/>
      <c r="G525" s="492"/>
      <c r="H525" s="492"/>
      <c r="I525" s="492"/>
      <c r="J525" s="234">
        <v>0</v>
      </c>
      <c r="K525" s="234">
        <v>0</v>
      </c>
      <c r="L525" s="234">
        <v>0</v>
      </c>
      <c r="M525" s="236">
        <f t="shared" si="483"/>
        <v>0</v>
      </c>
      <c r="N525" s="223"/>
      <c r="P525" s="415">
        <v>2</v>
      </c>
      <c r="Q525" s="492"/>
      <c r="R525" s="492"/>
      <c r="S525" s="492"/>
      <c r="T525" s="492"/>
      <c r="U525" s="492"/>
      <c r="V525" s="492"/>
      <c r="W525" s="492"/>
      <c r="X525" s="492"/>
      <c r="Y525" s="164">
        <f t="shared" si="487"/>
        <v>0</v>
      </c>
      <c r="Z525" s="234">
        <v>0</v>
      </c>
      <c r="AA525" s="234">
        <v>0</v>
      </c>
      <c r="AB525" s="234">
        <v>0</v>
      </c>
      <c r="AC525" s="295">
        <f t="shared" si="488"/>
        <v>0</v>
      </c>
      <c r="AD525" s="296">
        <f t="shared" si="489"/>
        <v>0</v>
      </c>
      <c r="AE525" s="223"/>
      <c r="AG525" s="415">
        <v>2</v>
      </c>
      <c r="AH525" s="492"/>
      <c r="AI525" s="492"/>
      <c r="AJ525" s="492"/>
      <c r="AK525" s="492"/>
      <c r="AL525" s="492"/>
      <c r="AM525" s="492"/>
      <c r="AN525" s="492"/>
      <c r="AO525" s="492"/>
      <c r="AP525" s="305">
        <f t="shared" si="490"/>
        <v>0</v>
      </c>
      <c r="AQ525" s="234">
        <v>0</v>
      </c>
      <c r="AR525" s="234">
        <v>0</v>
      </c>
      <c r="AS525" s="234">
        <v>0</v>
      </c>
      <c r="AT525" s="277">
        <f t="shared" si="491"/>
        <v>0</v>
      </c>
      <c r="AU525" s="278">
        <f t="shared" si="492"/>
        <v>0</v>
      </c>
    </row>
    <row r="526" spans="1:47" x14ac:dyDescent="0.35">
      <c r="A526" s="415">
        <v>3</v>
      </c>
      <c r="B526" s="492"/>
      <c r="C526" s="492"/>
      <c r="D526" s="492"/>
      <c r="E526" s="492"/>
      <c r="F526" s="492"/>
      <c r="G526" s="492"/>
      <c r="H526" s="492"/>
      <c r="I526" s="492"/>
      <c r="J526" s="234">
        <v>0</v>
      </c>
      <c r="K526" s="234">
        <v>0</v>
      </c>
      <c r="L526" s="234">
        <v>0</v>
      </c>
      <c r="M526" s="236">
        <f>SUM(J526:L526)</f>
        <v>0</v>
      </c>
      <c r="N526" s="223"/>
      <c r="P526" s="415">
        <v>3</v>
      </c>
      <c r="Q526" s="492"/>
      <c r="R526" s="492"/>
      <c r="S526" s="492"/>
      <c r="T526" s="492"/>
      <c r="U526" s="492"/>
      <c r="V526" s="492"/>
      <c r="W526" s="492"/>
      <c r="X526" s="492"/>
      <c r="Y526" s="164">
        <f t="shared" si="487"/>
        <v>0</v>
      </c>
      <c r="Z526" s="234">
        <v>0</v>
      </c>
      <c r="AA526" s="234">
        <v>0</v>
      </c>
      <c r="AB526" s="234">
        <v>0</v>
      </c>
      <c r="AC526" s="295">
        <f t="shared" si="488"/>
        <v>0</v>
      </c>
      <c r="AD526" s="296">
        <f t="shared" si="489"/>
        <v>0</v>
      </c>
      <c r="AE526" s="223"/>
      <c r="AG526" s="415">
        <v>3</v>
      </c>
      <c r="AH526" s="492"/>
      <c r="AI526" s="492"/>
      <c r="AJ526" s="492"/>
      <c r="AK526" s="492"/>
      <c r="AL526" s="492"/>
      <c r="AM526" s="492"/>
      <c r="AN526" s="492"/>
      <c r="AO526" s="492"/>
      <c r="AP526" s="305">
        <f t="shared" si="490"/>
        <v>0</v>
      </c>
      <c r="AQ526" s="234">
        <v>0</v>
      </c>
      <c r="AR526" s="234">
        <v>0</v>
      </c>
      <c r="AS526" s="234">
        <v>0</v>
      </c>
      <c r="AT526" s="277">
        <f t="shared" si="491"/>
        <v>0</v>
      </c>
      <c r="AU526" s="278">
        <f t="shared" si="492"/>
        <v>0</v>
      </c>
    </row>
    <row r="527" spans="1:47" ht="16" thickBot="1" x14ac:dyDescent="0.4">
      <c r="A527" s="504" t="s">
        <v>26</v>
      </c>
      <c r="B527" s="505"/>
      <c r="C527" s="505"/>
      <c r="D527" s="505"/>
      <c r="E527" s="505"/>
      <c r="F527" s="505"/>
      <c r="G527" s="505"/>
      <c r="H527" s="505"/>
      <c r="I527" s="505"/>
      <c r="J527" s="250">
        <f>SUM(J524:J526)</f>
        <v>0</v>
      </c>
      <c r="K527" s="250">
        <f t="shared" ref="K527" si="493">SUM(K524:K526)</f>
        <v>0</v>
      </c>
      <c r="L527" s="250">
        <f>SUM(L524:L526)</f>
        <v>0</v>
      </c>
      <c r="M527" s="237">
        <f t="shared" si="483"/>
        <v>0</v>
      </c>
      <c r="N527" s="223"/>
      <c r="P527" s="504" t="s">
        <v>26</v>
      </c>
      <c r="Q527" s="505"/>
      <c r="R527" s="505"/>
      <c r="S527" s="505"/>
      <c r="T527" s="505"/>
      <c r="U527" s="505"/>
      <c r="V527" s="505"/>
      <c r="W527" s="505"/>
      <c r="X527" s="505"/>
      <c r="Y527" s="200">
        <f t="shared" si="487"/>
        <v>0</v>
      </c>
      <c r="Z527" s="293">
        <f>SUM(Z524:Z526)</f>
        <v>0</v>
      </c>
      <c r="AA527" s="293">
        <f t="shared" ref="AA527:AD527" si="494">SUM(AA524:AA526)</f>
        <v>0</v>
      </c>
      <c r="AB527" s="293">
        <f t="shared" si="494"/>
        <v>0</v>
      </c>
      <c r="AC527" s="293">
        <f t="shared" si="494"/>
        <v>0</v>
      </c>
      <c r="AD527" s="294">
        <f t="shared" si="494"/>
        <v>0</v>
      </c>
      <c r="AE527" s="223"/>
      <c r="AG527" s="504" t="s">
        <v>26</v>
      </c>
      <c r="AH527" s="505"/>
      <c r="AI527" s="505"/>
      <c r="AJ527" s="505"/>
      <c r="AK527" s="505"/>
      <c r="AL527" s="505"/>
      <c r="AM527" s="505"/>
      <c r="AN527" s="505"/>
      <c r="AO527" s="505"/>
      <c r="AP527" s="306">
        <f t="shared" si="490"/>
        <v>0</v>
      </c>
      <c r="AQ527" s="275">
        <f>SUM(AQ524:AQ526)</f>
        <v>0</v>
      </c>
      <c r="AR527" s="275">
        <f t="shared" ref="AR527:AT527" si="495">SUM(AR524:AR526)</f>
        <v>0</v>
      </c>
      <c r="AS527" s="275">
        <f t="shared" si="495"/>
        <v>0</v>
      </c>
      <c r="AT527" s="275">
        <f t="shared" si="495"/>
        <v>0</v>
      </c>
      <c r="AU527" s="276">
        <f t="shared" si="492"/>
        <v>0</v>
      </c>
    </row>
    <row r="528" spans="1:47" s="358" customFormat="1" ht="3.75" customHeight="1" thickBot="1" x14ac:dyDescent="0.4">
      <c r="A528" s="413"/>
      <c r="B528" s="413"/>
      <c r="C528" s="413"/>
      <c r="D528" s="413"/>
      <c r="E528" s="413"/>
      <c r="F528" s="413"/>
      <c r="G528" s="413"/>
      <c r="H528" s="413"/>
      <c r="I528" s="413"/>
      <c r="J528" s="246"/>
      <c r="K528" s="246"/>
      <c r="L528" s="246"/>
      <c r="M528" s="246"/>
      <c r="N528" s="223"/>
      <c r="P528" s="413"/>
      <c r="Q528" s="413"/>
      <c r="R528" s="413"/>
      <c r="S528" s="413"/>
      <c r="T528" s="413"/>
      <c r="U528" s="413"/>
      <c r="V528" s="413"/>
      <c r="W528" s="413"/>
      <c r="X528" s="413"/>
      <c r="Y528" s="246"/>
      <c r="Z528" s="246"/>
      <c r="AA528" s="246"/>
      <c r="AB528" s="246"/>
      <c r="AC528" s="246"/>
      <c r="AD528" s="246"/>
      <c r="AE528" s="223"/>
      <c r="AG528" s="413"/>
      <c r="AH528" s="413"/>
      <c r="AI528" s="413"/>
      <c r="AJ528" s="413"/>
      <c r="AK528" s="413"/>
      <c r="AL528" s="413"/>
      <c r="AM528" s="413"/>
      <c r="AN528" s="413"/>
      <c r="AO528" s="413"/>
      <c r="AP528" s="246"/>
      <c r="AQ528" s="246"/>
      <c r="AR528" s="246"/>
      <c r="AS528" s="246"/>
      <c r="AT528" s="246"/>
      <c r="AU528" s="246"/>
    </row>
    <row r="529" spans="1:134" s="242" customFormat="1" x14ac:dyDescent="0.35">
      <c r="A529" s="502" t="s">
        <v>27</v>
      </c>
      <c r="B529" s="503"/>
      <c r="C529" s="503"/>
      <c r="D529" s="503"/>
      <c r="E529" s="503"/>
      <c r="F529" s="503"/>
      <c r="G529" s="503"/>
      <c r="H529" s="503"/>
      <c r="I529" s="503"/>
      <c r="J529" s="425" t="s">
        <v>17</v>
      </c>
      <c r="K529" s="425" t="s">
        <v>15</v>
      </c>
      <c r="L529" s="425" t="s">
        <v>16</v>
      </c>
      <c r="M529" s="418" t="s">
        <v>18</v>
      </c>
      <c r="N529" s="413"/>
      <c r="P529" s="502" t="s">
        <v>27</v>
      </c>
      <c r="Q529" s="503"/>
      <c r="R529" s="503"/>
      <c r="S529" s="503"/>
      <c r="T529" s="503"/>
      <c r="U529" s="503"/>
      <c r="V529" s="503"/>
      <c r="W529" s="503"/>
      <c r="X529" s="503"/>
      <c r="Y529" s="414" t="s">
        <v>269</v>
      </c>
      <c r="Z529" s="425" t="s">
        <v>77</v>
      </c>
      <c r="AA529" s="425" t="s">
        <v>15</v>
      </c>
      <c r="AB529" s="425" t="s">
        <v>16</v>
      </c>
      <c r="AC529" s="414" t="s">
        <v>18</v>
      </c>
      <c r="AD529" s="268" t="s">
        <v>114</v>
      </c>
      <c r="AE529" s="413"/>
      <c r="AG529" s="502" t="s">
        <v>27</v>
      </c>
      <c r="AH529" s="503"/>
      <c r="AI529" s="503"/>
      <c r="AJ529" s="503"/>
      <c r="AK529" s="503"/>
      <c r="AL529" s="503"/>
      <c r="AM529" s="503"/>
      <c r="AN529" s="503"/>
      <c r="AO529" s="503"/>
      <c r="AP529" s="414" t="s">
        <v>269</v>
      </c>
      <c r="AQ529" s="425" t="s">
        <v>211</v>
      </c>
      <c r="AR529" s="425" t="s">
        <v>15</v>
      </c>
      <c r="AS529" s="425" t="s">
        <v>16</v>
      </c>
      <c r="AT529" s="414" t="s">
        <v>213</v>
      </c>
      <c r="AU529" s="268" t="s">
        <v>284</v>
      </c>
    </row>
    <row r="530" spans="1:134" x14ac:dyDescent="0.35">
      <c r="A530" s="415">
        <v>1</v>
      </c>
      <c r="B530" s="228" t="s">
        <v>28</v>
      </c>
      <c r="C530" s="492"/>
      <c r="D530" s="492"/>
      <c r="E530" s="492"/>
      <c r="F530" s="492"/>
      <c r="G530" s="492"/>
      <c r="H530" s="492"/>
      <c r="I530" s="492"/>
      <c r="J530" s="234">
        <v>0</v>
      </c>
      <c r="K530" s="234">
        <v>0</v>
      </c>
      <c r="L530" s="234">
        <v>0</v>
      </c>
      <c r="M530" s="236">
        <f t="shared" si="483"/>
        <v>0</v>
      </c>
      <c r="N530" s="223"/>
      <c r="P530" s="415">
        <v>1</v>
      </c>
      <c r="Q530" s="228" t="s">
        <v>28</v>
      </c>
      <c r="R530" s="492"/>
      <c r="S530" s="492"/>
      <c r="T530" s="492"/>
      <c r="U530" s="492"/>
      <c r="V530" s="492"/>
      <c r="W530" s="492"/>
      <c r="X530" s="492"/>
      <c r="Y530" s="164">
        <f t="shared" ref="Y530:Y541" si="496">AU450</f>
        <v>0</v>
      </c>
      <c r="Z530" s="234">
        <v>0</v>
      </c>
      <c r="AA530" s="234">
        <v>0</v>
      </c>
      <c r="AB530" s="234">
        <v>0</v>
      </c>
      <c r="AC530" s="295">
        <f t="shared" ref="AC530:AC539" si="497">SUM(Z530:AB530)</f>
        <v>0</v>
      </c>
      <c r="AD530" s="296">
        <f t="shared" ref="AD530:AD540" si="498">M530-AC530</f>
        <v>0</v>
      </c>
      <c r="AE530" s="223"/>
      <c r="AG530" s="415">
        <v>1</v>
      </c>
      <c r="AH530" s="228" t="s">
        <v>28</v>
      </c>
      <c r="AI530" s="492"/>
      <c r="AJ530" s="492"/>
      <c r="AK530" s="492"/>
      <c r="AL530" s="492"/>
      <c r="AM530" s="492"/>
      <c r="AN530" s="492"/>
      <c r="AO530" s="492"/>
      <c r="AP530" s="305">
        <f t="shared" ref="AP530:AP541" si="499">AU450</f>
        <v>0</v>
      </c>
      <c r="AQ530" s="234">
        <v>0</v>
      </c>
      <c r="AR530" s="234">
        <v>0</v>
      </c>
      <c r="AS530" s="234">
        <v>0</v>
      </c>
      <c r="AT530" s="277">
        <f t="shared" ref="AT530:AT539" si="500">SUM(AQ530:AS530)</f>
        <v>0</v>
      </c>
      <c r="AU530" s="278">
        <f>IF($S$553&lt;&gt;0, AC530+AP530-AT530, M530+AP530-AT530)</f>
        <v>0</v>
      </c>
    </row>
    <row r="531" spans="1:134" x14ac:dyDescent="0.35">
      <c r="A531" s="415">
        <v>2</v>
      </c>
      <c r="B531" s="228" t="s">
        <v>31</v>
      </c>
      <c r="C531" s="492"/>
      <c r="D531" s="492"/>
      <c r="E531" s="492"/>
      <c r="F531" s="492"/>
      <c r="G531" s="492"/>
      <c r="H531" s="492"/>
      <c r="I531" s="492"/>
      <c r="J531" s="234">
        <v>0</v>
      </c>
      <c r="K531" s="234">
        <v>0</v>
      </c>
      <c r="L531" s="234">
        <v>0</v>
      </c>
      <c r="M531" s="236">
        <f t="shared" si="483"/>
        <v>0</v>
      </c>
      <c r="N531" s="223"/>
      <c r="P531" s="415">
        <v>2</v>
      </c>
      <c r="Q531" s="228" t="s">
        <v>31</v>
      </c>
      <c r="R531" s="492"/>
      <c r="S531" s="492"/>
      <c r="T531" s="492"/>
      <c r="U531" s="492"/>
      <c r="V531" s="492"/>
      <c r="W531" s="492"/>
      <c r="X531" s="492"/>
      <c r="Y531" s="164">
        <f t="shared" si="496"/>
        <v>0</v>
      </c>
      <c r="Z531" s="234">
        <v>0</v>
      </c>
      <c r="AA531" s="234">
        <v>0</v>
      </c>
      <c r="AB531" s="234">
        <v>0</v>
      </c>
      <c r="AC531" s="295">
        <f t="shared" si="497"/>
        <v>0</v>
      </c>
      <c r="AD531" s="296">
        <f t="shared" si="498"/>
        <v>0</v>
      </c>
      <c r="AE531" s="223"/>
      <c r="AG531" s="415">
        <v>2</v>
      </c>
      <c r="AH531" s="228" t="s">
        <v>31</v>
      </c>
      <c r="AI531" s="492"/>
      <c r="AJ531" s="492"/>
      <c r="AK531" s="492"/>
      <c r="AL531" s="492"/>
      <c r="AM531" s="492"/>
      <c r="AN531" s="492"/>
      <c r="AO531" s="492"/>
      <c r="AP531" s="305">
        <f t="shared" si="499"/>
        <v>0</v>
      </c>
      <c r="AQ531" s="234">
        <v>0</v>
      </c>
      <c r="AR531" s="234">
        <v>0</v>
      </c>
      <c r="AS531" s="234">
        <v>0</v>
      </c>
      <c r="AT531" s="277">
        <f t="shared" si="500"/>
        <v>0</v>
      </c>
      <c r="AU531" s="278">
        <f t="shared" ref="AU531:AU540" si="501">IF($S$553&lt;&gt;0, AC531+AP531-AT531, M531+AP531-AT531)</f>
        <v>0</v>
      </c>
    </row>
    <row r="532" spans="1:134" x14ac:dyDescent="0.35">
      <c r="A532" s="415">
        <v>3</v>
      </c>
      <c r="B532" s="228" t="s">
        <v>32</v>
      </c>
      <c r="C532" s="492"/>
      <c r="D532" s="492"/>
      <c r="E532" s="492"/>
      <c r="F532" s="492"/>
      <c r="G532" s="492"/>
      <c r="H532" s="492"/>
      <c r="I532" s="492"/>
      <c r="J532" s="234">
        <v>0</v>
      </c>
      <c r="K532" s="234">
        <v>0</v>
      </c>
      <c r="L532" s="234">
        <v>0</v>
      </c>
      <c r="M532" s="236">
        <f t="shared" si="483"/>
        <v>0</v>
      </c>
      <c r="N532" s="223"/>
      <c r="P532" s="415">
        <v>3</v>
      </c>
      <c r="Q532" s="228" t="s">
        <v>32</v>
      </c>
      <c r="R532" s="492"/>
      <c r="S532" s="492"/>
      <c r="T532" s="492"/>
      <c r="U532" s="492"/>
      <c r="V532" s="492"/>
      <c r="W532" s="492"/>
      <c r="X532" s="492"/>
      <c r="Y532" s="164">
        <f t="shared" si="496"/>
        <v>0</v>
      </c>
      <c r="Z532" s="234">
        <v>0</v>
      </c>
      <c r="AA532" s="234">
        <v>0</v>
      </c>
      <c r="AB532" s="234">
        <v>0</v>
      </c>
      <c r="AC532" s="295">
        <f t="shared" si="497"/>
        <v>0</v>
      </c>
      <c r="AD532" s="296">
        <f t="shared" si="498"/>
        <v>0</v>
      </c>
      <c r="AE532" s="223"/>
      <c r="AG532" s="415">
        <v>3</v>
      </c>
      <c r="AH532" s="228" t="s">
        <v>32</v>
      </c>
      <c r="AI532" s="492"/>
      <c r="AJ532" s="492"/>
      <c r="AK532" s="492"/>
      <c r="AL532" s="492"/>
      <c r="AM532" s="492"/>
      <c r="AN532" s="492"/>
      <c r="AO532" s="492"/>
      <c r="AP532" s="305">
        <f t="shared" si="499"/>
        <v>0</v>
      </c>
      <c r="AQ532" s="234">
        <v>0</v>
      </c>
      <c r="AR532" s="234">
        <v>0</v>
      </c>
      <c r="AS532" s="234">
        <v>0</v>
      </c>
      <c r="AT532" s="277">
        <f t="shared" si="500"/>
        <v>0</v>
      </c>
      <c r="AU532" s="278">
        <f t="shared" si="501"/>
        <v>0</v>
      </c>
    </row>
    <row r="533" spans="1:134" s="358" customFormat="1" x14ac:dyDescent="0.35">
      <c r="A533" s="229">
        <v>4</v>
      </c>
      <c r="B533" s="228" t="s">
        <v>72</v>
      </c>
      <c r="C533" s="492"/>
      <c r="D533" s="492"/>
      <c r="E533" s="492"/>
      <c r="F533" s="492"/>
      <c r="G533" s="492"/>
      <c r="H533" s="492"/>
      <c r="I533" s="492"/>
      <c r="J533" s="234">
        <v>0</v>
      </c>
      <c r="K533" s="234">
        <v>0</v>
      </c>
      <c r="L533" s="234">
        <v>0</v>
      </c>
      <c r="M533" s="236">
        <f t="shared" si="483"/>
        <v>0</v>
      </c>
      <c r="N533" s="223"/>
      <c r="P533" s="229">
        <v>4</v>
      </c>
      <c r="Q533" s="228" t="s">
        <v>72</v>
      </c>
      <c r="R533" s="492"/>
      <c r="S533" s="492"/>
      <c r="T533" s="492"/>
      <c r="U533" s="492"/>
      <c r="V533" s="492"/>
      <c r="W533" s="492"/>
      <c r="X533" s="492"/>
      <c r="Y533" s="164">
        <f t="shared" si="496"/>
        <v>0</v>
      </c>
      <c r="Z533" s="234">
        <v>0</v>
      </c>
      <c r="AA533" s="234">
        <v>0</v>
      </c>
      <c r="AB533" s="234">
        <v>0</v>
      </c>
      <c r="AC533" s="295">
        <f t="shared" si="497"/>
        <v>0</v>
      </c>
      <c r="AD533" s="296">
        <f t="shared" si="498"/>
        <v>0</v>
      </c>
      <c r="AE533" s="223"/>
      <c r="AG533" s="229">
        <v>4</v>
      </c>
      <c r="AH533" s="228" t="s">
        <v>72</v>
      </c>
      <c r="AI533" s="492"/>
      <c r="AJ533" s="492"/>
      <c r="AK533" s="492"/>
      <c r="AL533" s="492"/>
      <c r="AM533" s="492"/>
      <c r="AN533" s="492"/>
      <c r="AO533" s="492"/>
      <c r="AP533" s="305">
        <f t="shared" si="499"/>
        <v>0</v>
      </c>
      <c r="AQ533" s="234">
        <v>0</v>
      </c>
      <c r="AR533" s="234">
        <v>0</v>
      </c>
      <c r="AS533" s="234">
        <v>0</v>
      </c>
      <c r="AT533" s="277">
        <f t="shared" si="500"/>
        <v>0</v>
      </c>
      <c r="AU533" s="278">
        <f t="shared" si="501"/>
        <v>0</v>
      </c>
    </row>
    <row r="534" spans="1:134" x14ac:dyDescent="0.35">
      <c r="A534" s="415">
        <v>5</v>
      </c>
      <c r="B534" s="228" t="s">
        <v>29</v>
      </c>
      <c r="C534" s="492"/>
      <c r="D534" s="492"/>
      <c r="E534" s="492"/>
      <c r="F534" s="492"/>
      <c r="G534" s="492"/>
      <c r="H534" s="492"/>
      <c r="I534" s="492"/>
      <c r="J534" s="234">
        <v>0</v>
      </c>
      <c r="K534" s="234">
        <v>0</v>
      </c>
      <c r="L534" s="234">
        <v>0</v>
      </c>
      <c r="M534" s="236">
        <f t="shared" si="483"/>
        <v>0</v>
      </c>
      <c r="N534" s="223"/>
      <c r="P534" s="415">
        <v>5</v>
      </c>
      <c r="Q534" s="228" t="s">
        <v>29</v>
      </c>
      <c r="R534" s="492"/>
      <c r="S534" s="492"/>
      <c r="T534" s="492"/>
      <c r="U534" s="492"/>
      <c r="V534" s="492"/>
      <c r="W534" s="492"/>
      <c r="X534" s="492"/>
      <c r="Y534" s="164">
        <f t="shared" si="496"/>
        <v>0</v>
      </c>
      <c r="Z534" s="234">
        <v>0</v>
      </c>
      <c r="AA534" s="234">
        <v>0</v>
      </c>
      <c r="AB534" s="234">
        <v>0</v>
      </c>
      <c r="AC534" s="295">
        <f t="shared" si="497"/>
        <v>0</v>
      </c>
      <c r="AD534" s="296">
        <f t="shared" si="498"/>
        <v>0</v>
      </c>
      <c r="AE534" s="223"/>
      <c r="AG534" s="415">
        <v>5</v>
      </c>
      <c r="AH534" s="228" t="s">
        <v>29</v>
      </c>
      <c r="AI534" s="492"/>
      <c r="AJ534" s="492"/>
      <c r="AK534" s="492"/>
      <c r="AL534" s="492"/>
      <c r="AM534" s="492"/>
      <c r="AN534" s="492"/>
      <c r="AO534" s="492"/>
      <c r="AP534" s="305">
        <f t="shared" si="499"/>
        <v>0</v>
      </c>
      <c r="AQ534" s="234">
        <v>0</v>
      </c>
      <c r="AR534" s="234">
        <v>0</v>
      </c>
      <c r="AS534" s="234">
        <v>0</v>
      </c>
      <c r="AT534" s="277">
        <f t="shared" si="500"/>
        <v>0</v>
      </c>
      <c r="AU534" s="278">
        <f t="shared" si="501"/>
        <v>0</v>
      </c>
    </row>
    <row r="535" spans="1:134" x14ac:dyDescent="0.35">
      <c r="A535" s="415">
        <v>6</v>
      </c>
      <c r="B535" s="228" t="s">
        <v>30</v>
      </c>
      <c r="C535" s="492"/>
      <c r="D535" s="492"/>
      <c r="E535" s="492"/>
      <c r="F535" s="492"/>
      <c r="G535" s="492"/>
      <c r="H535" s="492"/>
      <c r="I535" s="492"/>
      <c r="J535" s="234">
        <v>0</v>
      </c>
      <c r="K535" s="234">
        <v>0</v>
      </c>
      <c r="L535" s="234">
        <v>0</v>
      </c>
      <c r="M535" s="236">
        <f t="shared" si="483"/>
        <v>0</v>
      </c>
      <c r="N535" s="223"/>
      <c r="P535" s="415">
        <v>6</v>
      </c>
      <c r="Q535" s="228" t="s">
        <v>30</v>
      </c>
      <c r="R535" s="492"/>
      <c r="S535" s="492"/>
      <c r="T535" s="492"/>
      <c r="U535" s="492"/>
      <c r="V535" s="492"/>
      <c r="W535" s="492"/>
      <c r="X535" s="492"/>
      <c r="Y535" s="164">
        <f t="shared" si="496"/>
        <v>0</v>
      </c>
      <c r="Z535" s="234">
        <v>0</v>
      </c>
      <c r="AA535" s="234">
        <v>0</v>
      </c>
      <c r="AB535" s="234">
        <v>0</v>
      </c>
      <c r="AC535" s="295">
        <f t="shared" si="497"/>
        <v>0</v>
      </c>
      <c r="AD535" s="296">
        <f t="shared" si="498"/>
        <v>0</v>
      </c>
      <c r="AE535" s="223"/>
      <c r="AG535" s="415">
        <v>6</v>
      </c>
      <c r="AH535" s="228" t="s">
        <v>30</v>
      </c>
      <c r="AI535" s="492"/>
      <c r="AJ535" s="492"/>
      <c r="AK535" s="492"/>
      <c r="AL535" s="492"/>
      <c r="AM535" s="492"/>
      <c r="AN535" s="492"/>
      <c r="AO535" s="492"/>
      <c r="AP535" s="305">
        <f t="shared" si="499"/>
        <v>0</v>
      </c>
      <c r="AQ535" s="234">
        <v>0</v>
      </c>
      <c r="AR535" s="234">
        <v>0</v>
      </c>
      <c r="AS535" s="234">
        <v>0</v>
      </c>
      <c r="AT535" s="277">
        <f t="shared" si="500"/>
        <v>0</v>
      </c>
      <c r="AU535" s="278">
        <f t="shared" si="501"/>
        <v>0</v>
      </c>
    </row>
    <row r="536" spans="1:134" x14ac:dyDescent="0.35">
      <c r="A536" s="415">
        <v>7</v>
      </c>
      <c r="B536" s="228" t="s">
        <v>34</v>
      </c>
      <c r="C536" s="492"/>
      <c r="D536" s="492"/>
      <c r="E536" s="492"/>
      <c r="F536" s="492"/>
      <c r="G536" s="492"/>
      <c r="H536" s="492"/>
      <c r="I536" s="492"/>
      <c r="J536" s="234">
        <v>0</v>
      </c>
      <c r="K536" s="234">
        <v>0</v>
      </c>
      <c r="L536" s="234">
        <v>0</v>
      </c>
      <c r="M536" s="236">
        <f t="shared" si="483"/>
        <v>0</v>
      </c>
      <c r="N536" s="223"/>
      <c r="P536" s="415">
        <v>7</v>
      </c>
      <c r="Q536" s="228" t="s">
        <v>34</v>
      </c>
      <c r="R536" s="492"/>
      <c r="S536" s="492"/>
      <c r="T536" s="492"/>
      <c r="U536" s="492"/>
      <c r="V536" s="492"/>
      <c r="W536" s="492"/>
      <c r="X536" s="492"/>
      <c r="Y536" s="164">
        <f t="shared" si="496"/>
        <v>0</v>
      </c>
      <c r="Z536" s="234">
        <v>0</v>
      </c>
      <c r="AA536" s="234">
        <v>0</v>
      </c>
      <c r="AB536" s="234">
        <v>0</v>
      </c>
      <c r="AC536" s="295">
        <f t="shared" si="497"/>
        <v>0</v>
      </c>
      <c r="AD536" s="296">
        <f t="shared" si="498"/>
        <v>0</v>
      </c>
      <c r="AE536" s="223"/>
      <c r="AG536" s="415">
        <v>7</v>
      </c>
      <c r="AH536" s="228" t="s">
        <v>34</v>
      </c>
      <c r="AI536" s="492"/>
      <c r="AJ536" s="492"/>
      <c r="AK536" s="492"/>
      <c r="AL536" s="492"/>
      <c r="AM536" s="492"/>
      <c r="AN536" s="492"/>
      <c r="AO536" s="492"/>
      <c r="AP536" s="305">
        <f t="shared" si="499"/>
        <v>0</v>
      </c>
      <c r="AQ536" s="234">
        <v>0</v>
      </c>
      <c r="AR536" s="234">
        <v>0</v>
      </c>
      <c r="AS536" s="234">
        <v>0</v>
      </c>
      <c r="AT536" s="277">
        <f t="shared" si="500"/>
        <v>0</v>
      </c>
      <c r="AU536" s="278">
        <f t="shared" si="501"/>
        <v>0</v>
      </c>
    </row>
    <row r="537" spans="1:134" x14ac:dyDescent="0.35">
      <c r="A537" s="415">
        <v>8</v>
      </c>
      <c r="B537" s="228" t="s">
        <v>35</v>
      </c>
      <c r="C537" s="492"/>
      <c r="D537" s="492"/>
      <c r="E537" s="492"/>
      <c r="F537" s="492"/>
      <c r="G537" s="492"/>
      <c r="H537" s="492"/>
      <c r="I537" s="492"/>
      <c r="J537" s="234">
        <v>0</v>
      </c>
      <c r="K537" s="234">
        <v>0</v>
      </c>
      <c r="L537" s="234">
        <v>0</v>
      </c>
      <c r="M537" s="236">
        <f>SUM(J537:L537)</f>
        <v>0</v>
      </c>
      <c r="N537" s="223"/>
      <c r="P537" s="415">
        <v>8</v>
      </c>
      <c r="Q537" s="228" t="s">
        <v>35</v>
      </c>
      <c r="R537" s="492"/>
      <c r="S537" s="492"/>
      <c r="T537" s="492"/>
      <c r="U537" s="492"/>
      <c r="V537" s="492"/>
      <c r="W537" s="492"/>
      <c r="X537" s="492"/>
      <c r="Y537" s="164">
        <f t="shared" si="496"/>
        <v>0</v>
      </c>
      <c r="Z537" s="234">
        <v>0</v>
      </c>
      <c r="AA537" s="234">
        <v>0</v>
      </c>
      <c r="AB537" s="234">
        <v>0</v>
      </c>
      <c r="AC537" s="295">
        <f t="shared" si="497"/>
        <v>0</v>
      </c>
      <c r="AD537" s="296">
        <f t="shared" si="498"/>
        <v>0</v>
      </c>
      <c r="AE537" s="223"/>
      <c r="AG537" s="415">
        <v>8</v>
      </c>
      <c r="AH537" s="228" t="s">
        <v>35</v>
      </c>
      <c r="AI537" s="492"/>
      <c r="AJ537" s="492"/>
      <c r="AK537" s="492"/>
      <c r="AL537" s="492"/>
      <c r="AM537" s="492"/>
      <c r="AN537" s="492"/>
      <c r="AO537" s="492"/>
      <c r="AP537" s="305">
        <f t="shared" si="499"/>
        <v>0</v>
      </c>
      <c r="AQ537" s="234">
        <v>0</v>
      </c>
      <c r="AR537" s="234">
        <v>0</v>
      </c>
      <c r="AS537" s="234">
        <v>0</v>
      </c>
      <c r="AT537" s="277">
        <f t="shared" si="500"/>
        <v>0</v>
      </c>
      <c r="AU537" s="278">
        <f t="shared" si="501"/>
        <v>0</v>
      </c>
    </row>
    <row r="538" spans="1:134" x14ac:dyDescent="0.35">
      <c r="A538" s="415">
        <v>9</v>
      </c>
      <c r="B538" s="228" t="s">
        <v>50</v>
      </c>
      <c r="C538" s="492"/>
      <c r="D538" s="492"/>
      <c r="E538" s="492"/>
      <c r="F538" s="492"/>
      <c r="G538" s="492"/>
      <c r="H538" s="492"/>
      <c r="I538" s="492"/>
      <c r="J538" s="234">
        <v>0</v>
      </c>
      <c r="K538" s="234">
        <v>0</v>
      </c>
      <c r="L538" s="234">
        <v>0</v>
      </c>
      <c r="M538" s="236">
        <f t="shared" si="483"/>
        <v>0</v>
      </c>
      <c r="N538" s="223"/>
      <c r="P538" s="415">
        <v>9</v>
      </c>
      <c r="Q538" s="228" t="s">
        <v>50</v>
      </c>
      <c r="R538" s="492"/>
      <c r="S538" s="492"/>
      <c r="T538" s="492"/>
      <c r="U538" s="492"/>
      <c r="V538" s="492"/>
      <c r="W538" s="492"/>
      <c r="X538" s="492"/>
      <c r="Y538" s="164">
        <f t="shared" si="496"/>
        <v>0</v>
      </c>
      <c r="Z538" s="234">
        <v>0</v>
      </c>
      <c r="AA538" s="234">
        <v>0</v>
      </c>
      <c r="AB538" s="234">
        <v>0</v>
      </c>
      <c r="AC538" s="295">
        <f t="shared" si="497"/>
        <v>0</v>
      </c>
      <c r="AD538" s="296">
        <f t="shared" si="498"/>
        <v>0</v>
      </c>
      <c r="AE538" s="223"/>
      <c r="AG538" s="415">
        <v>9</v>
      </c>
      <c r="AH538" s="228" t="s">
        <v>50</v>
      </c>
      <c r="AI538" s="492"/>
      <c r="AJ538" s="492"/>
      <c r="AK538" s="492"/>
      <c r="AL538" s="492"/>
      <c r="AM538" s="492"/>
      <c r="AN538" s="492"/>
      <c r="AO538" s="492"/>
      <c r="AP538" s="305">
        <f t="shared" si="499"/>
        <v>0</v>
      </c>
      <c r="AQ538" s="234">
        <v>0</v>
      </c>
      <c r="AR538" s="234">
        <v>0</v>
      </c>
      <c r="AS538" s="234">
        <v>0</v>
      </c>
      <c r="AT538" s="277">
        <f t="shared" si="500"/>
        <v>0</v>
      </c>
      <c r="AU538" s="278">
        <f t="shared" si="501"/>
        <v>0</v>
      </c>
    </row>
    <row r="539" spans="1:134" x14ac:dyDescent="0.35">
      <c r="A539" s="229">
        <v>10</v>
      </c>
      <c r="B539" s="313" t="s">
        <v>205</v>
      </c>
      <c r="C539" s="623"/>
      <c r="D539" s="623"/>
      <c r="E539" s="623"/>
      <c r="F539" s="623"/>
      <c r="G539" s="623"/>
      <c r="H539" s="623"/>
      <c r="I539" s="623"/>
      <c r="J539" s="234">
        <v>0</v>
      </c>
      <c r="K539" s="234">
        <v>0</v>
      </c>
      <c r="L539" s="234">
        <v>0</v>
      </c>
      <c r="M539" s="236">
        <f t="shared" si="483"/>
        <v>0</v>
      </c>
      <c r="N539" s="223"/>
      <c r="P539" s="229">
        <v>10</v>
      </c>
      <c r="Q539" s="313" t="s">
        <v>205</v>
      </c>
      <c r="R539" s="623"/>
      <c r="S539" s="623"/>
      <c r="T539" s="623"/>
      <c r="U539" s="623"/>
      <c r="V539" s="623"/>
      <c r="W539" s="623"/>
      <c r="X539" s="623"/>
      <c r="Y539" s="164">
        <f t="shared" si="496"/>
        <v>0</v>
      </c>
      <c r="Z539" s="234">
        <v>0</v>
      </c>
      <c r="AA539" s="234">
        <v>0</v>
      </c>
      <c r="AB539" s="234">
        <v>0</v>
      </c>
      <c r="AC539" s="295">
        <f t="shared" si="497"/>
        <v>0</v>
      </c>
      <c r="AD539" s="296">
        <f t="shared" si="498"/>
        <v>0</v>
      </c>
      <c r="AE539" s="223"/>
      <c r="AG539" s="229">
        <v>10</v>
      </c>
      <c r="AH539" s="313" t="s">
        <v>205</v>
      </c>
      <c r="AI539" s="623"/>
      <c r="AJ539" s="623"/>
      <c r="AK539" s="623"/>
      <c r="AL539" s="623"/>
      <c r="AM539" s="623"/>
      <c r="AN539" s="623"/>
      <c r="AO539" s="623"/>
      <c r="AP539" s="305">
        <f t="shared" si="499"/>
        <v>0</v>
      </c>
      <c r="AQ539" s="234">
        <v>0</v>
      </c>
      <c r="AR539" s="234">
        <v>0</v>
      </c>
      <c r="AS539" s="234">
        <v>0</v>
      </c>
      <c r="AT539" s="277">
        <f t="shared" si="500"/>
        <v>0</v>
      </c>
      <c r="AU539" s="278">
        <f t="shared" si="501"/>
        <v>0</v>
      </c>
    </row>
    <row r="540" spans="1:134" x14ac:dyDescent="0.35">
      <c r="A540" s="229">
        <v>11</v>
      </c>
      <c r="B540" s="313" t="s">
        <v>205</v>
      </c>
      <c r="C540" s="623"/>
      <c r="D540" s="623"/>
      <c r="E540" s="623"/>
      <c r="F540" s="623"/>
      <c r="G540" s="623"/>
      <c r="H540" s="623"/>
      <c r="I540" s="623"/>
      <c r="J540" s="234">
        <v>0</v>
      </c>
      <c r="K540" s="234">
        <v>0</v>
      </c>
      <c r="L540" s="234">
        <v>0</v>
      </c>
      <c r="M540" s="236">
        <f>SUM(J540:L540)</f>
        <v>0</v>
      </c>
      <c r="N540" s="223"/>
      <c r="P540" s="229">
        <v>11</v>
      </c>
      <c r="Q540" s="313" t="s">
        <v>205</v>
      </c>
      <c r="R540" s="623"/>
      <c r="S540" s="623"/>
      <c r="T540" s="623"/>
      <c r="U540" s="623"/>
      <c r="V540" s="623"/>
      <c r="W540" s="623"/>
      <c r="X540" s="623"/>
      <c r="Y540" s="164">
        <f t="shared" si="496"/>
        <v>0</v>
      </c>
      <c r="Z540" s="234">
        <v>0</v>
      </c>
      <c r="AA540" s="234">
        <v>0</v>
      </c>
      <c r="AB540" s="234">
        <v>0</v>
      </c>
      <c r="AC540" s="295">
        <f>SUM(Z540:AB540)</f>
        <v>0</v>
      </c>
      <c r="AD540" s="296">
        <f t="shared" si="498"/>
        <v>0</v>
      </c>
      <c r="AE540" s="223"/>
      <c r="AG540" s="229">
        <v>11</v>
      </c>
      <c r="AH540" s="313" t="s">
        <v>205</v>
      </c>
      <c r="AI540" s="623"/>
      <c r="AJ540" s="623"/>
      <c r="AK540" s="623"/>
      <c r="AL540" s="623"/>
      <c r="AM540" s="623"/>
      <c r="AN540" s="623"/>
      <c r="AO540" s="623"/>
      <c r="AP540" s="305">
        <f t="shared" si="499"/>
        <v>0</v>
      </c>
      <c r="AQ540" s="234">
        <v>0</v>
      </c>
      <c r="AR540" s="234">
        <v>0</v>
      </c>
      <c r="AS540" s="234">
        <v>0</v>
      </c>
      <c r="AT540" s="277">
        <f>SUM(AQ540:AS540)</f>
        <v>0</v>
      </c>
      <c r="AU540" s="278">
        <f t="shared" si="501"/>
        <v>0</v>
      </c>
    </row>
    <row r="541" spans="1:134" ht="16" thickBot="1" x14ac:dyDescent="0.4">
      <c r="A541" s="578" t="s">
        <v>36</v>
      </c>
      <c r="B541" s="579"/>
      <c r="C541" s="579"/>
      <c r="D541" s="579"/>
      <c r="E541" s="579"/>
      <c r="F541" s="579"/>
      <c r="G541" s="579"/>
      <c r="H541" s="579"/>
      <c r="I541" s="579"/>
      <c r="J541" s="250">
        <f>SUM(J530:J540)</f>
        <v>0</v>
      </c>
      <c r="K541" s="250">
        <f t="shared" ref="K541:L541" si="502">SUM(K530:K540)</f>
        <v>0</v>
      </c>
      <c r="L541" s="250">
        <f t="shared" si="502"/>
        <v>0</v>
      </c>
      <c r="M541" s="237">
        <f>SUM(J541:L541)</f>
        <v>0</v>
      </c>
      <c r="N541" s="223"/>
      <c r="P541" s="578" t="s">
        <v>36</v>
      </c>
      <c r="Q541" s="579"/>
      <c r="R541" s="579"/>
      <c r="S541" s="579"/>
      <c r="T541" s="579"/>
      <c r="U541" s="579"/>
      <c r="V541" s="579"/>
      <c r="W541" s="579"/>
      <c r="X541" s="579"/>
      <c r="Y541" s="200">
        <f t="shared" si="496"/>
        <v>0</v>
      </c>
      <c r="Z541" s="293">
        <f>SUM(Z530:Z540)</f>
        <v>0</v>
      </c>
      <c r="AA541" s="293">
        <f t="shared" ref="AA541" si="503">SUM(AA530:AA540)</f>
        <v>0</v>
      </c>
      <c r="AB541" s="293">
        <f>SUM(AB530:AB540)</f>
        <v>0</v>
      </c>
      <c r="AC541" s="293">
        <f t="shared" ref="AC541:AD541" si="504">SUM(AC530:AC540)</f>
        <v>0</v>
      </c>
      <c r="AD541" s="294">
        <f t="shared" si="504"/>
        <v>0</v>
      </c>
      <c r="AE541" s="223"/>
      <c r="AG541" s="578" t="s">
        <v>36</v>
      </c>
      <c r="AH541" s="579"/>
      <c r="AI541" s="579"/>
      <c r="AJ541" s="579"/>
      <c r="AK541" s="579"/>
      <c r="AL541" s="579"/>
      <c r="AM541" s="579"/>
      <c r="AN541" s="579"/>
      <c r="AO541" s="579"/>
      <c r="AP541" s="306">
        <f t="shared" si="499"/>
        <v>0</v>
      </c>
      <c r="AQ541" s="275">
        <f>SUM(AQ530:AQ540)</f>
        <v>0</v>
      </c>
      <c r="AR541" s="275">
        <f t="shared" ref="AR541:AU541" si="505">SUM(AR530:AR540)</f>
        <v>0</v>
      </c>
      <c r="AS541" s="275">
        <f t="shared" si="505"/>
        <v>0</v>
      </c>
      <c r="AT541" s="275">
        <f t="shared" si="505"/>
        <v>0</v>
      </c>
      <c r="AU541" s="276">
        <f t="shared" si="505"/>
        <v>0</v>
      </c>
    </row>
    <row r="542" spans="1:134" s="358" customFormat="1" ht="3.75" customHeight="1" x14ac:dyDescent="0.35">
      <c r="B542" s="281"/>
      <c r="C542" s="284"/>
      <c r="D542" s="284"/>
      <c r="E542" s="284"/>
      <c r="F542" s="284"/>
      <c r="G542" s="284"/>
      <c r="H542" s="284"/>
      <c r="I542" s="284"/>
      <c r="J542" s="283"/>
      <c r="K542" s="283"/>
      <c r="L542" s="283"/>
      <c r="M542" s="246"/>
      <c r="N542" s="223"/>
      <c r="Q542" s="281"/>
      <c r="R542" s="284"/>
      <c r="S542" s="284"/>
      <c r="T542" s="284"/>
      <c r="U542" s="284"/>
      <c r="V542" s="284"/>
      <c r="W542" s="284"/>
      <c r="X542" s="284"/>
      <c r="Y542" s="304"/>
      <c r="Z542" s="283"/>
      <c r="AA542" s="283"/>
      <c r="AB542" s="283"/>
      <c r="AC542" s="246"/>
      <c r="AD542" s="246"/>
      <c r="AE542" s="223"/>
      <c r="AH542" s="281"/>
      <c r="AI542" s="284"/>
      <c r="AJ542" s="284"/>
      <c r="AK542" s="284"/>
      <c r="AL542" s="284"/>
      <c r="AM542" s="284"/>
      <c r="AN542" s="284"/>
      <c r="AO542" s="284"/>
      <c r="AP542" s="304"/>
      <c r="AQ542" s="283"/>
      <c r="AR542" s="283"/>
      <c r="AS542" s="283"/>
      <c r="AT542" s="246"/>
      <c r="AU542" s="246"/>
      <c r="AW542" s="357"/>
      <c r="AX542" s="357"/>
      <c r="AY542" s="357"/>
      <c r="AZ542" s="357"/>
      <c r="BA542" s="357"/>
      <c r="BB542" s="357"/>
      <c r="BC542" s="357"/>
      <c r="BD542" s="357"/>
      <c r="BE542" s="357"/>
      <c r="BF542" s="357"/>
      <c r="BG542" s="357"/>
      <c r="BH542" s="357"/>
      <c r="BI542" s="357"/>
      <c r="BJ542" s="357"/>
      <c r="BK542" s="357"/>
      <c r="BL542" s="357"/>
      <c r="BM542" s="357"/>
      <c r="BN542" s="357"/>
      <c r="BO542" s="357"/>
      <c r="BP542" s="357"/>
      <c r="BQ542" s="357"/>
      <c r="BR542" s="357"/>
      <c r="BS542" s="357"/>
      <c r="BT542" s="357"/>
      <c r="BU542" s="357"/>
      <c r="BV542" s="357"/>
      <c r="BW542" s="357"/>
      <c r="BX542" s="357"/>
      <c r="BY542" s="357"/>
      <c r="BZ542" s="357"/>
      <c r="CA542" s="357"/>
      <c r="CB542" s="357"/>
      <c r="CC542" s="357"/>
      <c r="CD542" s="357"/>
      <c r="CE542" s="357"/>
      <c r="CF542" s="357"/>
      <c r="CG542" s="357"/>
      <c r="CH542" s="357"/>
      <c r="CI542" s="357"/>
      <c r="CJ542" s="357"/>
      <c r="CK542" s="357"/>
      <c r="CL542" s="357"/>
      <c r="CM542" s="357"/>
      <c r="CN542" s="357"/>
      <c r="CO542" s="357"/>
      <c r="CP542" s="357"/>
      <c r="CQ542" s="357"/>
      <c r="CR542" s="357"/>
      <c r="CS542" s="357"/>
      <c r="CT542" s="357"/>
      <c r="CU542" s="357"/>
      <c r="CV542" s="357"/>
      <c r="CW542" s="357"/>
      <c r="CX542" s="357"/>
      <c r="CY542" s="357"/>
      <c r="CZ542" s="357"/>
      <c r="DA542" s="357"/>
      <c r="DB542" s="357"/>
      <c r="DC542" s="357"/>
      <c r="DD542" s="357"/>
      <c r="DE542" s="357"/>
      <c r="DF542" s="357"/>
      <c r="DG542" s="357"/>
      <c r="DH542" s="357"/>
      <c r="DI542" s="357"/>
      <c r="DJ542" s="357"/>
      <c r="DK542" s="357"/>
      <c r="DL542" s="357"/>
      <c r="DM542" s="357"/>
      <c r="DN542" s="357"/>
      <c r="DO542" s="357"/>
      <c r="DP542" s="357"/>
      <c r="DQ542" s="357"/>
      <c r="DR542" s="357"/>
      <c r="DS542" s="357"/>
      <c r="DT542" s="357"/>
      <c r="DU542" s="357"/>
      <c r="DV542" s="357"/>
      <c r="DW542" s="357"/>
      <c r="DX542" s="357"/>
      <c r="DY542" s="357"/>
      <c r="DZ542" s="357"/>
      <c r="EA542" s="357"/>
      <c r="EB542" s="357"/>
      <c r="EC542" s="357"/>
      <c r="ED542" s="357"/>
    </row>
    <row r="543" spans="1:134" ht="3.75" customHeight="1" thickBot="1" x14ac:dyDescent="0.4">
      <c r="A543" s="242"/>
      <c r="B543" s="242"/>
      <c r="C543" s="242"/>
      <c r="D543" s="242"/>
      <c r="E543" s="242"/>
      <c r="F543" s="242"/>
      <c r="G543" s="242"/>
      <c r="H543" s="242"/>
      <c r="I543" s="413"/>
      <c r="J543" s="246"/>
      <c r="K543" s="246"/>
      <c r="L543" s="246"/>
      <c r="M543" s="246"/>
      <c r="N543" s="223"/>
      <c r="P543" s="242"/>
      <c r="Q543" s="242"/>
      <c r="R543" s="242"/>
      <c r="S543" s="242"/>
      <c r="T543" s="242"/>
      <c r="U543" s="242"/>
      <c r="V543" s="242"/>
      <c r="W543" s="242"/>
      <c r="X543" s="413"/>
      <c r="Y543" s="246"/>
      <c r="Z543" s="246"/>
      <c r="AA543" s="246"/>
      <c r="AB543" s="246"/>
      <c r="AC543" s="246"/>
      <c r="AD543" s="246"/>
      <c r="AE543" s="223"/>
      <c r="AG543" s="242"/>
      <c r="AH543" s="242"/>
      <c r="AI543" s="242"/>
      <c r="AJ543" s="242"/>
      <c r="AK543" s="242"/>
      <c r="AL543" s="242"/>
      <c r="AM543" s="242"/>
      <c r="AN543" s="242"/>
      <c r="AO543" s="413"/>
      <c r="AP543" s="246"/>
      <c r="AQ543" s="246"/>
      <c r="AR543" s="246"/>
      <c r="AS543" s="246"/>
      <c r="AT543" s="246"/>
      <c r="AU543" s="246"/>
    </row>
    <row r="544" spans="1:134" x14ac:dyDescent="0.35">
      <c r="A544" s="544" t="s">
        <v>189</v>
      </c>
      <c r="B544" s="545"/>
      <c r="C544" s="545"/>
      <c r="D544" s="545"/>
      <c r="E544" s="545"/>
      <c r="F544" s="545"/>
      <c r="G544" s="545"/>
      <c r="H544" s="545"/>
      <c r="I544" s="545"/>
      <c r="J544" s="244">
        <f>SUM(J541, J527, J521, H514)</f>
        <v>0</v>
      </c>
      <c r="K544" s="244">
        <f>SUM(K541, K527, K521, K514)</f>
        <v>0</v>
      </c>
      <c r="L544" s="244">
        <f>SUM(L541, L527, L521, L514)</f>
        <v>0</v>
      </c>
      <c r="M544" s="245">
        <f>SUM(J544:L544)</f>
        <v>0</v>
      </c>
      <c r="N544" s="223"/>
      <c r="P544" s="544" t="s">
        <v>182</v>
      </c>
      <c r="Q544" s="545"/>
      <c r="R544" s="545"/>
      <c r="S544" s="545"/>
      <c r="T544" s="545"/>
      <c r="U544" s="545"/>
      <c r="V544" s="545"/>
      <c r="W544" s="545"/>
      <c r="X544" s="545"/>
      <c r="Y544" s="199">
        <f t="shared" ref="Y544:Y545" si="506">AU464</f>
        <v>0</v>
      </c>
      <c r="Z544" s="300">
        <f>SUM(Z541, Z527, Z521, X514)</f>
        <v>0</v>
      </c>
      <c r="AA544" s="300">
        <f>SUM(AA541, AA527, AA521, AA514)</f>
        <v>0</v>
      </c>
      <c r="AB544" s="300">
        <f>SUM(AB541, AB527, AB521, AB514, )</f>
        <v>0</v>
      </c>
      <c r="AC544" s="300">
        <f t="shared" ref="AC544" si="507">SUM(Z544:AB544)</f>
        <v>0</v>
      </c>
      <c r="AD544" s="301">
        <f>M544-AC544</f>
        <v>0</v>
      </c>
      <c r="AE544" s="246"/>
      <c r="AG544" s="544" t="s">
        <v>182</v>
      </c>
      <c r="AH544" s="545"/>
      <c r="AI544" s="545"/>
      <c r="AJ544" s="545"/>
      <c r="AK544" s="545"/>
      <c r="AL544" s="545"/>
      <c r="AM544" s="545"/>
      <c r="AN544" s="545"/>
      <c r="AO544" s="545"/>
      <c r="AP544" s="205">
        <f t="shared" ref="AP544:AP545" si="508">AU464</f>
        <v>0</v>
      </c>
      <c r="AQ544" s="286">
        <f>SUM(AQ541, AQ527, AQ521, AO514)</f>
        <v>0</v>
      </c>
      <c r="AR544" s="286">
        <f>SUM(AR541, AR527, AR521, AR514)</f>
        <v>0</v>
      </c>
      <c r="AS544" s="286">
        <f>SUM(AS541, AS527, AS521, AS514, )</f>
        <v>0</v>
      </c>
      <c r="AT544" s="286">
        <f t="shared" ref="AT544" si="509">SUM(AQ544:AS544)</f>
        <v>0</v>
      </c>
      <c r="AU544" s="287">
        <f>IF($S$553&lt;&gt;0, AC544+AP544-AT544, M544+AP544-AT544)</f>
        <v>0</v>
      </c>
      <c r="AV544" s="246"/>
    </row>
    <row r="545" spans="1:134" ht="16" thickBot="1" x14ac:dyDescent="0.4">
      <c r="A545" s="540" t="s">
        <v>183</v>
      </c>
      <c r="B545" s="541"/>
      <c r="C545" s="541"/>
      <c r="D545" s="541"/>
      <c r="E545" s="541"/>
      <c r="F545" s="541"/>
      <c r="G545" s="541"/>
      <c r="H545" s="541"/>
      <c r="I545" s="541"/>
      <c r="J545" s="593">
        <f>SUM(K541, L541, K527, L527, K521, L521, K514, L514)</f>
        <v>0</v>
      </c>
      <c r="K545" s="593"/>
      <c r="L545" s="593"/>
      <c r="M545" s="594"/>
      <c r="N545" s="223"/>
      <c r="P545" s="540" t="s">
        <v>183</v>
      </c>
      <c r="Q545" s="541"/>
      <c r="R545" s="541"/>
      <c r="S545" s="541"/>
      <c r="T545" s="541"/>
      <c r="U545" s="541"/>
      <c r="V545" s="541"/>
      <c r="W545" s="541"/>
      <c r="X545" s="541"/>
      <c r="Y545" s="200">
        <f t="shared" si="506"/>
        <v>0</v>
      </c>
      <c r="Z545" s="588">
        <f>SUM(AA541, AB541, AA527, AB527, AA521, AB521, AA514, AB514)</f>
        <v>0</v>
      </c>
      <c r="AA545" s="588"/>
      <c r="AB545" s="588"/>
      <c r="AC545" s="588"/>
      <c r="AD545" s="330">
        <f>M545-Z545</f>
        <v>0</v>
      </c>
      <c r="AE545" s="223"/>
      <c r="AG545" s="540" t="s">
        <v>183</v>
      </c>
      <c r="AH545" s="541"/>
      <c r="AI545" s="541"/>
      <c r="AJ545" s="541"/>
      <c r="AK545" s="541"/>
      <c r="AL545" s="541"/>
      <c r="AM545" s="541"/>
      <c r="AN545" s="541"/>
      <c r="AO545" s="541"/>
      <c r="AP545" s="306">
        <f t="shared" si="508"/>
        <v>0</v>
      </c>
      <c r="AQ545" s="539">
        <f>SUM(AR541, AS541, AR527, AS527, AR521, AS521, AR514, AS514)</f>
        <v>0</v>
      </c>
      <c r="AR545" s="539"/>
      <c r="AS545" s="539"/>
      <c r="AT545" s="539"/>
      <c r="AU545" s="276">
        <f>IF($S$553&lt;&gt;0, AC545+AP545-AQ545, M545+AP545-AQ545)</f>
        <v>0</v>
      </c>
    </row>
    <row r="546" spans="1:134" s="224" customFormat="1" ht="16" thickBot="1" x14ac:dyDescent="0.4">
      <c r="A546" s="358"/>
      <c r="B546" s="413"/>
      <c r="C546" s="413"/>
      <c r="D546" s="413"/>
      <c r="E546" s="413"/>
      <c r="F546" s="413"/>
      <c r="G546" s="413"/>
      <c r="H546" s="413"/>
      <c r="I546" s="413"/>
      <c r="J546" s="258"/>
      <c r="K546" s="258"/>
      <c r="L546" s="258"/>
      <c r="M546" s="358"/>
      <c r="N546" s="223"/>
      <c r="O546" s="357"/>
      <c r="P546" s="358"/>
      <c r="Q546" s="413"/>
      <c r="R546" s="413"/>
      <c r="S546" s="413"/>
      <c r="T546" s="413"/>
      <c r="U546" s="413"/>
      <c r="V546" s="413"/>
      <c r="W546" s="413"/>
      <c r="X546" s="413"/>
      <c r="Y546" s="258"/>
      <c r="Z546" s="258"/>
      <c r="AA546" s="258"/>
      <c r="AB546" s="358"/>
      <c r="AC546" s="358"/>
      <c r="AD546" s="358"/>
      <c r="AE546" s="223"/>
      <c r="AF546" s="357"/>
      <c r="AG546" s="358"/>
      <c r="AH546" s="413"/>
      <c r="AI546" s="413"/>
      <c r="AJ546" s="413"/>
      <c r="AK546" s="413"/>
      <c r="AL546" s="413"/>
      <c r="AM546" s="413"/>
      <c r="AN546" s="413"/>
      <c r="AO546" s="413"/>
      <c r="AP546" s="258"/>
      <c r="AQ546" s="258"/>
      <c r="AR546" s="258"/>
      <c r="AS546" s="358"/>
      <c r="AT546" s="358"/>
      <c r="AU546" s="358"/>
      <c r="AV546" s="357"/>
      <c r="AW546" s="357"/>
      <c r="AX546" s="357"/>
      <c r="AY546" s="357"/>
      <c r="AZ546" s="357"/>
      <c r="BA546" s="357"/>
      <c r="BB546" s="357"/>
      <c r="BC546" s="357"/>
      <c r="BD546" s="357"/>
      <c r="BE546" s="357"/>
      <c r="BF546" s="357"/>
      <c r="BG546" s="357"/>
      <c r="BH546" s="357"/>
      <c r="BI546" s="357"/>
      <c r="BJ546" s="357"/>
      <c r="BK546" s="357"/>
      <c r="BL546" s="357"/>
      <c r="BM546" s="357"/>
      <c r="BN546" s="357"/>
      <c r="BO546" s="357"/>
      <c r="BP546" s="357"/>
      <c r="BQ546" s="357"/>
      <c r="BR546" s="357"/>
      <c r="BS546" s="357"/>
      <c r="BT546" s="357"/>
      <c r="BU546" s="357"/>
      <c r="BV546" s="357"/>
      <c r="BW546" s="357"/>
      <c r="BX546" s="357"/>
      <c r="BY546" s="357"/>
      <c r="BZ546" s="357"/>
      <c r="CA546" s="357"/>
      <c r="CB546" s="357"/>
      <c r="CC546" s="357"/>
      <c r="CD546" s="357"/>
      <c r="CE546" s="357"/>
      <c r="CF546" s="357"/>
      <c r="CG546" s="357"/>
      <c r="CH546" s="357"/>
      <c r="CI546" s="357"/>
      <c r="CJ546" s="357"/>
      <c r="CK546" s="357"/>
      <c r="CL546" s="357"/>
      <c r="CM546" s="357"/>
      <c r="CN546" s="357"/>
      <c r="CO546" s="357"/>
      <c r="CP546" s="357"/>
      <c r="CQ546" s="357"/>
      <c r="CR546" s="357"/>
      <c r="CS546" s="357"/>
      <c r="CT546" s="357"/>
      <c r="CU546" s="357"/>
      <c r="CV546" s="357"/>
      <c r="CW546" s="357"/>
      <c r="CX546" s="357"/>
      <c r="CY546" s="357"/>
      <c r="CZ546" s="357"/>
      <c r="DA546" s="357"/>
      <c r="DB546" s="357"/>
      <c r="DC546" s="357"/>
      <c r="DD546" s="357"/>
      <c r="DE546" s="357"/>
      <c r="DF546" s="357"/>
      <c r="DG546" s="357"/>
      <c r="DH546" s="357"/>
      <c r="DI546" s="357"/>
      <c r="DJ546" s="357"/>
      <c r="DK546" s="357"/>
      <c r="DL546" s="357"/>
      <c r="DM546" s="357"/>
      <c r="DN546" s="357"/>
      <c r="DO546" s="357"/>
      <c r="DP546" s="357"/>
      <c r="DQ546" s="357"/>
      <c r="DR546" s="357"/>
      <c r="DS546" s="357"/>
      <c r="DT546" s="357"/>
      <c r="DU546" s="357"/>
      <c r="DV546" s="357"/>
      <c r="DW546" s="357"/>
      <c r="DX546" s="357"/>
      <c r="DY546" s="357"/>
      <c r="DZ546" s="357"/>
      <c r="EA546" s="357"/>
      <c r="EB546" s="357"/>
      <c r="EC546" s="357"/>
      <c r="ED546" s="357"/>
    </row>
    <row r="547" spans="1:134" s="242" customFormat="1" x14ac:dyDescent="0.35">
      <c r="A547" s="502" t="s">
        <v>100</v>
      </c>
      <c r="B547" s="503"/>
      <c r="C547" s="503"/>
      <c r="D547" s="503"/>
      <c r="E547" s="503"/>
      <c r="F547" s="503"/>
      <c r="G547" s="503"/>
      <c r="H547" s="503"/>
      <c r="I547" s="503"/>
      <c r="J547" s="425" t="s">
        <v>17</v>
      </c>
      <c r="K547" s="542" t="s">
        <v>4</v>
      </c>
      <c r="L547" s="542"/>
      <c r="M547" s="418" t="s">
        <v>49</v>
      </c>
      <c r="N547" s="261"/>
      <c r="P547" s="502" t="s">
        <v>100</v>
      </c>
      <c r="Q547" s="503"/>
      <c r="R547" s="503"/>
      <c r="S547" s="503"/>
      <c r="T547" s="503"/>
      <c r="U547" s="503"/>
      <c r="V547" s="503"/>
      <c r="W547" s="503"/>
      <c r="X547" s="503"/>
      <c r="Y547" s="414" t="s">
        <v>269</v>
      </c>
      <c r="Z547" s="425" t="s">
        <v>77</v>
      </c>
      <c r="AA547" s="542" t="s">
        <v>4</v>
      </c>
      <c r="AB547" s="542"/>
      <c r="AC547" s="414" t="s">
        <v>18</v>
      </c>
      <c r="AD547" s="268" t="s">
        <v>114</v>
      </c>
      <c r="AE547" s="261"/>
      <c r="AG547" s="502" t="s">
        <v>100</v>
      </c>
      <c r="AH547" s="503"/>
      <c r="AI547" s="503"/>
      <c r="AJ547" s="503"/>
      <c r="AK547" s="503"/>
      <c r="AL547" s="503"/>
      <c r="AM547" s="503"/>
      <c r="AN547" s="503"/>
      <c r="AO547" s="503"/>
      <c r="AP547" s="414" t="s">
        <v>269</v>
      </c>
      <c r="AQ547" s="425" t="s">
        <v>212</v>
      </c>
      <c r="AR547" s="542" t="s">
        <v>4</v>
      </c>
      <c r="AS547" s="542"/>
      <c r="AT547" s="414" t="s">
        <v>214</v>
      </c>
      <c r="AU547" s="268" t="s">
        <v>284</v>
      </c>
      <c r="AW547" s="357"/>
      <c r="AX547" s="357"/>
      <c r="AY547" s="357"/>
      <c r="AZ547" s="357"/>
      <c r="BA547" s="357"/>
      <c r="BB547" s="357"/>
      <c r="BC547" s="357"/>
      <c r="BD547" s="357"/>
      <c r="BE547" s="357"/>
      <c r="BF547" s="357"/>
      <c r="BG547" s="357"/>
      <c r="BH547" s="357"/>
      <c r="BI547" s="357"/>
      <c r="BJ547" s="357"/>
      <c r="BK547" s="357"/>
      <c r="BL547" s="357"/>
      <c r="BM547" s="357"/>
      <c r="BN547" s="357"/>
      <c r="BO547" s="357"/>
      <c r="BP547" s="357"/>
      <c r="BQ547" s="357"/>
      <c r="BR547" s="357"/>
      <c r="BS547" s="357"/>
      <c r="BT547" s="357"/>
      <c r="BU547" s="357"/>
      <c r="BV547" s="357"/>
      <c r="BW547" s="357"/>
      <c r="BX547" s="357"/>
      <c r="BY547" s="357"/>
      <c r="BZ547" s="357"/>
      <c r="CA547" s="357"/>
      <c r="CB547" s="357"/>
      <c r="CC547" s="357"/>
      <c r="CD547" s="357"/>
      <c r="CE547" s="357"/>
      <c r="CF547" s="357"/>
      <c r="CG547" s="357"/>
      <c r="CH547" s="357"/>
      <c r="CI547" s="357"/>
      <c r="CJ547" s="357"/>
      <c r="CK547" s="357"/>
      <c r="CL547" s="357"/>
      <c r="CM547" s="357"/>
      <c r="CN547" s="357"/>
      <c r="CO547" s="357"/>
      <c r="CP547" s="357"/>
      <c r="CQ547" s="357"/>
      <c r="CR547" s="357"/>
      <c r="CS547" s="357"/>
      <c r="CT547" s="357"/>
      <c r="CU547" s="357"/>
      <c r="CV547" s="357"/>
      <c r="CW547" s="357"/>
      <c r="CX547" s="357"/>
      <c r="CY547" s="357"/>
      <c r="CZ547" s="357"/>
      <c r="DA547" s="357"/>
      <c r="DB547" s="357"/>
      <c r="DC547" s="357"/>
      <c r="DD547" s="357"/>
      <c r="DE547" s="357"/>
      <c r="DF547" s="357"/>
      <c r="DG547" s="357"/>
      <c r="DH547" s="357"/>
      <c r="DI547" s="357"/>
      <c r="DJ547" s="357"/>
      <c r="DK547" s="357"/>
      <c r="DL547" s="357"/>
      <c r="DM547" s="357"/>
      <c r="DN547" s="357"/>
      <c r="DO547" s="357"/>
      <c r="DP547" s="357"/>
      <c r="DQ547" s="357"/>
      <c r="DR547" s="357"/>
      <c r="DS547" s="357"/>
      <c r="DT547" s="357"/>
      <c r="DU547" s="357"/>
      <c r="DV547" s="357"/>
      <c r="DW547" s="357"/>
      <c r="DX547" s="357"/>
      <c r="DY547" s="357"/>
      <c r="DZ547" s="357"/>
      <c r="EA547" s="357"/>
      <c r="EB547" s="357"/>
      <c r="EC547" s="357"/>
      <c r="ED547" s="357"/>
    </row>
    <row r="548" spans="1:134" ht="16" thickBot="1" x14ac:dyDescent="0.4">
      <c r="A548" s="540" t="s">
        <v>37</v>
      </c>
      <c r="B548" s="541"/>
      <c r="C548" s="541"/>
      <c r="D548" s="541"/>
      <c r="E548" s="541"/>
      <c r="F548" s="541"/>
      <c r="G548" s="541"/>
      <c r="H548" s="541"/>
      <c r="I548" s="541"/>
      <c r="J548" s="243">
        <f>(SUM(J541, J527, J521, H514))*'Cumulative Budget'!$G$36</f>
        <v>0</v>
      </c>
      <c r="K548" s="593">
        <f>(SUM(K541, L541, K527, L527, K521, L521, K514, L514))*'Cumulative Budget'!$G$36</f>
        <v>0</v>
      </c>
      <c r="L548" s="593"/>
      <c r="M548" s="237">
        <f t="shared" ref="M548" si="510">SUM(J548:L548)</f>
        <v>0</v>
      </c>
      <c r="N548" s="223"/>
      <c r="P548" s="540" t="s">
        <v>37</v>
      </c>
      <c r="Q548" s="541"/>
      <c r="R548" s="541"/>
      <c r="S548" s="541"/>
      <c r="T548" s="541"/>
      <c r="U548" s="541"/>
      <c r="V548" s="541"/>
      <c r="W548" s="541"/>
      <c r="X548" s="541"/>
      <c r="Y548" s="200">
        <f t="shared" ref="Y548" si="511">AU468</f>
        <v>0</v>
      </c>
      <c r="Z548" s="302">
        <f>(SUM(Z541, Z527, Z521, X514))*'Cumulative Budget'!$G$36</f>
        <v>0</v>
      </c>
      <c r="AA548" s="588">
        <f>(SUM(AA541, AB541, AA527, AB527, AA521, AB521, AA514, AB514))*'Cumulative Budget'!$G$36</f>
        <v>0</v>
      </c>
      <c r="AB548" s="588"/>
      <c r="AC548" s="293">
        <f t="shared" ref="AC548" si="512">SUM(Z548:AB548)</f>
        <v>0</v>
      </c>
      <c r="AD548" s="294">
        <f t="shared" ref="AD548" si="513">M548-AC548</f>
        <v>0</v>
      </c>
      <c r="AE548" s="223"/>
      <c r="AG548" s="540" t="s">
        <v>37</v>
      </c>
      <c r="AH548" s="541"/>
      <c r="AI548" s="541"/>
      <c r="AJ548" s="541"/>
      <c r="AK548" s="541"/>
      <c r="AL548" s="541"/>
      <c r="AM548" s="541"/>
      <c r="AN548" s="541"/>
      <c r="AO548" s="541"/>
      <c r="AP548" s="306">
        <f t="shared" ref="AP548:AP550" si="514">AU468</f>
        <v>0</v>
      </c>
      <c r="AQ548" s="443">
        <v>0</v>
      </c>
      <c r="AR548" s="563">
        <v>0</v>
      </c>
      <c r="AS548" s="563"/>
      <c r="AT548" s="275">
        <f>SUM(AQ548:AS548)</f>
        <v>0</v>
      </c>
      <c r="AU548" s="276">
        <f>IF($S$553&lt;&gt;0, AC548+AP548-AT548, M548+AP548-AT548)</f>
        <v>0</v>
      </c>
    </row>
    <row r="549" spans="1:134" s="358" customFormat="1" ht="16" thickBot="1" x14ac:dyDescent="0.4">
      <c r="A549" s="359" t="s">
        <v>99</v>
      </c>
      <c r="B549" s="359"/>
      <c r="J549" s="233"/>
      <c r="K549" s="233"/>
      <c r="L549" s="233"/>
      <c r="M549" s="233"/>
      <c r="N549" s="223"/>
      <c r="O549" s="357"/>
      <c r="P549" s="359" t="s">
        <v>99</v>
      </c>
      <c r="Q549" s="359"/>
      <c r="Z549" s="233"/>
      <c r="AA549" s="233"/>
      <c r="AB549" s="233"/>
      <c r="AC549" s="233"/>
      <c r="AD549" s="233"/>
      <c r="AE549" s="223"/>
      <c r="AG549" s="359" t="s">
        <v>99</v>
      </c>
      <c r="AH549" s="359"/>
      <c r="AQ549" s="233"/>
      <c r="AR549" s="233"/>
      <c r="AS549" s="233"/>
      <c r="AT549" s="233"/>
      <c r="AU549" s="233"/>
      <c r="AV549" s="357"/>
      <c r="AW549" s="357"/>
      <c r="AX549" s="357"/>
      <c r="AY549" s="357"/>
      <c r="AZ549" s="357"/>
      <c r="BA549" s="357"/>
      <c r="BB549" s="357"/>
      <c r="BC549" s="357"/>
      <c r="BD549" s="357"/>
      <c r="BE549" s="357"/>
      <c r="BF549" s="357"/>
      <c r="BG549" s="357"/>
      <c r="BH549" s="357"/>
      <c r="BI549" s="357"/>
      <c r="BJ549" s="357"/>
      <c r="BK549" s="357"/>
      <c r="BL549" s="357"/>
      <c r="BM549" s="357"/>
      <c r="BN549" s="357"/>
      <c r="BO549" s="357"/>
      <c r="BP549" s="357"/>
      <c r="BQ549" s="357"/>
      <c r="BR549" s="357"/>
      <c r="BS549" s="357"/>
      <c r="BT549" s="357"/>
      <c r="BU549" s="357"/>
      <c r="BV549" s="357"/>
      <c r="BW549" s="357"/>
      <c r="BX549" s="357"/>
      <c r="BY549" s="357"/>
      <c r="BZ549" s="357"/>
      <c r="CA549" s="357"/>
      <c r="CB549" s="357"/>
      <c r="CC549" s="357"/>
      <c r="CD549" s="357"/>
      <c r="CE549" s="357"/>
      <c r="CF549" s="357"/>
      <c r="CG549" s="357"/>
      <c r="CH549" s="357"/>
      <c r="CI549" s="357"/>
      <c r="CJ549" s="357"/>
      <c r="CK549" s="357"/>
      <c r="CL549" s="357"/>
      <c r="CM549" s="357"/>
      <c r="CN549" s="357"/>
      <c r="CO549" s="357"/>
      <c r="CP549" s="357"/>
      <c r="CQ549" s="357"/>
      <c r="CR549" s="357"/>
      <c r="CS549" s="357"/>
      <c r="CT549" s="357"/>
      <c r="CU549" s="357"/>
      <c r="CV549" s="357"/>
      <c r="CW549" s="357"/>
      <c r="CX549" s="357"/>
      <c r="CY549" s="357"/>
      <c r="CZ549" s="357"/>
      <c r="DA549" s="357"/>
      <c r="DB549" s="357"/>
      <c r="DC549" s="357"/>
      <c r="DD549" s="357"/>
      <c r="DE549" s="357"/>
      <c r="DF549" s="357"/>
      <c r="DG549" s="357"/>
      <c r="DH549" s="357"/>
      <c r="DI549" s="357"/>
      <c r="DJ549" s="357"/>
      <c r="DK549" s="357"/>
      <c r="DL549" s="357"/>
      <c r="DM549" s="357"/>
      <c r="DN549" s="357"/>
      <c r="DO549" s="357"/>
      <c r="DP549" s="357"/>
      <c r="DQ549" s="357"/>
      <c r="DR549" s="357"/>
      <c r="DS549" s="357"/>
      <c r="DT549" s="357"/>
      <c r="DU549" s="357"/>
      <c r="DV549" s="357"/>
      <c r="DW549" s="357"/>
      <c r="DX549" s="357"/>
      <c r="DY549" s="357"/>
      <c r="DZ549" s="357"/>
      <c r="EA549" s="357"/>
      <c r="EB549" s="357"/>
      <c r="EC549" s="357"/>
      <c r="ED549" s="357"/>
    </row>
    <row r="550" spans="1:134" s="331" customFormat="1" ht="16" thickBot="1" x14ac:dyDescent="0.4">
      <c r="A550" s="621" t="s">
        <v>101</v>
      </c>
      <c r="B550" s="622"/>
      <c r="C550" s="622"/>
      <c r="D550" s="622"/>
      <c r="E550" s="622"/>
      <c r="F550" s="622"/>
      <c r="G550" s="622"/>
      <c r="H550" s="622"/>
      <c r="I550" s="622"/>
      <c r="J550" s="239">
        <f xml:space="preserve"> SUM(J548, J541, J527, J521, H514)</f>
        <v>0</v>
      </c>
      <c r="K550" s="211">
        <f xml:space="preserve"> SUM(K548, K541, K527, K521, K514)</f>
        <v>0</v>
      </c>
      <c r="L550" s="239">
        <f xml:space="preserve"> SUM(L541, L527, L521, L514)</f>
        <v>0</v>
      </c>
      <c r="M550" s="240">
        <f>SUM(J550:L550)</f>
        <v>0</v>
      </c>
      <c r="N550" s="246"/>
      <c r="P550" s="589" t="s">
        <v>101</v>
      </c>
      <c r="Q550" s="590"/>
      <c r="R550" s="590"/>
      <c r="S550" s="590"/>
      <c r="T550" s="590"/>
      <c r="U550" s="590"/>
      <c r="V550" s="590"/>
      <c r="W550" s="590"/>
      <c r="X550" s="590"/>
      <c r="Y550" s="201">
        <f t="shared" ref="Y550" si="515">AU470</f>
        <v>0</v>
      </c>
      <c r="Z550" s="303">
        <f xml:space="preserve"> SUM(Z548, Z541, Z527, Z521, X514)</f>
        <v>0</v>
      </c>
      <c r="AA550" s="212">
        <f xml:space="preserve"> SUM(AA548, AA541, AA527, AA521, AA514)</f>
        <v>0</v>
      </c>
      <c r="AB550" s="303">
        <f xml:space="preserve"> SUM(AB541, AB527, AB521, AB514)</f>
        <v>0</v>
      </c>
      <c r="AC550" s="297">
        <f>SUM(Z550:AB550)</f>
        <v>0</v>
      </c>
      <c r="AD550" s="298">
        <f t="shared" ref="AD550" si="516">M550-AC550</f>
        <v>0</v>
      </c>
      <c r="AE550" s="246"/>
      <c r="AG550" s="564" t="s">
        <v>101</v>
      </c>
      <c r="AH550" s="565"/>
      <c r="AI550" s="565"/>
      <c r="AJ550" s="565"/>
      <c r="AK550" s="565"/>
      <c r="AL550" s="565"/>
      <c r="AM550" s="565"/>
      <c r="AN550" s="565"/>
      <c r="AO550" s="565"/>
      <c r="AP550" s="206">
        <f t="shared" si="514"/>
        <v>0</v>
      </c>
      <c r="AQ550" s="288">
        <f xml:space="preserve"> SUM(AQ548, AQ541, AQ527, AQ521, AO514)</f>
        <v>0</v>
      </c>
      <c r="AR550" s="213">
        <f xml:space="preserve"> SUM(AR548, AR541, AR527, AR521, AR514)</f>
        <v>0</v>
      </c>
      <c r="AS550" s="288">
        <f xml:space="preserve"> SUM(AS541, AS527, AS521, AS514)</f>
        <v>0</v>
      </c>
      <c r="AT550" s="279">
        <f>SUM(AQ550:AS550)</f>
        <v>0</v>
      </c>
      <c r="AU550" s="280">
        <f>IF($S$553&lt;&gt;0, AC550+AP550-AT550, M550+AP550-AT550)</f>
        <v>0</v>
      </c>
    </row>
    <row r="551" spans="1:134" x14ac:dyDescent="0.35">
      <c r="F551" s="357"/>
      <c r="G551" s="357"/>
      <c r="N551" s="223"/>
    </row>
    <row r="552" spans="1:134" ht="16" thickBot="1" x14ac:dyDescent="0.4">
      <c r="F552" s="357"/>
      <c r="G552" s="357"/>
      <c r="S552" s="270"/>
    </row>
    <row r="553" spans="1:134" x14ac:dyDescent="0.35">
      <c r="B553" s="576" t="s">
        <v>254</v>
      </c>
      <c r="C553" s="577"/>
      <c r="D553" s="264">
        <f>J550</f>
        <v>0</v>
      </c>
      <c r="F553" s="357"/>
      <c r="G553" s="357"/>
      <c r="O553" s="309"/>
      <c r="P553" s="645" t="s">
        <v>254</v>
      </c>
      <c r="Q553" s="646"/>
      <c r="R553" s="646"/>
      <c r="S553" s="202">
        <f>Z550</f>
        <v>0</v>
      </c>
      <c r="T553" s="646" t="s">
        <v>104</v>
      </c>
      <c r="U553" s="646"/>
      <c r="V553" s="160">
        <f>D553-S553</f>
        <v>0</v>
      </c>
      <c r="W553" s="430"/>
      <c r="X553" s="601"/>
      <c r="Y553" s="601"/>
      <c r="Z553" s="430"/>
      <c r="AA553" s="430"/>
      <c r="AG553" s="642" t="s">
        <v>191</v>
      </c>
      <c r="AH553" s="548"/>
      <c r="AI553" s="637">
        <f>AQ550</f>
        <v>0</v>
      </c>
      <c r="AJ553" s="637"/>
      <c r="AK553" s="548" t="s">
        <v>196</v>
      </c>
      <c r="AL553" s="548"/>
      <c r="AM553" s="287">
        <f>IF($S$73&lt;&gt;0, S553+'Year 1'!AM633-AI553, D553+'Year 1'!AM633-AI553)</f>
        <v>0</v>
      </c>
      <c r="AO553" s="315" t="s">
        <v>89</v>
      </c>
      <c r="AP553" s="556"/>
      <c r="AQ553" s="556"/>
      <c r="AR553" s="556" t="s">
        <v>90</v>
      </c>
      <c r="AS553" s="612"/>
    </row>
    <row r="554" spans="1:134" x14ac:dyDescent="0.35">
      <c r="B554" s="535" t="s">
        <v>255</v>
      </c>
      <c r="C554" s="536"/>
      <c r="D554" s="390">
        <f>K550</f>
        <v>0</v>
      </c>
      <c r="F554" s="357"/>
      <c r="G554" s="357"/>
      <c r="O554" s="309"/>
      <c r="P554" s="585" t="s">
        <v>255</v>
      </c>
      <c r="Q554" s="586"/>
      <c r="R554" s="586"/>
      <c r="S554" s="189">
        <f>AA550</f>
        <v>0</v>
      </c>
      <c r="T554" s="586" t="s">
        <v>105</v>
      </c>
      <c r="U554" s="586"/>
      <c r="V554" s="161">
        <f>D554-S554</f>
        <v>0</v>
      </c>
      <c r="W554" s="430"/>
      <c r="X554" s="604"/>
      <c r="Y554" s="604"/>
      <c r="Z554" s="604"/>
      <c r="AA554" s="604"/>
      <c r="AG554" s="555" t="s">
        <v>192</v>
      </c>
      <c r="AH554" s="550"/>
      <c r="AI554" s="606">
        <f>AR550</f>
        <v>0</v>
      </c>
      <c r="AJ554" s="606"/>
      <c r="AK554" s="550" t="s">
        <v>197</v>
      </c>
      <c r="AL554" s="550"/>
      <c r="AM554" s="278">
        <f>IF($S$73&lt;&gt;0, S554+'Year 1'!AM634-AI554, D554+'Year 1'!AM634-AI554)</f>
        <v>0</v>
      </c>
      <c r="AO554" s="314" t="s">
        <v>91</v>
      </c>
      <c r="AP554" s="532"/>
      <c r="AQ554" s="532"/>
      <c r="AR554" s="532"/>
      <c r="AS554" s="562"/>
    </row>
    <row r="555" spans="1:134" ht="16" thickBot="1" x14ac:dyDescent="0.4">
      <c r="B555" s="535" t="s">
        <v>226</v>
      </c>
      <c r="C555" s="536"/>
      <c r="D555" s="265">
        <f>L550</f>
        <v>0</v>
      </c>
      <c r="F555" s="357"/>
      <c r="G555" s="357"/>
      <c r="O555" s="309"/>
      <c r="P555" s="585" t="s">
        <v>226</v>
      </c>
      <c r="Q555" s="586"/>
      <c r="R555" s="586"/>
      <c r="S555" s="189">
        <f>AB550</f>
        <v>0</v>
      </c>
      <c r="T555" s="586" t="s">
        <v>106</v>
      </c>
      <c r="U555" s="586"/>
      <c r="V555" s="161">
        <f>D555-S555</f>
        <v>0</v>
      </c>
      <c r="W555" s="430"/>
      <c r="X555" s="601"/>
      <c r="Y555" s="601"/>
      <c r="Z555" s="430"/>
      <c r="AA555" s="430"/>
      <c r="AG555" s="555" t="s">
        <v>193</v>
      </c>
      <c r="AH555" s="550"/>
      <c r="AI555" s="606">
        <f>AS550</f>
        <v>0</v>
      </c>
      <c r="AJ555" s="606"/>
      <c r="AK555" s="550" t="s">
        <v>198</v>
      </c>
      <c r="AL555" s="550"/>
      <c r="AM555" s="278">
        <f>IF($S$73&lt;&gt;0, S555+'Year 1'!AM635-AI555, D555+'Year 1'!AM635-AI555)</f>
        <v>0</v>
      </c>
      <c r="AO555" s="318" t="s">
        <v>92</v>
      </c>
      <c r="AP555" s="557"/>
      <c r="AQ555" s="557"/>
      <c r="AR555" s="557" t="s">
        <v>90</v>
      </c>
      <c r="AS555" s="613"/>
    </row>
    <row r="556" spans="1:134" ht="16" thickBot="1" x14ac:dyDescent="0.4">
      <c r="B556" s="535" t="s">
        <v>256</v>
      </c>
      <c r="C556" s="536"/>
      <c r="D556" s="390">
        <f>K550+L550</f>
        <v>0</v>
      </c>
      <c r="F556" s="357"/>
      <c r="G556" s="357"/>
      <c r="O556" s="309"/>
      <c r="P556" s="585" t="s">
        <v>256</v>
      </c>
      <c r="Q556" s="586"/>
      <c r="R556" s="586"/>
      <c r="S556" s="189">
        <f>SUM(S554:S555)</f>
        <v>0</v>
      </c>
      <c r="T556" s="586" t="s">
        <v>107</v>
      </c>
      <c r="U556" s="586"/>
      <c r="V556" s="161">
        <f>D556-S556</f>
        <v>0</v>
      </c>
      <c r="W556" s="431"/>
      <c r="X556" s="431"/>
      <c r="Y556" s="431"/>
      <c r="Z556" s="431"/>
      <c r="AA556" s="431"/>
      <c r="AG556" s="555" t="s">
        <v>194</v>
      </c>
      <c r="AH556" s="550"/>
      <c r="AI556" s="606">
        <f>SUM(AI554:AI555)</f>
        <v>0</v>
      </c>
      <c r="AJ556" s="606"/>
      <c r="AK556" s="550" t="s">
        <v>200</v>
      </c>
      <c r="AL556" s="550"/>
      <c r="AM556" s="278">
        <f>IF($S$73&lt;&gt;0, S556+'Year 1'!AM636-AI556, D556+'Year 1'!AM636-AI556)</f>
        <v>0</v>
      </c>
      <c r="AO556" s="431"/>
      <c r="AP556" s="431"/>
      <c r="AQ556" s="431"/>
      <c r="AR556" s="431"/>
      <c r="AS556" s="431"/>
    </row>
    <row r="557" spans="1:134" ht="16" thickBot="1" x14ac:dyDescent="0.4">
      <c r="B557" s="535" t="s">
        <v>257</v>
      </c>
      <c r="C557" s="536"/>
      <c r="D557" s="265">
        <f>M550</f>
        <v>0</v>
      </c>
      <c r="F557" s="357"/>
      <c r="G557" s="357"/>
      <c r="O557" s="309"/>
      <c r="P557" s="585" t="s">
        <v>257</v>
      </c>
      <c r="Q557" s="586"/>
      <c r="R557" s="586"/>
      <c r="S557" s="189">
        <f>AC550</f>
        <v>0</v>
      </c>
      <c r="T557" s="580" t="s">
        <v>108</v>
      </c>
      <c r="U557" s="580"/>
      <c r="V557" s="196">
        <f>D557-S557</f>
        <v>0</v>
      </c>
      <c r="W557" s="602"/>
      <c r="X557" s="602"/>
      <c r="Y557" s="604"/>
      <c r="Z557" s="604"/>
      <c r="AA557" s="604"/>
      <c r="AB557" s="358"/>
      <c r="AC557" s="358"/>
      <c r="AD557" s="358"/>
      <c r="AG557" s="555" t="s">
        <v>285</v>
      </c>
      <c r="AH557" s="550"/>
      <c r="AI557" s="606">
        <f>AT550</f>
        <v>0</v>
      </c>
      <c r="AJ557" s="606"/>
      <c r="AK557" s="611" t="s">
        <v>286</v>
      </c>
      <c r="AL557" s="611"/>
      <c r="AM557" s="312">
        <f>IF($S$73&lt;&gt;0, S557+'Year 1'!AM637-AI557, D557+'Year 1'!AM637-AI557)</f>
        <v>0</v>
      </c>
      <c r="AO557" s="428" t="s">
        <v>93</v>
      </c>
      <c r="AP557" s="429"/>
      <c r="AQ557" s="630"/>
      <c r="AR557" s="630"/>
      <c r="AS557" s="631"/>
      <c r="AT557" s="358"/>
      <c r="AU557" s="358"/>
    </row>
    <row r="558" spans="1:134" x14ac:dyDescent="0.35">
      <c r="B558" s="535" t="s">
        <v>174</v>
      </c>
      <c r="C558" s="536"/>
      <c r="D558" s="324" t="e">
        <f>L550/K550</f>
        <v>#DIV/0!</v>
      </c>
      <c r="F558" s="357"/>
      <c r="G558" s="357"/>
      <c r="O558" s="309"/>
      <c r="P558" s="585" t="s">
        <v>174</v>
      </c>
      <c r="Q558" s="586"/>
      <c r="R558" s="586"/>
      <c r="S558" s="203" t="e">
        <f>S555/S554</f>
        <v>#DIV/0!</v>
      </c>
      <c r="T558" s="188"/>
      <c r="U558" s="188"/>
      <c r="V558" s="190"/>
      <c r="W558" s="358"/>
      <c r="X558" s="358"/>
      <c r="Y558" s="358"/>
      <c r="Z558" s="358"/>
      <c r="AA558" s="358"/>
      <c r="AG558" s="535" t="s">
        <v>208</v>
      </c>
      <c r="AH558" s="617"/>
      <c r="AI558" s="607" t="e">
        <f>AQ548/AQ550</f>
        <v>#DIV/0!</v>
      </c>
      <c r="AJ558" s="608"/>
      <c r="AK558" s="167"/>
      <c r="AL558" s="166"/>
      <c r="AM558" s="166"/>
      <c r="AO558" s="358"/>
      <c r="AP558" s="358"/>
      <c r="AQ558" s="358"/>
      <c r="AR558" s="358"/>
      <c r="AS558" s="358"/>
    </row>
    <row r="559" spans="1:134" ht="16" thickBot="1" x14ac:dyDescent="0.4">
      <c r="B559" s="537" t="s">
        <v>144</v>
      </c>
      <c r="C559" s="538"/>
      <c r="D559" s="266" t="e">
        <f>D562 &amp; D563 &amp; D564</f>
        <v>#DIV/0!</v>
      </c>
      <c r="F559" s="357"/>
      <c r="G559" s="357"/>
      <c r="O559" s="309"/>
      <c r="P559" s="638" t="s">
        <v>144</v>
      </c>
      <c r="Q559" s="580"/>
      <c r="R559" s="580"/>
      <c r="S559" s="204" t="e">
        <f>S562 &amp; S563 &amp; S564</f>
        <v>#DIV/0!</v>
      </c>
      <c r="T559" s="188"/>
      <c r="U559" s="188"/>
      <c r="V559" s="190"/>
      <c r="AG559" s="537" t="s">
        <v>209</v>
      </c>
      <c r="AH559" s="538"/>
      <c r="AI559" s="647" t="e">
        <f>AR548/(AR550+AS550)</f>
        <v>#DIV/0!</v>
      </c>
      <c r="AJ559" s="648"/>
    </row>
    <row r="560" spans="1:134" x14ac:dyDescent="0.35">
      <c r="F560" s="357"/>
      <c r="G560" s="357"/>
      <c r="S560" s="166"/>
    </row>
    <row r="561" spans="4:19" x14ac:dyDescent="0.35">
      <c r="F561" s="357"/>
      <c r="G561" s="357"/>
    </row>
    <row r="562" spans="4:19" x14ac:dyDescent="0.35">
      <c r="D562" s="357" t="e">
        <f>D553/D553</f>
        <v>#DIV/0!</v>
      </c>
      <c r="F562" s="357"/>
      <c r="G562" s="357"/>
      <c r="S562" s="357" t="e">
        <f>S553/S553</f>
        <v>#DIV/0!</v>
      </c>
    </row>
    <row r="563" spans="4:19" x14ac:dyDescent="0.35">
      <c r="D563" s="357" t="s">
        <v>145</v>
      </c>
      <c r="F563" s="357"/>
      <c r="G563" s="357"/>
      <c r="S563" s="357" t="s">
        <v>145</v>
      </c>
    </row>
    <row r="564" spans="4:19" x14ac:dyDescent="0.35">
      <c r="D564" s="225" t="e">
        <f>D556/D553</f>
        <v>#DIV/0!</v>
      </c>
      <c r="F564" s="357"/>
      <c r="G564" s="357"/>
      <c r="S564" s="225" t="e">
        <f>S556/S553</f>
        <v>#DIV/0!</v>
      </c>
    </row>
    <row r="565" spans="4:19" x14ac:dyDescent="0.35">
      <c r="F565" s="357"/>
      <c r="G565" s="357"/>
    </row>
    <row r="566" spans="4:19" x14ac:dyDescent="0.35">
      <c r="F566" s="357"/>
      <c r="G566" s="357"/>
    </row>
  </sheetData>
  <sheetProtection algorithmName="SHA-512" hashValue="xWWLjJetPwIY3WLW2veyb062HK6RiPltt/hkWifMsm8jJL6EDhXUeLFcVIubiqMOSCL8RADFg5nLGR4WmlG9Lg==" saltValue="P+V8Ffm+tO7NcxJQxPj9EQ==" spinCount="100000" sheet="1" objects="1" scenarios="1" formatCells="0" formatColumns="0" formatRows="0" insertColumns="0"/>
  <mergeCells count="1857">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R377:X377"/>
    <mergeCell ref="AI377:AO377"/>
    <mergeCell ref="C378:I378"/>
    <mergeCell ref="R378:X378"/>
    <mergeCell ref="AI378:AO378"/>
    <mergeCell ref="C379:I379"/>
    <mergeCell ref="R379:X379"/>
    <mergeCell ref="AI379:AO379"/>
    <mergeCell ref="C376:I376"/>
    <mergeCell ref="R376:X376"/>
    <mergeCell ref="AI376:AO376"/>
    <mergeCell ref="C371:I371"/>
    <mergeCell ref="R371:X371"/>
    <mergeCell ref="AI371:AO371"/>
    <mergeCell ref="C372:I372"/>
    <mergeCell ref="R372:X372"/>
    <mergeCell ref="AI372:AO372"/>
    <mergeCell ref="C370:I370"/>
    <mergeCell ref="R370:X370"/>
    <mergeCell ref="AI370:AO370"/>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B3D36673-86FB-4FCD-847A-324425CC0002}"/>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EDCA-802A-4A70-AF01-C633820A3691}">
  <sheetPr>
    <tabColor theme="2"/>
  </sheetPr>
  <dimension ref="A1:ED566"/>
  <sheetViews>
    <sheetView view="pageBreakPreview" zoomScale="60" zoomScaleNormal="50" workbookViewId="0">
      <selection activeCell="C3" sqref="C3:L3"/>
    </sheetView>
  </sheetViews>
  <sheetFormatPr defaultColWidth="8.54296875" defaultRowHeight="15.5" x14ac:dyDescent="0.35"/>
  <cols>
    <col min="1" max="1" width="5.1796875" style="357" customWidth="1"/>
    <col min="2" max="2" width="46.453125" style="357" bestFit="1" customWidth="1"/>
    <col min="3" max="3" width="13.1796875" style="357" customWidth="1"/>
    <col min="4" max="4" width="22.81640625" style="357" bestFit="1" customWidth="1"/>
    <col min="5" max="5" width="20.453125" style="357" bestFit="1" customWidth="1"/>
    <col min="6" max="7" width="22.1796875" style="224" bestFit="1" customWidth="1"/>
    <col min="8" max="8" width="22.81640625" style="357" bestFit="1" customWidth="1"/>
    <col min="9" max="9" width="22.1796875" style="357" bestFit="1" customWidth="1"/>
    <col min="10" max="10" width="24.81640625" style="357" bestFit="1" customWidth="1"/>
    <col min="11" max="11" width="22.81640625" style="357" bestFit="1" customWidth="1"/>
    <col min="12" max="12" width="22.1796875" style="357" bestFit="1" customWidth="1"/>
    <col min="13" max="13" width="22.81640625" style="357" bestFit="1" customWidth="1"/>
    <col min="14" max="14" width="5.81640625" style="358" customWidth="1"/>
    <col min="15" max="15" width="5.81640625" style="357" customWidth="1"/>
    <col min="16" max="16" width="4.81640625" style="357" customWidth="1"/>
    <col min="17" max="17" width="37.1796875" style="357" bestFit="1" customWidth="1"/>
    <col min="18" max="18" width="27.6328125" style="357" customWidth="1"/>
    <col min="19" max="19" width="22.81640625" style="357" bestFit="1" customWidth="1"/>
    <col min="20" max="20" width="23.1796875" style="357" customWidth="1"/>
    <col min="21" max="21" width="20.453125" style="357" bestFit="1" customWidth="1"/>
    <col min="22" max="23" width="22.1796875" style="357" bestFit="1" customWidth="1"/>
    <col min="24" max="24" width="22.81640625" style="357" bestFit="1" customWidth="1"/>
    <col min="25" max="25" width="22.1796875" style="357" bestFit="1" customWidth="1"/>
    <col min="26" max="26" width="24.81640625" style="357" customWidth="1"/>
    <col min="27" max="27" width="22.81640625" style="357" bestFit="1" customWidth="1"/>
    <col min="28" max="28" width="22.1796875" style="357" bestFit="1" customWidth="1"/>
    <col min="29" max="29" width="32.81640625" style="357" bestFit="1" customWidth="1"/>
    <col min="30" max="30" width="23.1796875" style="357" bestFit="1" customWidth="1"/>
    <col min="31" max="32" width="8.54296875" style="357"/>
    <col min="33" max="33" width="4.81640625" style="357" customWidth="1"/>
    <col min="34" max="34" width="37.1796875" style="357" bestFit="1" customWidth="1"/>
    <col min="35" max="35" width="39.81640625" style="357" customWidth="1"/>
    <col min="36" max="36" width="22.81640625" style="357" bestFit="1" customWidth="1"/>
    <col min="37" max="37" width="23.1796875" style="357" customWidth="1"/>
    <col min="38" max="38" width="20.453125" style="357" bestFit="1" customWidth="1"/>
    <col min="39" max="40" width="22.1796875" style="357" bestFit="1" customWidth="1"/>
    <col min="41" max="41" width="22.81640625" style="357" bestFit="1" customWidth="1"/>
    <col min="42" max="42" width="22.1796875" style="357" bestFit="1" customWidth="1"/>
    <col min="43" max="43" width="24.81640625" style="357" customWidth="1"/>
    <col min="44" max="44" width="22.81640625" style="357" bestFit="1" customWidth="1"/>
    <col min="45" max="45" width="22.1796875" style="357" bestFit="1" customWidth="1"/>
    <col min="46" max="46" width="32.81640625" style="357" bestFit="1" customWidth="1"/>
    <col min="47" max="47" width="23.1796875" style="357" bestFit="1" customWidth="1"/>
    <col min="48" max="48" width="9.453125" style="357" customWidth="1"/>
    <col min="49" max="16384" width="8.54296875" style="357"/>
  </cols>
  <sheetData>
    <row r="1" spans="1:64" ht="16" thickBot="1" x14ac:dyDescent="0.4">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row>
    <row r="2" spans="1:64" x14ac:dyDescent="0.35">
      <c r="A2" s="219"/>
      <c r="B2" s="544" t="s">
        <v>293</v>
      </c>
      <c r="C2" s="545"/>
      <c r="D2" s="545"/>
      <c r="E2" s="545"/>
      <c r="F2" s="545"/>
      <c r="G2" s="545"/>
      <c r="H2" s="545"/>
      <c r="I2" s="545"/>
      <c r="J2" s="545"/>
      <c r="K2" s="545"/>
      <c r="L2" s="632"/>
      <c r="M2" s="219"/>
      <c r="N2" s="219"/>
      <c r="O2" s="219"/>
      <c r="P2" s="219"/>
      <c r="Q2" s="544" t="s">
        <v>293</v>
      </c>
      <c r="R2" s="545"/>
      <c r="S2" s="545"/>
      <c r="T2" s="545"/>
      <c r="U2" s="545"/>
      <c r="V2" s="545"/>
      <c r="W2" s="545"/>
      <c r="X2" s="545"/>
      <c r="Y2" s="545"/>
      <c r="Z2" s="545"/>
      <c r="AA2" s="632"/>
      <c r="AB2" s="219"/>
      <c r="AC2" s="219"/>
      <c r="AD2" s="219"/>
      <c r="AE2" s="219"/>
      <c r="AF2" s="219"/>
      <c r="AG2" s="219"/>
      <c r="AH2" s="544" t="s">
        <v>293</v>
      </c>
      <c r="AI2" s="545"/>
      <c r="AJ2" s="545"/>
      <c r="AK2" s="545"/>
      <c r="AL2" s="545"/>
      <c r="AM2" s="545"/>
      <c r="AN2" s="545"/>
      <c r="AO2" s="545"/>
      <c r="AP2" s="545"/>
      <c r="AQ2" s="545"/>
      <c r="AR2" s="632"/>
      <c r="AS2" s="219"/>
      <c r="AT2" s="219"/>
      <c r="AU2" s="219"/>
      <c r="AV2" s="219"/>
      <c r="AW2" s="219"/>
      <c r="AX2" s="219"/>
      <c r="AY2" s="219"/>
      <c r="AZ2" s="219"/>
      <c r="BA2" s="219"/>
      <c r="BB2" s="219"/>
      <c r="BC2" s="219"/>
      <c r="BD2" s="219"/>
      <c r="BE2" s="219"/>
      <c r="BF2" s="219"/>
      <c r="BG2" s="219"/>
      <c r="BH2" s="219"/>
      <c r="BI2" s="219"/>
      <c r="BJ2" s="219"/>
      <c r="BK2" s="219"/>
      <c r="BL2" s="219"/>
    </row>
    <row r="3" spans="1:64" x14ac:dyDescent="0.35">
      <c r="A3" s="219"/>
      <c r="B3" s="415" t="s">
        <v>288</v>
      </c>
      <c r="C3" s="512"/>
      <c r="D3" s="512"/>
      <c r="E3" s="512"/>
      <c r="F3" s="512"/>
      <c r="G3" s="512"/>
      <c r="H3" s="512"/>
      <c r="I3" s="512"/>
      <c r="J3" s="512"/>
      <c r="K3" s="512"/>
      <c r="L3" s="527"/>
      <c r="M3" s="219"/>
      <c r="N3" s="219"/>
      <c r="O3" s="219"/>
      <c r="P3" s="219"/>
      <c r="Q3" s="415" t="s">
        <v>288</v>
      </c>
      <c r="R3" s="654">
        <f>$C$3</f>
        <v>0</v>
      </c>
      <c r="S3" s="654"/>
      <c r="T3" s="654"/>
      <c r="U3" s="654"/>
      <c r="V3" s="654"/>
      <c r="W3" s="654"/>
      <c r="X3" s="654"/>
      <c r="Y3" s="654"/>
      <c r="Z3" s="654"/>
      <c r="AA3" s="655"/>
      <c r="AB3" s="219"/>
      <c r="AC3" s="219"/>
      <c r="AD3" s="219"/>
      <c r="AE3" s="219"/>
      <c r="AF3" s="219"/>
      <c r="AG3" s="219"/>
      <c r="AH3" s="415" t="s">
        <v>288</v>
      </c>
      <c r="AI3" s="658">
        <f>$C$3</f>
        <v>0</v>
      </c>
      <c r="AJ3" s="658"/>
      <c r="AK3" s="658"/>
      <c r="AL3" s="658"/>
      <c r="AM3" s="658"/>
      <c r="AN3" s="658"/>
      <c r="AO3" s="658"/>
      <c r="AP3" s="658"/>
      <c r="AQ3" s="658"/>
      <c r="AR3" s="659"/>
      <c r="AS3" s="219"/>
      <c r="AT3" s="219"/>
      <c r="AU3" s="219"/>
      <c r="AV3" s="219"/>
      <c r="AW3" s="219"/>
      <c r="AX3" s="219"/>
      <c r="AY3" s="219"/>
      <c r="AZ3" s="219"/>
      <c r="BA3" s="219"/>
      <c r="BB3" s="219"/>
      <c r="BC3" s="219"/>
      <c r="BD3" s="219"/>
      <c r="BE3" s="219"/>
      <c r="BF3" s="219"/>
      <c r="BG3" s="219"/>
      <c r="BH3" s="219"/>
      <c r="BI3" s="219"/>
      <c r="BJ3" s="219"/>
      <c r="BK3" s="219"/>
      <c r="BL3" s="219"/>
    </row>
    <row r="4" spans="1:64" x14ac:dyDescent="0.35">
      <c r="A4" s="219"/>
      <c r="B4" s="415" t="s">
        <v>289</v>
      </c>
      <c r="C4" s="512"/>
      <c r="D4" s="512"/>
      <c r="E4" s="512"/>
      <c r="F4" s="512"/>
      <c r="G4" s="512"/>
      <c r="H4" s="512"/>
      <c r="I4" s="512"/>
      <c r="J4" s="512"/>
      <c r="K4" s="512"/>
      <c r="L4" s="527"/>
      <c r="M4" s="219"/>
      <c r="N4" s="219"/>
      <c r="O4" s="219"/>
      <c r="P4" s="219"/>
      <c r="Q4" s="415" t="s">
        <v>289</v>
      </c>
      <c r="R4" s="654">
        <f>$C$4</f>
        <v>0</v>
      </c>
      <c r="S4" s="654"/>
      <c r="T4" s="654"/>
      <c r="U4" s="654"/>
      <c r="V4" s="654"/>
      <c r="W4" s="654"/>
      <c r="X4" s="654"/>
      <c r="Y4" s="654"/>
      <c r="Z4" s="654"/>
      <c r="AA4" s="655"/>
      <c r="AB4" s="219"/>
      <c r="AC4" s="219"/>
      <c r="AD4" s="219"/>
      <c r="AE4" s="219"/>
      <c r="AF4" s="219"/>
      <c r="AG4" s="219"/>
      <c r="AH4" s="415" t="s">
        <v>289</v>
      </c>
      <c r="AI4" s="658">
        <f>$C$4</f>
        <v>0</v>
      </c>
      <c r="AJ4" s="658"/>
      <c r="AK4" s="658"/>
      <c r="AL4" s="658"/>
      <c r="AM4" s="658"/>
      <c r="AN4" s="658"/>
      <c r="AO4" s="658"/>
      <c r="AP4" s="658"/>
      <c r="AQ4" s="658"/>
      <c r="AR4" s="659"/>
      <c r="AS4" s="219"/>
      <c r="AT4" s="219"/>
      <c r="AU4" s="219"/>
      <c r="AV4" s="219"/>
      <c r="AW4" s="219"/>
      <c r="AX4" s="219"/>
      <c r="AY4" s="219"/>
      <c r="AZ4" s="219"/>
      <c r="BA4" s="219"/>
      <c r="BB4" s="219"/>
      <c r="BC4" s="219"/>
      <c r="BD4" s="219"/>
      <c r="BE4" s="219"/>
      <c r="BF4" s="219"/>
      <c r="BG4" s="219"/>
      <c r="BH4" s="219"/>
      <c r="BI4" s="219"/>
      <c r="BJ4" s="219"/>
      <c r="BK4" s="219"/>
      <c r="BL4" s="219"/>
    </row>
    <row r="5" spans="1:64" ht="16" thickBot="1" x14ac:dyDescent="0.4">
      <c r="A5" s="219"/>
      <c r="B5" s="410" t="s">
        <v>290</v>
      </c>
      <c r="C5" s="528"/>
      <c r="D5" s="528"/>
      <c r="E5" s="528"/>
      <c r="F5" s="528"/>
      <c r="G5" s="528"/>
      <c r="H5" s="528"/>
      <c r="I5" s="528"/>
      <c r="J5" s="528"/>
      <c r="K5" s="528"/>
      <c r="L5" s="529"/>
      <c r="M5" s="219"/>
      <c r="N5" s="219"/>
      <c r="O5" s="219"/>
      <c r="P5" s="219"/>
      <c r="Q5" s="410" t="s">
        <v>290</v>
      </c>
      <c r="R5" s="656">
        <f>$C$5</f>
        <v>0</v>
      </c>
      <c r="S5" s="656"/>
      <c r="T5" s="656"/>
      <c r="U5" s="656"/>
      <c r="V5" s="656"/>
      <c r="W5" s="656"/>
      <c r="X5" s="656"/>
      <c r="Y5" s="656"/>
      <c r="Z5" s="656"/>
      <c r="AA5" s="657"/>
      <c r="AB5" s="219"/>
      <c r="AC5" s="219"/>
      <c r="AD5" s="219"/>
      <c r="AE5" s="219"/>
      <c r="AF5" s="219"/>
      <c r="AG5" s="219"/>
      <c r="AH5" s="410" t="s">
        <v>290</v>
      </c>
      <c r="AI5" s="660">
        <f>$C$5</f>
        <v>0</v>
      </c>
      <c r="AJ5" s="660"/>
      <c r="AK5" s="660"/>
      <c r="AL5" s="660"/>
      <c r="AM5" s="660"/>
      <c r="AN5" s="660"/>
      <c r="AO5" s="660"/>
      <c r="AP5" s="660"/>
      <c r="AQ5" s="660"/>
      <c r="AR5" s="661"/>
      <c r="AS5" s="219"/>
      <c r="AT5" s="219"/>
      <c r="AU5" s="219"/>
      <c r="AV5" s="219"/>
      <c r="AW5" s="219"/>
      <c r="AX5" s="219"/>
      <c r="AY5" s="219"/>
      <c r="AZ5" s="219"/>
      <c r="BA5" s="219"/>
      <c r="BB5" s="219"/>
      <c r="BC5" s="219"/>
      <c r="BD5" s="219"/>
      <c r="BE5" s="219"/>
      <c r="BF5" s="219"/>
      <c r="BG5" s="219"/>
      <c r="BH5" s="219"/>
      <c r="BI5" s="219"/>
      <c r="BJ5" s="219"/>
      <c r="BK5" s="219"/>
      <c r="BL5" s="219"/>
    </row>
    <row r="6" spans="1:64" ht="16" thickBot="1" x14ac:dyDescent="0.4">
      <c r="A6" s="219"/>
      <c r="B6" s="219"/>
      <c r="C6" s="219"/>
      <c r="D6" s="219"/>
      <c r="E6" s="219"/>
      <c r="F6" s="357"/>
      <c r="G6" s="357"/>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row>
    <row r="7" spans="1:64" s="242" customFormat="1" x14ac:dyDescent="0.35">
      <c r="A7" s="519" t="s">
        <v>97</v>
      </c>
      <c r="B7" s="520"/>
      <c r="C7" s="520"/>
      <c r="D7" s="520"/>
      <c r="E7" s="520"/>
      <c r="F7" s="520"/>
      <c r="G7" s="520"/>
      <c r="H7" s="520"/>
      <c r="I7" s="520"/>
      <c r="J7" s="520"/>
      <c r="K7" s="520"/>
      <c r="L7" s="520"/>
      <c r="M7" s="521"/>
      <c r="N7" s="413"/>
      <c r="P7" s="573" t="s">
        <v>221</v>
      </c>
      <c r="Q7" s="574"/>
      <c r="R7" s="574"/>
      <c r="S7" s="574"/>
      <c r="T7" s="574"/>
      <c r="U7" s="574"/>
      <c r="V7" s="574"/>
      <c r="W7" s="574"/>
      <c r="X7" s="574"/>
      <c r="Y7" s="574"/>
      <c r="Z7" s="574"/>
      <c r="AA7" s="574"/>
      <c r="AB7" s="574"/>
      <c r="AC7" s="574"/>
      <c r="AD7" s="575"/>
      <c r="AG7" s="614" t="s">
        <v>102</v>
      </c>
      <c r="AH7" s="615"/>
      <c r="AI7" s="615"/>
      <c r="AJ7" s="615"/>
      <c r="AK7" s="615"/>
      <c r="AL7" s="615"/>
      <c r="AM7" s="615"/>
      <c r="AN7" s="615"/>
      <c r="AO7" s="615"/>
      <c r="AP7" s="615"/>
      <c r="AQ7" s="615"/>
      <c r="AR7" s="615"/>
      <c r="AS7" s="615"/>
      <c r="AT7" s="615"/>
      <c r="AU7" s="616"/>
    </row>
    <row r="8" spans="1:64" s="242" customFormat="1" x14ac:dyDescent="0.35">
      <c r="A8" s="522" t="s">
        <v>3</v>
      </c>
      <c r="B8" s="496"/>
      <c r="C8" s="496"/>
      <c r="D8" s="496"/>
      <c r="E8" s="496"/>
      <c r="F8" s="496"/>
      <c r="G8" s="496"/>
      <c r="H8" s="496"/>
      <c r="I8" s="496"/>
      <c r="J8" s="496"/>
      <c r="K8" s="496"/>
      <c r="L8" s="496"/>
      <c r="M8" s="523"/>
      <c r="N8" s="413"/>
      <c r="P8" s="522" t="s">
        <v>3</v>
      </c>
      <c r="Q8" s="496"/>
      <c r="R8" s="496"/>
      <c r="S8" s="496"/>
      <c r="T8" s="496"/>
      <c r="U8" s="496"/>
      <c r="V8" s="496"/>
      <c r="W8" s="496"/>
      <c r="X8" s="496"/>
      <c r="Y8" s="496"/>
      <c r="Z8" s="496"/>
      <c r="AA8" s="496"/>
      <c r="AB8" s="496"/>
      <c r="AC8" s="496"/>
      <c r="AD8" s="523"/>
      <c r="AG8" s="522" t="s">
        <v>3</v>
      </c>
      <c r="AH8" s="496"/>
      <c r="AI8" s="496"/>
      <c r="AJ8" s="496"/>
      <c r="AK8" s="496"/>
      <c r="AL8" s="496"/>
      <c r="AM8" s="496"/>
      <c r="AN8" s="496"/>
      <c r="AO8" s="496"/>
      <c r="AP8" s="496"/>
      <c r="AQ8" s="496"/>
      <c r="AR8" s="496"/>
      <c r="AS8" s="496"/>
      <c r="AT8" s="496"/>
      <c r="AU8" s="523"/>
    </row>
    <row r="9" spans="1:64" s="165" customFormat="1" x14ac:dyDescent="0.35">
      <c r="A9" s="495" t="s">
        <v>94</v>
      </c>
      <c r="B9" s="491"/>
      <c r="C9" s="524"/>
      <c r="D9" s="524"/>
      <c r="E9" s="524"/>
      <c r="F9" s="524"/>
      <c r="G9" s="409" t="s">
        <v>95</v>
      </c>
      <c r="H9" s="525"/>
      <c r="I9" s="525"/>
      <c r="J9" s="525"/>
      <c r="K9" s="525"/>
      <c r="L9" s="525"/>
      <c r="M9" s="526"/>
      <c r="N9" s="432"/>
      <c r="P9" s="495" t="s">
        <v>94</v>
      </c>
      <c r="Q9" s="491"/>
      <c r="R9" s="491"/>
      <c r="S9" s="525"/>
      <c r="T9" s="525"/>
      <c r="U9" s="525"/>
      <c r="V9" s="525"/>
      <c r="W9" s="409" t="s">
        <v>95</v>
      </c>
      <c r="X9" s="525"/>
      <c r="Y9" s="525"/>
      <c r="Z9" s="525"/>
      <c r="AA9" s="525"/>
      <c r="AB9" s="525"/>
      <c r="AC9" s="525"/>
      <c r="AD9" s="526"/>
      <c r="AG9" s="495" t="s">
        <v>94</v>
      </c>
      <c r="AH9" s="491"/>
      <c r="AI9" s="491"/>
      <c r="AJ9" s="525"/>
      <c r="AK9" s="525"/>
      <c r="AL9" s="525"/>
      <c r="AM9" s="525"/>
      <c r="AN9" s="409" t="s">
        <v>95</v>
      </c>
      <c r="AO9" s="525"/>
      <c r="AP9" s="525"/>
      <c r="AQ9" s="525"/>
      <c r="AR9" s="525"/>
      <c r="AS9" s="525"/>
      <c r="AT9" s="525"/>
      <c r="AU9" s="526"/>
    </row>
    <row r="10" spans="1:64" s="165" customFormat="1" x14ac:dyDescent="0.35">
      <c r="A10" s="495" t="s">
        <v>0</v>
      </c>
      <c r="B10" s="491"/>
      <c r="C10" s="512"/>
      <c r="D10" s="512"/>
      <c r="E10" s="512"/>
      <c r="F10" s="512"/>
      <c r="G10" s="512"/>
      <c r="H10" s="512"/>
      <c r="I10" s="512"/>
      <c r="J10" s="512"/>
      <c r="K10" s="512"/>
      <c r="L10" s="512"/>
      <c r="M10" s="527"/>
      <c r="N10" s="432"/>
      <c r="P10" s="495" t="s">
        <v>0</v>
      </c>
      <c r="Q10" s="491"/>
      <c r="R10" s="491"/>
      <c r="S10" s="512"/>
      <c r="T10" s="512"/>
      <c r="U10" s="512"/>
      <c r="V10" s="512"/>
      <c r="W10" s="512"/>
      <c r="X10" s="512"/>
      <c r="Y10" s="512"/>
      <c r="Z10" s="512"/>
      <c r="AA10" s="512"/>
      <c r="AB10" s="512"/>
      <c r="AC10" s="512"/>
      <c r="AD10" s="527"/>
      <c r="AG10" s="495" t="s">
        <v>0</v>
      </c>
      <c r="AH10" s="491"/>
      <c r="AI10" s="491"/>
      <c r="AJ10" s="512"/>
      <c r="AK10" s="512"/>
      <c r="AL10" s="512"/>
      <c r="AM10" s="512"/>
      <c r="AN10" s="512"/>
      <c r="AO10" s="512"/>
      <c r="AP10" s="512"/>
      <c r="AQ10" s="512"/>
      <c r="AR10" s="512"/>
      <c r="AS10" s="512"/>
      <c r="AT10" s="512"/>
      <c r="AU10" s="527"/>
    </row>
    <row r="11" spans="1:64" s="165" customFormat="1" x14ac:dyDescent="0.35">
      <c r="A11" s="495" t="s">
        <v>96</v>
      </c>
      <c r="B11" s="491"/>
      <c r="C11" s="512"/>
      <c r="D11" s="512"/>
      <c r="E11" s="512"/>
      <c r="F11" s="512"/>
      <c r="G11" s="512"/>
      <c r="H11" s="512"/>
      <c r="I11" s="512"/>
      <c r="J11" s="512"/>
      <c r="K11" s="512"/>
      <c r="L11" s="512"/>
      <c r="M11" s="527"/>
      <c r="N11" s="432"/>
      <c r="P11" s="495" t="s">
        <v>96</v>
      </c>
      <c r="Q11" s="491"/>
      <c r="R11" s="491"/>
      <c r="S11" s="512"/>
      <c r="T11" s="512"/>
      <c r="U11" s="512"/>
      <c r="V11" s="512"/>
      <c r="W11" s="512"/>
      <c r="X11" s="512"/>
      <c r="Y11" s="512"/>
      <c r="Z11" s="512"/>
      <c r="AA11" s="512"/>
      <c r="AB11" s="512"/>
      <c r="AC11" s="512"/>
      <c r="AD11" s="527"/>
      <c r="AG11" s="495" t="s">
        <v>96</v>
      </c>
      <c r="AH11" s="491"/>
      <c r="AI11" s="491"/>
      <c r="AJ11" s="512"/>
      <c r="AK11" s="512"/>
      <c r="AL11" s="512"/>
      <c r="AM11" s="512"/>
      <c r="AN11" s="512"/>
      <c r="AO11" s="512"/>
      <c r="AP11" s="512"/>
      <c r="AQ11" s="512"/>
      <c r="AR11" s="512"/>
      <c r="AS11" s="512"/>
      <c r="AT11" s="512"/>
      <c r="AU11" s="527"/>
    </row>
    <row r="12" spans="1:64" s="165" customFormat="1" ht="16" thickBot="1" x14ac:dyDescent="0.4">
      <c r="A12" s="516" t="s">
        <v>2</v>
      </c>
      <c r="B12" s="517"/>
      <c r="C12" s="528"/>
      <c r="D12" s="528"/>
      <c r="E12" s="528"/>
      <c r="F12" s="528"/>
      <c r="G12" s="528"/>
      <c r="H12" s="528"/>
      <c r="I12" s="528"/>
      <c r="J12" s="528"/>
      <c r="K12" s="528"/>
      <c r="L12" s="528"/>
      <c r="M12" s="529"/>
      <c r="N12" s="432"/>
      <c r="P12" s="516" t="s">
        <v>2</v>
      </c>
      <c r="Q12" s="517"/>
      <c r="R12" s="517"/>
      <c r="S12" s="528"/>
      <c r="T12" s="528"/>
      <c r="U12" s="528"/>
      <c r="V12" s="528"/>
      <c r="W12" s="528"/>
      <c r="X12" s="528"/>
      <c r="Y12" s="528"/>
      <c r="Z12" s="528"/>
      <c r="AA12" s="528"/>
      <c r="AB12" s="528"/>
      <c r="AC12" s="528"/>
      <c r="AD12" s="529"/>
      <c r="AG12" s="516" t="s">
        <v>2</v>
      </c>
      <c r="AH12" s="517"/>
      <c r="AI12" s="517"/>
      <c r="AJ12" s="528"/>
      <c r="AK12" s="528"/>
      <c r="AL12" s="528"/>
      <c r="AM12" s="528"/>
      <c r="AN12" s="528"/>
      <c r="AO12" s="528"/>
      <c r="AP12" s="528"/>
      <c r="AQ12" s="528"/>
      <c r="AR12" s="528"/>
      <c r="AS12" s="528"/>
      <c r="AT12" s="528"/>
      <c r="AU12" s="529"/>
    </row>
    <row r="13" spans="1:64" ht="16" thickBot="1" x14ac:dyDescent="0.4">
      <c r="F13" s="357"/>
      <c r="G13" s="357"/>
    </row>
    <row r="14" spans="1:64" x14ac:dyDescent="0.35">
      <c r="A14" s="502" t="s">
        <v>84</v>
      </c>
      <c r="B14" s="503"/>
      <c r="C14" s="503"/>
      <c r="D14" s="503"/>
      <c r="E14" s="503"/>
      <c r="F14" s="503"/>
      <c r="G14" s="503"/>
      <c r="H14" s="503"/>
      <c r="I14" s="503"/>
      <c r="J14" s="503"/>
      <c r="K14" s="503"/>
      <c r="L14" s="503"/>
      <c r="M14" s="518"/>
      <c r="P14" s="502" t="s">
        <v>84</v>
      </c>
      <c r="Q14" s="503"/>
      <c r="R14" s="503"/>
      <c r="S14" s="503"/>
      <c r="T14" s="503"/>
      <c r="U14" s="503"/>
      <c r="V14" s="503"/>
      <c r="W14" s="503"/>
      <c r="X14" s="503"/>
      <c r="Y14" s="503"/>
      <c r="Z14" s="503"/>
      <c r="AA14" s="503"/>
      <c r="AB14" s="503"/>
      <c r="AC14" s="503"/>
      <c r="AD14" s="518"/>
      <c r="AE14" s="358"/>
      <c r="AF14" s="358"/>
      <c r="AG14" s="502" t="s">
        <v>84</v>
      </c>
      <c r="AH14" s="503"/>
      <c r="AI14" s="503"/>
      <c r="AJ14" s="503"/>
      <c r="AK14" s="503"/>
      <c r="AL14" s="503"/>
      <c r="AM14" s="503"/>
      <c r="AN14" s="503"/>
      <c r="AO14" s="503"/>
      <c r="AP14" s="503"/>
      <c r="AQ14" s="503"/>
      <c r="AR14" s="503"/>
      <c r="AS14" s="503"/>
      <c r="AT14" s="503"/>
      <c r="AU14" s="518"/>
    </row>
    <row r="15" spans="1:64" s="242" customFormat="1" x14ac:dyDescent="0.35">
      <c r="A15" s="419"/>
      <c r="B15" s="412" t="s">
        <v>85</v>
      </c>
      <c r="C15" s="496" t="s">
        <v>13</v>
      </c>
      <c r="D15" s="496"/>
      <c r="E15" s="424" t="s">
        <v>14</v>
      </c>
      <c r="F15" s="361" t="s">
        <v>171</v>
      </c>
      <c r="G15" s="412" t="s">
        <v>68</v>
      </c>
      <c r="H15" s="422" t="s">
        <v>151</v>
      </c>
      <c r="I15" s="412" t="s">
        <v>80</v>
      </c>
      <c r="J15" s="412" t="s">
        <v>81</v>
      </c>
      <c r="K15" s="422" t="s">
        <v>82</v>
      </c>
      <c r="L15" s="412" t="s">
        <v>150</v>
      </c>
      <c r="M15" s="259" t="s">
        <v>18</v>
      </c>
      <c r="N15" s="413"/>
      <c r="P15" s="522" t="s">
        <v>85</v>
      </c>
      <c r="Q15" s="496"/>
      <c r="R15" s="496"/>
      <c r="S15" s="496" t="s">
        <v>13</v>
      </c>
      <c r="T15" s="496"/>
      <c r="U15" s="424" t="s">
        <v>14</v>
      </c>
      <c r="V15" s="424" t="s">
        <v>171</v>
      </c>
      <c r="W15" s="424" t="s">
        <v>68</v>
      </c>
      <c r="X15" s="260" t="s">
        <v>151</v>
      </c>
      <c r="Y15" s="424" t="s">
        <v>80</v>
      </c>
      <c r="Z15" s="424" t="s">
        <v>81</v>
      </c>
      <c r="AA15" s="260" t="s">
        <v>82</v>
      </c>
      <c r="AB15" s="424" t="s">
        <v>150</v>
      </c>
      <c r="AC15" s="260" t="s">
        <v>18</v>
      </c>
      <c r="AD15" s="267" t="s">
        <v>114</v>
      </c>
      <c r="AE15" s="413"/>
      <c r="AF15" s="413"/>
      <c r="AG15" s="522" t="s">
        <v>85</v>
      </c>
      <c r="AH15" s="496"/>
      <c r="AI15" s="496"/>
      <c r="AJ15" s="496" t="s">
        <v>13</v>
      </c>
      <c r="AK15" s="496"/>
      <c r="AL15" s="424" t="s">
        <v>14</v>
      </c>
      <c r="AM15" s="424" t="s">
        <v>171</v>
      </c>
      <c r="AN15" s="424" t="s">
        <v>68</v>
      </c>
      <c r="AO15" s="260" t="s">
        <v>151</v>
      </c>
      <c r="AP15" s="424" t="s">
        <v>80</v>
      </c>
      <c r="AQ15" s="424" t="s">
        <v>81</v>
      </c>
      <c r="AR15" s="260" t="s">
        <v>82</v>
      </c>
      <c r="AS15" s="424" t="s">
        <v>150</v>
      </c>
      <c r="AT15" s="260" t="s">
        <v>213</v>
      </c>
      <c r="AU15" s="267" t="s">
        <v>110</v>
      </c>
    </row>
    <row r="16" spans="1:64" x14ac:dyDescent="0.35">
      <c r="A16" s="415">
        <v>1</v>
      </c>
      <c r="B16" s="420"/>
      <c r="C16" s="491"/>
      <c r="D16" s="491"/>
      <c r="E16" s="409"/>
      <c r="F16" s="234">
        <v>0</v>
      </c>
      <c r="G16" s="234">
        <v>0</v>
      </c>
      <c r="H16" s="235">
        <f>SUM(F16:G16)</f>
        <v>0</v>
      </c>
      <c r="I16" s="234">
        <v>0</v>
      </c>
      <c r="J16" s="234">
        <v>0</v>
      </c>
      <c r="K16" s="235">
        <f>SUM(I16:J16)</f>
        <v>0</v>
      </c>
      <c r="L16" s="234">
        <v>0</v>
      </c>
      <c r="M16" s="236">
        <f>SUM(H16, K16, L16)</f>
        <v>0</v>
      </c>
      <c r="N16" s="222"/>
      <c r="P16" s="191">
        <v>1</v>
      </c>
      <c r="Q16" s="617"/>
      <c r="R16" s="617"/>
      <c r="S16" s="491"/>
      <c r="T16" s="491"/>
      <c r="U16" s="409"/>
      <c r="V16" s="234">
        <v>0</v>
      </c>
      <c r="W16" s="234">
        <v>0</v>
      </c>
      <c r="X16" s="295">
        <f>SUM(V16:W16)</f>
        <v>0</v>
      </c>
      <c r="Y16" s="234">
        <v>0</v>
      </c>
      <c r="Z16" s="234">
        <v>0</v>
      </c>
      <c r="AA16" s="295">
        <f>SUM(Y16:Z16)</f>
        <v>0</v>
      </c>
      <c r="AB16" s="234">
        <v>0</v>
      </c>
      <c r="AC16" s="295">
        <f>SUM(X16, AA16, AB16)</f>
        <v>0</v>
      </c>
      <c r="AD16" s="296">
        <f>M16-AC16</f>
        <v>0</v>
      </c>
      <c r="AE16" s="222"/>
      <c r="AF16" s="222"/>
      <c r="AG16" s="191">
        <v>1</v>
      </c>
      <c r="AH16" s="617"/>
      <c r="AI16" s="617"/>
      <c r="AJ16" s="491"/>
      <c r="AK16" s="491"/>
      <c r="AL16" s="409"/>
      <c r="AM16" s="234">
        <v>0</v>
      </c>
      <c r="AN16" s="234">
        <v>0</v>
      </c>
      <c r="AO16" s="277">
        <f>SUM(AM16:AN16)</f>
        <v>0</v>
      </c>
      <c r="AP16" s="234">
        <v>0</v>
      </c>
      <c r="AQ16" s="234">
        <v>0</v>
      </c>
      <c r="AR16" s="277">
        <f>SUM(AP16:AQ16)</f>
        <v>0</v>
      </c>
      <c r="AS16" s="234">
        <v>0</v>
      </c>
      <c r="AT16" s="277">
        <f>SUM(AO16, AR16, AS16)</f>
        <v>0</v>
      </c>
      <c r="AU16" s="278">
        <f>IF($S$73&lt;&gt;0, AC16-AT16, M16-AT16)</f>
        <v>0</v>
      </c>
    </row>
    <row r="17" spans="1:48" x14ac:dyDescent="0.35">
      <c r="A17" s="415">
        <v>2</v>
      </c>
      <c r="B17" s="420"/>
      <c r="C17" s="491"/>
      <c r="D17" s="491"/>
      <c r="E17" s="409"/>
      <c r="F17" s="234">
        <v>0</v>
      </c>
      <c r="G17" s="234">
        <v>0</v>
      </c>
      <c r="H17" s="235">
        <f t="shared" ref="H17:H22" si="0">SUM(F17:G17)</f>
        <v>0</v>
      </c>
      <c r="I17" s="234">
        <v>0</v>
      </c>
      <c r="J17" s="234">
        <v>0</v>
      </c>
      <c r="K17" s="235">
        <f t="shared" ref="K17:K22" si="1">SUM(I17:J17)</f>
        <v>0</v>
      </c>
      <c r="L17" s="234">
        <v>0</v>
      </c>
      <c r="M17" s="236">
        <f t="shared" ref="M17:M22" si="2">SUM(H17, K17, L17)</f>
        <v>0</v>
      </c>
      <c r="N17" s="222"/>
      <c r="P17" s="191">
        <v>2</v>
      </c>
      <c r="Q17" s="617"/>
      <c r="R17" s="617"/>
      <c r="S17" s="491"/>
      <c r="T17" s="491"/>
      <c r="U17" s="409"/>
      <c r="V17" s="234">
        <v>0</v>
      </c>
      <c r="W17" s="234">
        <v>0</v>
      </c>
      <c r="X17" s="295">
        <f t="shared" ref="X17:X22" si="3">SUM(V17:W17)</f>
        <v>0</v>
      </c>
      <c r="Y17" s="234">
        <v>0</v>
      </c>
      <c r="Z17" s="234">
        <v>0</v>
      </c>
      <c r="AA17" s="295">
        <f t="shared" ref="AA17:AA22" si="4">SUM(Y17:Z17)</f>
        <v>0</v>
      </c>
      <c r="AB17" s="234">
        <v>0</v>
      </c>
      <c r="AC17" s="295">
        <f t="shared" ref="AC17:AC22" si="5">SUM(X17, AA17, AB17)</f>
        <v>0</v>
      </c>
      <c r="AD17" s="296">
        <f>M17-AC17</f>
        <v>0</v>
      </c>
      <c r="AE17" s="222"/>
      <c r="AF17" s="222"/>
      <c r="AG17" s="191">
        <v>2</v>
      </c>
      <c r="AH17" s="617"/>
      <c r="AI17" s="617"/>
      <c r="AJ17" s="491"/>
      <c r="AK17" s="491"/>
      <c r="AL17" s="409"/>
      <c r="AM17" s="234">
        <v>0</v>
      </c>
      <c r="AN17" s="234">
        <v>0</v>
      </c>
      <c r="AO17" s="277">
        <f t="shared" ref="AO17:AO22" si="6">SUM(AM17:AN17)</f>
        <v>0</v>
      </c>
      <c r="AP17" s="234">
        <v>0</v>
      </c>
      <c r="AQ17" s="234">
        <v>0</v>
      </c>
      <c r="AR17" s="277">
        <f t="shared" ref="AR17:AR22" si="7">SUM(AP17:AQ17)</f>
        <v>0</v>
      </c>
      <c r="AS17" s="234">
        <v>0</v>
      </c>
      <c r="AT17" s="277">
        <f t="shared" ref="AT17:AT22" si="8">SUM(AO17, AR17, AS17)</f>
        <v>0</v>
      </c>
      <c r="AU17" s="278">
        <f t="shared" ref="AU17:AU23" si="9">IF($S$73&lt;&gt;0, AC17-AT17, M17-AT17)</f>
        <v>0</v>
      </c>
    </row>
    <row r="18" spans="1:48" x14ac:dyDescent="0.35">
      <c r="A18" s="415">
        <v>3</v>
      </c>
      <c r="B18" s="420"/>
      <c r="C18" s="491"/>
      <c r="D18" s="491"/>
      <c r="E18" s="409"/>
      <c r="F18" s="234">
        <v>0</v>
      </c>
      <c r="G18" s="234">
        <v>0</v>
      </c>
      <c r="H18" s="235">
        <f t="shared" si="0"/>
        <v>0</v>
      </c>
      <c r="I18" s="234">
        <v>0</v>
      </c>
      <c r="J18" s="234">
        <v>0</v>
      </c>
      <c r="K18" s="235">
        <f t="shared" si="1"/>
        <v>0</v>
      </c>
      <c r="L18" s="234">
        <v>0</v>
      </c>
      <c r="M18" s="236">
        <f>SUM(H18, K18, L18)</f>
        <v>0</v>
      </c>
      <c r="N18" s="222"/>
      <c r="P18" s="191">
        <v>3</v>
      </c>
      <c r="Q18" s="617"/>
      <c r="R18" s="617"/>
      <c r="S18" s="491"/>
      <c r="T18" s="491"/>
      <c r="U18" s="409"/>
      <c r="V18" s="234">
        <v>0</v>
      </c>
      <c r="W18" s="234">
        <v>0</v>
      </c>
      <c r="X18" s="295">
        <f t="shared" si="3"/>
        <v>0</v>
      </c>
      <c r="Y18" s="234">
        <v>0</v>
      </c>
      <c r="Z18" s="234">
        <v>0</v>
      </c>
      <c r="AA18" s="295">
        <f t="shared" si="4"/>
        <v>0</v>
      </c>
      <c r="AB18" s="234">
        <v>0</v>
      </c>
      <c r="AC18" s="295">
        <f t="shared" si="5"/>
        <v>0</v>
      </c>
      <c r="AD18" s="296">
        <f>M18-AC18</f>
        <v>0</v>
      </c>
      <c r="AE18" s="222"/>
      <c r="AF18" s="222"/>
      <c r="AG18" s="191">
        <v>3</v>
      </c>
      <c r="AH18" s="617"/>
      <c r="AI18" s="617"/>
      <c r="AJ18" s="491"/>
      <c r="AK18" s="491"/>
      <c r="AL18" s="409"/>
      <c r="AM18" s="234">
        <v>0</v>
      </c>
      <c r="AN18" s="234">
        <v>0</v>
      </c>
      <c r="AO18" s="277">
        <f t="shared" si="6"/>
        <v>0</v>
      </c>
      <c r="AP18" s="234">
        <v>0</v>
      </c>
      <c r="AQ18" s="234">
        <v>0</v>
      </c>
      <c r="AR18" s="277">
        <f t="shared" si="7"/>
        <v>0</v>
      </c>
      <c r="AS18" s="234">
        <v>0</v>
      </c>
      <c r="AT18" s="277">
        <f t="shared" si="8"/>
        <v>0</v>
      </c>
      <c r="AU18" s="278">
        <f t="shared" si="9"/>
        <v>0</v>
      </c>
    </row>
    <row r="19" spans="1:48" x14ac:dyDescent="0.35">
      <c r="A19" s="415">
        <v>4</v>
      </c>
      <c r="B19" s="420"/>
      <c r="C19" s="491"/>
      <c r="D19" s="491"/>
      <c r="E19" s="409"/>
      <c r="F19" s="234">
        <v>0</v>
      </c>
      <c r="G19" s="234">
        <v>0</v>
      </c>
      <c r="H19" s="235">
        <f>SUM(F19:G19)</f>
        <v>0</v>
      </c>
      <c r="I19" s="234">
        <v>0</v>
      </c>
      <c r="J19" s="234">
        <v>0</v>
      </c>
      <c r="K19" s="235">
        <f>SUM(I19:J19)</f>
        <v>0</v>
      </c>
      <c r="L19" s="234">
        <v>0</v>
      </c>
      <c r="M19" s="236">
        <f>SUM(H19, K19, L19)</f>
        <v>0</v>
      </c>
      <c r="N19" s="222"/>
      <c r="P19" s="191">
        <v>4</v>
      </c>
      <c r="Q19" s="617"/>
      <c r="R19" s="617"/>
      <c r="S19" s="491"/>
      <c r="T19" s="491"/>
      <c r="U19" s="409"/>
      <c r="V19" s="234">
        <v>0</v>
      </c>
      <c r="W19" s="234">
        <v>0</v>
      </c>
      <c r="X19" s="295">
        <f t="shared" si="3"/>
        <v>0</v>
      </c>
      <c r="Y19" s="234">
        <v>0</v>
      </c>
      <c r="Z19" s="234">
        <v>0</v>
      </c>
      <c r="AA19" s="295">
        <f t="shared" si="4"/>
        <v>0</v>
      </c>
      <c r="AB19" s="234">
        <v>0</v>
      </c>
      <c r="AC19" s="295">
        <f t="shared" si="5"/>
        <v>0</v>
      </c>
      <c r="AD19" s="296">
        <f>M19-AC19</f>
        <v>0</v>
      </c>
      <c r="AE19" s="222"/>
      <c r="AF19" s="222"/>
      <c r="AG19" s="191">
        <v>4</v>
      </c>
      <c r="AH19" s="617"/>
      <c r="AI19" s="617"/>
      <c r="AJ19" s="491"/>
      <c r="AK19" s="491"/>
      <c r="AL19" s="409"/>
      <c r="AM19" s="234">
        <v>0</v>
      </c>
      <c r="AN19" s="234">
        <v>0</v>
      </c>
      <c r="AO19" s="277">
        <f t="shared" si="6"/>
        <v>0</v>
      </c>
      <c r="AP19" s="234">
        <v>0</v>
      </c>
      <c r="AQ19" s="234">
        <v>0</v>
      </c>
      <c r="AR19" s="277">
        <f t="shared" si="7"/>
        <v>0</v>
      </c>
      <c r="AS19" s="234">
        <v>0</v>
      </c>
      <c r="AT19" s="277">
        <f t="shared" si="8"/>
        <v>0</v>
      </c>
      <c r="AU19" s="278">
        <f t="shared" si="9"/>
        <v>0</v>
      </c>
    </row>
    <row r="20" spans="1:48" x14ac:dyDescent="0.35">
      <c r="A20" s="415">
        <v>5</v>
      </c>
      <c r="B20" s="420"/>
      <c r="C20" s="491"/>
      <c r="D20" s="491"/>
      <c r="E20" s="409"/>
      <c r="F20" s="234">
        <v>0</v>
      </c>
      <c r="G20" s="234">
        <v>0</v>
      </c>
      <c r="H20" s="235">
        <f t="shared" si="0"/>
        <v>0</v>
      </c>
      <c r="I20" s="234">
        <v>0</v>
      </c>
      <c r="J20" s="234">
        <v>0</v>
      </c>
      <c r="K20" s="235">
        <f t="shared" si="1"/>
        <v>0</v>
      </c>
      <c r="L20" s="234">
        <v>0</v>
      </c>
      <c r="M20" s="236">
        <f t="shared" si="2"/>
        <v>0</v>
      </c>
      <c r="N20" s="222"/>
      <c r="P20" s="191">
        <v>5</v>
      </c>
      <c r="Q20" s="617"/>
      <c r="R20" s="617"/>
      <c r="S20" s="491"/>
      <c r="T20" s="491"/>
      <c r="U20" s="409"/>
      <c r="V20" s="234">
        <v>0</v>
      </c>
      <c r="W20" s="234">
        <v>0</v>
      </c>
      <c r="X20" s="295">
        <f t="shared" si="3"/>
        <v>0</v>
      </c>
      <c r="Y20" s="234">
        <v>0</v>
      </c>
      <c r="Z20" s="234">
        <v>0</v>
      </c>
      <c r="AA20" s="295">
        <f t="shared" si="4"/>
        <v>0</v>
      </c>
      <c r="AB20" s="234">
        <v>0</v>
      </c>
      <c r="AC20" s="295">
        <f t="shared" si="5"/>
        <v>0</v>
      </c>
      <c r="AD20" s="296">
        <f t="shared" ref="AD20:AD24" si="10">M20-AC20</f>
        <v>0</v>
      </c>
      <c r="AE20" s="222"/>
      <c r="AF20" s="222"/>
      <c r="AG20" s="191">
        <v>5</v>
      </c>
      <c r="AH20" s="617"/>
      <c r="AI20" s="617"/>
      <c r="AJ20" s="491"/>
      <c r="AK20" s="491"/>
      <c r="AL20" s="409"/>
      <c r="AM20" s="234">
        <v>0</v>
      </c>
      <c r="AN20" s="234">
        <v>0</v>
      </c>
      <c r="AO20" s="277">
        <f t="shared" si="6"/>
        <v>0</v>
      </c>
      <c r="AP20" s="234">
        <v>0</v>
      </c>
      <c r="AQ20" s="234">
        <v>0</v>
      </c>
      <c r="AR20" s="277">
        <f t="shared" si="7"/>
        <v>0</v>
      </c>
      <c r="AS20" s="234">
        <v>0</v>
      </c>
      <c r="AT20" s="277">
        <f t="shared" si="8"/>
        <v>0</v>
      </c>
      <c r="AU20" s="278">
        <f t="shared" si="9"/>
        <v>0</v>
      </c>
    </row>
    <row r="21" spans="1:48" x14ac:dyDescent="0.35">
      <c r="A21" s="415">
        <v>6</v>
      </c>
      <c r="B21" s="420"/>
      <c r="C21" s="491"/>
      <c r="D21" s="491"/>
      <c r="E21" s="409"/>
      <c r="F21" s="234">
        <v>0</v>
      </c>
      <c r="G21" s="234">
        <v>0</v>
      </c>
      <c r="H21" s="235">
        <f t="shared" si="0"/>
        <v>0</v>
      </c>
      <c r="I21" s="234">
        <v>0</v>
      </c>
      <c r="J21" s="234">
        <v>0</v>
      </c>
      <c r="K21" s="235">
        <f t="shared" si="1"/>
        <v>0</v>
      </c>
      <c r="L21" s="234">
        <v>0</v>
      </c>
      <c r="M21" s="236">
        <f t="shared" si="2"/>
        <v>0</v>
      </c>
      <c r="N21" s="222"/>
      <c r="P21" s="191">
        <v>6</v>
      </c>
      <c r="Q21" s="617"/>
      <c r="R21" s="617"/>
      <c r="S21" s="491"/>
      <c r="T21" s="491"/>
      <c r="U21" s="409"/>
      <c r="V21" s="234">
        <v>0</v>
      </c>
      <c r="W21" s="234">
        <v>0</v>
      </c>
      <c r="X21" s="295">
        <f t="shared" si="3"/>
        <v>0</v>
      </c>
      <c r="Y21" s="234">
        <v>0</v>
      </c>
      <c r="Z21" s="234">
        <v>0</v>
      </c>
      <c r="AA21" s="295">
        <f t="shared" si="4"/>
        <v>0</v>
      </c>
      <c r="AB21" s="234">
        <v>0</v>
      </c>
      <c r="AC21" s="295">
        <f t="shared" si="5"/>
        <v>0</v>
      </c>
      <c r="AD21" s="296">
        <f t="shared" si="10"/>
        <v>0</v>
      </c>
      <c r="AE21" s="222"/>
      <c r="AF21" s="222"/>
      <c r="AG21" s="191">
        <v>6</v>
      </c>
      <c r="AH21" s="617"/>
      <c r="AI21" s="617"/>
      <c r="AJ21" s="491"/>
      <c r="AK21" s="491"/>
      <c r="AL21" s="409"/>
      <c r="AM21" s="234">
        <v>0</v>
      </c>
      <c r="AN21" s="234">
        <v>0</v>
      </c>
      <c r="AO21" s="277">
        <f t="shared" si="6"/>
        <v>0</v>
      </c>
      <c r="AP21" s="234">
        <v>0</v>
      </c>
      <c r="AQ21" s="234">
        <v>0</v>
      </c>
      <c r="AR21" s="277">
        <f t="shared" si="7"/>
        <v>0</v>
      </c>
      <c r="AS21" s="234">
        <v>0</v>
      </c>
      <c r="AT21" s="277">
        <f t="shared" si="8"/>
        <v>0</v>
      </c>
      <c r="AU21" s="278">
        <f t="shared" si="9"/>
        <v>0</v>
      </c>
    </row>
    <row r="22" spans="1:48" x14ac:dyDescent="0.35">
      <c r="A22" s="620" t="s">
        <v>180</v>
      </c>
      <c r="B22" s="617"/>
      <c r="C22" s="532">
        <v>0</v>
      </c>
      <c r="D22" s="532"/>
      <c r="E22" s="409"/>
      <c r="F22" s="234">
        <v>0</v>
      </c>
      <c r="G22" s="234">
        <v>0</v>
      </c>
      <c r="H22" s="235">
        <f t="shared" si="0"/>
        <v>0</v>
      </c>
      <c r="I22" s="234">
        <v>0</v>
      </c>
      <c r="J22" s="234">
        <v>0</v>
      </c>
      <c r="K22" s="235">
        <f t="shared" si="1"/>
        <v>0</v>
      </c>
      <c r="L22" s="234">
        <v>0</v>
      </c>
      <c r="M22" s="236">
        <f t="shared" si="2"/>
        <v>0</v>
      </c>
      <c r="N22" s="222"/>
      <c r="P22" s="570" t="s">
        <v>180</v>
      </c>
      <c r="Q22" s="571"/>
      <c r="R22" s="571"/>
      <c r="S22" s="532">
        <v>0</v>
      </c>
      <c r="T22" s="532"/>
      <c r="U22" s="409"/>
      <c r="V22" s="234">
        <v>0</v>
      </c>
      <c r="W22" s="234">
        <v>0</v>
      </c>
      <c r="X22" s="295">
        <f t="shared" si="3"/>
        <v>0</v>
      </c>
      <c r="Y22" s="234">
        <v>0</v>
      </c>
      <c r="Z22" s="234">
        <v>0</v>
      </c>
      <c r="AA22" s="295">
        <f t="shared" si="4"/>
        <v>0</v>
      </c>
      <c r="AB22" s="234">
        <v>0</v>
      </c>
      <c r="AC22" s="295">
        <f t="shared" si="5"/>
        <v>0</v>
      </c>
      <c r="AD22" s="296">
        <f t="shared" si="10"/>
        <v>0</v>
      </c>
      <c r="AE22" s="222"/>
      <c r="AF22" s="222"/>
      <c r="AG22" s="570" t="s">
        <v>180</v>
      </c>
      <c r="AH22" s="571"/>
      <c r="AI22" s="571"/>
      <c r="AJ22" s="532">
        <v>0</v>
      </c>
      <c r="AK22" s="532"/>
      <c r="AL22" s="409"/>
      <c r="AM22" s="234">
        <v>0</v>
      </c>
      <c r="AN22" s="234">
        <v>0</v>
      </c>
      <c r="AO22" s="277">
        <f t="shared" si="6"/>
        <v>0</v>
      </c>
      <c r="AP22" s="234">
        <v>0</v>
      </c>
      <c r="AQ22" s="234">
        <v>0</v>
      </c>
      <c r="AR22" s="277">
        <f t="shared" si="7"/>
        <v>0</v>
      </c>
      <c r="AS22" s="234">
        <v>0</v>
      </c>
      <c r="AT22" s="277">
        <f t="shared" si="8"/>
        <v>0</v>
      </c>
      <c r="AU22" s="278">
        <f t="shared" si="9"/>
        <v>0</v>
      </c>
    </row>
    <row r="23" spans="1:48" ht="16" thickBot="1" x14ac:dyDescent="0.4">
      <c r="A23" s="509" t="s">
        <v>206</v>
      </c>
      <c r="B23" s="510"/>
      <c r="C23" s="497">
        <f>COUNTA(B16:B21)+C22</f>
        <v>0</v>
      </c>
      <c r="D23" s="497"/>
      <c r="E23" s="411"/>
      <c r="F23" s="250">
        <f>SUM(F16:F22)</f>
        <v>0</v>
      </c>
      <c r="G23" s="250">
        <f>SUM(G16:G22)</f>
        <v>0</v>
      </c>
      <c r="H23" s="250">
        <f t="shared" ref="H23:L23" si="11">SUM(H16:H22)</f>
        <v>0</v>
      </c>
      <c r="I23" s="250">
        <f>SUM(I16:I22)</f>
        <v>0</v>
      </c>
      <c r="J23" s="250">
        <f>SUM(J16:J22)</f>
        <v>0</v>
      </c>
      <c r="K23" s="250">
        <f t="shared" si="11"/>
        <v>0</v>
      </c>
      <c r="L23" s="250">
        <f t="shared" si="11"/>
        <v>0</v>
      </c>
      <c r="M23" s="237">
        <f>SUM(M16:M22)</f>
        <v>0</v>
      </c>
      <c r="N23" s="222"/>
      <c r="P23" s="566" t="s">
        <v>206</v>
      </c>
      <c r="Q23" s="567"/>
      <c r="R23" s="567"/>
      <c r="S23" s="498">
        <f>COUNTA(Q16:Q21)+S22</f>
        <v>0</v>
      </c>
      <c r="T23" s="498"/>
      <c r="U23" s="411"/>
      <c r="V23" s="293">
        <f>SUM(V16:V22)</f>
        <v>0</v>
      </c>
      <c r="W23" s="293">
        <f>SUM(W16:W22)</f>
        <v>0</v>
      </c>
      <c r="X23" s="293">
        <f t="shared" ref="X23:AA23" si="12">SUM(X16:X22)</f>
        <v>0</v>
      </c>
      <c r="Y23" s="293">
        <f t="shared" si="12"/>
        <v>0</v>
      </c>
      <c r="Z23" s="293">
        <f t="shared" si="12"/>
        <v>0</v>
      </c>
      <c r="AA23" s="293">
        <f t="shared" si="12"/>
        <v>0</v>
      </c>
      <c r="AB23" s="293">
        <f>SUM(AB16:AB22)</f>
        <v>0</v>
      </c>
      <c r="AC23" s="293">
        <f>SUM(AC16:AC22)</f>
        <v>0</v>
      </c>
      <c r="AD23" s="294">
        <f>SUM(AD16:AD22)</f>
        <v>0</v>
      </c>
      <c r="AE23" s="222"/>
      <c r="AF23" s="222"/>
      <c r="AG23" s="566" t="s">
        <v>206</v>
      </c>
      <c r="AH23" s="567"/>
      <c r="AI23" s="567"/>
      <c r="AJ23" s="543">
        <f>COUNTA(AH16:AH21)+AJ22</f>
        <v>0</v>
      </c>
      <c r="AK23" s="543"/>
      <c r="AL23" s="411"/>
      <c r="AM23" s="275">
        <f>SUM(AM16:AM22)</f>
        <v>0</v>
      </c>
      <c r="AN23" s="275">
        <f>SUM(AN16:AN22)</f>
        <v>0</v>
      </c>
      <c r="AO23" s="275">
        <f t="shared" ref="AO23:AS23" si="13">SUM(AO16:AO22)</f>
        <v>0</v>
      </c>
      <c r="AP23" s="275">
        <f t="shared" si="13"/>
        <v>0</v>
      </c>
      <c r="AQ23" s="275">
        <f t="shared" si="13"/>
        <v>0</v>
      </c>
      <c r="AR23" s="275">
        <f t="shared" si="13"/>
        <v>0</v>
      </c>
      <c r="AS23" s="275">
        <f t="shared" si="13"/>
        <v>0</v>
      </c>
      <c r="AT23" s="275">
        <f>SUM(AT16:AT22)</f>
        <v>0</v>
      </c>
      <c r="AU23" s="276">
        <f t="shared" si="9"/>
        <v>0</v>
      </c>
      <c r="AV23" s="358"/>
    </row>
    <row r="24" spans="1:48" ht="3.75" customHeight="1" thickBot="1" x14ac:dyDescent="0.4">
      <c r="F24" s="357"/>
      <c r="G24" s="357"/>
      <c r="AD24" s="246">
        <f t="shared" si="10"/>
        <v>0</v>
      </c>
      <c r="AE24" s="358"/>
      <c r="AF24" s="358"/>
    </row>
    <row r="25" spans="1:48" x14ac:dyDescent="0.35">
      <c r="A25" s="502" t="s">
        <v>186</v>
      </c>
      <c r="B25" s="503"/>
      <c r="C25" s="503"/>
      <c r="D25" s="503"/>
      <c r="E25" s="503"/>
      <c r="F25" s="503"/>
      <c r="G25" s="503"/>
      <c r="H25" s="503"/>
      <c r="I25" s="503"/>
      <c r="J25" s="503"/>
      <c r="K25" s="503"/>
      <c r="L25" s="503"/>
      <c r="M25" s="518"/>
      <c r="P25" s="502" t="s">
        <v>186</v>
      </c>
      <c r="Q25" s="503"/>
      <c r="R25" s="503"/>
      <c r="S25" s="503"/>
      <c r="T25" s="503"/>
      <c r="U25" s="503"/>
      <c r="V25" s="503"/>
      <c r="W25" s="503"/>
      <c r="X25" s="503"/>
      <c r="Y25" s="503"/>
      <c r="Z25" s="503"/>
      <c r="AA25" s="503"/>
      <c r="AB25" s="503"/>
      <c r="AC25" s="503"/>
      <c r="AD25" s="418"/>
      <c r="AE25" s="358"/>
      <c r="AF25" s="358"/>
      <c r="AG25" s="502" t="s">
        <v>186</v>
      </c>
      <c r="AH25" s="503"/>
      <c r="AI25" s="503"/>
      <c r="AJ25" s="503"/>
      <c r="AK25" s="503"/>
      <c r="AL25" s="503"/>
      <c r="AM25" s="503"/>
      <c r="AN25" s="503"/>
      <c r="AO25" s="503"/>
      <c r="AP25" s="503"/>
      <c r="AQ25" s="503"/>
      <c r="AR25" s="503"/>
      <c r="AS25" s="503"/>
      <c r="AT25" s="503"/>
      <c r="AU25" s="418"/>
    </row>
    <row r="26" spans="1:48" s="242" customFormat="1" ht="31.5" customHeight="1" x14ac:dyDescent="0.35">
      <c r="A26" s="534" t="s">
        <v>188</v>
      </c>
      <c r="B26" s="533"/>
      <c r="C26" s="533" t="s">
        <v>13</v>
      </c>
      <c r="D26" s="533"/>
      <c r="E26" s="424" t="s">
        <v>14</v>
      </c>
      <c r="F26" s="412" t="s">
        <v>171</v>
      </c>
      <c r="G26" s="412" t="s">
        <v>68</v>
      </c>
      <c r="H26" s="422" t="s">
        <v>151</v>
      </c>
      <c r="I26" s="412" t="s">
        <v>80</v>
      </c>
      <c r="J26" s="412" t="s">
        <v>81</v>
      </c>
      <c r="K26" s="422" t="s">
        <v>82</v>
      </c>
      <c r="L26" s="412" t="s">
        <v>150</v>
      </c>
      <c r="M26" s="259" t="s">
        <v>18</v>
      </c>
      <c r="N26" s="413"/>
      <c r="P26" s="534" t="s">
        <v>188</v>
      </c>
      <c r="Q26" s="533"/>
      <c r="R26" s="533"/>
      <c r="S26" s="533" t="s">
        <v>13</v>
      </c>
      <c r="T26" s="533"/>
      <c r="U26" s="424" t="s">
        <v>14</v>
      </c>
      <c r="V26" s="424" t="s">
        <v>171</v>
      </c>
      <c r="W26" s="424" t="s">
        <v>68</v>
      </c>
      <c r="X26" s="260" t="s">
        <v>151</v>
      </c>
      <c r="Y26" s="424" t="s">
        <v>80</v>
      </c>
      <c r="Z26" s="424" t="s">
        <v>81</v>
      </c>
      <c r="AA26" s="260" t="s">
        <v>82</v>
      </c>
      <c r="AB26" s="424" t="s">
        <v>150</v>
      </c>
      <c r="AC26" s="260" t="s">
        <v>18</v>
      </c>
      <c r="AD26" s="267" t="s">
        <v>114</v>
      </c>
      <c r="AE26" s="413"/>
      <c r="AF26" s="413"/>
      <c r="AG26" s="534" t="s">
        <v>188</v>
      </c>
      <c r="AH26" s="533"/>
      <c r="AI26" s="533"/>
      <c r="AJ26" s="533" t="s">
        <v>13</v>
      </c>
      <c r="AK26" s="533"/>
      <c r="AL26" s="424" t="s">
        <v>14</v>
      </c>
      <c r="AM26" s="424" t="s">
        <v>171</v>
      </c>
      <c r="AN26" s="424" t="s">
        <v>68</v>
      </c>
      <c r="AO26" s="260" t="s">
        <v>151</v>
      </c>
      <c r="AP26" s="424" t="s">
        <v>80</v>
      </c>
      <c r="AQ26" s="424" t="s">
        <v>81</v>
      </c>
      <c r="AR26" s="260" t="s">
        <v>82</v>
      </c>
      <c r="AS26" s="424" t="s">
        <v>150</v>
      </c>
      <c r="AT26" s="260" t="s">
        <v>213</v>
      </c>
      <c r="AU26" s="267" t="s">
        <v>110</v>
      </c>
    </row>
    <row r="27" spans="1:48" x14ac:dyDescent="0.35">
      <c r="A27" s="495">
        <v>0</v>
      </c>
      <c r="B27" s="491"/>
      <c r="C27" s="496" t="s">
        <v>19</v>
      </c>
      <c r="D27" s="496"/>
      <c r="E27" s="409"/>
      <c r="F27" s="234">
        <v>0</v>
      </c>
      <c r="G27" s="234">
        <v>0</v>
      </c>
      <c r="H27" s="235">
        <f>SUM(F27:G27)</f>
        <v>0</v>
      </c>
      <c r="I27" s="234">
        <v>0</v>
      </c>
      <c r="J27" s="234">
        <v>0</v>
      </c>
      <c r="K27" s="235">
        <f>SUM(I27:J27)</f>
        <v>0</v>
      </c>
      <c r="L27" s="234">
        <v>0</v>
      </c>
      <c r="M27" s="236">
        <f>SUM(H27, K27, L27)</f>
        <v>0</v>
      </c>
      <c r="N27" s="223"/>
      <c r="P27" s="495">
        <v>0</v>
      </c>
      <c r="Q27" s="491"/>
      <c r="R27" s="491"/>
      <c r="S27" s="496" t="s">
        <v>19</v>
      </c>
      <c r="T27" s="496"/>
      <c r="U27" s="423"/>
      <c r="V27" s="234">
        <v>0</v>
      </c>
      <c r="W27" s="234">
        <v>0</v>
      </c>
      <c r="X27" s="295">
        <f>SUM(V27:W27)</f>
        <v>0</v>
      </c>
      <c r="Y27" s="234">
        <v>0</v>
      </c>
      <c r="Z27" s="234">
        <v>0</v>
      </c>
      <c r="AA27" s="295">
        <f>SUM(Y27:Z27)</f>
        <v>0</v>
      </c>
      <c r="AB27" s="234">
        <v>0</v>
      </c>
      <c r="AC27" s="295">
        <f>SUM(X27, AA27, AB27)</f>
        <v>0</v>
      </c>
      <c r="AD27" s="296">
        <f>M27-AC27</f>
        <v>0</v>
      </c>
      <c r="AE27" s="223"/>
      <c r="AF27" s="223"/>
      <c r="AG27" s="495">
        <v>0</v>
      </c>
      <c r="AH27" s="491"/>
      <c r="AI27" s="491"/>
      <c r="AJ27" s="496" t="s">
        <v>19</v>
      </c>
      <c r="AK27" s="496"/>
      <c r="AL27" s="423"/>
      <c r="AM27" s="234">
        <v>0</v>
      </c>
      <c r="AN27" s="234">
        <v>0</v>
      </c>
      <c r="AO27" s="277">
        <f>SUM(AM27:AN27)</f>
        <v>0</v>
      </c>
      <c r="AP27" s="234">
        <v>0</v>
      </c>
      <c r="AQ27" s="234">
        <v>0</v>
      </c>
      <c r="AR27" s="277">
        <f>SUM(AP27:AQ27)</f>
        <v>0</v>
      </c>
      <c r="AS27" s="234">
        <v>0</v>
      </c>
      <c r="AT27" s="277">
        <f>SUM(AO27, AR27, AS27)</f>
        <v>0</v>
      </c>
      <c r="AU27" s="278">
        <f t="shared" ref="AU27:AU32" si="14">IF($S$73&lt;&gt;0, AC27-AT27, M27-AT27)</f>
        <v>0</v>
      </c>
    </row>
    <row r="28" spans="1:48" x14ac:dyDescent="0.35">
      <c r="A28" s="495">
        <v>0</v>
      </c>
      <c r="B28" s="491"/>
      <c r="C28" s="496" t="s">
        <v>20</v>
      </c>
      <c r="D28" s="496"/>
      <c r="E28" s="409"/>
      <c r="F28" s="234">
        <v>0</v>
      </c>
      <c r="G28" s="234">
        <v>0</v>
      </c>
      <c r="H28" s="235">
        <f t="shared" ref="H28:H31" si="15">SUM(F28:G28)</f>
        <v>0</v>
      </c>
      <c r="I28" s="234">
        <v>0</v>
      </c>
      <c r="J28" s="234">
        <v>0</v>
      </c>
      <c r="K28" s="235">
        <f t="shared" ref="K28:K31" si="16">SUM(I28:J28)</f>
        <v>0</v>
      </c>
      <c r="L28" s="234">
        <v>0</v>
      </c>
      <c r="M28" s="236">
        <f t="shared" ref="M28:M31" si="17">SUM(H28, K28, L28)</f>
        <v>0</v>
      </c>
      <c r="N28" s="223"/>
      <c r="P28" s="495">
        <v>0</v>
      </c>
      <c r="Q28" s="491"/>
      <c r="R28" s="491"/>
      <c r="S28" s="496" t="s">
        <v>20</v>
      </c>
      <c r="T28" s="496"/>
      <c r="U28" s="423"/>
      <c r="V28" s="234">
        <v>0</v>
      </c>
      <c r="W28" s="234">
        <v>0</v>
      </c>
      <c r="X28" s="295">
        <f t="shared" ref="X28:X31" si="18">SUM(V28:W28)</f>
        <v>0</v>
      </c>
      <c r="Y28" s="234">
        <v>0</v>
      </c>
      <c r="Z28" s="234">
        <v>0</v>
      </c>
      <c r="AA28" s="295">
        <f t="shared" ref="AA28:AA31" si="19">SUM(Y28:Z28)</f>
        <v>0</v>
      </c>
      <c r="AB28" s="234">
        <v>0</v>
      </c>
      <c r="AC28" s="295">
        <f t="shared" ref="AC28:AC31" si="20">SUM(X28, AA28, AB28)</f>
        <v>0</v>
      </c>
      <c r="AD28" s="296">
        <f t="shared" ref="AD28:AD31" si="21">M28-AC28</f>
        <v>0</v>
      </c>
      <c r="AE28" s="223"/>
      <c r="AF28" s="223"/>
      <c r="AG28" s="495">
        <v>0</v>
      </c>
      <c r="AH28" s="491"/>
      <c r="AI28" s="491"/>
      <c r="AJ28" s="496" t="s">
        <v>20</v>
      </c>
      <c r="AK28" s="496"/>
      <c r="AL28" s="423"/>
      <c r="AM28" s="234">
        <v>0</v>
      </c>
      <c r="AN28" s="234">
        <v>0</v>
      </c>
      <c r="AO28" s="277">
        <f t="shared" ref="AO28:AO31" si="22">SUM(AM28:AN28)</f>
        <v>0</v>
      </c>
      <c r="AP28" s="234">
        <v>0</v>
      </c>
      <c r="AQ28" s="234">
        <v>0</v>
      </c>
      <c r="AR28" s="277">
        <f t="shared" ref="AR28:AR31" si="23">SUM(AP28:AQ28)</f>
        <v>0</v>
      </c>
      <c r="AS28" s="234">
        <v>0</v>
      </c>
      <c r="AT28" s="277">
        <f t="shared" ref="AT28:AT31" si="24">SUM(AO28, AR28, AS28)</f>
        <v>0</v>
      </c>
      <c r="AU28" s="278">
        <f t="shared" si="14"/>
        <v>0</v>
      </c>
    </row>
    <row r="29" spans="1:48" x14ac:dyDescent="0.35">
      <c r="A29" s="495">
        <v>0</v>
      </c>
      <c r="B29" s="491"/>
      <c r="C29" s="496" t="s">
        <v>21</v>
      </c>
      <c r="D29" s="496"/>
      <c r="E29" s="409"/>
      <c r="F29" s="234">
        <v>0</v>
      </c>
      <c r="G29" s="234">
        <v>0</v>
      </c>
      <c r="H29" s="235">
        <f>SUM(F29:G29)</f>
        <v>0</v>
      </c>
      <c r="I29" s="234">
        <v>0</v>
      </c>
      <c r="J29" s="234">
        <v>0</v>
      </c>
      <c r="K29" s="235">
        <f t="shared" si="16"/>
        <v>0</v>
      </c>
      <c r="L29" s="234">
        <v>0</v>
      </c>
      <c r="M29" s="236">
        <f t="shared" si="17"/>
        <v>0</v>
      </c>
      <c r="N29" s="223"/>
      <c r="P29" s="495">
        <v>0</v>
      </c>
      <c r="Q29" s="491"/>
      <c r="R29" s="491"/>
      <c r="S29" s="496" t="s">
        <v>21</v>
      </c>
      <c r="T29" s="496"/>
      <c r="U29" s="423"/>
      <c r="V29" s="234">
        <v>0</v>
      </c>
      <c r="W29" s="234">
        <v>0</v>
      </c>
      <c r="X29" s="295">
        <f t="shared" si="18"/>
        <v>0</v>
      </c>
      <c r="Y29" s="234">
        <v>0</v>
      </c>
      <c r="Z29" s="234">
        <v>0</v>
      </c>
      <c r="AA29" s="295">
        <f t="shared" si="19"/>
        <v>0</v>
      </c>
      <c r="AB29" s="234">
        <v>0</v>
      </c>
      <c r="AC29" s="295">
        <f t="shared" si="20"/>
        <v>0</v>
      </c>
      <c r="AD29" s="296">
        <f t="shared" si="21"/>
        <v>0</v>
      </c>
      <c r="AE29" s="223"/>
      <c r="AF29" s="223"/>
      <c r="AG29" s="495">
        <v>0</v>
      </c>
      <c r="AH29" s="491"/>
      <c r="AI29" s="491"/>
      <c r="AJ29" s="496" t="s">
        <v>21</v>
      </c>
      <c r="AK29" s="496"/>
      <c r="AL29" s="423"/>
      <c r="AM29" s="234">
        <v>0</v>
      </c>
      <c r="AN29" s="234">
        <v>0</v>
      </c>
      <c r="AO29" s="277">
        <f t="shared" si="22"/>
        <v>0</v>
      </c>
      <c r="AP29" s="234">
        <v>0</v>
      </c>
      <c r="AQ29" s="234">
        <v>0</v>
      </c>
      <c r="AR29" s="277">
        <f t="shared" si="23"/>
        <v>0</v>
      </c>
      <c r="AS29" s="234">
        <v>0</v>
      </c>
      <c r="AT29" s="277">
        <f t="shared" si="24"/>
        <v>0</v>
      </c>
      <c r="AU29" s="278">
        <f t="shared" si="14"/>
        <v>0</v>
      </c>
    </row>
    <row r="30" spans="1:48" x14ac:dyDescent="0.35">
      <c r="A30" s="495">
        <v>0</v>
      </c>
      <c r="B30" s="491"/>
      <c r="C30" s="496" t="s">
        <v>22</v>
      </c>
      <c r="D30" s="496"/>
      <c r="E30" s="409"/>
      <c r="F30" s="234">
        <v>0</v>
      </c>
      <c r="G30" s="234">
        <v>0</v>
      </c>
      <c r="H30" s="235">
        <f t="shared" si="15"/>
        <v>0</v>
      </c>
      <c r="I30" s="234">
        <v>0</v>
      </c>
      <c r="J30" s="234">
        <v>0</v>
      </c>
      <c r="K30" s="235">
        <f t="shared" si="16"/>
        <v>0</v>
      </c>
      <c r="L30" s="234">
        <v>0</v>
      </c>
      <c r="M30" s="236">
        <f t="shared" si="17"/>
        <v>0</v>
      </c>
      <c r="N30" s="223"/>
      <c r="P30" s="495">
        <v>0</v>
      </c>
      <c r="Q30" s="491"/>
      <c r="R30" s="491"/>
      <c r="S30" s="496" t="s">
        <v>22</v>
      </c>
      <c r="T30" s="496"/>
      <c r="U30" s="423"/>
      <c r="V30" s="234">
        <v>0</v>
      </c>
      <c r="W30" s="234">
        <v>0</v>
      </c>
      <c r="X30" s="295">
        <f t="shared" si="18"/>
        <v>0</v>
      </c>
      <c r="Y30" s="234">
        <v>0</v>
      </c>
      <c r="Z30" s="234">
        <v>0</v>
      </c>
      <c r="AA30" s="295">
        <f t="shared" si="19"/>
        <v>0</v>
      </c>
      <c r="AB30" s="234">
        <v>0</v>
      </c>
      <c r="AC30" s="295">
        <f t="shared" si="20"/>
        <v>0</v>
      </c>
      <c r="AD30" s="296">
        <f t="shared" si="21"/>
        <v>0</v>
      </c>
      <c r="AE30" s="223"/>
      <c r="AF30" s="223"/>
      <c r="AG30" s="495">
        <v>0</v>
      </c>
      <c r="AH30" s="491"/>
      <c r="AI30" s="491"/>
      <c r="AJ30" s="496" t="s">
        <v>22</v>
      </c>
      <c r="AK30" s="496"/>
      <c r="AL30" s="423"/>
      <c r="AM30" s="234">
        <v>0</v>
      </c>
      <c r="AN30" s="234">
        <v>0</v>
      </c>
      <c r="AO30" s="277">
        <f t="shared" si="22"/>
        <v>0</v>
      </c>
      <c r="AP30" s="234">
        <v>0</v>
      </c>
      <c r="AQ30" s="234">
        <v>0</v>
      </c>
      <c r="AR30" s="277">
        <f t="shared" si="23"/>
        <v>0</v>
      </c>
      <c r="AS30" s="234">
        <v>0</v>
      </c>
      <c r="AT30" s="277">
        <f>SUM(AO30, AR30, AS30)</f>
        <v>0</v>
      </c>
      <c r="AU30" s="278">
        <f t="shared" si="14"/>
        <v>0</v>
      </c>
    </row>
    <row r="31" spans="1:48" x14ac:dyDescent="0.35">
      <c r="A31" s="495">
        <v>0</v>
      </c>
      <c r="B31" s="491"/>
      <c r="C31" s="491" t="s">
        <v>23</v>
      </c>
      <c r="D31" s="491"/>
      <c r="E31" s="409"/>
      <c r="F31" s="234">
        <v>0</v>
      </c>
      <c r="G31" s="234">
        <v>0</v>
      </c>
      <c r="H31" s="235">
        <f t="shared" si="15"/>
        <v>0</v>
      </c>
      <c r="I31" s="234">
        <v>0</v>
      </c>
      <c r="J31" s="234">
        <v>0</v>
      </c>
      <c r="K31" s="235">
        <f t="shared" si="16"/>
        <v>0</v>
      </c>
      <c r="L31" s="234">
        <v>0</v>
      </c>
      <c r="M31" s="236">
        <f t="shared" si="17"/>
        <v>0</v>
      </c>
      <c r="N31" s="223"/>
      <c r="P31" s="495">
        <v>0</v>
      </c>
      <c r="Q31" s="491"/>
      <c r="R31" s="491"/>
      <c r="S31" s="491" t="s">
        <v>23</v>
      </c>
      <c r="T31" s="491"/>
      <c r="U31" s="423"/>
      <c r="V31" s="234">
        <v>0</v>
      </c>
      <c r="W31" s="234">
        <v>0</v>
      </c>
      <c r="X31" s="295">
        <f t="shared" si="18"/>
        <v>0</v>
      </c>
      <c r="Y31" s="234">
        <v>0</v>
      </c>
      <c r="Z31" s="234">
        <v>0</v>
      </c>
      <c r="AA31" s="295">
        <f t="shared" si="19"/>
        <v>0</v>
      </c>
      <c r="AB31" s="234">
        <v>0</v>
      </c>
      <c r="AC31" s="295">
        <f t="shared" si="20"/>
        <v>0</v>
      </c>
      <c r="AD31" s="296">
        <f t="shared" si="21"/>
        <v>0</v>
      </c>
      <c r="AE31" s="223"/>
      <c r="AF31" s="223"/>
      <c r="AG31" s="495">
        <v>0</v>
      </c>
      <c r="AH31" s="491"/>
      <c r="AI31" s="491"/>
      <c r="AJ31" s="491" t="s">
        <v>23</v>
      </c>
      <c r="AK31" s="491"/>
      <c r="AL31" s="423"/>
      <c r="AM31" s="234">
        <v>0</v>
      </c>
      <c r="AN31" s="234">
        <v>0</v>
      </c>
      <c r="AO31" s="277">
        <f t="shared" si="22"/>
        <v>0</v>
      </c>
      <c r="AP31" s="234">
        <v>0</v>
      </c>
      <c r="AQ31" s="234">
        <v>0</v>
      </c>
      <c r="AR31" s="277">
        <f t="shared" si="23"/>
        <v>0</v>
      </c>
      <c r="AS31" s="234">
        <v>0</v>
      </c>
      <c r="AT31" s="277">
        <f t="shared" si="24"/>
        <v>0</v>
      </c>
      <c r="AU31" s="278">
        <f t="shared" si="14"/>
        <v>0</v>
      </c>
    </row>
    <row r="32" spans="1:48" ht="16" thickBot="1" x14ac:dyDescent="0.4">
      <c r="A32" s="493" t="s">
        <v>181</v>
      </c>
      <c r="B32" s="494"/>
      <c r="C32" s="497">
        <f>SUM(A27:B31)</f>
        <v>0</v>
      </c>
      <c r="D32" s="497"/>
      <c r="E32" s="411"/>
      <c r="F32" s="250">
        <f>SUM(F27:F31)</f>
        <v>0</v>
      </c>
      <c r="G32" s="250">
        <f t="shared" ref="G32:L32" si="25">SUM(G27:G31)</f>
        <v>0</v>
      </c>
      <c r="H32" s="250">
        <f t="shared" si="25"/>
        <v>0</v>
      </c>
      <c r="I32" s="250">
        <f t="shared" si="25"/>
        <v>0</v>
      </c>
      <c r="J32" s="250">
        <f t="shared" si="25"/>
        <v>0</v>
      </c>
      <c r="K32" s="250">
        <f t="shared" si="25"/>
        <v>0</v>
      </c>
      <c r="L32" s="250">
        <f t="shared" si="25"/>
        <v>0</v>
      </c>
      <c r="M32" s="237">
        <f>SUM(M27:M31)</f>
        <v>0</v>
      </c>
      <c r="N32" s="223"/>
      <c r="P32" s="493" t="s">
        <v>181</v>
      </c>
      <c r="Q32" s="494"/>
      <c r="R32" s="494"/>
      <c r="S32" s="498">
        <f>SUM(P27:R31)</f>
        <v>0</v>
      </c>
      <c r="T32" s="498"/>
      <c r="U32" s="411"/>
      <c r="V32" s="293">
        <f>SUM(V27:V31)</f>
        <v>0</v>
      </c>
      <c r="W32" s="293">
        <f t="shared" ref="W32:AD32" si="26">SUM(W27:W31)</f>
        <v>0</v>
      </c>
      <c r="X32" s="293">
        <f t="shared" si="26"/>
        <v>0</v>
      </c>
      <c r="Y32" s="293">
        <f>SUM(Y27:Y31)</f>
        <v>0</v>
      </c>
      <c r="Z32" s="293">
        <f t="shared" si="26"/>
        <v>0</v>
      </c>
      <c r="AA32" s="293">
        <f t="shared" si="26"/>
        <v>0</v>
      </c>
      <c r="AB32" s="293">
        <f t="shared" si="26"/>
        <v>0</v>
      </c>
      <c r="AC32" s="293">
        <f t="shared" si="26"/>
        <v>0</v>
      </c>
      <c r="AD32" s="294">
        <f t="shared" si="26"/>
        <v>0</v>
      </c>
      <c r="AE32" s="223"/>
      <c r="AF32" s="223"/>
      <c r="AG32" s="493" t="s">
        <v>181</v>
      </c>
      <c r="AH32" s="494"/>
      <c r="AI32" s="494"/>
      <c r="AJ32" s="543">
        <f>SUM(AG27:AI31)</f>
        <v>0</v>
      </c>
      <c r="AK32" s="543"/>
      <c r="AL32" s="411"/>
      <c r="AM32" s="275">
        <f>SUM(AM27:AM31)</f>
        <v>0</v>
      </c>
      <c r="AN32" s="275">
        <f t="shared" ref="AN32:AR32" si="27">SUM(AN27:AN31)</f>
        <v>0</v>
      </c>
      <c r="AO32" s="275">
        <f t="shared" si="27"/>
        <v>0</v>
      </c>
      <c r="AP32" s="275">
        <f t="shared" si="27"/>
        <v>0</v>
      </c>
      <c r="AQ32" s="275">
        <f t="shared" si="27"/>
        <v>0</v>
      </c>
      <c r="AR32" s="275">
        <f t="shared" si="27"/>
        <v>0</v>
      </c>
      <c r="AS32" s="275">
        <f>SUM(AS27:AS31)</f>
        <v>0</v>
      </c>
      <c r="AT32" s="275">
        <f>SUM(AT27:AT31)</f>
        <v>0</v>
      </c>
      <c r="AU32" s="276">
        <f t="shared" si="14"/>
        <v>0</v>
      </c>
    </row>
    <row r="33" spans="1:47" s="358" customFormat="1" ht="3.75" customHeight="1" thickBot="1" x14ac:dyDescent="0.4">
      <c r="A33" s="499"/>
      <c r="B33" s="499"/>
      <c r="C33" s="499"/>
      <c r="D33" s="499"/>
      <c r="E33" s="499"/>
      <c r="F33" s="499"/>
      <c r="G33" s="499"/>
      <c r="H33" s="499"/>
      <c r="I33" s="499"/>
      <c r="J33" s="499"/>
      <c r="K33" s="499"/>
      <c r="L33" s="499"/>
      <c r="M33" s="499"/>
      <c r="N33" s="223"/>
      <c r="P33" s="499"/>
      <c r="Q33" s="499"/>
      <c r="R33" s="499"/>
      <c r="S33" s="499"/>
      <c r="T33" s="499"/>
      <c r="U33" s="499"/>
      <c r="V33" s="499"/>
      <c r="W33" s="499"/>
      <c r="X33" s="499"/>
      <c r="Y33" s="499"/>
      <c r="Z33" s="499"/>
      <c r="AA33" s="499"/>
      <c r="AB33" s="499"/>
      <c r="AC33" s="499"/>
      <c r="AD33" s="499"/>
      <c r="AE33" s="223"/>
      <c r="AF33" s="223"/>
      <c r="AG33" s="499"/>
      <c r="AH33" s="499"/>
      <c r="AI33" s="499"/>
      <c r="AJ33" s="499"/>
      <c r="AK33" s="499"/>
      <c r="AL33" s="499"/>
      <c r="AM33" s="499"/>
      <c r="AN33" s="499"/>
      <c r="AO33" s="499"/>
      <c r="AP33" s="499"/>
      <c r="AQ33" s="499"/>
      <c r="AR33" s="499"/>
      <c r="AS33" s="499"/>
      <c r="AT33" s="499"/>
      <c r="AU33" s="499"/>
    </row>
    <row r="34" spans="1:47" ht="16" thickBot="1" x14ac:dyDescent="0.4">
      <c r="A34" s="514" t="s">
        <v>187</v>
      </c>
      <c r="B34" s="515"/>
      <c r="C34" s="515"/>
      <c r="D34" s="515"/>
      <c r="E34" s="515"/>
      <c r="F34" s="241">
        <f>SUM(F32, F23)</f>
        <v>0</v>
      </c>
      <c r="G34" s="241">
        <f t="shared" ref="G34:L34" si="28">SUM(G32, G23)</f>
        <v>0</v>
      </c>
      <c r="H34" s="241">
        <f>SUM(H32, H23)</f>
        <v>0</v>
      </c>
      <c r="I34" s="241">
        <f>SUM(I32, I23)</f>
        <v>0</v>
      </c>
      <c r="J34" s="241">
        <f t="shared" si="28"/>
        <v>0</v>
      </c>
      <c r="K34" s="241">
        <f>SUM(K32, K23)</f>
        <v>0</v>
      </c>
      <c r="L34" s="241">
        <f t="shared" si="28"/>
        <v>0</v>
      </c>
      <c r="M34" s="240">
        <f>SUM(M32, M23)</f>
        <v>0</v>
      </c>
      <c r="N34" s="223"/>
      <c r="P34" s="500" t="s">
        <v>187</v>
      </c>
      <c r="Q34" s="501"/>
      <c r="R34" s="501"/>
      <c r="S34" s="501"/>
      <c r="T34" s="501"/>
      <c r="U34" s="501"/>
      <c r="V34" s="297">
        <f>SUM(V32, V23)</f>
        <v>0</v>
      </c>
      <c r="W34" s="297">
        <f t="shared" ref="W34" si="29">SUM(W32, W23)</f>
        <v>0</v>
      </c>
      <c r="X34" s="297">
        <f>SUM(X32, X23)</f>
        <v>0</v>
      </c>
      <c r="Y34" s="297">
        <f>SUM(Y32, Y23)</f>
        <v>0</v>
      </c>
      <c r="Z34" s="297">
        <f t="shared" ref="Z34:AB34" si="30">SUM(Z32, Z23)</f>
        <v>0</v>
      </c>
      <c r="AA34" s="297">
        <f t="shared" si="30"/>
        <v>0</v>
      </c>
      <c r="AB34" s="297">
        <f t="shared" si="30"/>
        <v>0</v>
      </c>
      <c r="AC34" s="297">
        <f>SUM(AC32, AC23)</f>
        <v>0</v>
      </c>
      <c r="AD34" s="298">
        <f>SUM(AD32, AD23)</f>
        <v>0</v>
      </c>
      <c r="AE34" s="223"/>
      <c r="AF34" s="223"/>
      <c r="AG34" s="500" t="s">
        <v>187</v>
      </c>
      <c r="AH34" s="501"/>
      <c r="AI34" s="501"/>
      <c r="AJ34" s="501"/>
      <c r="AK34" s="501"/>
      <c r="AL34" s="501"/>
      <c r="AM34" s="279">
        <f>SUM(AM32, AM23)</f>
        <v>0</v>
      </c>
      <c r="AN34" s="279">
        <f t="shared" ref="AN34" si="31">SUM(AN32, AN23)</f>
        <v>0</v>
      </c>
      <c r="AO34" s="279">
        <f>SUM(AO32, AO23)</f>
        <v>0</v>
      </c>
      <c r="AP34" s="279">
        <f t="shared" ref="AP34:AS34" si="32">SUM(AP32, AP23)</f>
        <v>0</v>
      </c>
      <c r="AQ34" s="279">
        <f t="shared" si="32"/>
        <v>0</v>
      </c>
      <c r="AR34" s="279">
        <f t="shared" si="32"/>
        <v>0</v>
      </c>
      <c r="AS34" s="279">
        <f t="shared" si="32"/>
        <v>0</v>
      </c>
      <c r="AT34" s="279">
        <f>SUM(AT32, AT23)</f>
        <v>0</v>
      </c>
      <c r="AU34" s="280">
        <f>SUM(AU32, AU23)</f>
        <v>0</v>
      </c>
    </row>
    <row r="35" spans="1:47" ht="15.75" customHeight="1" thickBot="1" x14ac:dyDescent="0.4">
      <c r="F35" s="357"/>
      <c r="G35" s="357"/>
      <c r="AE35" s="358"/>
      <c r="AF35" s="358"/>
    </row>
    <row r="36" spans="1:47" x14ac:dyDescent="0.35">
      <c r="A36" s="502" t="s">
        <v>98</v>
      </c>
      <c r="B36" s="503"/>
      <c r="C36" s="503"/>
      <c r="D36" s="503"/>
      <c r="E36" s="503"/>
      <c r="F36" s="503"/>
      <c r="G36" s="503"/>
      <c r="H36" s="503"/>
      <c r="I36" s="503"/>
      <c r="J36" s="503"/>
      <c r="K36" s="503"/>
      <c r="L36" s="503"/>
      <c r="M36" s="518"/>
      <c r="P36" s="502" t="s">
        <v>98</v>
      </c>
      <c r="Q36" s="503"/>
      <c r="R36" s="503"/>
      <c r="S36" s="503"/>
      <c r="T36" s="503"/>
      <c r="U36" s="503"/>
      <c r="V36" s="503"/>
      <c r="W36" s="503"/>
      <c r="X36" s="503"/>
      <c r="Y36" s="503"/>
      <c r="Z36" s="503"/>
      <c r="AA36" s="503"/>
      <c r="AB36" s="503"/>
      <c r="AC36" s="503"/>
      <c r="AD36" s="418"/>
      <c r="AE36" s="358"/>
      <c r="AF36" s="358"/>
      <c r="AG36" s="502" t="s">
        <v>98</v>
      </c>
      <c r="AH36" s="503"/>
      <c r="AI36" s="503"/>
      <c r="AJ36" s="503"/>
      <c r="AK36" s="503"/>
      <c r="AL36" s="503"/>
      <c r="AM36" s="503"/>
      <c r="AN36" s="503"/>
      <c r="AO36" s="503"/>
      <c r="AP36" s="503"/>
      <c r="AQ36" s="503"/>
      <c r="AR36" s="503"/>
      <c r="AS36" s="503"/>
      <c r="AT36" s="503"/>
      <c r="AU36" s="418"/>
    </row>
    <row r="37" spans="1:47" s="242" customFormat="1" ht="15.65" customHeight="1" x14ac:dyDescent="0.35">
      <c r="A37" s="530" t="s">
        <v>24</v>
      </c>
      <c r="B37" s="531"/>
      <c r="C37" s="531"/>
      <c r="D37" s="531"/>
      <c r="E37" s="531"/>
      <c r="F37" s="531"/>
      <c r="G37" s="531"/>
      <c r="H37" s="531"/>
      <c r="I37" s="531"/>
      <c r="J37" s="424" t="s">
        <v>17</v>
      </c>
      <c r="K37" s="424" t="s">
        <v>15</v>
      </c>
      <c r="L37" s="424" t="s">
        <v>16</v>
      </c>
      <c r="M37" s="259" t="s">
        <v>18</v>
      </c>
      <c r="N37" s="413"/>
      <c r="P37" s="530" t="s">
        <v>24</v>
      </c>
      <c r="Q37" s="531"/>
      <c r="R37" s="531"/>
      <c r="S37" s="531"/>
      <c r="T37" s="531"/>
      <c r="U37" s="531"/>
      <c r="V37" s="531"/>
      <c r="W37" s="531"/>
      <c r="X37" s="531"/>
      <c r="Y37" s="531"/>
      <c r="Z37" s="328" t="s">
        <v>77</v>
      </c>
      <c r="AA37" s="424" t="s">
        <v>15</v>
      </c>
      <c r="AB37" s="424" t="s">
        <v>16</v>
      </c>
      <c r="AC37" s="422" t="s">
        <v>18</v>
      </c>
      <c r="AD37" s="267" t="s">
        <v>114</v>
      </c>
      <c r="AE37" s="413"/>
      <c r="AF37" s="413"/>
      <c r="AG37" s="530" t="s">
        <v>24</v>
      </c>
      <c r="AH37" s="531"/>
      <c r="AI37" s="531"/>
      <c r="AJ37" s="531"/>
      <c r="AK37" s="531"/>
      <c r="AL37" s="531"/>
      <c r="AM37" s="531"/>
      <c r="AN37" s="531"/>
      <c r="AO37" s="531"/>
      <c r="AP37" s="531"/>
      <c r="AQ37" s="328" t="s">
        <v>211</v>
      </c>
      <c r="AR37" s="424" t="s">
        <v>15</v>
      </c>
      <c r="AS37" s="424" t="s">
        <v>16</v>
      </c>
      <c r="AT37" s="422" t="s">
        <v>213</v>
      </c>
      <c r="AU37" s="267" t="s">
        <v>110</v>
      </c>
    </row>
    <row r="38" spans="1:47" x14ac:dyDescent="0.35">
      <c r="A38" s="415">
        <v>1</v>
      </c>
      <c r="B38" s="491"/>
      <c r="C38" s="491"/>
      <c r="D38" s="491"/>
      <c r="E38" s="491"/>
      <c r="F38" s="491"/>
      <c r="G38" s="491"/>
      <c r="H38" s="491"/>
      <c r="I38" s="491"/>
      <c r="J38" s="234">
        <v>0</v>
      </c>
      <c r="K38" s="234">
        <v>0</v>
      </c>
      <c r="L38" s="234">
        <v>0</v>
      </c>
      <c r="M38" s="236">
        <f>SUM(J38:L38)</f>
        <v>0</v>
      </c>
      <c r="N38" s="223"/>
      <c r="P38" s="415">
        <v>1</v>
      </c>
      <c r="Q38" s="496"/>
      <c r="R38" s="496"/>
      <c r="S38" s="496"/>
      <c r="T38" s="496"/>
      <c r="U38" s="496"/>
      <c r="V38" s="496"/>
      <c r="W38" s="496"/>
      <c r="X38" s="496"/>
      <c r="Y38" s="496"/>
      <c r="Z38" s="234">
        <v>0</v>
      </c>
      <c r="AA38" s="234">
        <v>0</v>
      </c>
      <c r="AB38" s="234">
        <v>0</v>
      </c>
      <c r="AC38" s="295">
        <f>SUM(Z38:AB38)</f>
        <v>0</v>
      </c>
      <c r="AD38" s="296">
        <f>M38-AC38</f>
        <v>0</v>
      </c>
      <c r="AE38" s="223"/>
      <c r="AF38" s="223"/>
      <c r="AG38" s="415">
        <v>1</v>
      </c>
      <c r="AH38" s="496"/>
      <c r="AI38" s="496"/>
      <c r="AJ38" s="496"/>
      <c r="AK38" s="496"/>
      <c r="AL38" s="496"/>
      <c r="AM38" s="496"/>
      <c r="AN38" s="496"/>
      <c r="AO38" s="496"/>
      <c r="AP38" s="496"/>
      <c r="AQ38" s="234">
        <v>0</v>
      </c>
      <c r="AR38" s="234">
        <v>0</v>
      </c>
      <c r="AS38" s="234">
        <v>0</v>
      </c>
      <c r="AT38" s="277">
        <f>SUM(AQ38:AS38)</f>
        <v>0</v>
      </c>
      <c r="AU38" s="278">
        <f>IF($S$73&lt;&gt;0, AC38-AT38, M38-AT38)</f>
        <v>0</v>
      </c>
    </row>
    <row r="39" spans="1:47" x14ac:dyDescent="0.35">
      <c r="A39" s="415">
        <v>2</v>
      </c>
      <c r="B39" s="492"/>
      <c r="C39" s="492"/>
      <c r="D39" s="492"/>
      <c r="E39" s="492"/>
      <c r="F39" s="492"/>
      <c r="G39" s="492"/>
      <c r="H39" s="492"/>
      <c r="I39" s="492"/>
      <c r="J39" s="234">
        <v>0</v>
      </c>
      <c r="K39" s="234">
        <v>0</v>
      </c>
      <c r="L39" s="234">
        <v>0</v>
      </c>
      <c r="M39" s="236">
        <f>SUM(J39:L39)</f>
        <v>0</v>
      </c>
      <c r="N39" s="223"/>
      <c r="P39" s="415">
        <v>2</v>
      </c>
      <c r="Q39" s="496"/>
      <c r="R39" s="496"/>
      <c r="S39" s="496"/>
      <c r="T39" s="496"/>
      <c r="U39" s="496"/>
      <c r="V39" s="496"/>
      <c r="W39" s="496"/>
      <c r="X39" s="496"/>
      <c r="Y39" s="496"/>
      <c r="Z39" s="234">
        <v>0</v>
      </c>
      <c r="AA39" s="234">
        <v>0</v>
      </c>
      <c r="AB39" s="234">
        <v>0</v>
      </c>
      <c r="AC39" s="295">
        <f t="shared" ref="AC39:AC40" si="33">SUM(Z39:AB39)</f>
        <v>0</v>
      </c>
      <c r="AD39" s="296">
        <f t="shared" ref="AD39:AD40" si="34">M39-AC39</f>
        <v>0</v>
      </c>
      <c r="AE39" s="223"/>
      <c r="AF39" s="223"/>
      <c r="AG39" s="415">
        <v>2</v>
      </c>
      <c r="AH39" s="496"/>
      <c r="AI39" s="496"/>
      <c r="AJ39" s="496"/>
      <c r="AK39" s="496"/>
      <c r="AL39" s="496"/>
      <c r="AM39" s="496"/>
      <c r="AN39" s="496"/>
      <c r="AO39" s="496"/>
      <c r="AP39" s="496"/>
      <c r="AQ39" s="234">
        <v>0</v>
      </c>
      <c r="AR39" s="234">
        <v>0</v>
      </c>
      <c r="AS39" s="234">
        <v>0</v>
      </c>
      <c r="AT39" s="277">
        <f>SUM(AQ39:AS39)</f>
        <v>0</v>
      </c>
      <c r="AU39" s="278">
        <f>IF($S$73&lt;&gt;0, AC39-AT39, M39-AT39)</f>
        <v>0</v>
      </c>
    </row>
    <row r="40" spans="1:47" x14ac:dyDescent="0.35">
      <c r="A40" s="415">
        <v>3</v>
      </c>
      <c r="B40" s="492"/>
      <c r="C40" s="492"/>
      <c r="D40" s="492"/>
      <c r="E40" s="492"/>
      <c r="F40" s="492"/>
      <c r="G40" s="492"/>
      <c r="H40" s="492"/>
      <c r="I40" s="492"/>
      <c r="J40" s="234">
        <v>0</v>
      </c>
      <c r="K40" s="234">
        <v>0</v>
      </c>
      <c r="L40" s="234">
        <v>0</v>
      </c>
      <c r="M40" s="236">
        <f>SUM(J40:L40)</f>
        <v>0</v>
      </c>
      <c r="N40" s="223"/>
      <c r="P40" s="415">
        <v>3</v>
      </c>
      <c r="Q40" s="496"/>
      <c r="R40" s="496"/>
      <c r="S40" s="496"/>
      <c r="T40" s="496"/>
      <c r="U40" s="496"/>
      <c r="V40" s="496"/>
      <c r="W40" s="496"/>
      <c r="X40" s="496"/>
      <c r="Y40" s="496"/>
      <c r="Z40" s="234">
        <v>0</v>
      </c>
      <c r="AA40" s="234">
        <v>0</v>
      </c>
      <c r="AB40" s="234">
        <v>0</v>
      </c>
      <c r="AC40" s="295">
        <f t="shared" si="33"/>
        <v>0</v>
      </c>
      <c r="AD40" s="296">
        <f t="shared" si="34"/>
        <v>0</v>
      </c>
      <c r="AE40" s="223"/>
      <c r="AF40" s="223"/>
      <c r="AG40" s="415">
        <v>3</v>
      </c>
      <c r="AH40" s="496"/>
      <c r="AI40" s="496"/>
      <c r="AJ40" s="496"/>
      <c r="AK40" s="496"/>
      <c r="AL40" s="496"/>
      <c r="AM40" s="496"/>
      <c r="AN40" s="496"/>
      <c r="AO40" s="496"/>
      <c r="AP40" s="496"/>
      <c r="AQ40" s="234">
        <v>0</v>
      </c>
      <c r="AR40" s="234">
        <v>0</v>
      </c>
      <c r="AS40" s="234">
        <v>0</v>
      </c>
      <c r="AT40" s="277">
        <f t="shared" ref="AT40" si="35">SUM(AQ40:AS40)</f>
        <v>0</v>
      </c>
      <c r="AU40" s="278">
        <f>IF($S$73&lt;&gt;0, AC40-AT40, M40-AT40)</f>
        <v>0</v>
      </c>
    </row>
    <row r="41" spans="1:47" ht="16" thickBot="1" x14ac:dyDescent="0.4">
      <c r="A41" s="504" t="s">
        <v>25</v>
      </c>
      <c r="B41" s="505"/>
      <c r="C41" s="505"/>
      <c r="D41" s="505"/>
      <c r="E41" s="505"/>
      <c r="F41" s="505"/>
      <c r="G41" s="505"/>
      <c r="H41" s="505"/>
      <c r="I41" s="505"/>
      <c r="J41" s="250">
        <f>SUM(J38:J40)</f>
        <v>0</v>
      </c>
      <c r="K41" s="250">
        <f t="shared" ref="K41:L41" si="36">SUM(K38:K40)</f>
        <v>0</v>
      </c>
      <c r="L41" s="250">
        <f t="shared" si="36"/>
        <v>0</v>
      </c>
      <c r="M41" s="237">
        <f>SUM(J41:L41)</f>
        <v>0</v>
      </c>
      <c r="N41" s="223"/>
      <c r="P41" s="504" t="s">
        <v>25</v>
      </c>
      <c r="Q41" s="505"/>
      <c r="R41" s="505"/>
      <c r="S41" s="505"/>
      <c r="T41" s="505"/>
      <c r="U41" s="505"/>
      <c r="V41" s="505"/>
      <c r="W41" s="505"/>
      <c r="X41" s="505"/>
      <c r="Y41" s="505"/>
      <c r="Z41" s="293">
        <f>SUM(Z38:Z40)</f>
        <v>0</v>
      </c>
      <c r="AA41" s="293">
        <f t="shared" ref="AA41:AC41" si="37">SUM(AA38:AA40)</f>
        <v>0</v>
      </c>
      <c r="AB41" s="293">
        <f>SUM(AB38:AB40)</f>
        <v>0</v>
      </c>
      <c r="AC41" s="293">
        <f t="shared" si="37"/>
        <v>0</v>
      </c>
      <c r="AD41" s="294">
        <f>SUM(AD38:AD40)</f>
        <v>0</v>
      </c>
      <c r="AE41" s="223"/>
      <c r="AF41" s="223"/>
      <c r="AG41" s="504" t="s">
        <v>25</v>
      </c>
      <c r="AH41" s="505"/>
      <c r="AI41" s="505"/>
      <c r="AJ41" s="505"/>
      <c r="AK41" s="505"/>
      <c r="AL41" s="505"/>
      <c r="AM41" s="505"/>
      <c r="AN41" s="505"/>
      <c r="AO41" s="505"/>
      <c r="AP41" s="505"/>
      <c r="AQ41" s="275">
        <f>SUM(AQ38:AQ40)</f>
        <v>0</v>
      </c>
      <c r="AR41" s="275">
        <f t="shared" ref="AR41:AU41" si="38">SUM(AR38:AR40)</f>
        <v>0</v>
      </c>
      <c r="AS41" s="275">
        <f t="shared" si="38"/>
        <v>0</v>
      </c>
      <c r="AT41" s="275">
        <f t="shared" si="38"/>
        <v>0</v>
      </c>
      <c r="AU41" s="276">
        <f t="shared" si="38"/>
        <v>0</v>
      </c>
    </row>
    <row r="42" spans="1:47" s="358" customFormat="1" ht="3.75" customHeight="1" thickBot="1" x14ac:dyDescent="0.4">
      <c r="A42" s="413"/>
      <c r="B42" s="413"/>
      <c r="C42" s="413"/>
      <c r="D42" s="413"/>
      <c r="E42" s="413"/>
      <c r="F42" s="413"/>
      <c r="G42" s="413"/>
      <c r="H42" s="413"/>
      <c r="I42" s="413"/>
      <c r="J42" s="246"/>
      <c r="K42" s="246"/>
      <c r="L42" s="246"/>
      <c r="M42" s="246"/>
      <c r="N42" s="223"/>
      <c r="Q42" s="413"/>
      <c r="R42" s="413"/>
      <c r="S42" s="413"/>
      <c r="T42" s="413"/>
      <c r="U42" s="413"/>
      <c r="V42" s="413"/>
      <c r="W42" s="413"/>
      <c r="X42" s="413"/>
      <c r="Y42" s="413"/>
      <c r="Z42" s="246"/>
      <c r="AA42" s="246"/>
      <c r="AB42" s="246"/>
      <c r="AC42" s="246"/>
      <c r="AD42" s="246"/>
      <c r="AE42" s="223"/>
      <c r="AF42" s="223"/>
      <c r="AH42" s="413"/>
      <c r="AI42" s="413"/>
      <c r="AJ42" s="413"/>
      <c r="AK42" s="413"/>
      <c r="AL42" s="413"/>
      <c r="AM42" s="413"/>
      <c r="AN42" s="413"/>
      <c r="AO42" s="413"/>
      <c r="AP42" s="413"/>
      <c r="AQ42" s="246"/>
      <c r="AR42" s="246"/>
      <c r="AS42" s="246"/>
      <c r="AT42" s="246"/>
      <c r="AU42" s="246"/>
    </row>
    <row r="43" spans="1:47" s="242" customFormat="1" x14ac:dyDescent="0.35">
      <c r="A43" s="502" t="s">
        <v>33</v>
      </c>
      <c r="B43" s="503"/>
      <c r="C43" s="503"/>
      <c r="D43" s="503"/>
      <c r="E43" s="503"/>
      <c r="F43" s="503"/>
      <c r="G43" s="503"/>
      <c r="H43" s="503"/>
      <c r="I43" s="503"/>
      <c r="J43" s="425" t="s">
        <v>17</v>
      </c>
      <c r="K43" s="425" t="s">
        <v>15</v>
      </c>
      <c r="L43" s="425" t="s">
        <v>16</v>
      </c>
      <c r="M43" s="418" t="s">
        <v>18</v>
      </c>
      <c r="N43" s="413"/>
      <c r="P43" s="502" t="s">
        <v>33</v>
      </c>
      <c r="Q43" s="503"/>
      <c r="R43" s="503"/>
      <c r="S43" s="503"/>
      <c r="T43" s="503"/>
      <c r="U43" s="503"/>
      <c r="V43" s="503"/>
      <c r="W43" s="503"/>
      <c r="X43" s="503"/>
      <c r="Y43" s="503"/>
      <c r="Z43" s="329" t="s">
        <v>77</v>
      </c>
      <c r="AA43" s="425" t="s">
        <v>15</v>
      </c>
      <c r="AB43" s="425" t="s">
        <v>16</v>
      </c>
      <c r="AC43" s="414" t="s">
        <v>18</v>
      </c>
      <c r="AD43" s="268" t="s">
        <v>114</v>
      </c>
      <c r="AE43" s="413"/>
      <c r="AF43" s="413"/>
      <c r="AG43" s="502" t="s">
        <v>33</v>
      </c>
      <c r="AH43" s="503"/>
      <c r="AI43" s="503"/>
      <c r="AJ43" s="503"/>
      <c r="AK43" s="503"/>
      <c r="AL43" s="503"/>
      <c r="AM43" s="503"/>
      <c r="AN43" s="503"/>
      <c r="AO43" s="503"/>
      <c r="AP43" s="503"/>
      <c r="AQ43" s="329" t="s">
        <v>211</v>
      </c>
      <c r="AR43" s="425" t="s">
        <v>15</v>
      </c>
      <c r="AS43" s="425" t="s">
        <v>16</v>
      </c>
      <c r="AT43" s="414" t="s">
        <v>213</v>
      </c>
      <c r="AU43" s="268" t="s">
        <v>110</v>
      </c>
    </row>
    <row r="44" spans="1:47" x14ac:dyDescent="0.35">
      <c r="A44" s="415">
        <v>1</v>
      </c>
      <c r="B44" s="492"/>
      <c r="C44" s="492"/>
      <c r="D44" s="492"/>
      <c r="E44" s="492"/>
      <c r="F44" s="492"/>
      <c r="G44" s="492"/>
      <c r="H44" s="492"/>
      <c r="I44" s="492"/>
      <c r="J44" s="234">
        <v>0</v>
      </c>
      <c r="K44" s="234">
        <v>0</v>
      </c>
      <c r="L44" s="234">
        <v>0</v>
      </c>
      <c r="M44" s="236">
        <f t="shared" ref="M44:M59" si="39">SUM(J44:L44)</f>
        <v>0</v>
      </c>
      <c r="N44" s="223"/>
      <c r="P44" s="415">
        <v>1</v>
      </c>
      <c r="Q44" s="496"/>
      <c r="R44" s="496"/>
      <c r="S44" s="496"/>
      <c r="T44" s="496"/>
      <c r="U44" s="496"/>
      <c r="V44" s="496"/>
      <c r="W44" s="496"/>
      <c r="X44" s="496"/>
      <c r="Y44" s="496"/>
      <c r="Z44" s="234">
        <v>0</v>
      </c>
      <c r="AA44" s="234">
        <v>0</v>
      </c>
      <c r="AB44" s="234">
        <v>0</v>
      </c>
      <c r="AC44" s="295">
        <f t="shared" ref="AC44:AC46" si="40">SUM(Z44:AB44)</f>
        <v>0</v>
      </c>
      <c r="AD44" s="296">
        <f>M44-AC44</f>
        <v>0</v>
      </c>
      <c r="AE44" s="223"/>
      <c r="AF44" s="223"/>
      <c r="AG44" s="415">
        <v>1</v>
      </c>
      <c r="AH44" s="496"/>
      <c r="AI44" s="496"/>
      <c r="AJ44" s="496"/>
      <c r="AK44" s="496"/>
      <c r="AL44" s="496"/>
      <c r="AM44" s="496"/>
      <c r="AN44" s="496"/>
      <c r="AO44" s="496"/>
      <c r="AP44" s="496"/>
      <c r="AQ44" s="234">
        <v>0</v>
      </c>
      <c r="AR44" s="234">
        <v>0</v>
      </c>
      <c r="AS44" s="234">
        <v>0</v>
      </c>
      <c r="AT44" s="277">
        <f t="shared" ref="AT44:AT46" si="41">SUM(AQ44:AS44)</f>
        <v>0</v>
      </c>
      <c r="AU44" s="278">
        <f>IF($S$73&lt;&gt;0, AC44-AT44, M44-AT44)</f>
        <v>0</v>
      </c>
    </row>
    <row r="45" spans="1:47" x14ac:dyDescent="0.35">
      <c r="A45" s="415">
        <v>2</v>
      </c>
      <c r="B45" s="492"/>
      <c r="C45" s="492"/>
      <c r="D45" s="492"/>
      <c r="E45" s="492"/>
      <c r="F45" s="492"/>
      <c r="G45" s="492"/>
      <c r="H45" s="492"/>
      <c r="I45" s="492"/>
      <c r="J45" s="234">
        <v>0</v>
      </c>
      <c r="K45" s="234">
        <v>0</v>
      </c>
      <c r="L45" s="234">
        <v>0</v>
      </c>
      <c r="M45" s="236">
        <f>SUM(J45:L45)</f>
        <v>0</v>
      </c>
      <c r="N45" s="223"/>
      <c r="P45" s="415">
        <v>2</v>
      </c>
      <c r="Q45" s="496"/>
      <c r="R45" s="496"/>
      <c r="S45" s="496"/>
      <c r="T45" s="496"/>
      <c r="U45" s="496"/>
      <c r="V45" s="496"/>
      <c r="W45" s="496"/>
      <c r="X45" s="496"/>
      <c r="Y45" s="496"/>
      <c r="Z45" s="234">
        <v>0</v>
      </c>
      <c r="AA45" s="234">
        <v>0</v>
      </c>
      <c r="AB45" s="234">
        <v>0</v>
      </c>
      <c r="AC45" s="295">
        <f t="shared" si="40"/>
        <v>0</v>
      </c>
      <c r="AD45" s="296">
        <f t="shared" ref="AD45:AD46" si="42">M45-AC45</f>
        <v>0</v>
      </c>
      <c r="AE45" s="223"/>
      <c r="AF45" s="223"/>
      <c r="AG45" s="415">
        <v>2</v>
      </c>
      <c r="AH45" s="496"/>
      <c r="AI45" s="496"/>
      <c r="AJ45" s="496"/>
      <c r="AK45" s="496"/>
      <c r="AL45" s="496"/>
      <c r="AM45" s="496"/>
      <c r="AN45" s="496"/>
      <c r="AO45" s="496"/>
      <c r="AP45" s="496"/>
      <c r="AQ45" s="234">
        <v>0</v>
      </c>
      <c r="AR45" s="234">
        <v>0</v>
      </c>
      <c r="AS45" s="234">
        <v>0</v>
      </c>
      <c r="AT45" s="277">
        <f t="shared" si="41"/>
        <v>0</v>
      </c>
      <c r="AU45" s="278">
        <f>IF($S$73&lt;&gt;0, AC45-AT45, M45-AT45)</f>
        <v>0</v>
      </c>
    </row>
    <row r="46" spans="1:47" x14ac:dyDescent="0.35">
      <c r="A46" s="415">
        <v>3</v>
      </c>
      <c r="B46" s="492"/>
      <c r="C46" s="492"/>
      <c r="D46" s="492"/>
      <c r="E46" s="492"/>
      <c r="F46" s="492"/>
      <c r="G46" s="492"/>
      <c r="H46" s="492"/>
      <c r="I46" s="492"/>
      <c r="J46" s="234">
        <v>0</v>
      </c>
      <c r="K46" s="234">
        <v>0</v>
      </c>
      <c r="L46" s="234">
        <v>0</v>
      </c>
      <c r="M46" s="236">
        <f>SUM(J46:L46)</f>
        <v>0</v>
      </c>
      <c r="N46" s="223"/>
      <c r="P46" s="415">
        <v>3</v>
      </c>
      <c r="Q46" s="496"/>
      <c r="R46" s="496"/>
      <c r="S46" s="496"/>
      <c r="T46" s="496"/>
      <c r="U46" s="496"/>
      <c r="V46" s="496"/>
      <c r="W46" s="496"/>
      <c r="X46" s="496"/>
      <c r="Y46" s="496"/>
      <c r="Z46" s="234">
        <v>0</v>
      </c>
      <c r="AA46" s="234">
        <v>0</v>
      </c>
      <c r="AB46" s="234">
        <v>0</v>
      </c>
      <c r="AC46" s="295">
        <f t="shared" si="40"/>
        <v>0</v>
      </c>
      <c r="AD46" s="296">
        <f t="shared" si="42"/>
        <v>0</v>
      </c>
      <c r="AE46" s="223"/>
      <c r="AF46" s="223"/>
      <c r="AG46" s="415">
        <v>3</v>
      </c>
      <c r="AH46" s="496"/>
      <c r="AI46" s="496"/>
      <c r="AJ46" s="496"/>
      <c r="AK46" s="496"/>
      <c r="AL46" s="496"/>
      <c r="AM46" s="496"/>
      <c r="AN46" s="496"/>
      <c r="AO46" s="496"/>
      <c r="AP46" s="496"/>
      <c r="AQ46" s="234">
        <v>0</v>
      </c>
      <c r="AR46" s="234">
        <v>0</v>
      </c>
      <c r="AS46" s="234">
        <v>0</v>
      </c>
      <c r="AT46" s="277">
        <f t="shared" si="41"/>
        <v>0</v>
      </c>
      <c r="AU46" s="278">
        <f>IF($S$73&lt;&gt;0, AC46-AT46, M46-AT46)</f>
        <v>0</v>
      </c>
    </row>
    <row r="47" spans="1:47" ht="16" thickBot="1" x14ac:dyDescent="0.4">
      <c r="A47" s="504" t="s">
        <v>26</v>
      </c>
      <c r="B47" s="505"/>
      <c r="C47" s="505"/>
      <c r="D47" s="505"/>
      <c r="E47" s="505"/>
      <c r="F47" s="505"/>
      <c r="G47" s="505"/>
      <c r="H47" s="505"/>
      <c r="I47" s="505"/>
      <c r="J47" s="250">
        <f>SUM(J44:J46)</f>
        <v>0</v>
      </c>
      <c r="K47" s="250">
        <f t="shared" ref="K47" si="43">SUM(K44:K46)</f>
        <v>0</v>
      </c>
      <c r="L47" s="250">
        <f>SUM(L44:L46)</f>
        <v>0</v>
      </c>
      <c r="M47" s="237">
        <f t="shared" si="39"/>
        <v>0</v>
      </c>
      <c r="N47" s="223"/>
      <c r="P47" s="504" t="s">
        <v>26</v>
      </c>
      <c r="Q47" s="505"/>
      <c r="R47" s="505"/>
      <c r="S47" s="505"/>
      <c r="T47" s="505"/>
      <c r="U47" s="505"/>
      <c r="V47" s="505"/>
      <c r="W47" s="505"/>
      <c r="X47" s="505"/>
      <c r="Y47" s="505"/>
      <c r="Z47" s="293">
        <f>SUM(Z44:Z46)</f>
        <v>0</v>
      </c>
      <c r="AA47" s="293">
        <f t="shared" ref="AA47:AC47" si="44">SUM(AA44:AA46)</f>
        <v>0</v>
      </c>
      <c r="AB47" s="293">
        <f t="shared" si="44"/>
        <v>0</v>
      </c>
      <c r="AC47" s="293">
        <f t="shared" si="44"/>
        <v>0</v>
      </c>
      <c r="AD47" s="294">
        <f>SUM(AD44:AD46)</f>
        <v>0</v>
      </c>
      <c r="AE47" s="223"/>
      <c r="AF47" s="223"/>
      <c r="AG47" s="504" t="s">
        <v>26</v>
      </c>
      <c r="AH47" s="505"/>
      <c r="AI47" s="505"/>
      <c r="AJ47" s="505"/>
      <c r="AK47" s="505"/>
      <c r="AL47" s="505"/>
      <c r="AM47" s="505"/>
      <c r="AN47" s="505"/>
      <c r="AO47" s="505"/>
      <c r="AP47" s="505"/>
      <c r="AQ47" s="275">
        <f>SUM(AQ44:AQ46)</f>
        <v>0</v>
      </c>
      <c r="AR47" s="275">
        <f t="shared" ref="AR47:AU47" si="45">SUM(AR44:AR46)</f>
        <v>0</v>
      </c>
      <c r="AS47" s="275">
        <f t="shared" si="45"/>
        <v>0</v>
      </c>
      <c r="AT47" s="275">
        <f t="shared" si="45"/>
        <v>0</v>
      </c>
      <c r="AU47" s="276">
        <f t="shared" si="45"/>
        <v>0</v>
      </c>
    </row>
    <row r="48" spans="1:47" s="358" customFormat="1" ht="3.75" customHeight="1" thickBot="1" x14ac:dyDescent="0.4">
      <c r="A48" s="413"/>
      <c r="B48" s="413"/>
      <c r="C48" s="413"/>
      <c r="D48" s="413"/>
      <c r="E48" s="413"/>
      <c r="F48" s="413"/>
      <c r="G48" s="413"/>
      <c r="H48" s="413"/>
      <c r="I48" s="413"/>
      <c r="J48" s="246"/>
      <c r="K48" s="246"/>
      <c r="L48" s="246"/>
      <c r="M48" s="246"/>
      <c r="N48" s="223"/>
      <c r="Q48" s="413"/>
      <c r="R48" s="413"/>
      <c r="S48" s="413"/>
      <c r="T48" s="413"/>
      <c r="U48" s="413"/>
      <c r="V48" s="413"/>
      <c r="W48" s="413"/>
      <c r="X48" s="413"/>
      <c r="Y48" s="413"/>
      <c r="Z48" s="246"/>
      <c r="AA48" s="246"/>
      <c r="AB48" s="246"/>
      <c r="AC48" s="246"/>
      <c r="AD48" s="246"/>
      <c r="AE48" s="223"/>
      <c r="AF48" s="223"/>
      <c r="AH48" s="413"/>
      <c r="AI48" s="413"/>
      <c r="AJ48" s="413"/>
      <c r="AK48" s="413"/>
      <c r="AL48" s="413"/>
      <c r="AM48" s="413"/>
      <c r="AN48" s="413"/>
      <c r="AO48" s="413"/>
      <c r="AP48" s="413"/>
      <c r="AQ48" s="246"/>
      <c r="AR48" s="246"/>
      <c r="AS48" s="246"/>
      <c r="AT48" s="246"/>
      <c r="AU48" s="246"/>
    </row>
    <row r="49" spans="1:47" s="242" customFormat="1" x14ac:dyDescent="0.35">
      <c r="A49" s="502" t="s">
        <v>27</v>
      </c>
      <c r="B49" s="503"/>
      <c r="C49" s="503"/>
      <c r="D49" s="503"/>
      <c r="E49" s="503"/>
      <c r="F49" s="503"/>
      <c r="G49" s="503"/>
      <c r="H49" s="503"/>
      <c r="I49" s="503"/>
      <c r="J49" s="425" t="s">
        <v>17</v>
      </c>
      <c r="K49" s="425" t="s">
        <v>15</v>
      </c>
      <c r="L49" s="425" t="s">
        <v>16</v>
      </c>
      <c r="M49" s="418" t="s">
        <v>18</v>
      </c>
      <c r="N49" s="413"/>
      <c r="P49" s="502" t="s">
        <v>27</v>
      </c>
      <c r="Q49" s="503"/>
      <c r="R49" s="503"/>
      <c r="S49" s="503"/>
      <c r="T49" s="503"/>
      <c r="U49" s="503"/>
      <c r="V49" s="503"/>
      <c r="W49" s="503"/>
      <c r="X49" s="503"/>
      <c r="Y49" s="503"/>
      <c r="Z49" s="329" t="s">
        <v>77</v>
      </c>
      <c r="AA49" s="425" t="s">
        <v>15</v>
      </c>
      <c r="AB49" s="425" t="s">
        <v>16</v>
      </c>
      <c r="AC49" s="414" t="s">
        <v>18</v>
      </c>
      <c r="AD49" s="268" t="s">
        <v>114</v>
      </c>
      <c r="AE49" s="413"/>
      <c r="AF49" s="413"/>
      <c r="AG49" s="502" t="s">
        <v>27</v>
      </c>
      <c r="AH49" s="503"/>
      <c r="AI49" s="503"/>
      <c r="AJ49" s="503"/>
      <c r="AK49" s="503"/>
      <c r="AL49" s="503"/>
      <c r="AM49" s="503"/>
      <c r="AN49" s="503"/>
      <c r="AO49" s="503"/>
      <c r="AP49" s="503"/>
      <c r="AQ49" s="329" t="s">
        <v>211</v>
      </c>
      <c r="AR49" s="425" t="s">
        <v>15</v>
      </c>
      <c r="AS49" s="425" t="s">
        <v>16</v>
      </c>
      <c r="AT49" s="414" t="s">
        <v>213</v>
      </c>
      <c r="AU49" s="268" t="s">
        <v>110</v>
      </c>
    </row>
    <row r="50" spans="1:47" x14ac:dyDescent="0.35">
      <c r="A50" s="415">
        <v>1</v>
      </c>
      <c r="B50" s="228" t="s">
        <v>28</v>
      </c>
      <c r="C50" s="492"/>
      <c r="D50" s="492"/>
      <c r="E50" s="492"/>
      <c r="F50" s="492"/>
      <c r="G50" s="492"/>
      <c r="H50" s="492"/>
      <c r="I50" s="492"/>
      <c r="J50" s="234">
        <v>0</v>
      </c>
      <c r="K50" s="234">
        <v>0</v>
      </c>
      <c r="L50" s="234">
        <v>0</v>
      </c>
      <c r="M50" s="236">
        <f t="shared" si="39"/>
        <v>0</v>
      </c>
      <c r="N50" s="223"/>
      <c r="P50" s="415">
        <v>1</v>
      </c>
      <c r="Q50" s="228" t="s">
        <v>28</v>
      </c>
      <c r="R50" s="617"/>
      <c r="S50" s="617"/>
      <c r="T50" s="617"/>
      <c r="U50" s="617"/>
      <c r="V50" s="617"/>
      <c r="W50" s="617"/>
      <c r="X50" s="617"/>
      <c r="Y50" s="617"/>
      <c r="Z50" s="234">
        <v>0</v>
      </c>
      <c r="AA50" s="234">
        <v>0</v>
      </c>
      <c r="AB50" s="234">
        <v>0</v>
      </c>
      <c r="AC50" s="295">
        <f t="shared" ref="AC50:AC58" si="46">SUM(Z50:AB50)</f>
        <v>0</v>
      </c>
      <c r="AD50" s="296">
        <f t="shared" ref="AD50:AD60" si="47">M50-AC50</f>
        <v>0</v>
      </c>
      <c r="AE50" s="223"/>
      <c r="AF50" s="223"/>
      <c r="AG50" s="415">
        <v>1</v>
      </c>
      <c r="AH50" s="228" t="s">
        <v>28</v>
      </c>
      <c r="AI50" s="416"/>
      <c r="AJ50" s="492"/>
      <c r="AK50" s="492"/>
      <c r="AL50" s="492"/>
      <c r="AM50" s="492"/>
      <c r="AN50" s="492"/>
      <c r="AO50" s="492"/>
      <c r="AP50" s="492"/>
      <c r="AQ50" s="234">
        <v>0</v>
      </c>
      <c r="AR50" s="234">
        <v>0</v>
      </c>
      <c r="AS50" s="234">
        <v>0</v>
      </c>
      <c r="AT50" s="277">
        <f t="shared" ref="AT50:AT59" si="48">SUM(AQ50:AS50)</f>
        <v>0</v>
      </c>
      <c r="AU50" s="278">
        <f t="shared" ref="AU50:AU60" si="49">IF($S$73&lt;&gt;0, AC50-AT50, M50-AT50)</f>
        <v>0</v>
      </c>
    </row>
    <row r="51" spans="1:47" x14ac:dyDescent="0.35">
      <c r="A51" s="415">
        <v>2</v>
      </c>
      <c r="B51" s="228" t="s">
        <v>31</v>
      </c>
      <c r="C51" s="492"/>
      <c r="D51" s="492"/>
      <c r="E51" s="492"/>
      <c r="F51" s="492"/>
      <c r="G51" s="492"/>
      <c r="H51" s="492"/>
      <c r="I51" s="492"/>
      <c r="J51" s="234">
        <v>0</v>
      </c>
      <c r="K51" s="234">
        <v>0</v>
      </c>
      <c r="L51" s="234">
        <v>0</v>
      </c>
      <c r="M51" s="236">
        <f t="shared" si="39"/>
        <v>0</v>
      </c>
      <c r="N51" s="223"/>
      <c r="P51" s="415">
        <v>2</v>
      </c>
      <c r="Q51" s="228" t="s">
        <v>31</v>
      </c>
      <c r="R51" s="617"/>
      <c r="S51" s="617"/>
      <c r="T51" s="617"/>
      <c r="U51" s="617"/>
      <c r="V51" s="617"/>
      <c r="W51" s="617"/>
      <c r="X51" s="617"/>
      <c r="Y51" s="617"/>
      <c r="Z51" s="234">
        <v>0</v>
      </c>
      <c r="AA51" s="234">
        <v>0</v>
      </c>
      <c r="AB51" s="234">
        <v>0</v>
      </c>
      <c r="AC51" s="295">
        <f t="shared" si="46"/>
        <v>0</v>
      </c>
      <c r="AD51" s="296">
        <f t="shared" si="47"/>
        <v>0</v>
      </c>
      <c r="AE51" s="223"/>
      <c r="AF51" s="223"/>
      <c r="AG51" s="415">
        <v>2</v>
      </c>
      <c r="AH51" s="228" t="s">
        <v>31</v>
      </c>
      <c r="AI51" s="416"/>
      <c r="AJ51" s="492"/>
      <c r="AK51" s="492"/>
      <c r="AL51" s="492"/>
      <c r="AM51" s="492"/>
      <c r="AN51" s="492"/>
      <c r="AO51" s="492"/>
      <c r="AP51" s="492"/>
      <c r="AQ51" s="234">
        <v>0</v>
      </c>
      <c r="AR51" s="234">
        <v>0</v>
      </c>
      <c r="AS51" s="234">
        <v>0</v>
      </c>
      <c r="AT51" s="277">
        <f t="shared" si="48"/>
        <v>0</v>
      </c>
      <c r="AU51" s="278">
        <f t="shared" si="49"/>
        <v>0</v>
      </c>
    </row>
    <row r="52" spans="1:47" x14ac:dyDescent="0.35">
      <c r="A52" s="415">
        <v>3</v>
      </c>
      <c r="B52" s="228" t="s">
        <v>32</v>
      </c>
      <c r="C52" s="492"/>
      <c r="D52" s="492"/>
      <c r="E52" s="492"/>
      <c r="F52" s="492"/>
      <c r="G52" s="492"/>
      <c r="H52" s="492"/>
      <c r="I52" s="492"/>
      <c r="J52" s="234">
        <v>0</v>
      </c>
      <c r="K52" s="234">
        <v>0</v>
      </c>
      <c r="L52" s="234">
        <v>0</v>
      </c>
      <c r="M52" s="236">
        <f t="shared" si="39"/>
        <v>0</v>
      </c>
      <c r="N52" s="223"/>
      <c r="P52" s="415">
        <v>3</v>
      </c>
      <c r="Q52" s="228" t="s">
        <v>32</v>
      </c>
      <c r="R52" s="617"/>
      <c r="S52" s="617"/>
      <c r="T52" s="617"/>
      <c r="U52" s="617"/>
      <c r="V52" s="617"/>
      <c r="W52" s="617"/>
      <c r="X52" s="617"/>
      <c r="Y52" s="617"/>
      <c r="Z52" s="234">
        <v>0</v>
      </c>
      <c r="AA52" s="234">
        <v>0</v>
      </c>
      <c r="AB52" s="234">
        <v>0</v>
      </c>
      <c r="AC52" s="295">
        <f t="shared" si="46"/>
        <v>0</v>
      </c>
      <c r="AD52" s="296">
        <f t="shared" si="47"/>
        <v>0</v>
      </c>
      <c r="AE52" s="223"/>
      <c r="AF52" s="223"/>
      <c r="AG52" s="415">
        <v>3</v>
      </c>
      <c r="AH52" s="228" t="s">
        <v>32</v>
      </c>
      <c r="AI52" s="416"/>
      <c r="AJ52" s="492"/>
      <c r="AK52" s="492"/>
      <c r="AL52" s="492"/>
      <c r="AM52" s="492"/>
      <c r="AN52" s="492"/>
      <c r="AO52" s="492"/>
      <c r="AP52" s="492"/>
      <c r="AQ52" s="234">
        <v>0</v>
      </c>
      <c r="AR52" s="234">
        <v>0</v>
      </c>
      <c r="AS52" s="234">
        <v>0</v>
      </c>
      <c r="AT52" s="277">
        <f t="shared" si="48"/>
        <v>0</v>
      </c>
      <c r="AU52" s="278">
        <f t="shared" si="49"/>
        <v>0</v>
      </c>
    </row>
    <row r="53" spans="1:47" s="358" customFormat="1" x14ac:dyDescent="0.35">
      <c r="A53" s="229">
        <v>4</v>
      </c>
      <c r="B53" s="228" t="s">
        <v>72</v>
      </c>
      <c r="C53" s="492"/>
      <c r="D53" s="492"/>
      <c r="E53" s="492"/>
      <c r="F53" s="492"/>
      <c r="G53" s="492"/>
      <c r="H53" s="492"/>
      <c r="I53" s="492"/>
      <c r="J53" s="234">
        <v>0</v>
      </c>
      <c r="K53" s="234">
        <v>0</v>
      </c>
      <c r="L53" s="234">
        <v>0</v>
      </c>
      <c r="M53" s="236">
        <f t="shared" si="39"/>
        <v>0</v>
      </c>
      <c r="N53" s="223"/>
      <c r="P53" s="229">
        <v>4</v>
      </c>
      <c r="Q53" s="228" t="s">
        <v>72</v>
      </c>
      <c r="R53" s="633"/>
      <c r="S53" s="633"/>
      <c r="T53" s="633"/>
      <c r="U53" s="633"/>
      <c r="V53" s="633"/>
      <c r="W53" s="633"/>
      <c r="X53" s="633"/>
      <c r="Y53" s="633"/>
      <c r="Z53" s="234">
        <v>0</v>
      </c>
      <c r="AA53" s="234">
        <v>0</v>
      </c>
      <c r="AB53" s="234">
        <v>0</v>
      </c>
      <c r="AC53" s="295">
        <f t="shared" si="46"/>
        <v>0</v>
      </c>
      <c r="AD53" s="296">
        <f t="shared" si="47"/>
        <v>0</v>
      </c>
      <c r="AE53" s="223"/>
      <c r="AF53" s="223"/>
      <c r="AG53" s="229">
        <v>4</v>
      </c>
      <c r="AH53" s="228" t="s">
        <v>72</v>
      </c>
      <c r="AI53" s="437"/>
      <c r="AJ53" s="492"/>
      <c r="AK53" s="492"/>
      <c r="AL53" s="492"/>
      <c r="AM53" s="492"/>
      <c r="AN53" s="492"/>
      <c r="AO53" s="492"/>
      <c r="AP53" s="492"/>
      <c r="AQ53" s="234">
        <v>0</v>
      </c>
      <c r="AR53" s="234">
        <v>0</v>
      </c>
      <c r="AS53" s="234">
        <v>0</v>
      </c>
      <c r="AT53" s="277">
        <f t="shared" si="48"/>
        <v>0</v>
      </c>
      <c r="AU53" s="278">
        <f t="shared" si="49"/>
        <v>0</v>
      </c>
    </row>
    <row r="54" spans="1:47" x14ac:dyDescent="0.35">
      <c r="A54" s="415">
        <v>5</v>
      </c>
      <c r="B54" s="228" t="s">
        <v>29</v>
      </c>
      <c r="C54" s="492"/>
      <c r="D54" s="492"/>
      <c r="E54" s="492"/>
      <c r="F54" s="492"/>
      <c r="G54" s="492"/>
      <c r="H54" s="492"/>
      <c r="I54" s="492"/>
      <c r="J54" s="234">
        <v>0</v>
      </c>
      <c r="K54" s="234">
        <v>0</v>
      </c>
      <c r="L54" s="234">
        <v>0</v>
      </c>
      <c r="M54" s="236">
        <f t="shared" si="39"/>
        <v>0</v>
      </c>
      <c r="N54" s="223"/>
      <c r="P54" s="415">
        <v>5</v>
      </c>
      <c r="Q54" s="228" t="s">
        <v>29</v>
      </c>
      <c r="R54" s="617"/>
      <c r="S54" s="617"/>
      <c r="T54" s="617"/>
      <c r="U54" s="617"/>
      <c r="V54" s="617"/>
      <c r="W54" s="617"/>
      <c r="X54" s="617"/>
      <c r="Y54" s="617"/>
      <c r="Z54" s="234">
        <v>0</v>
      </c>
      <c r="AA54" s="234">
        <v>0</v>
      </c>
      <c r="AB54" s="234">
        <v>0</v>
      </c>
      <c r="AC54" s="295">
        <f t="shared" si="46"/>
        <v>0</v>
      </c>
      <c r="AD54" s="296">
        <f t="shared" si="47"/>
        <v>0</v>
      </c>
      <c r="AE54" s="223"/>
      <c r="AF54" s="223"/>
      <c r="AG54" s="415">
        <v>5</v>
      </c>
      <c r="AH54" s="228" t="s">
        <v>29</v>
      </c>
      <c r="AI54" s="416"/>
      <c r="AJ54" s="492"/>
      <c r="AK54" s="492"/>
      <c r="AL54" s="492"/>
      <c r="AM54" s="492"/>
      <c r="AN54" s="492"/>
      <c r="AO54" s="492"/>
      <c r="AP54" s="492"/>
      <c r="AQ54" s="234">
        <v>0</v>
      </c>
      <c r="AR54" s="234">
        <v>0</v>
      </c>
      <c r="AS54" s="234">
        <v>0</v>
      </c>
      <c r="AT54" s="277">
        <f t="shared" si="48"/>
        <v>0</v>
      </c>
      <c r="AU54" s="278">
        <f t="shared" si="49"/>
        <v>0</v>
      </c>
    </row>
    <row r="55" spans="1:47" x14ac:dyDescent="0.35">
      <c r="A55" s="415">
        <v>6</v>
      </c>
      <c r="B55" s="228" t="s">
        <v>30</v>
      </c>
      <c r="C55" s="492"/>
      <c r="D55" s="492"/>
      <c r="E55" s="492"/>
      <c r="F55" s="492"/>
      <c r="G55" s="492"/>
      <c r="H55" s="492"/>
      <c r="I55" s="492"/>
      <c r="J55" s="234">
        <v>0</v>
      </c>
      <c r="K55" s="234">
        <v>0</v>
      </c>
      <c r="L55" s="234">
        <v>0</v>
      </c>
      <c r="M55" s="236">
        <f>SUM(J55:L55)</f>
        <v>0</v>
      </c>
      <c r="N55" s="223"/>
      <c r="P55" s="415">
        <v>6</v>
      </c>
      <c r="Q55" s="228" t="s">
        <v>30</v>
      </c>
      <c r="R55" s="617"/>
      <c r="S55" s="617"/>
      <c r="T55" s="617"/>
      <c r="U55" s="617"/>
      <c r="V55" s="617"/>
      <c r="W55" s="617"/>
      <c r="X55" s="617"/>
      <c r="Y55" s="617"/>
      <c r="Z55" s="234">
        <v>0</v>
      </c>
      <c r="AA55" s="234">
        <v>0</v>
      </c>
      <c r="AB55" s="234">
        <v>0</v>
      </c>
      <c r="AC55" s="295">
        <f t="shared" si="46"/>
        <v>0</v>
      </c>
      <c r="AD55" s="296">
        <f t="shared" si="47"/>
        <v>0</v>
      </c>
      <c r="AE55" s="223"/>
      <c r="AF55" s="223"/>
      <c r="AG55" s="415">
        <v>6</v>
      </c>
      <c r="AH55" s="228" t="s">
        <v>30</v>
      </c>
      <c r="AI55" s="416"/>
      <c r="AJ55" s="492"/>
      <c r="AK55" s="492"/>
      <c r="AL55" s="492"/>
      <c r="AM55" s="492"/>
      <c r="AN55" s="492"/>
      <c r="AO55" s="492"/>
      <c r="AP55" s="492"/>
      <c r="AQ55" s="234">
        <v>0</v>
      </c>
      <c r="AR55" s="234">
        <v>0</v>
      </c>
      <c r="AS55" s="234">
        <v>0</v>
      </c>
      <c r="AT55" s="277">
        <f t="shared" si="48"/>
        <v>0</v>
      </c>
      <c r="AU55" s="278">
        <f t="shared" si="49"/>
        <v>0</v>
      </c>
    </row>
    <row r="56" spans="1:47" x14ac:dyDescent="0.35">
      <c r="A56" s="415">
        <v>7</v>
      </c>
      <c r="B56" s="228" t="s">
        <v>34</v>
      </c>
      <c r="C56" s="492"/>
      <c r="D56" s="492"/>
      <c r="E56" s="492"/>
      <c r="F56" s="492"/>
      <c r="G56" s="492"/>
      <c r="H56" s="492"/>
      <c r="I56" s="492"/>
      <c r="J56" s="234">
        <v>0</v>
      </c>
      <c r="K56" s="234">
        <v>0</v>
      </c>
      <c r="L56" s="234">
        <v>0</v>
      </c>
      <c r="M56" s="236">
        <f>SUM(J56:L56)</f>
        <v>0</v>
      </c>
      <c r="N56" s="223"/>
      <c r="P56" s="415">
        <v>7</v>
      </c>
      <c r="Q56" s="228" t="s">
        <v>34</v>
      </c>
      <c r="R56" s="617"/>
      <c r="S56" s="617"/>
      <c r="T56" s="617"/>
      <c r="U56" s="617"/>
      <c r="V56" s="617"/>
      <c r="W56" s="617"/>
      <c r="X56" s="617"/>
      <c r="Y56" s="617"/>
      <c r="Z56" s="234">
        <v>0</v>
      </c>
      <c r="AA56" s="234">
        <v>0</v>
      </c>
      <c r="AB56" s="234">
        <v>0</v>
      </c>
      <c r="AC56" s="295">
        <f t="shared" si="46"/>
        <v>0</v>
      </c>
      <c r="AD56" s="296">
        <f t="shared" si="47"/>
        <v>0</v>
      </c>
      <c r="AE56" s="223"/>
      <c r="AF56" s="223"/>
      <c r="AG56" s="415">
        <v>7</v>
      </c>
      <c r="AH56" s="228" t="s">
        <v>34</v>
      </c>
      <c r="AI56" s="416"/>
      <c r="AJ56" s="492"/>
      <c r="AK56" s="492"/>
      <c r="AL56" s="492"/>
      <c r="AM56" s="492"/>
      <c r="AN56" s="492"/>
      <c r="AO56" s="492"/>
      <c r="AP56" s="492"/>
      <c r="AQ56" s="234">
        <v>0</v>
      </c>
      <c r="AR56" s="234">
        <v>0</v>
      </c>
      <c r="AS56" s="234">
        <v>0</v>
      </c>
      <c r="AT56" s="277">
        <f t="shared" si="48"/>
        <v>0</v>
      </c>
      <c r="AU56" s="278">
        <f t="shared" si="49"/>
        <v>0</v>
      </c>
    </row>
    <row r="57" spans="1:47" x14ac:dyDescent="0.35">
      <c r="A57" s="415">
        <v>8</v>
      </c>
      <c r="B57" s="228" t="s">
        <v>35</v>
      </c>
      <c r="C57" s="492"/>
      <c r="D57" s="492"/>
      <c r="E57" s="492"/>
      <c r="F57" s="492"/>
      <c r="G57" s="492"/>
      <c r="H57" s="492"/>
      <c r="I57" s="492"/>
      <c r="J57" s="234">
        <v>0</v>
      </c>
      <c r="K57" s="234">
        <v>0</v>
      </c>
      <c r="L57" s="234">
        <v>0</v>
      </c>
      <c r="M57" s="236">
        <f>SUM(J57:L57)</f>
        <v>0</v>
      </c>
      <c r="N57" s="223"/>
      <c r="P57" s="415">
        <v>8</v>
      </c>
      <c r="Q57" s="228" t="s">
        <v>35</v>
      </c>
      <c r="R57" s="617"/>
      <c r="S57" s="617"/>
      <c r="T57" s="617"/>
      <c r="U57" s="617"/>
      <c r="V57" s="617"/>
      <c r="W57" s="617"/>
      <c r="X57" s="617"/>
      <c r="Y57" s="617"/>
      <c r="Z57" s="234">
        <v>0</v>
      </c>
      <c r="AA57" s="234">
        <v>0</v>
      </c>
      <c r="AB57" s="234">
        <v>0</v>
      </c>
      <c r="AC57" s="295">
        <f t="shared" si="46"/>
        <v>0</v>
      </c>
      <c r="AD57" s="296">
        <f t="shared" si="47"/>
        <v>0</v>
      </c>
      <c r="AE57" s="223"/>
      <c r="AF57" s="223"/>
      <c r="AG57" s="415">
        <v>8</v>
      </c>
      <c r="AH57" s="228" t="s">
        <v>35</v>
      </c>
      <c r="AI57" s="416"/>
      <c r="AJ57" s="492"/>
      <c r="AK57" s="492"/>
      <c r="AL57" s="492"/>
      <c r="AM57" s="492"/>
      <c r="AN57" s="492"/>
      <c r="AO57" s="492"/>
      <c r="AP57" s="492"/>
      <c r="AQ57" s="234">
        <v>0</v>
      </c>
      <c r="AR57" s="234">
        <v>0</v>
      </c>
      <c r="AS57" s="234">
        <v>0</v>
      </c>
      <c r="AT57" s="277">
        <f t="shared" si="48"/>
        <v>0</v>
      </c>
      <c r="AU57" s="278">
        <f t="shared" si="49"/>
        <v>0</v>
      </c>
    </row>
    <row r="58" spans="1:47" x14ac:dyDescent="0.35">
      <c r="A58" s="415">
        <v>9</v>
      </c>
      <c r="B58" s="228" t="s">
        <v>50</v>
      </c>
      <c r="C58" s="492"/>
      <c r="D58" s="492"/>
      <c r="E58" s="492"/>
      <c r="F58" s="492"/>
      <c r="G58" s="492"/>
      <c r="H58" s="492"/>
      <c r="I58" s="492"/>
      <c r="J58" s="234">
        <v>0</v>
      </c>
      <c r="K58" s="234">
        <v>0</v>
      </c>
      <c r="L58" s="234">
        <v>0</v>
      </c>
      <c r="M58" s="236">
        <f t="shared" si="39"/>
        <v>0</v>
      </c>
      <c r="N58" s="223"/>
      <c r="P58" s="415">
        <v>9</v>
      </c>
      <c r="Q58" s="228" t="s">
        <v>50</v>
      </c>
      <c r="R58" s="617"/>
      <c r="S58" s="617"/>
      <c r="T58" s="617"/>
      <c r="U58" s="617"/>
      <c r="V58" s="617"/>
      <c r="W58" s="617"/>
      <c r="X58" s="617"/>
      <c r="Y58" s="617"/>
      <c r="Z58" s="234">
        <v>0</v>
      </c>
      <c r="AA58" s="234">
        <v>0</v>
      </c>
      <c r="AB58" s="234">
        <v>0</v>
      </c>
      <c r="AC58" s="295">
        <f t="shared" si="46"/>
        <v>0</v>
      </c>
      <c r="AD58" s="296">
        <f t="shared" si="47"/>
        <v>0</v>
      </c>
      <c r="AE58" s="223"/>
      <c r="AF58" s="223"/>
      <c r="AG58" s="415">
        <v>9</v>
      </c>
      <c r="AH58" s="228" t="s">
        <v>50</v>
      </c>
      <c r="AI58" s="416"/>
      <c r="AJ58" s="492"/>
      <c r="AK58" s="492"/>
      <c r="AL58" s="492"/>
      <c r="AM58" s="492"/>
      <c r="AN58" s="492"/>
      <c r="AO58" s="492"/>
      <c r="AP58" s="492"/>
      <c r="AQ58" s="234">
        <v>0</v>
      </c>
      <c r="AR58" s="234">
        <v>0</v>
      </c>
      <c r="AS58" s="234">
        <v>0</v>
      </c>
      <c r="AT58" s="277">
        <f t="shared" si="48"/>
        <v>0</v>
      </c>
      <c r="AU58" s="278">
        <f t="shared" si="49"/>
        <v>0</v>
      </c>
    </row>
    <row r="59" spans="1:47" x14ac:dyDescent="0.35">
      <c r="A59" s="415">
        <v>10</v>
      </c>
      <c r="B59" s="313" t="s">
        <v>205</v>
      </c>
      <c r="C59" s="492"/>
      <c r="D59" s="492"/>
      <c r="E59" s="492"/>
      <c r="F59" s="492"/>
      <c r="G59" s="492"/>
      <c r="H59" s="492"/>
      <c r="I59" s="492"/>
      <c r="J59" s="234">
        <v>0</v>
      </c>
      <c r="K59" s="234">
        <v>0</v>
      </c>
      <c r="L59" s="234">
        <v>0</v>
      </c>
      <c r="M59" s="236">
        <f t="shared" si="39"/>
        <v>0</v>
      </c>
      <c r="N59" s="223"/>
      <c r="P59" s="415">
        <v>10</v>
      </c>
      <c r="Q59" s="417" t="s">
        <v>205</v>
      </c>
      <c r="R59" s="513"/>
      <c r="S59" s="513"/>
      <c r="T59" s="513"/>
      <c r="U59" s="513"/>
      <c r="V59" s="513"/>
      <c r="W59" s="513"/>
      <c r="X59" s="513"/>
      <c r="Y59" s="513"/>
      <c r="Z59" s="234">
        <v>0</v>
      </c>
      <c r="AA59" s="234">
        <v>0</v>
      </c>
      <c r="AB59" s="234">
        <v>0</v>
      </c>
      <c r="AC59" s="295">
        <f>SUM(Z59:AB59)</f>
        <v>0</v>
      </c>
      <c r="AD59" s="296">
        <f t="shared" si="47"/>
        <v>0</v>
      </c>
      <c r="AE59" s="223"/>
      <c r="AF59" s="223"/>
      <c r="AG59" s="415">
        <v>10</v>
      </c>
      <c r="AH59" s="513" t="s">
        <v>205</v>
      </c>
      <c r="AI59" s="513"/>
      <c r="AJ59" s="491"/>
      <c r="AK59" s="491"/>
      <c r="AL59" s="491"/>
      <c r="AM59" s="491"/>
      <c r="AN59" s="491"/>
      <c r="AO59" s="491"/>
      <c r="AP59" s="491"/>
      <c r="AQ59" s="234">
        <v>0</v>
      </c>
      <c r="AR59" s="234">
        <v>0</v>
      </c>
      <c r="AS59" s="234">
        <v>0</v>
      </c>
      <c r="AT59" s="277">
        <f t="shared" si="48"/>
        <v>0</v>
      </c>
      <c r="AU59" s="278">
        <f t="shared" si="49"/>
        <v>0</v>
      </c>
    </row>
    <row r="60" spans="1:47" ht="17.25" customHeight="1" x14ac:dyDescent="0.35">
      <c r="A60" s="415">
        <v>11</v>
      </c>
      <c r="B60" s="313" t="s">
        <v>205</v>
      </c>
      <c r="C60" s="492"/>
      <c r="D60" s="492"/>
      <c r="E60" s="492"/>
      <c r="F60" s="492"/>
      <c r="G60" s="492"/>
      <c r="H60" s="492"/>
      <c r="I60" s="492"/>
      <c r="J60" s="234">
        <v>0</v>
      </c>
      <c r="K60" s="234">
        <v>0</v>
      </c>
      <c r="L60" s="234">
        <v>0</v>
      </c>
      <c r="M60" s="236">
        <f>SUM(J60:L60)</f>
        <v>0</v>
      </c>
      <c r="N60" s="223"/>
      <c r="P60" s="415">
        <v>11</v>
      </c>
      <c r="Q60" s="417" t="s">
        <v>205</v>
      </c>
      <c r="R60" s="513"/>
      <c r="S60" s="513"/>
      <c r="T60" s="513"/>
      <c r="U60" s="513"/>
      <c r="V60" s="513"/>
      <c r="W60" s="513"/>
      <c r="X60" s="513"/>
      <c r="Y60" s="513"/>
      <c r="Z60" s="234">
        <v>0</v>
      </c>
      <c r="AA60" s="234">
        <v>0</v>
      </c>
      <c r="AB60" s="234">
        <v>0</v>
      </c>
      <c r="AC60" s="295">
        <f>SUM(Z60:AB60)</f>
        <v>0</v>
      </c>
      <c r="AD60" s="296">
        <f t="shared" si="47"/>
        <v>0</v>
      </c>
      <c r="AE60" s="223"/>
      <c r="AF60" s="223"/>
      <c r="AG60" s="415">
        <v>11</v>
      </c>
      <c r="AH60" s="513" t="s">
        <v>205</v>
      </c>
      <c r="AI60" s="513"/>
      <c r="AJ60" s="491"/>
      <c r="AK60" s="491"/>
      <c r="AL60" s="491"/>
      <c r="AM60" s="491"/>
      <c r="AN60" s="491"/>
      <c r="AO60" s="491"/>
      <c r="AP60" s="491"/>
      <c r="AQ60" s="234">
        <v>0</v>
      </c>
      <c r="AR60" s="234">
        <v>0</v>
      </c>
      <c r="AS60" s="234">
        <v>0</v>
      </c>
      <c r="AT60" s="277">
        <f>SUM(AQ60:AS60)</f>
        <v>0</v>
      </c>
      <c r="AU60" s="278">
        <f t="shared" si="49"/>
        <v>0</v>
      </c>
    </row>
    <row r="61" spans="1:47" ht="16" thickBot="1" x14ac:dyDescent="0.4">
      <c r="A61" s="504" t="s">
        <v>36</v>
      </c>
      <c r="B61" s="505"/>
      <c r="C61" s="505"/>
      <c r="D61" s="505"/>
      <c r="E61" s="505"/>
      <c r="F61" s="505"/>
      <c r="G61" s="505"/>
      <c r="H61" s="505"/>
      <c r="I61" s="505"/>
      <c r="J61" s="250">
        <f>SUM(J50:J60)</f>
        <v>0</v>
      </c>
      <c r="K61" s="250">
        <f t="shared" ref="K61:L61" si="50">SUM(K50:K60)</f>
        <v>0</v>
      </c>
      <c r="L61" s="250">
        <f t="shared" si="50"/>
        <v>0</v>
      </c>
      <c r="M61" s="237">
        <f>SUM(J61:L61)</f>
        <v>0</v>
      </c>
      <c r="N61" s="223"/>
      <c r="P61" s="578" t="s">
        <v>36</v>
      </c>
      <c r="Q61" s="579"/>
      <c r="R61" s="579"/>
      <c r="S61" s="579"/>
      <c r="T61" s="579"/>
      <c r="U61" s="579"/>
      <c r="V61" s="579"/>
      <c r="W61" s="579"/>
      <c r="X61" s="579"/>
      <c r="Y61" s="579"/>
      <c r="Z61" s="293">
        <f>SUM(Z50:Z60)</f>
        <v>0</v>
      </c>
      <c r="AA61" s="293">
        <f t="shared" ref="AA61:AB61" si="51">SUM(AA50:AA60)</f>
        <v>0</v>
      </c>
      <c r="AB61" s="293">
        <f t="shared" si="51"/>
        <v>0</v>
      </c>
      <c r="AC61" s="293">
        <f>SUM(AC50:AC60)</f>
        <v>0</v>
      </c>
      <c r="AD61" s="294">
        <f>SUM(AD50:AD60)</f>
        <v>0</v>
      </c>
      <c r="AE61" s="223"/>
      <c r="AF61" s="223"/>
      <c r="AG61" s="578" t="s">
        <v>36</v>
      </c>
      <c r="AH61" s="579"/>
      <c r="AI61" s="579"/>
      <c r="AJ61" s="579"/>
      <c r="AK61" s="579"/>
      <c r="AL61" s="579"/>
      <c r="AM61" s="579"/>
      <c r="AN61" s="579"/>
      <c r="AO61" s="579"/>
      <c r="AP61" s="579"/>
      <c r="AQ61" s="275">
        <f>SUM(AQ50:AQ60)</f>
        <v>0</v>
      </c>
      <c r="AR61" s="275">
        <f t="shared" ref="AR61:AU61" si="52">SUM(AR50:AR60)</f>
        <v>0</v>
      </c>
      <c r="AS61" s="275">
        <f t="shared" si="52"/>
        <v>0</v>
      </c>
      <c r="AT61" s="275">
        <f t="shared" si="52"/>
        <v>0</v>
      </c>
      <c r="AU61" s="276">
        <f t="shared" si="52"/>
        <v>0</v>
      </c>
    </row>
    <row r="62" spans="1:47" s="358" customFormat="1" ht="4.5" customHeight="1" x14ac:dyDescent="0.35">
      <c r="B62" s="281"/>
      <c r="C62" s="360"/>
      <c r="D62" s="360"/>
      <c r="E62" s="360"/>
      <c r="F62" s="360"/>
      <c r="G62" s="360"/>
      <c r="H62" s="360"/>
      <c r="I62" s="360"/>
      <c r="J62" s="283"/>
      <c r="K62" s="283"/>
      <c r="L62" s="283"/>
      <c r="M62" s="246"/>
      <c r="N62" s="223"/>
      <c r="R62" s="281"/>
      <c r="S62" s="284"/>
      <c r="T62" s="284"/>
      <c r="U62" s="284"/>
      <c r="V62" s="284"/>
      <c r="W62" s="284"/>
      <c r="X62" s="284"/>
      <c r="Y62" s="284"/>
      <c r="Z62" s="283"/>
      <c r="AA62" s="283"/>
      <c r="AB62" s="283"/>
      <c r="AC62" s="246"/>
      <c r="AD62" s="246"/>
      <c r="AE62" s="223"/>
      <c r="AF62" s="223"/>
      <c r="AI62" s="281"/>
      <c r="AJ62" s="284"/>
      <c r="AK62" s="284"/>
      <c r="AL62" s="284"/>
      <c r="AM62" s="284"/>
      <c r="AN62" s="284"/>
      <c r="AO62" s="284"/>
      <c r="AP62" s="284"/>
      <c r="AQ62" s="283"/>
      <c r="AR62" s="283"/>
      <c r="AS62" s="283"/>
      <c r="AT62" s="246"/>
      <c r="AU62" s="246"/>
    </row>
    <row r="63" spans="1:47" ht="3.75" customHeight="1" thickBot="1" x14ac:dyDescent="0.4">
      <c r="A63" s="242"/>
      <c r="B63" s="242"/>
      <c r="C63" s="242"/>
      <c r="D63" s="242"/>
      <c r="E63" s="242"/>
      <c r="F63" s="242"/>
      <c r="G63" s="242"/>
      <c r="H63" s="242"/>
      <c r="I63" s="413"/>
      <c r="J63" s="246"/>
      <c r="K63" s="246"/>
      <c r="L63" s="246"/>
      <c r="M63" s="246"/>
      <c r="N63" s="223"/>
      <c r="Q63" s="242"/>
      <c r="R63" s="242"/>
      <c r="S63" s="242"/>
      <c r="T63" s="242"/>
      <c r="U63" s="242"/>
      <c r="V63" s="242"/>
      <c r="W63" s="242"/>
      <c r="X63" s="242"/>
      <c r="Y63" s="413"/>
      <c r="Z63" s="246"/>
      <c r="AA63" s="246"/>
      <c r="AB63" s="246"/>
      <c r="AC63" s="246"/>
      <c r="AD63" s="246"/>
      <c r="AE63" s="223"/>
      <c r="AF63" s="223"/>
      <c r="AH63" s="242"/>
      <c r="AI63" s="242"/>
      <c r="AJ63" s="242"/>
      <c r="AK63" s="242"/>
      <c r="AL63" s="242"/>
      <c r="AM63" s="242"/>
      <c r="AN63" s="242"/>
      <c r="AO63" s="242"/>
      <c r="AP63" s="413"/>
      <c r="AQ63" s="246"/>
      <c r="AR63" s="246"/>
      <c r="AS63" s="246"/>
      <c r="AT63" s="246"/>
      <c r="AU63" s="246"/>
    </row>
    <row r="64" spans="1:47" x14ac:dyDescent="0.35">
      <c r="A64" s="544" t="s">
        <v>182</v>
      </c>
      <c r="B64" s="545"/>
      <c r="C64" s="545"/>
      <c r="D64" s="545"/>
      <c r="E64" s="545"/>
      <c r="F64" s="545"/>
      <c r="G64" s="545"/>
      <c r="H64" s="545"/>
      <c r="I64" s="545"/>
      <c r="J64" s="244">
        <f>SUM(J61,J47,J41,H34)</f>
        <v>0</v>
      </c>
      <c r="K64" s="244">
        <f>SUM(K61,K47,K41,K34)</f>
        <v>0</v>
      </c>
      <c r="L64" s="244">
        <f>SUM(L61,L47,L41,L34)</f>
        <v>0</v>
      </c>
      <c r="M64" s="245">
        <f t="shared" ref="M64" si="53">SUM(J64:L64)</f>
        <v>0</v>
      </c>
      <c r="N64" s="223"/>
      <c r="P64" s="544" t="s">
        <v>182</v>
      </c>
      <c r="Q64" s="545"/>
      <c r="R64" s="545"/>
      <c r="S64" s="545"/>
      <c r="T64" s="545"/>
      <c r="U64" s="545"/>
      <c r="V64" s="545"/>
      <c r="W64" s="545"/>
      <c r="X64" s="545"/>
      <c r="Y64" s="545"/>
      <c r="Z64" s="300">
        <f>SUM(Z61, Z47, Z41, X34)</f>
        <v>0</v>
      </c>
      <c r="AA64" s="300">
        <f>SUM(AA61, AA47, AA41, AA34)</f>
        <v>0</v>
      </c>
      <c r="AB64" s="300">
        <f>SUM(AB61, AB47, AB41, AB34)</f>
        <v>0</v>
      </c>
      <c r="AC64" s="300">
        <f>SUM(Z64:AB64)</f>
        <v>0</v>
      </c>
      <c r="AD64" s="301">
        <f>M64-AC64</f>
        <v>0</v>
      </c>
      <c r="AE64" s="223"/>
      <c r="AF64" s="223"/>
      <c r="AG64" s="544" t="s">
        <v>182</v>
      </c>
      <c r="AH64" s="545"/>
      <c r="AI64" s="545"/>
      <c r="AJ64" s="545"/>
      <c r="AK64" s="545"/>
      <c r="AL64" s="545"/>
      <c r="AM64" s="545"/>
      <c r="AN64" s="545"/>
      <c r="AO64" s="545"/>
      <c r="AP64" s="545"/>
      <c r="AQ64" s="286">
        <f>SUM(AQ61, AQ47, AQ41, AO34)</f>
        <v>0</v>
      </c>
      <c r="AR64" s="286">
        <f>SUM(AR61, AR47, AR41, AR34)</f>
        <v>0</v>
      </c>
      <c r="AS64" s="286">
        <f>SUM(AS61, AS47, AS41, AS34)</f>
        <v>0</v>
      </c>
      <c r="AT64" s="286">
        <f>SUM(AQ64:AS64)</f>
        <v>0</v>
      </c>
      <c r="AU64" s="287">
        <f>IF($S$73&lt;&gt;0, AC64-AT64, M64-AT64)</f>
        <v>0</v>
      </c>
    </row>
    <row r="65" spans="1:49" ht="16" thickBot="1" x14ac:dyDescent="0.4">
      <c r="A65" s="540" t="s">
        <v>183</v>
      </c>
      <c r="B65" s="541"/>
      <c r="C65" s="541"/>
      <c r="D65" s="541"/>
      <c r="E65" s="541"/>
      <c r="F65" s="541"/>
      <c r="G65" s="541"/>
      <c r="H65" s="541"/>
      <c r="I65" s="541"/>
      <c r="J65" s="593">
        <f xml:space="preserve"> SUM(K61, L61, K47, L47, K41, L41, K34, L34)</f>
        <v>0</v>
      </c>
      <c r="K65" s="593"/>
      <c r="L65" s="593"/>
      <c r="M65" s="594"/>
      <c r="N65" s="223"/>
      <c r="P65" s="540" t="s">
        <v>183</v>
      </c>
      <c r="Q65" s="541"/>
      <c r="R65" s="541"/>
      <c r="S65" s="541"/>
      <c r="T65" s="541"/>
      <c r="U65" s="541"/>
      <c r="V65" s="541"/>
      <c r="W65" s="541"/>
      <c r="X65" s="541"/>
      <c r="Y65" s="541"/>
      <c r="Z65" s="588">
        <f>SUM(AA61, AB61, AA47, AB47, AA41, AB41,AA34, AB34)</f>
        <v>0</v>
      </c>
      <c r="AA65" s="588"/>
      <c r="AB65" s="588"/>
      <c r="AC65" s="588"/>
      <c r="AD65" s="294">
        <f>J65-Z65</f>
        <v>0</v>
      </c>
      <c r="AE65" s="223"/>
      <c r="AF65" s="223"/>
      <c r="AG65" s="540" t="s">
        <v>183</v>
      </c>
      <c r="AH65" s="541"/>
      <c r="AI65" s="541"/>
      <c r="AJ65" s="541"/>
      <c r="AK65" s="541"/>
      <c r="AL65" s="541"/>
      <c r="AM65" s="541"/>
      <c r="AN65" s="541"/>
      <c r="AO65" s="541"/>
      <c r="AP65" s="541"/>
      <c r="AQ65" s="539">
        <f>SUM(AR61, AS61, AR47, AS47, AR41, AS41,AR34, AS34)</f>
        <v>0</v>
      </c>
      <c r="AR65" s="539"/>
      <c r="AS65" s="539"/>
      <c r="AT65" s="539"/>
      <c r="AU65" s="276">
        <f>IF($S$73&lt;&gt;0, AC65-AQ65, J65-AQ65)</f>
        <v>0</v>
      </c>
    </row>
    <row r="66" spans="1:49" s="224" customFormat="1" ht="16" thickBot="1" x14ac:dyDescent="0.4">
      <c r="A66" s="358"/>
      <c r="B66" s="413"/>
      <c r="C66" s="413"/>
      <c r="D66" s="413"/>
      <c r="E66" s="413"/>
      <c r="F66" s="413"/>
      <c r="G66" s="413"/>
      <c r="H66" s="413"/>
      <c r="I66" s="413"/>
      <c r="J66" s="258"/>
      <c r="K66" s="258"/>
      <c r="L66" s="258"/>
      <c r="M66" s="358"/>
      <c r="N66" s="223"/>
      <c r="O66" s="357"/>
      <c r="P66" s="358"/>
      <c r="Q66" s="358"/>
      <c r="R66" s="413"/>
      <c r="S66" s="413"/>
      <c r="T66" s="413"/>
      <c r="U66" s="413"/>
      <c r="V66" s="413"/>
      <c r="W66" s="413"/>
      <c r="X66" s="413"/>
      <c r="Y66" s="413"/>
      <c r="Z66" s="258"/>
      <c r="AA66" s="258"/>
      <c r="AB66" s="258"/>
      <c r="AC66" s="358"/>
      <c r="AD66" s="246"/>
      <c r="AE66" s="223"/>
      <c r="AF66" s="223"/>
      <c r="AG66" s="358"/>
      <c r="AH66" s="358"/>
      <c r="AI66" s="413"/>
      <c r="AJ66" s="413"/>
      <c r="AK66" s="413"/>
      <c r="AL66" s="413"/>
      <c r="AM66" s="413"/>
      <c r="AN66" s="413"/>
      <c r="AO66" s="413"/>
      <c r="AP66" s="413"/>
      <c r="AQ66" s="258"/>
      <c r="AR66" s="258"/>
      <c r="AS66" s="258"/>
      <c r="AT66" s="358"/>
      <c r="AU66" s="246"/>
      <c r="AV66" s="357"/>
      <c r="AW66" s="357"/>
    </row>
    <row r="67" spans="1:49" s="242" customFormat="1" x14ac:dyDescent="0.35">
      <c r="A67" s="502" t="s">
        <v>100</v>
      </c>
      <c r="B67" s="503"/>
      <c r="C67" s="503"/>
      <c r="D67" s="503"/>
      <c r="E67" s="503"/>
      <c r="F67" s="503"/>
      <c r="G67" s="503"/>
      <c r="H67" s="503"/>
      <c r="I67" s="503"/>
      <c r="J67" s="425" t="s">
        <v>17</v>
      </c>
      <c r="K67" s="542" t="s">
        <v>4</v>
      </c>
      <c r="L67" s="542"/>
      <c r="M67" s="418" t="s">
        <v>49</v>
      </c>
      <c r="N67" s="261"/>
      <c r="P67" s="502" t="s">
        <v>100</v>
      </c>
      <c r="Q67" s="503"/>
      <c r="R67" s="503"/>
      <c r="S67" s="503"/>
      <c r="T67" s="503"/>
      <c r="U67" s="503"/>
      <c r="V67" s="503"/>
      <c r="W67" s="503"/>
      <c r="X67" s="503"/>
      <c r="Y67" s="503"/>
      <c r="Z67" s="329" t="s">
        <v>77</v>
      </c>
      <c r="AA67" s="542" t="s">
        <v>4</v>
      </c>
      <c r="AB67" s="542"/>
      <c r="AC67" s="414" t="s">
        <v>18</v>
      </c>
      <c r="AD67" s="268" t="s">
        <v>114</v>
      </c>
      <c r="AE67" s="261"/>
      <c r="AF67" s="261"/>
      <c r="AG67" s="502" t="s">
        <v>100</v>
      </c>
      <c r="AH67" s="503"/>
      <c r="AI67" s="503"/>
      <c r="AJ67" s="503"/>
      <c r="AK67" s="503"/>
      <c r="AL67" s="503"/>
      <c r="AM67" s="503"/>
      <c r="AN67" s="503"/>
      <c r="AO67" s="503"/>
      <c r="AP67" s="503"/>
      <c r="AQ67" s="329" t="s">
        <v>212</v>
      </c>
      <c r="AR67" s="542" t="s">
        <v>4</v>
      </c>
      <c r="AS67" s="542"/>
      <c r="AT67" s="414" t="s">
        <v>214</v>
      </c>
      <c r="AU67" s="268" t="s">
        <v>110</v>
      </c>
    </row>
    <row r="68" spans="1:49" ht="16" thickBot="1" x14ac:dyDescent="0.4">
      <c r="A68" s="540" t="s">
        <v>37</v>
      </c>
      <c r="B68" s="541"/>
      <c r="C68" s="541"/>
      <c r="D68" s="541"/>
      <c r="E68" s="541"/>
      <c r="F68" s="541"/>
      <c r="G68" s="541"/>
      <c r="H68" s="541"/>
      <c r="I68" s="541"/>
      <c r="J68" s="243">
        <f>(SUM(J61, J47, J41, H34))*'Cumulative Budget'!$G$36</f>
        <v>0</v>
      </c>
      <c r="K68" s="593">
        <f>(SUM(K61, L61, K47, L47, K41, L41, K34, L34))*'Cumulative Budget'!$G$36</f>
        <v>0</v>
      </c>
      <c r="L68" s="593"/>
      <c r="M68" s="237">
        <f t="shared" ref="M68" si="54">SUM(J68:L68)</f>
        <v>0</v>
      </c>
      <c r="N68" s="223"/>
      <c r="P68" s="540" t="s">
        <v>37</v>
      </c>
      <c r="Q68" s="541"/>
      <c r="R68" s="541"/>
      <c r="S68" s="541"/>
      <c r="T68" s="541"/>
      <c r="U68" s="541"/>
      <c r="V68" s="541"/>
      <c r="W68" s="541"/>
      <c r="X68" s="541"/>
      <c r="Y68" s="541"/>
      <c r="Z68" s="302">
        <f>(SUM(Z61, Z47, Z41,X34))*'Cumulative Budget'!$G$36</f>
        <v>0</v>
      </c>
      <c r="AA68" s="588">
        <f>(SUM( AA61, AB61, AA47, AB47, AA41, AB41, AA34, AB34))*'Cumulative Budget'!$G$36</f>
        <v>0</v>
      </c>
      <c r="AB68" s="588"/>
      <c r="AC68" s="293">
        <f>SUM(Z68:AB68)</f>
        <v>0</v>
      </c>
      <c r="AD68" s="294">
        <f t="shared" ref="AD68" si="55">M68-AC68</f>
        <v>0</v>
      </c>
      <c r="AE68" s="223"/>
      <c r="AF68" s="223"/>
      <c r="AG68" s="540" t="s">
        <v>37</v>
      </c>
      <c r="AH68" s="541"/>
      <c r="AI68" s="541"/>
      <c r="AJ68" s="541"/>
      <c r="AK68" s="541"/>
      <c r="AL68" s="541"/>
      <c r="AM68" s="541"/>
      <c r="AN68" s="541"/>
      <c r="AO68" s="541"/>
      <c r="AP68" s="541"/>
      <c r="AQ68" s="443">
        <v>0</v>
      </c>
      <c r="AR68" s="563">
        <v>0</v>
      </c>
      <c r="AS68" s="563"/>
      <c r="AT68" s="275">
        <f>SUM(AQ68:AS68)</f>
        <v>0</v>
      </c>
      <c r="AU68" s="276">
        <f>IF($S$73&lt;&gt;0, AC68-AT68, M68-AT68)</f>
        <v>0</v>
      </c>
    </row>
    <row r="69" spans="1:49" s="358" customFormat="1" ht="16.5" customHeight="1" thickBot="1" x14ac:dyDescent="0.4">
      <c r="A69" s="359" t="s">
        <v>99</v>
      </c>
      <c r="B69" s="359"/>
      <c r="J69" s="233"/>
      <c r="K69" s="233"/>
      <c r="L69" s="233"/>
      <c r="M69" s="233"/>
      <c r="N69" s="223"/>
      <c r="O69" s="357"/>
      <c r="P69" s="359" t="s">
        <v>99</v>
      </c>
      <c r="Q69" s="359"/>
      <c r="R69" s="359"/>
      <c r="Z69" s="233"/>
      <c r="AA69" s="233"/>
      <c r="AB69" s="233"/>
      <c r="AC69" s="233"/>
      <c r="AD69" s="233"/>
      <c r="AE69" s="223"/>
      <c r="AF69" s="223"/>
      <c r="AG69" s="359" t="s">
        <v>99</v>
      </c>
      <c r="AH69" s="359"/>
      <c r="AI69" s="359"/>
      <c r="AQ69" s="233"/>
      <c r="AR69" s="233"/>
      <c r="AS69" s="233"/>
      <c r="AT69" s="233"/>
      <c r="AU69" s="233"/>
      <c r="AV69" s="357"/>
    </row>
    <row r="70" spans="1:49" s="331" customFormat="1" ht="16" thickBot="1" x14ac:dyDescent="0.4">
      <c r="A70" s="581" t="s">
        <v>101</v>
      </c>
      <c r="B70" s="582"/>
      <c r="C70" s="582"/>
      <c r="D70" s="582"/>
      <c r="E70" s="582"/>
      <c r="F70" s="582"/>
      <c r="G70" s="582"/>
      <c r="H70" s="582"/>
      <c r="I70" s="582"/>
      <c r="J70" s="239">
        <f>SUM(J68, J61, J47, J41, H34)</f>
        <v>0</v>
      </c>
      <c r="K70" s="211">
        <f>SUM(K68, K61, K47, K41, K34)</f>
        <v>0</v>
      </c>
      <c r="L70" s="239">
        <f>SUM(L61, L47, L41, L34)</f>
        <v>0</v>
      </c>
      <c r="M70" s="240">
        <f>SUM(J70:L70)</f>
        <v>0</v>
      </c>
      <c r="N70" s="246"/>
      <c r="P70" s="589" t="s">
        <v>101</v>
      </c>
      <c r="Q70" s="590"/>
      <c r="R70" s="590"/>
      <c r="S70" s="590"/>
      <c r="T70" s="590"/>
      <c r="U70" s="590"/>
      <c r="V70" s="590"/>
      <c r="W70" s="590"/>
      <c r="X70" s="590"/>
      <c r="Y70" s="590"/>
      <c r="Z70" s="303">
        <f xml:space="preserve"> SUM(Z68, Z61, Z47, Z41, X34)</f>
        <v>0</v>
      </c>
      <c r="AA70" s="212">
        <f xml:space="preserve"> SUM(AA68, AA61, AA47, AA41, AA34)</f>
        <v>0</v>
      </c>
      <c r="AB70" s="303">
        <f xml:space="preserve"> SUM(AB61, AB47, AB41, AB34)</f>
        <v>0</v>
      </c>
      <c r="AC70" s="297">
        <f>SUM(Z70:AB70)</f>
        <v>0</v>
      </c>
      <c r="AD70" s="298">
        <f>M70-AC70</f>
        <v>0</v>
      </c>
      <c r="AE70" s="246"/>
      <c r="AF70" s="246"/>
      <c r="AG70" s="564" t="s">
        <v>101</v>
      </c>
      <c r="AH70" s="565"/>
      <c r="AI70" s="565"/>
      <c r="AJ70" s="565"/>
      <c r="AK70" s="565"/>
      <c r="AL70" s="565"/>
      <c r="AM70" s="565"/>
      <c r="AN70" s="565"/>
      <c r="AO70" s="565"/>
      <c r="AP70" s="565"/>
      <c r="AQ70" s="288">
        <f xml:space="preserve"> SUM(AQ68, AQ61, AQ47, AQ41, AO34)</f>
        <v>0</v>
      </c>
      <c r="AR70" s="213">
        <f xml:space="preserve"> SUM(AR68, AR61, AR47, AR41, AR34)</f>
        <v>0</v>
      </c>
      <c r="AS70" s="288">
        <f xml:space="preserve"> SUM(AS61, AS47, AS41, AS34)</f>
        <v>0</v>
      </c>
      <c r="AT70" s="279">
        <f>SUM(AQ70:AS70)</f>
        <v>0</v>
      </c>
      <c r="AU70" s="280">
        <f>IF($S$73&lt;&gt;0, AC70-AT70, M70-AT70)</f>
        <v>0</v>
      </c>
    </row>
    <row r="71" spans="1:49" x14ac:dyDescent="0.35">
      <c r="F71" s="357"/>
      <c r="G71" s="357"/>
      <c r="N71" s="223"/>
    </row>
    <row r="72" spans="1:49" ht="16" thickBot="1" x14ac:dyDescent="0.4">
      <c r="F72" s="357"/>
      <c r="G72" s="357"/>
      <c r="K72" s="310"/>
      <c r="S72" s="270"/>
      <c r="T72" s="270"/>
      <c r="U72" s="270"/>
    </row>
    <row r="73" spans="1:49" x14ac:dyDescent="0.35">
      <c r="B73" s="576" t="s">
        <v>103</v>
      </c>
      <c r="C73" s="577"/>
      <c r="D73" s="264">
        <f>J70</f>
        <v>0</v>
      </c>
      <c r="F73" s="357"/>
      <c r="G73" s="357"/>
      <c r="O73" s="309"/>
      <c r="P73" s="640" t="s">
        <v>103</v>
      </c>
      <c r="Q73" s="641"/>
      <c r="R73" s="641"/>
      <c r="S73" s="194">
        <f>Z70</f>
        <v>0</v>
      </c>
      <c r="T73" s="583" t="s">
        <v>104</v>
      </c>
      <c r="U73" s="584"/>
      <c r="V73" s="160">
        <f>D73-S73</f>
        <v>0</v>
      </c>
      <c r="X73" s="430"/>
      <c r="Y73" s="601"/>
      <c r="Z73" s="601"/>
      <c r="AA73" s="430"/>
      <c r="AB73" s="430"/>
      <c r="AG73" s="642" t="s">
        <v>191</v>
      </c>
      <c r="AH73" s="548"/>
      <c r="AI73" s="548"/>
      <c r="AJ73" s="438">
        <f>AQ70</f>
        <v>0</v>
      </c>
      <c r="AK73" s="548" t="s">
        <v>196</v>
      </c>
      <c r="AL73" s="548"/>
      <c r="AM73" s="289">
        <f>IF($S$73&lt;&gt;0, S73-AJ73, D73-AJ73)</f>
        <v>0</v>
      </c>
      <c r="AO73" s="315" t="s">
        <v>89</v>
      </c>
      <c r="AP73" s="556"/>
      <c r="AQ73" s="556"/>
      <c r="AR73" s="426" t="s">
        <v>90</v>
      </c>
      <c r="AS73" s="435"/>
    </row>
    <row r="74" spans="1:49" x14ac:dyDescent="0.35">
      <c r="B74" s="535" t="s">
        <v>172</v>
      </c>
      <c r="C74" s="536"/>
      <c r="D74" s="390">
        <f>K70</f>
        <v>0</v>
      </c>
      <c r="F74" s="357"/>
      <c r="G74" s="357"/>
      <c r="O74" s="309"/>
      <c r="P74" s="597" t="s">
        <v>172</v>
      </c>
      <c r="Q74" s="598"/>
      <c r="R74" s="598"/>
      <c r="S74" s="391">
        <f>AA70</f>
        <v>0</v>
      </c>
      <c r="T74" s="585" t="s">
        <v>105</v>
      </c>
      <c r="U74" s="586"/>
      <c r="V74" s="161">
        <f t="shared" ref="V74:V77" si="56">D74-S74</f>
        <v>0</v>
      </c>
      <c r="X74" s="430"/>
      <c r="Y74" s="604"/>
      <c r="Z74" s="604"/>
      <c r="AA74" s="604"/>
      <c r="AB74" s="604"/>
      <c r="AG74" s="555" t="s">
        <v>192</v>
      </c>
      <c r="AH74" s="550"/>
      <c r="AI74" s="550"/>
      <c r="AJ74" s="439">
        <f>AR70</f>
        <v>0</v>
      </c>
      <c r="AK74" s="550" t="s">
        <v>197</v>
      </c>
      <c r="AL74" s="550"/>
      <c r="AM74" s="290">
        <f t="shared" ref="AM74:AM77" si="57">IF($S$73&lt;&gt;0, S74-AJ74, D74-AJ74)</f>
        <v>0</v>
      </c>
      <c r="AO74" s="314" t="s">
        <v>91</v>
      </c>
      <c r="AP74" s="532"/>
      <c r="AQ74" s="532"/>
      <c r="AR74" s="532"/>
      <c r="AS74" s="562"/>
    </row>
    <row r="75" spans="1:49" ht="16" thickBot="1" x14ac:dyDescent="0.4">
      <c r="B75" s="535" t="s">
        <v>113</v>
      </c>
      <c r="C75" s="536"/>
      <c r="D75" s="265">
        <f>L70</f>
        <v>0</v>
      </c>
      <c r="F75" s="357"/>
      <c r="G75" s="357"/>
      <c r="O75" s="309"/>
      <c r="P75" s="597" t="s">
        <v>113</v>
      </c>
      <c r="Q75" s="598"/>
      <c r="R75" s="598"/>
      <c r="S75" s="193">
        <f>AB70</f>
        <v>0</v>
      </c>
      <c r="T75" s="585" t="s">
        <v>106</v>
      </c>
      <c r="U75" s="586"/>
      <c r="V75" s="161">
        <f t="shared" si="56"/>
        <v>0</v>
      </c>
      <c r="X75" s="430"/>
      <c r="Y75" s="601"/>
      <c r="Z75" s="601"/>
      <c r="AA75" s="430"/>
      <c r="AB75" s="430"/>
      <c r="AG75" s="555" t="s">
        <v>193</v>
      </c>
      <c r="AH75" s="550"/>
      <c r="AI75" s="550"/>
      <c r="AJ75" s="433">
        <f>AS70</f>
        <v>0</v>
      </c>
      <c r="AK75" s="550" t="s">
        <v>198</v>
      </c>
      <c r="AL75" s="550"/>
      <c r="AM75" s="290">
        <f t="shared" si="57"/>
        <v>0</v>
      </c>
      <c r="AO75" s="318" t="s">
        <v>92</v>
      </c>
      <c r="AP75" s="557"/>
      <c r="AQ75" s="557"/>
      <c r="AR75" s="427" t="s">
        <v>90</v>
      </c>
      <c r="AS75" s="436"/>
    </row>
    <row r="76" spans="1:49" ht="16" thickBot="1" x14ac:dyDescent="0.4">
      <c r="B76" s="535" t="s">
        <v>109</v>
      </c>
      <c r="C76" s="536"/>
      <c r="D76" s="390">
        <f>K70+L70</f>
        <v>0</v>
      </c>
      <c r="F76" s="357"/>
      <c r="G76" s="357"/>
      <c r="O76" s="309"/>
      <c r="P76" s="597" t="s">
        <v>109</v>
      </c>
      <c r="Q76" s="598"/>
      <c r="R76" s="598"/>
      <c r="S76" s="391">
        <f>SUM(S74:S75)</f>
        <v>0</v>
      </c>
      <c r="T76" s="585" t="s">
        <v>107</v>
      </c>
      <c r="U76" s="586"/>
      <c r="V76" s="161">
        <f t="shared" si="56"/>
        <v>0</v>
      </c>
      <c r="X76" s="247"/>
      <c r="Y76" s="247"/>
      <c r="Z76" s="247"/>
      <c r="AA76" s="247"/>
      <c r="AB76" s="247"/>
      <c r="AG76" s="555" t="s">
        <v>194</v>
      </c>
      <c r="AH76" s="550"/>
      <c r="AI76" s="550"/>
      <c r="AJ76" s="439">
        <f>SUM(AJ74:AJ75)</f>
        <v>0</v>
      </c>
      <c r="AK76" s="550" t="s">
        <v>200</v>
      </c>
      <c r="AL76" s="550"/>
      <c r="AM76" s="290">
        <f t="shared" si="57"/>
        <v>0</v>
      </c>
      <c r="AO76" s="247"/>
      <c r="AP76" s="247"/>
      <c r="AQ76" s="247"/>
      <c r="AR76" s="247"/>
      <c r="AS76" s="247"/>
    </row>
    <row r="77" spans="1:49" ht="16" thickBot="1" x14ac:dyDescent="0.4">
      <c r="B77" s="535" t="s">
        <v>173</v>
      </c>
      <c r="C77" s="536"/>
      <c r="D77" s="265">
        <f>M70</f>
        <v>0</v>
      </c>
      <c r="F77" s="357"/>
      <c r="G77" s="357"/>
      <c r="O77" s="309"/>
      <c r="P77" s="597" t="s">
        <v>173</v>
      </c>
      <c r="Q77" s="598"/>
      <c r="R77" s="598"/>
      <c r="S77" s="193">
        <f>AC70</f>
        <v>0</v>
      </c>
      <c r="T77" s="580" t="s">
        <v>108</v>
      </c>
      <c r="U77" s="580"/>
      <c r="V77" s="196">
        <f t="shared" si="56"/>
        <v>0</v>
      </c>
      <c r="W77" s="358"/>
      <c r="X77" s="602"/>
      <c r="Y77" s="602"/>
      <c r="Z77" s="603"/>
      <c r="AA77" s="603"/>
      <c r="AB77" s="603"/>
      <c r="AC77" s="358"/>
      <c r="AD77" s="358"/>
      <c r="AG77" s="555" t="s">
        <v>195</v>
      </c>
      <c r="AH77" s="550"/>
      <c r="AI77" s="550"/>
      <c r="AJ77" s="433">
        <f>AT70</f>
        <v>0</v>
      </c>
      <c r="AK77" s="611" t="s">
        <v>199</v>
      </c>
      <c r="AL77" s="611"/>
      <c r="AM77" s="336">
        <f t="shared" si="57"/>
        <v>0</v>
      </c>
      <c r="AN77" s="358"/>
      <c r="AO77" s="558" t="s">
        <v>93</v>
      </c>
      <c r="AP77" s="559"/>
      <c r="AQ77" s="560"/>
      <c r="AR77" s="560"/>
      <c r="AS77" s="561"/>
      <c r="AT77" s="358"/>
      <c r="AU77" s="358"/>
      <c r="AV77" s="358"/>
    </row>
    <row r="78" spans="1:49" x14ac:dyDescent="0.35">
      <c r="B78" s="535" t="s">
        <v>174</v>
      </c>
      <c r="C78" s="536"/>
      <c r="D78" s="324" t="e">
        <f>L70/K70</f>
        <v>#DIV/0!</v>
      </c>
      <c r="E78" s="358"/>
      <c r="F78" s="357"/>
      <c r="G78" s="357"/>
      <c r="O78" s="309"/>
      <c r="P78" s="597" t="s">
        <v>174</v>
      </c>
      <c r="Q78" s="598"/>
      <c r="R78" s="598"/>
      <c r="S78" s="195" t="e">
        <f>S75/S76</f>
        <v>#DIV/0!</v>
      </c>
      <c r="T78" s="188"/>
      <c r="U78" s="188"/>
      <c r="V78" s="190"/>
      <c r="AG78" s="535" t="s">
        <v>208</v>
      </c>
      <c r="AH78" s="536"/>
      <c r="AI78" s="536"/>
      <c r="AJ78" s="434" t="e">
        <f>AQ68/AQ70</f>
        <v>#DIV/0!</v>
      </c>
      <c r="AK78" s="167"/>
      <c r="AL78" s="166"/>
      <c r="AM78" s="166"/>
    </row>
    <row r="79" spans="1:49" ht="16" thickBot="1" x14ac:dyDescent="0.4">
      <c r="B79" s="537" t="s">
        <v>144</v>
      </c>
      <c r="C79" s="538"/>
      <c r="D79" s="266" t="e">
        <f>D82 &amp; D83 &amp; D84</f>
        <v>#DIV/0!</v>
      </c>
      <c r="F79" s="357"/>
      <c r="G79" s="357"/>
      <c r="O79" s="309"/>
      <c r="P79" s="643" t="s">
        <v>144</v>
      </c>
      <c r="Q79" s="644"/>
      <c r="R79" s="644"/>
      <c r="S79" s="197" t="e">
        <f>S82 &amp; S83 &amp; S84</f>
        <v>#DIV/0!</v>
      </c>
      <c r="T79" s="188"/>
      <c r="U79" s="188"/>
      <c r="V79" s="190"/>
      <c r="AG79" s="537" t="s">
        <v>209</v>
      </c>
      <c r="AH79" s="538"/>
      <c r="AI79" s="538"/>
      <c r="AJ79" s="440" t="e">
        <f>AR68/(AR70+AS70)</f>
        <v>#DIV/0!</v>
      </c>
    </row>
    <row r="80" spans="1:49" x14ac:dyDescent="0.35">
      <c r="F80" s="357"/>
      <c r="G80" s="357"/>
      <c r="S80" s="166"/>
    </row>
    <row r="81" spans="1:47" ht="15.75" customHeight="1" x14ac:dyDescent="0.35">
      <c r="F81" s="357"/>
      <c r="G81" s="357"/>
    </row>
    <row r="82" spans="1:47" x14ac:dyDescent="0.35">
      <c r="D82" s="357" t="e">
        <f>D73/D73</f>
        <v>#DIV/0!</v>
      </c>
      <c r="F82" s="357"/>
      <c r="G82" s="357"/>
      <c r="S82" s="357" t="e">
        <f>S73/S73</f>
        <v>#DIV/0!</v>
      </c>
    </row>
    <row r="83" spans="1:47" x14ac:dyDescent="0.35">
      <c r="D83" s="357" t="s">
        <v>145</v>
      </c>
      <c r="F83" s="357"/>
      <c r="G83" s="357"/>
      <c r="S83" s="357" t="s">
        <v>145</v>
      </c>
    </row>
    <row r="84" spans="1:47" x14ac:dyDescent="0.35">
      <c r="D84" s="225" t="e">
        <f>D76/D73</f>
        <v>#DIV/0!</v>
      </c>
      <c r="F84" s="357"/>
      <c r="G84" s="357"/>
      <c r="S84" s="225" t="e">
        <f>S76/S73</f>
        <v>#DIV/0!</v>
      </c>
    </row>
    <row r="85" spans="1:47" x14ac:dyDescent="0.35">
      <c r="F85" s="357"/>
      <c r="G85" s="357"/>
    </row>
    <row r="86" spans="1:47" ht="16" thickBot="1" x14ac:dyDescent="0.4">
      <c r="F86" s="357"/>
      <c r="G86" s="357"/>
    </row>
    <row r="87" spans="1:47" s="242" customFormat="1" x14ac:dyDescent="0.35">
      <c r="A87" s="519" t="s">
        <v>97</v>
      </c>
      <c r="B87" s="520"/>
      <c r="C87" s="520"/>
      <c r="D87" s="520"/>
      <c r="E87" s="520"/>
      <c r="F87" s="520"/>
      <c r="G87" s="520"/>
      <c r="H87" s="520"/>
      <c r="I87" s="520"/>
      <c r="J87" s="520"/>
      <c r="K87" s="520"/>
      <c r="L87" s="520"/>
      <c r="M87" s="521"/>
      <c r="N87" s="413"/>
      <c r="P87" s="573" t="s">
        <v>222</v>
      </c>
      <c r="Q87" s="574"/>
      <c r="R87" s="574"/>
      <c r="S87" s="574"/>
      <c r="T87" s="574"/>
      <c r="U87" s="574"/>
      <c r="V87" s="574"/>
      <c r="W87" s="574"/>
      <c r="X87" s="574"/>
      <c r="Y87" s="574"/>
      <c r="Z87" s="574"/>
      <c r="AA87" s="574"/>
      <c r="AB87" s="574"/>
      <c r="AC87" s="574"/>
      <c r="AD87" s="575"/>
      <c r="AG87" s="614" t="s">
        <v>127</v>
      </c>
      <c r="AH87" s="615"/>
      <c r="AI87" s="615"/>
      <c r="AJ87" s="615"/>
      <c r="AK87" s="615"/>
      <c r="AL87" s="615"/>
      <c r="AM87" s="615"/>
      <c r="AN87" s="615"/>
      <c r="AO87" s="615"/>
      <c r="AP87" s="615"/>
      <c r="AQ87" s="615"/>
      <c r="AR87" s="615"/>
      <c r="AS87" s="615"/>
      <c r="AT87" s="615"/>
      <c r="AU87" s="616"/>
    </row>
    <row r="88" spans="1:47" s="242" customFormat="1" x14ac:dyDescent="0.35">
      <c r="A88" s="522" t="s">
        <v>5</v>
      </c>
      <c r="B88" s="496"/>
      <c r="C88" s="496"/>
      <c r="D88" s="496"/>
      <c r="E88" s="496"/>
      <c r="F88" s="496"/>
      <c r="G88" s="496"/>
      <c r="H88" s="496"/>
      <c r="I88" s="496"/>
      <c r="J88" s="496"/>
      <c r="K88" s="496"/>
      <c r="L88" s="496"/>
      <c r="M88" s="523"/>
      <c r="N88" s="413"/>
      <c r="P88" s="522" t="s">
        <v>128</v>
      </c>
      <c r="Q88" s="496"/>
      <c r="R88" s="496"/>
      <c r="S88" s="496"/>
      <c r="T88" s="496"/>
      <c r="U88" s="496"/>
      <c r="V88" s="496"/>
      <c r="W88" s="496"/>
      <c r="X88" s="496"/>
      <c r="Y88" s="496"/>
      <c r="Z88" s="496"/>
      <c r="AA88" s="496"/>
      <c r="AB88" s="496"/>
      <c r="AC88" s="496"/>
      <c r="AD88" s="523"/>
      <c r="AG88" s="522" t="s">
        <v>128</v>
      </c>
      <c r="AH88" s="496"/>
      <c r="AI88" s="496"/>
      <c r="AJ88" s="496"/>
      <c r="AK88" s="496"/>
      <c r="AL88" s="496"/>
      <c r="AM88" s="496"/>
      <c r="AN88" s="496"/>
      <c r="AO88" s="496"/>
      <c r="AP88" s="496"/>
      <c r="AQ88" s="496"/>
      <c r="AR88" s="496"/>
      <c r="AS88" s="496"/>
      <c r="AT88" s="496"/>
      <c r="AU88" s="523"/>
    </row>
    <row r="89" spans="1:47" s="165" customFormat="1" x14ac:dyDescent="0.35">
      <c r="A89" s="495" t="s">
        <v>123</v>
      </c>
      <c r="B89" s="491"/>
      <c r="C89" s="525"/>
      <c r="D89" s="525"/>
      <c r="E89" s="525"/>
      <c r="F89" s="525"/>
      <c r="G89" s="409" t="s">
        <v>124</v>
      </c>
      <c r="H89" s="525"/>
      <c r="I89" s="525"/>
      <c r="J89" s="525"/>
      <c r="K89" s="525"/>
      <c r="L89" s="525"/>
      <c r="M89" s="526"/>
      <c r="N89" s="432"/>
      <c r="P89" s="495" t="s">
        <v>123</v>
      </c>
      <c r="Q89" s="491"/>
      <c r="R89" s="525"/>
      <c r="S89" s="525"/>
      <c r="T89" s="525"/>
      <c r="U89" s="525"/>
      <c r="V89" s="525"/>
      <c r="W89" s="409" t="s">
        <v>124</v>
      </c>
      <c r="X89" s="525"/>
      <c r="Y89" s="525"/>
      <c r="Z89" s="525"/>
      <c r="AA89" s="525"/>
      <c r="AB89" s="525"/>
      <c r="AC89" s="525"/>
      <c r="AD89" s="526"/>
      <c r="AG89" s="495" t="s">
        <v>123</v>
      </c>
      <c r="AH89" s="491"/>
      <c r="AI89" s="525"/>
      <c r="AJ89" s="525"/>
      <c r="AK89" s="525"/>
      <c r="AL89" s="525"/>
      <c r="AM89" s="525"/>
      <c r="AN89" s="409" t="s">
        <v>124</v>
      </c>
      <c r="AO89" s="525"/>
      <c r="AP89" s="525"/>
      <c r="AQ89" s="525"/>
      <c r="AR89" s="525"/>
      <c r="AS89" s="525"/>
      <c r="AT89" s="525"/>
      <c r="AU89" s="526"/>
    </row>
    <row r="90" spans="1:47" x14ac:dyDescent="0.35">
      <c r="A90" s="522" t="s">
        <v>0</v>
      </c>
      <c r="B90" s="496"/>
      <c r="C90" s="512"/>
      <c r="D90" s="512"/>
      <c r="E90" s="512"/>
      <c r="F90" s="512"/>
      <c r="G90" s="512"/>
      <c r="H90" s="512"/>
      <c r="I90" s="512"/>
      <c r="J90" s="512"/>
      <c r="K90" s="512"/>
      <c r="L90" s="512"/>
      <c r="M90" s="527"/>
      <c r="P90" s="522" t="s">
        <v>0</v>
      </c>
      <c r="Q90" s="496"/>
      <c r="R90" s="617"/>
      <c r="S90" s="617"/>
      <c r="T90" s="617"/>
      <c r="U90" s="617"/>
      <c r="V90" s="617"/>
      <c r="W90" s="617"/>
      <c r="X90" s="617"/>
      <c r="Y90" s="617"/>
      <c r="Z90" s="617"/>
      <c r="AA90" s="617"/>
      <c r="AB90" s="617"/>
      <c r="AC90" s="617"/>
      <c r="AD90" s="618"/>
      <c r="AG90" s="522" t="s">
        <v>0</v>
      </c>
      <c r="AH90" s="496"/>
      <c r="AI90" s="617"/>
      <c r="AJ90" s="617"/>
      <c r="AK90" s="617"/>
      <c r="AL90" s="617"/>
      <c r="AM90" s="617"/>
      <c r="AN90" s="617"/>
      <c r="AO90" s="617"/>
      <c r="AP90" s="617"/>
      <c r="AQ90" s="617"/>
      <c r="AR90" s="617"/>
      <c r="AS90" s="617"/>
      <c r="AT90" s="617"/>
      <c r="AU90" s="618"/>
    </row>
    <row r="91" spans="1:47" x14ac:dyDescent="0.35">
      <c r="A91" s="522" t="s">
        <v>96</v>
      </c>
      <c r="B91" s="496"/>
      <c r="C91" s="512"/>
      <c r="D91" s="512"/>
      <c r="E91" s="512"/>
      <c r="F91" s="512"/>
      <c r="G91" s="512"/>
      <c r="H91" s="512"/>
      <c r="I91" s="512"/>
      <c r="J91" s="512"/>
      <c r="K91" s="512"/>
      <c r="L91" s="512"/>
      <c r="M91" s="527"/>
      <c r="P91" s="522" t="s">
        <v>96</v>
      </c>
      <c r="Q91" s="496"/>
      <c r="R91" s="617"/>
      <c r="S91" s="617"/>
      <c r="T91" s="617"/>
      <c r="U91" s="617"/>
      <c r="V91" s="617"/>
      <c r="W91" s="617"/>
      <c r="X91" s="617"/>
      <c r="Y91" s="617"/>
      <c r="Z91" s="617"/>
      <c r="AA91" s="617"/>
      <c r="AB91" s="617"/>
      <c r="AC91" s="617"/>
      <c r="AD91" s="618"/>
      <c r="AG91" s="522" t="s">
        <v>96</v>
      </c>
      <c r="AH91" s="496"/>
      <c r="AI91" s="617"/>
      <c r="AJ91" s="617"/>
      <c r="AK91" s="617"/>
      <c r="AL91" s="617"/>
      <c r="AM91" s="617"/>
      <c r="AN91" s="617"/>
      <c r="AO91" s="617"/>
      <c r="AP91" s="617"/>
      <c r="AQ91" s="617"/>
      <c r="AR91" s="617"/>
      <c r="AS91" s="617"/>
      <c r="AT91" s="617"/>
      <c r="AU91" s="618"/>
    </row>
    <row r="92" spans="1:47" ht="16" thickBot="1" x14ac:dyDescent="0.4">
      <c r="A92" s="540" t="s">
        <v>2</v>
      </c>
      <c r="B92" s="541"/>
      <c r="C92" s="528"/>
      <c r="D92" s="528"/>
      <c r="E92" s="528"/>
      <c r="F92" s="528"/>
      <c r="G92" s="528"/>
      <c r="H92" s="528"/>
      <c r="I92" s="528"/>
      <c r="J92" s="528"/>
      <c r="K92" s="528"/>
      <c r="L92" s="528"/>
      <c r="M92" s="529"/>
      <c r="P92" s="540" t="s">
        <v>2</v>
      </c>
      <c r="Q92" s="541"/>
      <c r="R92" s="494"/>
      <c r="S92" s="494"/>
      <c r="T92" s="494"/>
      <c r="U92" s="494"/>
      <c r="V92" s="494"/>
      <c r="W92" s="494"/>
      <c r="X92" s="494"/>
      <c r="Y92" s="494"/>
      <c r="Z92" s="494"/>
      <c r="AA92" s="494"/>
      <c r="AB92" s="494"/>
      <c r="AC92" s="494"/>
      <c r="AD92" s="619"/>
      <c r="AG92" s="540" t="s">
        <v>2</v>
      </c>
      <c r="AH92" s="541"/>
      <c r="AI92" s="494"/>
      <c r="AJ92" s="494"/>
      <c r="AK92" s="494"/>
      <c r="AL92" s="494"/>
      <c r="AM92" s="494"/>
      <c r="AN92" s="494"/>
      <c r="AO92" s="494"/>
      <c r="AP92" s="494"/>
      <c r="AQ92" s="494"/>
      <c r="AR92" s="494"/>
      <c r="AS92" s="494"/>
      <c r="AT92" s="494"/>
      <c r="AU92" s="619"/>
    </row>
    <row r="93" spans="1:47" ht="16" thickBot="1" x14ac:dyDescent="0.4">
      <c r="F93" s="357"/>
      <c r="G93" s="357"/>
    </row>
    <row r="94" spans="1:47" s="242" customFormat="1" x14ac:dyDescent="0.35">
      <c r="A94" s="502" t="s">
        <v>84</v>
      </c>
      <c r="B94" s="503"/>
      <c r="C94" s="503"/>
      <c r="D94" s="503"/>
      <c r="E94" s="503"/>
      <c r="F94" s="503"/>
      <c r="G94" s="503"/>
      <c r="H94" s="503"/>
      <c r="I94" s="503"/>
      <c r="J94" s="503"/>
      <c r="K94" s="503"/>
      <c r="L94" s="503"/>
      <c r="M94" s="518"/>
      <c r="N94" s="413"/>
      <c r="P94" s="502" t="s">
        <v>84</v>
      </c>
      <c r="Q94" s="503"/>
      <c r="R94" s="503"/>
      <c r="S94" s="503"/>
      <c r="T94" s="503"/>
      <c r="U94" s="503"/>
      <c r="V94" s="503"/>
      <c r="W94" s="503"/>
      <c r="X94" s="503"/>
      <c r="Y94" s="503"/>
      <c r="Z94" s="503"/>
      <c r="AA94" s="503"/>
      <c r="AB94" s="503"/>
      <c r="AC94" s="503"/>
      <c r="AD94" s="518"/>
      <c r="AE94" s="413"/>
      <c r="AG94" s="502" t="s">
        <v>84</v>
      </c>
      <c r="AH94" s="503"/>
      <c r="AI94" s="503"/>
      <c r="AJ94" s="503"/>
      <c r="AK94" s="503"/>
      <c r="AL94" s="503"/>
      <c r="AM94" s="503"/>
      <c r="AN94" s="503"/>
      <c r="AO94" s="503"/>
      <c r="AP94" s="503"/>
      <c r="AQ94" s="503"/>
      <c r="AR94" s="503"/>
      <c r="AS94" s="503"/>
      <c r="AT94" s="503"/>
      <c r="AU94" s="518"/>
    </row>
    <row r="95" spans="1:47" s="242" customFormat="1" x14ac:dyDescent="0.35">
      <c r="A95" s="419"/>
      <c r="B95" s="412" t="s">
        <v>85</v>
      </c>
      <c r="C95" s="496" t="s">
        <v>13</v>
      </c>
      <c r="D95" s="496"/>
      <c r="E95" s="424" t="s">
        <v>14</v>
      </c>
      <c r="F95" s="412" t="s">
        <v>171</v>
      </c>
      <c r="G95" s="412" t="s">
        <v>68</v>
      </c>
      <c r="H95" s="422" t="s">
        <v>151</v>
      </c>
      <c r="I95" s="412" t="s">
        <v>80</v>
      </c>
      <c r="J95" s="412" t="s">
        <v>81</v>
      </c>
      <c r="K95" s="422" t="s">
        <v>82</v>
      </c>
      <c r="L95" s="412" t="s">
        <v>150</v>
      </c>
      <c r="M95" s="259" t="s">
        <v>18</v>
      </c>
      <c r="N95" s="413"/>
      <c r="P95" s="419"/>
      <c r="Q95" s="412" t="s">
        <v>85</v>
      </c>
      <c r="R95" s="496" t="s">
        <v>13</v>
      </c>
      <c r="S95" s="496"/>
      <c r="T95" s="424" t="s">
        <v>14</v>
      </c>
      <c r="U95" s="260" t="s">
        <v>110</v>
      </c>
      <c r="V95" s="424" t="s">
        <v>171</v>
      </c>
      <c r="W95" s="424" t="s">
        <v>68</v>
      </c>
      <c r="X95" s="260" t="s">
        <v>151</v>
      </c>
      <c r="Y95" s="424" t="s">
        <v>80</v>
      </c>
      <c r="Z95" s="424" t="s">
        <v>81</v>
      </c>
      <c r="AA95" s="260" t="s">
        <v>82</v>
      </c>
      <c r="AB95" s="424" t="s">
        <v>150</v>
      </c>
      <c r="AC95" s="260" t="s">
        <v>18</v>
      </c>
      <c r="AD95" s="267" t="s">
        <v>114</v>
      </c>
      <c r="AE95" s="413"/>
      <c r="AG95" s="419"/>
      <c r="AH95" s="412" t="s">
        <v>85</v>
      </c>
      <c r="AI95" s="496" t="s">
        <v>13</v>
      </c>
      <c r="AJ95" s="496"/>
      <c r="AK95" s="424" t="s">
        <v>14</v>
      </c>
      <c r="AL95" s="260" t="s">
        <v>110</v>
      </c>
      <c r="AM95" s="424" t="s">
        <v>171</v>
      </c>
      <c r="AN95" s="424" t="s">
        <v>68</v>
      </c>
      <c r="AO95" s="260" t="s">
        <v>151</v>
      </c>
      <c r="AP95" s="424" t="s">
        <v>80</v>
      </c>
      <c r="AQ95" s="424" t="s">
        <v>81</v>
      </c>
      <c r="AR95" s="260" t="s">
        <v>82</v>
      </c>
      <c r="AS95" s="424" t="s">
        <v>150</v>
      </c>
      <c r="AT95" s="260" t="s">
        <v>213</v>
      </c>
      <c r="AU95" s="267" t="s">
        <v>111</v>
      </c>
    </row>
    <row r="96" spans="1:47" x14ac:dyDescent="0.35">
      <c r="A96" s="415">
        <v>1</v>
      </c>
      <c r="B96" s="420"/>
      <c r="C96" s="491"/>
      <c r="D96" s="491"/>
      <c r="E96" s="423"/>
      <c r="F96" s="234">
        <v>0</v>
      </c>
      <c r="G96" s="234">
        <v>0</v>
      </c>
      <c r="H96" s="235">
        <f>SUM(F96:G96)</f>
        <v>0</v>
      </c>
      <c r="I96" s="234">
        <v>0</v>
      </c>
      <c r="J96" s="234">
        <v>0</v>
      </c>
      <c r="K96" s="235">
        <f>SUM(I96:J96)</f>
        <v>0</v>
      </c>
      <c r="L96" s="234">
        <v>0</v>
      </c>
      <c r="M96" s="236">
        <f>SUM(H96, K96, L96)</f>
        <v>0</v>
      </c>
      <c r="N96" s="222"/>
      <c r="P96" s="415">
        <v>1</v>
      </c>
      <c r="Q96" s="420"/>
      <c r="R96" s="491"/>
      <c r="S96" s="491"/>
      <c r="T96" s="409"/>
      <c r="U96" s="162">
        <f>AU16</f>
        <v>0</v>
      </c>
      <c r="V96" s="234">
        <v>0</v>
      </c>
      <c r="W96" s="234">
        <v>0</v>
      </c>
      <c r="X96" s="295">
        <f>SUM(V96:W96)</f>
        <v>0</v>
      </c>
      <c r="Y96" s="234">
        <v>0</v>
      </c>
      <c r="Z96" s="234">
        <v>0</v>
      </c>
      <c r="AA96" s="295">
        <f>SUM(Y96:Z96)</f>
        <v>0</v>
      </c>
      <c r="AB96" s="234">
        <v>0</v>
      </c>
      <c r="AC96" s="295">
        <f>SUM(X96, AA96, AB96)</f>
        <v>0</v>
      </c>
      <c r="AD96" s="296">
        <f>M96-AC96</f>
        <v>0</v>
      </c>
      <c r="AE96" s="222"/>
      <c r="AG96" s="415">
        <v>1</v>
      </c>
      <c r="AH96" s="420"/>
      <c r="AI96" s="491"/>
      <c r="AJ96" s="491"/>
      <c r="AK96" s="409"/>
      <c r="AL96" s="307">
        <f>AU16</f>
        <v>0</v>
      </c>
      <c r="AM96" s="234">
        <v>0</v>
      </c>
      <c r="AN96" s="234">
        <v>0</v>
      </c>
      <c r="AO96" s="277">
        <f>SUM(AM96:AN96)</f>
        <v>0</v>
      </c>
      <c r="AP96" s="234">
        <v>0</v>
      </c>
      <c r="AQ96" s="234">
        <v>0</v>
      </c>
      <c r="AR96" s="277">
        <f>SUM(AP96:AQ96)</f>
        <v>0</v>
      </c>
      <c r="AS96" s="234">
        <v>0</v>
      </c>
      <c r="AT96" s="277">
        <f>SUM(AO96, AR96, AS96)</f>
        <v>0</v>
      </c>
      <c r="AU96" s="278">
        <f>IF($S$153&lt;&gt;0, AC96+AL96-AT96, M96+AL96-AT96)</f>
        <v>0</v>
      </c>
    </row>
    <row r="97" spans="1:48" x14ac:dyDescent="0.35">
      <c r="A97" s="415">
        <v>2</v>
      </c>
      <c r="B97" s="420"/>
      <c r="C97" s="491"/>
      <c r="D97" s="491"/>
      <c r="E97" s="423"/>
      <c r="F97" s="234">
        <v>0</v>
      </c>
      <c r="G97" s="234">
        <v>0</v>
      </c>
      <c r="H97" s="235">
        <f t="shared" ref="H97:H102" si="58">SUM(F97:G97)</f>
        <v>0</v>
      </c>
      <c r="I97" s="234">
        <v>0</v>
      </c>
      <c r="J97" s="234">
        <v>0</v>
      </c>
      <c r="K97" s="235">
        <f t="shared" ref="K97:K102" si="59">SUM(I97:J97)</f>
        <v>0</v>
      </c>
      <c r="L97" s="234">
        <v>0</v>
      </c>
      <c r="M97" s="236">
        <f t="shared" ref="M97:M102" si="60">SUM(H97, K97, L97)</f>
        <v>0</v>
      </c>
      <c r="N97" s="222"/>
      <c r="P97" s="415">
        <v>2</v>
      </c>
      <c r="Q97" s="420"/>
      <c r="R97" s="491"/>
      <c r="S97" s="491"/>
      <c r="T97" s="409"/>
      <c r="U97" s="162">
        <f t="shared" ref="U97:U103" si="61">AU17</f>
        <v>0</v>
      </c>
      <c r="V97" s="234">
        <v>0</v>
      </c>
      <c r="W97" s="234">
        <v>0</v>
      </c>
      <c r="X97" s="295">
        <f t="shared" ref="X97:X102" si="62">SUM(V97:W97)</f>
        <v>0</v>
      </c>
      <c r="Y97" s="234">
        <v>0</v>
      </c>
      <c r="Z97" s="234">
        <v>0</v>
      </c>
      <c r="AA97" s="295">
        <f t="shared" ref="AA97:AA102" si="63">SUM(Y97:Z97)</f>
        <v>0</v>
      </c>
      <c r="AB97" s="234">
        <v>0</v>
      </c>
      <c r="AC97" s="295">
        <f t="shared" ref="AC97:AC102" si="64">SUM(X97, AA97, AB97)</f>
        <v>0</v>
      </c>
      <c r="AD97" s="296">
        <f t="shared" ref="AD97:AD102" si="65">M97-AC97</f>
        <v>0</v>
      </c>
      <c r="AE97" s="222"/>
      <c r="AG97" s="415">
        <v>2</v>
      </c>
      <c r="AH97" s="420"/>
      <c r="AI97" s="491"/>
      <c r="AJ97" s="491"/>
      <c r="AK97" s="409"/>
      <c r="AL97" s="307">
        <f t="shared" ref="AL97:AL103" si="66">AU17</f>
        <v>0</v>
      </c>
      <c r="AM97" s="234">
        <v>0</v>
      </c>
      <c r="AN97" s="234">
        <v>0</v>
      </c>
      <c r="AO97" s="277">
        <f t="shared" ref="AO97:AO102" si="67">SUM(AM97:AN97)</f>
        <v>0</v>
      </c>
      <c r="AP97" s="234">
        <v>0</v>
      </c>
      <c r="AQ97" s="234">
        <v>0</v>
      </c>
      <c r="AR97" s="277">
        <f t="shared" ref="AR97:AR102" si="68">SUM(AP97:AQ97)</f>
        <v>0</v>
      </c>
      <c r="AS97" s="234">
        <v>0</v>
      </c>
      <c r="AT97" s="277">
        <f t="shared" ref="AT97:AT102" si="69">SUM(AO97, AR97, AS97)</f>
        <v>0</v>
      </c>
      <c r="AU97" s="278">
        <f t="shared" ref="AU97:AU103" si="70">IF($S$153&lt;&gt;0, AC97+AL97-AT97, M97+AL97-AT97)</f>
        <v>0</v>
      </c>
    </row>
    <row r="98" spans="1:48" x14ac:dyDescent="0.35">
      <c r="A98" s="415">
        <v>3</v>
      </c>
      <c r="B98" s="420"/>
      <c r="C98" s="491"/>
      <c r="D98" s="491"/>
      <c r="E98" s="423"/>
      <c r="F98" s="234">
        <v>0</v>
      </c>
      <c r="G98" s="234">
        <v>0</v>
      </c>
      <c r="H98" s="235">
        <f t="shared" si="58"/>
        <v>0</v>
      </c>
      <c r="I98" s="234">
        <v>0</v>
      </c>
      <c r="J98" s="234">
        <v>0</v>
      </c>
      <c r="K98" s="235">
        <f t="shared" si="59"/>
        <v>0</v>
      </c>
      <c r="L98" s="234">
        <v>0</v>
      </c>
      <c r="M98" s="236">
        <f t="shared" si="60"/>
        <v>0</v>
      </c>
      <c r="N98" s="222"/>
      <c r="P98" s="415">
        <v>3</v>
      </c>
      <c r="Q98" s="420"/>
      <c r="R98" s="491"/>
      <c r="S98" s="491"/>
      <c r="T98" s="409"/>
      <c r="U98" s="162">
        <f t="shared" si="61"/>
        <v>0</v>
      </c>
      <c r="V98" s="234">
        <v>0</v>
      </c>
      <c r="W98" s="234">
        <v>0</v>
      </c>
      <c r="X98" s="295">
        <f t="shared" si="62"/>
        <v>0</v>
      </c>
      <c r="Y98" s="234">
        <v>0</v>
      </c>
      <c r="Z98" s="234">
        <v>0</v>
      </c>
      <c r="AA98" s="295">
        <f t="shared" si="63"/>
        <v>0</v>
      </c>
      <c r="AB98" s="234">
        <v>0</v>
      </c>
      <c r="AC98" s="295">
        <f t="shared" si="64"/>
        <v>0</v>
      </c>
      <c r="AD98" s="296">
        <f t="shared" si="65"/>
        <v>0</v>
      </c>
      <c r="AE98" s="222"/>
      <c r="AG98" s="415">
        <v>3</v>
      </c>
      <c r="AH98" s="420"/>
      <c r="AI98" s="491"/>
      <c r="AJ98" s="491"/>
      <c r="AK98" s="409"/>
      <c r="AL98" s="307">
        <f t="shared" si="66"/>
        <v>0</v>
      </c>
      <c r="AM98" s="234">
        <v>0</v>
      </c>
      <c r="AN98" s="234">
        <v>0</v>
      </c>
      <c r="AO98" s="277">
        <f t="shared" si="67"/>
        <v>0</v>
      </c>
      <c r="AP98" s="234">
        <v>0</v>
      </c>
      <c r="AQ98" s="234">
        <v>0</v>
      </c>
      <c r="AR98" s="277">
        <f t="shared" si="68"/>
        <v>0</v>
      </c>
      <c r="AS98" s="234">
        <v>0</v>
      </c>
      <c r="AT98" s="277">
        <f t="shared" si="69"/>
        <v>0</v>
      </c>
      <c r="AU98" s="278">
        <f t="shared" si="70"/>
        <v>0</v>
      </c>
    </row>
    <row r="99" spans="1:48" x14ac:dyDescent="0.35">
      <c r="A99" s="415">
        <v>4</v>
      </c>
      <c r="B99" s="420"/>
      <c r="C99" s="491"/>
      <c r="D99" s="491"/>
      <c r="E99" s="423"/>
      <c r="F99" s="234">
        <v>0</v>
      </c>
      <c r="G99" s="234">
        <v>0</v>
      </c>
      <c r="H99" s="235">
        <f>SUM(F99:G99)</f>
        <v>0</v>
      </c>
      <c r="I99" s="234">
        <v>0</v>
      </c>
      <c r="J99" s="234">
        <v>0</v>
      </c>
      <c r="K99" s="235">
        <f>SUM(I99:J99)</f>
        <v>0</v>
      </c>
      <c r="L99" s="234">
        <v>0</v>
      </c>
      <c r="M99" s="236">
        <f>SUM(H99, K99, L99)</f>
        <v>0</v>
      </c>
      <c r="N99" s="222"/>
      <c r="P99" s="415">
        <v>4</v>
      </c>
      <c r="Q99" s="420"/>
      <c r="R99" s="491"/>
      <c r="S99" s="491"/>
      <c r="T99" s="409"/>
      <c r="U99" s="162">
        <f t="shared" si="61"/>
        <v>0</v>
      </c>
      <c r="V99" s="234">
        <v>0</v>
      </c>
      <c r="W99" s="234">
        <v>0</v>
      </c>
      <c r="X99" s="295">
        <f t="shared" si="62"/>
        <v>0</v>
      </c>
      <c r="Y99" s="234">
        <v>0</v>
      </c>
      <c r="Z99" s="234">
        <v>0</v>
      </c>
      <c r="AA99" s="295">
        <f t="shared" si="63"/>
        <v>0</v>
      </c>
      <c r="AB99" s="234">
        <v>0</v>
      </c>
      <c r="AC99" s="295">
        <f t="shared" si="64"/>
        <v>0</v>
      </c>
      <c r="AD99" s="296">
        <f t="shared" si="65"/>
        <v>0</v>
      </c>
      <c r="AE99" s="222"/>
      <c r="AG99" s="415">
        <v>4</v>
      </c>
      <c r="AH99" s="420"/>
      <c r="AI99" s="491"/>
      <c r="AJ99" s="491"/>
      <c r="AK99" s="409"/>
      <c r="AL99" s="307">
        <f t="shared" si="66"/>
        <v>0</v>
      </c>
      <c r="AM99" s="234">
        <v>0</v>
      </c>
      <c r="AN99" s="234">
        <v>0</v>
      </c>
      <c r="AO99" s="277">
        <f t="shared" si="67"/>
        <v>0</v>
      </c>
      <c r="AP99" s="234">
        <v>0</v>
      </c>
      <c r="AQ99" s="234">
        <v>0</v>
      </c>
      <c r="AR99" s="277">
        <f t="shared" si="68"/>
        <v>0</v>
      </c>
      <c r="AS99" s="234">
        <v>0</v>
      </c>
      <c r="AT99" s="277">
        <f t="shared" si="69"/>
        <v>0</v>
      </c>
      <c r="AU99" s="278">
        <f t="shared" si="70"/>
        <v>0</v>
      </c>
    </row>
    <row r="100" spans="1:48" x14ac:dyDescent="0.35">
      <c r="A100" s="415">
        <v>5</v>
      </c>
      <c r="B100" s="420"/>
      <c r="C100" s="491"/>
      <c r="D100" s="491"/>
      <c r="E100" s="423"/>
      <c r="F100" s="234">
        <v>0</v>
      </c>
      <c r="G100" s="234">
        <v>0</v>
      </c>
      <c r="H100" s="235">
        <f t="shared" si="58"/>
        <v>0</v>
      </c>
      <c r="I100" s="234">
        <v>0</v>
      </c>
      <c r="J100" s="234">
        <v>0</v>
      </c>
      <c r="K100" s="235">
        <f t="shared" si="59"/>
        <v>0</v>
      </c>
      <c r="L100" s="234">
        <v>0</v>
      </c>
      <c r="M100" s="236">
        <f t="shared" si="60"/>
        <v>0</v>
      </c>
      <c r="N100" s="222"/>
      <c r="P100" s="415">
        <v>5</v>
      </c>
      <c r="Q100" s="420"/>
      <c r="R100" s="491"/>
      <c r="S100" s="491"/>
      <c r="T100" s="409"/>
      <c r="U100" s="162">
        <f t="shared" si="61"/>
        <v>0</v>
      </c>
      <c r="V100" s="234">
        <v>0</v>
      </c>
      <c r="W100" s="234">
        <v>0</v>
      </c>
      <c r="X100" s="295">
        <f t="shared" si="62"/>
        <v>0</v>
      </c>
      <c r="Y100" s="234">
        <v>0</v>
      </c>
      <c r="Z100" s="234">
        <v>0</v>
      </c>
      <c r="AA100" s="295">
        <f t="shared" si="63"/>
        <v>0</v>
      </c>
      <c r="AB100" s="234">
        <v>0</v>
      </c>
      <c r="AC100" s="295">
        <f t="shared" si="64"/>
        <v>0</v>
      </c>
      <c r="AD100" s="296">
        <f t="shared" si="65"/>
        <v>0</v>
      </c>
      <c r="AE100" s="222"/>
      <c r="AG100" s="415">
        <v>5</v>
      </c>
      <c r="AH100" s="420"/>
      <c r="AI100" s="491"/>
      <c r="AJ100" s="491"/>
      <c r="AK100" s="409"/>
      <c r="AL100" s="307">
        <f t="shared" si="66"/>
        <v>0</v>
      </c>
      <c r="AM100" s="234">
        <v>0</v>
      </c>
      <c r="AN100" s="234">
        <v>0</v>
      </c>
      <c r="AO100" s="277">
        <f t="shared" si="67"/>
        <v>0</v>
      </c>
      <c r="AP100" s="234">
        <v>0</v>
      </c>
      <c r="AQ100" s="234">
        <v>0</v>
      </c>
      <c r="AR100" s="277">
        <f t="shared" si="68"/>
        <v>0</v>
      </c>
      <c r="AS100" s="234">
        <v>0</v>
      </c>
      <c r="AT100" s="277">
        <f t="shared" si="69"/>
        <v>0</v>
      </c>
      <c r="AU100" s="278">
        <f t="shared" si="70"/>
        <v>0</v>
      </c>
    </row>
    <row r="101" spans="1:48" x14ac:dyDescent="0.35">
      <c r="A101" s="415">
        <v>6</v>
      </c>
      <c r="B101" s="420"/>
      <c r="C101" s="491"/>
      <c r="D101" s="491"/>
      <c r="E101" s="423"/>
      <c r="F101" s="234">
        <v>0</v>
      </c>
      <c r="G101" s="234">
        <v>0</v>
      </c>
      <c r="H101" s="235">
        <f t="shared" si="58"/>
        <v>0</v>
      </c>
      <c r="I101" s="234">
        <v>0</v>
      </c>
      <c r="J101" s="234">
        <v>0</v>
      </c>
      <c r="K101" s="235">
        <f t="shared" si="59"/>
        <v>0</v>
      </c>
      <c r="L101" s="234">
        <v>0</v>
      </c>
      <c r="M101" s="236">
        <f t="shared" si="60"/>
        <v>0</v>
      </c>
      <c r="N101" s="222"/>
      <c r="P101" s="415">
        <v>6</v>
      </c>
      <c r="Q101" s="420"/>
      <c r="R101" s="491"/>
      <c r="S101" s="491"/>
      <c r="T101" s="409"/>
      <c r="U101" s="162">
        <f t="shared" si="61"/>
        <v>0</v>
      </c>
      <c r="V101" s="234">
        <v>0</v>
      </c>
      <c r="W101" s="234">
        <v>0</v>
      </c>
      <c r="X101" s="295">
        <f t="shared" si="62"/>
        <v>0</v>
      </c>
      <c r="Y101" s="234">
        <v>0</v>
      </c>
      <c r="Z101" s="234">
        <v>0</v>
      </c>
      <c r="AA101" s="295">
        <f t="shared" si="63"/>
        <v>0</v>
      </c>
      <c r="AB101" s="234">
        <v>0</v>
      </c>
      <c r="AC101" s="295">
        <f t="shared" si="64"/>
        <v>0</v>
      </c>
      <c r="AD101" s="296">
        <f t="shared" si="65"/>
        <v>0</v>
      </c>
      <c r="AE101" s="222"/>
      <c r="AG101" s="415">
        <v>6</v>
      </c>
      <c r="AH101" s="420"/>
      <c r="AI101" s="491"/>
      <c r="AJ101" s="491"/>
      <c r="AK101" s="409"/>
      <c r="AL101" s="307">
        <f t="shared" si="66"/>
        <v>0</v>
      </c>
      <c r="AM101" s="234">
        <v>0</v>
      </c>
      <c r="AN101" s="234">
        <v>0</v>
      </c>
      <c r="AO101" s="277">
        <f t="shared" si="67"/>
        <v>0</v>
      </c>
      <c r="AP101" s="234">
        <v>0</v>
      </c>
      <c r="AQ101" s="234">
        <v>0</v>
      </c>
      <c r="AR101" s="277">
        <f t="shared" si="68"/>
        <v>0</v>
      </c>
      <c r="AS101" s="234">
        <v>0</v>
      </c>
      <c r="AT101" s="277">
        <f t="shared" si="69"/>
        <v>0</v>
      </c>
      <c r="AU101" s="278">
        <f t="shared" si="70"/>
        <v>0</v>
      </c>
    </row>
    <row r="102" spans="1:48" x14ac:dyDescent="0.35">
      <c r="A102" s="620" t="s">
        <v>180</v>
      </c>
      <c r="B102" s="617"/>
      <c r="C102" s="532">
        <v>0</v>
      </c>
      <c r="D102" s="532"/>
      <c r="E102" s="423"/>
      <c r="F102" s="234">
        <v>0</v>
      </c>
      <c r="G102" s="234">
        <v>0</v>
      </c>
      <c r="H102" s="235">
        <f t="shared" si="58"/>
        <v>0</v>
      </c>
      <c r="I102" s="234">
        <v>0</v>
      </c>
      <c r="J102" s="234">
        <v>0</v>
      </c>
      <c r="K102" s="235">
        <f t="shared" si="59"/>
        <v>0</v>
      </c>
      <c r="L102" s="234">
        <v>0</v>
      </c>
      <c r="M102" s="236">
        <f t="shared" si="60"/>
        <v>0</v>
      </c>
      <c r="N102" s="222"/>
      <c r="P102" s="620" t="s">
        <v>180</v>
      </c>
      <c r="Q102" s="617"/>
      <c r="R102" s="532">
        <v>0</v>
      </c>
      <c r="S102" s="532"/>
      <c r="T102" s="409"/>
      <c r="U102" s="162">
        <f t="shared" si="61"/>
        <v>0</v>
      </c>
      <c r="V102" s="234">
        <v>0</v>
      </c>
      <c r="W102" s="234">
        <v>0</v>
      </c>
      <c r="X102" s="295">
        <f t="shared" si="62"/>
        <v>0</v>
      </c>
      <c r="Y102" s="234">
        <v>0</v>
      </c>
      <c r="Z102" s="234">
        <v>0</v>
      </c>
      <c r="AA102" s="295">
        <f t="shared" si="63"/>
        <v>0</v>
      </c>
      <c r="AB102" s="234">
        <v>0</v>
      </c>
      <c r="AC102" s="295">
        <f t="shared" si="64"/>
        <v>0</v>
      </c>
      <c r="AD102" s="296">
        <f t="shared" si="65"/>
        <v>0</v>
      </c>
      <c r="AE102" s="222"/>
      <c r="AG102" s="620" t="s">
        <v>180</v>
      </c>
      <c r="AH102" s="617"/>
      <c r="AI102" s="532">
        <v>0</v>
      </c>
      <c r="AJ102" s="532"/>
      <c r="AK102" s="409"/>
      <c r="AL102" s="307">
        <f t="shared" si="66"/>
        <v>0</v>
      </c>
      <c r="AM102" s="234">
        <v>0</v>
      </c>
      <c r="AN102" s="234">
        <v>0</v>
      </c>
      <c r="AO102" s="277">
        <f t="shared" si="67"/>
        <v>0</v>
      </c>
      <c r="AP102" s="234">
        <v>0</v>
      </c>
      <c r="AQ102" s="234">
        <v>0</v>
      </c>
      <c r="AR102" s="277">
        <f t="shared" si="68"/>
        <v>0</v>
      </c>
      <c r="AS102" s="234">
        <v>0</v>
      </c>
      <c r="AT102" s="277">
        <f t="shared" si="69"/>
        <v>0</v>
      </c>
      <c r="AU102" s="278">
        <f t="shared" si="70"/>
        <v>0</v>
      </c>
    </row>
    <row r="103" spans="1:48" ht="16" thickBot="1" x14ac:dyDescent="0.4">
      <c r="A103" s="493" t="s">
        <v>207</v>
      </c>
      <c r="B103" s="494"/>
      <c r="C103" s="497">
        <f>COUNTA(B96:B101)+C102</f>
        <v>0</v>
      </c>
      <c r="D103" s="497"/>
      <c r="E103" s="411"/>
      <c r="F103" s="250">
        <f>SUM(F96:F102)</f>
        <v>0</v>
      </c>
      <c r="G103" s="250">
        <f>SUM(G96:G102)</f>
        <v>0</v>
      </c>
      <c r="H103" s="250">
        <f t="shared" ref="H103:L103" si="71">SUM(H96:H102)</f>
        <v>0</v>
      </c>
      <c r="I103" s="250">
        <f t="shared" si="71"/>
        <v>0</v>
      </c>
      <c r="J103" s="250">
        <f>SUM(J96:J102)</f>
        <v>0</v>
      </c>
      <c r="K103" s="250">
        <f t="shared" si="71"/>
        <v>0</v>
      </c>
      <c r="L103" s="250">
        <f t="shared" si="71"/>
        <v>0</v>
      </c>
      <c r="M103" s="237">
        <f>SUM(M96:M102)</f>
        <v>0</v>
      </c>
      <c r="N103" s="222"/>
      <c r="P103" s="493" t="s">
        <v>207</v>
      </c>
      <c r="Q103" s="494"/>
      <c r="R103" s="498">
        <f>COUNTA(Q96:Q101)+R102</f>
        <v>0</v>
      </c>
      <c r="S103" s="498"/>
      <c r="T103" s="411"/>
      <c r="U103" s="339">
        <f t="shared" si="61"/>
        <v>0</v>
      </c>
      <c r="V103" s="293">
        <f>SUM(V96:V102)</f>
        <v>0</v>
      </c>
      <c r="W103" s="293">
        <f>SUM(W96:W102)</f>
        <v>0</v>
      </c>
      <c r="X103" s="293">
        <f t="shared" ref="X103:AB103" si="72">SUM(X96:X102)</f>
        <v>0</v>
      </c>
      <c r="Y103" s="293">
        <f t="shared" si="72"/>
        <v>0</v>
      </c>
      <c r="Z103" s="293">
        <f t="shared" si="72"/>
        <v>0</v>
      </c>
      <c r="AA103" s="293">
        <f t="shared" si="72"/>
        <v>0</v>
      </c>
      <c r="AB103" s="293">
        <f t="shared" si="72"/>
        <v>0</v>
      </c>
      <c r="AC103" s="293">
        <f>SUM(AC96:AC102)</f>
        <v>0</v>
      </c>
      <c r="AD103" s="294">
        <f>SUM(AD96:AD102)</f>
        <v>0</v>
      </c>
      <c r="AE103" s="222"/>
      <c r="AG103" s="493" t="s">
        <v>207</v>
      </c>
      <c r="AH103" s="494"/>
      <c r="AI103" s="543">
        <f>COUNTA(AH96:AH101)+AI102</f>
        <v>0</v>
      </c>
      <c r="AJ103" s="543"/>
      <c r="AK103" s="411"/>
      <c r="AL103" s="337">
        <f t="shared" si="66"/>
        <v>0</v>
      </c>
      <c r="AM103" s="275">
        <f>SUM(AM96:AM102)</f>
        <v>0</v>
      </c>
      <c r="AN103" s="275">
        <f>SUM(AN96:AN102)</f>
        <v>0</v>
      </c>
      <c r="AO103" s="275">
        <f t="shared" ref="AO103:AT103" si="73">SUM(AO96:AO102)</f>
        <v>0</v>
      </c>
      <c r="AP103" s="275">
        <f t="shared" si="73"/>
        <v>0</v>
      </c>
      <c r="AQ103" s="275">
        <f t="shared" si="73"/>
        <v>0</v>
      </c>
      <c r="AR103" s="275">
        <f t="shared" si="73"/>
        <v>0</v>
      </c>
      <c r="AS103" s="275">
        <f t="shared" si="73"/>
        <v>0</v>
      </c>
      <c r="AT103" s="275">
        <f t="shared" si="73"/>
        <v>0</v>
      </c>
      <c r="AU103" s="276">
        <f t="shared" si="70"/>
        <v>0</v>
      </c>
      <c r="AV103" s="358"/>
    </row>
    <row r="104" spans="1:48" ht="3.75" customHeight="1" thickBot="1" x14ac:dyDescent="0.4">
      <c r="F104" s="357"/>
      <c r="G104" s="357"/>
      <c r="Y104" s="163"/>
      <c r="Z104" s="163"/>
      <c r="AA104" s="163"/>
      <c r="AB104" s="163"/>
      <c r="AC104" s="163"/>
      <c r="AD104" s="163"/>
      <c r="AE104" s="358"/>
    </row>
    <row r="105" spans="1:48" s="242" customFormat="1" x14ac:dyDescent="0.35">
      <c r="A105" s="502" t="s">
        <v>186</v>
      </c>
      <c r="B105" s="503"/>
      <c r="C105" s="503"/>
      <c r="D105" s="503"/>
      <c r="E105" s="503"/>
      <c r="F105" s="503"/>
      <c r="G105" s="503"/>
      <c r="H105" s="503"/>
      <c r="I105" s="503"/>
      <c r="J105" s="503"/>
      <c r="K105" s="503"/>
      <c r="L105" s="503"/>
      <c r="M105" s="518"/>
      <c r="N105" s="413"/>
      <c r="P105" s="502" t="s">
        <v>186</v>
      </c>
      <c r="Q105" s="503"/>
      <c r="R105" s="503"/>
      <c r="S105" s="503"/>
      <c r="T105" s="503"/>
      <c r="U105" s="503"/>
      <c r="V105" s="503"/>
      <c r="W105" s="503"/>
      <c r="X105" s="503"/>
      <c r="Y105" s="503"/>
      <c r="Z105" s="503"/>
      <c r="AA105" s="503"/>
      <c r="AB105" s="503"/>
      <c r="AC105" s="503"/>
      <c r="AD105" s="418"/>
      <c r="AE105" s="413"/>
      <c r="AG105" s="502" t="s">
        <v>186</v>
      </c>
      <c r="AH105" s="503"/>
      <c r="AI105" s="503"/>
      <c r="AJ105" s="503"/>
      <c r="AK105" s="503"/>
      <c r="AL105" s="503"/>
      <c r="AM105" s="503"/>
      <c r="AN105" s="503"/>
      <c r="AO105" s="503"/>
      <c r="AP105" s="503"/>
      <c r="AQ105" s="503"/>
      <c r="AR105" s="503"/>
      <c r="AS105" s="503"/>
      <c r="AT105" s="503"/>
      <c r="AU105" s="418"/>
    </row>
    <row r="106" spans="1:48" s="242" customFormat="1" ht="31.5" customHeight="1" x14ac:dyDescent="0.35">
      <c r="A106" s="534" t="s">
        <v>188</v>
      </c>
      <c r="B106" s="533"/>
      <c r="C106" s="533" t="s">
        <v>13</v>
      </c>
      <c r="D106" s="533"/>
      <c r="E106" s="424" t="s">
        <v>14</v>
      </c>
      <c r="F106" s="412" t="s">
        <v>171</v>
      </c>
      <c r="G106" s="412" t="s">
        <v>68</v>
      </c>
      <c r="H106" s="422" t="s">
        <v>151</v>
      </c>
      <c r="I106" s="412" t="s">
        <v>80</v>
      </c>
      <c r="J106" s="412" t="s">
        <v>81</v>
      </c>
      <c r="K106" s="422" t="s">
        <v>82</v>
      </c>
      <c r="L106" s="412" t="s">
        <v>150</v>
      </c>
      <c r="M106" s="259" t="s">
        <v>18</v>
      </c>
      <c r="N106" s="413"/>
      <c r="P106" s="534" t="s">
        <v>188</v>
      </c>
      <c r="Q106" s="533"/>
      <c r="R106" s="533" t="s">
        <v>13</v>
      </c>
      <c r="S106" s="533"/>
      <c r="T106" s="424" t="s">
        <v>14</v>
      </c>
      <c r="U106" s="260" t="s">
        <v>110</v>
      </c>
      <c r="V106" s="424" t="s">
        <v>171</v>
      </c>
      <c r="W106" s="424" t="s">
        <v>68</v>
      </c>
      <c r="X106" s="260" t="s">
        <v>151</v>
      </c>
      <c r="Y106" s="424" t="s">
        <v>80</v>
      </c>
      <c r="Z106" s="424" t="s">
        <v>81</v>
      </c>
      <c r="AA106" s="260" t="s">
        <v>82</v>
      </c>
      <c r="AB106" s="424" t="s">
        <v>150</v>
      </c>
      <c r="AC106" s="260" t="s">
        <v>18</v>
      </c>
      <c r="AD106" s="267" t="s">
        <v>114</v>
      </c>
      <c r="AE106" s="413"/>
      <c r="AG106" s="534" t="s">
        <v>188</v>
      </c>
      <c r="AH106" s="533"/>
      <c r="AI106" s="533" t="s">
        <v>13</v>
      </c>
      <c r="AJ106" s="533"/>
      <c r="AK106" s="424" t="s">
        <v>14</v>
      </c>
      <c r="AL106" s="260" t="s">
        <v>110</v>
      </c>
      <c r="AM106" s="424" t="s">
        <v>171</v>
      </c>
      <c r="AN106" s="424" t="s">
        <v>68</v>
      </c>
      <c r="AO106" s="260" t="s">
        <v>151</v>
      </c>
      <c r="AP106" s="424" t="s">
        <v>80</v>
      </c>
      <c r="AQ106" s="424" t="s">
        <v>81</v>
      </c>
      <c r="AR106" s="260" t="s">
        <v>82</v>
      </c>
      <c r="AS106" s="424" t="s">
        <v>150</v>
      </c>
      <c r="AT106" s="260" t="s">
        <v>213</v>
      </c>
      <c r="AU106" s="267" t="s">
        <v>111</v>
      </c>
    </row>
    <row r="107" spans="1:48" x14ac:dyDescent="0.35">
      <c r="A107" s="495">
        <v>0</v>
      </c>
      <c r="B107" s="491"/>
      <c r="C107" s="496" t="s">
        <v>19</v>
      </c>
      <c r="D107" s="496"/>
      <c r="E107" s="409"/>
      <c r="F107" s="234">
        <v>0</v>
      </c>
      <c r="G107" s="234">
        <v>0</v>
      </c>
      <c r="H107" s="235">
        <f>SUM(F107:G107)</f>
        <v>0</v>
      </c>
      <c r="I107" s="234">
        <v>0</v>
      </c>
      <c r="J107" s="234">
        <v>0</v>
      </c>
      <c r="K107" s="235">
        <f>SUM(I107:J107)</f>
        <v>0</v>
      </c>
      <c r="L107" s="234">
        <v>0</v>
      </c>
      <c r="M107" s="236">
        <f>SUM(H107, K107, L107)</f>
        <v>0</v>
      </c>
      <c r="N107" s="223"/>
      <c r="P107" s="522">
        <v>0</v>
      </c>
      <c r="Q107" s="496"/>
      <c r="R107" s="496" t="s">
        <v>19</v>
      </c>
      <c r="S107" s="496"/>
      <c r="T107" s="409"/>
      <c r="U107" s="162">
        <f t="shared" ref="U107:U114" si="74">AU27</f>
        <v>0</v>
      </c>
      <c r="V107" s="234">
        <v>0</v>
      </c>
      <c r="W107" s="234">
        <v>0</v>
      </c>
      <c r="X107" s="295">
        <f>SUM(V107:W107)</f>
        <v>0</v>
      </c>
      <c r="Y107" s="234">
        <v>0</v>
      </c>
      <c r="Z107" s="234">
        <v>0</v>
      </c>
      <c r="AA107" s="295">
        <f>SUM(Y107:Z107)</f>
        <v>0</v>
      </c>
      <c r="AB107" s="234">
        <v>0</v>
      </c>
      <c r="AC107" s="295">
        <f>SUM(X107, AA107, AB107)</f>
        <v>0</v>
      </c>
      <c r="AD107" s="296">
        <f t="shared" ref="AD107:AD111" si="75">M107-AC107</f>
        <v>0</v>
      </c>
      <c r="AE107" s="223"/>
      <c r="AG107" s="522">
        <v>0</v>
      </c>
      <c r="AH107" s="496"/>
      <c r="AI107" s="496" t="s">
        <v>19</v>
      </c>
      <c r="AJ107" s="496"/>
      <c r="AK107" s="409"/>
      <c r="AL107" s="307">
        <f t="shared" ref="AL107:AL114" si="76">AU27</f>
        <v>0</v>
      </c>
      <c r="AM107" s="234">
        <v>0</v>
      </c>
      <c r="AN107" s="234">
        <v>0</v>
      </c>
      <c r="AO107" s="277">
        <f>SUM(AM107:AN107)</f>
        <v>0</v>
      </c>
      <c r="AP107" s="234">
        <v>0</v>
      </c>
      <c r="AQ107" s="234">
        <v>0</v>
      </c>
      <c r="AR107" s="277">
        <f>SUM(AP107:AQ107)</f>
        <v>0</v>
      </c>
      <c r="AS107" s="234">
        <v>0</v>
      </c>
      <c r="AT107" s="277">
        <f>SUM(AO107, AR107, AS107)</f>
        <v>0</v>
      </c>
      <c r="AU107" s="278">
        <f t="shared" ref="AU107:AU114" si="77">IF($S$153&lt;&gt;0, AC107+AL107-AT107, M107+AL107-AT107)</f>
        <v>0</v>
      </c>
    </row>
    <row r="108" spans="1:48" x14ac:dyDescent="0.35">
      <c r="A108" s="495">
        <v>0</v>
      </c>
      <c r="B108" s="491"/>
      <c r="C108" s="496" t="s">
        <v>20</v>
      </c>
      <c r="D108" s="496"/>
      <c r="E108" s="409"/>
      <c r="F108" s="234">
        <v>0</v>
      </c>
      <c r="G108" s="234">
        <v>0</v>
      </c>
      <c r="H108" s="235">
        <f t="shared" ref="H108:H111" si="78">SUM(F108:G108)</f>
        <v>0</v>
      </c>
      <c r="I108" s="234">
        <v>0</v>
      </c>
      <c r="J108" s="234">
        <v>0</v>
      </c>
      <c r="K108" s="235">
        <f t="shared" ref="K108:K111" si="79">SUM(I108:J108)</f>
        <v>0</v>
      </c>
      <c r="L108" s="234">
        <v>0</v>
      </c>
      <c r="M108" s="236">
        <f t="shared" ref="M108:M111" si="80">SUM(H108, K108, L108)</f>
        <v>0</v>
      </c>
      <c r="N108" s="223"/>
      <c r="P108" s="522">
        <v>0</v>
      </c>
      <c r="Q108" s="496"/>
      <c r="R108" s="496" t="s">
        <v>20</v>
      </c>
      <c r="S108" s="496"/>
      <c r="T108" s="409"/>
      <c r="U108" s="162">
        <f t="shared" si="74"/>
        <v>0</v>
      </c>
      <c r="V108" s="234">
        <v>0</v>
      </c>
      <c r="W108" s="234">
        <v>0</v>
      </c>
      <c r="X108" s="295">
        <f t="shared" ref="X108:X111" si="81">SUM(V108:W108)</f>
        <v>0</v>
      </c>
      <c r="Y108" s="234">
        <v>0</v>
      </c>
      <c r="Z108" s="234">
        <v>0</v>
      </c>
      <c r="AA108" s="295">
        <f t="shared" ref="AA108:AA111" si="82">SUM(Y108:Z108)</f>
        <v>0</v>
      </c>
      <c r="AB108" s="234">
        <v>0</v>
      </c>
      <c r="AC108" s="295">
        <f t="shared" ref="AC108:AC111" si="83">SUM(X108, AA108, AB108)</f>
        <v>0</v>
      </c>
      <c r="AD108" s="296">
        <f t="shared" si="75"/>
        <v>0</v>
      </c>
      <c r="AE108" s="223"/>
      <c r="AG108" s="522">
        <v>0</v>
      </c>
      <c r="AH108" s="496"/>
      <c r="AI108" s="496" t="s">
        <v>20</v>
      </c>
      <c r="AJ108" s="496"/>
      <c r="AK108" s="409"/>
      <c r="AL108" s="307">
        <f t="shared" si="76"/>
        <v>0</v>
      </c>
      <c r="AM108" s="234">
        <v>0</v>
      </c>
      <c r="AN108" s="234">
        <v>0</v>
      </c>
      <c r="AO108" s="277">
        <f t="shared" ref="AO108:AO111" si="84">SUM(AM108:AN108)</f>
        <v>0</v>
      </c>
      <c r="AP108" s="234">
        <v>0</v>
      </c>
      <c r="AQ108" s="234">
        <v>0</v>
      </c>
      <c r="AR108" s="277">
        <f t="shared" ref="AR108:AR111" si="85">SUM(AP108:AQ108)</f>
        <v>0</v>
      </c>
      <c r="AS108" s="234">
        <v>0</v>
      </c>
      <c r="AT108" s="277">
        <f t="shared" ref="AT108:AT111" si="86">SUM(AO108, AR108, AS108)</f>
        <v>0</v>
      </c>
      <c r="AU108" s="278">
        <f t="shared" si="77"/>
        <v>0</v>
      </c>
    </row>
    <row r="109" spans="1:48" x14ac:dyDescent="0.35">
      <c r="A109" s="495">
        <v>0</v>
      </c>
      <c r="B109" s="491"/>
      <c r="C109" s="496" t="s">
        <v>21</v>
      </c>
      <c r="D109" s="496"/>
      <c r="E109" s="409"/>
      <c r="F109" s="234">
        <v>0</v>
      </c>
      <c r="G109" s="234">
        <v>0</v>
      </c>
      <c r="H109" s="235">
        <f>SUM(F109:G109)</f>
        <v>0</v>
      </c>
      <c r="I109" s="234">
        <v>0</v>
      </c>
      <c r="J109" s="234">
        <v>0</v>
      </c>
      <c r="K109" s="235">
        <f t="shared" si="79"/>
        <v>0</v>
      </c>
      <c r="L109" s="234">
        <v>0</v>
      </c>
      <c r="M109" s="236">
        <f t="shared" si="80"/>
        <v>0</v>
      </c>
      <c r="N109" s="223"/>
      <c r="P109" s="522">
        <v>0</v>
      </c>
      <c r="Q109" s="496"/>
      <c r="R109" s="496" t="s">
        <v>21</v>
      </c>
      <c r="S109" s="496"/>
      <c r="T109" s="409"/>
      <c r="U109" s="162">
        <f t="shared" si="74"/>
        <v>0</v>
      </c>
      <c r="V109" s="234">
        <v>0</v>
      </c>
      <c r="W109" s="234">
        <v>0</v>
      </c>
      <c r="X109" s="295">
        <f t="shared" si="81"/>
        <v>0</v>
      </c>
      <c r="Y109" s="234">
        <v>0</v>
      </c>
      <c r="Z109" s="234">
        <v>0</v>
      </c>
      <c r="AA109" s="295">
        <f t="shared" si="82"/>
        <v>0</v>
      </c>
      <c r="AB109" s="234">
        <v>0</v>
      </c>
      <c r="AC109" s="295">
        <f t="shared" si="83"/>
        <v>0</v>
      </c>
      <c r="AD109" s="296">
        <f t="shared" si="75"/>
        <v>0</v>
      </c>
      <c r="AE109" s="223"/>
      <c r="AG109" s="522">
        <v>0</v>
      </c>
      <c r="AH109" s="496"/>
      <c r="AI109" s="496" t="s">
        <v>21</v>
      </c>
      <c r="AJ109" s="496"/>
      <c r="AK109" s="409"/>
      <c r="AL109" s="307">
        <f t="shared" si="76"/>
        <v>0</v>
      </c>
      <c r="AM109" s="234">
        <v>0</v>
      </c>
      <c r="AN109" s="234">
        <v>0</v>
      </c>
      <c r="AO109" s="277">
        <f t="shared" si="84"/>
        <v>0</v>
      </c>
      <c r="AP109" s="234">
        <v>0</v>
      </c>
      <c r="AQ109" s="234">
        <v>0</v>
      </c>
      <c r="AR109" s="277">
        <f t="shared" si="85"/>
        <v>0</v>
      </c>
      <c r="AS109" s="234">
        <v>0</v>
      </c>
      <c r="AT109" s="277">
        <f t="shared" si="86"/>
        <v>0</v>
      </c>
      <c r="AU109" s="278">
        <f>IF($S$153&lt;&gt;0, AC109+AL109-AT109, M109+AL109-AT109)</f>
        <v>0</v>
      </c>
    </row>
    <row r="110" spans="1:48" x14ac:dyDescent="0.35">
      <c r="A110" s="495">
        <v>0</v>
      </c>
      <c r="B110" s="491"/>
      <c r="C110" s="496" t="s">
        <v>22</v>
      </c>
      <c r="D110" s="496"/>
      <c r="E110" s="409"/>
      <c r="F110" s="234">
        <v>0</v>
      </c>
      <c r="G110" s="234">
        <v>0</v>
      </c>
      <c r="H110" s="235">
        <f t="shared" si="78"/>
        <v>0</v>
      </c>
      <c r="I110" s="234">
        <v>0</v>
      </c>
      <c r="J110" s="234">
        <v>0</v>
      </c>
      <c r="K110" s="235">
        <f t="shared" si="79"/>
        <v>0</v>
      </c>
      <c r="L110" s="234">
        <v>0</v>
      </c>
      <c r="M110" s="236">
        <f t="shared" si="80"/>
        <v>0</v>
      </c>
      <c r="N110" s="223"/>
      <c r="P110" s="522">
        <v>0</v>
      </c>
      <c r="Q110" s="496"/>
      <c r="R110" s="496" t="s">
        <v>22</v>
      </c>
      <c r="S110" s="496"/>
      <c r="T110" s="409"/>
      <c r="U110" s="162">
        <f t="shared" si="74"/>
        <v>0</v>
      </c>
      <c r="V110" s="234">
        <v>0</v>
      </c>
      <c r="W110" s="234">
        <v>0</v>
      </c>
      <c r="X110" s="295">
        <f t="shared" si="81"/>
        <v>0</v>
      </c>
      <c r="Y110" s="234">
        <v>0</v>
      </c>
      <c r="Z110" s="234">
        <v>0</v>
      </c>
      <c r="AA110" s="295">
        <f t="shared" si="82"/>
        <v>0</v>
      </c>
      <c r="AB110" s="234">
        <v>0</v>
      </c>
      <c r="AC110" s="295">
        <f t="shared" si="83"/>
        <v>0</v>
      </c>
      <c r="AD110" s="296">
        <f t="shared" si="75"/>
        <v>0</v>
      </c>
      <c r="AE110" s="223"/>
      <c r="AG110" s="522">
        <v>0</v>
      </c>
      <c r="AH110" s="496"/>
      <c r="AI110" s="496" t="s">
        <v>22</v>
      </c>
      <c r="AJ110" s="496"/>
      <c r="AK110" s="409"/>
      <c r="AL110" s="307">
        <f t="shared" si="76"/>
        <v>0</v>
      </c>
      <c r="AM110" s="234">
        <v>0</v>
      </c>
      <c r="AN110" s="234">
        <v>0</v>
      </c>
      <c r="AO110" s="277">
        <f t="shared" si="84"/>
        <v>0</v>
      </c>
      <c r="AP110" s="234">
        <v>0</v>
      </c>
      <c r="AQ110" s="234">
        <v>0</v>
      </c>
      <c r="AR110" s="277">
        <f t="shared" si="85"/>
        <v>0</v>
      </c>
      <c r="AS110" s="234">
        <v>0</v>
      </c>
      <c r="AT110" s="277">
        <f t="shared" si="86"/>
        <v>0</v>
      </c>
      <c r="AU110" s="278">
        <f t="shared" si="77"/>
        <v>0</v>
      </c>
    </row>
    <row r="111" spans="1:48" x14ac:dyDescent="0.35">
      <c r="A111" s="495">
        <v>0</v>
      </c>
      <c r="B111" s="491"/>
      <c r="C111" s="491" t="s">
        <v>23</v>
      </c>
      <c r="D111" s="491"/>
      <c r="E111" s="409"/>
      <c r="F111" s="234">
        <v>0</v>
      </c>
      <c r="G111" s="234">
        <v>0</v>
      </c>
      <c r="H111" s="235">
        <f t="shared" si="78"/>
        <v>0</v>
      </c>
      <c r="I111" s="234">
        <v>0</v>
      </c>
      <c r="J111" s="234">
        <v>0</v>
      </c>
      <c r="K111" s="235">
        <f t="shared" si="79"/>
        <v>0</v>
      </c>
      <c r="L111" s="234">
        <v>0</v>
      </c>
      <c r="M111" s="236">
        <f t="shared" si="80"/>
        <v>0</v>
      </c>
      <c r="N111" s="223"/>
      <c r="P111" s="522">
        <v>0</v>
      </c>
      <c r="Q111" s="496"/>
      <c r="R111" s="496" t="s">
        <v>23</v>
      </c>
      <c r="S111" s="496"/>
      <c r="T111" s="409"/>
      <c r="U111" s="162">
        <f t="shared" si="74"/>
        <v>0</v>
      </c>
      <c r="V111" s="234">
        <v>0</v>
      </c>
      <c r="W111" s="234">
        <v>0</v>
      </c>
      <c r="X111" s="295">
        <f t="shared" si="81"/>
        <v>0</v>
      </c>
      <c r="Y111" s="234">
        <v>0</v>
      </c>
      <c r="Z111" s="234">
        <v>0</v>
      </c>
      <c r="AA111" s="295">
        <f t="shared" si="82"/>
        <v>0</v>
      </c>
      <c r="AB111" s="234">
        <v>0</v>
      </c>
      <c r="AC111" s="295">
        <f t="shared" si="83"/>
        <v>0</v>
      </c>
      <c r="AD111" s="296">
        <f t="shared" si="75"/>
        <v>0</v>
      </c>
      <c r="AE111" s="223"/>
      <c r="AG111" s="522">
        <v>0</v>
      </c>
      <c r="AH111" s="496"/>
      <c r="AI111" s="496" t="s">
        <v>23</v>
      </c>
      <c r="AJ111" s="496"/>
      <c r="AK111" s="409"/>
      <c r="AL111" s="307">
        <f t="shared" si="76"/>
        <v>0</v>
      </c>
      <c r="AM111" s="234">
        <v>0</v>
      </c>
      <c r="AN111" s="234">
        <v>0</v>
      </c>
      <c r="AO111" s="277">
        <f t="shared" si="84"/>
        <v>0</v>
      </c>
      <c r="AP111" s="234">
        <v>0</v>
      </c>
      <c r="AQ111" s="234">
        <v>0</v>
      </c>
      <c r="AR111" s="277">
        <f t="shared" si="85"/>
        <v>0</v>
      </c>
      <c r="AS111" s="234">
        <v>0</v>
      </c>
      <c r="AT111" s="277">
        <f t="shared" si="86"/>
        <v>0</v>
      </c>
      <c r="AU111" s="278">
        <f t="shared" si="77"/>
        <v>0</v>
      </c>
    </row>
    <row r="112" spans="1:48" ht="16" thickBot="1" x14ac:dyDescent="0.4">
      <c r="A112" s="410" t="s">
        <v>181</v>
      </c>
      <c r="B112" s="411"/>
      <c r="C112" s="497">
        <f>SUM(A107:B111)</f>
        <v>0</v>
      </c>
      <c r="D112" s="497"/>
      <c r="E112" s="411"/>
      <c r="F112" s="250">
        <f>SUM(F107:F111)</f>
        <v>0</v>
      </c>
      <c r="G112" s="250">
        <f t="shared" ref="G112:L112" si="87">SUM(G107:G111)</f>
        <v>0</v>
      </c>
      <c r="H112" s="250">
        <f t="shared" si="87"/>
        <v>0</v>
      </c>
      <c r="I112" s="250">
        <f t="shared" si="87"/>
        <v>0</v>
      </c>
      <c r="J112" s="250">
        <f t="shared" si="87"/>
        <v>0</v>
      </c>
      <c r="K112" s="250">
        <f t="shared" si="87"/>
        <v>0</v>
      </c>
      <c r="L112" s="250">
        <f t="shared" si="87"/>
        <v>0</v>
      </c>
      <c r="M112" s="237">
        <f>SUM(M107:M111)</f>
        <v>0</v>
      </c>
      <c r="N112" s="223"/>
      <c r="P112" s="410" t="s">
        <v>181</v>
      </c>
      <c r="Q112" s="411"/>
      <c r="R112" s="498">
        <f>SUM(P107:Q111)</f>
        <v>0</v>
      </c>
      <c r="S112" s="498"/>
      <c r="T112" s="421"/>
      <c r="U112" s="339">
        <f t="shared" si="74"/>
        <v>0</v>
      </c>
      <c r="V112" s="293">
        <f>SUM(V107:V111)</f>
        <v>0</v>
      </c>
      <c r="W112" s="293">
        <f t="shared" ref="W112:AB112" si="88">SUM(W107:W111)</f>
        <v>0</v>
      </c>
      <c r="X112" s="293">
        <f t="shared" si="88"/>
        <v>0</v>
      </c>
      <c r="Y112" s="293">
        <f t="shared" si="88"/>
        <v>0</v>
      </c>
      <c r="Z112" s="293">
        <f t="shared" si="88"/>
        <v>0</v>
      </c>
      <c r="AA112" s="293">
        <f t="shared" si="88"/>
        <v>0</v>
      </c>
      <c r="AB112" s="293">
        <f t="shared" si="88"/>
        <v>0</v>
      </c>
      <c r="AC112" s="293">
        <f>SUM(AC107:AC111)</f>
        <v>0</v>
      </c>
      <c r="AD112" s="294">
        <f>SUM(AD107:AD111)</f>
        <v>0</v>
      </c>
      <c r="AE112" s="223"/>
      <c r="AG112" s="410" t="s">
        <v>181</v>
      </c>
      <c r="AH112" s="411"/>
      <c r="AI112" s="543">
        <f>SUM(AG107:AH111)</f>
        <v>0</v>
      </c>
      <c r="AJ112" s="543"/>
      <c r="AK112" s="421"/>
      <c r="AL112" s="337">
        <f t="shared" si="76"/>
        <v>0</v>
      </c>
      <c r="AM112" s="275">
        <f>SUM(AM107:AM111)</f>
        <v>0</v>
      </c>
      <c r="AN112" s="275">
        <f t="shared" ref="AN112:AT112" si="89">SUM(AN107:AN111)</f>
        <v>0</v>
      </c>
      <c r="AO112" s="275">
        <f t="shared" si="89"/>
        <v>0</v>
      </c>
      <c r="AP112" s="275">
        <f t="shared" si="89"/>
        <v>0</v>
      </c>
      <c r="AQ112" s="275">
        <f t="shared" si="89"/>
        <v>0</v>
      </c>
      <c r="AR112" s="275">
        <f t="shared" si="89"/>
        <v>0</v>
      </c>
      <c r="AS112" s="275">
        <f t="shared" si="89"/>
        <v>0</v>
      </c>
      <c r="AT112" s="275">
        <f t="shared" si="89"/>
        <v>0</v>
      </c>
      <c r="AU112" s="276">
        <f t="shared" si="77"/>
        <v>0</v>
      </c>
    </row>
    <row r="113" spans="1:47" s="358" customFormat="1" ht="3.75" customHeight="1" thickBot="1" x14ac:dyDescent="0.4">
      <c r="A113" s="499"/>
      <c r="B113" s="499"/>
      <c r="C113" s="499"/>
      <c r="D113" s="499"/>
      <c r="E113" s="499"/>
      <c r="F113" s="499"/>
      <c r="G113" s="499"/>
      <c r="H113" s="499"/>
      <c r="I113" s="499"/>
      <c r="J113" s="499"/>
      <c r="K113" s="499"/>
      <c r="L113" s="499"/>
      <c r="M113" s="499"/>
      <c r="N113" s="223"/>
      <c r="P113" s="499"/>
      <c r="Q113" s="499"/>
      <c r="R113" s="499"/>
      <c r="S113" s="499"/>
      <c r="T113" s="499"/>
      <c r="U113" s="499"/>
      <c r="V113" s="499"/>
      <c r="W113" s="499"/>
      <c r="X113" s="499"/>
      <c r="Y113" s="499"/>
      <c r="Z113" s="499"/>
      <c r="AA113" s="499"/>
      <c r="AB113" s="499"/>
      <c r="AC113" s="499"/>
      <c r="AD113" s="499"/>
      <c r="AE113" s="223"/>
      <c r="AG113" s="499"/>
      <c r="AH113" s="499"/>
      <c r="AI113" s="499"/>
      <c r="AJ113" s="499"/>
      <c r="AK113" s="499"/>
      <c r="AL113" s="499"/>
      <c r="AM113" s="499"/>
      <c r="AN113" s="499"/>
      <c r="AO113" s="499"/>
      <c r="AP113" s="499"/>
      <c r="AQ113" s="499"/>
      <c r="AR113" s="499"/>
      <c r="AS113" s="499"/>
      <c r="AT113" s="499"/>
      <c r="AU113" s="499"/>
    </row>
    <row r="114" spans="1:47" ht="16" thickBot="1" x14ac:dyDescent="0.4">
      <c r="A114" s="500" t="s">
        <v>187</v>
      </c>
      <c r="B114" s="501"/>
      <c r="C114" s="501"/>
      <c r="D114" s="501"/>
      <c r="E114" s="501"/>
      <c r="F114" s="241">
        <f>SUM(F112, F103)</f>
        <v>0</v>
      </c>
      <c r="G114" s="241">
        <f t="shared" ref="G114:L114" si="90">SUM(G112, G103)</f>
        <v>0</v>
      </c>
      <c r="H114" s="241">
        <f>SUM(H112, H103)</f>
        <v>0</v>
      </c>
      <c r="I114" s="241">
        <f t="shared" si="90"/>
        <v>0</v>
      </c>
      <c r="J114" s="241">
        <f t="shared" si="90"/>
        <v>0</v>
      </c>
      <c r="K114" s="241">
        <f>SUM(K112, K103)</f>
        <v>0</v>
      </c>
      <c r="L114" s="241">
        <f t="shared" si="90"/>
        <v>0</v>
      </c>
      <c r="M114" s="240">
        <f>SUM(M112, M103)</f>
        <v>0</v>
      </c>
      <c r="N114" s="223"/>
      <c r="P114" s="500" t="s">
        <v>187</v>
      </c>
      <c r="Q114" s="501"/>
      <c r="R114" s="501"/>
      <c r="S114" s="501"/>
      <c r="T114" s="501"/>
      <c r="U114" s="340">
        <f t="shared" si="74"/>
        <v>0</v>
      </c>
      <c r="V114" s="297">
        <f>SUM(V112, V103)</f>
        <v>0</v>
      </c>
      <c r="W114" s="297">
        <f t="shared" ref="W114" si="91">SUM(W112, W103)</f>
        <v>0</v>
      </c>
      <c r="X114" s="297">
        <f>SUM(X112, X103)</f>
        <v>0</v>
      </c>
      <c r="Y114" s="297">
        <f t="shared" ref="Y114:AB114" si="92">SUM(Y112, Y103)</f>
        <v>0</v>
      </c>
      <c r="Z114" s="297">
        <f t="shared" si="92"/>
        <v>0</v>
      </c>
      <c r="AA114" s="297">
        <f t="shared" si="92"/>
        <v>0</v>
      </c>
      <c r="AB114" s="297">
        <f t="shared" si="92"/>
        <v>0</v>
      </c>
      <c r="AC114" s="297">
        <f>SUM(AC112, AC103)</f>
        <v>0</v>
      </c>
      <c r="AD114" s="298">
        <f>SUM(AD112, AD103)</f>
        <v>0</v>
      </c>
      <c r="AE114" s="223"/>
      <c r="AG114" s="500" t="s">
        <v>187</v>
      </c>
      <c r="AH114" s="501"/>
      <c r="AI114" s="501"/>
      <c r="AJ114" s="501"/>
      <c r="AK114" s="501"/>
      <c r="AL114" s="338">
        <f t="shared" si="76"/>
        <v>0</v>
      </c>
      <c r="AM114" s="279">
        <f>SUM(AM112, AM103)</f>
        <v>0</v>
      </c>
      <c r="AN114" s="279">
        <f t="shared" ref="AN114" si="93">SUM(AN112, AN103)</f>
        <v>0</v>
      </c>
      <c r="AO114" s="279">
        <f>SUM(AO112, AO103)</f>
        <v>0</v>
      </c>
      <c r="AP114" s="279">
        <f t="shared" ref="AP114:AT114" si="94">SUM(AP112, AP103)</f>
        <v>0</v>
      </c>
      <c r="AQ114" s="279">
        <f t="shared" si="94"/>
        <v>0</v>
      </c>
      <c r="AR114" s="279">
        <f t="shared" si="94"/>
        <v>0</v>
      </c>
      <c r="AS114" s="279">
        <f t="shared" si="94"/>
        <v>0</v>
      </c>
      <c r="AT114" s="279">
        <f t="shared" si="94"/>
        <v>0</v>
      </c>
      <c r="AU114" s="280">
        <f t="shared" si="77"/>
        <v>0</v>
      </c>
    </row>
    <row r="115" spans="1:47" ht="16" thickBot="1" x14ac:dyDescent="0.4">
      <c r="F115" s="357"/>
      <c r="G115" s="357"/>
      <c r="AE115" s="358"/>
    </row>
    <row r="116" spans="1:47" s="242" customFormat="1" x14ac:dyDescent="0.35">
      <c r="A116" s="502" t="s">
        <v>98</v>
      </c>
      <c r="B116" s="503"/>
      <c r="C116" s="503"/>
      <c r="D116" s="503"/>
      <c r="E116" s="503"/>
      <c r="F116" s="503"/>
      <c r="G116" s="503"/>
      <c r="H116" s="503"/>
      <c r="I116" s="503"/>
      <c r="J116" s="503"/>
      <c r="K116" s="503"/>
      <c r="L116" s="503"/>
      <c r="M116" s="518"/>
      <c r="N116" s="413"/>
      <c r="P116" s="502" t="s">
        <v>98</v>
      </c>
      <c r="Q116" s="503"/>
      <c r="R116" s="503"/>
      <c r="S116" s="503"/>
      <c r="T116" s="503"/>
      <c r="U116" s="503"/>
      <c r="V116" s="503"/>
      <c r="W116" s="503"/>
      <c r="X116" s="503"/>
      <c r="Y116" s="503"/>
      <c r="Z116" s="503"/>
      <c r="AA116" s="503"/>
      <c r="AB116" s="503"/>
      <c r="AC116" s="503"/>
      <c r="AD116" s="418"/>
      <c r="AE116" s="413"/>
      <c r="AG116" s="502" t="s">
        <v>98</v>
      </c>
      <c r="AH116" s="503"/>
      <c r="AI116" s="503"/>
      <c r="AJ116" s="503"/>
      <c r="AK116" s="503"/>
      <c r="AL116" s="503"/>
      <c r="AM116" s="503"/>
      <c r="AN116" s="503"/>
      <c r="AO116" s="503"/>
      <c r="AP116" s="503"/>
      <c r="AQ116" s="503"/>
      <c r="AR116" s="503"/>
      <c r="AS116" s="503"/>
      <c r="AT116" s="503"/>
      <c r="AU116" s="418"/>
    </row>
    <row r="117" spans="1:47" s="242" customFormat="1" x14ac:dyDescent="0.35">
      <c r="A117" s="530" t="s">
        <v>24</v>
      </c>
      <c r="B117" s="531"/>
      <c r="C117" s="531"/>
      <c r="D117" s="531"/>
      <c r="E117" s="531"/>
      <c r="F117" s="531"/>
      <c r="G117" s="531"/>
      <c r="H117" s="531"/>
      <c r="I117" s="531"/>
      <c r="J117" s="424" t="s">
        <v>17</v>
      </c>
      <c r="K117" s="424" t="s">
        <v>15</v>
      </c>
      <c r="L117" s="424" t="s">
        <v>16</v>
      </c>
      <c r="M117" s="259" t="s">
        <v>18</v>
      </c>
      <c r="N117" s="413"/>
      <c r="P117" s="530" t="s">
        <v>24</v>
      </c>
      <c r="Q117" s="531"/>
      <c r="R117" s="531"/>
      <c r="S117" s="531"/>
      <c r="T117" s="531"/>
      <c r="U117" s="531"/>
      <c r="V117" s="531"/>
      <c r="W117" s="531"/>
      <c r="X117" s="531"/>
      <c r="Y117" s="422" t="s">
        <v>110</v>
      </c>
      <c r="Z117" s="328" t="s">
        <v>77</v>
      </c>
      <c r="AA117" s="424" t="s">
        <v>15</v>
      </c>
      <c r="AB117" s="424" t="s">
        <v>16</v>
      </c>
      <c r="AC117" s="422" t="s">
        <v>18</v>
      </c>
      <c r="AD117" s="267" t="s">
        <v>114</v>
      </c>
      <c r="AE117" s="413"/>
      <c r="AG117" s="530" t="s">
        <v>24</v>
      </c>
      <c r="AH117" s="531"/>
      <c r="AI117" s="531"/>
      <c r="AJ117" s="531"/>
      <c r="AK117" s="531"/>
      <c r="AL117" s="531"/>
      <c r="AM117" s="531"/>
      <c r="AN117" s="531"/>
      <c r="AO117" s="531"/>
      <c r="AP117" s="422" t="s">
        <v>110</v>
      </c>
      <c r="AQ117" s="328" t="s">
        <v>211</v>
      </c>
      <c r="AR117" s="424" t="s">
        <v>15</v>
      </c>
      <c r="AS117" s="424" t="s">
        <v>16</v>
      </c>
      <c r="AT117" s="422" t="s">
        <v>213</v>
      </c>
      <c r="AU117" s="267" t="s">
        <v>111</v>
      </c>
    </row>
    <row r="118" spans="1:47" x14ac:dyDescent="0.35">
      <c r="A118" s="415">
        <v>1</v>
      </c>
      <c r="B118" s="491"/>
      <c r="C118" s="491"/>
      <c r="D118" s="491"/>
      <c r="E118" s="491"/>
      <c r="F118" s="491"/>
      <c r="G118" s="491"/>
      <c r="H118" s="491"/>
      <c r="I118" s="491"/>
      <c r="J118" s="234">
        <v>0</v>
      </c>
      <c r="K118" s="234">
        <v>0</v>
      </c>
      <c r="L118" s="234">
        <v>0</v>
      </c>
      <c r="M118" s="236">
        <f>SUM(J118:L118)</f>
        <v>0</v>
      </c>
      <c r="N118" s="223"/>
      <c r="P118" s="415">
        <v>1</v>
      </c>
      <c r="Q118" s="491"/>
      <c r="R118" s="491"/>
      <c r="S118" s="491"/>
      <c r="T118" s="491"/>
      <c r="U118" s="491"/>
      <c r="V118" s="491"/>
      <c r="W118" s="491"/>
      <c r="X118" s="491"/>
      <c r="Y118" s="164">
        <f>AU38</f>
        <v>0</v>
      </c>
      <c r="Z118" s="234">
        <v>0</v>
      </c>
      <c r="AA118" s="234">
        <v>0</v>
      </c>
      <c r="AB118" s="234">
        <v>0</v>
      </c>
      <c r="AC118" s="295">
        <f>SUM(Z118:AB118)</f>
        <v>0</v>
      </c>
      <c r="AD118" s="296">
        <f t="shared" ref="AD118:AD120" si="95">M118-AC118</f>
        <v>0</v>
      </c>
      <c r="AE118" s="223"/>
      <c r="AG118" s="415">
        <v>1</v>
      </c>
      <c r="AH118" s="491"/>
      <c r="AI118" s="491"/>
      <c r="AJ118" s="491"/>
      <c r="AK118" s="491"/>
      <c r="AL118" s="491"/>
      <c r="AM118" s="491"/>
      <c r="AN118" s="491"/>
      <c r="AO118" s="491"/>
      <c r="AP118" s="305">
        <f>AU38</f>
        <v>0</v>
      </c>
      <c r="AQ118" s="234">
        <v>0</v>
      </c>
      <c r="AR118" s="234">
        <v>0</v>
      </c>
      <c r="AS118" s="234">
        <v>0</v>
      </c>
      <c r="AT118" s="277">
        <f>SUM(AQ118:AS118)</f>
        <v>0</v>
      </c>
      <c r="AU118" s="278">
        <f>IF($S$153&lt;&gt;0, AC118+AP118-AT118, M118+AP118-AT118)</f>
        <v>0</v>
      </c>
    </row>
    <row r="119" spans="1:47" x14ac:dyDescent="0.35">
      <c r="A119" s="415">
        <v>2</v>
      </c>
      <c r="B119" s="492"/>
      <c r="C119" s="492"/>
      <c r="D119" s="492"/>
      <c r="E119" s="492"/>
      <c r="F119" s="492"/>
      <c r="G119" s="492"/>
      <c r="H119" s="492"/>
      <c r="I119" s="492"/>
      <c r="J119" s="234">
        <v>0</v>
      </c>
      <c r="K119" s="234">
        <v>0</v>
      </c>
      <c r="L119" s="234">
        <v>0</v>
      </c>
      <c r="M119" s="236">
        <f>SUM(J119:L119)</f>
        <v>0</v>
      </c>
      <c r="N119" s="223"/>
      <c r="P119" s="415">
        <v>2</v>
      </c>
      <c r="Q119" s="492"/>
      <c r="R119" s="492"/>
      <c r="S119" s="492"/>
      <c r="T119" s="492"/>
      <c r="U119" s="492"/>
      <c r="V119" s="492"/>
      <c r="W119" s="492"/>
      <c r="X119" s="492"/>
      <c r="Y119" s="164">
        <f t="shared" ref="Y119:Y121" si="96">AU39</f>
        <v>0</v>
      </c>
      <c r="Z119" s="234">
        <v>0</v>
      </c>
      <c r="AA119" s="234">
        <v>0</v>
      </c>
      <c r="AB119" s="234">
        <v>0</v>
      </c>
      <c r="AC119" s="295">
        <f t="shared" ref="AC119:AC120" si="97">SUM(Z119:AB119)</f>
        <v>0</v>
      </c>
      <c r="AD119" s="296">
        <f t="shared" si="95"/>
        <v>0</v>
      </c>
      <c r="AE119" s="223"/>
      <c r="AG119" s="415">
        <v>2</v>
      </c>
      <c r="AH119" s="492"/>
      <c r="AI119" s="492"/>
      <c r="AJ119" s="492"/>
      <c r="AK119" s="492"/>
      <c r="AL119" s="492"/>
      <c r="AM119" s="492"/>
      <c r="AN119" s="492"/>
      <c r="AO119" s="492"/>
      <c r="AP119" s="305">
        <f t="shared" ref="AP119:AP121" si="98">AU39</f>
        <v>0</v>
      </c>
      <c r="AQ119" s="234">
        <v>0</v>
      </c>
      <c r="AR119" s="234">
        <v>0</v>
      </c>
      <c r="AS119" s="234">
        <v>0</v>
      </c>
      <c r="AT119" s="277">
        <f t="shared" ref="AT119:AT120" si="99">SUM(AQ119:AS119)</f>
        <v>0</v>
      </c>
      <c r="AU119" s="278">
        <f t="shared" ref="AU119:AU120" si="100">IF($S$153&lt;&gt;0, AC119+AP119-AT119, M119+AP119-AT119)</f>
        <v>0</v>
      </c>
    </row>
    <row r="120" spans="1:47" x14ac:dyDescent="0.35">
      <c r="A120" s="415">
        <v>3</v>
      </c>
      <c r="B120" s="492"/>
      <c r="C120" s="492"/>
      <c r="D120" s="492"/>
      <c r="E120" s="492"/>
      <c r="F120" s="492"/>
      <c r="G120" s="492"/>
      <c r="H120" s="492"/>
      <c r="I120" s="492"/>
      <c r="J120" s="234">
        <v>0</v>
      </c>
      <c r="K120" s="234">
        <v>0</v>
      </c>
      <c r="L120" s="234">
        <v>0</v>
      </c>
      <c r="M120" s="236">
        <f t="shared" ref="M120:M139" si="101">SUM(J120:L120)</f>
        <v>0</v>
      </c>
      <c r="N120" s="223"/>
      <c r="P120" s="415">
        <v>3</v>
      </c>
      <c r="Q120" s="492"/>
      <c r="R120" s="492"/>
      <c r="S120" s="492"/>
      <c r="T120" s="492"/>
      <c r="U120" s="492"/>
      <c r="V120" s="492"/>
      <c r="W120" s="492"/>
      <c r="X120" s="492"/>
      <c r="Y120" s="164">
        <f t="shared" si="96"/>
        <v>0</v>
      </c>
      <c r="Z120" s="234">
        <v>0</v>
      </c>
      <c r="AA120" s="234">
        <v>0</v>
      </c>
      <c r="AB120" s="234">
        <v>0</v>
      </c>
      <c r="AC120" s="295">
        <f t="shared" si="97"/>
        <v>0</v>
      </c>
      <c r="AD120" s="296">
        <f t="shared" si="95"/>
        <v>0</v>
      </c>
      <c r="AE120" s="223"/>
      <c r="AG120" s="415">
        <v>3</v>
      </c>
      <c r="AH120" s="492"/>
      <c r="AI120" s="492"/>
      <c r="AJ120" s="492"/>
      <c r="AK120" s="492"/>
      <c r="AL120" s="492"/>
      <c r="AM120" s="492"/>
      <c r="AN120" s="492"/>
      <c r="AO120" s="492"/>
      <c r="AP120" s="305">
        <f t="shared" si="98"/>
        <v>0</v>
      </c>
      <c r="AQ120" s="234">
        <v>0</v>
      </c>
      <c r="AR120" s="234">
        <v>0</v>
      </c>
      <c r="AS120" s="234">
        <v>0</v>
      </c>
      <c r="AT120" s="277">
        <f t="shared" si="99"/>
        <v>0</v>
      </c>
      <c r="AU120" s="278">
        <f t="shared" si="100"/>
        <v>0</v>
      </c>
    </row>
    <row r="121" spans="1:47" ht="16" thickBot="1" x14ac:dyDescent="0.4">
      <c r="A121" s="504" t="s">
        <v>25</v>
      </c>
      <c r="B121" s="505"/>
      <c r="C121" s="505"/>
      <c r="D121" s="505"/>
      <c r="E121" s="505"/>
      <c r="F121" s="505"/>
      <c r="G121" s="505"/>
      <c r="H121" s="505"/>
      <c r="I121" s="505"/>
      <c r="J121" s="250">
        <f>SUM(J118:J120)</f>
        <v>0</v>
      </c>
      <c r="K121" s="250">
        <f t="shared" ref="K121:L121" si="102">SUM(K118:K120)</f>
        <v>0</v>
      </c>
      <c r="L121" s="250">
        <f t="shared" si="102"/>
        <v>0</v>
      </c>
      <c r="M121" s="237">
        <f t="shared" si="101"/>
        <v>0</v>
      </c>
      <c r="N121" s="223"/>
      <c r="P121" s="504" t="s">
        <v>25</v>
      </c>
      <c r="Q121" s="505"/>
      <c r="R121" s="505"/>
      <c r="S121" s="505"/>
      <c r="T121" s="505"/>
      <c r="U121" s="505"/>
      <c r="V121" s="505"/>
      <c r="W121" s="505"/>
      <c r="X121" s="505"/>
      <c r="Y121" s="200">
        <f t="shared" si="96"/>
        <v>0</v>
      </c>
      <c r="Z121" s="293">
        <f>SUM(Z118:Z120)</f>
        <v>0</v>
      </c>
      <c r="AA121" s="293">
        <f t="shared" ref="AA121:AD121" si="103">SUM(AA118:AA120)</f>
        <v>0</v>
      </c>
      <c r="AB121" s="293">
        <f t="shared" si="103"/>
        <v>0</v>
      </c>
      <c r="AC121" s="293">
        <f t="shared" si="103"/>
        <v>0</v>
      </c>
      <c r="AD121" s="294">
        <f t="shared" si="103"/>
        <v>0</v>
      </c>
      <c r="AE121" s="223"/>
      <c r="AG121" s="504" t="s">
        <v>25</v>
      </c>
      <c r="AH121" s="505"/>
      <c r="AI121" s="505"/>
      <c r="AJ121" s="505"/>
      <c r="AK121" s="505"/>
      <c r="AL121" s="505"/>
      <c r="AM121" s="505"/>
      <c r="AN121" s="505"/>
      <c r="AO121" s="505"/>
      <c r="AP121" s="306">
        <f t="shared" si="98"/>
        <v>0</v>
      </c>
      <c r="AQ121" s="275">
        <f>SUM(AQ118:AQ120)</f>
        <v>0</v>
      </c>
      <c r="AR121" s="275">
        <f t="shared" ref="AR121:AT121" si="104">SUM(AR118:AR120)</f>
        <v>0</v>
      </c>
      <c r="AS121" s="275">
        <f t="shared" si="104"/>
        <v>0</v>
      </c>
      <c r="AT121" s="275">
        <f t="shared" si="104"/>
        <v>0</v>
      </c>
      <c r="AU121" s="276">
        <f>IF($S$153&lt;&gt;0, AC121+AP121-AT121, M121+AP121-AT121)</f>
        <v>0</v>
      </c>
    </row>
    <row r="122" spans="1:47" s="358" customFormat="1" ht="3.75" customHeight="1" thickBot="1" x14ac:dyDescent="0.4">
      <c r="A122" s="413"/>
      <c r="B122" s="413"/>
      <c r="C122" s="413"/>
      <c r="D122" s="413"/>
      <c r="E122" s="413"/>
      <c r="F122" s="413"/>
      <c r="G122" s="413"/>
      <c r="H122" s="413"/>
      <c r="I122" s="413"/>
      <c r="J122" s="246"/>
      <c r="K122" s="246"/>
      <c r="L122" s="246"/>
      <c r="M122" s="246"/>
      <c r="N122" s="223"/>
      <c r="P122" s="413"/>
      <c r="Q122" s="413"/>
      <c r="R122" s="413"/>
      <c r="S122" s="413"/>
      <c r="T122" s="413"/>
      <c r="U122" s="413"/>
      <c r="V122" s="413"/>
      <c r="W122" s="413"/>
      <c r="X122" s="413"/>
      <c r="Y122" s="304"/>
      <c r="Z122" s="246"/>
      <c r="AA122" s="246"/>
      <c r="AB122" s="246"/>
      <c r="AC122" s="246"/>
      <c r="AD122" s="246"/>
      <c r="AE122" s="223"/>
      <c r="AG122" s="413"/>
      <c r="AH122" s="413"/>
      <c r="AI122" s="413"/>
      <c r="AJ122" s="413"/>
      <c r="AK122" s="413"/>
      <c r="AL122" s="413"/>
      <c r="AM122" s="413"/>
      <c r="AN122" s="413"/>
      <c r="AO122" s="413"/>
      <c r="AP122" s="304"/>
      <c r="AQ122" s="246"/>
      <c r="AR122" s="246"/>
      <c r="AS122" s="246"/>
      <c r="AT122" s="246"/>
      <c r="AU122" s="246"/>
    </row>
    <row r="123" spans="1:47" s="242" customFormat="1" x14ac:dyDescent="0.35">
      <c r="A123" s="502" t="s">
        <v>33</v>
      </c>
      <c r="B123" s="503"/>
      <c r="C123" s="503"/>
      <c r="D123" s="503"/>
      <c r="E123" s="503"/>
      <c r="F123" s="503"/>
      <c r="G123" s="503"/>
      <c r="H123" s="503"/>
      <c r="I123" s="503"/>
      <c r="J123" s="425" t="s">
        <v>17</v>
      </c>
      <c r="K123" s="425" t="s">
        <v>15</v>
      </c>
      <c r="L123" s="425" t="s">
        <v>16</v>
      </c>
      <c r="M123" s="418" t="s">
        <v>18</v>
      </c>
      <c r="N123" s="413"/>
      <c r="P123" s="502" t="s">
        <v>33</v>
      </c>
      <c r="Q123" s="503"/>
      <c r="R123" s="503"/>
      <c r="S123" s="503"/>
      <c r="T123" s="503"/>
      <c r="U123" s="503"/>
      <c r="V123" s="503"/>
      <c r="W123" s="503"/>
      <c r="X123" s="503"/>
      <c r="Y123" s="414" t="s">
        <v>110</v>
      </c>
      <c r="Z123" s="425" t="s">
        <v>77</v>
      </c>
      <c r="AA123" s="425" t="s">
        <v>15</v>
      </c>
      <c r="AB123" s="425" t="s">
        <v>16</v>
      </c>
      <c r="AC123" s="414" t="s">
        <v>18</v>
      </c>
      <c r="AD123" s="268" t="s">
        <v>114</v>
      </c>
      <c r="AE123" s="413"/>
      <c r="AG123" s="502" t="s">
        <v>33</v>
      </c>
      <c r="AH123" s="503"/>
      <c r="AI123" s="503"/>
      <c r="AJ123" s="503"/>
      <c r="AK123" s="503"/>
      <c r="AL123" s="503"/>
      <c r="AM123" s="503"/>
      <c r="AN123" s="503"/>
      <c r="AO123" s="503"/>
      <c r="AP123" s="414" t="s">
        <v>110</v>
      </c>
      <c r="AQ123" s="425" t="s">
        <v>211</v>
      </c>
      <c r="AR123" s="425" t="s">
        <v>15</v>
      </c>
      <c r="AS123" s="425" t="s">
        <v>16</v>
      </c>
      <c r="AT123" s="414" t="s">
        <v>213</v>
      </c>
      <c r="AU123" s="268" t="s">
        <v>111</v>
      </c>
    </row>
    <row r="124" spans="1:47" x14ac:dyDescent="0.35">
      <c r="A124" s="415">
        <v>1</v>
      </c>
      <c r="B124" s="492"/>
      <c r="C124" s="492"/>
      <c r="D124" s="492"/>
      <c r="E124" s="492"/>
      <c r="F124" s="492"/>
      <c r="G124" s="492"/>
      <c r="H124" s="492"/>
      <c r="I124" s="492"/>
      <c r="J124" s="234">
        <v>0</v>
      </c>
      <c r="K124" s="234">
        <v>0</v>
      </c>
      <c r="L124" s="234">
        <v>0</v>
      </c>
      <c r="M124" s="236">
        <f t="shared" si="101"/>
        <v>0</v>
      </c>
      <c r="N124" s="223"/>
      <c r="P124" s="415">
        <v>1</v>
      </c>
      <c r="Q124" s="492"/>
      <c r="R124" s="492"/>
      <c r="S124" s="492"/>
      <c r="T124" s="492"/>
      <c r="U124" s="492"/>
      <c r="V124" s="492"/>
      <c r="W124" s="492"/>
      <c r="X124" s="492"/>
      <c r="Y124" s="164">
        <f>AU44</f>
        <v>0</v>
      </c>
      <c r="Z124" s="234">
        <v>0</v>
      </c>
      <c r="AA124" s="234">
        <v>0</v>
      </c>
      <c r="AB124" s="234">
        <v>0</v>
      </c>
      <c r="AC124" s="295">
        <f t="shared" ref="AC124:AC126" si="105">SUM(Z124:AB124)</f>
        <v>0</v>
      </c>
      <c r="AD124" s="296">
        <f t="shared" ref="AD124:AD126" si="106">M124-AC124</f>
        <v>0</v>
      </c>
      <c r="AE124" s="223"/>
      <c r="AG124" s="415">
        <v>1</v>
      </c>
      <c r="AH124" s="492"/>
      <c r="AI124" s="492"/>
      <c r="AJ124" s="492"/>
      <c r="AK124" s="492"/>
      <c r="AL124" s="492"/>
      <c r="AM124" s="492"/>
      <c r="AN124" s="492"/>
      <c r="AO124" s="492"/>
      <c r="AP124" s="305">
        <f t="shared" ref="AP124:AP127" si="107">AU44</f>
        <v>0</v>
      </c>
      <c r="AQ124" s="234">
        <v>0</v>
      </c>
      <c r="AR124" s="234">
        <v>0</v>
      </c>
      <c r="AS124" s="234">
        <v>0</v>
      </c>
      <c r="AT124" s="277">
        <f t="shared" ref="AT124:AT126" si="108">SUM(AQ124:AS124)</f>
        <v>0</v>
      </c>
      <c r="AU124" s="278">
        <f>IF($S$153&lt;&gt;0, AC124+AP124-AT124, M124+AP124-AT124)</f>
        <v>0</v>
      </c>
    </row>
    <row r="125" spans="1:47" x14ac:dyDescent="0.35">
      <c r="A125" s="415">
        <v>2</v>
      </c>
      <c r="B125" s="492"/>
      <c r="C125" s="492"/>
      <c r="D125" s="492"/>
      <c r="E125" s="492"/>
      <c r="F125" s="492"/>
      <c r="G125" s="492"/>
      <c r="H125" s="492"/>
      <c r="I125" s="492"/>
      <c r="J125" s="234">
        <v>0</v>
      </c>
      <c r="K125" s="234">
        <v>0</v>
      </c>
      <c r="L125" s="234">
        <v>0</v>
      </c>
      <c r="M125" s="236">
        <f t="shared" si="101"/>
        <v>0</v>
      </c>
      <c r="N125" s="223"/>
      <c r="P125" s="415">
        <v>2</v>
      </c>
      <c r="Q125" s="492"/>
      <c r="R125" s="492"/>
      <c r="S125" s="492"/>
      <c r="T125" s="492"/>
      <c r="U125" s="492"/>
      <c r="V125" s="492"/>
      <c r="W125" s="492"/>
      <c r="X125" s="492"/>
      <c r="Y125" s="164">
        <f t="shared" ref="Y125:Y127" si="109">AU45</f>
        <v>0</v>
      </c>
      <c r="Z125" s="234">
        <v>0</v>
      </c>
      <c r="AA125" s="234">
        <v>0</v>
      </c>
      <c r="AB125" s="234">
        <v>0</v>
      </c>
      <c r="AC125" s="295">
        <f t="shared" si="105"/>
        <v>0</v>
      </c>
      <c r="AD125" s="296">
        <f t="shared" si="106"/>
        <v>0</v>
      </c>
      <c r="AE125" s="223"/>
      <c r="AG125" s="415">
        <v>2</v>
      </c>
      <c r="AH125" s="492"/>
      <c r="AI125" s="492"/>
      <c r="AJ125" s="492"/>
      <c r="AK125" s="492"/>
      <c r="AL125" s="492"/>
      <c r="AM125" s="492"/>
      <c r="AN125" s="492"/>
      <c r="AO125" s="492"/>
      <c r="AP125" s="305">
        <f t="shared" si="107"/>
        <v>0</v>
      </c>
      <c r="AQ125" s="234">
        <v>0</v>
      </c>
      <c r="AR125" s="234">
        <v>0</v>
      </c>
      <c r="AS125" s="234">
        <v>0</v>
      </c>
      <c r="AT125" s="277">
        <f t="shared" si="108"/>
        <v>0</v>
      </c>
      <c r="AU125" s="278">
        <f t="shared" ref="AU125:AU127" si="110">IF($S$153&lt;&gt;0, AC125+AP125-AT125, M125+AP125-AT125)</f>
        <v>0</v>
      </c>
    </row>
    <row r="126" spans="1:47" x14ac:dyDescent="0.35">
      <c r="A126" s="415">
        <v>3</v>
      </c>
      <c r="B126" s="492"/>
      <c r="C126" s="492"/>
      <c r="D126" s="492"/>
      <c r="E126" s="492"/>
      <c r="F126" s="492"/>
      <c r="G126" s="492"/>
      <c r="H126" s="492"/>
      <c r="I126" s="492"/>
      <c r="J126" s="234">
        <v>0</v>
      </c>
      <c r="K126" s="234">
        <v>0</v>
      </c>
      <c r="L126" s="234">
        <v>0</v>
      </c>
      <c r="M126" s="236">
        <f>SUM(J126:L126)</f>
        <v>0</v>
      </c>
      <c r="N126" s="223"/>
      <c r="P126" s="415">
        <v>3</v>
      </c>
      <c r="Q126" s="492"/>
      <c r="R126" s="492"/>
      <c r="S126" s="492"/>
      <c r="T126" s="492"/>
      <c r="U126" s="492"/>
      <c r="V126" s="492"/>
      <c r="W126" s="492"/>
      <c r="X126" s="492"/>
      <c r="Y126" s="164">
        <f t="shared" si="109"/>
        <v>0</v>
      </c>
      <c r="Z126" s="234">
        <v>0</v>
      </c>
      <c r="AA126" s="234">
        <v>0</v>
      </c>
      <c r="AB126" s="234">
        <v>0</v>
      </c>
      <c r="AC126" s="295">
        <f t="shared" si="105"/>
        <v>0</v>
      </c>
      <c r="AD126" s="296">
        <f t="shared" si="106"/>
        <v>0</v>
      </c>
      <c r="AE126" s="223"/>
      <c r="AG126" s="415">
        <v>3</v>
      </c>
      <c r="AH126" s="492"/>
      <c r="AI126" s="492"/>
      <c r="AJ126" s="492"/>
      <c r="AK126" s="492"/>
      <c r="AL126" s="492"/>
      <c r="AM126" s="492"/>
      <c r="AN126" s="492"/>
      <c r="AO126" s="492"/>
      <c r="AP126" s="305">
        <f t="shared" si="107"/>
        <v>0</v>
      </c>
      <c r="AQ126" s="234">
        <v>0</v>
      </c>
      <c r="AR126" s="234">
        <v>0</v>
      </c>
      <c r="AS126" s="234">
        <v>0</v>
      </c>
      <c r="AT126" s="277">
        <f t="shared" si="108"/>
        <v>0</v>
      </c>
      <c r="AU126" s="278">
        <f t="shared" si="110"/>
        <v>0</v>
      </c>
    </row>
    <row r="127" spans="1:47" ht="16" thickBot="1" x14ac:dyDescent="0.4">
      <c r="A127" s="504" t="s">
        <v>26</v>
      </c>
      <c r="B127" s="505"/>
      <c r="C127" s="505"/>
      <c r="D127" s="505"/>
      <c r="E127" s="505"/>
      <c r="F127" s="505"/>
      <c r="G127" s="505"/>
      <c r="H127" s="505"/>
      <c r="I127" s="505"/>
      <c r="J127" s="250">
        <f>SUM(J124:J126)</f>
        <v>0</v>
      </c>
      <c r="K127" s="250">
        <f t="shared" ref="K127" si="111">SUM(K124:K126)</f>
        <v>0</v>
      </c>
      <c r="L127" s="250">
        <f>SUM(L124:L126)</f>
        <v>0</v>
      </c>
      <c r="M127" s="237">
        <f t="shared" si="101"/>
        <v>0</v>
      </c>
      <c r="N127" s="223"/>
      <c r="P127" s="504" t="s">
        <v>26</v>
      </c>
      <c r="Q127" s="505"/>
      <c r="R127" s="505"/>
      <c r="S127" s="505"/>
      <c r="T127" s="505"/>
      <c r="U127" s="505"/>
      <c r="V127" s="505"/>
      <c r="W127" s="505"/>
      <c r="X127" s="505"/>
      <c r="Y127" s="200">
        <f t="shared" si="109"/>
        <v>0</v>
      </c>
      <c r="Z127" s="293">
        <f>SUM(Z124:Z126)</f>
        <v>0</v>
      </c>
      <c r="AA127" s="293">
        <f t="shared" ref="AA127:AD127" si="112">SUM(AA124:AA126)</f>
        <v>0</v>
      </c>
      <c r="AB127" s="293">
        <f t="shared" si="112"/>
        <v>0</v>
      </c>
      <c r="AC127" s="293">
        <f t="shared" si="112"/>
        <v>0</v>
      </c>
      <c r="AD127" s="294">
        <f t="shared" si="112"/>
        <v>0</v>
      </c>
      <c r="AE127" s="223"/>
      <c r="AG127" s="504" t="s">
        <v>26</v>
      </c>
      <c r="AH127" s="505"/>
      <c r="AI127" s="505"/>
      <c r="AJ127" s="505"/>
      <c r="AK127" s="505"/>
      <c r="AL127" s="505"/>
      <c r="AM127" s="505"/>
      <c r="AN127" s="505"/>
      <c r="AO127" s="505"/>
      <c r="AP127" s="306">
        <f t="shared" si="107"/>
        <v>0</v>
      </c>
      <c r="AQ127" s="275">
        <f>SUM(AQ124:AQ126)</f>
        <v>0</v>
      </c>
      <c r="AR127" s="275">
        <f t="shared" ref="AR127:AT127" si="113">SUM(AR124:AR126)</f>
        <v>0</v>
      </c>
      <c r="AS127" s="275">
        <f t="shared" si="113"/>
        <v>0</v>
      </c>
      <c r="AT127" s="275">
        <f t="shared" si="113"/>
        <v>0</v>
      </c>
      <c r="AU127" s="276">
        <f t="shared" si="110"/>
        <v>0</v>
      </c>
    </row>
    <row r="128" spans="1:47" s="358" customFormat="1" ht="3.75" customHeight="1" thickBot="1" x14ac:dyDescent="0.4">
      <c r="A128" s="413"/>
      <c r="B128" s="413"/>
      <c r="C128" s="413"/>
      <c r="D128" s="413"/>
      <c r="E128" s="413"/>
      <c r="F128" s="413"/>
      <c r="G128" s="413"/>
      <c r="H128" s="413"/>
      <c r="I128" s="413"/>
      <c r="J128" s="246"/>
      <c r="K128" s="246"/>
      <c r="L128" s="246"/>
      <c r="M128" s="246"/>
      <c r="N128" s="223"/>
      <c r="P128" s="413"/>
      <c r="Q128" s="413"/>
      <c r="R128" s="413"/>
      <c r="S128" s="413"/>
      <c r="T128" s="413"/>
      <c r="U128" s="413"/>
      <c r="V128" s="413"/>
      <c r="W128" s="413"/>
      <c r="X128" s="413"/>
      <c r="Y128" s="246"/>
      <c r="Z128" s="246"/>
      <c r="AA128" s="246"/>
      <c r="AB128" s="246"/>
      <c r="AC128" s="246"/>
      <c r="AD128" s="246"/>
      <c r="AE128" s="223"/>
      <c r="AG128" s="413"/>
      <c r="AH128" s="413"/>
      <c r="AI128" s="413"/>
      <c r="AJ128" s="413"/>
      <c r="AK128" s="413"/>
      <c r="AL128" s="413"/>
      <c r="AM128" s="413"/>
      <c r="AN128" s="413"/>
      <c r="AO128" s="413"/>
      <c r="AP128" s="246"/>
      <c r="AQ128" s="246"/>
      <c r="AR128" s="246"/>
      <c r="AS128" s="246"/>
      <c r="AT128" s="246"/>
      <c r="AU128" s="246"/>
    </row>
    <row r="129" spans="1:134" s="242" customFormat="1" x14ac:dyDescent="0.35">
      <c r="A129" s="502" t="s">
        <v>27</v>
      </c>
      <c r="B129" s="503"/>
      <c r="C129" s="503"/>
      <c r="D129" s="503"/>
      <c r="E129" s="503"/>
      <c r="F129" s="503"/>
      <c r="G129" s="503"/>
      <c r="H129" s="503"/>
      <c r="I129" s="503"/>
      <c r="J129" s="425" t="s">
        <v>17</v>
      </c>
      <c r="K129" s="425" t="s">
        <v>15</v>
      </c>
      <c r="L129" s="425" t="s">
        <v>16</v>
      </c>
      <c r="M129" s="418" t="s">
        <v>18</v>
      </c>
      <c r="N129" s="413"/>
      <c r="P129" s="502" t="s">
        <v>27</v>
      </c>
      <c r="Q129" s="503"/>
      <c r="R129" s="503"/>
      <c r="S129" s="503"/>
      <c r="T129" s="503"/>
      <c r="U129" s="503"/>
      <c r="V129" s="503"/>
      <c r="W129" s="503"/>
      <c r="X129" s="503"/>
      <c r="Y129" s="414" t="s">
        <v>110</v>
      </c>
      <c r="Z129" s="425" t="s">
        <v>77</v>
      </c>
      <c r="AA129" s="425" t="s">
        <v>15</v>
      </c>
      <c r="AB129" s="425" t="s">
        <v>16</v>
      </c>
      <c r="AC129" s="414" t="s">
        <v>18</v>
      </c>
      <c r="AD129" s="268" t="s">
        <v>114</v>
      </c>
      <c r="AE129" s="413"/>
      <c r="AG129" s="502" t="s">
        <v>27</v>
      </c>
      <c r="AH129" s="503"/>
      <c r="AI129" s="503"/>
      <c r="AJ129" s="503"/>
      <c r="AK129" s="503"/>
      <c r="AL129" s="503"/>
      <c r="AM129" s="503"/>
      <c r="AN129" s="503"/>
      <c r="AO129" s="503"/>
      <c r="AP129" s="414" t="s">
        <v>110</v>
      </c>
      <c r="AQ129" s="425" t="s">
        <v>211</v>
      </c>
      <c r="AR129" s="425" t="s">
        <v>15</v>
      </c>
      <c r="AS129" s="425" t="s">
        <v>16</v>
      </c>
      <c r="AT129" s="414" t="s">
        <v>213</v>
      </c>
      <c r="AU129" s="268" t="s">
        <v>111</v>
      </c>
    </row>
    <row r="130" spans="1:134" x14ac:dyDescent="0.35">
      <c r="A130" s="415">
        <v>1</v>
      </c>
      <c r="B130" s="228" t="s">
        <v>28</v>
      </c>
      <c r="C130" s="492"/>
      <c r="D130" s="492"/>
      <c r="E130" s="492"/>
      <c r="F130" s="492"/>
      <c r="G130" s="492"/>
      <c r="H130" s="492"/>
      <c r="I130" s="492"/>
      <c r="J130" s="234">
        <v>0</v>
      </c>
      <c r="K130" s="234">
        <v>0</v>
      </c>
      <c r="L130" s="234">
        <v>0</v>
      </c>
      <c r="M130" s="236">
        <f t="shared" si="101"/>
        <v>0</v>
      </c>
      <c r="N130" s="223"/>
      <c r="P130" s="415">
        <v>1</v>
      </c>
      <c r="Q130" s="228" t="s">
        <v>28</v>
      </c>
      <c r="R130" s="492"/>
      <c r="S130" s="492"/>
      <c r="T130" s="492"/>
      <c r="U130" s="492"/>
      <c r="V130" s="492"/>
      <c r="W130" s="492"/>
      <c r="X130" s="492"/>
      <c r="Y130" s="164">
        <f t="shared" ref="Y130:Y141" si="114">AU50</f>
        <v>0</v>
      </c>
      <c r="Z130" s="234">
        <v>0</v>
      </c>
      <c r="AA130" s="234">
        <v>0</v>
      </c>
      <c r="AB130" s="234">
        <v>0</v>
      </c>
      <c r="AC130" s="295">
        <f t="shared" ref="AC130:AC139" si="115">SUM(Z130:AB130)</f>
        <v>0</v>
      </c>
      <c r="AD130" s="296">
        <f t="shared" ref="AD130:AD140" si="116">M130-AC130</f>
        <v>0</v>
      </c>
      <c r="AE130" s="223"/>
      <c r="AG130" s="415">
        <v>1</v>
      </c>
      <c r="AH130" s="228" t="s">
        <v>28</v>
      </c>
      <c r="AI130" s="492"/>
      <c r="AJ130" s="492"/>
      <c r="AK130" s="492"/>
      <c r="AL130" s="492"/>
      <c r="AM130" s="492"/>
      <c r="AN130" s="492"/>
      <c r="AO130" s="492"/>
      <c r="AP130" s="305">
        <f t="shared" ref="AP130:AP141" si="117">AU50</f>
        <v>0</v>
      </c>
      <c r="AQ130" s="234">
        <v>0</v>
      </c>
      <c r="AR130" s="234">
        <v>0</v>
      </c>
      <c r="AS130" s="234">
        <v>0</v>
      </c>
      <c r="AT130" s="277">
        <f t="shared" ref="AT130:AT139" si="118">SUM(AQ130:AS130)</f>
        <v>0</v>
      </c>
      <c r="AU130" s="278">
        <f t="shared" ref="AU130:AU140" si="119">IF($S$153&lt;&gt;0, AC130+AP130-AT130, M130+AP130-AT130)</f>
        <v>0</v>
      </c>
    </row>
    <row r="131" spans="1:134" x14ac:dyDescent="0.35">
      <c r="A131" s="415">
        <v>2</v>
      </c>
      <c r="B131" s="228" t="s">
        <v>31</v>
      </c>
      <c r="C131" s="492"/>
      <c r="D131" s="492"/>
      <c r="E131" s="492"/>
      <c r="F131" s="492"/>
      <c r="G131" s="492"/>
      <c r="H131" s="492"/>
      <c r="I131" s="492"/>
      <c r="J131" s="234">
        <v>0</v>
      </c>
      <c r="K131" s="234">
        <v>0</v>
      </c>
      <c r="L131" s="234">
        <v>0</v>
      </c>
      <c r="M131" s="236">
        <f t="shared" si="101"/>
        <v>0</v>
      </c>
      <c r="N131" s="223"/>
      <c r="P131" s="415">
        <v>2</v>
      </c>
      <c r="Q131" s="228" t="s">
        <v>31</v>
      </c>
      <c r="R131" s="492"/>
      <c r="S131" s="492"/>
      <c r="T131" s="492"/>
      <c r="U131" s="492"/>
      <c r="V131" s="492"/>
      <c r="W131" s="492"/>
      <c r="X131" s="492"/>
      <c r="Y131" s="164">
        <f t="shared" si="114"/>
        <v>0</v>
      </c>
      <c r="Z131" s="234">
        <v>0</v>
      </c>
      <c r="AA131" s="234">
        <v>0</v>
      </c>
      <c r="AB131" s="234">
        <v>0</v>
      </c>
      <c r="AC131" s="295">
        <f t="shared" si="115"/>
        <v>0</v>
      </c>
      <c r="AD131" s="296">
        <f t="shared" si="116"/>
        <v>0</v>
      </c>
      <c r="AE131" s="223"/>
      <c r="AG131" s="415">
        <v>2</v>
      </c>
      <c r="AH131" s="228" t="s">
        <v>31</v>
      </c>
      <c r="AI131" s="492"/>
      <c r="AJ131" s="492"/>
      <c r="AK131" s="492"/>
      <c r="AL131" s="492"/>
      <c r="AM131" s="492"/>
      <c r="AN131" s="492"/>
      <c r="AO131" s="492"/>
      <c r="AP131" s="305">
        <f t="shared" si="117"/>
        <v>0</v>
      </c>
      <c r="AQ131" s="234">
        <v>0</v>
      </c>
      <c r="AR131" s="234">
        <v>0</v>
      </c>
      <c r="AS131" s="234">
        <v>0</v>
      </c>
      <c r="AT131" s="277">
        <f t="shared" si="118"/>
        <v>0</v>
      </c>
      <c r="AU131" s="278">
        <f t="shared" si="119"/>
        <v>0</v>
      </c>
    </row>
    <row r="132" spans="1:134" x14ac:dyDescent="0.35">
      <c r="A132" s="415">
        <v>3</v>
      </c>
      <c r="B132" s="228" t="s">
        <v>32</v>
      </c>
      <c r="C132" s="492"/>
      <c r="D132" s="492"/>
      <c r="E132" s="492"/>
      <c r="F132" s="492"/>
      <c r="G132" s="492"/>
      <c r="H132" s="492"/>
      <c r="I132" s="492"/>
      <c r="J132" s="234">
        <v>0</v>
      </c>
      <c r="K132" s="234">
        <v>0</v>
      </c>
      <c r="L132" s="234">
        <v>0</v>
      </c>
      <c r="M132" s="236">
        <f t="shared" si="101"/>
        <v>0</v>
      </c>
      <c r="N132" s="223"/>
      <c r="P132" s="415">
        <v>3</v>
      </c>
      <c r="Q132" s="228" t="s">
        <v>32</v>
      </c>
      <c r="R132" s="492"/>
      <c r="S132" s="492"/>
      <c r="T132" s="492"/>
      <c r="U132" s="492"/>
      <c r="V132" s="492"/>
      <c r="W132" s="492"/>
      <c r="X132" s="492"/>
      <c r="Y132" s="164">
        <f t="shared" si="114"/>
        <v>0</v>
      </c>
      <c r="Z132" s="234">
        <v>0</v>
      </c>
      <c r="AA132" s="234">
        <v>0</v>
      </c>
      <c r="AB132" s="234">
        <v>0</v>
      </c>
      <c r="AC132" s="295">
        <f t="shared" si="115"/>
        <v>0</v>
      </c>
      <c r="AD132" s="296">
        <f t="shared" si="116"/>
        <v>0</v>
      </c>
      <c r="AE132" s="223"/>
      <c r="AG132" s="415">
        <v>3</v>
      </c>
      <c r="AH132" s="228" t="s">
        <v>32</v>
      </c>
      <c r="AI132" s="492"/>
      <c r="AJ132" s="492"/>
      <c r="AK132" s="492"/>
      <c r="AL132" s="492"/>
      <c r="AM132" s="492"/>
      <c r="AN132" s="492"/>
      <c r="AO132" s="492"/>
      <c r="AP132" s="305">
        <f t="shared" si="117"/>
        <v>0</v>
      </c>
      <c r="AQ132" s="234">
        <v>0</v>
      </c>
      <c r="AR132" s="234">
        <v>0</v>
      </c>
      <c r="AS132" s="234">
        <v>0</v>
      </c>
      <c r="AT132" s="277">
        <f t="shared" si="118"/>
        <v>0</v>
      </c>
      <c r="AU132" s="278">
        <f t="shared" si="119"/>
        <v>0</v>
      </c>
    </row>
    <row r="133" spans="1:134" s="358" customFormat="1" x14ac:dyDescent="0.35">
      <c r="A133" s="229">
        <v>4</v>
      </c>
      <c r="B133" s="228" t="s">
        <v>72</v>
      </c>
      <c r="C133" s="492"/>
      <c r="D133" s="492"/>
      <c r="E133" s="492"/>
      <c r="F133" s="492"/>
      <c r="G133" s="492"/>
      <c r="H133" s="492"/>
      <c r="I133" s="492"/>
      <c r="J133" s="234">
        <v>0</v>
      </c>
      <c r="K133" s="234">
        <v>0</v>
      </c>
      <c r="L133" s="234">
        <v>0</v>
      </c>
      <c r="M133" s="236">
        <f t="shared" si="101"/>
        <v>0</v>
      </c>
      <c r="N133" s="223"/>
      <c r="P133" s="229">
        <v>4</v>
      </c>
      <c r="Q133" s="228" t="s">
        <v>72</v>
      </c>
      <c r="R133" s="492"/>
      <c r="S133" s="492"/>
      <c r="T133" s="492"/>
      <c r="U133" s="492"/>
      <c r="V133" s="492"/>
      <c r="W133" s="492"/>
      <c r="X133" s="492"/>
      <c r="Y133" s="164">
        <f t="shared" si="114"/>
        <v>0</v>
      </c>
      <c r="Z133" s="234">
        <v>0</v>
      </c>
      <c r="AA133" s="234">
        <v>0</v>
      </c>
      <c r="AB133" s="234">
        <v>0</v>
      </c>
      <c r="AC133" s="295">
        <f t="shared" si="115"/>
        <v>0</v>
      </c>
      <c r="AD133" s="296">
        <f t="shared" si="116"/>
        <v>0</v>
      </c>
      <c r="AE133" s="223"/>
      <c r="AG133" s="229">
        <v>4</v>
      </c>
      <c r="AH133" s="228" t="s">
        <v>72</v>
      </c>
      <c r="AI133" s="492"/>
      <c r="AJ133" s="492"/>
      <c r="AK133" s="492"/>
      <c r="AL133" s="492"/>
      <c r="AM133" s="492"/>
      <c r="AN133" s="492"/>
      <c r="AO133" s="492"/>
      <c r="AP133" s="305">
        <f t="shared" si="117"/>
        <v>0</v>
      </c>
      <c r="AQ133" s="234">
        <v>0</v>
      </c>
      <c r="AR133" s="234">
        <v>0</v>
      </c>
      <c r="AS133" s="234">
        <v>0</v>
      </c>
      <c r="AT133" s="277">
        <f t="shared" si="118"/>
        <v>0</v>
      </c>
      <c r="AU133" s="278">
        <f t="shared" si="119"/>
        <v>0</v>
      </c>
    </row>
    <row r="134" spans="1:134" x14ac:dyDescent="0.35">
      <c r="A134" s="415">
        <v>5</v>
      </c>
      <c r="B134" s="228" t="s">
        <v>29</v>
      </c>
      <c r="C134" s="492"/>
      <c r="D134" s="492"/>
      <c r="E134" s="492"/>
      <c r="F134" s="492"/>
      <c r="G134" s="492"/>
      <c r="H134" s="492"/>
      <c r="I134" s="492"/>
      <c r="J134" s="234">
        <v>0</v>
      </c>
      <c r="K134" s="234">
        <v>0</v>
      </c>
      <c r="L134" s="234">
        <v>0</v>
      </c>
      <c r="M134" s="236">
        <f t="shared" si="101"/>
        <v>0</v>
      </c>
      <c r="N134" s="223"/>
      <c r="P134" s="415">
        <v>5</v>
      </c>
      <c r="Q134" s="228" t="s">
        <v>29</v>
      </c>
      <c r="R134" s="492"/>
      <c r="S134" s="492"/>
      <c r="T134" s="492"/>
      <c r="U134" s="492"/>
      <c r="V134" s="492"/>
      <c r="W134" s="492"/>
      <c r="X134" s="492"/>
      <c r="Y134" s="164">
        <f t="shared" si="114"/>
        <v>0</v>
      </c>
      <c r="Z134" s="234">
        <v>0</v>
      </c>
      <c r="AA134" s="234">
        <v>0</v>
      </c>
      <c r="AB134" s="234">
        <v>0</v>
      </c>
      <c r="AC134" s="295">
        <f t="shared" si="115"/>
        <v>0</v>
      </c>
      <c r="AD134" s="296">
        <f t="shared" si="116"/>
        <v>0</v>
      </c>
      <c r="AE134" s="223"/>
      <c r="AG134" s="415">
        <v>5</v>
      </c>
      <c r="AH134" s="228" t="s">
        <v>29</v>
      </c>
      <c r="AI134" s="492"/>
      <c r="AJ134" s="492"/>
      <c r="AK134" s="492"/>
      <c r="AL134" s="492"/>
      <c r="AM134" s="492"/>
      <c r="AN134" s="492"/>
      <c r="AO134" s="492"/>
      <c r="AP134" s="305">
        <f t="shared" si="117"/>
        <v>0</v>
      </c>
      <c r="AQ134" s="234">
        <v>0</v>
      </c>
      <c r="AR134" s="234">
        <v>0</v>
      </c>
      <c r="AS134" s="234">
        <v>0</v>
      </c>
      <c r="AT134" s="277">
        <f t="shared" si="118"/>
        <v>0</v>
      </c>
      <c r="AU134" s="278">
        <f t="shared" si="119"/>
        <v>0</v>
      </c>
    </row>
    <row r="135" spans="1:134" x14ac:dyDescent="0.35">
      <c r="A135" s="415">
        <v>6</v>
      </c>
      <c r="B135" s="228" t="s">
        <v>30</v>
      </c>
      <c r="C135" s="492"/>
      <c r="D135" s="492"/>
      <c r="E135" s="492"/>
      <c r="F135" s="492"/>
      <c r="G135" s="492"/>
      <c r="H135" s="492"/>
      <c r="I135" s="492"/>
      <c r="J135" s="234">
        <v>0</v>
      </c>
      <c r="K135" s="234">
        <v>0</v>
      </c>
      <c r="L135" s="234">
        <v>0</v>
      </c>
      <c r="M135" s="236">
        <f t="shared" si="101"/>
        <v>0</v>
      </c>
      <c r="N135" s="223"/>
      <c r="P135" s="415">
        <v>6</v>
      </c>
      <c r="Q135" s="228" t="s">
        <v>30</v>
      </c>
      <c r="R135" s="492"/>
      <c r="S135" s="492"/>
      <c r="T135" s="492"/>
      <c r="U135" s="492"/>
      <c r="V135" s="492"/>
      <c r="W135" s="492"/>
      <c r="X135" s="492"/>
      <c r="Y135" s="164">
        <f t="shared" si="114"/>
        <v>0</v>
      </c>
      <c r="Z135" s="234">
        <v>0</v>
      </c>
      <c r="AA135" s="234">
        <v>0</v>
      </c>
      <c r="AB135" s="234">
        <v>0</v>
      </c>
      <c r="AC135" s="295">
        <f t="shared" si="115"/>
        <v>0</v>
      </c>
      <c r="AD135" s="296">
        <f t="shared" si="116"/>
        <v>0</v>
      </c>
      <c r="AE135" s="223"/>
      <c r="AG135" s="415">
        <v>6</v>
      </c>
      <c r="AH135" s="228" t="s">
        <v>30</v>
      </c>
      <c r="AI135" s="492"/>
      <c r="AJ135" s="492"/>
      <c r="AK135" s="492"/>
      <c r="AL135" s="492"/>
      <c r="AM135" s="492"/>
      <c r="AN135" s="492"/>
      <c r="AO135" s="492"/>
      <c r="AP135" s="305">
        <f t="shared" si="117"/>
        <v>0</v>
      </c>
      <c r="AQ135" s="234">
        <v>0</v>
      </c>
      <c r="AR135" s="234">
        <v>0</v>
      </c>
      <c r="AS135" s="234">
        <v>0</v>
      </c>
      <c r="AT135" s="277">
        <f t="shared" si="118"/>
        <v>0</v>
      </c>
      <c r="AU135" s="278">
        <f t="shared" si="119"/>
        <v>0</v>
      </c>
    </row>
    <row r="136" spans="1:134" x14ac:dyDescent="0.35">
      <c r="A136" s="415">
        <v>7</v>
      </c>
      <c r="B136" s="228" t="s">
        <v>34</v>
      </c>
      <c r="C136" s="492"/>
      <c r="D136" s="492"/>
      <c r="E136" s="492"/>
      <c r="F136" s="492"/>
      <c r="G136" s="492"/>
      <c r="H136" s="492"/>
      <c r="I136" s="492"/>
      <c r="J136" s="234">
        <v>0</v>
      </c>
      <c r="K136" s="234">
        <v>0</v>
      </c>
      <c r="L136" s="234">
        <v>0</v>
      </c>
      <c r="M136" s="236">
        <f t="shared" si="101"/>
        <v>0</v>
      </c>
      <c r="N136" s="223"/>
      <c r="P136" s="415">
        <v>7</v>
      </c>
      <c r="Q136" s="228" t="s">
        <v>34</v>
      </c>
      <c r="R136" s="492"/>
      <c r="S136" s="492"/>
      <c r="T136" s="492"/>
      <c r="U136" s="492"/>
      <c r="V136" s="492"/>
      <c r="W136" s="492"/>
      <c r="X136" s="492"/>
      <c r="Y136" s="164">
        <f t="shared" si="114"/>
        <v>0</v>
      </c>
      <c r="Z136" s="234">
        <v>0</v>
      </c>
      <c r="AA136" s="234">
        <v>0</v>
      </c>
      <c r="AB136" s="234">
        <v>0</v>
      </c>
      <c r="AC136" s="295">
        <f t="shared" si="115"/>
        <v>0</v>
      </c>
      <c r="AD136" s="296">
        <f t="shared" si="116"/>
        <v>0</v>
      </c>
      <c r="AE136" s="223"/>
      <c r="AG136" s="415">
        <v>7</v>
      </c>
      <c r="AH136" s="228" t="s">
        <v>34</v>
      </c>
      <c r="AI136" s="492"/>
      <c r="AJ136" s="492"/>
      <c r="AK136" s="492"/>
      <c r="AL136" s="492"/>
      <c r="AM136" s="492"/>
      <c r="AN136" s="492"/>
      <c r="AO136" s="492"/>
      <c r="AP136" s="305">
        <f t="shared" si="117"/>
        <v>0</v>
      </c>
      <c r="AQ136" s="234">
        <v>0</v>
      </c>
      <c r="AR136" s="234">
        <v>0</v>
      </c>
      <c r="AS136" s="234">
        <v>0</v>
      </c>
      <c r="AT136" s="277">
        <f t="shared" si="118"/>
        <v>0</v>
      </c>
      <c r="AU136" s="278">
        <f t="shared" si="119"/>
        <v>0</v>
      </c>
    </row>
    <row r="137" spans="1:134" x14ac:dyDescent="0.35">
      <c r="A137" s="415">
        <v>8</v>
      </c>
      <c r="B137" s="228" t="s">
        <v>35</v>
      </c>
      <c r="C137" s="492"/>
      <c r="D137" s="492"/>
      <c r="E137" s="492"/>
      <c r="F137" s="492"/>
      <c r="G137" s="492"/>
      <c r="H137" s="492"/>
      <c r="I137" s="492"/>
      <c r="J137" s="234">
        <v>0</v>
      </c>
      <c r="K137" s="234">
        <v>0</v>
      </c>
      <c r="L137" s="234">
        <v>0</v>
      </c>
      <c r="M137" s="236">
        <f>SUM(J137:L137)</f>
        <v>0</v>
      </c>
      <c r="N137" s="223"/>
      <c r="P137" s="415">
        <v>8</v>
      </c>
      <c r="Q137" s="228" t="s">
        <v>35</v>
      </c>
      <c r="R137" s="492"/>
      <c r="S137" s="492"/>
      <c r="T137" s="492"/>
      <c r="U137" s="492"/>
      <c r="V137" s="492"/>
      <c r="W137" s="492"/>
      <c r="X137" s="492"/>
      <c r="Y137" s="164">
        <f t="shared" si="114"/>
        <v>0</v>
      </c>
      <c r="Z137" s="234">
        <v>0</v>
      </c>
      <c r="AA137" s="234">
        <v>0</v>
      </c>
      <c r="AB137" s="234">
        <v>0</v>
      </c>
      <c r="AC137" s="295">
        <f t="shared" si="115"/>
        <v>0</v>
      </c>
      <c r="AD137" s="296">
        <f t="shared" si="116"/>
        <v>0</v>
      </c>
      <c r="AE137" s="223"/>
      <c r="AG137" s="415">
        <v>8</v>
      </c>
      <c r="AH137" s="228" t="s">
        <v>35</v>
      </c>
      <c r="AI137" s="492"/>
      <c r="AJ137" s="492"/>
      <c r="AK137" s="492"/>
      <c r="AL137" s="492"/>
      <c r="AM137" s="492"/>
      <c r="AN137" s="492"/>
      <c r="AO137" s="492"/>
      <c r="AP137" s="305">
        <f t="shared" si="117"/>
        <v>0</v>
      </c>
      <c r="AQ137" s="234">
        <v>0</v>
      </c>
      <c r="AR137" s="234">
        <v>0</v>
      </c>
      <c r="AS137" s="234">
        <v>0</v>
      </c>
      <c r="AT137" s="277">
        <f t="shared" si="118"/>
        <v>0</v>
      </c>
      <c r="AU137" s="278">
        <f t="shared" si="119"/>
        <v>0</v>
      </c>
    </row>
    <row r="138" spans="1:134" x14ac:dyDescent="0.35">
      <c r="A138" s="415">
        <v>9</v>
      </c>
      <c r="B138" s="228" t="s">
        <v>50</v>
      </c>
      <c r="C138" s="492"/>
      <c r="D138" s="492"/>
      <c r="E138" s="492"/>
      <c r="F138" s="492"/>
      <c r="G138" s="492"/>
      <c r="H138" s="492"/>
      <c r="I138" s="492"/>
      <c r="J138" s="234">
        <v>0</v>
      </c>
      <c r="K138" s="234">
        <v>0</v>
      </c>
      <c r="L138" s="234">
        <v>0</v>
      </c>
      <c r="M138" s="236">
        <f t="shared" si="101"/>
        <v>0</v>
      </c>
      <c r="N138" s="223"/>
      <c r="P138" s="415">
        <v>9</v>
      </c>
      <c r="Q138" s="228" t="s">
        <v>50</v>
      </c>
      <c r="R138" s="492"/>
      <c r="S138" s="492"/>
      <c r="T138" s="492"/>
      <c r="U138" s="492"/>
      <c r="V138" s="492"/>
      <c r="W138" s="492"/>
      <c r="X138" s="492"/>
      <c r="Y138" s="164">
        <f t="shared" si="114"/>
        <v>0</v>
      </c>
      <c r="Z138" s="234">
        <v>0</v>
      </c>
      <c r="AA138" s="234">
        <v>0</v>
      </c>
      <c r="AB138" s="234">
        <v>0</v>
      </c>
      <c r="AC138" s="295">
        <f t="shared" si="115"/>
        <v>0</v>
      </c>
      <c r="AD138" s="296">
        <f t="shared" si="116"/>
        <v>0</v>
      </c>
      <c r="AE138" s="223"/>
      <c r="AG138" s="415">
        <v>9</v>
      </c>
      <c r="AH138" s="228" t="s">
        <v>50</v>
      </c>
      <c r="AI138" s="492"/>
      <c r="AJ138" s="492"/>
      <c r="AK138" s="492"/>
      <c r="AL138" s="492"/>
      <c r="AM138" s="492"/>
      <c r="AN138" s="492"/>
      <c r="AO138" s="492"/>
      <c r="AP138" s="305">
        <f t="shared" si="117"/>
        <v>0</v>
      </c>
      <c r="AQ138" s="234">
        <v>0</v>
      </c>
      <c r="AR138" s="234">
        <v>0</v>
      </c>
      <c r="AS138" s="234">
        <v>0</v>
      </c>
      <c r="AT138" s="277">
        <f t="shared" si="118"/>
        <v>0</v>
      </c>
      <c r="AU138" s="278">
        <f>IF($S$153&lt;&gt;0, AC138+AP138-AT138, M138+AP138-AT138)</f>
        <v>0</v>
      </c>
    </row>
    <row r="139" spans="1:134" x14ac:dyDescent="0.35">
      <c r="A139" s="229">
        <v>10</v>
      </c>
      <c r="B139" s="313" t="s">
        <v>205</v>
      </c>
      <c r="C139" s="623"/>
      <c r="D139" s="623"/>
      <c r="E139" s="623"/>
      <c r="F139" s="623"/>
      <c r="G139" s="623"/>
      <c r="H139" s="623"/>
      <c r="I139" s="623"/>
      <c r="J139" s="234">
        <v>0</v>
      </c>
      <c r="K139" s="234">
        <v>0</v>
      </c>
      <c r="L139" s="234">
        <v>0</v>
      </c>
      <c r="M139" s="236">
        <f t="shared" si="101"/>
        <v>0</v>
      </c>
      <c r="N139" s="223"/>
      <c r="P139" s="229">
        <v>10</v>
      </c>
      <c r="Q139" s="313" t="s">
        <v>205</v>
      </c>
      <c r="R139" s="623"/>
      <c r="S139" s="623"/>
      <c r="T139" s="623"/>
      <c r="U139" s="623"/>
      <c r="V139" s="623"/>
      <c r="W139" s="623"/>
      <c r="X139" s="623"/>
      <c r="Y139" s="164">
        <f t="shared" si="114"/>
        <v>0</v>
      </c>
      <c r="Z139" s="234">
        <v>0</v>
      </c>
      <c r="AA139" s="234">
        <v>0</v>
      </c>
      <c r="AB139" s="234">
        <v>0</v>
      </c>
      <c r="AC139" s="295">
        <f t="shared" si="115"/>
        <v>0</v>
      </c>
      <c r="AD139" s="296">
        <f t="shared" si="116"/>
        <v>0</v>
      </c>
      <c r="AE139" s="223"/>
      <c r="AG139" s="229">
        <v>10</v>
      </c>
      <c r="AH139" s="313" t="s">
        <v>205</v>
      </c>
      <c r="AI139" s="623"/>
      <c r="AJ139" s="623"/>
      <c r="AK139" s="623"/>
      <c r="AL139" s="623"/>
      <c r="AM139" s="623"/>
      <c r="AN139" s="623"/>
      <c r="AO139" s="623"/>
      <c r="AP139" s="305">
        <f t="shared" si="117"/>
        <v>0</v>
      </c>
      <c r="AQ139" s="234">
        <v>0</v>
      </c>
      <c r="AR139" s="234">
        <v>0</v>
      </c>
      <c r="AS139" s="234">
        <v>0</v>
      </c>
      <c r="AT139" s="277">
        <f t="shared" si="118"/>
        <v>0</v>
      </c>
      <c r="AU139" s="278">
        <f>IF($S$153&lt;&gt;0, AC139+AP139-AT139, M139+AP139-AT139)</f>
        <v>0</v>
      </c>
    </row>
    <row r="140" spans="1:134" x14ac:dyDescent="0.35">
      <c r="A140" s="229">
        <v>11</v>
      </c>
      <c r="B140" s="313" t="s">
        <v>205</v>
      </c>
      <c r="C140" s="623"/>
      <c r="D140" s="623"/>
      <c r="E140" s="623"/>
      <c r="F140" s="623"/>
      <c r="G140" s="623"/>
      <c r="H140" s="623"/>
      <c r="I140" s="623"/>
      <c r="J140" s="234">
        <v>0</v>
      </c>
      <c r="K140" s="234">
        <v>0</v>
      </c>
      <c r="L140" s="234">
        <v>0</v>
      </c>
      <c r="M140" s="236">
        <f>SUM(J140:L140)</f>
        <v>0</v>
      </c>
      <c r="N140" s="223"/>
      <c r="P140" s="229">
        <v>11</v>
      </c>
      <c r="Q140" s="313" t="s">
        <v>205</v>
      </c>
      <c r="R140" s="623"/>
      <c r="S140" s="623"/>
      <c r="T140" s="623"/>
      <c r="U140" s="623"/>
      <c r="V140" s="623"/>
      <c r="W140" s="623"/>
      <c r="X140" s="623"/>
      <c r="Y140" s="164">
        <f t="shared" si="114"/>
        <v>0</v>
      </c>
      <c r="Z140" s="234">
        <v>0</v>
      </c>
      <c r="AA140" s="234">
        <v>0</v>
      </c>
      <c r="AB140" s="234">
        <v>0</v>
      </c>
      <c r="AC140" s="295">
        <f>SUM(Z140:AB140)</f>
        <v>0</v>
      </c>
      <c r="AD140" s="296">
        <f t="shared" si="116"/>
        <v>0</v>
      </c>
      <c r="AE140" s="223"/>
      <c r="AG140" s="229">
        <v>11</v>
      </c>
      <c r="AH140" s="313" t="s">
        <v>205</v>
      </c>
      <c r="AI140" s="623"/>
      <c r="AJ140" s="623"/>
      <c r="AK140" s="623"/>
      <c r="AL140" s="623"/>
      <c r="AM140" s="623"/>
      <c r="AN140" s="623"/>
      <c r="AO140" s="623"/>
      <c r="AP140" s="305">
        <f t="shared" si="117"/>
        <v>0</v>
      </c>
      <c r="AQ140" s="234">
        <v>0</v>
      </c>
      <c r="AR140" s="234">
        <v>0</v>
      </c>
      <c r="AS140" s="234">
        <v>0</v>
      </c>
      <c r="AT140" s="277">
        <f>SUM(AQ140:AS140)</f>
        <v>0</v>
      </c>
      <c r="AU140" s="278">
        <f t="shared" si="119"/>
        <v>0</v>
      </c>
    </row>
    <row r="141" spans="1:134" ht="16" thickBot="1" x14ac:dyDescent="0.4">
      <c r="A141" s="578" t="s">
        <v>36</v>
      </c>
      <c r="B141" s="579"/>
      <c r="C141" s="579"/>
      <c r="D141" s="579"/>
      <c r="E141" s="579"/>
      <c r="F141" s="579"/>
      <c r="G141" s="579"/>
      <c r="H141" s="579"/>
      <c r="I141" s="579"/>
      <c r="J141" s="250">
        <f>SUM(J130:J140)</f>
        <v>0</v>
      </c>
      <c r="K141" s="250">
        <f t="shared" ref="K141:L141" si="120">SUM(K130:K140)</f>
        <v>0</v>
      </c>
      <c r="L141" s="250">
        <f t="shared" si="120"/>
        <v>0</v>
      </c>
      <c r="M141" s="237">
        <f>SUM(J141:L141)</f>
        <v>0</v>
      </c>
      <c r="N141" s="223"/>
      <c r="P141" s="578" t="s">
        <v>36</v>
      </c>
      <c r="Q141" s="579"/>
      <c r="R141" s="579"/>
      <c r="S141" s="579"/>
      <c r="T141" s="579"/>
      <c r="U141" s="579"/>
      <c r="V141" s="579"/>
      <c r="W141" s="579"/>
      <c r="X141" s="579"/>
      <c r="Y141" s="200">
        <f t="shared" si="114"/>
        <v>0</v>
      </c>
      <c r="Z141" s="293">
        <f>SUM(Z130:Z140)</f>
        <v>0</v>
      </c>
      <c r="AA141" s="293">
        <f t="shared" ref="AA141" si="121">SUM(AA130:AA140)</f>
        <v>0</v>
      </c>
      <c r="AB141" s="293">
        <f>SUM(AB130:AB140)</f>
        <v>0</v>
      </c>
      <c r="AC141" s="293">
        <f t="shared" ref="AC141:AD141" si="122">SUM(AC130:AC140)</f>
        <v>0</v>
      </c>
      <c r="AD141" s="294">
        <f t="shared" si="122"/>
        <v>0</v>
      </c>
      <c r="AE141" s="223"/>
      <c r="AG141" s="578" t="s">
        <v>36</v>
      </c>
      <c r="AH141" s="579"/>
      <c r="AI141" s="579"/>
      <c r="AJ141" s="579"/>
      <c r="AK141" s="579"/>
      <c r="AL141" s="579"/>
      <c r="AM141" s="579"/>
      <c r="AN141" s="579"/>
      <c r="AO141" s="579"/>
      <c r="AP141" s="306">
        <f t="shared" si="117"/>
        <v>0</v>
      </c>
      <c r="AQ141" s="275">
        <f>SUM(AQ130:AQ140)</f>
        <v>0</v>
      </c>
      <c r="AR141" s="275">
        <f t="shared" ref="AR141:AU141" si="123">SUM(AR130:AR140)</f>
        <v>0</v>
      </c>
      <c r="AS141" s="275">
        <f t="shared" si="123"/>
        <v>0</v>
      </c>
      <c r="AT141" s="275">
        <f t="shared" si="123"/>
        <v>0</v>
      </c>
      <c r="AU141" s="276">
        <f t="shared" si="123"/>
        <v>0</v>
      </c>
    </row>
    <row r="142" spans="1:134" s="358" customFormat="1" ht="3.75" customHeight="1" x14ac:dyDescent="0.35">
      <c r="B142" s="281"/>
      <c r="C142" s="284"/>
      <c r="D142" s="284"/>
      <c r="E142" s="284"/>
      <c r="F142" s="284"/>
      <c r="G142" s="284"/>
      <c r="H142" s="284"/>
      <c r="I142" s="284"/>
      <c r="J142" s="283"/>
      <c r="K142" s="283"/>
      <c r="L142" s="283"/>
      <c r="M142" s="246"/>
      <c r="N142" s="223"/>
      <c r="Q142" s="281"/>
      <c r="R142" s="284"/>
      <c r="S142" s="284"/>
      <c r="T142" s="284"/>
      <c r="U142" s="284"/>
      <c r="V142" s="284"/>
      <c r="W142" s="284"/>
      <c r="X142" s="284"/>
      <c r="Y142" s="304"/>
      <c r="Z142" s="283"/>
      <c r="AA142" s="283"/>
      <c r="AB142" s="283"/>
      <c r="AC142" s="246"/>
      <c r="AD142" s="246"/>
      <c r="AE142" s="223"/>
      <c r="AH142" s="281"/>
      <c r="AI142" s="284"/>
      <c r="AJ142" s="284"/>
      <c r="AK142" s="284"/>
      <c r="AL142" s="284"/>
      <c r="AM142" s="284"/>
      <c r="AN142" s="284"/>
      <c r="AO142" s="284"/>
      <c r="AP142" s="304"/>
      <c r="AQ142" s="283"/>
      <c r="AR142" s="283"/>
      <c r="AS142" s="283"/>
      <c r="AT142" s="246"/>
      <c r="AU142" s="246"/>
      <c r="AW142" s="357"/>
      <c r="AX142" s="357"/>
      <c r="AY142" s="357"/>
      <c r="AZ142" s="357"/>
      <c r="BA142" s="357"/>
      <c r="BB142" s="357"/>
      <c r="BC142" s="357"/>
      <c r="BD142" s="357"/>
      <c r="BE142" s="357"/>
      <c r="BF142" s="357"/>
      <c r="BG142" s="357"/>
      <c r="BH142" s="357"/>
      <c r="BI142" s="357"/>
      <c r="BJ142" s="357"/>
      <c r="BK142" s="357"/>
      <c r="BL142" s="357"/>
      <c r="BM142" s="357"/>
      <c r="BN142" s="357"/>
      <c r="BO142" s="357"/>
      <c r="BP142" s="357"/>
      <c r="BQ142" s="357"/>
      <c r="BR142" s="357"/>
      <c r="BS142" s="357"/>
      <c r="BT142" s="357"/>
      <c r="BU142" s="357"/>
      <c r="BV142" s="357"/>
      <c r="BW142" s="357"/>
      <c r="BX142" s="357"/>
      <c r="BY142" s="357"/>
      <c r="BZ142" s="357"/>
      <c r="CA142" s="357"/>
      <c r="CB142" s="357"/>
      <c r="CC142" s="357"/>
      <c r="CD142" s="357"/>
      <c r="CE142" s="357"/>
      <c r="CF142" s="357"/>
      <c r="CG142" s="357"/>
      <c r="CH142" s="357"/>
      <c r="CI142" s="357"/>
      <c r="CJ142" s="357"/>
      <c r="CK142" s="357"/>
      <c r="CL142" s="357"/>
      <c r="CM142" s="357"/>
      <c r="CN142" s="357"/>
      <c r="CO142" s="357"/>
      <c r="CP142" s="357"/>
      <c r="CQ142" s="357"/>
      <c r="CR142" s="357"/>
      <c r="CS142" s="357"/>
      <c r="CT142" s="357"/>
      <c r="CU142" s="357"/>
      <c r="CV142" s="357"/>
      <c r="CW142" s="357"/>
      <c r="CX142" s="357"/>
      <c r="CY142" s="357"/>
      <c r="CZ142" s="357"/>
      <c r="DA142" s="357"/>
      <c r="DB142" s="357"/>
      <c r="DC142" s="357"/>
      <c r="DD142" s="357"/>
      <c r="DE142" s="357"/>
      <c r="DF142" s="357"/>
      <c r="DG142" s="357"/>
      <c r="DH142" s="357"/>
      <c r="DI142" s="357"/>
      <c r="DJ142" s="357"/>
      <c r="DK142" s="357"/>
      <c r="DL142" s="357"/>
      <c r="DM142" s="357"/>
      <c r="DN142" s="357"/>
      <c r="DO142" s="357"/>
      <c r="DP142" s="357"/>
      <c r="DQ142" s="357"/>
      <c r="DR142" s="357"/>
      <c r="DS142" s="357"/>
      <c r="DT142" s="357"/>
      <c r="DU142" s="357"/>
      <c r="DV142" s="357"/>
      <c r="DW142" s="357"/>
      <c r="DX142" s="357"/>
      <c r="DY142" s="357"/>
      <c r="DZ142" s="357"/>
      <c r="EA142" s="357"/>
      <c r="EB142" s="357"/>
      <c r="EC142" s="357"/>
      <c r="ED142" s="357"/>
    </row>
    <row r="143" spans="1:134" ht="3.75" customHeight="1" thickBot="1" x14ac:dyDescent="0.4">
      <c r="A143" s="242"/>
      <c r="B143" s="242"/>
      <c r="C143" s="242"/>
      <c r="D143" s="242"/>
      <c r="E143" s="242"/>
      <c r="F143" s="242"/>
      <c r="G143" s="242"/>
      <c r="H143" s="242"/>
      <c r="I143" s="413"/>
      <c r="J143" s="246"/>
      <c r="K143" s="246"/>
      <c r="L143" s="246"/>
      <c r="M143" s="246"/>
      <c r="N143" s="223"/>
      <c r="P143" s="242"/>
      <c r="Q143" s="242"/>
      <c r="R143" s="242"/>
      <c r="S143" s="242"/>
      <c r="T143" s="242"/>
      <c r="U143" s="242"/>
      <c r="V143" s="242"/>
      <c r="W143" s="242"/>
      <c r="X143" s="413"/>
      <c r="Y143" s="246"/>
      <c r="Z143" s="246"/>
      <c r="AA143" s="246"/>
      <c r="AB143" s="246"/>
      <c r="AC143" s="246"/>
      <c r="AD143" s="246"/>
      <c r="AE143" s="223"/>
      <c r="AG143" s="242"/>
      <c r="AH143" s="242"/>
      <c r="AI143" s="242"/>
      <c r="AJ143" s="242"/>
      <c r="AK143" s="242"/>
      <c r="AL143" s="242"/>
      <c r="AM143" s="242"/>
      <c r="AN143" s="242"/>
      <c r="AO143" s="413"/>
      <c r="AP143" s="246"/>
      <c r="AQ143" s="246"/>
      <c r="AR143" s="246"/>
      <c r="AS143" s="246"/>
      <c r="AT143" s="246"/>
      <c r="AU143" s="246"/>
    </row>
    <row r="144" spans="1:134" x14ac:dyDescent="0.35">
      <c r="A144" s="544" t="s">
        <v>189</v>
      </c>
      <c r="B144" s="545"/>
      <c r="C144" s="545"/>
      <c r="D144" s="545"/>
      <c r="E144" s="545"/>
      <c r="F144" s="545"/>
      <c r="G144" s="545"/>
      <c r="H144" s="545"/>
      <c r="I144" s="545"/>
      <c r="J144" s="244">
        <f>SUM(J141, J127, J121, H114)</f>
        <v>0</v>
      </c>
      <c r="K144" s="244">
        <f>SUM( K141, K127, K121, K114)</f>
        <v>0</v>
      </c>
      <c r="L144" s="244">
        <f>SUM( L141, L127, L121, L114)</f>
        <v>0</v>
      </c>
      <c r="M144" s="245">
        <f>SUM(J144:L144)</f>
        <v>0</v>
      </c>
      <c r="N144" s="223"/>
      <c r="P144" s="544" t="s">
        <v>182</v>
      </c>
      <c r="Q144" s="545"/>
      <c r="R144" s="545"/>
      <c r="S144" s="545"/>
      <c r="T144" s="545"/>
      <c r="U144" s="545"/>
      <c r="V144" s="545"/>
      <c r="W144" s="545"/>
      <c r="X144" s="545"/>
      <c r="Y144" s="199">
        <f t="shared" ref="Y144:Y145" si="124">AU64</f>
        <v>0</v>
      </c>
      <c r="Z144" s="300">
        <f>SUM(Z141, Z127, Z121, X114)</f>
        <v>0</v>
      </c>
      <c r="AA144" s="300">
        <f>SUM(AA141, AA127, AA121, AA114)</f>
        <v>0</v>
      </c>
      <c r="AB144" s="300">
        <f>SUM(AB141, AB127, AB121, AB114, )</f>
        <v>0</v>
      </c>
      <c r="AC144" s="300">
        <f t="shared" ref="AC144" si="125">SUM(Z144:AB144)</f>
        <v>0</v>
      </c>
      <c r="AD144" s="301">
        <f>M144-AC144</f>
        <v>0</v>
      </c>
      <c r="AE144" s="246"/>
      <c r="AG144" s="544" t="s">
        <v>182</v>
      </c>
      <c r="AH144" s="545"/>
      <c r="AI144" s="545"/>
      <c r="AJ144" s="545"/>
      <c r="AK144" s="545"/>
      <c r="AL144" s="545"/>
      <c r="AM144" s="545"/>
      <c r="AN144" s="545"/>
      <c r="AO144" s="545"/>
      <c r="AP144" s="205">
        <f t="shared" ref="AP144:AP145" si="126">AU64</f>
        <v>0</v>
      </c>
      <c r="AQ144" s="286">
        <f>SUM( AQ141, AQ127, AQ121, AO114)</f>
        <v>0</v>
      </c>
      <c r="AR144" s="286">
        <f>SUM( AR141, AR127, AR121, AR114)</f>
        <v>0</v>
      </c>
      <c r="AS144" s="286">
        <f>SUM( AS141, AS127, AS121, AS114, )</f>
        <v>0</v>
      </c>
      <c r="AT144" s="286">
        <f t="shared" ref="AT144" si="127">SUM(AQ144:AS144)</f>
        <v>0</v>
      </c>
      <c r="AU144" s="287">
        <f>IF($S$153&lt;&gt;0, AC144+AP144-AT144, M144+AP144-AT144)</f>
        <v>0</v>
      </c>
      <c r="AV144" s="246"/>
    </row>
    <row r="145" spans="1:134" ht="16" thickBot="1" x14ac:dyDescent="0.4">
      <c r="A145" s="540" t="s">
        <v>183</v>
      </c>
      <c r="B145" s="541"/>
      <c r="C145" s="541"/>
      <c r="D145" s="541"/>
      <c r="E145" s="541"/>
      <c r="F145" s="541"/>
      <c r="G145" s="541"/>
      <c r="H145" s="541"/>
      <c r="I145" s="541"/>
      <c r="J145" s="593">
        <f>SUM(K141, L141, K127, L127, K121, L121, K114, L114)</f>
        <v>0</v>
      </c>
      <c r="K145" s="593"/>
      <c r="L145" s="593"/>
      <c r="M145" s="594"/>
      <c r="N145" s="223"/>
      <c r="P145" s="540" t="s">
        <v>183</v>
      </c>
      <c r="Q145" s="541"/>
      <c r="R145" s="541"/>
      <c r="S145" s="541"/>
      <c r="T145" s="541"/>
      <c r="U145" s="541"/>
      <c r="V145" s="541"/>
      <c r="W145" s="541"/>
      <c r="X145" s="541"/>
      <c r="Y145" s="200">
        <f t="shared" si="124"/>
        <v>0</v>
      </c>
      <c r="Z145" s="588">
        <f>SUM(AA141, AB141, AA127, AB127, AA121, AB121, AA114, AB114)</f>
        <v>0</v>
      </c>
      <c r="AA145" s="588"/>
      <c r="AB145" s="588"/>
      <c r="AC145" s="588"/>
      <c r="AD145" s="330">
        <f>M145-Z145</f>
        <v>0</v>
      </c>
      <c r="AE145" s="223"/>
      <c r="AG145" s="540" t="s">
        <v>183</v>
      </c>
      <c r="AH145" s="541"/>
      <c r="AI145" s="541"/>
      <c r="AJ145" s="541"/>
      <c r="AK145" s="541"/>
      <c r="AL145" s="541"/>
      <c r="AM145" s="541"/>
      <c r="AN145" s="541"/>
      <c r="AO145" s="541"/>
      <c r="AP145" s="306">
        <f t="shared" si="126"/>
        <v>0</v>
      </c>
      <c r="AQ145" s="539">
        <f>SUM(AR141, AS141, AR127, AS127, AR121, AS121, AR114, AS114)</f>
        <v>0</v>
      </c>
      <c r="AR145" s="539"/>
      <c r="AS145" s="539"/>
      <c r="AT145" s="539"/>
      <c r="AU145" s="276">
        <f>IF($S$153&lt;&gt;0, AC145+AP145-AQ145, M145+AP145-AQ145)</f>
        <v>0</v>
      </c>
    </row>
    <row r="146" spans="1:134" s="224" customFormat="1" ht="16" thickBot="1" x14ac:dyDescent="0.4">
      <c r="A146" s="358"/>
      <c r="B146" s="413"/>
      <c r="C146" s="413"/>
      <c r="D146" s="413"/>
      <c r="E146" s="413"/>
      <c r="F146" s="413"/>
      <c r="G146" s="413"/>
      <c r="H146" s="413"/>
      <c r="I146" s="413"/>
      <c r="J146" s="258"/>
      <c r="K146" s="258"/>
      <c r="L146" s="258"/>
      <c r="M146" s="358"/>
      <c r="N146" s="223"/>
      <c r="O146" s="357"/>
      <c r="P146" s="358"/>
      <c r="Q146" s="413"/>
      <c r="R146" s="413"/>
      <c r="S146" s="413"/>
      <c r="T146" s="413"/>
      <c r="U146" s="413"/>
      <c r="V146" s="413"/>
      <c r="W146" s="413"/>
      <c r="X146" s="413"/>
      <c r="Y146" s="258"/>
      <c r="Z146" s="258"/>
      <c r="AA146" s="258"/>
      <c r="AB146" s="358"/>
      <c r="AC146" s="358"/>
      <c r="AD146" s="358"/>
      <c r="AE146" s="223"/>
      <c r="AF146" s="357"/>
      <c r="AG146" s="358"/>
      <c r="AH146" s="413"/>
      <c r="AI146" s="413"/>
      <c r="AJ146" s="413"/>
      <c r="AK146" s="413"/>
      <c r="AL146" s="413"/>
      <c r="AM146" s="413"/>
      <c r="AN146" s="413"/>
      <c r="AO146" s="413"/>
      <c r="AP146" s="258"/>
      <c r="AQ146" s="258"/>
      <c r="AR146" s="258"/>
      <c r="AS146" s="358"/>
      <c r="AT146" s="358"/>
      <c r="AU146" s="358"/>
      <c r="AV146" s="357"/>
      <c r="AW146" s="357"/>
      <c r="AX146" s="357"/>
      <c r="AY146" s="357"/>
      <c r="AZ146" s="357"/>
      <c r="BA146" s="357"/>
      <c r="BB146" s="357"/>
      <c r="BC146" s="357"/>
      <c r="BD146" s="357"/>
      <c r="BE146" s="357"/>
      <c r="BF146" s="357"/>
      <c r="BG146" s="357"/>
      <c r="BH146" s="357"/>
      <c r="BI146" s="357"/>
      <c r="BJ146" s="357"/>
      <c r="BK146" s="357"/>
      <c r="BL146" s="357"/>
      <c r="BM146" s="357"/>
      <c r="BN146" s="357"/>
      <c r="BO146" s="357"/>
      <c r="BP146" s="357"/>
      <c r="BQ146" s="357"/>
      <c r="BR146" s="357"/>
      <c r="BS146" s="357"/>
      <c r="BT146" s="357"/>
      <c r="BU146" s="357"/>
      <c r="BV146" s="357"/>
      <c r="BW146" s="357"/>
      <c r="BX146" s="357"/>
      <c r="BY146" s="357"/>
      <c r="BZ146" s="357"/>
      <c r="CA146" s="357"/>
      <c r="CB146" s="357"/>
      <c r="CC146" s="357"/>
      <c r="CD146" s="357"/>
      <c r="CE146" s="357"/>
      <c r="CF146" s="357"/>
      <c r="CG146" s="357"/>
      <c r="CH146" s="357"/>
      <c r="CI146" s="357"/>
      <c r="CJ146" s="357"/>
      <c r="CK146" s="357"/>
      <c r="CL146" s="357"/>
      <c r="CM146" s="357"/>
      <c r="CN146" s="357"/>
      <c r="CO146" s="357"/>
      <c r="CP146" s="357"/>
      <c r="CQ146" s="357"/>
      <c r="CR146" s="357"/>
      <c r="CS146" s="357"/>
      <c r="CT146" s="357"/>
      <c r="CU146" s="357"/>
      <c r="CV146" s="357"/>
      <c r="CW146" s="357"/>
      <c r="CX146" s="357"/>
      <c r="CY146" s="357"/>
      <c r="CZ146" s="357"/>
      <c r="DA146" s="357"/>
      <c r="DB146" s="357"/>
      <c r="DC146" s="357"/>
      <c r="DD146" s="357"/>
      <c r="DE146" s="357"/>
      <c r="DF146" s="357"/>
      <c r="DG146" s="357"/>
      <c r="DH146" s="357"/>
      <c r="DI146" s="357"/>
      <c r="DJ146" s="357"/>
      <c r="DK146" s="357"/>
      <c r="DL146" s="357"/>
      <c r="DM146" s="357"/>
      <c r="DN146" s="357"/>
      <c r="DO146" s="357"/>
      <c r="DP146" s="357"/>
      <c r="DQ146" s="357"/>
      <c r="DR146" s="357"/>
      <c r="DS146" s="357"/>
      <c r="DT146" s="357"/>
      <c r="DU146" s="357"/>
      <c r="DV146" s="357"/>
      <c r="DW146" s="357"/>
      <c r="DX146" s="357"/>
      <c r="DY146" s="357"/>
      <c r="DZ146" s="357"/>
      <c r="EA146" s="357"/>
      <c r="EB146" s="357"/>
      <c r="EC146" s="357"/>
      <c r="ED146" s="357"/>
    </row>
    <row r="147" spans="1:134" s="242" customFormat="1" x14ac:dyDescent="0.35">
      <c r="A147" s="502" t="s">
        <v>100</v>
      </c>
      <c r="B147" s="503"/>
      <c r="C147" s="503"/>
      <c r="D147" s="503"/>
      <c r="E147" s="503"/>
      <c r="F147" s="503"/>
      <c r="G147" s="503"/>
      <c r="H147" s="503"/>
      <c r="I147" s="503"/>
      <c r="J147" s="425" t="s">
        <v>17</v>
      </c>
      <c r="K147" s="542" t="s">
        <v>4</v>
      </c>
      <c r="L147" s="542"/>
      <c r="M147" s="418" t="s">
        <v>49</v>
      </c>
      <c r="N147" s="261"/>
      <c r="P147" s="502" t="s">
        <v>100</v>
      </c>
      <c r="Q147" s="503"/>
      <c r="R147" s="503"/>
      <c r="S147" s="503"/>
      <c r="T147" s="503"/>
      <c r="U147" s="503"/>
      <c r="V147" s="503"/>
      <c r="W147" s="503"/>
      <c r="X147" s="503"/>
      <c r="Y147" s="414" t="s">
        <v>110</v>
      </c>
      <c r="Z147" s="425" t="s">
        <v>77</v>
      </c>
      <c r="AA147" s="542" t="s">
        <v>4</v>
      </c>
      <c r="AB147" s="542"/>
      <c r="AC147" s="414" t="s">
        <v>18</v>
      </c>
      <c r="AD147" s="268" t="s">
        <v>114</v>
      </c>
      <c r="AE147" s="261"/>
      <c r="AG147" s="502" t="s">
        <v>100</v>
      </c>
      <c r="AH147" s="503"/>
      <c r="AI147" s="503"/>
      <c r="AJ147" s="503"/>
      <c r="AK147" s="503"/>
      <c r="AL147" s="503"/>
      <c r="AM147" s="503"/>
      <c r="AN147" s="503"/>
      <c r="AO147" s="503"/>
      <c r="AP147" s="414" t="s">
        <v>110</v>
      </c>
      <c r="AQ147" s="425" t="s">
        <v>212</v>
      </c>
      <c r="AR147" s="542" t="s">
        <v>4</v>
      </c>
      <c r="AS147" s="542"/>
      <c r="AT147" s="414" t="s">
        <v>214</v>
      </c>
      <c r="AU147" s="268" t="s">
        <v>111</v>
      </c>
      <c r="AW147" s="357"/>
      <c r="AX147" s="357"/>
      <c r="AY147" s="357"/>
      <c r="AZ147" s="357"/>
      <c r="BA147" s="357"/>
      <c r="BB147" s="357"/>
      <c r="BC147" s="357"/>
      <c r="BD147" s="357"/>
      <c r="BE147" s="357"/>
      <c r="BF147" s="357"/>
      <c r="BG147" s="357"/>
      <c r="BH147" s="357"/>
      <c r="BI147" s="357"/>
      <c r="BJ147" s="357"/>
      <c r="BK147" s="357"/>
      <c r="BL147" s="357"/>
      <c r="BM147" s="357"/>
      <c r="BN147" s="357"/>
      <c r="BO147" s="357"/>
      <c r="BP147" s="357"/>
      <c r="BQ147" s="357"/>
      <c r="BR147" s="357"/>
      <c r="BS147" s="357"/>
      <c r="BT147" s="357"/>
      <c r="BU147" s="357"/>
      <c r="BV147" s="357"/>
      <c r="BW147" s="357"/>
      <c r="BX147" s="357"/>
      <c r="BY147" s="357"/>
      <c r="BZ147" s="357"/>
      <c r="CA147" s="357"/>
      <c r="CB147" s="357"/>
      <c r="CC147" s="357"/>
      <c r="CD147" s="357"/>
      <c r="CE147" s="357"/>
      <c r="CF147" s="357"/>
      <c r="CG147" s="357"/>
      <c r="CH147" s="357"/>
      <c r="CI147" s="357"/>
      <c r="CJ147" s="357"/>
      <c r="CK147" s="357"/>
      <c r="CL147" s="357"/>
      <c r="CM147" s="357"/>
      <c r="CN147" s="357"/>
      <c r="CO147" s="357"/>
      <c r="CP147" s="357"/>
      <c r="CQ147" s="357"/>
      <c r="CR147" s="357"/>
      <c r="CS147" s="357"/>
      <c r="CT147" s="357"/>
      <c r="CU147" s="357"/>
      <c r="CV147" s="357"/>
      <c r="CW147" s="357"/>
      <c r="CX147" s="357"/>
      <c r="CY147" s="357"/>
      <c r="CZ147" s="357"/>
      <c r="DA147" s="357"/>
      <c r="DB147" s="357"/>
      <c r="DC147" s="357"/>
      <c r="DD147" s="357"/>
      <c r="DE147" s="357"/>
      <c r="DF147" s="357"/>
      <c r="DG147" s="357"/>
      <c r="DH147" s="357"/>
      <c r="DI147" s="357"/>
      <c r="DJ147" s="357"/>
      <c r="DK147" s="357"/>
      <c r="DL147" s="357"/>
      <c r="DM147" s="357"/>
      <c r="DN147" s="357"/>
      <c r="DO147" s="357"/>
      <c r="DP147" s="357"/>
      <c r="DQ147" s="357"/>
      <c r="DR147" s="357"/>
      <c r="DS147" s="357"/>
      <c r="DT147" s="357"/>
      <c r="DU147" s="357"/>
      <c r="DV147" s="357"/>
      <c r="DW147" s="357"/>
      <c r="DX147" s="357"/>
      <c r="DY147" s="357"/>
      <c r="DZ147" s="357"/>
      <c r="EA147" s="357"/>
      <c r="EB147" s="357"/>
      <c r="EC147" s="357"/>
      <c r="ED147" s="357"/>
    </row>
    <row r="148" spans="1:134" ht="16" thickBot="1" x14ac:dyDescent="0.4">
      <c r="A148" s="540" t="s">
        <v>37</v>
      </c>
      <c r="B148" s="541"/>
      <c r="C148" s="541"/>
      <c r="D148" s="541"/>
      <c r="E148" s="541"/>
      <c r="F148" s="541"/>
      <c r="G148" s="541"/>
      <c r="H148" s="541"/>
      <c r="I148" s="541"/>
      <c r="J148" s="243">
        <f>(SUM(J141, J127, J121, H114))*'Cumulative Budget'!$G$36</f>
        <v>0</v>
      </c>
      <c r="K148" s="593">
        <f>(SUM(K141, L141, K127, L127, K121, L121, K114, L114))*'Cumulative Budget'!$G$36</f>
        <v>0</v>
      </c>
      <c r="L148" s="593"/>
      <c r="M148" s="237">
        <f t="shared" ref="M148" si="128">SUM(J148:L148)</f>
        <v>0</v>
      </c>
      <c r="N148" s="223"/>
      <c r="P148" s="540" t="s">
        <v>37</v>
      </c>
      <c r="Q148" s="541"/>
      <c r="R148" s="541"/>
      <c r="S148" s="541"/>
      <c r="T148" s="541"/>
      <c r="U148" s="541"/>
      <c r="V148" s="541"/>
      <c r="W148" s="541"/>
      <c r="X148" s="541"/>
      <c r="Y148" s="200">
        <f t="shared" ref="Y148:Y150" si="129">AU68</f>
        <v>0</v>
      </c>
      <c r="Z148" s="302">
        <f>(SUM(Z141, Z127, Z121, X114))*'Cumulative Budget'!$G$36</f>
        <v>0</v>
      </c>
      <c r="AA148" s="588">
        <f>(SUM(AA141, AB141, AA127, AB127, AA121, AB121, AA114, AB114))*'Cumulative Budget'!$G$36</f>
        <v>0</v>
      </c>
      <c r="AB148" s="588"/>
      <c r="AC148" s="293">
        <f t="shared" ref="AC148" si="130">SUM(Z148:AB148)</f>
        <v>0</v>
      </c>
      <c r="AD148" s="294">
        <f t="shared" ref="AD148" si="131">M148-AC148</f>
        <v>0</v>
      </c>
      <c r="AE148" s="223"/>
      <c r="AG148" s="540" t="s">
        <v>37</v>
      </c>
      <c r="AH148" s="541"/>
      <c r="AI148" s="541"/>
      <c r="AJ148" s="541"/>
      <c r="AK148" s="541"/>
      <c r="AL148" s="541"/>
      <c r="AM148" s="541"/>
      <c r="AN148" s="541"/>
      <c r="AO148" s="541"/>
      <c r="AP148" s="306">
        <f t="shared" ref="AP148:AP150" si="132">AU68</f>
        <v>0</v>
      </c>
      <c r="AQ148" s="443">
        <v>0</v>
      </c>
      <c r="AR148" s="563">
        <v>0</v>
      </c>
      <c r="AS148" s="563"/>
      <c r="AT148" s="275">
        <f>SUM(AQ148:AS148)</f>
        <v>0</v>
      </c>
      <c r="AU148" s="276">
        <f>IF($S$153&lt;&gt;0, AC148+AP148-AT148, M148+AP148-AT148)</f>
        <v>0</v>
      </c>
    </row>
    <row r="149" spans="1:134" s="358" customFormat="1" ht="16" thickBot="1" x14ac:dyDescent="0.4">
      <c r="A149" s="359" t="s">
        <v>99</v>
      </c>
      <c r="B149" s="359"/>
      <c r="J149" s="233"/>
      <c r="K149" s="233"/>
      <c r="L149" s="233"/>
      <c r="M149" s="233"/>
      <c r="N149" s="223"/>
      <c r="O149" s="357"/>
      <c r="P149" s="359" t="s">
        <v>99</v>
      </c>
      <c r="Q149" s="359"/>
      <c r="Z149" s="233"/>
      <c r="AA149" s="233"/>
      <c r="AB149" s="233"/>
      <c r="AC149" s="233"/>
      <c r="AD149" s="233"/>
      <c r="AE149" s="223"/>
      <c r="AG149" s="359" t="s">
        <v>99</v>
      </c>
      <c r="AH149" s="359"/>
      <c r="AQ149" s="233"/>
      <c r="AR149" s="233"/>
      <c r="AS149" s="233"/>
      <c r="AT149" s="233"/>
      <c r="AU149" s="233"/>
      <c r="AV149" s="357"/>
      <c r="AW149" s="357"/>
      <c r="AX149" s="357"/>
      <c r="AY149" s="357"/>
      <c r="AZ149" s="357"/>
      <c r="BA149" s="357"/>
      <c r="BB149" s="357"/>
      <c r="BC149" s="357"/>
      <c r="BD149" s="357"/>
      <c r="BE149" s="357"/>
      <c r="BF149" s="357"/>
      <c r="BG149" s="357"/>
      <c r="BH149" s="357"/>
      <c r="BI149" s="357"/>
      <c r="BJ149" s="357"/>
      <c r="BK149" s="357"/>
      <c r="BL149" s="357"/>
      <c r="BM149" s="357"/>
      <c r="BN149" s="357"/>
      <c r="BO149" s="357"/>
      <c r="BP149" s="357"/>
      <c r="BQ149" s="357"/>
      <c r="BR149" s="357"/>
      <c r="BS149" s="357"/>
      <c r="BT149" s="357"/>
      <c r="BU149" s="357"/>
      <c r="BV149" s="357"/>
      <c r="BW149" s="357"/>
      <c r="BX149" s="357"/>
      <c r="BY149" s="357"/>
      <c r="BZ149" s="357"/>
      <c r="CA149" s="357"/>
      <c r="CB149" s="357"/>
      <c r="CC149" s="357"/>
      <c r="CD149" s="357"/>
      <c r="CE149" s="357"/>
      <c r="CF149" s="357"/>
      <c r="CG149" s="357"/>
      <c r="CH149" s="357"/>
      <c r="CI149" s="357"/>
      <c r="CJ149" s="357"/>
      <c r="CK149" s="357"/>
      <c r="CL149" s="357"/>
      <c r="CM149" s="357"/>
      <c r="CN149" s="357"/>
      <c r="CO149" s="357"/>
      <c r="CP149" s="357"/>
      <c r="CQ149" s="357"/>
      <c r="CR149" s="357"/>
      <c r="CS149" s="357"/>
      <c r="CT149" s="357"/>
      <c r="CU149" s="357"/>
      <c r="CV149" s="357"/>
      <c r="CW149" s="357"/>
      <c r="CX149" s="357"/>
      <c r="CY149" s="357"/>
      <c r="CZ149" s="357"/>
      <c r="DA149" s="357"/>
      <c r="DB149" s="357"/>
      <c r="DC149" s="357"/>
      <c r="DD149" s="357"/>
      <c r="DE149" s="357"/>
      <c r="DF149" s="357"/>
      <c r="DG149" s="357"/>
      <c r="DH149" s="357"/>
      <c r="DI149" s="357"/>
      <c r="DJ149" s="357"/>
      <c r="DK149" s="357"/>
      <c r="DL149" s="357"/>
      <c r="DM149" s="357"/>
      <c r="DN149" s="357"/>
      <c r="DO149" s="357"/>
      <c r="DP149" s="357"/>
      <c r="DQ149" s="357"/>
      <c r="DR149" s="357"/>
      <c r="DS149" s="357"/>
      <c r="DT149" s="357"/>
      <c r="DU149" s="357"/>
      <c r="DV149" s="357"/>
      <c r="DW149" s="357"/>
      <c r="DX149" s="357"/>
      <c r="DY149" s="357"/>
      <c r="DZ149" s="357"/>
      <c r="EA149" s="357"/>
      <c r="EB149" s="357"/>
      <c r="EC149" s="357"/>
      <c r="ED149" s="357"/>
    </row>
    <row r="150" spans="1:134" s="331" customFormat="1" ht="16" thickBot="1" x14ac:dyDescent="0.4">
      <c r="A150" s="621" t="s">
        <v>101</v>
      </c>
      <c r="B150" s="622"/>
      <c r="C150" s="622"/>
      <c r="D150" s="622"/>
      <c r="E150" s="622"/>
      <c r="F150" s="622"/>
      <c r="G150" s="622"/>
      <c r="H150" s="622"/>
      <c r="I150" s="622"/>
      <c r="J150" s="239">
        <f xml:space="preserve"> SUM(J148, J141, J127, J121, H114)</f>
        <v>0</v>
      </c>
      <c r="K150" s="211">
        <f xml:space="preserve"> SUM(K148, K141, K127, K121, K114)</f>
        <v>0</v>
      </c>
      <c r="L150" s="239">
        <f xml:space="preserve"> SUM(L141, L127, L121, L114)</f>
        <v>0</v>
      </c>
      <c r="M150" s="240">
        <f>SUM(J150:L150)</f>
        <v>0</v>
      </c>
      <c r="N150" s="246"/>
      <c r="P150" s="589" t="s">
        <v>101</v>
      </c>
      <c r="Q150" s="590"/>
      <c r="R150" s="590"/>
      <c r="S150" s="590"/>
      <c r="T150" s="590"/>
      <c r="U150" s="590"/>
      <c r="V150" s="590"/>
      <c r="W150" s="590"/>
      <c r="X150" s="590"/>
      <c r="Y150" s="201">
        <f t="shared" si="129"/>
        <v>0</v>
      </c>
      <c r="Z150" s="303">
        <f xml:space="preserve"> SUM(Z148, Z141, Z127, Z121, X114)</f>
        <v>0</v>
      </c>
      <c r="AA150" s="212">
        <f xml:space="preserve"> SUM(AA148, AA141, AA127, AA121, AA114)</f>
        <v>0</v>
      </c>
      <c r="AB150" s="303">
        <f xml:space="preserve"> SUM(AB141, AB127, AB121, AB114)</f>
        <v>0</v>
      </c>
      <c r="AC150" s="297">
        <f>SUM(Z150:AB150)</f>
        <v>0</v>
      </c>
      <c r="AD150" s="298">
        <f t="shared" ref="AD150" si="133">M150-AC150</f>
        <v>0</v>
      </c>
      <c r="AE150" s="246"/>
      <c r="AG150" s="564" t="s">
        <v>101</v>
      </c>
      <c r="AH150" s="565"/>
      <c r="AI150" s="565"/>
      <c r="AJ150" s="565"/>
      <c r="AK150" s="565"/>
      <c r="AL150" s="565"/>
      <c r="AM150" s="565"/>
      <c r="AN150" s="565"/>
      <c r="AO150" s="565"/>
      <c r="AP150" s="206">
        <f t="shared" si="132"/>
        <v>0</v>
      </c>
      <c r="AQ150" s="288">
        <f xml:space="preserve"> SUM(AQ148, AQ141, AQ127, AQ121, AO114)</f>
        <v>0</v>
      </c>
      <c r="AR150" s="213">
        <f xml:space="preserve"> SUM(AR148, AR141, AR127, AR121, AR114)</f>
        <v>0</v>
      </c>
      <c r="AS150" s="288">
        <f xml:space="preserve"> SUM(AS141, AS127, AS121, AS114)</f>
        <v>0</v>
      </c>
      <c r="AT150" s="279">
        <f>SUM(AQ150:AS150)</f>
        <v>0</v>
      </c>
      <c r="AU150" s="280">
        <f>IF($S$153&lt;&gt;0, AC150+AP150-AT150, M150+AP150-AT150)</f>
        <v>0</v>
      </c>
    </row>
    <row r="151" spans="1:134" x14ac:dyDescent="0.35">
      <c r="F151" s="357"/>
      <c r="G151" s="357"/>
      <c r="N151" s="223"/>
    </row>
    <row r="152" spans="1:134" ht="16" thickBot="1" x14ac:dyDescent="0.4">
      <c r="F152" s="357"/>
      <c r="G152" s="357"/>
      <c r="P152" s="270"/>
      <c r="Q152" s="270"/>
      <c r="R152" s="270"/>
      <c r="S152" s="270"/>
      <c r="T152" s="270"/>
      <c r="U152" s="270"/>
      <c r="V152" s="270"/>
      <c r="AK152" s="270"/>
      <c r="AL152" s="270"/>
    </row>
    <row r="153" spans="1:134" x14ac:dyDescent="0.35">
      <c r="B153" s="576" t="s">
        <v>125</v>
      </c>
      <c r="C153" s="577"/>
      <c r="D153" s="264">
        <f>J150</f>
        <v>0</v>
      </c>
      <c r="F153" s="357"/>
      <c r="G153" s="357"/>
      <c r="O153" s="309"/>
      <c r="P153" s="583" t="s">
        <v>103</v>
      </c>
      <c r="Q153" s="584"/>
      <c r="R153" s="584"/>
      <c r="S153" s="202">
        <f>Z150</f>
        <v>0</v>
      </c>
      <c r="T153" s="584" t="s">
        <v>104</v>
      </c>
      <c r="U153" s="584"/>
      <c r="V153" s="160">
        <f>D153-S153</f>
        <v>0</v>
      </c>
      <c r="W153" s="430"/>
      <c r="X153" s="601"/>
      <c r="Y153" s="601"/>
      <c r="Z153" s="430"/>
      <c r="AA153" s="430"/>
      <c r="AF153" s="309"/>
      <c r="AG153" s="547" t="s">
        <v>191</v>
      </c>
      <c r="AH153" s="548"/>
      <c r="AI153" s="637">
        <f>AQ150</f>
        <v>0</v>
      </c>
      <c r="AJ153" s="637"/>
      <c r="AK153" s="554" t="s">
        <v>196</v>
      </c>
      <c r="AL153" s="554"/>
      <c r="AM153" s="287">
        <f>IF($S$73&lt;&gt;0, S153+'Year 1'!AM173-AI153, D153+'Year 1'!AM173-AI153)</f>
        <v>0</v>
      </c>
      <c r="AO153" s="315" t="s">
        <v>89</v>
      </c>
      <c r="AP153" s="556"/>
      <c r="AQ153" s="556"/>
      <c r="AR153" s="556" t="s">
        <v>90</v>
      </c>
      <c r="AS153" s="612"/>
    </row>
    <row r="154" spans="1:134" x14ac:dyDescent="0.35">
      <c r="B154" s="535" t="s">
        <v>184</v>
      </c>
      <c r="C154" s="536"/>
      <c r="D154" s="390">
        <f>K150</f>
        <v>0</v>
      </c>
      <c r="F154" s="357"/>
      <c r="G154" s="357"/>
      <c r="O154" s="309"/>
      <c r="P154" s="585" t="s">
        <v>172</v>
      </c>
      <c r="Q154" s="586"/>
      <c r="R154" s="586"/>
      <c r="S154" s="393">
        <f>AA150</f>
        <v>0</v>
      </c>
      <c r="T154" s="586" t="s">
        <v>105</v>
      </c>
      <c r="U154" s="586"/>
      <c r="V154" s="161">
        <f>D154-S154</f>
        <v>0</v>
      </c>
      <c r="W154" s="430"/>
      <c r="X154" s="604"/>
      <c r="Y154" s="604"/>
      <c r="Z154" s="604"/>
      <c r="AA154" s="604"/>
      <c r="AF154" s="309"/>
      <c r="AG154" s="549" t="s">
        <v>192</v>
      </c>
      <c r="AH154" s="550"/>
      <c r="AI154" s="639">
        <f>AR150</f>
        <v>0</v>
      </c>
      <c r="AJ154" s="606"/>
      <c r="AK154" s="550" t="s">
        <v>197</v>
      </c>
      <c r="AL154" s="550"/>
      <c r="AM154" s="278">
        <f>IF($S$73&lt;&gt;0, S154+'Year 1'!AM174-AI154, D154+'Year 1'!AM174-AI154)</f>
        <v>0</v>
      </c>
      <c r="AO154" s="314" t="s">
        <v>91</v>
      </c>
      <c r="AP154" s="532"/>
      <c r="AQ154" s="532"/>
      <c r="AR154" s="532"/>
      <c r="AS154" s="562"/>
    </row>
    <row r="155" spans="1:134" ht="16" thickBot="1" x14ac:dyDescent="0.4">
      <c r="B155" s="535" t="s">
        <v>133</v>
      </c>
      <c r="C155" s="536"/>
      <c r="D155" s="265">
        <f>L150</f>
        <v>0</v>
      </c>
      <c r="F155" s="357"/>
      <c r="G155" s="357"/>
      <c r="O155" s="309"/>
      <c r="P155" s="585" t="s">
        <v>113</v>
      </c>
      <c r="Q155" s="586"/>
      <c r="R155" s="586"/>
      <c r="S155" s="189">
        <f>AB150</f>
        <v>0</v>
      </c>
      <c r="T155" s="586" t="s">
        <v>106</v>
      </c>
      <c r="U155" s="586"/>
      <c r="V155" s="161">
        <f>D155-S155</f>
        <v>0</v>
      </c>
      <c r="W155" s="430"/>
      <c r="X155" s="601"/>
      <c r="Y155" s="601"/>
      <c r="Z155" s="430"/>
      <c r="AA155" s="430"/>
      <c r="AF155" s="309"/>
      <c r="AG155" s="549" t="s">
        <v>193</v>
      </c>
      <c r="AH155" s="550"/>
      <c r="AI155" s="606">
        <f>AS150</f>
        <v>0</v>
      </c>
      <c r="AJ155" s="606"/>
      <c r="AK155" s="550" t="s">
        <v>198</v>
      </c>
      <c r="AL155" s="550"/>
      <c r="AM155" s="278">
        <f>IF($S$73&lt;&gt;0, S155+'Year 1'!AM175-AI155, D155+'Year 1'!AM175-AI155)</f>
        <v>0</v>
      </c>
      <c r="AO155" s="318" t="s">
        <v>92</v>
      </c>
      <c r="AP155" s="557"/>
      <c r="AQ155" s="557"/>
      <c r="AR155" s="557" t="s">
        <v>90</v>
      </c>
      <c r="AS155" s="613"/>
    </row>
    <row r="156" spans="1:134" ht="16" thickBot="1" x14ac:dyDescent="0.4">
      <c r="B156" s="535" t="s">
        <v>126</v>
      </c>
      <c r="C156" s="536"/>
      <c r="D156" s="390">
        <f>K150+L150</f>
        <v>0</v>
      </c>
      <c r="F156" s="357"/>
      <c r="G156" s="357"/>
      <c r="O156" s="309"/>
      <c r="P156" s="585" t="s">
        <v>109</v>
      </c>
      <c r="Q156" s="586"/>
      <c r="R156" s="586"/>
      <c r="S156" s="393">
        <f>SUM(S154:S155)</f>
        <v>0</v>
      </c>
      <c r="T156" s="586" t="s">
        <v>107</v>
      </c>
      <c r="U156" s="586"/>
      <c r="V156" s="161">
        <f>D156-S156</f>
        <v>0</v>
      </c>
      <c r="W156" s="431"/>
      <c r="X156" s="431"/>
      <c r="Y156" s="431"/>
      <c r="Z156" s="431"/>
      <c r="AA156" s="431"/>
      <c r="AF156" s="309"/>
      <c r="AG156" s="549" t="s">
        <v>194</v>
      </c>
      <c r="AH156" s="550"/>
      <c r="AI156" s="639">
        <f>SUM(AI154:AI155)</f>
        <v>0</v>
      </c>
      <c r="AJ156" s="606"/>
      <c r="AK156" s="550" t="s">
        <v>200</v>
      </c>
      <c r="AL156" s="550"/>
      <c r="AM156" s="278">
        <f>IF($S$73&lt;&gt;0, S156+'Year 1'!AM176-AI156, D156+'Year 1'!AM176-AI156)</f>
        <v>0</v>
      </c>
      <c r="AO156" s="431"/>
      <c r="AP156" s="431"/>
      <c r="AQ156" s="431"/>
      <c r="AR156" s="431"/>
      <c r="AS156" s="431"/>
    </row>
    <row r="157" spans="1:134" ht="16" thickBot="1" x14ac:dyDescent="0.4">
      <c r="B157" s="535" t="s">
        <v>185</v>
      </c>
      <c r="C157" s="536"/>
      <c r="D157" s="265">
        <f>M150</f>
        <v>0</v>
      </c>
      <c r="F157" s="357"/>
      <c r="G157" s="357"/>
      <c r="O157" s="309"/>
      <c r="P157" s="585" t="s">
        <v>173</v>
      </c>
      <c r="Q157" s="586"/>
      <c r="R157" s="586"/>
      <c r="S157" s="189">
        <f>AC150</f>
        <v>0</v>
      </c>
      <c r="T157" s="580" t="s">
        <v>108</v>
      </c>
      <c r="U157" s="580"/>
      <c r="V157" s="196">
        <f>D157-S157</f>
        <v>0</v>
      </c>
      <c r="W157" s="602"/>
      <c r="X157" s="602"/>
      <c r="Y157" s="604"/>
      <c r="Z157" s="604"/>
      <c r="AA157" s="604"/>
      <c r="AB157" s="358"/>
      <c r="AC157" s="358"/>
      <c r="AD157" s="358"/>
      <c r="AF157" s="309"/>
      <c r="AG157" s="549" t="s">
        <v>201</v>
      </c>
      <c r="AH157" s="550"/>
      <c r="AI157" s="606">
        <f>AT150</f>
        <v>0</v>
      </c>
      <c r="AJ157" s="606"/>
      <c r="AK157" s="551" t="s">
        <v>202</v>
      </c>
      <c r="AL157" s="551"/>
      <c r="AM157" s="276">
        <f>IF($S$73&lt;&gt;0, S157+'Year 1'!AM177-AI157, D157+'Year 1'!AM177-AI157)</f>
        <v>0</v>
      </c>
      <c r="AO157" s="428" t="s">
        <v>93</v>
      </c>
      <c r="AP157" s="429"/>
      <c r="AQ157" s="630"/>
      <c r="AR157" s="630"/>
      <c r="AS157" s="631"/>
      <c r="AT157" s="358"/>
      <c r="AU157" s="358"/>
    </row>
    <row r="158" spans="1:134" x14ac:dyDescent="0.35">
      <c r="B158" s="535" t="s">
        <v>174</v>
      </c>
      <c r="C158" s="536"/>
      <c r="D158" s="324" t="e">
        <f>L150/K150</f>
        <v>#DIV/0!</v>
      </c>
      <c r="F158" s="357"/>
      <c r="G158" s="357"/>
      <c r="O158" s="309"/>
      <c r="P158" s="585" t="s">
        <v>174</v>
      </c>
      <c r="Q158" s="586"/>
      <c r="R158" s="586"/>
      <c r="S158" s="203" t="e">
        <f>S155/S154</f>
        <v>#DIV/0!</v>
      </c>
      <c r="T158" s="349"/>
      <c r="U158" s="188"/>
      <c r="V158" s="190"/>
      <c r="W158" s="358"/>
      <c r="X158" s="358"/>
      <c r="Y158" s="358"/>
      <c r="Z158" s="358"/>
      <c r="AA158" s="358"/>
      <c r="AF158" s="309"/>
      <c r="AG158" s="624" t="s">
        <v>208</v>
      </c>
      <c r="AH158" s="617"/>
      <c r="AI158" s="607" t="e">
        <f>AQ148/AQ150</f>
        <v>#DIV/0!</v>
      </c>
      <c r="AJ158" s="608"/>
      <c r="AO158" s="358"/>
      <c r="AP158" s="358"/>
      <c r="AQ158" s="358"/>
      <c r="AR158" s="358"/>
      <c r="AS158" s="358"/>
    </row>
    <row r="159" spans="1:134" ht="16" thickBot="1" x14ac:dyDescent="0.4">
      <c r="B159" s="537" t="s">
        <v>144</v>
      </c>
      <c r="C159" s="538"/>
      <c r="D159" s="266" t="e">
        <f>D162 &amp; D163 &amp; D164</f>
        <v>#DIV/0!</v>
      </c>
      <c r="F159" s="357"/>
      <c r="G159" s="357"/>
      <c r="O159" s="309"/>
      <c r="P159" s="638" t="s">
        <v>144</v>
      </c>
      <c r="Q159" s="580"/>
      <c r="R159" s="580"/>
      <c r="S159" s="204" t="e">
        <f>S162 &amp; S163 &amp; S164</f>
        <v>#DIV/0!</v>
      </c>
      <c r="T159" s="188"/>
      <c r="U159" s="188"/>
      <c r="V159" s="190"/>
      <c r="AF159" s="309"/>
      <c r="AG159" s="625" t="s">
        <v>209</v>
      </c>
      <c r="AH159" s="626"/>
      <c r="AI159" s="627" t="e">
        <f>AR148/(AR150+AS150)</f>
        <v>#DIV/0!</v>
      </c>
      <c r="AJ159" s="628"/>
    </row>
    <row r="160" spans="1:134" x14ac:dyDescent="0.35">
      <c r="F160" s="357"/>
      <c r="G160" s="357"/>
      <c r="S160" s="166"/>
      <c r="AG160" s="166"/>
      <c r="AH160" s="166"/>
      <c r="AI160" s="166"/>
      <c r="AJ160" s="166"/>
    </row>
    <row r="161" spans="1:47" x14ac:dyDescent="0.35">
      <c r="F161" s="357"/>
      <c r="G161" s="357"/>
    </row>
    <row r="162" spans="1:47" x14ac:dyDescent="0.35">
      <c r="D162" s="357" t="e">
        <f>D153/D153</f>
        <v>#DIV/0!</v>
      </c>
      <c r="F162" s="357"/>
      <c r="G162" s="357"/>
      <c r="S162" s="357" t="e">
        <f>S153/S153</f>
        <v>#DIV/0!</v>
      </c>
    </row>
    <row r="163" spans="1:47" x14ac:dyDescent="0.35">
      <c r="D163" s="357" t="s">
        <v>145</v>
      </c>
      <c r="F163" s="357"/>
      <c r="G163" s="357"/>
      <c r="S163" s="357" t="s">
        <v>145</v>
      </c>
    </row>
    <row r="164" spans="1:47" x14ac:dyDescent="0.35">
      <c r="D164" s="225" t="e">
        <f>D156/D153</f>
        <v>#DIV/0!</v>
      </c>
      <c r="F164" s="357"/>
      <c r="G164" s="357"/>
      <c r="S164" s="225" t="e">
        <f>S156/S153</f>
        <v>#DIV/0!</v>
      </c>
    </row>
    <row r="165" spans="1:47" x14ac:dyDescent="0.35">
      <c r="F165" s="357"/>
      <c r="G165" s="357"/>
    </row>
    <row r="166" spans="1:47" ht="16" thickBot="1" x14ac:dyDescent="0.4">
      <c r="F166" s="357"/>
      <c r="G166" s="357"/>
    </row>
    <row r="167" spans="1:47" s="242" customFormat="1" x14ac:dyDescent="0.35">
      <c r="A167" s="519" t="s">
        <v>97</v>
      </c>
      <c r="B167" s="520"/>
      <c r="C167" s="520"/>
      <c r="D167" s="520"/>
      <c r="E167" s="520"/>
      <c r="F167" s="520"/>
      <c r="G167" s="520"/>
      <c r="H167" s="520"/>
      <c r="I167" s="520"/>
      <c r="J167" s="520"/>
      <c r="K167" s="520"/>
      <c r="L167" s="520"/>
      <c r="M167" s="521"/>
      <c r="N167" s="413"/>
      <c r="P167" s="573" t="s">
        <v>258</v>
      </c>
      <c r="Q167" s="574"/>
      <c r="R167" s="574"/>
      <c r="S167" s="574"/>
      <c r="T167" s="574"/>
      <c r="U167" s="574"/>
      <c r="V167" s="574"/>
      <c r="W167" s="574"/>
      <c r="X167" s="574"/>
      <c r="Y167" s="574"/>
      <c r="Z167" s="574"/>
      <c r="AA167" s="574"/>
      <c r="AB167" s="574"/>
      <c r="AC167" s="574"/>
      <c r="AD167" s="575"/>
      <c r="AG167" s="614" t="s">
        <v>270</v>
      </c>
      <c r="AH167" s="615"/>
      <c r="AI167" s="615"/>
      <c r="AJ167" s="615"/>
      <c r="AK167" s="615"/>
      <c r="AL167" s="615"/>
      <c r="AM167" s="615"/>
      <c r="AN167" s="615"/>
      <c r="AO167" s="615"/>
      <c r="AP167" s="615"/>
      <c r="AQ167" s="615"/>
      <c r="AR167" s="615"/>
      <c r="AS167" s="615"/>
      <c r="AT167" s="615"/>
      <c r="AU167" s="616"/>
    </row>
    <row r="168" spans="1:47" s="242" customFormat="1" x14ac:dyDescent="0.35">
      <c r="A168" s="522" t="s">
        <v>6</v>
      </c>
      <c r="B168" s="496"/>
      <c r="C168" s="496"/>
      <c r="D168" s="496"/>
      <c r="E168" s="496"/>
      <c r="F168" s="496"/>
      <c r="G168" s="496"/>
      <c r="H168" s="496"/>
      <c r="I168" s="496"/>
      <c r="J168" s="496"/>
      <c r="K168" s="496"/>
      <c r="L168" s="496"/>
      <c r="M168" s="523"/>
      <c r="N168" s="413"/>
      <c r="P168" s="522" t="s">
        <v>128</v>
      </c>
      <c r="Q168" s="496"/>
      <c r="R168" s="496"/>
      <c r="S168" s="496"/>
      <c r="T168" s="496"/>
      <c r="U168" s="496"/>
      <c r="V168" s="496"/>
      <c r="W168" s="496"/>
      <c r="X168" s="496"/>
      <c r="Y168" s="496"/>
      <c r="Z168" s="496"/>
      <c r="AA168" s="496"/>
      <c r="AB168" s="496"/>
      <c r="AC168" s="496"/>
      <c r="AD168" s="523"/>
      <c r="AG168" s="522" t="s">
        <v>270</v>
      </c>
      <c r="AH168" s="496"/>
      <c r="AI168" s="496"/>
      <c r="AJ168" s="496"/>
      <c r="AK168" s="496"/>
      <c r="AL168" s="496"/>
      <c r="AM168" s="496"/>
      <c r="AN168" s="496"/>
      <c r="AO168" s="496"/>
      <c r="AP168" s="496"/>
      <c r="AQ168" s="496"/>
      <c r="AR168" s="496"/>
      <c r="AS168" s="496"/>
      <c r="AT168" s="496"/>
      <c r="AU168" s="523"/>
    </row>
    <row r="169" spans="1:47" s="165" customFormat="1" x14ac:dyDescent="0.35">
      <c r="A169" s="495" t="s">
        <v>228</v>
      </c>
      <c r="B169" s="491"/>
      <c r="C169" s="525"/>
      <c r="D169" s="525"/>
      <c r="E169" s="525"/>
      <c r="F169" s="525"/>
      <c r="G169" s="409" t="s">
        <v>229</v>
      </c>
      <c r="H169" s="525"/>
      <c r="I169" s="525"/>
      <c r="J169" s="525"/>
      <c r="K169" s="525"/>
      <c r="L169" s="525"/>
      <c r="M169" s="526"/>
      <c r="N169" s="432"/>
      <c r="P169" s="495" t="s">
        <v>228</v>
      </c>
      <c r="Q169" s="491"/>
      <c r="R169" s="525"/>
      <c r="S169" s="525"/>
      <c r="T169" s="525"/>
      <c r="U169" s="525"/>
      <c r="V169" s="525"/>
      <c r="W169" s="409" t="s">
        <v>229</v>
      </c>
      <c r="X169" s="525"/>
      <c r="Y169" s="525"/>
      <c r="Z169" s="525"/>
      <c r="AA169" s="525"/>
      <c r="AB169" s="525"/>
      <c r="AC169" s="525"/>
      <c r="AD169" s="526"/>
      <c r="AG169" s="495" t="s">
        <v>228</v>
      </c>
      <c r="AH169" s="491"/>
      <c r="AI169" s="525"/>
      <c r="AJ169" s="525"/>
      <c r="AK169" s="525"/>
      <c r="AL169" s="525"/>
      <c r="AM169" s="525"/>
      <c r="AN169" s="409" t="s">
        <v>229</v>
      </c>
      <c r="AO169" s="525"/>
      <c r="AP169" s="525"/>
      <c r="AQ169" s="525"/>
      <c r="AR169" s="525"/>
      <c r="AS169" s="525"/>
      <c r="AT169" s="525"/>
      <c r="AU169" s="526"/>
    </row>
    <row r="170" spans="1:47" x14ac:dyDescent="0.35">
      <c r="A170" s="522" t="s">
        <v>0</v>
      </c>
      <c r="B170" s="496"/>
      <c r="C170" s="512"/>
      <c r="D170" s="512"/>
      <c r="E170" s="512"/>
      <c r="F170" s="512"/>
      <c r="G170" s="512"/>
      <c r="H170" s="512"/>
      <c r="I170" s="512"/>
      <c r="J170" s="512"/>
      <c r="K170" s="512"/>
      <c r="L170" s="512"/>
      <c r="M170" s="527"/>
      <c r="P170" s="522" t="s">
        <v>0</v>
      </c>
      <c r="Q170" s="496"/>
      <c r="R170" s="617"/>
      <c r="S170" s="617"/>
      <c r="T170" s="617"/>
      <c r="U170" s="617"/>
      <c r="V170" s="617"/>
      <c r="W170" s="617"/>
      <c r="X170" s="617"/>
      <c r="Y170" s="617"/>
      <c r="Z170" s="617"/>
      <c r="AA170" s="617"/>
      <c r="AB170" s="617"/>
      <c r="AC170" s="617"/>
      <c r="AD170" s="618"/>
      <c r="AG170" s="522" t="s">
        <v>0</v>
      </c>
      <c r="AH170" s="496"/>
      <c r="AI170" s="617"/>
      <c r="AJ170" s="617"/>
      <c r="AK170" s="617"/>
      <c r="AL170" s="617"/>
      <c r="AM170" s="617"/>
      <c r="AN170" s="617"/>
      <c r="AO170" s="617"/>
      <c r="AP170" s="617"/>
      <c r="AQ170" s="617"/>
      <c r="AR170" s="617"/>
      <c r="AS170" s="617"/>
      <c r="AT170" s="617"/>
      <c r="AU170" s="618"/>
    </row>
    <row r="171" spans="1:47" x14ac:dyDescent="0.35">
      <c r="A171" s="522" t="s">
        <v>96</v>
      </c>
      <c r="B171" s="496"/>
      <c r="C171" s="512"/>
      <c r="D171" s="512"/>
      <c r="E171" s="512"/>
      <c r="F171" s="512"/>
      <c r="G171" s="512"/>
      <c r="H171" s="512"/>
      <c r="I171" s="512"/>
      <c r="J171" s="512"/>
      <c r="K171" s="512"/>
      <c r="L171" s="512"/>
      <c r="M171" s="527"/>
      <c r="P171" s="522" t="s">
        <v>96</v>
      </c>
      <c r="Q171" s="496"/>
      <c r="R171" s="617"/>
      <c r="S171" s="617"/>
      <c r="T171" s="617"/>
      <c r="U171" s="617"/>
      <c r="V171" s="617"/>
      <c r="W171" s="617"/>
      <c r="X171" s="617"/>
      <c r="Y171" s="617"/>
      <c r="Z171" s="617"/>
      <c r="AA171" s="617"/>
      <c r="AB171" s="617"/>
      <c r="AC171" s="617"/>
      <c r="AD171" s="618"/>
      <c r="AG171" s="522" t="s">
        <v>96</v>
      </c>
      <c r="AH171" s="496"/>
      <c r="AI171" s="617"/>
      <c r="AJ171" s="617"/>
      <c r="AK171" s="617"/>
      <c r="AL171" s="617"/>
      <c r="AM171" s="617"/>
      <c r="AN171" s="617"/>
      <c r="AO171" s="617"/>
      <c r="AP171" s="617"/>
      <c r="AQ171" s="617"/>
      <c r="AR171" s="617"/>
      <c r="AS171" s="617"/>
      <c r="AT171" s="617"/>
      <c r="AU171" s="618"/>
    </row>
    <row r="172" spans="1:47" ht="16" thickBot="1" x14ac:dyDescent="0.4">
      <c r="A172" s="540" t="s">
        <v>2</v>
      </c>
      <c r="B172" s="541"/>
      <c r="C172" s="528"/>
      <c r="D172" s="528"/>
      <c r="E172" s="528"/>
      <c r="F172" s="528"/>
      <c r="G172" s="528"/>
      <c r="H172" s="528"/>
      <c r="I172" s="528"/>
      <c r="J172" s="528"/>
      <c r="K172" s="528"/>
      <c r="L172" s="528"/>
      <c r="M172" s="529"/>
      <c r="P172" s="540" t="s">
        <v>2</v>
      </c>
      <c r="Q172" s="541"/>
      <c r="R172" s="494"/>
      <c r="S172" s="494"/>
      <c r="T172" s="494"/>
      <c r="U172" s="494"/>
      <c r="V172" s="494"/>
      <c r="W172" s="494"/>
      <c r="X172" s="494"/>
      <c r="Y172" s="494"/>
      <c r="Z172" s="494"/>
      <c r="AA172" s="494"/>
      <c r="AB172" s="494"/>
      <c r="AC172" s="494"/>
      <c r="AD172" s="619"/>
      <c r="AG172" s="540" t="s">
        <v>2</v>
      </c>
      <c r="AH172" s="541"/>
      <c r="AI172" s="494"/>
      <c r="AJ172" s="494"/>
      <c r="AK172" s="494"/>
      <c r="AL172" s="494"/>
      <c r="AM172" s="494"/>
      <c r="AN172" s="494"/>
      <c r="AO172" s="494"/>
      <c r="AP172" s="494"/>
      <c r="AQ172" s="494"/>
      <c r="AR172" s="494"/>
      <c r="AS172" s="494"/>
      <c r="AT172" s="494"/>
      <c r="AU172" s="619"/>
    </row>
    <row r="173" spans="1:47" ht="16" thickBot="1" x14ac:dyDescent="0.4">
      <c r="F173" s="357"/>
      <c r="G173" s="357"/>
    </row>
    <row r="174" spans="1:47" s="242" customFormat="1" x14ac:dyDescent="0.35">
      <c r="A174" s="502" t="s">
        <v>84</v>
      </c>
      <c r="B174" s="503"/>
      <c r="C174" s="503"/>
      <c r="D174" s="503"/>
      <c r="E174" s="503"/>
      <c r="F174" s="503"/>
      <c r="G174" s="503"/>
      <c r="H174" s="503"/>
      <c r="I174" s="503"/>
      <c r="J174" s="503"/>
      <c r="K174" s="503"/>
      <c r="L174" s="503"/>
      <c r="M174" s="518"/>
      <c r="N174" s="413"/>
      <c r="P174" s="502" t="s">
        <v>84</v>
      </c>
      <c r="Q174" s="503"/>
      <c r="R174" s="503"/>
      <c r="S174" s="503"/>
      <c r="T174" s="503"/>
      <c r="U174" s="503"/>
      <c r="V174" s="503"/>
      <c r="W174" s="503"/>
      <c r="X174" s="503"/>
      <c r="Y174" s="503"/>
      <c r="Z174" s="503"/>
      <c r="AA174" s="503"/>
      <c r="AB174" s="503"/>
      <c r="AC174" s="503"/>
      <c r="AD174" s="518"/>
      <c r="AE174" s="413"/>
      <c r="AG174" s="502" t="s">
        <v>84</v>
      </c>
      <c r="AH174" s="503"/>
      <c r="AI174" s="503"/>
      <c r="AJ174" s="503"/>
      <c r="AK174" s="503"/>
      <c r="AL174" s="503"/>
      <c r="AM174" s="503"/>
      <c r="AN174" s="503"/>
      <c r="AO174" s="503"/>
      <c r="AP174" s="503"/>
      <c r="AQ174" s="503"/>
      <c r="AR174" s="503"/>
      <c r="AS174" s="503"/>
      <c r="AT174" s="503"/>
      <c r="AU174" s="518"/>
    </row>
    <row r="175" spans="1:47" s="242" customFormat="1" x14ac:dyDescent="0.35">
      <c r="A175" s="419"/>
      <c r="B175" s="412" t="s">
        <v>85</v>
      </c>
      <c r="C175" s="496" t="s">
        <v>13</v>
      </c>
      <c r="D175" s="496"/>
      <c r="E175" s="424" t="s">
        <v>14</v>
      </c>
      <c r="F175" s="412" t="s">
        <v>171</v>
      </c>
      <c r="G175" s="412" t="s">
        <v>68</v>
      </c>
      <c r="H175" s="422" t="s">
        <v>151</v>
      </c>
      <c r="I175" s="412" t="s">
        <v>80</v>
      </c>
      <c r="J175" s="412" t="s">
        <v>81</v>
      </c>
      <c r="K175" s="422" t="s">
        <v>82</v>
      </c>
      <c r="L175" s="412" t="s">
        <v>150</v>
      </c>
      <c r="M175" s="259" t="s">
        <v>18</v>
      </c>
      <c r="N175" s="413"/>
      <c r="P175" s="419"/>
      <c r="Q175" s="412" t="s">
        <v>85</v>
      </c>
      <c r="R175" s="496" t="s">
        <v>13</v>
      </c>
      <c r="S175" s="496"/>
      <c r="T175" s="424" t="s">
        <v>14</v>
      </c>
      <c r="U175" s="260" t="s">
        <v>111</v>
      </c>
      <c r="V175" s="424" t="s">
        <v>171</v>
      </c>
      <c r="W175" s="424" t="s">
        <v>68</v>
      </c>
      <c r="X175" s="260" t="s">
        <v>151</v>
      </c>
      <c r="Y175" s="424" t="s">
        <v>80</v>
      </c>
      <c r="Z175" s="424" t="s">
        <v>81</v>
      </c>
      <c r="AA175" s="260" t="s">
        <v>82</v>
      </c>
      <c r="AB175" s="424" t="s">
        <v>150</v>
      </c>
      <c r="AC175" s="260" t="s">
        <v>18</v>
      </c>
      <c r="AD175" s="267" t="s">
        <v>114</v>
      </c>
      <c r="AE175" s="413"/>
      <c r="AG175" s="419"/>
      <c r="AH175" s="412" t="s">
        <v>85</v>
      </c>
      <c r="AI175" s="496" t="s">
        <v>13</v>
      </c>
      <c r="AJ175" s="496"/>
      <c r="AK175" s="424" t="s">
        <v>14</v>
      </c>
      <c r="AL175" s="260" t="s">
        <v>111</v>
      </c>
      <c r="AM175" s="424" t="s">
        <v>171</v>
      </c>
      <c r="AN175" s="424" t="s">
        <v>68</v>
      </c>
      <c r="AO175" s="260" t="s">
        <v>151</v>
      </c>
      <c r="AP175" s="424" t="s">
        <v>80</v>
      </c>
      <c r="AQ175" s="424" t="s">
        <v>81</v>
      </c>
      <c r="AR175" s="260" t="s">
        <v>82</v>
      </c>
      <c r="AS175" s="424" t="s">
        <v>150</v>
      </c>
      <c r="AT175" s="260" t="s">
        <v>213</v>
      </c>
      <c r="AU175" s="267" t="s">
        <v>260</v>
      </c>
    </row>
    <row r="176" spans="1:47" x14ac:dyDescent="0.35">
      <c r="A176" s="415">
        <v>1</v>
      </c>
      <c r="B176" s="420"/>
      <c r="C176" s="491"/>
      <c r="D176" s="491"/>
      <c r="E176" s="423"/>
      <c r="F176" s="234">
        <v>0</v>
      </c>
      <c r="G176" s="234">
        <v>0</v>
      </c>
      <c r="H176" s="235">
        <f>SUM(F176:G176)</f>
        <v>0</v>
      </c>
      <c r="I176" s="234">
        <v>0</v>
      </c>
      <c r="J176" s="234">
        <v>0</v>
      </c>
      <c r="K176" s="235">
        <f>SUM(I176:J176)</f>
        <v>0</v>
      </c>
      <c r="L176" s="234">
        <v>0</v>
      </c>
      <c r="M176" s="236">
        <f>SUM(H176, K176, L176)</f>
        <v>0</v>
      </c>
      <c r="N176" s="222"/>
      <c r="P176" s="415">
        <v>1</v>
      </c>
      <c r="Q176" s="420"/>
      <c r="R176" s="491"/>
      <c r="S176" s="491"/>
      <c r="T176" s="409"/>
      <c r="U176" s="162">
        <f>AU96</f>
        <v>0</v>
      </c>
      <c r="V176" s="234">
        <v>0</v>
      </c>
      <c r="W176" s="234">
        <v>0</v>
      </c>
      <c r="X176" s="295">
        <f>SUM(V176:W176)</f>
        <v>0</v>
      </c>
      <c r="Y176" s="234">
        <v>0</v>
      </c>
      <c r="Z176" s="234">
        <v>0</v>
      </c>
      <c r="AA176" s="295">
        <f>SUM(Y176:Z176)</f>
        <v>0</v>
      </c>
      <c r="AB176" s="234">
        <v>0</v>
      </c>
      <c r="AC176" s="295">
        <f>SUM(X176, AA176, AB176)</f>
        <v>0</v>
      </c>
      <c r="AD176" s="296">
        <f>M176-AC176</f>
        <v>0</v>
      </c>
      <c r="AE176" s="222"/>
      <c r="AG176" s="415">
        <v>1</v>
      </c>
      <c r="AH176" s="420"/>
      <c r="AI176" s="491"/>
      <c r="AJ176" s="491"/>
      <c r="AK176" s="409"/>
      <c r="AL176" s="307">
        <f>AU96</f>
        <v>0</v>
      </c>
      <c r="AM176" s="234">
        <v>0</v>
      </c>
      <c r="AN176" s="234">
        <v>0</v>
      </c>
      <c r="AO176" s="277">
        <f>SUM(AM176:AN176)</f>
        <v>0</v>
      </c>
      <c r="AP176" s="234">
        <v>0</v>
      </c>
      <c r="AQ176" s="234">
        <v>0</v>
      </c>
      <c r="AR176" s="277">
        <f>SUM(AP176:AQ176)</f>
        <v>0</v>
      </c>
      <c r="AS176" s="234">
        <v>0</v>
      </c>
      <c r="AT176" s="277">
        <f>SUM(AO176, AR176, AS176)</f>
        <v>0</v>
      </c>
      <c r="AU176" s="278">
        <f>IF($S$233&lt;&gt;0, AC176+AL176-AT176, M176+AL176-AT176)</f>
        <v>0</v>
      </c>
    </row>
    <row r="177" spans="1:48" x14ac:dyDescent="0.35">
      <c r="A177" s="415">
        <v>2</v>
      </c>
      <c r="B177" s="420"/>
      <c r="C177" s="491"/>
      <c r="D177" s="491"/>
      <c r="E177" s="423"/>
      <c r="F177" s="234">
        <v>0</v>
      </c>
      <c r="G177" s="234">
        <v>0</v>
      </c>
      <c r="H177" s="235">
        <f t="shared" ref="H177:H182" si="134">SUM(F177:G177)</f>
        <v>0</v>
      </c>
      <c r="I177" s="234">
        <v>0</v>
      </c>
      <c r="J177" s="234">
        <v>0</v>
      </c>
      <c r="K177" s="235">
        <f t="shared" ref="K177:K182" si="135">SUM(I177:J177)</f>
        <v>0</v>
      </c>
      <c r="L177" s="234">
        <v>0</v>
      </c>
      <c r="M177" s="236">
        <f t="shared" ref="M177:M182" si="136">SUM(H177, K177, L177)</f>
        <v>0</v>
      </c>
      <c r="N177" s="222"/>
      <c r="P177" s="415">
        <v>2</v>
      </c>
      <c r="Q177" s="420"/>
      <c r="R177" s="491"/>
      <c r="S177" s="491"/>
      <c r="T177" s="409"/>
      <c r="U177" s="162">
        <f t="shared" ref="U177:U183" si="137">AU97</f>
        <v>0</v>
      </c>
      <c r="V177" s="234">
        <v>0</v>
      </c>
      <c r="W177" s="234">
        <v>0</v>
      </c>
      <c r="X177" s="295">
        <f t="shared" ref="X177:X182" si="138">SUM(V177:W177)</f>
        <v>0</v>
      </c>
      <c r="Y177" s="234">
        <v>0</v>
      </c>
      <c r="Z177" s="234">
        <v>0</v>
      </c>
      <c r="AA177" s="295">
        <f t="shared" ref="AA177:AA182" si="139">SUM(Y177:Z177)</f>
        <v>0</v>
      </c>
      <c r="AB177" s="234">
        <v>0</v>
      </c>
      <c r="AC177" s="295">
        <f t="shared" ref="AC177:AC182" si="140">SUM(X177, AA177, AB177)</f>
        <v>0</v>
      </c>
      <c r="AD177" s="296">
        <f t="shared" ref="AD177:AD182" si="141">M177-AC177</f>
        <v>0</v>
      </c>
      <c r="AE177" s="222"/>
      <c r="AG177" s="415">
        <v>2</v>
      </c>
      <c r="AH177" s="420"/>
      <c r="AI177" s="491"/>
      <c r="AJ177" s="491"/>
      <c r="AK177" s="409"/>
      <c r="AL177" s="307">
        <f t="shared" ref="AL177:AL183" si="142">AU97</f>
        <v>0</v>
      </c>
      <c r="AM177" s="234">
        <v>0</v>
      </c>
      <c r="AN177" s="234">
        <v>0</v>
      </c>
      <c r="AO177" s="277">
        <f t="shared" ref="AO177:AO182" si="143">SUM(AM177:AN177)</f>
        <v>0</v>
      </c>
      <c r="AP177" s="234">
        <v>0</v>
      </c>
      <c r="AQ177" s="234">
        <v>0</v>
      </c>
      <c r="AR177" s="277">
        <f t="shared" ref="AR177:AR182" si="144">SUM(AP177:AQ177)</f>
        <v>0</v>
      </c>
      <c r="AS177" s="234">
        <v>0</v>
      </c>
      <c r="AT177" s="277">
        <f t="shared" ref="AT177:AT182" si="145">SUM(AO177, AR177, AS177)</f>
        <v>0</v>
      </c>
      <c r="AU177" s="278">
        <f>IF($S$233&lt;&gt;0, AC177+AL177-AT177, M177+AL177-AT177)</f>
        <v>0</v>
      </c>
    </row>
    <row r="178" spans="1:48" x14ac:dyDescent="0.35">
      <c r="A178" s="415">
        <v>3</v>
      </c>
      <c r="B178" s="420"/>
      <c r="C178" s="491"/>
      <c r="D178" s="491"/>
      <c r="E178" s="423"/>
      <c r="F178" s="234">
        <v>0</v>
      </c>
      <c r="G178" s="234">
        <v>0</v>
      </c>
      <c r="H178" s="235">
        <f t="shared" si="134"/>
        <v>0</v>
      </c>
      <c r="I178" s="234">
        <v>0</v>
      </c>
      <c r="J178" s="234">
        <v>0</v>
      </c>
      <c r="K178" s="235">
        <f t="shared" si="135"/>
        <v>0</v>
      </c>
      <c r="L178" s="234">
        <v>0</v>
      </c>
      <c r="M178" s="236">
        <f t="shared" si="136"/>
        <v>0</v>
      </c>
      <c r="N178" s="222"/>
      <c r="P178" s="415">
        <v>3</v>
      </c>
      <c r="Q178" s="420"/>
      <c r="R178" s="491"/>
      <c r="S178" s="491"/>
      <c r="T178" s="409"/>
      <c r="U178" s="162">
        <f t="shared" si="137"/>
        <v>0</v>
      </c>
      <c r="V178" s="234">
        <v>0</v>
      </c>
      <c r="W178" s="234">
        <v>0</v>
      </c>
      <c r="X178" s="295">
        <f t="shared" si="138"/>
        <v>0</v>
      </c>
      <c r="Y178" s="234">
        <v>0</v>
      </c>
      <c r="Z178" s="234">
        <v>0</v>
      </c>
      <c r="AA178" s="295">
        <f t="shared" si="139"/>
        <v>0</v>
      </c>
      <c r="AB178" s="234">
        <v>0</v>
      </c>
      <c r="AC178" s="295">
        <f t="shared" si="140"/>
        <v>0</v>
      </c>
      <c r="AD178" s="296">
        <f t="shared" si="141"/>
        <v>0</v>
      </c>
      <c r="AE178" s="222"/>
      <c r="AG178" s="415">
        <v>3</v>
      </c>
      <c r="AH178" s="420"/>
      <c r="AI178" s="491"/>
      <c r="AJ178" s="491"/>
      <c r="AK178" s="409"/>
      <c r="AL178" s="307">
        <f t="shared" si="142"/>
        <v>0</v>
      </c>
      <c r="AM178" s="234">
        <v>0</v>
      </c>
      <c r="AN178" s="234">
        <v>0</v>
      </c>
      <c r="AO178" s="277">
        <f t="shared" si="143"/>
        <v>0</v>
      </c>
      <c r="AP178" s="234">
        <v>0</v>
      </c>
      <c r="AQ178" s="234">
        <v>0</v>
      </c>
      <c r="AR178" s="277">
        <f t="shared" si="144"/>
        <v>0</v>
      </c>
      <c r="AS178" s="234">
        <v>0</v>
      </c>
      <c r="AT178" s="277">
        <f t="shared" si="145"/>
        <v>0</v>
      </c>
      <c r="AU178" s="278">
        <f t="shared" ref="AU178:AU183" si="146">IF($S$233&lt;&gt;0, AC178+AL178-AT178, M178+AL178-AT178)</f>
        <v>0</v>
      </c>
    </row>
    <row r="179" spans="1:48" x14ac:dyDescent="0.35">
      <c r="A179" s="415">
        <v>4</v>
      </c>
      <c r="B179" s="420"/>
      <c r="C179" s="491"/>
      <c r="D179" s="491"/>
      <c r="E179" s="423"/>
      <c r="F179" s="234">
        <v>0</v>
      </c>
      <c r="G179" s="234">
        <v>0</v>
      </c>
      <c r="H179" s="235">
        <f>SUM(F179:G179)</f>
        <v>0</v>
      </c>
      <c r="I179" s="234">
        <v>0</v>
      </c>
      <c r="J179" s="234">
        <v>0</v>
      </c>
      <c r="K179" s="235">
        <f>SUM(I179:J179)</f>
        <v>0</v>
      </c>
      <c r="L179" s="234">
        <v>0</v>
      </c>
      <c r="M179" s="236">
        <f>SUM(H179, K179, L179)</f>
        <v>0</v>
      </c>
      <c r="N179" s="222"/>
      <c r="P179" s="415">
        <v>4</v>
      </c>
      <c r="Q179" s="420"/>
      <c r="R179" s="491"/>
      <c r="S179" s="491"/>
      <c r="T179" s="409"/>
      <c r="U179" s="162">
        <f t="shared" si="137"/>
        <v>0</v>
      </c>
      <c r="V179" s="234">
        <v>0</v>
      </c>
      <c r="W179" s="234">
        <v>0</v>
      </c>
      <c r="X179" s="295">
        <f t="shared" si="138"/>
        <v>0</v>
      </c>
      <c r="Y179" s="234">
        <v>0</v>
      </c>
      <c r="Z179" s="234">
        <v>0</v>
      </c>
      <c r="AA179" s="295">
        <f t="shared" si="139"/>
        <v>0</v>
      </c>
      <c r="AB179" s="234">
        <v>0</v>
      </c>
      <c r="AC179" s="295">
        <f t="shared" si="140"/>
        <v>0</v>
      </c>
      <c r="AD179" s="296">
        <f t="shared" si="141"/>
        <v>0</v>
      </c>
      <c r="AE179" s="222"/>
      <c r="AG179" s="415">
        <v>4</v>
      </c>
      <c r="AH179" s="420"/>
      <c r="AI179" s="491"/>
      <c r="AJ179" s="491"/>
      <c r="AK179" s="409"/>
      <c r="AL179" s="307">
        <f t="shared" si="142"/>
        <v>0</v>
      </c>
      <c r="AM179" s="234">
        <v>0</v>
      </c>
      <c r="AN179" s="234">
        <v>0</v>
      </c>
      <c r="AO179" s="277">
        <f t="shared" si="143"/>
        <v>0</v>
      </c>
      <c r="AP179" s="234">
        <v>0</v>
      </c>
      <c r="AQ179" s="234">
        <v>0</v>
      </c>
      <c r="AR179" s="277">
        <f t="shared" si="144"/>
        <v>0</v>
      </c>
      <c r="AS179" s="234">
        <v>0</v>
      </c>
      <c r="AT179" s="277">
        <f t="shared" si="145"/>
        <v>0</v>
      </c>
      <c r="AU179" s="278">
        <f t="shared" si="146"/>
        <v>0</v>
      </c>
    </row>
    <row r="180" spans="1:48" x14ac:dyDescent="0.35">
      <c r="A180" s="415">
        <v>5</v>
      </c>
      <c r="B180" s="420"/>
      <c r="C180" s="491"/>
      <c r="D180" s="491"/>
      <c r="E180" s="423"/>
      <c r="F180" s="234">
        <v>0</v>
      </c>
      <c r="G180" s="234">
        <v>0</v>
      </c>
      <c r="H180" s="235">
        <f t="shared" si="134"/>
        <v>0</v>
      </c>
      <c r="I180" s="234">
        <v>0</v>
      </c>
      <c r="J180" s="234">
        <v>0</v>
      </c>
      <c r="K180" s="235">
        <f t="shared" si="135"/>
        <v>0</v>
      </c>
      <c r="L180" s="234">
        <v>0</v>
      </c>
      <c r="M180" s="236">
        <f t="shared" si="136"/>
        <v>0</v>
      </c>
      <c r="N180" s="222"/>
      <c r="P180" s="415">
        <v>5</v>
      </c>
      <c r="Q180" s="420"/>
      <c r="R180" s="491"/>
      <c r="S180" s="491"/>
      <c r="T180" s="409"/>
      <c r="U180" s="162">
        <f t="shared" si="137"/>
        <v>0</v>
      </c>
      <c r="V180" s="234">
        <v>0</v>
      </c>
      <c r="W180" s="234">
        <v>0</v>
      </c>
      <c r="X180" s="295">
        <f t="shared" si="138"/>
        <v>0</v>
      </c>
      <c r="Y180" s="234">
        <v>0</v>
      </c>
      <c r="Z180" s="234">
        <v>0</v>
      </c>
      <c r="AA180" s="295">
        <f t="shared" si="139"/>
        <v>0</v>
      </c>
      <c r="AB180" s="234">
        <v>0</v>
      </c>
      <c r="AC180" s="295">
        <f t="shared" si="140"/>
        <v>0</v>
      </c>
      <c r="AD180" s="296">
        <f t="shared" si="141"/>
        <v>0</v>
      </c>
      <c r="AE180" s="222"/>
      <c r="AG180" s="415">
        <v>5</v>
      </c>
      <c r="AH180" s="420"/>
      <c r="AI180" s="491"/>
      <c r="AJ180" s="491"/>
      <c r="AK180" s="409"/>
      <c r="AL180" s="307">
        <f t="shared" si="142"/>
        <v>0</v>
      </c>
      <c r="AM180" s="234">
        <v>0</v>
      </c>
      <c r="AN180" s="234">
        <v>0</v>
      </c>
      <c r="AO180" s="277">
        <f t="shared" si="143"/>
        <v>0</v>
      </c>
      <c r="AP180" s="234">
        <v>0</v>
      </c>
      <c r="AQ180" s="234">
        <v>0</v>
      </c>
      <c r="AR180" s="277">
        <f t="shared" si="144"/>
        <v>0</v>
      </c>
      <c r="AS180" s="234">
        <v>0</v>
      </c>
      <c r="AT180" s="277">
        <f t="shared" si="145"/>
        <v>0</v>
      </c>
      <c r="AU180" s="278">
        <f t="shared" si="146"/>
        <v>0</v>
      </c>
    </row>
    <row r="181" spans="1:48" x14ac:dyDescent="0.35">
      <c r="A181" s="415">
        <v>6</v>
      </c>
      <c r="B181" s="420"/>
      <c r="C181" s="491"/>
      <c r="D181" s="491"/>
      <c r="E181" s="423"/>
      <c r="F181" s="234">
        <v>0</v>
      </c>
      <c r="G181" s="234">
        <v>0</v>
      </c>
      <c r="H181" s="235">
        <f t="shared" si="134"/>
        <v>0</v>
      </c>
      <c r="I181" s="234">
        <v>0</v>
      </c>
      <c r="J181" s="234">
        <v>0</v>
      </c>
      <c r="K181" s="235">
        <f t="shared" si="135"/>
        <v>0</v>
      </c>
      <c r="L181" s="234">
        <v>0</v>
      </c>
      <c r="M181" s="236">
        <f t="shared" si="136"/>
        <v>0</v>
      </c>
      <c r="N181" s="222"/>
      <c r="P181" s="415">
        <v>6</v>
      </c>
      <c r="Q181" s="420"/>
      <c r="R181" s="491"/>
      <c r="S181" s="491"/>
      <c r="T181" s="409"/>
      <c r="U181" s="162">
        <f t="shared" si="137"/>
        <v>0</v>
      </c>
      <c r="V181" s="234">
        <v>0</v>
      </c>
      <c r="W181" s="234">
        <v>0</v>
      </c>
      <c r="X181" s="295">
        <f t="shared" si="138"/>
        <v>0</v>
      </c>
      <c r="Y181" s="234">
        <v>0</v>
      </c>
      <c r="Z181" s="234">
        <v>0</v>
      </c>
      <c r="AA181" s="295">
        <f t="shared" si="139"/>
        <v>0</v>
      </c>
      <c r="AB181" s="234">
        <v>0</v>
      </c>
      <c r="AC181" s="295">
        <f t="shared" si="140"/>
        <v>0</v>
      </c>
      <c r="AD181" s="296">
        <f t="shared" si="141"/>
        <v>0</v>
      </c>
      <c r="AE181" s="222"/>
      <c r="AG181" s="415">
        <v>6</v>
      </c>
      <c r="AH181" s="420"/>
      <c r="AI181" s="491"/>
      <c r="AJ181" s="491"/>
      <c r="AK181" s="409"/>
      <c r="AL181" s="307">
        <f t="shared" si="142"/>
        <v>0</v>
      </c>
      <c r="AM181" s="234">
        <v>0</v>
      </c>
      <c r="AN181" s="234">
        <v>0</v>
      </c>
      <c r="AO181" s="277">
        <f t="shared" si="143"/>
        <v>0</v>
      </c>
      <c r="AP181" s="234">
        <v>0</v>
      </c>
      <c r="AQ181" s="234">
        <v>0</v>
      </c>
      <c r="AR181" s="277">
        <f t="shared" si="144"/>
        <v>0</v>
      </c>
      <c r="AS181" s="234">
        <v>0</v>
      </c>
      <c r="AT181" s="277">
        <f t="shared" si="145"/>
        <v>0</v>
      </c>
      <c r="AU181" s="278">
        <f t="shared" si="146"/>
        <v>0</v>
      </c>
    </row>
    <row r="182" spans="1:48" x14ac:dyDescent="0.35">
      <c r="A182" s="620" t="s">
        <v>180</v>
      </c>
      <c r="B182" s="617"/>
      <c r="C182" s="532">
        <v>0</v>
      </c>
      <c r="D182" s="532"/>
      <c r="E182" s="423"/>
      <c r="F182" s="234">
        <v>0</v>
      </c>
      <c r="G182" s="234">
        <v>0</v>
      </c>
      <c r="H182" s="235">
        <f t="shared" si="134"/>
        <v>0</v>
      </c>
      <c r="I182" s="234">
        <v>0</v>
      </c>
      <c r="J182" s="234">
        <v>0</v>
      </c>
      <c r="K182" s="235">
        <f t="shared" si="135"/>
        <v>0</v>
      </c>
      <c r="L182" s="234">
        <v>0</v>
      </c>
      <c r="M182" s="236">
        <f t="shared" si="136"/>
        <v>0</v>
      </c>
      <c r="N182" s="222"/>
      <c r="P182" s="620" t="s">
        <v>180</v>
      </c>
      <c r="Q182" s="617"/>
      <c r="R182" s="532">
        <v>0</v>
      </c>
      <c r="S182" s="532"/>
      <c r="T182" s="409"/>
      <c r="U182" s="162">
        <f t="shared" si="137"/>
        <v>0</v>
      </c>
      <c r="V182" s="234">
        <v>0</v>
      </c>
      <c r="W182" s="234">
        <v>0</v>
      </c>
      <c r="X182" s="295">
        <f t="shared" si="138"/>
        <v>0</v>
      </c>
      <c r="Y182" s="234">
        <v>0</v>
      </c>
      <c r="Z182" s="234">
        <v>0</v>
      </c>
      <c r="AA182" s="295">
        <f t="shared" si="139"/>
        <v>0</v>
      </c>
      <c r="AB182" s="234">
        <v>0</v>
      </c>
      <c r="AC182" s="295">
        <f t="shared" si="140"/>
        <v>0</v>
      </c>
      <c r="AD182" s="296">
        <f t="shared" si="141"/>
        <v>0</v>
      </c>
      <c r="AE182" s="222"/>
      <c r="AG182" s="620" t="s">
        <v>180</v>
      </c>
      <c r="AH182" s="617"/>
      <c r="AI182" s="532">
        <v>0</v>
      </c>
      <c r="AJ182" s="532"/>
      <c r="AK182" s="409"/>
      <c r="AL182" s="307">
        <f t="shared" si="142"/>
        <v>0</v>
      </c>
      <c r="AM182" s="234">
        <v>0</v>
      </c>
      <c r="AN182" s="234">
        <v>0</v>
      </c>
      <c r="AO182" s="277">
        <f t="shared" si="143"/>
        <v>0</v>
      </c>
      <c r="AP182" s="234">
        <v>0</v>
      </c>
      <c r="AQ182" s="234">
        <v>0</v>
      </c>
      <c r="AR182" s="277">
        <f t="shared" si="144"/>
        <v>0</v>
      </c>
      <c r="AS182" s="234">
        <v>0</v>
      </c>
      <c r="AT182" s="277">
        <f t="shared" si="145"/>
        <v>0</v>
      </c>
      <c r="AU182" s="278">
        <f t="shared" si="146"/>
        <v>0</v>
      </c>
    </row>
    <row r="183" spans="1:48" ht="16" thickBot="1" x14ac:dyDescent="0.4">
      <c r="A183" s="493" t="s">
        <v>207</v>
      </c>
      <c r="B183" s="494"/>
      <c r="C183" s="497">
        <f>COUNTA(B176:B181)+C182</f>
        <v>0</v>
      </c>
      <c r="D183" s="497"/>
      <c r="E183" s="411"/>
      <c r="F183" s="250">
        <f>SUM(F176:F182)</f>
        <v>0</v>
      </c>
      <c r="G183" s="250">
        <f>SUM(G176:G182)</f>
        <v>0</v>
      </c>
      <c r="H183" s="250">
        <f t="shared" ref="H183:L183" si="147">SUM(H176:H182)</f>
        <v>0</v>
      </c>
      <c r="I183" s="250">
        <f t="shared" si="147"/>
        <v>0</v>
      </c>
      <c r="J183" s="250">
        <f>SUM(J176:J182)</f>
        <v>0</v>
      </c>
      <c r="K183" s="250">
        <f t="shared" si="147"/>
        <v>0</v>
      </c>
      <c r="L183" s="250">
        <f t="shared" si="147"/>
        <v>0</v>
      </c>
      <c r="M183" s="237">
        <f>SUM(M176:M182)</f>
        <v>0</v>
      </c>
      <c r="N183" s="222"/>
      <c r="P183" s="493" t="s">
        <v>207</v>
      </c>
      <c r="Q183" s="494"/>
      <c r="R183" s="498">
        <f>COUNTA(Q176:Q181)+R182</f>
        <v>0</v>
      </c>
      <c r="S183" s="498"/>
      <c r="T183" s="411"/>
      <c r="U183" s="339">
        <f t="shared" si="137"/>
        <v>0</v>
      </c>
      <c r="V183" s="293">
        <f>SUM(V176:V182)</f>
        <v>0</v>
      </c>
      <c r="W183" s="293">
        <f>SUM(W176:W182)</f>
        <v>0</v>
      </c>
      <c r="X183" s="293">
        <f t="shared" ref="X183:AB183" si="148">SUM(X176:X182)</f>
        <v>0</v>
      </c>
      <c r="Y183" s="293">
        <f t="shared" si="148"/>
        <v>0</v>
      </c>
      <c r="Z183" s="293">
        <f t="shared" si="148"/>
        <v>0</v>
      </c>
      <c r="AA183" s="293">
        <f t="shared" si="148"/>
        <v>0</v>
      </c>
      <c r="AB183" s="293">
        <f t="shared" si="148"/>
        <v>0</v>
      </c>
      <c r="AC183" s="293">
        <f>SUM(AC176:AC182)</f>
        <v>0</v>
      </c>
      <c r="AD183" s="294">
        <f>SUM(AD176:AD182)</f>
        <v>0</v>
      </c>
      <c r="AE183" s="222"/>
      <c r="AG183" s="493" t="s">
        <v>207</v>
      </c>
      <c r="AH183" s="494"/>
      <c r="AI183" s="543">
        <f>COUNTA(AH176:AH181)+AI182</f>
        <v>0</v>
      </c>
      <c r="AJ183" s="543"/>
      <c r="AK183" s="411"/>
      <c r="AL183" s="337">
        <f t="shared" si="142"/>
        <v>0</v>
      </c>
      <c r="AM183" s="275">
        <f>SUM(AM176:AM182)</f>
        <v>0</v>
      </c>
      <c r="AN183" s="275">
        <f>SUM(AN176:AN182)</f>
        <v>0</v>
      </c>
      <c r="AO183" s="275">
        <f t="shared" ref="AO183:AT183" si="149">SUM(AO176:AO182)</f>
        <v>0</v>
      </c>
      <c r="AP183" s="275">
        <f t="shared" si="149"/>
        <v>0</v>
      </c>
      <c r="AQ183" s="275">
        <f t="shared" si="149"/>
        <v>0</v>
      </c>
      <c r="AR183" s="275">
        <f t="shared" si="149"/>
        <v>0</v>
      </c>
      <c r="AS183" s="275">
        <f t="shared" si="149"/>
        <v>0</v>
      </c>
      <c r="AT183" s="275">
        <f t="shared" si="149"/>
        <v>0</v>
      </c>
      <c r="AU183" s="276">
        <f t="shared" si="146"/>
        <v>0</v>
      </c>
      <c r="AV183" s="358"/>
    </row>
    <row r="184" spans="1:48" ht="3.75" customHeight="1" thickBot="1" x14ac:dyDescent="0.4">
      <c r="F184" s="357"/>
      <c r="G184" s="357"/>
      <c r="Y184" s="163"/>
      <c r="Z184" s="163"/>
      <c r="AA184" s="163"/>
      <c r="AB184" s="163"/>
      <c r="AC184" s="163"/>
      <c r="AD184" s="163"/>
      <c r="AE184" s="358"/>
    </row>
    <row r="185" spans="1:48" s="242" customFormat="1" x14ac:dyDescent="0.35">
      <c r="A185" s="502" t="s">
        <v>186</v>
      </c>
      <c r="B185" s="503"/>
      <c r="C185" s="503"/>
      <c r="D185" s="503"/>
      <c r="E185" s="503"/>
      <c r="F185" s="503"/>
      <c r="G185" s="503"/>
      <c r="H185" s="503"/>
      <c r="I185" s="503"/>
      <c r="J185" s="503"/>
      <c r="K185" s="503"/>
      <c r="L185" s="503"/>
      <c r="M185" s="518"/>
      <c r="N185" s="413"/>
      <c r="P185" s="502" t="s">
        <v>186</v>
      </c>
      <c r="Q185" s="503"/>
      <c r="R185" s="503"/>
      <c r="S185" s="503"/>
      <c r="T185" s="503"/>
      <c r="U185" s="503"/>
      <c r="V185" s="503"/>
      <c r="W185" s="503"/>
      <c r="X185" s="503"/>
      <c r="Y185" s="503"/>
      <c r="Z185" s="503"/>
      <c r="AA185" s="503"/>
      <c r="AB185" s="503"/>
      <c r="AC185" s="503"/>
      <c r="AD185" s="418"/>
      <c r="AE185" s="413"/>
      <c r="AG185" s="502" t="s">
        <v>186</v>
      </c>
      <c r="AH185" s="503"/>
      <c r="AI185" s="503"/>
      <c r="AJ185" s="503"/>
      <c r="AK185" s="503"/>
      <c r="AL185" s="503"/>
      <c r="AM185" s="503"/>
      <c r="AN185" s="503"/>
      <c r="AO185" s="503"/>
      <c r="AP185" s="503"/>
      <c r="AQ185" s="503"/>
      <c r="AR185" s="503"/>
      <c r="AS185" s="503"/>
      <c r="AT185" s="503"/>
      <c r="AU185" s="418"/>
    </row>
    <row r="186" spans="1:48" s="242" customFormat="1" ht="31.5" customHeight="1" x14ac:dyDescent="0.35">
      <c r="A186" s="534" t="s">
        <v>188</v>
      </c>
      <c r="B186" s="533"/>
      <c r="C186" s="533" t="s">
        <v>13</v>
      </c>
      <c r="D186" s="533"/>
      <c r="E186" s="424" t="s">
        <v>14</v>
      </c>
      <c r="F186" s="412" t="s">
        <v>171</v>
      </c>
      <c r="G186" s="412" t="s">
        <v>68</v>
      </c>
      <c r="H186" s="422" t="s">
        <v>151</v>
      </c>
      <c r="I186" s="412" t="s">
        <v>80</v>
      </c>
      <c r="J186" s="412" t="s">
        <v>81</v>
      </c>
      <c r="K186" s="422" t="s">
        <v>82</v>
      </c>
      <c r="L186" s="412" t="s">
        <v>150</v>
      </c>
      <c r="M186" s="259" t="s">
        <v>18</v>
      </c>
      <c r="N186" s="413"/>
      <c r="P186" s="534" t="s">
        <v>188</v>
      </c>
      <c r="Q186" s="533"/>
      <c r="R186" s="533" t="s">
        <v>13</v>
      </c>
      <c r="S186" s="533"/>
      <c r="T186" s="424" t="s">
        <v>14</v>
      </c>
      <c r="U186" s="260" t="s">
        <v>111</v>
      </c>
      <c r="V186" s="424" t="s">
        <v>171</v>
      </c>
      <c r="W186" s="424" t="s">
        <v>68</v>
      </c>
      <c r="X186" s="260" t="s">
        <v>151</v>
      </c>
      <c r="Y186" s="424" t="s">
        <v>80</v>
      </c>
      <c r="Z186" s="424" t="s">
        <v>81</v>
      </c>
      <c r="AA186" s="260" t="s">
        <v>82</v>
      </c>
      <c r="AB186" s="424" t="s">
        <v>150</v>
      </c>
      <c r="AC186" s="260" t="s">
        <v>18</v>
      </c>
      <c r="AD186" s="267" t="s">
        <v>114</v>
      </c>
      <c r="AE186" s="413"/>
      <c r="AG186" s="534" t="s">
        <v>188</v>
      </c>
      <c r="AH186" s="533"/>
      <c r="AI186" s="533" t="s">
        <v>13</v>
      </c>
      <c r="AJ186" s="533"/>
      <c r="AK186" s="424" t="s">
        <v>14</v>
      </c>
      <c r="AL186" s="260" t="s">
        <v>111</v>
      </c>
      <c r="AM186" s="424" t="s">
        <v>171</v>
      </c>
      <c r="AN186" s="424" t="s">
        <v>68</v>
      </c>
      <c r="AO186" s="260" t="s">
        <v>151</v>
      </c>
      <c r="AP186" s="424" t="s">
        <v>80</v>
      </c>
      <c r="AQ186" s="424" t="s">
        <v>81</v>
      </c>
      <c r="AR186" s="260" t="s">
        <v>82</v>
      </c>
      <c r="AS186" s="424" t="s">
        <v>150</v>
      </c>
      <c r="AT186" s="260" t="s">
        <v>213</v>
      </c>
      <c r="AU186" s="267" t="s">
        <v>260</v>
      </c>
    </row>
    <row r="187" spans="1:48" x14ac:dyDescent="0.35">
      <c r="A187" s="495">
        <v>0</v>
      </c>
      <c r="B187" s="491"/>
      <c r="C187" s="496" t="s">
        <v>19</v>
      </c>
      <c r="D187" s="496"/>
      <c r="E187" s="409"/>
      <c r="F187" s="234">
        <v>0</v>
      </c>
      <c r="G187" s="234">
        <v>0</v>
      </c>
      <c r="H187" s="235">
        <f>SUM(F187:G187)</f>
        <v>0</v>
      </c>
      <c r="I187" s="234">
        <v>0</v>
      </c>
      <c r="J187" s="234">
        <v>0</v>
      </c>
      <c r="K187" s="235">
        <f>SUM(I187:J187)</f>
        <v>0</v>
      </c>
      <c r="L187" s="234">
        <v>0</v>
      </c>
      <c r="M187" s="236">
        <f>SUM(H187, K187, L187)</f>
        <v>0</v>
      </c>
      <c r="N187" s="223"/>
      <c r="P187" s="522">
        <v>0</v>
      </c>
      <c r="Q187" s="496"/>
      <c r="R187" s="496" t="s">
        <v>19</v>
      </c>
      <c r="S187" s="496"/>
      <c r="T187" s="409"/>
      <c r="U187" s="162">
        <f t="shared" ref="U187:U194" si="150">AU107</f>
        <v>0</v>
      </c>
      <c r="V187" s="234">
        <v>0</v>
      </c>
      <c r="W187" s="234">
        <v>0</v>
      </c>
      <c r="X187" s="295">
        <f>SUM(V187:W187)</f>
        <v>0</v>
      </c>
      <c r="Y187" s="234">
        <v>0</v>
      </c>
      <c r="Z187" s="234">
        <v>0</v>
      </c>
      <c r="AA187" s="295">
        <f>SUM(Y187:Z187)</f>
        <v>0</v>
      </c>
      <c r="AB187" s="234">
        <v>0</v>
      </c>
      <c r="AC187" s="295">
        <f>SUM(X187, AA187, AB187)</f>
        <v>0</v>
      </c>
      <c r="AD187" s="296">
        <f t="shared" ref="AD187:AD191" si="151">M187-AC187</f>
        <v>0</v>
      </c>
      <c r="AE187" s="223"/>
      <c r="AG187" s="522">
        <v>0</v>
      </c>
      <c r="AH187" s="496"/>
      <c r="AI187" s="496" t="s">
        <v>19</v>
      </c>
      <c r="AJ187" s="496"/>
      <c r="AK187" s="409"/>
      <c r="AL187" s="307">
        <f t="shared" ref="AL187:AL194" si="152">AU107</f>
        <v>0</v>
      </c>
      <c r="AM187" s="234">
        <v>0</v>
      </c>
      <c r="AN187" s="234">
        <v>0</v>
      </c>
      <c r="AO187" s="277">
        <f>SUM(AM187:AN187)</f>
        <v>0</v>
      </c>
      <c r="AP187" s="234">
        <v>0</v>
      </c>
      <c r="AQ187" s="234">
        <v>0</v>
      </c>
      <c r="AR187" s="277">
        <f>SUM(AP187:AQ187)</f>
        <v>0</v>
      </c>
      <c r="AS187" s="234">
        <v>0</v>
      </c>
      <c r="AT187" s="277">
        <f>SUM(AO187, AR187, AS187)</f>
        <v>0</v>
      </c>
      <c r="AU187" s="278">
        <f t="shared" ref="AU187:AU192" si="153">IF($S$233&lt;&gt;0, AC187+AL187-AT187, M187+AL187-AT187)</f>
        <v>0</v>
      </c>
    </row>
    <row r="188" spans="1:48" x14ac:dyDescent="0.35">
      <c r="A188" s="495">
        <v>0</v>
      </c>
      <c r="B188" s="491"/>
      <c r="C188" s="496" t="s">
        <v>20</v>
      </c>
      <c r="D188" s="496"/>
      <c r="E188" s="409"/>
      <c r="F188" s="234">
        <v>0</v>
      </c>
      <c r="G188" s="234">
        <v>0</v>
      </c>
      <c r="H188" s="235">
        <f t="shared" ref="H188:H191" si="154">SUM(F188:G188)</f>
        <v>0</v>
      </c>
      <c r="I188" s="234">
        <v>0</v>
      </c>
      <c r="J188" s="234">
        <v>0</v>
      </c>
      <c r="K188" s="235">
        <f t="shared" ref="K188:K191" si="155">SUM(I188:J188)</f>
        <v>0</v>
      </c>
      <c r="L188" s="234">
        <v>0</v>
      </c>
      <c r="M188" s="236">
        <f t="shared" ref="M188:M191" si="156">SUM(H188, K188, L188)</f>
        <v>0</v>
      </c>
      <c r="N188" s="223"/>
      <c r="P188" s="522">
        <v>0</v>
      </c>
      <c r="Q188" s="496"/>
      <c r="R188" s="496" t="s">
        <v>20</v>
      </c>
      <c r="S188" s="496"/>
      <c r="T188" s="409"/>
      <c r="U188" s="162">
        <f t="shared" si="150"/>
        <v>0</v>
      </c>
      <c r="V188" s="234">
        <v>0</v>
      </c>
      <c r="W188" s="234">
        <v>0</v>
      </c>
      <c r="X188" s="295">
        <f t="shared" ref="X188:X191" si="157">SUM(V188:W188)</f>
        <v>0</v>
      </c>
      <c r="Y188" s="234">
        <v>0</v>
      </c>
      <c r="Z188" s="234">
        <v>0</v>
      </c>
      <c r="AA188" s="295">
        <f t="shared" ref="AA188:AA191" si="158">SUM(Y188:Z188)</f>
        <v>0</v>
      </c>
      <c r="AB188" s="234">
        <v>0</v>
      </c>
      <c r="AC188" s="295">
        <f t="shared" ref="AC188:AC191" si="159">SUM(X188, AA188, AB188)</f>
        <v>0</v>
      </c>
      <c r="AD188" s="296">
        <f t="shared" si="151"/>
        <v>0</v>
      </c>
      <c r="AE188" s="223"/>
      <c r="AG188" s="522">
        <v>0</v>
      </c>
      <c r="AH188" s="496"/>
      <c r="AI188" s="496" t="s">
        <v>20</v>
      </c>
      <c r="AJ188" s="496"/>
      <c r="AK188" s="409"/>
      <c r="AL188" s="307">
        <f t="shared" si="152"/>
        <v>0</v>
      </c>
      <c r="AM188" s="234">
        <v>0</v>
      </c>
      <c r="AN188" s="234">
        <v>0</v>
      </c>
      <c r="AO188" s="277">
        <f t="shared" ref="AO188:AO191" si="160">SUM(AM188:AN188)</f>
        <v>0</v>
      </c>
      <c r="AP188" s="234">
        <v>0</v>
      </c>
      <c r="AQ188" s="234">
        <v>0</v>
      </c>
      <c r="AR188" s="277">
        <f t="shared" ref="AR188:AR191" si="161">SUM(AP188:AQ188)</f>
        <v>0</v>
      </c>
      <c r="AS188" s="234">
        <v>0</v>
      </c>
      <c r="AT188" s="277">
        <f t="shared" ref="AT188:AT191" si="162">SUM(AO188, AR188, AS188)</f>
        <v>0</v>
      </c>
      <c r="AU188" s="278">
        <f t="shared" si="153"/>
        <v>0</v>
      </c>
    </row>
    <row r="189" spans="1:48" x14ac:dyDescent="0.35">
      <c r="A189" s="495">
        <v>0</v>
      </c>
      <c r="B189" s="491"/>
      <c r="C189" s="496" t="s">
        <v>21</v>
      </c>
      <c r="D189" s="496"/>
      <c r="E189" s="409"/>
      <c r="F189" s="234">
        <v>0</v>
      </c>
      <c r="G189" s="234">
        <v>0</v>
      </c>
      <c r="H189" s="235">
        <f>SUM(F189:G189)</f>
        <v>0</v>
      </c>
      <c r="I189" s="234">
        <v>0</v>
      </c>
      <c r="J189" s="234">
        <v>0</v>
      </c>
      <c r="K189" s="235">
        <f t="shared" si="155"/>
        <v>0</v>
      </c>
      <c r="L189" s="234">
        <v>0</v>
      </c>
      <c r="M189" s="236">
        <f t="shared" si="156"/>
        <v>0</v>
      </c>
      <c r="N189" s="223"/>
      <c r="P189" s="522">
        <v>0</v>
      </c>
      <c r="Q189" s="496"/>
      <c r="R189" s="496" t="s">
        <v>21</v>
      </c>
      <c r="S189" s="496"/>
      <c r="T189" s="409"/>
      <c r="U189" s="162">
        <f t="shared" si="150"/>
        <v>0</v>
      </c>
      <c r="V189" s="234">
        <v>0</v>
      </c>
      <c r="W189" s="234">
        <v>0</v>
      </c>
      <c r="X189" s="295">
        <f t="shared" si="157"/>
        <v>0</v>
      </c>
      <c r="Y189" s="234">
        <v>0</v>
      </c>
      <c r="Z189" s="234">
        <v>0</v>
      </c>
      <c r="AA189" s="295">
        <f t="shared" si="158"/>
        <v>0</v>
      </c>
      <c r="AB189" s="234">
        <v>0</v>
      </c>
      <c r="AC189" s="295">
        <f t="shared" si="159"/>
        <v>0</v>
      </c>
      <c r="AD189" s="296">
        <f t="shared" si="151"/>
        <v>0</v>
      </c>
      <c r="AE189" s="223"/>
      <c r="AG189" s="522">
        <v>0</v>
      </c>
      <c r="AH189" s="496"/>
      <c r="AI189" s="496" t="s">
        <v>21</v>
      </c>
      <c r="AJ189" s="496"/>
      <c r="AK189" s="409"/>
      <c r="AL189" s="307">
        <f t="shared" si="152"/>
        <v>0</v>
      </c>
      <c r="AM189" s="234">
        <v>0</v>
      </c>
      <c r="AN189" s="234">
        <v>0</v>
      </c>
      <c r="AO189" s="277">
        <f t="shared" si="160"/>
        <v>0</v>
      </c>
      <c r="AP189" s="234">
        <v>0</v>
      </c>
      <c r="AQ189" s="234">
        <v>0</v>
      </c>
      <c r="AR189" s="277">
        <f t="shared" si="161"/>
        <v>0</v>
      </c>
      <c r="AS189" s="234">
        <v>0</v>
      </c>
      <c r="AT189" s="277">
        <f t="shared" si="162"/>
        <v>0</v>
      </c>
      <c r="AU189" s="278">
        <f t="shared" si="153"/>
        <v>0</v>
      </c>
    </row>
    <row r="190" spans="1:48" x14ac:dyDescent="0.35">
      <c r="A190" s="495">
        <v>0</v>
      </c>
      <c r="B190" s="491"/>
      <c r="C190" s="496" t="s">
        <v>22</v>
      </c>
      <c r="D190" s="496"/>
      <c r="E190" s="409"/>
      <c r="F190" s="234">
        <v>0</v>
      </c>
      <c r="G190" s="234">
        <v>0</v>
      </c>
      <c r="H190" s="235">
        <f t="shared" si="154"/>
        <v>0</v>
      </c>
      <c r="I190" s="234">
        <v>0</v>
      </c>
      <c r="J190" s="234">
        <v>0</v>
      </c>
      <c r="K190" s="235">
        <f t="shared" si="155"/>
        <v>0</v>
      </c>
      <c r="L190" s="234">
        <v>0</v>
      </c>
      <c r="M190" s="236">
        <f t="shared" si="156"/>
        <v>0</v>
      </c>
      <c r="N190" s="223"/>
      <c r="P190" s="522">
        <v>0</v>
      </c>
      <c r="Q190" s="496"/>
      <c r="R190" s="496" t="s">
        <v>22</v>
      </c>
      <c r="S190" s="496"/>
      <c r="T190" s="409"/>
      <c r="U190" s="162">
        <f t="shared" si="150"/>
        <v>0</v>
      </c>
      <c r="V190" s="234">
        <v>0</v>
      </c>
      <c r="W190" s="234">
        <v>0</v>
      </c>
      <c r="X190" s="295">
        <f t="shared" si="157"/>
        <v>0</v>
      </c>
      <c r="Y190" s="234">
        <v>0</v>
      </c>
      <c r="Z190" s="234">
        <v>0</v>
      </c>
      <c r="AA190" s="295">
        <f t="shared" si="158"/>
        <v>0</v>
      </c>
      <c r="AB190" s="234">
        <v>0</v>
      </c>
      <c r="AC190" s="295">
        <f t="shared" si="159"/>
        <v>0</v>
      </c>
      <c r="AD190" s="296">
        <f t="shared" si="151"/>
        <v>0</v>
      </c>
      <c r="AE190" s="223"/>
      <c r="AG190" s="522">
        <v>0</v>
      </c>
      <c r="AH190" s="496"/>
      <c r="AI190" s="496" t="s">
        <v>22</v>
      </c>
      <c r="AJ190" s="496"/>
      <c r="AK190" s="409"/>
      <c r="AL190" s="307">
        <f t="shared" si="152"/>
        <v>0</v>
      </c>
      <c r="AM190" s="234">
        <v>0</v>
      </c>
      <c r="AN190" s="234">
        <v>0</v>
      </c>
      <c r="AO190" s="277">
        <f t="shared" si="160"/>
        <v>0</v>
      </c>
      <c r="AP190" s="234">
        <v>0</v>
      </c>
      <c r="AQ190" s="234">
        <v>0</v>
      </c>
      <c r="AR190" s="277">
        <f t="shared" si="161"/>
        <v>0</v>
      </c>
      <c r="AS190" s="234">
        <v>0</v>
      </c>
      <c r="AT190" s="277">
        <f t="shared" si="162"/>
        <v>0</v>
      </c>
      <c r="AU190" s="278">
        <f>IF($S$233&lt;&gt;0, AC190+AL190-AT190, M190+AL190-AT190)</f>
        <v>0</v>
      </c>
    </row>
    <row r="191" spans="1:48" x14ac:dyDescent="0.35">
      <c r="A191" s="495">
        <v>0</v>
      </c>
      <c r="B191" s="491"/>
      <c r="C191" s="491" t="s">
        <v>23</v>
      </c>
      <c r="D191" s="491"/>
      <c r="E191" s="409"/>
      <c r="F191" s="234">
        <v>0</v>
      </c>
      <c r="G191" s="234">
        <v>0</v>
      </c>
      <c r="H191" s="235">
        <f t="shared" si="154"/>
        <v>0</v>
      </c>
      <c r="I191" s="234">
        <v>0</v>
      </c>
      <c r="J191" s="234">
        <v>0</v>
      </c>
      <c r="K191" s="235">
        <f t="shared" si="155"/>
        <v>0</v>
      </c>
      <c r="L191" s="234">
        <v>0</v>
      </c>
      <c r="M191" s="236">
        <f t="shared" si="156"/>
        <v>0</v>
      </c>
      <c r="N191" s="223"/>
      <c r="P191" s="522">
        <v>0</v>
      </c>
      <c r="Q191" s="496"/>
      <c r="R191" s="496" t="s">
        <v>23</v>
      </c>
      <c r="S191" s="496"/>
      <c r="T191" s="409"/>
      <c r="U191" s="162">
        <f t="shared" si="150"/>
        <v>0</v>
      </c>
      <c r="V191" s="234">
        <v>0</v>
      </c>
      <c r="W191" s="234">
        <v>0</v>
      </c>
      <c r="X191" s="295">
        <f t="shared" si="157"/>
        <v>0</v>
      </c>
      <c r="Y191" s="234">
        <v>0</v>
      </c>
      <c r="Z191" s="234">
        <v>0</v>
      </c>
      <c r="AA191" s="295">
        <f t="shared" si="158"/>
        <v>0</v>
      </c>
      <c r="AB191" s="234">
        <v>0</v>
      </c>
      <c r="AC191" s="295">
        <f t="shared" si="159"/>
        <v>0</v>
      </c>
      <c r="AD191" s="296">
        <f t="shared" si="151"/>
        <v>0</v>
      </c>
      <c r="AE191" s="223"/>
      <c r="AG191" s="522">
        <v>0</v>
      </c>
      <c r="AH191" s="496"/>
      <c r="AI191" s="496" t="s">
        <v>23</v>
      </c>
      <c r="AJ191" s="496"/>
      <c r="AK191" s="409"/>
      <c r="AL191" s="307">
        <f t="shared" si="152"/>
        <v>0</v>
      </c>
      <c r="AM191" s="234">
        <v>0</v>
      </c>
      <c r="AN191" s="234">
        <v>0</v>
      </c>
      <c r="AO191" s="277">
        <f t="shared" si="160"/>
        <v>0</v>
      </c>
      <c r="AP191" s="234">
        <v>0</v>
      </c>
      <c r="AQ191" s="234">
        <v>0</v>
      </c>
      <c r="AR191" s="277">
        <f t="shared" si="161"/>
        <v>0</v>
      </c>
      <c r="AS191" s="234">
        <v>0</v>
      </c>
      <c r="AT191" s="277">
        <f t="shared" si="162"/>
        <v>0</v>
      </c>
      <c r="AU191" s="278">
        <f t="shared" si="153"/>
        <v>0</v>
      </c>
    </row>
    <row r="192" spans="1:48" ht="16" thickBot="1" x14ac:dyDescent="0.4">
      <c r="A192" s="410" t="s">
        <v>181</v>
      </c>
      <c r="B192" s="411"/>
      <c r="C192" s="497">
        <f>SUM(A187:B191)</f>
        <v>0</v>
      </c>
      <c r="D192" s="497"/>
      <c r="E192" s="411"/>
      <c r="F192" s="250">
        <f>SUM(F187:F191)</f>
        <v>0</v>
      </c>
      <c r="G192" s="250">
        <f t="shared" ref="G192:L192" si="163">SUM(G187:G191)</f>
        <v>0</v>
      </c>
      <c r="H192" s="250">
        <f t="shared" si="163"/>
        <v>0</v>
      </c>
      <c r="I192" s="250">
        <f t="shared" si="163"/>
        <v>0</v>
      </c>
      <c r="J192" s="250">
        <f t="shared" si="163"/>
        <v>0</v>
      </c>
      <c r="K192" s="250">
        <f t="shared" si="163"/>
        <v>0</v>
      </c>
      <c r="L192" s="250">
        <f t="shared" si="163"/>
        <v>0</v>
      </c>
      <c r="M192" s="237">
        <f>SUM(M187:M191)</f>
        <v>0</v>
      </c>
      <c r="N192" s="223"/>
      <c r="P192" s="410" t="s">
        <v>181</v>
      </c>
      <c r="Q192" s="411"/>
      <c r="R192" s="498">
        <f>SUM(P187:Q191)</f>
        <v>0</v>
      </c>
      <c r="S192" s="498"/>
      <c r="T192" s="421"/>
      <c r="U192" s="339">
        <f t="shared" si="150"/>
        <v>0</v>
      </c>
      <c r="V192" s="293">
        <f>SUM(V187:V191)</f>
        <v>0</v>
      </c>
      <c r="W192" s="293">
        <f t="shared" ref="W192:AB192" si="164">SUM(W187:W191)</f>
        <v>0</v>
      </c>
      <c r="X192" s="293">
        <f t="shared" si="164"/>
        <v>0</v>
      </c>
      <c r="Y192" s="293">
        <f t="shared" si="164"/>
        <v>0</v>
      </c>
      <c r="Z192" s="293">
        <f t="shared" si="164"/>
        <v>0</v>
      </c>
      <c r="AA192" s="293">
        <f t="shared" si="164"/>
        <v>0</v>
      </c>
      <c r="AB192" s="293">
        <f t="shared" si="164"/>
        <v>0</v>
      </c>
      <c r="AC192" s="293">
        <f>SUM(AC187:AC191)</f>
        <v>0</v>
      </c>
      <c r="AD192" s="294">
        <f>SUM(AD187:AD191)</f>
        <v>0</v>
      </c>
      <c r="AE192" s="223"/>
      <c r="AG192" s="410" t="s">
        <v>181</v>
      </c>
      <c r="AH192" s="411"/>
      <c r="AI192" s="543">
        <f>SUM(AG187:AH191)</f>
        <v>0</v>
      </c>
      <c r="AJ192" s="543"/>
      <c r="AK192" s="421"/>
      <c r="AL192" s="337">
        <f t="shared" si="152"/>
        <v>0</v>
      </c>
      <c r="AM192" s="275">
        <f>SUM(AM187:AM191)</f>
        <v>0</v>
      </c>
      <c r="AN192" s="275">
        <f t="shared" ref="AN192:AT192" si="165">SUM(AN187:AN191)</f>
        <v>0</v>
      </c>
      <c r="AO192" s="275">
        <f t="shared" si="165"/>
        <v>0</v>
      </c>
      <c r="AP192" s="275">
        <f t="shared" si="165"/>
        <v>0</v>
      </c>
      <c r="AQ192" s="275">
        <f t="shared" si="165"/>
        <v>0</v>
      </c>
      <c r="AR192" s="275">
        <f t="shared" si="165"/>
        <v>0</v>
      </c>
      <c r="AS192" s="275">
        <f t="shared" si="165"/>
        <v>0</v>
      </c>
      <c r="AT192" s="275">
        <f t="shared" si="165"/>
        <v>0</v>
      </c>
      <c r="AU192" s="276">
        <f t="shared" si="153"/>
        <v>0</v>
      </c>
    </row>
    <row r="193" spans="1:47" s="358" customFormat="1" ht="3.75" customHeight="1" thickBot="1" x14ac:dyDescent="0.4">
      <c r="A193" s="499"/>
      <c r="B193" s="499"/>
      <c r="C193" s="499"/>
      <c r="D193" s="499"/>
      <c r="E193" s="499"/>
      <c r="F193" s="499"/>
      <c r="G193" s="499"/>
      <c r="H193" s="499"/>
      <c r="I193" s="499"/>
      <c r="J193" s="499"/>
      <c r="K193" s="499"/>
      <c r="L193" s="499"/>
      <c r="M193" s="499"/>
      <c r="N193" s="223"/>
      <c r="P193" s="499"/>
      <c r="Q193" s="499"/>
      <c r="R193" s="499"/>
      <c r="S193" s="499"/>
      <c r="T193" s="499"/>
      <c r="U193" s="499"/>
      <c r="V193" s="499"/>
      <c r="W193" s="499"/>
      <c r="X193" s="499"/>
      <c r="Y193" s="499"/>
      <c r="Z193" s="499"/>
      <c r="AA193" s="499"/>
      <c r="AB193" s="499"/>
      <c r="AC193" s="499"/>
      <c r="AD193" s="499"/>
      <c r="AE193" s="223"/>
      <c r="AG193" s="499"/>
      <c r="AH193" s="499"/>
      <c r="AI193" s="499"/>
      <c r="AJ193" s="499"/>
      <c r="AK193" s="499"/>
      <c r="AL193" s="499"/>
      <c r="AM193" s="499"/>
      <c r="AN193" s="499"/>
      <c r="AO193" s="499"/>
      <c r="AP193" s="499"/>
      <c r="AQ193" s="499"/>
      <c r="AR193" s="499"/>
      <c r="AS193" s="499"/>
      <c r="AT193" s="499"/>
      <c r="AU193" s="499"/>
    </row>
    <row r="194" spans="1:47" ht="16" thickBot="1" x14ac:dyDescent="0.4">
      <c r="A194" s="500" t="s">
        <v>187</v>
      </c>
      <c r="B194" s="501"/>
      <c r="C194" s="501"/>
      <c r="D194" s="501"/>
      <c r="E194" s="501"/>
      <c r="F194" s="241">
        <f>SUM(F192, F183)</f>
        <v>0</v>
      </c>
      <c r="G194" s="241">
        <f t="shared" ref="G194:L194" si="166">SUM(G192, G183)</f>
        <v>0</v>
      </c>
      <c r="H194" s="241">
        <f>SUM(H192, H183)</f>
        <v>0</v>
      </c>
      <c r="I194" s="241">
        <f t="shared" si="166"/>
        <v>0</v>
      </c>
      <c r="J194" s="241">
        <f t="shared" si="166"/>
        <v>0</v>
      </c>
      <c r="K194" s="241">
        <f>SUM(K192, K183)</f>
        <v>0</v>
      </c>
      <c r="L194" s="241">
        <f t="shared" si="166"/>
        <v>0</v>
      </c>
      <c r="M194" s="240">
        <f>SUM(M192, M183)</f>
        <v>0</v>
      </c>
      <c r="N194" s="223"/>
      <c r="P194" s="500" t="s">
        <v>187</v>
      </c>
      <c r="Q194" s="501"/>
      <c r="R194" s="501"/>
      <c r="S194" s="501"/>
      <c r="T194" s="501"/>
      <c r="U194" s="340">
        <f t="shared" si="150"/>
        <v>0</v>
      </c>
      <c r="V194" s="297">
        <f>SUM(V192, V183)</f>
        <v>0</v>
      </c>
      <c r="W194" s="297">
        <f t="shared" ref="W194" si="167">SUM(W192, W183)</f>
        <v>0</v>
      </c>
      <c r="X194" s="297">
        <f>SUM(X192, X183)</f>
        <v>0</v>
      </c>
      <c r="Y194" s="297">
        <f t="shared" ref="Y194:AB194" si="168">SUM(Y192, Y183)</f>
        <v>0</v>
      </c>
      <c r="Z194" s="297">
        <f t="shared" si="168"/>
        <v>0</v>
      </c>
      <c r="AA194" s="297">
        <f t="shared" si="168"/>
        <v>0</v>
      </c>
      <c r="AB194" s="297">
        <f t="shared" si="168"/>
        <v>0</v>
      </c>
      <c r="AC194" s="297">
        <f>SUM(AC192, AC183)</f>
        <v>0</v>
      </c>
      <c r="AD194" s="298">
        <f>SUM(AD192, AD183)</f>
        <v>0</v>
      </c>
      <c r="AE194" s="223"/>
      <c r="AG194" s="500" t="s">
        <v>187</v>
      </c>
      <c r="AH194" s="501"/>
      <c r="AI194" s="501"/>
      <c r="AJ194" s="501"/>
      <c r="AK194" s="501"/>
      <c r="AL194" s="338">
        <f t="shared" si="152"/>
        <v>0</v>
      </c>
      <c r="AM194" s="279">
        <f>SUM(AM192, AM183)</f>
        <v>0</v>
      </c>
      <c r="AN194" s="279">
        <f t="shared" ref="AN194" si="169">SUM(AN192, AN183)</f>
        <v>0</v>
      </c>
      <c r="AO194" s="279">
        <f>SUM(AO192, AO183)</f>
        <v>0</v>
      </c>
      <c r="AP194" s="279">
        <f t="shared" ref="AP194:AT194" si="170">SUM(AP192, AP183)</f>
        <v>0</v>
      </c>
      <c r="AQ194" s="279">
        <f t="shared" si="170"/>
        <v>0</v>
      </c>
      <c r="AR194" s="279">
        <f t="shared" si="170"/>
        <v>0</v>
      </c>
      <c r="AS194" s="279">
        <f t="shared" si="170"/>
        <v>0</v>
      </c>
      <c r="AT194" s="279">
        <f t="shared" si="170"/>
        <v>0</v>
      </c>
      <c r="AU194" s="280">
        <f>IF($S$233&lt;&gt;0, AC194+AL194-AT194, M194+AL194-AT194)</f>
        <v>0</v>
      </c>
    </row>
    <row r="195" spans="1:47" ht="16" thickBot="1" x14ac:dyDescent="0.4">
      <c r="F195" s="357"/>
      <c r="G195" s="357"/>
      <c r="AE195" s="358"/>
    </row>
    <row r="196" spans="1:47" s="242" customFormat="1" x14ac:dyDescent="0.35">
      <c r="A196" s="502" t="s">
        <v>98</v>
      </c>
      <c r="B196" s="503"/>
      <c r="C196" s="503"/>
      <c r="D196" s="503"/>
      <c r="E196" s="503"/>
      <c r="F196" s="503"/>
      <c r="G196" s="503"/>
      <c r="H196" s="503"/>
      <c r="I196" s="503"/>
      <c r="J196" s="503"/>
      <c r="K196" s="503"/>
      <c r="L196" s="503"/>
      <c r="M196" s="518"/>
      <c r="N196" s="413"/>
      <c r="P196" s="502" t="s">
        <v>98</v>
      </c>
      <c r="Q196" s="503"/>
      <c r="R196" s="503"/>
      <c r="S196" s="503"/>
      <c r="T196" s="503"/>
      <c r="U196" s="503"/>
      <c r="V196" s="503"/>
      <c r="W196" s="503"/>
      <c r="X196" s="503"/>
      <c r="Y196" s="503"/>
      <c r="Z196" s="503"/>
      <c r="AA196" s="503"/>
      <c r="AB196" s="503"/>
      <c r="AC196" s="503"/>
      <c r="AD196" s="418"/>
      <c r="AE196" s="413"/>
      <c r="AG196" s="502" t="s">
        <v>98</v>
      </c>
      <c r="AH196" s="503"/>
      <c r="AI196" s="503"/>
      <c r="AJ196" s="503"/>
      <c r="AK196" s="503"/>
      <c r="AL196" s="503"/>
      <c r="AM196" s="503"/>
      <c r="AN196" s="503"/>
      <c r="AO196" s="503"/>
      <c r="AP196" s="503"/>
      <c r="AQ196" s="503"/>
      <c r="AR196" s="503"/>
      <c r="AS196" s="503"/>
      <c r="AT196" s="503"/>
      <c r="AU196" s="418"/>
    </row>
    <row r="197" spans="1:47" s="242" customFormat="1" x14ac:dyDescent="0.35">
      <c r="A197" s="530" t="s">
        <v>24</v>
      </c>
      <c r="B197" s="531"/>
      <c r="C197" s="531"/>
      <c r="D197" s="531"/>
      <c r="E197" s="531"/>
      <c r="F197" s="531"/>
      <c r="G197" s="531"/>
      <c r="H197" s="531"/>
      <c r="I197" s="531"/>
      <c r="J197" s="424" t="s">
        <v>17</v>
      </c>
      <c r="K197" s="424" t="s">
        <v>15</v>
      </c>
      <c r="L197" s="424" t="s">
        <v>16</v>
      </c>
      <c r="M197" s="259" t="s">
        <v>18</v>
      </c>
      <c r="N197" s="413"/>
      <c r="P197" s="530" t="s">
        <v>24</v>
      </c>
      <c r="Q197" s="531"/>
      <c r="R197" s="531"/>
      <c r="S197" s="531"/>
      <c r="T197" s="531"/>
      <c r="U197" s="531"/>
      <c r="V197" s="531"/>
      <c r="W197" s="531"/>
      <c r="X197" s="531"/>
      <c r="Y197" s="422" t="s">
        <v>111</v>
      </c>
      <c r="Z197" s="328" t="s">
        <v>77</v>
      </c>
      <c r="AA197" s="424" t="s">
        <v>15</v>
      </c>
      <c r="AB197" s="424" t="s">
        <v>16</v>
      </c>
      <c r="AC197" s="422" t="s">
        <v>18</v>
      </c>
      <c r="AD197" s="267" t="s">
        <v>114</v>
      </c>
      <c r="AE197" s="413"/>
      <c r="AG197" s="530" t="s">
        <v>24</v>
      </c>
      <c r="AH197" s="531"/>
      <c r="AI197" s="531"/>
      <c r="AJ197" s="531"/>
      <c r="AK197" s="531"/>
      <c r="AL197" s="531"/>
      <c r="AM197" s="531"/>
      <c r="AN197" s="531"/>
      <c r="AO197" s="531"/>
      <c r="AP197" s="422" t="s">
        <v>111</v>
      </c>
      <c r="AQ197" s="328" t="s">
        <v>211</v>
      </c>
      <c r="AR197" s="424" t="s">
        <v>15</v>
      </c>
      <c r="AS197" s="424" t="s">
        <v>16</v>
      </c>
      <c r="AT197" s="422" t="s">
        <v>213</v>
      </c>
      <c r="AU197" s="267" t="s">
        <v>260</v>
      </c>
    </row>
    <row r="198" spans="1:47" x14ac:dyDescent="0.35">
      <c r="A198" s="415">
        <v>1</v>
      </c>
      <c r="B198" s="491"/>
      <c r="C198" s="491"/>
      <c r="D198" s="491"/>
      <c r="E198" s="491"/>
      <c r="F198" s="491"/>
      <c r="G198" s="491"/>
      <c r="H198" s="491"/>
      <c r="I198" s="491"/>
      <c r="J198" s="234">
        <v>0</v>
      </c>
      <c r="K198" s="234">
        <v>0</v>
      </c>
      <c r="L198" s="234">
        <v>0</v>
      </c>
      <c r="M198" s="236">
        <f>SUM(J198:L198)</f>
        <v>0</v>
      </c>
      <c r="N198" s="223"/>
      <c r="P198" s="415">
        <v>1</v>
      </c>
      <c r="Q198" s="491"/>
      <c r="R198" s="491"/>
      <c r="S198" s="491"/>
      <c r="T198" s="491"/>
      <c r="U198" s="491"/>
      <c r="V198" s="491"/>
      <c r="W198" s="491"/>
      <c r="X198" s="491"/>
      <c r="Y198" s="164">
        <f>AU118</f>
        <v>0</v>
      </c>
      <c r="Z198" s="234">
        <v>0</v>
      </c>
      <c r="AA198" s="234">
        <v>0</v>
      </c>
      <c r="AB198" s="234">
        <v>0</v>
      </c>
      <c r="AC198" s="295">
        <f>SUM(Z198:AB198)</f>
        <v>0</v>
      </c>
      <c r="AD198" s="296">
        <f t="shared" ref="AD198:AD200" si="171">M198-AC198</f>
        <v>0</v>
      </c>
      <c r="AE198" s="223"/>
      <c r="AG198" s="415">
        <v>1</v>
      </c>
      <c r="AH198" s="491"/>
      <c r="AI198" s="491"/>
      <c r="AJ198" s="491"/>
      <c r="AK198" s="491"/>
      <c r="AL198" s="491"/>
      <c r="AM198" s="491"/>
      <c r="AN198" s="491"/>
      <c r="AO198" s="491"/>
      <c r="AP198" s="305">
        <f>AU118</f>
        <v>0</v>
      </c>
      <c r="AQ198" s="234">
        <v>0</v>
      </c>
      <c r="AR198" s="234">
        <v>0</v>
      </c>
      <c r="AS198" s="234">
        <v>0</v>
      </c>
      <c r="AT198" s="277">
        <f>SUM(AQ198:AS198)</f>
        <v>0</v>
      </c>
      <c r="AU198" s="278">
        <f>IF($S$233&lt;&gt;0, AC198+AP198-AT198, M198+AP198-AT198)</f>
        <v>0</v>
      </c>
    </row>
    <row r="199" spans="1:47" x14ac:dyDescent="0.35">
      <c r="A199" s="415">
        <v>2</v>
      </c>
      <c r="B199" s="492"/>
      <c r="C199" s="492"/>
      <c r="D199" s="492"/>
      <c r="E199" s="492"/>
      <c r="F199" s="492"/>
      <c r="G199" s="492"/>
      <c r="H199" s="492"/>
      <c r="I199" s="492"/>
      <c r="J199" s="234">
        <v>0</v>
      </c>
      <c r="K199" s="234">
        <v>0</v>
      </c>
      <c r="L199" s="234">
        <v>0</v>
      </c>
      <c r="M199" s="236">
        <f>SUM(J199:L199)</f>
        <v>0</v>
      </c>
      <c r="N199" s="223"/>
      <c r="P199" s="415">
        <v>2</v>
      </c>
      <c r="Q199" s="492"/>
      <c r="R199" s="492"/>
      <c r="S199" s="492"/>
      <c r="T199" s="492"/>
      <c r="U199" s="492"/>
      <c r="V199" s="492"/>
      <c r="W199" s="492"/>
      <c r="X199" s="492"/>
      <c r="Y199" s="164">
        <f t="shared" ref="Y199:Y201" si="172">AU119</f>
        <v>0</v>
      </c>
      <c r="Z199" s="234">
        <v>0</v>
      </c>
      <c r="AA199" s="234">
        <v>0</v>
      </c>
      <c r="AB199" s="234">
        <v>0</v>
      </c>
      <c r="AC199" s="295">
        <f t="shared" ref="AC199:AC200" si="173">SUM(Z199:AB199)</f>
        <v>0</v>
      </c>
      <c r="AD199" s="296">
        <f t="shared" si="171"/>
        <v>0</v>
      </c>
      <c r="AE199" s="223"/>
      <c r="AG199" s="415">
        <v>2</v>
      </c>
      <c r="AH199" s="492"/>
      <c r="AI199" s="492"/>
      <c r="AJ199" s="492"/>
      <c r="AK199" s="492"/>
      <c r="AL199" s="492"/>
      <c r="AM199" s="492"/>
      <c r="AN199" s="492"/>
      <c r="AO199" s="492"/>
      <c r="AP199" s="305">
        <f t="shared" ref="AP199:AP201" si="174">AU119</f>
        <v>0</v>
      </c>
      <c r="AQ199" s="234">
        <v>0</v>
      </c>
      <c r="AR199" s="234">
        <v>0</v>
      </c>
      <c r="AS199" s="234">
        <v>0</v>
      </c>
      <c r="AT199" s="277">
        <f t="shared" ref="AT199:AT200" si="175">SUM(AQ199:AS199)</f>
        <v>0</v>
      </c>
      <c r="AU199" s="278">
        <f t="shared" ref="AU199:AU201" si="176">IF($S$233&lt;&gt;0, AC199+AP199-AT199, M199+AP199-AT199)</f>
        <v>0</v>
      </c>
    </row>
    <row r="200" spans="1:47" x14ac:dyDescent="0.35">
      <c r="A200" s="415">
        <v>3</v>
      </c>
      <c r="B200" s="492"/>
      <c r="C200" s="492"/>
      <c r="D200" s="492"/>
      <c r="E200" s="492"/>
      <c r="F200" s="492"/>
      <c r="G200" s="492"/>
      <c r="H200" s="492"/>
      <c r="I200" s="492"/>
      <c r="J200" s="234">
        <v>0</v>
      </c>
      <c r="K200" s="234">
        <v>0</v>
      </c>
      <c r="L200" s="234">
        <v>0</v>
      </c>
      <c r="M200" s="236">
        <f t="shared" ref="M200:M219" si="177">SUM(J200:L200)</f>
        <v>0</v>
      </c>
      <c r="N200" s="223"/>
      <c r="P200" s="415">
        <v>3</v>
      </c>
      <c r="Q200" s="492"/>
      <c r="R200" s="492"/>
      <c r="S200" s="492"/>
      <c r="T200" s="492"/>
      <c r="U200" s="492"/>
      <c r="V200" s="492"/>
      <c r="W200" s="492"/>
      <c r="X200" s="492"/>
      <c r="Y200" s="164">
        <f t="shared" si="172"/>
        <v>0</v>
      </c>
      <c r="Z200" s="234">
        <v>0</v>
      </c>
      <c r="AA200" s="234">
        <v>0</v>
      </c>
      <c r="AB200" s="234">
        <v>0</v>
      </c>
      <c r="AC200" s="295">
        <f t="shared" si="173"/>
        <v>0</v>
      </c>
      <c r="AD200" s="296">
        <f t="shared" si="171"/>
        <v>0</v>
      </c>
      <c r="AE200" s="223"/>
      <c r="AG200" s="415">
        <v>3</v>
      </c>
      <c r="AH200" s="492"/>
      <c r="AI200" s="492"/>
      <c r="AJ200" s="492"/>
      <c r="AK200" s="492"/>
      <c r="AL200" s="492"/>
      <c r="AM200" s="492"/>
      <c r="AN200" s="492"/>
      <c r="AO200" s="492"/>
      <c r="AP200" s="305">
        <f t="shared" si="174"/>
        <v>0</v>
      </c>
      <c r="AQ200" s="234">
        <v>0</v>
      </c>
      <c r="AR200" s="234">
        <v>0</v>
      </c>
      <c r="AS200" s="234">
        <v>0</v>
      </c>
      <c r="AT200" s="277">
        <f t="shared" si="175"/>
        <v>0</v>
      </c>
      <c r="AU200" s="278">
        <f t="shared" si="176"/>
        <v>0</v>
      </c>
    </row>
    <row r="201" spans="1:47" ht="16" thickBot="1" x14ac:dyDescent="0.4">
      <c r="A201" s="504" t="s">
        <v>25</v>
      </c>
      <c r="B201" s="505"/>
      <c r="C201" s="505"/>
      <c r="D201" s="505"/>
      <c r="E201" s="505"/>
      <c r="F201" s="505"/>
      <c r="G201" s="505"/>
      <c r="H201" s="505"/>
      <c r="I201" s="505"/>
      <c r="J201" s="250">
        <f>SUM(J198:J200)</f>
        <v>0</v>
      </c>
      <c r="K201" s="250">
        <f t="shared" ref="K201:L201" si="178">SUM(K198:K200)</f>
        <v>0</v>
      </c>
      <c r="L201" s="250">
        <f t="shared" si="178"/>
        <v>0</v>
      </c>
      <c r="M201" s="237">
        <f t="shared" si="177"/>
        <v>0</v>
      </c>
      <c r="N201" s="223"/>
      <c r="P201" s="504" t="s">
        <v>25</v>
      </c>
      <c r="Q201" s="505"/>
      <c r="R201" s="505"/>
      <c r="S201" s="505"/>
      <c r="T201" s="505"/>
      <c r="U201" s="505"/>
      <c r="V201" s="505"/>
      <c r="W201" s="505"/>
      <c r="X201" s="505"/>
      <c r="Y201" s="200">
        <f t="shared" si="172"/>
        <v>0</v>
      </c>
      <c r="Z201" s="293">
        <f>SUM(Z198:Z200)</f>
        <v>0</v>
      </c>
      <c r="AA201" s="293">
        <f t="shared" ref="AA201:AD201" si="179">SUM(AA198:AA200)</f>
        <v>0</v>
      </c>
      <c r="AB201" s="293">
        <f t="shared" si="179"/>
        <v>0</v>
      </c>
      <c r="AC201" s="293">
        <f t="shared" si="179"/>
        <v>0</v>
      </c>
      <c r="AD201" s="294">
        <f t="shared" si="179"/>
        <v>0</v>
      </c>
      <c r="AE201" s="223"/>
      <c r="AG201" s="504" t="s">
        <v>25</v>
      </c>
      <c r="AH201" s="505"/>
      <c r="AI201" s="505"/>
      <c r="AJ201" s="505"/>
      <c r="AK201" s="505"/>
      <c r="AL201" s="505"/>
      <c r="AM201" s="505"/>
      <c r="AN201" s="505"/>
      <c r="AO201" s="505"/>
      <c r="AP201" s="306">
        <f t="shared" si="174"/>
        <v>0</v>
      </c>
      <c r="AQ201" s="275">
        <f>SUM(AQ198:AQ200)</f>
        <v>0</v>
      </c>
      <c r="AR201" s="275">
        <f t="shared" ref="AR201:AT201" si="180">SUM(AR198:AR200)</f>
        <v>0</v>
      </c>
      <c r="AS201" s="275">
        <f t="shared" si="180"/>
        <v>0</v>
      </c>
      <c r="AT201" s="275">
        <f t="shared" si="180"/>
        <v>0</v>
      </c>
      <c r="AU201" s="276">
        <f t="shared" si="176"/>
        <v>0</v>
      </c>
    </row>
    <row r="202" spans="1:47" s="358" customFormat="1" ht="3.75" customHeight="1" thickBot="1" x14ac:dyDescent="0.4">
      <c r="A202" s="413"/>
      <c r="B202" s="413"/>
      <c r="C202" s="413"/>
      <c r="D202" s="413"/>
      <c r="E202" s="413"/>
      <c r="F202" s="413"/>
      <c r="G202" s="413"/>
      <c r="H202" s="413"/>
      <c r="I202" s="413"/>
      <c r="J202" s="246"/>
      <c r="K202" s="246"/>
      <c r="L202" s="246"/>
      <c r="M202" s="246"/>
      <c r="N202" s="223"/>
      <c r="P202" s="413"/>
      <c r="Q202" s="413"/>
      <c r="R202" s="413"/>
      <c r="S202" s="413"/>
      <c r="T202" s="413"/>
      <c r="U202" s="413"/>
      <c r="V202" s="413"/>
      <c r="W202" s="413"/>
      <c r="X202" s="413"/>
      <c r="Y202" s="304"/>
      <c r="Z202" s="246"/>
      <c r="AA202" s="246"/>
      <c r="AB202" s="246"/>
      <c r="AC202" s="246"/>
      <c r="AD202" s="246"/>
      <c r="AE202" s="223"/>
      <c r="AG202" s="413"/>
      <c r="AH202" s="413"/>
      <c r="AI202" s="413"/>
      <c r="AJ202" s="413"/>
      <c r="AK202" s="413"/>
      <c r="AL202" s="413"/>
      <c r="AM202" s="413"/>
      <c r="AN202" s="413"/>
      <c r="AO202" s="413"/>
      <c r="AP202" s="304"/>
      <c r="AQ202" s="246"/>
      <c r="AR202" s="246"/>
      <c r="AS202" s="246"/>
      <c r="AT202" s="246"/>
      <c r="AU202" s="246"/>
    </row>
    <row r="203" spans="1:47" s="242" customFormat="1" x14ac:dyDescent="0.35">
      <c r="A203" s="502" t="s">
        <v>33</v>
      </c>
      <c r="B203" s="503"/>
      <c r="C203" s="503"/>
      <c r="D203" s="503"/>
      <c r="E203" s="503"/>
      <c r="F203" s="503"/>
      <c r="G203" s="503"/>
      <c r="H203" s="503"/>
      <c r="I203" s="503"/>
      <c r="J203" s="425" t="s">
        <v>17</v>
      </c>
      <c r="K203" s="425" t="s">
        <v>15</v>
      </c>
      <c r="L203" s="425" t="s">
        <v>16</v>
      </c>
      <c r="M203" s="418" t="s">
        <v>18</v>
      </c>
      <c r="N203" s="413"/>
      <c r="P203" s="502" t="s">
        <v>33</v>
      </c>
      <c r="Q203" s="503"/>
      <c r="R203" s="503"/>
      <c r="S203" s="503"/>
      <c r="T203" s="503"/>
      <c r="U203" s="503"/>
      <c r="V203" s="503"/>
      <c r="W203" s="503"/>
      <c r="X203" s="503"/>
      <c r="Y203" s="414" t="s">
        <v>111</v>
      </c>
      <c r="Z203" s="425" t="s">
        <v>77</v>
      </c>
      <c r="AA203" s="425" t="s">
        <v>15</v>
      </c>
      <c r="AB203" s="425" t="s">
        <v>16</v>
      </c>
      <c r="AC203" s="414" t="s">
        <v>18</v>
      </c>
      <c r="AD203" s="268" t="s">
        <v>114</v>
      </c>
      <c r="AE203" s="413"/>
      <c r="AG203" s="502" t="s">
        <v>33</v>
      </c>
      <c r="AH203" s="503"/>
      <c r="AI203" s="503"/>
      <c r="AJ203" s="503"/>
      <c r="AK203" s="503"/>
      <c r="AL203" s="503"/>
      <c r="AM203" s="503"/>
      <c r="AN203" s="503"/>
      <c r="AO203" s="503"/>
      <c r="AP203" s="414" t="s">
        <v>111</v>
      </c>
      <c r="AQ203" s="425" t="s">
        <v>211</v>
      </c>
      <c r="AR203" s="425" t="s">
        <v>15</v>
      </c>
      <c r="AS203" s="425" t="s">
        <v>16</v>
      </c>
      <c r="AT203" s="414" t="s">
        <v>213</v>
      </c>
      <c r="AU203" s="268" t="s">
        <v>260</v>
      </c>
    </row>
    <row r="204" spans="1:47" x14ac:dyDescent="0.35">
      <c r="A204" s="415">
        <v>1</v>
      </c>
      <c r="B204" s="492"/>
      <c r="C204" s="492"/>
      <c r="D204" s="492"/>
      <c r="E204" s="492"/>
      <c r="F204" s="492"/>
      <c r="G204" s="492"/>
      <c r="H204" s="492"/>
      <c r="I204" s="492"/>
      <c r="J204" s="234">
        <v>0</v>
      </c>
      <c r="K204" s="234">
        <v>0</v>
      </c>
      <c r="L204" s="234">
        <v>0</v>
      </c>
      <c r="M204" s="236">
        <f t="shared" si="177"/>
        <v>0</v>
      </c>
      <c r="N204" s="223"/>
      <c r="P204" s="415">
        <v>1</v>
      </c>
      <c r="Q204" s="492"/>
      <c r="R204" s="492"/>
      <c r="S204" s="492"/>
      <c r="T204" s="492"/>
      <c r="U204" s="492"/>
      <c r="V204" s="492"/>
      <c r="W204" s="492"/>
      <c r="X204" s="492"/>
      <c r="Y204" s="164">
        <f t="shared" ref="Y204:Y207" si="181">AU124</f>
        <v>0</v>
      </c>
      <c r="Z204" s="234">
        <v>0</v>
      </c>
      <c r="AA204" s="234">
        <v>0</v>
      </c>
      <c r="AB204" s="234">
        <v>0</v>
      </c>
      <c r="AC204" s="295">
        <f t="shared" ref="AC204:AC206" si="182">SUM(Z204:AB204)</f>
        <v>0</v>
      </c>
      <c r="AD204" s="296">
        <f t="shared" ref="AD204:AD206" si="183">M204-AC204</f>
        <v>0</v>
      </c>
      <c r="AE204" s="223"/>
      <c r="AG204" s="415">
        <v>1</v>
      </c>
      <c r="AH204" s="492"/>
      <c r="AI204" s="492"/>
      <c r="AJ204" s="492"/>
      <c r="AK204" s="492"/>
      <c r="AL204" s="492"/>
      <c r="AM204" s="492"/>
      <c r="AN204" s="492"/>
      <c r="AO204" s="492"/>
      <c r="AP204" s="305">
        <f t="shared" ref="AP204:AP207" si="184">AU124</f>
        <v>0</v>
      </c>
      <c r="AQ204" s="234">
        <v>0</v>
      </c>
      <c r="AR204" s="234">
        <v>0</v>
      </c>
      <c r="AS204" s="234">
        <v>0</v>
      </c>
      <c r="AT204" s="277">
        <f t="shared" ref="AT204:AT206" si="185">SUM(AQ204:AS204)</f>
        <v>0</v>
      </c>
      <c r="AU204" s="278">
        <f>IF($S$233&lt;&gt;0, AC204+AP204-AT204, M204+AP204-AT204)</f>
        <v>0</v>
      </c>
    </row>
    <row r="205" spans="1:47" x14ac:dyDescent="0.35">
      <c r="A205" s="415">
        <v>2</v>
      </c>
      <c r="B205" s="492"/>
      <c r="C205" s="492"/>
      <c r="D205" s="492"/>
      <c r="E205" s="492"/>
      <c r="F205" s="492"/>
      <c r="G205" s="492"/>
      <c r="H205" s="492"/>
      <c r="I205" s="492"/>
      <c r="J205" s="234">
        <v>0</v>
      </c>
      <c r="K205" s="234">
        <v>0</v>
      </c>
      <c r="L205" s="234">
        <v>0</v>
      </c>
      <c r="M205" s="236">
        <f t="shared" si="177"/>
        <v>0</v>
      </c>
      <c r="N205" s="223"/>
      <c r="P205" s="415">
        <v>2</v>
      </c>
      <c r="Q205" s="492"/>
      <c r="R205" s="492"/>
      <c r="S205" s="492"/>
      <c r="T205" s="492"/>
      <c r="U205" s="492"/>
      <c r="V205" s="492"/>
      <c r="W205" s="492"/>
      <c r="X205" s="492"/>
      <c r="Y205" s="164">
        <f t="shared" si="181"/>
        <v>0</v>
      </c>
      <c r="Z205" s="234">
        <v>0</v>
      </c>
      <c r="AA205" s="234">
        <v>0</v>
      </c>
      <c r="AB205" s="234">
        <v>0</v>
      </c>
      <c r="AC205" s="295">
        <f t="shared" si="182"/>
        <v>0</v>
      </c>
      <c r="AD205" s="296">
        <f t="shared" si="183"/>
        <v>0</v>
      </c>
      <c r="AE205" s="223"/>
      <c r="AG205" s="415">
        <v>2</v>
      </c>
      <c r="AH205" s="492"/>
      <c r="AI205" s="492"/>
      <c r="AJ205" s="492"/>
      <c r="AK205" s="492"/>
      <c r="AL205" s="492"/>
      <c r="AM205" s="492"/>
      <c r="AN205" s="492"/>
      <c r="AO205" s="492"/>
      <c r="AP205" s="305">
        <f t="shared" si="184"/>
        <v>0</v>
      </c>
      <c r="AQ205" s="234">
        <v>0</v>
      </c>
      <c r="AR205" s="234">
        <v>0</v>
      </c>
      <c r="AS205" s="234">
        <v>0</v>
      </c>
      <c r="AT205" s="277">
        <f t="shared" si="185"/>
        <v>0</v>
      </c>
      <c r="AU205" s="278">
        <f t="shared" ref="AU205:AU207" si="186">IF($S$233&lt;&gt;0, AC205+AP205-AT205, M205+AP205-AT205)</f>
        <v>0</v>
      </c>
    </row>
    <row r="206" spans="1:47" x14ac:dyDescent="0.35">
      <c r="A206" s="415">
        <v>3</v>
      </c>
      <c r="B206" s="492"/>
      <c r="C206" s="492"/>
      <c r="D206" s="492"/>
      <c r="E206" s="492"/>
      <c r="F206" s="492"/>
      <c r="G206" s="492"/>
      <c r="H206" s="492"/>
      <c r="I206" s="492"/>
      <c r="J206" s="234">
        <v>0</v>
      </c>
      <c r="K206" s="234">
        <v>0</v>
      </c>
      <c r="L206" s="234">
        <v>0</v>
      </c>
      <c r="M206" s="236">
        <f>SUM(J206:L206)</f>
        <v>0</v>
      </c>
      <c r="N206" s="223"/>
      <c r="P206" s="415">
        <v>3</v>
      </c>
      <c r="Q206" s="492"/>
      <c r="R206" s="492"/>
      <c r="S206" s="492"/>
      <c r="T206" s="492"/>
      <c r="U206" s="492"/>
      <c r="V206" s="492"/>
      <c r="W206" s="492"/>
      <c r="X206" s="492"/>
      <c r="Y206" s="164">
        <f t="shared" si="181"/>
        <v>0</v>
      </c>
      <c r="Z206" s="234">
        <v>0</v>
      </c>
      <c r="AA206" s="234">
        <v>0</v>
      </c>
      <c r="AB206" s="234">
        <v>0</v>
      </c>
      <c r="AC206" s="295">
        <f t="shared" si="182"/>
        <v>0</v>
      </c>
      <c r="AD206" s="296">
        <f t="shared" si="183"/>
        <v>0</v>
      </c>
      <c r="AE206" s="223"/>
      <c r="AG206" s="415">
        <v>3</v>
      </c>
      <c r="AH206" s="492"/>
      <c r="AI206" s="492"/>
      <c r="AJ206" s="492"/>
      <c r="AK206" s="492"/>
      <c r="AL206" s="492"/>
      <c r="AM206" s="492"/>
      <c r="AN206" s="492"/>
      <c r="AO206" s="492"/>
      <c r="AP206" s="305">
        <f t="shared" si="184"/>
        <v>0</v>
      </c>
      <c r="AQ206" s="234">
        <v>0</v>
      </c>
      <c r="AR206" s="234">
        <v>0</v>
      </c>
      <c r="AS206" s="234">
        <v>0</v>
      </c>
      <c r="AT206" s="277">
        <f t="shared" si="185"/>
        <v>0</v>
      </c>
      <c r="AU206" s="278">
        <f>IF($S$233&lt;&gt;0, AC206+AP206-AT206, M206+AP206-AT206)</f>
        <v>0</v>
      </c>
    </row>
    <row r="207" spans="1:47" ht="16" thickBot="1" x14ac:dyDescent="0.4">
      <c r="A207" s="504" t="s">
        <v>26</v>
      </c>
      <c r="B207" s="505"/>
      <c r="C207" s="505"/>
      <c r="D207" s="505"/>
      <c r="E207" s="505"/>
      <c r="F207" s="505"/>
      <c r="G207" s="505"/>
      <c r="H207" s="505"/>
      <c r="I207" s="505"/>
      <c r="J207" s="250">
        <f>SUM(J204:J206)</f>
        <v>0</v>
      </c>
      <c r="K207" s="250">
        <f t="shared" ref="K207" si="187">SUM(K204:K206)</f>
        <v>0</v>
      </c>
      <c r="L207" s="250">
        <f>SUM(L204:L206)</f>
        <v>0</v>
      </c>
      <c r="M207" s="237">
        <f t="shared" si="177"/>
        <v>0</v>
      </c>
      <c r="N207" s="223"/>
      <c r="P207" s="504" t="s">
        <v>26</v>
      </c>
      <c r="Q207" s="505"/>
      <c r="R207" s="505"/>
      <c r="S207" s="505"/>
      <c r="T207" s="505"/>
      <c r="U207" s="505"/>
      <c r="V207" s="505"/>
      <c r="W207" s="505"/>
      <c r="X207" s="505"/>
      <c r="Y207" s="200">
        <f t="shared" si="181"/>
        <v>0</v>
      </c>
      <c r="Z207" s="293">
        <f>SUM(Z204:Z206)</f>
        <v>0</v>
      </c>
      <c r="AA207" s="293">
        <f t="shared" ref="AA207:AD207" si="188">SUM(AA204:AA206)</f>
        <v>0</v>
      </c>
      <c r="AB207" s="293">
        <f t="shared" si="188"/>
        <v>0</v>
      </c>
      <c r="AC207" s="293">
        <f t="shared" si="188"/>
        <v>0</v>
      </c>
      <c r="AD207" s="294">
        <f t="shared" si="188"/>
        <v>0</v>
      </c>
      <c r="AE207" s="223"/>
      <c r="AG207" s="504" t="s">
        <v>26</v>
      </c>
      <c r="AH207" s="505"/>
      <c r="AI207" s="505"/>
      <c r="AJ207" s="505"/>
      <c r="AK207" s="505"/>
      <c r="AL207" s="505"/>
      <c r="AM207" s="505"/>
      <c r="AN207" s="505"/>
      <c r="AO207" s="505"/>
      <c r="AP207" s="306">
        <f t="shared" si="184"/>
        <v>0</v>
      </c>
      <c r="AQ207" s="275">
        <f>SUM(AQ204:AQ206)</f>
        <v>0</v>
      </c>
      <c r="AR207" s="275">
        <f t="shared" ref="AR207:AT207" si="189">SUM(AR204:AR206)</f>
        <v>0</v>
      </c>
      <c r="AS207" s="275">
        <f t="shared" si="189"/>
        <v>0</v>
      </c>
      <c r="AT207" s="275">
        <f t="shared" si="189"/>
        <v>0</v>
      </c>
      <c r="AU207" s="276">
        <f t="shared" si="186"/>
        <v>0</v>
      </c>
    </row>
    <row r="208" spans="1:47" s="358" customFormat="1" ht="3.75" customHeight="1" thickBot="1" x14ac:dyDescent="0.4">
      <c r="A208" s="413"/>
      <c r="B208" s="413"/>
      <c r="C208" s="413"/>
      <c r="D208" s="413"/>
      <c r="E208" s="413"/>
      <c r="F208" s="413"/>
      <c r="G208" s="413"/>
      <c r="H208" s="413"/>
      <c r="I208" s="413"/>
      <c r="J208" s="246"/>
      <c r="K208" s="246"/>
      <c r="L208" s="246"/>
      <c r="M208" s="246"/>
      <c r="N208" s="223"/>
      <c r="P208" s="413"/>
      <c r="Q208" s="413"/>
      <c r="R208" s="413"/>
      <c r="S208" s="413"/>
      <c r="T208" s="413"/>
      <c r="U208" s="413"/>
      <c r="V208" s="413"/>
      <c r="W208" s="413"/>
      <c r="X208" s="413"/>
      <c r="Y208" s="246"/>
      <c r="Z208" s="246"/>
      <c r="AA208" s="246"/>
      <c r="AB208" s="246"/>
      <c r="AC208" s="246"/>
      <c r="AD208" s="246"/>
      <c r="AE208" s="223"/>
      <c r="AG208" s="413"/>
      <c r="AH208" s="413"/>
      <c r="AI208" s="413"/>
      <c r="AJ208" s="413"/>
      <c r="AK208" s="413"/>
      <c r="AL208" s="413"/>
      <c r="AM208" s="413"/>
      <c r="AN208" s="413"/>
      <c r="AO208" s="413"/>
      <c r="AP208" s="246"/>
      <c r="AQ208" s="246"/>
      <c r="AR208" s="246"/>
      <c r="AS208" s="246"/>
      <c r="AT208" s="246"/>
      <c r="AU208" s="246"/>
    </row>
    <row r="209" spans="1:134" s="242" customFormat="1" x14ac:dyDescent="0.35">
      <c r="A209" s="502" t="s">
        <v>27</v>
      </c>
      <c r="B209" s="503"/>
      <c r="C209" s="503"/>
      <c r="D209" s="503"/>
      <c r="E209" s="503"/>
      <c r="F209" s="503"/>
      <c r="G209" s="503"/>
      <c r="H209" s="503"/>
      <c r="I209" s="503"/>
      <c r="J209" s="425" t="s">
        <v>17</v>
      </c>
      <c r="K209" s="425" t="s">
        <v>15</v>
      </c>
      <c r="L209" s="425" t="s">
        <v>16</v>
      </c>
      <c r="M209" s="418" t="s">
        <v>18</v>
      </c>
      <c r="N209" s="413"/>
      <c r="P209" s="502" t="s">
        <v>27</v>
      </c>
      <c r="Q209" s="503"/>
      <c r="R209" s="503"/>
      <c r="S209" s="503"/>
      <c r="T209" s="503"/>
      <c r="U209" s="503"/>
      <c r="V209" s="503"/>
      <c r="W209" s="503"/>
      <c r="X209" s="503"/>
      <c r="Y209" s="414" t="s">
        <v>111</v>
      </c>
      <c r="Z209" s="425" t="s">
        <v>77</v>
      </c>
      <c r="AA209" s="425" t="s">
        <v>15</v>
      </c>
      <c r="AB209" s="425" t="s">
        <v>16</v>
      </c>
      <c r="AC209" s="414" t="s">
        <v>18</v>
      </c>
      <c r="AD209" s="268" t="s">
        <v>114</v>
      </c>
      <c r="AE209" s="413"/>
      <c r="AG209" s="502" t="s">
        <v>27</v>
      </c>
      <c r="AH209" s="503"/>
      <c r="AI209" s="503"/>
      <c r="AJ209" s="503"/>
      <c r="AK209" s="503"/>
      <c r="AL209" s="503"/>
      <c r="AM209" s="503"/>
      <c r="AN209" s="503"/>
      <c r="AO209" s="503"/>
      <c r="AP209" s="414" t="s">
        <v>111</v>
      </c>
      <c r="AQ209" s="425" t="s">
        <v>211</v>
      </c>
      <c r="AR209" s="425" t="s">
        <v>15</v>
      </c>
      <c r="AS209" s="425" t="s">
        <v>16</v>
      </c>
      <c r="AT209" s="414" t="s">
        <v>213</v>
      </c>
      <c r="AU209" s="268" t="s">
        <v>260</v>
      </c>
    </row>
    <row r="210" spans="1:134" x14ac:dyDescent="0.35">
      <c r="A210" s="415">
        <v>1</v>
      </c>
      <c r="B210" s="228" t="s">
        <v>28</v>
      </c>
      <c r="C210" s="492"/>
      <c r="D210" s="492"/>
      <c r="E210" s="492"/>
      <c r="F210" s="492"/>
      <c r="G210" s="492"/>
      <c r="H210" s="492"/>
      <c r="I210" s="492"/>
      <c r="J210" s="234">
        <v>0</v>
      </c>
      <c r="K210" s="234">
        <v>0</v>
      </c>
      <c r="L210" s="234">
        <v>0</v>
      </c>
      <c r="M210" s="236">
        <f t="shared" si="177"/>
        <v>0</v>
      </c>
      <c r="N210" s="223"/>
      <c r="P210" s="415">
        <v>1</v>
      </c>
      <c r="Q210" s="228" t="s">
        <v>28</v>
      </c>
      <c r="R210" s="492"/>
      <c r="S210" s="492"/>
      <c r="T210" s="492"/>
      <c r="U210" s="492"/>
      <c r="V210" s="492"/>
      <c r="W210" s="492"/>
      <c r="X210" s="492"/>
      <c r="Y210" s="164">
        <f t="shared" ref="Y210:Y221" si="190">AU130</f>
        <v>0</v>
      </c>
      <c r="Z210" s="234">
        <v>0</v>
      </c>
      <c r="AA210" s="234">
        <v>0</v>
      </c>
      <c r="AB210" s="234">
        <v>0</v>
      </c>
      <c r="AC210" s="295">
        <f t="shared" ref="AC210:AC219" si="191">SUM(Z210:AB210)</f>
        <v>0</v>
      </c>
      <c r="AD210" s="296">
        <f t="shared" ref="AD210:AD220" si="192">M210-AC210</f>
        <v>0</v>
      </c>
      <c r="AE210" s="223"/>
      <c r="AG210" s="415">
        <v>1</v>
      </c>
      <c r="AH210" s="228" t="s">
        <v>28</v>
      </c>
      <c r="AI210" s="492"/>
      <c r="AJ210" s="492"/>
      <c r="AK210" s="492"/>
      <c r="AL210" s="492"/>
      <c r="AM210" s="492"/>
      <c r="AN210" s="492"/>
      <c r="AO210" s="492"/>
      <c r="AP210" s="305">
        <f t="shared" ref="AP210:AP221" si="193">AU130</f>
        <v>0</v>
      </c>
      <c r="AQ210" s="234">
        <v>0</v>
      </c>
      <c r="AR210" s="234">
        <v>0</v>
      </c>
      <c r="AS210" s="234">
        <v>0</v>
      </c>
      <c r="AT210" s="277">
        <f t="shared" ref="AT210:AT219" si="194">SUM(AQ210:AS210)</f>
        <v>0</v>
      </c>
      <c r="AU210" s="278">
        <f>IF($S$233&lt;&gt;0, AC210+AP210-AT210, M210+AP210-AT210)</f>
        <v>0</v>
      </c>
    </row>
    <row r="211" spans="1:134" x14ac:dyDescent="0.35">
      <c r="A211" s="415">
        <v>2</v>
      </c>
      <c r="B211" s="228" t="s">
        <v>31</v>
      </c>
      <c r="C211" s="492"/>
      <c r="D211" s="492"/>
      <c r="E211" s="492"/>
      <c r="F211" s="492"/>
      <c r="G211" s="492"/>
      <c r="H211" s="492"/>
      <c r="I211" s="492"/>
      <c r="J211" s="234">
        <v>0</v>
      </c>
      <c r="K211" s="234">
        <v>0</v>
      </c>
      <c r="L211" s="234">
        <v>0</v>
      </c>
      <c r="M211" s="236">
        <f t="shared" si="177"/>
        <v>0</v>
      </c>
      <c r="N211" s="223"/>
      <c r="P211" s="415">
        <v>2</v>
      </c>
      <c r="Q211" s="228" t="s">
        <v>31</v>
      </c>
      <c r="R211" s="492"/>
      <c r="S211" s="492"/>
      <c r="T211" s="492"/>
      <c r="U211" s="492"/>
      <c r="V211" s="492"/>
      <c r="W211" s="492"/>
      <c r="X211" s="492"/>
      <c r="Y211" s="164">
        <f t="shared" si="190"/>
        <v>0</v>
      </c>
      <c r="Z211" s="234">
        <v>0</v>
      </c>
      <c r="AA211" s="234">
        <v>0</v>
      </c>
      <c r="AB211" s="234">
        <v>0</v>
      </c>
      <c r="AC211" s="295">
        <f t="shared" si="191"/>
        <v>0</v>
      </c>
      <c r="AD211" s="296">
        <f t="shared" si="192"/>
        <v>0</v>
      </c>
      <c r="AE211" s="223"/>
      <c r="AG211" s="415">
        <v>2</v>
      </c>
      <c r="AH211" s="228" t="s">
        <v>31</v>
      </c>
      <c r="AI211" s="492"/>
      <c r="AJ211" s="492"/>
      <c r="AK211" s="492"/>
      <c r="AL211" s="492"/>
      <c r="AM211" s="492"/>
      <c r="AN211" s="492"/>
      <c r="AO211" s="492"/>
      <c r="AP211" s="305">
        <f t="shared" si="193"/>
        <v>0</v>
      </c>
      <c r="AQ211" s="234">
        <v>0</v>
      </c>
      <c r="AR211" s="234">
        <v>0</v>
      </c>
      <c r="AS211" s="234">
        <v>0</v>
      </c>
      <c r="AT211" s="277">
        <f t="shared" si="194"/>
        <v>0</v>
      </c>
      <c r="AU211" s="278">
        <f t="shared" ref="AU211:AU221" si="195">IF($S$233&lt;&gt;0, AC211+AP211-AT211, M211+AP211-AT211)</f>
        <v>0</v>
      </c>
    </row>
    <row r="212" spans="1:134" x14ac:dyDescent="0.35">
      <c r="A212" s="415">
        <v>3</v>
      </c>
      <c r="B212" s="228" t="s">
        <v>32</v>
      </c>
      <c r="C212" s="492"/>
      <c r="D212" s="492"/>
      <c r="E212" s="492"/>
      <c r="F212" s="492"/>
      <c r="G212" s="492"/>
      <c r="H212" s="492"/>
      <c r="I212" s="492"/>
      <c r="J212" s="234">
        <v>0</v>
      </c>
      <c r="K212" s="234">
        <v>0</v>
      </c>
      <c r="L212" s="234">
        <v>0</v>
      </c>
      <c r="M212" s="236">
        <f t="shared" si="177"/>
        <v>0</v>
      </c>
      <c r="N212" s="223"/>
      <c r="P212" s="415">
        <v>3</v>
      </c>
      <c r="Q212" s="228" t="s">
        <v>32</v>
      </c>
      <c r="R212" s="492"/>
      <c r="S212" s="492"/>
      <c r="T212" s="492"/>
      <c r="U212" s="492"/>
      <c r="V212" s="492"/>
      <c r="W212" s="492"/>
      <c r="X212" s="492"/>
      <c r="Y212" s="164">
        <f t="shared" si="190"/>
        <v>0</v>
      </c>
      <c r="Z212" s="234">
        <v>0</v>
      </c>
      <c r="AA212" s="234">
        <v>0</v>
      </c>
      <c r="AB212" s="234">
        <v>0</v>
      </c>
      <c r="AC212" s="295">
        <f t="shared" si="191"/>
        <v>0</v>
      </c>
      <c r="AD212" s="296">
        <f t="shared" si="192"/>
        <v>0</v>
      </c>
      <c r="AE212" s="223"/>
      <c r="AG212" s="415">
        <v>3</v>
      </c>
      <c r="AH212" s="228" t="s">
        <v>32</v>
      </c>
      <c r="AI212" s="492"/>
      <c r="AJ212" s="492"/>
      <c r="AK212" s="492"/>
      <c r="AL212" s="492"/>
      <c r="AM212" s="492"/>
      <c r="AN212" s="492"/>
      <c r="AO212" s="492"/>
      <c r="AP212" s="305">
        <f t="shared" si="193"/>
        <v>0</v>
      </c>
      <c r="AQ212" s="234">
        <v>0</v>
      </c>
      <c r="AR212" s="234">
        <v>0</v>
      </c>
      <c r="AS212" s="234">
        <v>0</v>
      </c>
      <c r="AT212" s="277">
        <f t="shared" si="194"/>
        <v>0</v>
      </c>
      <c r="AU212" s="278">
        <f t="shared" si="195"/>
        <v>0</v>
      </c>
    </row>
    <row r="213" spans="1:134" s="358" customFormat="1" x14ac:dyDescent="0.35">
      <c r="A213" s="229">
        <v>4</v>
      </c>
      <c r="B213" s="228" t="s">
        <v>72</v>
      </c>
      <c r="C213" s="492"/>
      <c r="D213" s="492"/>
      <c r="E213" s="492"/>
      <c r="F213" s="492"/>
      <c r="G213" s="492"/>
      <c r="H213" s="492"/>
      <c r="I213" s="492"/>
      <c r="J213" s="234">
        <v>0</v>
      </c>
      <c r="K213" s="234">
        <v>0</v>
      </c>
      <c r="L213" s="234">
        <v>0</v>
      </c>
      <c r="M213" s="236">
        <f t="shared" si="177"/>
        <v>0</v>
      </c>
      <c r="N213" s="223"/>
      <c r="P213" s="229">
        <v>4</v>
      </c>
      <c r="Q213" s="228" t="s">
        <v>72</v>
      </c>
      <c r="R213" s="492"/>
      <c r="S213" s="492"/>
      <c r="T213" s="492"/>
      <c r="U213" s="492"/>
      <c r="V213" s="492"/>
      <c r="W213" s="492"/>
      <c r="X213" s="492"/>
      <c r="Y213" s="164">
        <f t="shared" si="190"/>
        <v>0</v>
      </c>
      <c r="Z213" s="234">
        <v>0</v>
      </c>
      <c r="AA213" s="234">
        <v>0</v>
      </c>
      <c r="AB213" s="234">
        <v>0</v>
      </c>
      <c r="AC213" s="295">
        <f t="shared" si="191"/>
        <v>0</v>
      </c>
      <c r="AD213" s="296">
        <f t="shared" si="192"/>
        <v>0</v>
      </c>
      <c r="AE213" s="223"/>
      <c r="AG213" s="229">
        <v>4</v>
      </c>
      <c r="AH213" s="228" t="s">
        <v>72</v>
      </c>
      <c r="AI213" s="492"/>
      <c r="AJ213" s="492"/>
      <c r="AK213" s="492"/>
      <c r="AL213" s="492"/>
      <c r="AM213" s="492"/>
      <c r="AN213" s="492"/>
      <c r="AO213" s="492"/>
      <c r="AP213" s="305">
        <f t="shared" si="193"/>
        <v>0</v>
      </c>
      <c r="AQ213" s="234">
        <v>0</v>
      </c>
      <c r="AR213" s="234">
        <v>0</v>
      </c>
      <c r="AS213" s="234">
        <v>0</v>
      </c>
      <c r="AT213" s="277">
        <f t="shared" si="194"/>
        <v>0</v>
      </c>
      <c r="AU213" s="278">
        <f t="shared" si="195"/>
        <v>0</v>
      </c>
    </row>
    <row r="214" spans="1:134" x14ac:dyDescent="0.35">
      <c r="A214" s="415">
        <v>5</v>
      </c>
      <c r="B214" s="228" t="s">
        <v>29</v>
      </c>
      <c r="C214" s="492"/>
      <c r="D214" s="492"/>
      <c r="E214" s="492"/>
      <c r="F214" s="492"/>
      <c r="G214" s="492"/>
      <c r="H214" s="492"/>
      <c r="I214" s="492"/>
      <c r="J214" s="234">
        <v>0</v>
      </c>
      <c r="K214" s="234">
        <v>0</v>
      </c>
      <c r="L214" s="234">
        <v>0</v>
      </c>
      <c r="M214" s="236">
        <f t="shared" si="177"/>
        <v>0</v>
      </c>
      <c r="N214" s="223"/>
      <c r="P214" s="415">
        <v>5</v>
      </c>
      <c r="Q214" s="228" t="s">
        <v>29</v>
      </c>
      <c r="R214" s="492"/>
      <c r="S214" s="492"/>
      <c r="T214" s="492"/>
      <c r="U214" s="492"/>
      <c r="V214" s="492"/>
      <c r="W214" s="492"/>
      <c r="X214" s="492"/>
      <c r="Y214" s="164">
        <f t="shared" si="190"/>
        <v>0</v>
      </c>
      <c r="Z214" s="234">
        <v>0</v>
      </c>
      <c r="AA214" s="234">
        <v>0</v>
      </c>
      <c r="AB214" s="234">
        <v>0</v>
      </c>
      <c r="AC214" s="295">
        <f t="shared" si="191"/>
        <v>0</v>
      </c>
      <c r="AD214" s="296">
        <f t="shared" si="192"/>
        <v>0</v>
      </c>
      <c r="AE214" s="223"/>
      <c r="AG214" s="415">
        <v>5</v>
      </c>
      <c r="AH214" s="228" t="s">
        <v>29</v>
      </c>
      <c r="AI214" s="492"/>
      <c r="AJ214" s="492"/>
      <c r="AK214" s="492"/>
      <c r="AL214" s="492"/>
      <c r="AM214" s="492"/>
      <c r="AN214" s="492"/>
      <c r="AO214" s="492"/>
      <c r="AP214" s="305">
        <f t="shared" si="193"/>
        <v>0</v>
      </c>
      <c r="AQ214" s="234">
        <v>0</v>
      </c>
      <c r="AR214" s="234">
        <v>0</v>
      </c>
      <c r="AS214" s="234">
        <v>0</v>
      </c>
      <c r="AT214" s="277">
        <f t="shared" si="194"/>
        <v>0</v>
      </c>
      <c r="AU214" s="278">
        <f t="shared" si="195"/>
        <v>0</v>
      </c>
    </row>
    <row r="215" spans="1:134" x14ac:dyDescent="0.35">
      <c r="A215" s="415">
        <v>6</v>
      </c>
      <c r="B215" s="228" t="s">
        <v>30</v>
      </c>
      <c r="C215" s="492"/>
      <c r="D215" s="492"/>
      <c r="E215" s="492"/>
      <c r="F215" s="492"/>
      <c r="G215" s="492"/>
      <c r="H215" s="492"/>
      <c r="I215" s="492"/>
      <c r="J215" s="234">
        <v>0</v>
      </c>
      <c r="K215" s="234">
        <v>0</v>
      </c>
      <c r="L215" s="234">
        <v>0</v>
      </c>
      <c r="M215" s="236">
        <f t="shared" si="177"/>
        <v>0</v>
      </c>
      <c r="N215" s="223"/>
      <c r="P215" s="415">
        <v>6</v>
      </c>
      <c r="Q215" s="228" t="s">
        <v>30</v>
      </c>
      <c r="R215" s="492"/>
      <c r="S215" s="492"/>
      <c r="T215" s="492"/>
      <c r="U215" s="492"/>
      <c r="V215" s="492"/>
      <c r="W215" s="492"/>
      <c r="X215" s="492"/>
      <c r="Y215" s="164">
        <f t="shared" si="190"/>
        <v>0</v>
      </c>
      <c r="Z215" s="234">
        <v>0</v>
      </c>
      <c r="AA215" s="234">
        <v>0</v>
      </c>
      <c r="AB215" s="234">
        <v>0</v>
      </c>
      <c r="AC215" s="295">
        <f t="shared" si="191"/>
        <v>0</v>
      </c>
      <c r="AD215" s="296">
        <f t="shared" si="192"/>
        <v>0</v>
      </c>
      <c r="AE215" s="223"/>
      <c r="AG215" s="415">
        <v>6</v>
      </c>
      <c r="AH215" s="228" t="s">
        <v>30</v>
      </c>
      <c r="AI215" s="492"/>
      <c r="AJ215" s="492"/>
      <c r="AK215" s="492"/>
      <c r="AL215" s="492"/>
      <c r="AM215" s="492"/>
      <c r="AN215" s="492"/>
      <c r="AO215" s="492"/>
      <c r="AP215" s="305">
        <f t="shared" si="193"/>
        <v>0</v>
      </c>
      <c r="AQ215" s="234">
        <v>0</v>
      </c>
      <c r="AR215" s="234">
        <v>0</v>
      </c>
      <c r="AS215" s="234">
        <v>0</v>
      </c>
      <c r="AT215" s="277">
        <f t="shared" si="194"/>
        <v>0</v>
      </c>
      <c r="AU215" s="278">
        <f t="shared" si="195"/>
        <v>0</v>
      </c>
    </row>
    <row r="216" spans="1:134" x14ac:dyDescent="0.35">
      <c r="A216" s="415">
        <v>7</v>
      </c>
      <c r="B216" s="228" t="s">
        <v>34</v>
      </c>
      <c r="C216" s="492"/>
      <c r="D216" s="492"/>
      <c r="E216" s="492"/>
      <c r="F216" s="492"/>
      <c r="G216" s="492"/>
      <c r="H216" s="492"/>
      <c r="I216" s="492"/>
      <c r="J216" s="234">
        <v>0</v>
      </c>
      <c r="K216" s="234">
        <v>0</v>
      </c>
      <c r="L216" s="234">
        <v>0</v>
      </c>
      <c r="M216" s="236">
        <f t="shared" si="177"/>
        <v>0</v>
      </c>
      <c r="N216" s="223"/>
      <c r="P216" s="415">
        <v>7</v>
      </c>
      <c r="Q216" s="228" t="s">
        <v>34</v>
      </c>
      <c r="R216" s="492"/>
      <c r="S216" s="492"/>
      <c r="T216" s="492"/>
      <c r="U216" s="492"/>
      <c r="V216" s="492"/>
      <c r="W216" s="492"/>
      <c r="X216" s="492"/>
      <c r="Y216" s="164">
        <f t="shared" si="190"/>
        <v>0</v>
      </c>
      <c r="Z216" s="234">
        <v>0</v>
      </c>
      <c r="AA216" s="234">
        <v>0</v>
      </c>
      <c r="AB216" s="234">
        <v>0</v>
      </c>
      <c r="AC216" s="295">
        <f t="shared" si="191"/>
        <v>0</v>
      </c>
      <c r="AD216" s="296">
        <f t="shared" si="192"/>
        <v>0</v>
      </c>
      <c r="AE216" s="223"/>
      <c r="AG216" s="415">
        <v>7</v>
      </c>
      <c r="AH216" s="228" t="s">
        <v>34</v>
      </c>
      <c r="AI216" s="492"/>
      <c r="AJ216" s="492"/>
      <c r="AK216" s="492"/>
      <c r="AL216" s="492"/>
      <c r="AM216" s="492"/>
      <c r="AN216" s="492"/>
      <c r="AO216" s="492"/>
      <c r="AP216" s="305">
        <f t="shared" si="193"/>
        <v>0</v>
      </c>
      <c r="AQ216" s="234">
        <v>0</v>
      </c>
      <c r="AR216" s="234">
        <v>0</v>
      </c>
      <c r="AS216" s="234">
        <v>0</v>
      </c>
      <c r="AT216" s="277">
        <f t="shared" si="194"/>
        <v>0</v>
      </c>
      <c r="AU216" s="278">
        <f t="shared" si="195"/>
        <v>0</v>
      </c>
    </row>
    <row r="217" spans="1:134" x14ac:dyDescent="0.35">
      <c r="A217" s="415">
        <v>8</v>
      </c>
      <c r="B217" s="228" t="s">
        <v>35</v>
      </c>
      <c r="C217" s="492"/>
      <c r="D217" s="492"/>
      <c r="E217" s="492"/>
      <c r="F217" s="492"/>
      <c r="G217" s="492"/>
      <c r="H217" s="492"/>
      <c r="I217" s="492"/>
      <c r="J217" s="234">
        <v>0</v>
      </c>
      <c r="K217" s="234">
        <v>0</v>
      </c>
      <c r="L217" s="234">
        <v>0</v>
      </c>
      <c r="M217" s="236">
        <f>SUM(J217:L217)</f>
        <v>0</v>
      </c>
      <c r="N217" s="223"/>
      <c r="P217" s="415">
        <v>8</v>
      </c>
      <c r="Q217" s="228" t="s">
        <v>35</v>
      </c>
      <c r="R217" s="492"/>
      <c r="S217" s="492"/>
      <c r="T217" s="492"/>
      <c r="U217" s="492"/>
      <c r="V217" s="492"/>
      <c r="W217" s="492"/>
      <c r="X217" s="492"/>
      <c r="Y217" s="164">
        <f t="shared" si="190"/>
        <v>0</v>
      </c>
      <c r="Z217" s="234">
        <v>0</v>
      </c>
      <c r="AA217" s="234">
        <v>0</v>
      </c>
      <c r="AB217" s="234">
        <v>0</v>
      </c>
      <c r="AC217" s="295">
        <f t="shared" si="191"/>
        <v>0</v>
      </c>
      <c r="AD217" s="296">
        <f t="shared" si="192"/>
        <v>0</v>
      </c>
      <c r="AE217" s="223"/>
      <c r="AG217" s="415">
        <v>8</v>
      </c>
      <c r="AH217" s="228" t="s">
        <v>35</v>
      </c>
      <c r="AI217" s="492"/>
      <c r="AJ217" s="492"/>
      <c r="AK217" s="492"/>
      <c r="AL217" s="492"/>
      <c r="AM217" s="492"/>
      <c r="AN217" s="492"/>
      <c r="AO217" s="492"/>
      <c r="AP217" s="305">
        <f t="shared" si="193"/>
        <v>0</v>
      </c>
      <c r="AQ217" s="234">
        <v>0</v>
      </c>
      <c r="AR217" s="234">
        <v>0</v>
      </c>
      <c r="AS217" s="234">
        <v>0</v>
      </c>
      <c r="AT217" s="277">
        <f t="shared" si="194"/>
        <v>0</v>
      </c>
      <c r="AU217" s="278">
        <f t="shared" si="195"/>
        <v>0</v>
      </c>
    </row>
    <row r="218" spans="1:134" x14ac:dyDescent="0.35">
      <c r="A218" s="415">
        <v>9</v>
      </c>
      <c r="B218" s="228" t="s">
        <v>50</v>
      </c>
      <c r="C218" s="492"/>
      <c r="D218" s="492"/>
      <c r="E218" s="492"/>
      <c r="F218" s="492"/>
      <c r="G218" s="492"/>
      <c r="H218" s="492"/>
      <c r="I218" s="492"/>
      <c r="J218" s="234">
        <v>0</v>
      </c>
      <c r="K218" s="234">
        <v>0</v>
      </c>
      <c r="L218" s="234">
        <v>0</v>
      </c>
      <c r="M218" s="236">
        <f t="shared" si="177"/>
        <v>0</v>
      </c>
      <c r="N218" s="223"/>
      <c r="P218" s="415">
        <v>9</v>
      </c>
      <c r="Q218" s="228" t="s">
        <v>50</v>
      </c>
      <c r="R218" s="492"/>
      <c r="S218" s="492"/>
      <c r="T218" s="492"/>
      <c r="U218" s="492"/>
      <c r="V218" s="492"/>
      <c r="W218" s="492"/>
      <c r="X218" s="492"/>
      <c r="Y218" s="164">
        <f t="shared" si="190"/>
        <v>0</v>
      </c>
      <c r="Z218" s="234">
        <v>0</v>
      </c>
      <c r="AA218" s="234">
        <v>0</v>
      </c>
      <c r="AB218" s="234">
        <v>0</v>
      </c>
      <c r="AC218" s="295">
        <f t="shared" si="191"/>
        <v>0</v>
      </c>
      <c r="AD218" s="296">
        <f t="shared" si="192"/>
        <v>0</v>
      </c>
      <c r="AE218" s="223"/>
      <c r="AG218" s="415">
        <v>9</v>
      </c>
      <c r="AH218" s="228" t="s">
        <v>50</v>
      </c>
      <c r="AI218" s="492"/>
      <c r="AJ218" s="492"/>
      <c r="AK218" s="492"/>
      <c r="AL218" s="492"/>
      <c r="AM218" s="492"/>
      <c r="AN218" s="492"/>
      <c r="AO218" s="492"/>
      <c r="AP218" s="305">
        <f t="shared" si="193"/>
        <v>0</v>
      </c>
      <c r="AQ218" s="234">
        <v>0</v>
      </c>
      <c r="AR218" s="234">
        <v>0</v>
      </c>
      <c r="AS218" s="234">
        <v>0</v>
      </c>
      <c r="AT218" s="277">
        <f t="shared" si="194"/>
        <v>0</v>
      </c>
      <c r="AU218" s="278">
        <f t="shared" si="195"/>
        <v>0</v>
      </c>
    </row>
    <row r="219" spans="1:134" x14ac:dyDescent="0.35">
      <c r="A219" s="229">
        <v>10</v>
      </c>
      <c r="B219" s="313" t="s">
        <v>205</v>
      </c>
      <c r="C219" s="623"/>
      <c r="D219" s="623"/>
      <c r="E219" s="623"/>
      <c r="F219" s="623"/>
      <c r="G219" s="623"/>
      <c r="H219" s="623"/>
      <c r="I219" s="623"/>
      <c r="J219" s="234">
        <v>0</v>
      </c>
      <c r="K219" s="234">
        <v>0</v>
      </c>
      <c r="L219" s="234">
        <v>0</v>
      </c>
      <c r="M219" s="236">
        <f t="shared" si="177"/>
        <v>0</v>
      </c>
      <c r="N219" s="223"/>
      <c r="P219" s="229">
        <v>10</v>
      </c>
      <c r="Q219" s="313" t="s">
        <v>205</v>
      </c>
      <c r="R219" s="623"/>
      <c r="S219" s="623"/>
      <c r="T219" s="623"/>
      <c r="U219" s="623"/>
      <c r="V219" s="623"/>
      <c r="W219" s="623"/>
      <c r="X219" s="623"/>
      <c r="Y219" s="164">
        <f t="shared" si="190"/>
        <v>0</v>
      </c>
      <c r="Z219" s="234">
        <v>0</v>
      </c>
      <c r="AA219" s="234">
        <v>0</v>
      </c>
      <c r="AB219" s="234">
        <v>0</v>
      </c>
      <c r="AC219" s="295">
        <f t="shared" si="191"/>
        <v>0</v>
      </c>
      <c r="AD219" s="296">
        <f t="shared" si="192"/>
        <v>0</v>
      </c>
      <c r="AE219" s="223"/>
      <c r="AG219" s="229">
        <v>10</v>
      </c>
      <c r="AH219" s="313" t="s">
        <v>205</v>
      </c>
      <c r="AI219" s="623"/>
      <c r="AJ219" s="623"/>
      <c r="AK219" s="623"/>
      <c r="AL219" s="623"/>
      <c r="AM219" s="623"/>
      <c r="AN219" s="623"/>
      <c r="AO219" s="623"/>
      <c r="AP219" s="305">
        <f t="shared" si="193"/>
        <v>0</v>
      </c>
      <c r="AQ219" s="234">
        <v>0</v>
      </c>
      <c r="AR219" s="234">
        <v>0</v>
      </c>
      <c r="AS219" s="234">
        <v>0</v>
      </c>
      <c r="AT219" s="277">
        <f t="shared" si="194"/>
        <v>0</v>
      </c>
      <c r="AU219" s="278">
        <f t="shared" si="195"/>
        <v>0</v>
      </c>
    </row>
    <row r="220" spans="1:134" x14ac:dyDescent="0.35">
      <c r="A220" s="229">
        <v>11</v>
      </c>
      <c r="B220" s="313" t="s">
        <v>205</v>
      </c>
      <c r="C220" s="623"/>
      <c r="D220" s="623"/>
      <c r="E220" s="623"/>
      <c r="F220" s="623"/>
      <c r="G220" s="623"/>
      <c r="H220" s="623"/>
      <c r="I220" s="623"/>
      <c r="J220" s="234">
        <v>0</v>
      </c>
      <c r="K220" s="234">
        <v>0</v>
      </c>
      <c r="L220" s="234">
        <v>0</v>
      </c>
      <c r="M220" s="236">
        <f>SUM(J220:L220)</f>
        <v>0</v>
      </c>
      <c r="N220" s="223"/>
      <c r="P220" s="229">
        <v>11</v>
      </c>
      <c r="Q220" s="313" t="s">
        <v>205</v>
      </c>
      <c r="R220" s="623"/>
      <c r="S220" s="623"/>
      <c r="T220" s="623"/>
      <c r="U220" s="623"/>
      <c r="V220" s="623"/>
      <c r="W220" s="623"/>
      <c r="X220" s="623"/>
      <c r="Y220" s="164">
        <f t="shared" si="190"/>
        <v>0</v>
      </c>
      <c r="Z220" s="234">
        <v>0</v>
      </c>
      <c r="AA220" s="234">
        <v>0</v>
      </c>
      <c r="AB220" s="234">
        <v>0</v>
      </c>
      <c r="AC220" s="295">
        <f>SUM(Z220:AB220)</f>
        <v>0</v>
      </c>
      <c r="AD220" s="296">
        <f t="shared" si="192"/>
        <v>0</v>
      </c>
      <c r="AE220" s="223"/>
      <c r="AG220" s="229">
        <v>11</v>
      </c>
      <c r="AH220" s="313" t="s">
        <v>205</v>
      </c>
      <c r="AI220" s="623"/>
      <c r="AJ220" s="623"/>
      <c r="AK220" s="623"/>
      <c r="AL220" s="623"/>
      <c r="AM220" s="623"/>
      <c r="AN220" s="623"/>
      <c r="AO220" s="623"/>
      <c r="AP220" s="305">
        <f t="shared" si="193"/>
        <v>0</v>
      </c>
      <c r="AQ220" s="234">
        <v>0</v>
      </c>
      <c r="AR220" s="234">
        <v>0</v>
      </c>
      <c r="AS220" s="234">
        <v>0</v>
      </c>
      <c r="AT220" s="277">
        <f>SUM(AQ220:AS220)</f>
        <v>0</v>
      </c>
      <c r="AU220" s="278">
        <f t="shared" si="195"/>
        <v>0</v>
      </c>
    </row>
    <row r="221" spans="1:134" ht="16" thickBot="1" x14ac:dyDescent="0.4">
      <c r="A221" s="578" t="s">
        <v>36</v>
      </c>
      <c r="B221" s="579"/>
      <c r="C221" s="579"/>
      <c r="D221" s="579"/>
      <c r="E221" s="579"/>
      <c r="F221" s="579"/>
      <c r="G221" s="579"/>
      <c r="H221" s="579"/>
      <c r="I221" s="579"/>
      <c r="J221" s="250">
        <f>SUM(J210:J220)</f>
        <v>0</v>
      </c>
      <c r="K221" s="250">
        <f t="shared" ref="K221:L221" si="196">SUM(K210:K220)</f>
        <v>0</v>
      </c>
      <c r="L221" s="250">
        <f t="shared" si="196"/>
        <v>0</v>
      </c>
      <c r="M221" s="237">
        <f>SUM(J221:L221)</f>
        <v>0</v>
      </c>
      <c r="N221" s="223"/>
      <c r="P221" s="578" t="s">
        <v>36</v>
      </c>
      <c r="Q221" s="579"/>
      <c r="R221" s="579"/>
      <c r="S221" s="579"/>
      <c r="T221" s="579"/>
      <c r="U221" s="579"/>
      <c r="V221" s="579"/>
      <c r="W221" s="579"/>
      <c r="X221" s="579"/>
      <c r="Y221" s="200">
        <f t="shared" si="190"/>
        <v>0</v>
      </c>
      <c r="Z221" s="293">
        <f>SUM(Z210:Z220)</f>
        <v>0</v>
      </c>
      <c r="AA221" s="293">
        <f t="shared" ref="AA221" si="197">SUM(AA210:AA220)</f>
        <v>0</v>
      </c>
      <c r="AB221" s="293">
        <f>SUM(AB210:AB220)</f>
        <v>0</v>
      </c>
      <c r="AC221" s="293">
        <f t="shared" ref="AC221:AD221" si="198">SUM(AC210:AC220)</f>
        <v>0</v>
      </c>
      <c r="AD221" s="294">
        <f t="shared" si="198"/>
        <v>0</v>
      </c>
      <c r="AE221" s="223"/>
      <c r="AG221" s="578" t="s">
        <v>36</v>
      </c>
      <c r="AH221" s="579"/>
      <c r="AI221" s="579"/>
      <c r="AJ221" s="579"/>
      <c r="AK221" s="579"/>
      <c r="AL221" s="579"/>
      <c r="AM221" s="579"/>
      <c r="AN221" s="579"/>
      <c r="AO221" s="579"/>
      <c r="AP221" s="306">
        <f t="shared" si="193"/>
        <v>0</v>
      </c>
      <c r="AQ221" s="275">
        <f>SUM(AQ210:AQ220)</f>
        <v>0</v>
      </c>
      <c r="AR221" s="275">
        <f t="shared" ref="AR221:AT221" si="199">SUM(AR210:AR220)</f>
        <v>0</v>
      </c>
      <c r="AS221" s="275">
        <f t="shared" si="199"/>
        <v>0</v>
      </c>
      <c r="AT221" s="275">
        <f t="shared" si="199"/>
        <v>0</v>
      </c>
      <c r="AU221" s="276">
        <f t="shared" si="195"/>
        <v>0</v>
      </c>
    </row>
    <row r="222" spans="1:134" s="358" customFormat="1" ht="3.75" customHeight="1" x14ac:dyDescent="0.35">
      <c r="B222" s="281"/>
      <c r="C222" s="284"/>
      <c r="D222" s="284"/>
      <c r="E222" s="284"/>
      <c r="F222" s="284"/>
      <c r="G222" s="284"/>
      <c r="H222" s="284"/>
      <c r="I222" s="284"/>
      <c r="J222" s="283"/>
      <c r="K222" s="283"/>
      <c r="L222" s="283"/>
      <c r="M222" s="246"/>
      <c r="N222" s="223"/>
      <c r="Q222" s="281"/>
      <c r="R222" s="284"/>
      <c r="S222" s="284"/>
      <c r="T222" s="284"/>
      <c r="U222" s="284"/>
      <c r="V222" s="284"/>
      <c r="W222" s="284"/>
      <c r="X222" s="284"/>
      <c r="Y222" s="304"/>
      <c r="Z222" s="283"/>
      <c r="AA222" s="283"/>
      <c r="AB222" s="283"/>
      <c r="AC222" s="246"/>
      <c r="AD222" s="246"/>
      <c r="AE222" s="223"/>
      <c r="AH222" s="281"/>
      <c r="AI222" s="284"/>
      <c r="AJ222" s="284"/>
      <c r="AK222" s="284"/>
      <c r="AL222" s="284"/>
      <c r="AM222" s="284"/>
      <c r="AN222" s="284"/>
      <c r="AO222" s="284"/>
      <c r="AP222" s="304"/>
      <c r="AQ222" s="283"/>
      <c r="AR222" s="283"/>
      <c r="AS222" s="283"/>
      <c r="AT222" s="246"/>
      <c r="AU222" s="246"/>
      <c r="AW222" s="357"/>
      <c r="AX222" s="357"/>
      <c r="AY222" s="357"/>
      <c r="AZ222" s="357"/>
      <c r="BA222" s="357"/>
      <c r="BB222" s="357"/>
      <c r="BC222" s="357"/>
      <c r="BD222" s="357"/>
      <c r="BE222" s="357"/>
      <c r="BF222" s="357"/>
      <c r="BG222" s="357"/>
      <c r="BH222" s="357"/>
      <c r="BI222" s="357"/>
      <c r="BJ222" s="357"/>
      <c r="BK222" s="357"/>
      <c r="BL222" s="357"/>
      <c r="BM222" s="357"/>
      <c r="BN222" s="357"/>
      <c r="BO222" s="357"/>
      <c r="BP222" s="357"/>
      <c r="BQ222" s="357"/>
      <c r="BR222" s="357"/>
      <c r="BS222" s="357"/>
      <c r="BT222" s="357"/>
      <c r="BU222" s="357"/>
      <c r="BV222" s="357"/>
      <c r="BW222" s="357"/>
      <c r="BX222" s="357"/>
      <c r="BY222" s="357"/>
      <c r="BZ222" s="357"/>
      <c r="CA222" s="357"/>
      <c r="CB222" s="357"/>
      <c r="CC222" s="357"/>
      <c r="CD222" s="357"/>
      <c r="CE222" s="357"/>
      <c r="CF222" s="357"/>
      <c r="CG222" s="357"/>
      <c r="CH222" s="357"/>
      <c r="CI222" s="357"/>
      <c r="CJ222" s="357"/>
      <c r="CK222" s="357"/>
      <c r="CL222" s="357"/>
      <c r="CM222" s="357"/>
      <c r="CN222" s="357"/>
      <c r="CO222" s="357"/>
      <c r="CP222" s="357"/>
      <c r="CQ222" s="357"/>
      <c r="CR222" s="357"/>
      <c r="CS222" s="357"/>
      <c r="CT222" s="357"/>
      <c r="CU222" s="357"/>
      <c r="CV222" s="357"/>
      <c r="CW222" s="357"/>
      <c r="CX222" s="357"/>
      <c r="CY222" s="357"/>
      <c r="CZ222" s="357"/>
      <c r="DA222" s="357"/>
      <c r="DB222" s="357"/>
      <c r="DC222" s="357"/>
      <c r="DD222" s="357"/>
      <c r="DE222" s="357"/>
      <c r="DF222" s="357"/>
      <c r="DG222" s="357"/>
      <c r="DH222" s="357"/>
      <c r="DI222" s="357"/>
      <c r="DJ222" s="357"/>
      <c r="DK222" s="357"/>
      <c r="DL222" s="357"/>
      <c r="DM222" s="357"/>
      <c r="DN222" s="357"/>
      <c r="DO222" s="357"/>
      <c r="DP222" s="357"/>
      <c r="DQ222" s="357"/>
      <c r="DR222" s="357"/>
      <c r="DS222" s="357"/>
      <c r="DT222" s="357"/>
      <c r="DU222" s="357"/>
      <c r="DV222" s="357"/>
      <c r="DW222" s="357"/>
      <c r="DX222" s="357"/>
      <c r="DY222" s="357"/>
      <c r="DZ222" s="357"/>
      <c r="EA222" s="357"/>
      <c r="EB222" s="357"/>
      <c r="EC222" s="357"/>
      <c r="ED222" s="357"/>
    </row>
    <row r="223" spans="1:134" ht="3.75" customHeight="1" thickBot="1" x14ac:dyDescent="0.4">
      <c r="A223" s="242"/>
      <c r="B223" s="242"/>
      <c r="C223" s="242"/>
      <c r="D223" s="242"/>
      <c r="E223" s="242"/>
      <c r="F223" s="242"/>
      <c r="G223" s="242"/>
      <c r="H223" s="242"/>
      <c r="I223" s="413"/>
      <c r="J223" s="246"/>
      <c r="K223" s="246"/>
      <c r="L223" s="246"/>
      <c r="M223" s="246"/>
      <c r="N223" s="223"/>
      <c r="P223" s="242"/>
      <c r="Q223" s="242"/>
      <c r="R223" s="242"/>
      <c r="S223" s="242"/>
      <c r="T223" s="242"/>
      <c r="U223" s="242"/>
      <c r="V223" s="242"/>
      <c r="W223" s="242"/>
      <c r="X223" s="413"/>
      <c r="Y223" s="246"/>
      <c r="Z223" s="246"/>
      <c r="AA223" s="246"/>
      <c r="AB223" s="246"/>
      <c r="AC223" s="246"/>
      <c r="AD223" s="246"/>
      <c r="AE223" s="223"/>
      <c r="AG223" s="242"/>
      <c r="AH223" s="242"/>
      <c r="AI223" s="242"/>
      <c r="AJ223" s="242"/>
      <c r="AK223" s="242"/>
      <c r="AL223" s="242"/>
      <c r="AM223" s="242"/>
      <c r="AN223" s="242"/>
      <c r="AO223" s="413"/>
      <c r="AP223" s="246"/>
      <c r="AQ223" s="246"/>
      <c r="AR223" s="246"/>
      <c r="AS223" s="246"/>
      <c r="AT223" s="246"/>
      <c r="AU223" s="246"/>
    </row>
    <row r="224" spans="1:134" x14ac:dyDescent="0.35">
      <c r="A224" s="544" t="s">
        <v>189</v>
      </c>
      <c r="B224" s="545"/>
      <c r="C224" s="545"/>
      <c r="D224" s="545"/>
      <c r="E224" s="545"/>
      <c r="F224" s="545"/>
      <c r="G224" s="545"/>
      <c r="H224" s="545"/>
      <c r="I224" s="545"/>
      <c r="J224" s="244">
        <f>SUM(J221, J207, J201, H194)</f>
        <v>0</v>
      </c>
      <c r="K224" s="244">
        <f>SUM( K221, K207, K201, K194)</f>
        <v>0</v>
      </c>
      <c r="L224" s="244">
        <f>SUM( L221, L207, L201, L194)</f>
        <v>0</v>
      </c>
      <c r="M224" s="245">
        <f>SUM(J224:L224)</f>
        <v>0</v>
      </c>
      <c r="N224" s="223"/>
      <c r="P224" s="544" t="s">
        <v>182</v>
      </c>
      <c r="Q224" s="545"/>
      <c r="R224" s="545"/>
      <c r="S224" s="545"/>
      <c r="T224" s="545"/>
      <c r="U224" s="545"/>
      <c r="V224" s="545"/>
      <c r="W224" s="545"/>
      <c r="X224" s="545"/>
      <c r="Y224" s="199">
        <f t="shared" ref="Y224:Y225" si="200">AU144</f>
        <v>0</v>
      </c>
      <c r="Z224" s="300">
        <f>SUM(Z221, Z207, Z201, X194)</f>
        <v>0</v>
      </c>
      <c r="AA224" s="300">
        <f>SUM(AA221, AA207, AA201, AA194)</f>
        <v>0</v>
      </c>
      <c r="AB224" s="300">
        <f>SUM(AB221, AB207, AB201, AB194, )</f>
        <v>0</v>
      </c>
      <c r="AC224" s="300">
        <f t="shared" ref="AC224" si="201">SUM(Z224:AB224)</f>
        <v>0</v>
      </c>
      <c r="AD224" s="301">
        <f>M224-AC224</f>
        <v>0</v>
      </c>
      <c r="AE224" s="246"/>
      <c r="AG224" s="544" t="s">
        <v>182</v>
      </c>
      <c r="AH224" s="545"/>
      <c r="AI224" s="545"/>
      <c r="AJ224" s="545"/>
      <c r="AK224" s="545"/>
      <c r="AL224" s="545"/>
      <c r="AM224" s="545"/>
      <c r="AN224" s="545"/>
      <c r="AO224" s="545"/>
      <c r="AP224" s="205">
        <f t="shared" ref="AP224:AP225" si="202">AU144</f>
        <v>0</v>
      </c>
      <c r="AQ224" s="286">
        <f>SUM( AQ221, AQ207, AQ201, AO194)</f>
        <v>0</v>
      </c>
      <c r="AR224" s="286">
        <f>SUM( AR221, AR207, AR201, AR194)</f>
        <v>0</v>
      </c>
      <c r="AS224" s="286">
        <f>SUM( AS221, AS207, AS201, AS194, )</f>
        <v>0</v>
      </c>
      <c r="AT224" s="286">
        <f t="shared" ref="AT224" si="203">SUM(AQ224:AS224)</f>
        <v>0</v>
      </c>
      <c r="AU224" s="287">
        <f>IF($S$233&lt;&gt;0, AC224+AP224-AT224, M224+AP224-AT224)</f>
        <v>0</v>
      </c>
      <c r="AV224" s="246"/>
    </row>
    <row r="225" spans="1:134" ht="16" thickBot="1" x14ac:dyDescent="0.4">
      <c r="A225" s="540" t="s">
        <v>183</v>
      </c>
      <c r="B225" s="541"/>
      <c r="C225" s="541"/>
      <c r="D225" s="541"/>
      <c r="E225" s="541"/>
      <c r="F225" s="541"/>
      <c r="G225" s="541"/>
      <c r="H225" s="541"/>
      <c r="I225" s="541"/>
      <c r="J225" s="593">
        <f>SUM(K221, L221, K207, L207, K201, L201, K194, L194)</f>
        <v>0</v>
      </c>
      <c r="K225" s="593"/>
      <c r="L225" s="593"/>
      <c r="M225" s="594"/>
      <c r="N225" s="223"/>
      <c r="P225" s="540" t="s">
        <v>183</v>
      </c>
      <c r="Q225" s="541"/>
      <c r="R225" s="541"/>
      <c r="S225" s="541"/>
      <c r="T225" s="541"/>
      <c r="U225" s="541"/>
      <c r="V225" s="541"/>
      <c r="W225" s="541"/>
      <c r="X225" s="541"/>
      <c r="Y225" s="200">
        <f t="shared" si="200"/>
        <v>0</v>
      </c>
      <c r="Z225" s="588">
        <f>SUM(AA221, AB221, AA207, AB207, AA201, AB201, AA194, AB194)</f>
        <v>0</v>
      </c>
      <c r="AA225" s="588"/>
      <c r="AB225" s="588"/>
      <c r="AC225" s="588"/>
      <c r="AD225" s="330">
        <f>M225-Z225</f>
        <v>0</v>
      </c>
      <c r="AE225" s="223"/>
      <c r="AG225" s="540" t="s">
        <v>183</v>
      </c>
      <c r="AH225" s="541"/>
      <c r="AI225" s="541"/>
      <c r="AJ225" s="541"/>
      <c r="AK225" s="541"/>
      <c r="AL225" s="541"/>
      <c r="AM225" s="541"/>
      <c r="AN225" s="541"/>
      <c r="AO225" s="541"/>
      <c r="AP225" s="306">
        <f t="shared" si="202"/>
        <v>0</v>
      </c>
      <c r="AQ225" s="539">
        <f>SUM( AR221, AS221, AR207, AS207, AR201, AS201, AR194, AS194)</f>
        <v>0</v>
      </c>
      <c r="AR225" s="539"/>
      <c r="AS225" s="539"/>
      <c r="AT225" s="539"/>
      <c r="AU225" s="276">
        <f>IF($S$233&lt;&gt;0, AC225+AP225-AT225, M225+AP225-AT225)</f>
        <v>0</v>
      </c>
    </row>
    <row r="226" spans="1:134" s="224" customFormat="1" ht="16" thickBot="1" x14ac:dyDescent="0.4">
      <c r="A226" s="358"/>
      <c r="B226" s="413"/>
      <c r="C226" s="413"/>
      <c r="D226" s="413"/>
      <c r="E226" s="413"/>
      <c r="F226" s="413"/>
      <c r="G226" s="413"/>
      <c r="H226" s="413"/>
      <c r="I226" s="413"/>
      <c r="J226" s="258"/>
      <c r="K226" s="258"/>
      <c r="L226" s="258"/>
      <c r="M226" s="358"/>
      <c r="N226" s="223"/>
      <c r="O226" s="357"/>
      <c r="P226" s="358"/>
      <c r="Q226" s="413"/>
      <c r="R226" s="413"/>
      <c r="S226" s="413"/>
      <c r="T226" s="413"/>
      <c r="U226" s="413"/>
      <c r="V226" s="413"/>
      <c r="W226" s="413"/>
      <c r="X226" s="413"/>
      <c r="Y226" s="258"/>
      <c r="Z226" s="258"/>
      <c r="AA226" s="258"/>
      <c r="AB226" s="358"/>
      <c r="AC226" s="358"/>
      <c r="AD226" s="358"/>
      <c r="AE226" s="223"/>
      <c r="AF226" s="357"/>
      <c r="AG226" s="358"/>
      <c r="AH226" s="413"/>
      <c r="AI226" s="413"/>
      <c r="AJ226" s="413"/>
      <c r="AK226" s="413"/>
      <c r="AL226" s="413"/>
      <c r="AM226" s="413"/>
      <c r="AN226" s="413"/>
      <c r="AO226" s="413"/>
      <c r="AP226" s="258"/>
      <c r="AQ226" s="258"/>
      <c r="AR226" s="258"/>
      <c r="AS226" s="358"/>
      <c r="AT226" s="358"/>
      <c r="AU226" s="358"/>
      <c r="AV226" s="357"/>
      <c r="AW226" s="357"/>
      <c r="AX226" s="357"/>
      <c r="AY226" s="357"/>
      <c r="AZ226" s="357"/>
      <c r="BA226" s="357"/>
      <c r="BB226" s="357"/>
      <c r="BC226" s="357"/>
      <c r="BD226" s="357"/>
      <c r="BE226" s="357"/>
      <c r="BF226" s="357"/>
      <c r="BG226" s="357"/>
      <c r="BH226" s="357"/>
      <c r="BI226" s="357"/>
      <c r="BJ226" s="357"/>
      <c r="BK226" s="357"/>
      <c r="BL226" s="357"/>
      <c r="BM226" s="357"/>
      <c r="BN226" s="357"/>
      <c r="BO226" s="357"/>
      <c r="BP226" s="357"/>
      <c r="BQ226" s="357"/>
      <c r="BR226" s="357"/>
      <c r="BS226" s="357"/>
      <c r="BT226" s="357"/>
      <c r="BU226" s="357"/>
      <c r="BV226" s="357"/>
      <c r="BW226" s="357"/>
      <c r="BX226" s="357"/>
      <c r="BY226" s="357"/>
      <c r="BZ226" s="357"/>
      <c r="CA226" s="357"/>
      <c r="CB226" s="357"/>
      <c r="CC226" s="357"/>
      <c r="CD226" s="357"/>
      <c r="CE226" s="357"/>
      <c r="CF226" s="357"/>
      <c r="CG226" s="357"/>
      <c r="CH226" s="357"/>
      <c r="CI226" s="357"/>
      <c r="CJ226" s="357"/>
      <c r="CK226" s="357"/>
      <c r="CL226" s="357"/>
      <c r="CM226" s="357"/>
      <c r="CN226" s="357"/>
      <c r="CO226" s="357"/>
      <c r="CP226" s="357"/>
      <c r="CQ226" s="357"/>
      <c r="CR226" s="357"/>
      <c r="CS226" s="357"/>
      <c r="CT226" s="357"/>
      <c r="CU226" s="357"/>
      <c r="CV226" s="357"/>
      <c r="CW226" s="357"/>
      <c r="CX226" s="357"/>
      <c r="CY226" s="357"/>
      <c r="CZ226" s="357"/>
      <c r="DA226" s="357"/>
      <c r="DB226" s="357"/>
      <c r="DC226" s="357"/>
      <c r="DD226" s="357"/>
      <c r="DE226" s="357"/>
      <c r="DF226" s="357"/>
      <c r="DG226" s="357"/>
      <c r="DH226" s="357"/>
      <c r="DI226" s="357"/>
      <c r="DJ226" s="357"/>
      <c r="DK226" s="357"/>
      <c r="DL226" s="357"/>
      <c r="DM226" s="357"/>
      <c r="DN226" s="357"/>
      <c r="DO226" s="357"/>
      <c r="DP226" s="357"/>
      <c r="DQ226" s="357"/>
      <c r="DR226" s="357"/>
      <c r="DS226" s="357"/>
      <c r="DT226" s="357"/>
      <c r="DU226" s="357"/>
      <c r="DV226" s="357"/>
      <c r="DW226" s="357"/>
      <c r="DX226" s="357"/>
      <c r="DY226" s="357"/>
      <c r="DZ226" s="357"/>
      <c r="EA226" s="357"/>
      <c r="EB226" s="357"/>
      <c r="EC226" s="357"/>
      <c r="ED226" s="357"/>
    </row>
    <row r="227" spans="1:134" s="242" customFormat="1" x14ac:dyDescent="0.35">
      <c r="A227" s="502" t="s">
        <v>100</v>
      </c>
      <c r="B227" s="503"/>
      <c r="C227" s="503"/>
      <c r="D227" s="503"/>
      <c r="E227" s="503"/>
      <c r="F227" s="503"/>
      <c r="G227" s="503"/>
      <c r="H227" s="503"/>
      <c r="I227" s="503"/>
      <c r="J227" s="425" t="s">
        <v>17</v>
      </c>
      <c r="K227" s="542" t="s">
        <v>4</v>
      </c>
      <c r="L227" s="542"/>
      <c r="M227" s="418" t="s">
        <v>49</v>
      </c>
      <c r="N227" s="261"/>
      <c r="P227" s="502" t="s">
        <v>100</v>
      </c>
      <c r="Q227" s="503"/>
      <c r="R227" s="503"/>
      <c r="S227" s="503"/>
      <c r="T227" s="503"/>
      <c r="U227" s="503"/>
      <c r="V227" s="503"/>
      <c r="W227" s="503"/>
      <c r="X227" s="503"/>
      <c r="Y227" s="414" t="s">
        <v>111</v>
      </c>
      <c r="Z227" s="425" t="s">
        <v>77</v>
      </c>
      <c r="AA227" s="542" t="s">
        <v>4</v>
      </c>
      <c r="AB227" s="542"/>
      <c r="AC227" s="414" t="s">
        <v>18</v>
      </c>
      <c r="AD227" s="268" t="s">
        <v>114</v>
      </c>
      <c r="AE227" s="261"/>
      <c r="AG227" s="502" t="s">
        <v>100</v>
      </c>
      <c r="AH227" s="503"/>
      <c r="AI227" s="503"/>
      <c r="AJ227" s="503"/>
      <c r="AK227" s="503"/>
      <c r="AL227" s="503"/>
      <c r="AM227" s="503"/>
      <c r="AN227" s="503"/>
      <c r="AO227" s="503"/>
      <c r="AP227" s="414" t="s">
        <v>111</v>
      </c>
      <c r="AQ227" s="425" t="s">
        <v>212</v>
      </c>
      <c r="AR227" s="542" t="s">
        <v>4</v>
      </c>
      <c r="AS227" s="542"/>
      <c r="AT227" s="414" t="s">
        <v>214</v>
      </c>
      <c r="AU227" s="268" t="s">
        <v>260</v>
      </c>
      <c r="AW227" s="357"/>
      <c r="AX227" s="357"/>
      <c r="AY227" s="357"/>
      <c r="AZ227" s="357"/>
      <c r="BA227" s="357"/>
      <c r="BB227" s="357"/>
      <c r="BC227" s="357"/>
      <c r="BD227" s="357"/>
      <c r="BE227" s="357"/>
      <c r="BF227" s="357"/>
      <c r="BG227" s="357"/>
      <c r="BH227" s="357"/>
      <c r="BI227" s="357"/>
      <c r="BJ227" s="357"/>
      <c r="BK227" s="357"/>
      <c r="BL227" s="357"/>
      <c r="BM227" s="357"/>
      <c r="BN227" s="357"/>
      <c r="BO227" s="357"/>
      <c r="BP227" s="357"/>
      <c r="BQ227" s="357"/>
      <c r="BR227" s="357"/>
      <c r="BS227" s="357"/>
      <c r="BT227" s="357"/>
      <c r="BU227" s="357"/>
      <c r="BV227" s="357"/>
      <c r="BW227" s="357"/>
      <c r="BX227" s="357"/>
      <c r="BY227" s="357"/>
      <c r="BZ227" s="357"/>
      <c r="CA227" s="357"/>
      <c r="CB227" s="357"/>
      <c r="CC227" s="357"/>
      <c r="CD227" s="357"/>
      <c r="CE227" s="357"/>
      <c r="CF227" s="357"/>
      <c r="CG227" s="357"/>
      <c r="CH227" s="357"/>
      <c r="CI227" s="357"/>
      <c r="CJ227" s="357"/>
      <c r="CK227" s="357"/>
      <c r="CL227" s="357"/>
      <c r="CM227" s="357"/>
      <c r="CN227" s="357"/>
      <c r="CO227" s="357"/>
      <c r="CP227" s="357"/>
      <c r="CQ227" s="357"/>
      <c r="CR227" s="357"/>
      <c r="CS227" s="357"/>
      <c r="CT227" s="357"/>
      <c r="CU227" s="357"/>
      <c r="CV227" s="357"/>
      <c r="CW227" s="357"/>
      <c r="CX227" s="357"/>
      <c r="CY227" s="357"/>
      <c r="CZ227" s="357"/>
      <c r="DA227" s="357"/>
      <c r="DB227" s="357"/>
      <c r="DC227" s="357"/>
      <c r="DD227" s="357"/>
      <c r="DE227" s="357"/>
      <c r="DF227" s="357"/>
      <c r="DG227" s="357"/>
      <c r="DH227" s="357"/>
      <c r="DI227" s="357"/>
      <c r="DJ227" s="357"/>
      <c r="DK227" s="357"/>
      <c r="DL227" s="357"/>
      <c r="DM227" s="357"/>
      <c r="DN227" s="357"/>
      <c r="DO227" s="357"/>
      <c r="DP227" s="357"/>
      <c r="DQ227" s="357"/>
      <c r="DR227" s="357"/>
      <c r="DS227" s="357"/>
      <c r="DT227" s="357"/>
      <c r="DU227" s="357"/>
      <c r="DV227" s="357"/>
      <c r="DW227" s="357"/>
      <c r="DX227" s="357"/>
      <c r="DY227" s="357"/>
      <c r="DZ227" s="357"/>
      <c r="EA227" s="357"/>
      <c r="EB227" s="357"/>
      <c r="EC227" s="357"/>
      <c r="ED227" s="357"/>
    </row>
    <row r="228" spans="1:134" ht="16" thickBot="1" x14ac:dyDescent="0.4">
      <c r="A228" s="540" t="s">
        <v>37</v>
      </c>
      <c r="B228" s="541"/>
      <c r="C228" s="541"/>
      <c r="D228" s="541"/>
      <c r="E228" s="541"/>
      <c r="F228" s="541"/>
      <c r="G228" s="541"/>
      <c r="H228" s="541"/>
      <c r="I228" s="541"/>
      <c r="J228" s="243">
        <f>(SUM(J221, J207, J201, H194))*'Cumulative Budget'!$G$36</f>
        <v>0</v>
      </c>
      <c r="K228" s="593">
        <f>(SUM(K221, L221, K207, L207, K201, L201, K194, L194))*'Cumulative Budget'!$G$36</f>
        <v>0</v>
      </c>
      <c r="L228" s="593"/>
      <c r="M228" s="237">
        <f t="shared" ref="M228" si="204">SUM(J228:L228)</f>
        <v>0</v>
      </c>
      <c r="N228" s="223"/>
      <c r="P228" s="540" t="s">
        <v>37</v>
      </c>
      <c r="Q228" s="541"/>
      <c r="R228" s="541"/>
      <c r="S228" s="541"/>
      <c r="T228" s="541"/>
      <c r="U228" s="541"/>
      <c r="V228" s="541"/>
      <c r="W228" s="541"/>
      <c r="X228" s="541"/>
      <c r="Y228" s="200">
        <f t="shared" ref="Y228:Y230" si="205">AU148</f>
        <v>0</v>
      </c>
      <c r="Z228" s="302">
        <f>(SUM(Z221, Z207, Z201, X194))*'Cumulative Budget'!$G$36</f>
        <v>0</v>
      </c>
      <c r="AA228" s="588">
        <f>(SUM(AA221, AB221, AA207, AB207, AA201, AB201, AA194, AB194))*'Cumulative Budget'!$G$36</f>
        <v>0</v>
      </c>
      <c r="AB228" s="588"/>
      <c r="AC228" s="293">
        <f t="shared" ref="AC228" si="206">SUM(Z228:AB228)</f>
        <v>0</v>
      </c>
      <c r="AD228" s="294">
        <f t="shared" ref="AD228" si="207">M228-AC228</f>
        <v>0</v>
      </c>
      <c r="AE228" s="223"/>
      <c r="AG228" s="540" t="s">
        <v>37</v>
      </c>
      <c r="AH228" s="541"/>
      <c r="AI228" s="541"/>
      <c r="AJ228" s="541"/>
      <c r="AK228" s="541"/>
      <c r="AL228" s="541"/>
      <c r="AM228" s="541"/>
      <c r="AN228" s="541"/>
      <c r="AO228" s="541"/>
      <c r="AP228" s="306">
        <f t="shared" ref="AP228:AP230" si="208">AU148</f>
        <v>0</v>
      </c>
      <c r="AQ228" s="443">
        <v>0</v>
      </c>
      <c r="AR228" s="563">
        <v>0</v>
      </c>
      <c r="AS228" s="563"/>
      <c r="AT228" s="275">
        <f>SUM(AQ228:AS228)</f>
        <v>0</v>
      </c>
      <c r="AU228" s="276">
        <f>IF($S$233&lt;&gt;0, AC228+AP228-AT228, M228+AP228-AT228)</f>
        <v>0</v>
      </c>
    </row>
    <row r="229" spans="1:134" s="358" customFormat="1" ht="16" thickBot="1" x14ac:dyDescent="0.4">
      <c r="A229" s="359" t="s">
        <v>99</v>
      </c>
      <c r="B229" s="359"/>
      <c r="J229" s="233"/>
      <c r="K229" s="233"/>
      <c r="L229" s="233"/>
      <c r="M229" s="233"/>
      <c r="N229" s="223"/>
      <c r="O229" s="357"/>
      <c r="P229" s="359" t="s">
        <v>99</v>
      </c>
      <c r="Q229" s="359"/>
      <c r="Z229" s="233"/>
      <c r="AA229" s="233"/>
      <c r="AB229" s="233"/>
      <c r="AC229" s="233"/>
      <c r="AD229" s="233"/>
      <c r="AE229" s="223"/>
      <c r="AG229" s="359" t="s">
        <v>99</v>
      </c>
      <c r="AH229" s="359"/>
      <c r="AQ229" s="233"/>
      <c r="AR229" s="233"/>
      <c r="AS229" s="233"/>
      <c r="AT229" s="233"/>
      <c r="AU229" s="233"/>
      <c r="AV229" s="357"/>
      <c r="AW229" s="357"/>
      <c r="AX229" s="357"/>
      <c r="AY229" s="357"/>
      <c r="AZ229" s="357"/>
      <c r="BA229" s="357"/>
      <c r="BB229" s="357"/>
      <c r="BC229" s="357"/>
      <c r="BD229" s="357"/>
      <c r="BE229" s="357"/>
      <c r="BF229" s="357"/>
      <c r="BG229" s="357"/>
      <c r="BH229" s="357"/>
      <c r="BI229" s="357"/>
      <c r="BJ229" s="357"/>
      <c r="BK229" s="357"/>
      <c r="BL229" s="357"/>
      <c r="BM229" s="357"/>
      <c r="BN229" s="357"/>
      <c r="BO229" s="357"/>
      <c r="BP229" s="357"/>
      <c r="BQ229" s="357"/>
      <c r="BR229" s="357"/>
      <c r="BS229" s="357"/>
      <c r="BT229" s="357"/>
      <c r="BU229" s="357"/>
      <c r="BV229" s="357"/>
      <c r="BW229" s="357"/>
      <c r="BX229" s="357"/>
      <c r="BY229" s="357"/>
      <c r="BZ229" s="357"/>
      <c r="CA229" s="357"/>
      <c r="CB229" s="357"/>
      <c r="CC229" s="357"/>
      <c r="CD229" s="357"/>
      <c r="CE229" s="357"/>
      <c r="CF229" s="357"/>
      <c r="CG229" s="357"/>
      <c r="CH229" s="357"/>
      <c r="CI229" s="357"/>
      <c r="CJ229" s="357"/>
      <c r="CK229" s="357"/>
      <c r="CL229" s="357"/>
      <c r="CM229" s="357"/>
      <c r="CN229" s="357"/>
      <c r="CO229" s="357"/>
      <c r="CP229" s="357"/>
      <c r="CQ229" s="357"/>
      <c r="CR229" s="357"/>
      <c r="CS229" s="357"/>
      <c r="CT229" s="357"/>
      <c r="CU229" s="357"/>
      <c r="CV229" s="357"/>
      <c r="CW229" s="357"/>
      <c r="CX229" s="357"/>
      <c r="CY229" s="357"/>
      <c r="CZ229" s="357"/>
      <c r="DA229" s="357"/>
      <c r="DB229" s="357"/>
      <c r="DC229" s="357"/>
      <c r="DD229" s="357"/>
      <c r="DE229" s="357"/>
      <c r="DF229" s="357"/>
      <c r="DG229" s="357"/>
      <c r="DH229" s="357"/>
      <c r="DI229" s="357"/>
      <c r="DJ229" s="357"/>
      <c r="DK229" s="357"/>
      <c r="DL229" s="357"/>
      <c r="DM229" s="357"/>
      <c r="DN229" s="357"/>
      <c r="DO229" s="357"/>
      <c r="DP229" s="357"/>
      <c r="DQ229" s="357"/>
      <c r="DR229" s="357"/>
      <c r="DS229" s="357"/>
      <c r="DT229" s="357"/>
      <c r="DU229" s="357"/>
      <c r="DV229" s="357"/>
      <c r="DW229" s="357"/>
      <c r="DX229" s="357"/>
      <c r="DY229" s="357"/>
      <c r="DZ229" s="357"/>
      <c r="EA229" s="357"/>
      <c r="EB229" s="357"/>
      <c r="EC229" s="357"/>
      <c r="ED229" s="357"/>
    </row>
    <row r="230" spans="1:134" s="331" customFormat="1" ht="16" thickBot="1" x14ac:dyDescent="0.4">
      <c r="A230" s="621" t="s">
        <v>101</v>
      </c>
      <c r="B230" s="622"/>
      <c r="C230" s="622"/>
      <c r="D230" s="622"/>
      <c r="E230" s="622"/>
      <c r="F230" s="622"/>
      <c r="G230" s="622"/>
      <c r="H230" s="622"/>
      <c r="I230" s="622"/>
      <c r="J230" s="239">
        <f xml:space="preserve"> SUM(J228, J221, J207, J201, H194)</f>
        <v>0</v>
      </c>
      <c r="K230" s="211">
        <f xml:space="preserve"> SUM(K228, K221, K207, K201, K194)</f>
        <v>0</v>
      </c>
      <c r="L230" s="239">
        <f xml:space="preserve"> SUM(L221, L207, L201, L194)</f>
        <v>0</v>
      </c>
      <c r="M230" s="240">
        <f>SUM(J230:L230)</f>
        <v>0</v>
      </c>
      <c r="N230" s="246"/>
      <c r="P230" s="589" t="s">
        <v>101</v>
      </c>
      <c r="Q230" s="590"/>
      <c r="R230" s="590"/>
      <c r="S230" s="590"/>
      <c r="T230" s="590"/>
      <c r="U230" s="590"/>
      <c r="V230" s="590"/>
      <c r="W230" s="590"/>
      <c r="X230" s="590"/>
      <c r="Y230" s="201">
        <f t="shared" si="205"/>
        <v>0</v>
      </c>
      <c r="Z230" s="303">
        <f xml:space="preserve"> SUM(Z228, Z221, Z207, Z201, X194)</f>
        <v>0</v>
      </c>
      <c r="AA230" s="212">
        <f xml:space="preserve"> SUM(AA228, AA221, AA207, AA201, AA194)</f>
        <v>0</v>
      </c>
      <c r="AB230" s="303">
        <f xml:space="preserve"> SUM(AB221, AB207, AB201, AB194)</f>
        <v>0</v>
      </c>
      <c r="AC230" s="297">
        <f>SUM(Z230:AB230)</f>
        <v>0</v>
      </c>
      <c r="AD230" s="298">
        <f t="shared" ref="AD230" si="209">M230-AC230</f>
        <v>0</v>
      </c>
      <c r="AE230" s="246"/>
      <c r="AG230" s="564" t="s">
        <v>101</v>
      </c>
      <c r="AH230" s="565"/>
      <c r="AI230" s="565"/>
      <c r="AJ230" s="565"/>
      <c r="AK230" s="565"/>
      <c r="AL230" s="565"/>
      <c r="AM230" s="565"/>
      <c r="AN230" s="565"/>
      <c r="AO230" s="565"/>
      <c r="AP230" s="206">
        <f t="shared" si="208"/>
        <v>0</v>
      </c>
      <c r="AQ230" s="288">
        <f xml:space="preserve"> SUM(AQ228, AQ221, AQ207, AQ201, AO194)</f>
        <v>0</v>
      </c>
      <c r="AR230" s="213">
        <f xml:space="preserve"> SUM(AR228, AR221, AR207, AR201, AR194)</f>
        <v>0</v>
      </c>
      <c r="AS230" s="288">
        <f xml:space="preserve"> SUM(AS221, AS207, AS201, AS194)</f>
        <v>0</v>
      </c>
      <c r="AT230" s="279">
        <f>SUM(AQ230:AS230)</f>
        <v>0</v>
      </c>
      <c r="AU230" s="280">
        <f>IF($S$233&lt;&gt;0, AC230+AP230-AT230, M230+AP230-AT230)</f>
        <v>0</v>
      </c>
    </row>
    <row r="231" spans="1:134" x14ac:dyDescent="0.35">
      <c r="F231" s="357"/>
      <c r="G231" s="357"/>
      <c r="N231" s="223"/>
    </row>
    <row r="232" spans="1:134" ht="16" thickBot="1" x14ac:dyDescent="0.4">
      <c r="F232" s="357"/>
      <c r="G232" s="357"/>
      <c r="AG232" s="270"/>
      <c r="AH232" s="270"/>
    </row>
    <row r="233" spans="1:134" x14ac:dyDescent="0.35">
      <c r="B233" s="576" t="s">
        <v>230</v>
      </c>
      <c r="C233" s="577"/>
      <c r="D233" s="264">
        <f>J230</f>
        <v>0</v>
      </c>
      <c r="F233" s="357"/>
      <c r="G233" s="357"/>
      <c r="O233" s="309"/>
      <c r="P233" s="645" t="s">
        <v>230</v>
      </c>
      <c r="Q233" s="646"/>
      <c r="R233" s="646"/>
      <c r="S233" s="351">
        <f>Z230</f>
        <v>0</v>
      </c>
      <c r="T233" s="646" t="s">
        <v>104</v>
      </c>
      <c r="U233" s="646"/>
      <c r="V233" s="160">
        <f>D233-S233</f>
        <v>0</v>
      </c>
      <c r="W233" s="430"/>
      <c r="X233" s="601"/>
      <c r="Y233" s="601"/>
      <c r="Z233" s="430"/>
      <c r="AA233" s="430"/>
      <c r="AF233" s="309"/>
      <c r="AG233" s="609" t="s">
        <v>191</v>
      </c>
      <c r="AH233" s="554"/>
      <c r="AI233" s="637">
        <f>AQ230</f>
        <v>0</v>
      </c>
      <c r="AJ233" s="637"/>
      <c r="AK233" s="548" t="s">
        <v>196</v>
      </c>
      <c r="AL233" s="548"/>
      <c r="AM233" s="287">
        <f>IF($S$73&lt;&gt;0, S233+'Year 1'!AM265-AI233, D233+'Year 1'!AM265-AI233)</f>
        <v>0</v>
      </c>
      <c r="AO233" s="315" t="s">
        <v>89</v>
      </c>
      <c r="AP233" s="556"/>
      <c r="AQ233" s="556"/>
      <c r="AR233" s="556" t="s">
        <v>90</v>
      </c>
      <c r="AS233" s="612"/>
    </row>
    <row r="234" spans="1:134" x14ac:dyDescent="0.35">
      <c r="B234" s="535" t="s">
        <v>231</v>
      </c>
      <c r="C234" s="536"/>
      <c r="D234" s="390">
        <f>K230</f>
        <v>0</v>
      </c>
      <c r="F234" s="357"/>
      <c r="G234" s="357"/>
      <c r="O234" s="309"/>
      <c r="P234" s="585" t="s">
        <v>231</v>
      </c>
      <c r="Q234" s="586"/>
      <c r="R234" s="586"/>
      <c r="S234" s="393">
        <f>AA230</f>
        <v>0</v>
      </c>
      <c r="T234" s="585" t="s">
        <v>105</v>
      </c>
      <c r="U234" s="586"/>
      <c r="V234" s="161">
        <f>D234-S234</f>
        <v>0</v>
      </c>
      <c r="W234" s="430"/>
      <c r="X234" s="604"/>
      <c r="Y234" s="604"/>
      <c r="Z234" s="604"/>
      <c r="AA234" s="604"/>
      <c r="AF234" s="309"/>
      <c r="AG234" s="549" t="s">
        <v>192</v>
      </c>
      <c r="AH234" s="550"/>
      <c r="AI234" s="639">
        <f>AR230</f>
        <v>0</v>
      </c>
      <c r="AJ234" s="606"/>
      <c r="AK234" s="550" t="s">
        <v>197</v>
      </c>
      <c r="AL234" s="550"/>
      <c r="AM234" s="278">
        <f>IF($S$73&lt;&gt;0, S234+'Year 1'!AM266-AI234, D234+'Year 1'!AM266-AI234)</f>
        <v>0</v>
      </c>
      <c r="AO234" s="314" t="s">
        <v>91</v>
      </c>
      <c r="AP234" s="532"/>
      <c r="AQ234" s="532"/>
      <c r="AR234" s="532"/>
      <c r="AS234" s="562"/>
    </row>
    <row r="235" spans="1:134" ht="16" thickBot="1" x14ac:dyDescent="0.4">
      <c r="B235" s="535" t="s">
        <v>135</v>
      </c>
      <c r="C235" s="536"/>
      <c r="D235" s="265">
        <f>L230</f>
        <v>0</v>
      </c>
      <c r="F235" s="357"/>
      <c r="G235" s="357"/>
      <c r="O235" s="309"/>
      <c r="P235" s="585" t="s">
        <v>135</v>
      </c>
      <c r="Q235" s="586"/>
      <c r="R235" s="586"/>
      <c r="S235" s="189">
        <f>AB230</f>
        <v>0</v>
      </c>
      <c r="T235" s="585" t="s">
        <v>106</v>
      </c>
      <c r="U235" s="586"/>
      <c r="V235" s="161">
        <f>D235-S235</f>
        <v>0</v>
      </c>
      <c r="W235" s="430"/>
      <c r="X235" s="601"/>
      <c r="Y235" s="601"/>
      <c r="Z235" s="430"/>
      <c r="AA235" s="430"/>
      <c r="AF235" s="309"/>
      <c r="AG235" s="549" t="s">
        <v>193</v>
      </c>
      <c r="AH235" s="550"/>
      <c r="AI235" s="606">
        <f>AS230</f>
        <v>0</v>
      </c>
      <c r="AJ235" s="606"/>
      <c r="AK235" s="550" t="s">
        <v>198</v>
      </c>
      <c r="AL235" s="550"/>
      <c r="AM235" s="278">
        <f>IF($S$73&lt;&gt;0, S235+'Year 1'!AM267-AI235, D235+'Year 1'!AM267-AI235)</f>
        <v>0</v>
      </c>
      <c r="AO235" s="318" t="s">
        <v>92</v>
      </c>
      <c r="AP235" s="557"/>
      <c r="AQ235" s="557"/>
      <c r="AR235" s="557" t="s">
        <v>90</v>
      </c>
      <c r="AS235" s="613"/>
    </row>
    <row r="236" spans="1:134" ht="16" thickBot="1" x14ac:dyDescent="0.4">
      <c r="B236" s="535" t="s">
        <v>232</v>
      </c>
      <c r="C236" s="536"/>
      <c r="D236" s="390">
        <f>K230+L230</f>
        <v>0</v>
      </c>
      <c r="F236" s="357"/>
      <c r="G236" s="357"/>
      <c r="O236" s="309"/>
      <c r="P236" s="585" t="s">
        <v>232</v>
      </c>
      <c r="Q236" s="586"/>
      <c r="R236" s="586"/>
      <c r="S236" s="393">
        <f>SUM(S234:S235)</f>
        <v>0</v>
      </c>
      <c r="T236" s="585" t="s">
        <v>107</v>
      </c>
      <c r="U236" s="586"/>
      <c r="V236" s="161">
        <f>D236-S236</f>
        <v>0</v>
      </c>
      <c r="W236" s="431"/>
      <c r="X236" s="431"/>
      <c r="Y236" s="431"/>
      <c r="Z236" s="431"/>
      <c r="AA236" s="431"/>
      <c r="AF236" s="309"/>
      <c r="AG236" s="549" t="s">
        <v>194</v>
      </c>
      <c r="AH236" s="550"/>
      <c r="AI236" s="639">
        <f>SUM(AI234:AI235)</f>
        <v>0</v>
      </c>
      <c r="AJ236" s="606"/>
      <c r="AK236" s="550" t="s">
        <v>200</v>
      </c>
      <c r="AL236" s="550"/>
      <c r="AM236" s="278">
        <f>IF($S$73&lt;&gt;0, S236+'Year 1'!AM268-AI236, D236+'Year 1'!AM268-AI236)</f>
        <v>0</v>
      </c>
      <c r="AO236" s="431"/>
      <c r="AP236" s="431"/>
      <c r="AQ236" s="431"/>
      <c r="AR236" s="431"/>
      <c r="AS236" s="431"/>
    </row>
    <row r="237" spans="1:134" ht="16" thickBot="1" x14ac:dyDescent="0.4">
      <c r="B237" s="535" t="s">
        <v>233</v>
      </c>
      <c r="C237" s="536"/>
      <c r="D237" s="265">
        <f>M230</f>
        <v>0</v>
      </c>
      <c r="F237" s="357"/>
      <c r="G237" s="357"/>
      <c r="O237" s="309"/>
      <c r="P237" s="585" t="s">
        <v>233</v>
      </c>
      <c r="Q237" s="586"/>
      <c r="R237" s="586"/>
      <c r="S237" s="189">
        <f>AC230</f>
        <v>0</v>
      </c>
      <c r="T237" s="580" t="s">
        <v>108</v>
      </c>
      <c r="U237" s="580"/>
      <c r="V237" s="196">
        <f>D237-S237</f>
        <v>0</v>
      </c>
      <c r="W237" s="602"/>
      <c r="X237" s="602"/>
      <c r="Y237" s="604"/>
      <c r="Z237" s="604"/>
      <c r="AA237" s="604"/>
      <c r="AB237" s="358"/>
      <c r="AC237" s="358"/>
      <c r="AD237" s="358"/>
      <c r="AF237" s="309"/>
      <c r="AG237" s="549" t="s">
        <v>271</v>
      </c>
      <c r="AH237" s="550"/>
      <c r="AI237" s="606">
        <f>AT230</f>
        <v>0</v>
      </c>
      <c r="AJ237" s="606"/>
      <c r="AK237" s="611" t="s">
        <v>272</v>
      </c>
      <c r="AL237" s="611"/>
      <c r="AM237" s="312">
        <f>IF($S$73&lt;&gt;0, S237+'Year 1'!AM269-AI237, D237+'Year 1'!AM269-AI237)</f>
        <v>0</v>
      </c>
      <c r="AO237" s="428" t="s">
        <v>93</v>
      </c>
      <c r="AP237" s="429"/>
      <c r="AQ237" s="630"/>
      <c r="AR237" s="630"/>
      <c r="AS237" s="631"/>
      <c r="AT237" s="358"/>
      <c r="AU237" s="358"/>
    </row>
    <row r="238" spans="1:134" x14ac:dyDescent="0.35">
      <c r="B238" s="535" t="s">
        <v>174</v>
      </c>
      <c r="C238" s="536"/>
      <c r="D238" s="324" t="e">
        <f>L230/K230</f>
        <v>#DIV/0!</v>
      </c>
      <c r="F238" s="357"/>
      <c r="G238" s="357"/>
      <c r="O238" s="309"/>
      <c r="P238" s="585" t="s">
        <v>174</v>
      </c>
      <c r="Q238" s="586"/>
      <c r="R238" s="586"/>
      <c r="S238" s="203" t="e">
        <f>S235/S234</f>
        <v>#DIV/0!</v>
      </c>
      <c r="T238" s="188"/>
      <c r="U238" s="188"/>
      <c r="V238" s="190"/>
      <c r="W238" s="358"/>
      <c r="X238" s="358"/>
      <c r="Y238" s="358"/>
      <c r="Z238" s="358"/>
      <c r="AA238" s="358"/>
      <c r="AF238" s="309"/>
      <c r="AG238" s="624" t="s">
        <v>208</v>
      </c>
      <c r="AH238" s="617"/>
      <c r="AI238" s="607" t="e">
        <f>AQ228/AQ230</f>
        <v>#DIV/0!</v>
      </c>
      <c r="AJ238" s="608"/>
      <c r="AK238" s="167"/>
      <c r="AL238" s="166"/>
      <c r="AM238" s="166"/>
      <c r="AO238" s="358"/>
      <c r="AP238" s="358"/>
      <c r="AQ238" s="358"/>
      <c r="AR238" s="358"/>
      <c r="AS238" s="358"/>
    </row>
    <row r="239" spans="1:134" ht="16" thickBot="1" x14ac:dyDescent="0.4">
      <c r="B239" s="537" t="s">
        <v>144</v>
      </c>
      <c r="C239" s="538"/>
      <c r="D239" s="266" t="e">
        <f>D242 &amp; D243 &amp; D244</f>
        <v>#DIV/0!</v>
      </c>
      <c r="F239" s="357"/>
      <c r="G239" s="357"/>
      <c r="O239" s="309"/>
      <c r="P239" s="638" t="s">
        <v>144</v>
      </c>
      <c r="Q239" s="580"/>
      <c r="R239" s="580"/>
      <c r="S239" s="204" t="e">
        <f>S242 &amp; S243 &amp; S244</f>
        <v>#DIV/0!</v>
      </c>
      <c r="T239" s="188"/>
      <c r="U239" s="188"/>
      <c r="V239" s="190"/>
      <c r="AF239" s="309"/>
      <c r="AG239" s="537" t="s">
        <v>209</v>
      </c>
      <c r="AH239" s="538"/>
      <c r="AI239" s="647" t="e">
        <f>AR228/(AR230+AS230)</f>
        <v>#DIV/0!</v>
      </c>
      <c r="AJ239" s="648"/>
    </row>
    <row r="240" spans="1:134" x14ac:dyDescent="0.35">
      <c r="F240" s="357"/>
      <c r="G240" s="357"/>
      <c r="S240" s="166"/>
    </row>
    <row r="241" spans="1:47" x14ac:dyDescent="0.35">
      <c r="F241" s="357"/>
      <c r="G241" s="357"/>
    </row>
    <row r="242" spans="1:47" x14ac:dyDescent="0.35">
      <c r="D242" s="357" t="e">
        <f>D233/D233</f>
        <v>#DIV/0!</v>
      </c>
      <c r="F242" s="357"/>
      <c r="G242" s="357"/>
      <c r="S242" s="357" t="e">
        <f>S233/S233</f>
        <v>#DIV/0!</v>
      </c>
    </row>
    <row r="243" spans="1:47" x14ac:dyDescent="0.35">
      <c r="D243" s="357" t="s">
        <v>145</v>
      </c>
      <c r="F243" s="357"/>
      <c r="G243" s="357"/>
      <c r="S243" s="357" t="s">
        <v>145</v>
      </c>
    </row>
    <row r="244" spans="1:47" x14ac:dyDescent="0.35">
      <c r="D244" s="225" t="e">
        <f>D236/D233</f>
        <v>#DIV/0!</v>
      </c>
      <c r="F244" s="357"/>
      <c r="G244" s="357"/>
      <c r="S244" s="225" t="e">
        <f>S236/S233</f>
        <v>#DIV/0!</v>
      </c>
    </row>
    <row r="245" spans="1:47" x14ac:dyDescent="0.35">
      <c r="F245" s="357"/>
      <c r="G245" s="357"/>
    </row>
    <row r="246" spans="1:47" ht="16" thickBot="1" x14ac:dyDescent="0.4">
      <c r="F246" s="357"/>
      <c r="G246" s="357"/>
    </row>
    <row r="247" spans="1:47" s="242" customFormat="1" x14ac:dyDescent="0.35">
      <c r="A247" s="519" t="s">
        <v>97</v>
      </c>
      <c r="B247" s="520"/>
      <c r="C247" s="520"/>
      <c r="D247" s="520"/>
      <c r="E247" s="520"/>
      <c r="F247" s="520"/>
      <c r="G247" s="520"/>
      <c r="H247" s="520"/>
      <c r="I247" s="520"/>
      <c r="J247" s="520"/>
      <c r="K247" s="520"/>
      <c r="L247" s="520"/>
      <c r="M247" s="521"/>
      <c r="N247" s="413"/>
      <c r="P247" s="573" t="s">
        <v>259</v>
      </c>
      <c r="Q247" s="574"/>
      <c r="R247" s="574"/>
      <c r="S247" s="574"/>
      <c r="T247" s="574"/>
      <c r="U247" s="574"/>
      <c r="V247" s="574"/>
      <c r="W247" s="574"/>
      <c r="X247" s="574"/>
      <c r="Y247" s="574"/>
      <c r="Z247" s="574"/>
      <c r="AA247" s="574"/>
      <c r="AB247" s="574"/>
      <c r="AC247" s="574"/>
      <c r="AD247" s="575"/>
      <c r="AG247" s="614" t="s">
        <v>274</v>
      </c>
      <c r="AH247" s="615"/>
      <c r="AI247" s="615"/>
      <c r="AJ247" s="615"/>
      <c r="AK247" s="615"/>
      <c r="AL247" s="615"/>
      <c r="AM247" s="615"/>
      <c r="AN247" s="615"/>
      <c r="AO247" s="615"/>
      <c r="AP247" s="615"/>
      <c r="AQ247" s="615"/>
      <c r="AR247" s="615"/>
      <c r="AS247" s="615"/>
      <c r="AT247" s="615"/>
      <c r="AU247" s="616"/>
    </row>
    <row r="248" spans="1:47" s="242" customFormat="1" x14ac:dyDescent="0.35">
      <c r="A248" s="522" t="s">
        <v>7</v>
      </c>
      <c r="B248" s="496"/>
      <c r="C248" s="496"/>
      <c r="D248" s="496"/>
      <c r="E248" s="496"/>
      <c r="F248" s="496"/>
      <c r="G248" s="496"/>
      <c r="H248" s="496"/>
      <c r="I248" s="496"/>
      <c r="J248" s="496"/>
      <c r="K248" s="496"/>
      <c r="L248" s="496"/>
      <c r="M248" s="523"/>
      <c r="N248" s="413"/>
      <c r="P248" s="522" t="s">
        <v>259</v>
      </c>
      <c r="Q248" s="496"/>
      <c r="R248" s="496"/>
      <c r="S248" s="496"/>
      <c r="T248" s="496"/>
      <c r="U248" s="496"/>
      <c r="V248" s="496"/>
      <c r="W248" s="496"/>
      <c r="X248" s="496"/>
      <c r="Y248" s="496"/>
      <c r="Z248" s="496"/>
      <c r="AA248" s="496"/>
      <c r="AB248" s="496"/>
      <c r="AC248" s="496"/>
      <c r="AD248" s="523"/>
      <c r="AG248" s="522" t="s">
        <v>273</v>
      </c>
      <c r="AH248" s="496"/>
      <c r="AI248" s="496"/>
      <c r="AJ248" s="496"/>
      <c r="AK248" s="496"/>
      <c r="AL248" s="496"/>
      <c r="AM248" s="496"/>
      <c r="AN248" s="496"/>
      <c r="AO248" s="496"/>
      <c r="AP248" s="496"/>
      <c r="AQ248" s="496"/>
      <c r="AR248" s="496"/>
      <c r="AS248" s="496"/>
      <c r="AT248" s="496"/>
      <c r="AU248" s="523"/>
    </row>
    <row r="249" spans="1:47" s="165" customFormat="1" x14ac:dyDescent="0.35">
      <c r="A249" s="495" t="s">
        <v>234</v>
      </c>
      <c r="B249" s="491"/>
      <c r="C249" s="525"/>
      <c r="D249" s="525"/>
      <c r="E249" s="525"/>
      <c r="F249" s="525"/>
      <c r="G249" s="409" t="s">
        <v>235</v>
      </c>
      <c r="H249" s="525"/>
      <c r="I249" s="525"/>
      <c r="J249" s="525"/>
      <c r="K249" s="525"/>
      <c r="L249" s="525"/>
      <c r="M249" s="526"/>
      <c r="N249" s="432"/>
      <c r="P249" s="495" t="s">
        <v>234</v>
      </c>
      <c r="Q249" s="491"/>
      <c r="R249" s="525"/>
      <c r="S249" s="525"/>
      <c r="T249" s="525"/>
      <c r="U249" s="525"/>
      <c r="V249" s="525"/>
      <c r="W249" s="409" t="s">
        <v>235</v>
      </c>
      <c r="X249" s="525"/>
      <c r="Y249" s="525"/>
      <c r="Z249" s="525"/>
      <c r="AA249" s="525"/>
      <c r="AB249" s="525"/>
      <c r="AC249" s="525"/>
      <c r="AD249" s="526"/>
      <c r="AG249" s="495" t="s">
        <v>234</v>
      </c>
      <c r="AH249" s="491"/>
      <c r="AI249" s="525"/>
      <c r="AJ249" s="525"/>
      <c r="AK249" s="525"/>
      <c r="AL249" s="525"/>
      <c r="AM249" s="525"/>
      <c r="AN249" s="409" t="s">
        <v>235</v>
      </c>
      <c r="AO249" s="525"/>
      <c r="AP249" s="525"/>
      <c r="AQ249" s="525"/>
      <c r="AR249" s="525"/>
      <c r="AS249" s="525"/>
      <c r="AT249" s="525"/>
      <c r="AU249" s="526"/>
    </row>
    <row r="250" spans="1:47" x14ac:dyDescent="0.35">
      <c r="A250" s="522" t="s">
        <v>0</v>
      </c>
      <c r="B250" s="496"/>
      <c r="C250" s="512"/>
      <c r="D250" s="512"/>
      <c r="E250" s="512"/>
      <c r="F250" s="512"/>
      <c r="G250" s="512"/>
      <c r="H250" s="512"/>
      <c r="I250" s="512"/>
      <c r="J250" s="512"/>
      <c r="K250" s="512"/>
      <c r="L250" s="512"/>
      <c r="M250" s="527"/>
      <c r="P250" s="522" t="s">
        <v>0</v>
      </c>
      <c r="Q250" s="496"/>
      <c r="R250" s="617"/>
      <c r="S250" s="617"/>
      <c r="T250" s="617"/>
      <c r="U250" s="617"/>
      <c r="V250" s="617"/>
      <c r="W250" s="617"/>
      <c r="X250" s="617"/>
      <c r="Y250" s="617"/>
      <c r="Z250" s="617"/>
      <c r="AA250" s="617"/>
      <c r="AB250" s="617"/>
      <c r="AC250" s="617"/>
      <c r="AD250" s="618"/>
      <c r="AG250" s="522" t="s">
        <v>0</v>
      </c>
      <c r="AH250" s="496"/>
      <c r="AI250" s="617"/>
      <c r="AJ250" s="617"/>
      <c r="AK250" s="617"/>
      <c r="AL250" s="617"/>
      <c r="AM250" s="617"/>
      <c r="AN250" s="617"/>
      <c r="AO250" s="617"/>
      <c r="AP250" s="617"/>
      <c r="AQ250" s="617"/>
      <c r="AR250" s="617"/>
      <c r="AS250" s="617"/>
      <c r="AT250" s="617"/>
      <c r="AU250" s="618"/>
    </row>
    <row r="251" spans="1:47" x14ac:dyDescent="0.35">
      <c r="A251" s="522" t="s">
        <v>96</v>
      </c>
      <c r="B251" s="496"/>
      <c r="C251" s="512"/>
      <c r="D251" s="512"/>
      <c r="E251" s="512"/>
      <c r="F251" s="512"/>
      <c r="G251" s="512"/>
      <c r="H251" s="512"/>
      <c r="I251" s="512"/>
      <c r="J251" s="512"/>
      <c r="K251" s="512"/>
      <c r="L251" s="512"/>
      <c r="M251" s="527"/>
      <c r="P251" s="522" t="s">
        <v>96</v>
      </c>
      <c r="Q251" s="496"/>
      <c r="R251" s="617"/>
      <c r="S251" s="617"/>
      <c r="T251" s="617"/>
      <c r="U251" s="617"/>
      <c r="V251" s="617"/>
      <c r="W251" s="617"/>
      <c r="X251" s="617"/>
      <c r="Y251" s="617"/>
      <c r="Z251" s="617"/>
      <c r="AA251" s="617"/>
      <c r="AB251" s="617"/>
      <c r="AC251" s="617"/>
      <c r="AD251" s="618"/>
      <c r="AG251" s="522" t="s">
        <v>96</v>
      </c>
      <c r="AH251" s="496"/>
      <c r="AI251" s="617"/>
      <c r="AJ251" s="617"/>
      <c r="AK251" s="617"/>
      <c r="AL251" s="617"/>
      <c r="AM251" s="617"/>
      <c r="AN251" s="617"/>
      <c r="AO251" s="617"/>
      <c r="AP251" s="617"/>
      <c r="AQ251" s="617"/>
      <c r="AR251" s="617"/>
      <c r="AS251" s="617"/>
      <c r="AT251" s="617"/>
      <c r="AU251" s="618"/>
    </row>
    <row r="252" spans="1:47" ht="16" thickBot="1" x14ac:dyDescent="0.4">
      <c r="A252" s="540" t="s">
        <v>2</v>
      </c>
      <c r="B252" s="541"/>
      <c r="C252" s="528"/>
      <c r="D252" s="528"/>
      <c r="E252" s="528"/>
      <c r="F252" s="528"/>
      <c r="G252" s="528"/>
      <c r="H252" s="528"/>
      <c r="I252" s="528"/>
      <c r="J252" s="528"/>
      <c r="K252" s="528"/>
      <c r="L252" s="528"/>
      <c r="M252" s="529"/>
      <c r="P252" s="540" t="s">
        <v>2</v>
      </c>
      <c r="Q252" s="541"/>
      <c r="R252" s="494"/>
      <c r="S252" s="494"/>
      <c r="T252" s="494"/>
      <c r="U252" s="494"/>
      <c r="V252" s="494"/>
      <c r="W252" s="494"/>
      <c r="X252" s="494"/>
      <c r="Y252" s="494"/>
      <c r="Z252" s="494"/>
      <c r="AA252" s="494"/>
      <c r="AB252" s="494"/>
      <c r="AC252" s="494"/>
      <c r="AD252" s="619"/>
      <c r="AG252" s="540" t="s">
        <v>2</v>
      </c>
      <c r="AH252" s="541"/>
      <c r="AI252" s="494"/>
      <c r="AJ252" s="494"/>
      <c r="AK252" s="494"/>
      <c r="AL252" s="494"/>
      <c r="AM252" s="494"/>
      <c r="AN252" s="494"/>
      <c r="AO252" s="494"/>
      <c r="AP252" s="494"/>
      <c r="AQ252" s="494"/>
      <c r="AR252" s="494"/>
      <c r="AS252" s="494"/>
      <c r="AT252" s="494"/>
      <c r="AU252" s="619"/>
    </row>
    <row r="253" spans="1:47" ht="16" thickBot="1" x14ac:dyDescent="0.4">
      <c r="F253" s="357"/>
      <c r="G253" s="357"/>
    </row>
    <row r="254" spans="1:47" s="242" customFormat="1" x14ac:dyDescent="0.35">
      <c r="A254" s="502" t="s">
        <v>84</v>
      </c>
      <c r="B254" s="503"/>
      <c r="C254" s="503"/>
      <c r="D254" s="503"/>
      <c r="E254" s="503"/>
      <c r="F254" s="503"/>
      <c r="G254" s="503"/>
      <c r="H254" s="503"/>
      <c r="I254" s="503"/>
      <c r="J254" s="503"/>
      <c r="K254" s="503"/>
      <c r="L254" s="503"/>
      <c r="M254" s="518"/>
      <c r="N254" s="413"/>
      <c r="P254" s="502" t="s">
        <v>84</v>
      </c>
      <c r="Q254" s="503"/>
      <c r="R254" s="503"/>
      <c r="S254" s="503"/>
      <c r="T254" s="503"/>
      <c r="U254" s="503"/>
      <c r="V254" s="503"/>
      <c r="W254" s="503"/>
      <c r="X254" s="503"/>
      <c r="Y254" s="503"/>
      <c r="Z254" s="503"/>
      <c r="AA254" s="503"/>
      <c r="AB254" s="503"/>
      <c r="AC254" s="503"/>
      <c r="AD254" s="518"/>
      <c r="AE254" s="413"/>
      <c r="AG254" s="502" t="s">
        <v>84</v>
      </c>
      <c r="AH254" s="503"/>
      <c r="AI254" s="503"/>
      <c r="AJ254" s="503"/>
      <c r="AK254" s="503"/>
      <c r="AL254" s="503"/>
      <c r="AM254" s="503"/>
      <c r="AN254" s="503"/>
      <c r="AO254" s="503"/>
      <c r="AP254" s="503"/>
      <c r="AQ254" s="503"/>
      <c r="AR254" s="503"/>
      <c r="AS254" s="503"/>
      <c r="AT254" s="503"/>
      <c r="AU254" s="518"/>
    </row>
    <row r="255" spans="1:47" s="242" customFormat="1" x14ac:dyDescent="0.35">
      <c r="A255" s="419"/>
      <c r="B255" s="412" t="s">
        <v>85</v>
      </c>
      <c r="C255" s="496" t="s">
        <v>13</v>
      </c>
      <c r="D255" s="496"/>
      <c r="E255" s="424" t="s">
        <v>14</v>
      </c>
      <c r="F255" s="412" t="s">
        <v>171</v>
      </c>
      <c r="G255" s="412" t="s">
        <v>68</v>
      </c>
      <c r="H255" s="422" t="s">
        <v>151</v>
      </c>
      <c r="I255" s="412" t="s">
        <v>80</v>
      </c>
      <c r="J255" s="412" t="s">
        <v>81</v>
      </c>
      <c r="K255" s="422" t="s">
        <v>82</v>
      </c>
      <c r="L255" s="412" t="s">
        <v>150</v>
      </c>
      <c r="M255" s="259" t="s">
        <v>18</v>
      </c>
      <c r="N255" s="413"/>
      <c r="P255" s="419"/>
      <c r="Q255" s="412" t="s">
        <v>85</v>
      </c>
      <c r="R255" s="496" t="s">
        <v>13</v>
      </c>
      <c r="S255" s="496"/>
      <c r="T255" s="424" t="s">
        <v>14</v>
      </c>
      <c r="U255" s="260" t="s">
        <v>260</v>
      </c>
      <c r="V255" s="424" t="s">
        <v>171</v>
      </c>
      <c r="W255" s="424" t="s">
        <v>68</v>
      </c>
      <c r="X255" s="260" t="s">
        <v>151</v>
      </c>
      <c r="Y255" s="424" t="s">
        <v>80</v>
      </c>
      <c r="Z255" s="424" t="s">
        <v>81</v>
      </c>
      <c r="AA255" s="260" t="s">
        <v>82</v>
      </c>
      <c r="AB255" s="424" t="s">
        <v>150</v>
      </c>
      <c r="AC255" s="260" t="s">
        <v>18</v>
      </c>
      <c r="AD255" s="267" t="s">
        <v>114</v>
      </c>
      <c r="AE255" s="413"/>
      <c r="AG255" s="419"/>
      <c r="AH255" s="412" t="s">
        <v>85</v>
      </c>
      <c r="AI255" s="496" t="s">
        <v>13</v>
      </c>
      <c r="AJ255" s="496"/>
      <c r="AK255" s="424" t="s">
        <v>14</v>
      </c>
      <c r="AL255" s="260" t="s">
        <v>260</v>
      </c>
      <c r="AM255" s="424" t="s">
        <v>171</v>
      </c>
      <c r="AN255" s="424" t="s">
        <v>68</v>
      </c>
      <c r="AO255" s="260" t="s">
        <v>151</v>
      </c>
      <c r="AP255" s="424" t="s">
        <v>80</v>
      </c>
      <c r="AQ255" s="424" t="s">
        <v>81</v>
      </c>
      <c r="AR255" s="260" t="s">
        <v>82</v>
      </c>
      <c r="AS255" s="424" t="s">
        <v>150</v>
      </c>
      <c r="AT255" s="260" t="s">
        <v>213</v>
      </c>
      <c r="AU255" s="267" t="s">
        <v>263</v>
      </c>
    </row>
    <row r="256" spans="1:47" x14ac:dyDescent="0.35">
      <c r="A256" s="415">
        <v>1</v>
      </c>
      <c r="B256" s="420"/>
      <c r="C256" s="491"/>
      <c r="D256" s="491"/>
      <c r="E256" s="423"/>
      <c r="F256" s="234">
        <v>0</v>
      </c>
      <c r="G256" s="234">
        <v>0</v>
      </c>
      <c r="H256" s="235">
        <f>SUM(F256:G256)</f>
        <v>0</v>
      </c>
      <c r="I256" s="234">
        <v>0</v>
      </c>
      <c r="J256" s="234">
        <v>0</v>
      </c>
      <c r="K256" s="235">
        <f>SUM(I256:J256)</f>
        <v>0</v>
      </c>
      <c r="L256" s="234">
        <v>0</v>
      </c>
      <c r="M256" s="236">
        <f>SUM(H256, K256, L256)</f>
        <v>0</v>
      </c>
      <c r="N256" s="222"/>
      <c r="P256" s="415">
        <v>1</v>
      </c>
      <c r="Q256" s="420"/>
      <c r="R256" s="491"/>
      <c r="S256" s="491"/>
      <c r="T256" s="409"/>
      <c r="U256" s="162">
        <f>AU176</f>
        <v>0</v>
      </c>
      <c r="V256" s="234">
        <v>0</v>
      </c>
      <c r="W256" s="234">
        <v>0</v>
      </c>
      <c r="X256" s="295">
        <f>SUM(V256:W256)</f>
        <v>0</v>
      </c>
      <c r="Y256" s="234">
        <v>0</v>
      </c>
      <c r="Z256" s="234">
        <v>0</v>
      </c>
      <c r="AA256" s="295">
        <f>SUM(Y256:Z256)</f>
        <v>0</v>
      </c>
      <c r="AB256" s="234">
        <v>0</v>
      </c>
      <c r="AC256" s="295">
        <f>SUM(X256, AA256, AB256)</f>
        <v>0</v>
      </c>
      <c r="AD256" s="296">
        <f>M256-AC256</f>
        <v>0</v>
      </c>
      <c r="AE256" s="222"/>
      <c r="AG256" s="415">
        <v>1</v>
      </c>
      <c r="AH256" s="420"/>
      <c r="AI256" s="491"/>
      <c r="AJ256" s="491"/>
      <c r="AK256" s="409"/>
      <c r="AL256" s="307">
        <f>AU176</f>
        <v>0</v>
      </c>
      <c r="AM256" s="234">
        <v>0</v>
      </c>
      <c r="AN256" s="234">
        <v>0</v>
      </c>
      <c r="AO256" s="277">
        <f>SUM(AM256:AN256)</f>
        <v>0</v>
      </c>
      <c r="AP256" s="234">
        <v>0</v>
      </c>
      <c r="AQ256" s="234">
        <v>0</v>
      </c>
      <c r="AR256" s="277">
        <f>SUM(AP256:AQ256)</f>
        <v>0</v>
      </c>
      <c r="AS256" s="234">
        <v>0</v>
      </c>
      <c r="AT256" s="277">
        <f>SUM(AO256, AR256, AS256)</f>
        <v>0</v>
      </c>
      <c r="AU256" s="278">
        <f>IF($S$313&lt;&gt;0, AC256+AL256-AT256, M256+AL256-AT256)</f>
        <v>0</v>
      </c>
    </row>
    <row r="257" spans="1:48" x14ac:dyDescent="0.35">
      <c r="A257" s="415">
        <v>2</v>
      </c>
      <c r="B257" s="420"/>
      <c r="C257" s="491"/>
      <c r="D257" s="491"/>
      <c r="E257" s="423"/>
      <c r="F257" s="234">
        <v>0</v>
      </c>
      <c r="G257" s="234">
        <v>0</v>
      </c>
      <c r="H257" s="235">
        <f t="shared" ref="H257:H262" si="210">SUM(F257:G257)</f>
        <v>0</v>
      </c>
      <c r="I257" s="234">
        <v>0</v>
      </c>
      <c r="J257" s="234">
        <v>0</v>
      </c>
      <c r="K257" s="235">
        <f t="shared" ref="K257:K262" si="211">SUM(I257:J257)</f>
        <v>0</v>
      </c>
      <c r="L257" s="234">
        <v>0</v>
      </c>
      <c r="M257" s="236">
        <f t="shared" ref="M257:M262" si="212">SUM(H257, K257, L257)</f>
        <v>0</v>
      </c>
      <c r="N257" s="222"/>
      <c r="P257" s="415">
        <v>2</v>
      </c>
      <c r="Q257" s="420"/>
      <c r="R257" s="491"/>
      <c r="S257" s="491"/>
      <c r="T257" s="409"/>
      <c r="U257" s="162">
        <f t="shared" ref="U257:U263" si="213">AU177</f>
        <v>0</v>
      </c>
      <c r="V257" s="234">
        <v>0</v>
      </c>
      <c r="W257" s="234">
        <v>0</v>
      </c>
      <c r="X257" s="295">
        <f t="shared" ref="X257:X262" si="214">SUM(V257:W257)</f>
        <v>0</v>
      </c>
      <c r="Y257" s="234">
        <v>0</v>
      </c>
      <c r="Z257" s="234">
        <v>0</v>
      </c>
      <c r="AA257" s="295">
        <f t="shared" ref="AA257:AA262" si="215">SUM(Y257:Z257)</f>
        <v>0</v>
      </c>
      <c r="AB257" s="234">
        <v>0</v>
      </c>
      <c r="AC257" s="295">
        <f t="shared" ref="AC257:AC262" si="216">SUM(X257, AA257, AB257)</f>
        <v>0</v>
      </c>
      <c r="AD257" s="296">
        <f t="shared" ref="AD257:AD262" si="217">M257-AC257</f>
        <v>0</v>
      </c>
      <c r="AE257" s="222"/>
      <c r="AG257" s="415">
        <v>2</v>
      </c>
      <c r="AH257" s="420"/>
      <c r="AI257" s="491"/>
      <c r="AJ257" s="491"/>
      <c r="AK257" s="409"/>
      <c r="AL257" s="307">
        <f t="shared" ref="AL257:AL263" si="218">AU177</f>
        <v>0</v>
      </c>
      <c r="AM257" s="234">
        <v>0</v>
      </c>
      <c r="AN257" s="234">
        <v>0</v>
      </c>
      <c r="AO257" s="277">
        <f t="shared" ref="AO257:AO262" si="219">SUM(AM257:AN257)</f>
        <v>0</v>
      </c>
      <c r="AP257" s="234">
        <v>0</v>
      </c>
      <c r="AQ257" s="234">
        <v>0</v>
      </c>
      <c r="AR257" s="277">
        <f t="shared" ref="AR257:AR262" si="220">SUM(AP257:AQ257)</f>
        <v>0</v>
      </c>
      <c r="AS257" s="234">
        <v>0</v>
      </c>
      <c r="AT257" s="277">
        <f t="shared" ref="AT257:AT262" si="221">SUM(AO257, AR257, AS257)</f>
        <v>0</v>
      </c>
      <c r="AU257" s="278">
        <f t="shared" ref="AU257:AU263" si="222">IF($S$313&lt;&gt;0, AC257+AL257-AT257, M257+AL257-AT257)</f>
        <v>0</v>
      </c>
    </row>
    <row r="258" spans="1:48" x14ac:dyDescent="0.35">
      <c r="A258" s="415">
        <v>3</v>
      </c>
      <c r="B258" s="420"/>
      <c r="C258" s="491"/>
      <c r="D258" s="491"/>
      <c r="E258" s="423"/>
      <c r="F258" s="234">
        <v>0</v>
      </c>
      <c r="G258" s="234">
        <v>0</v>
      </c>
      <c r="H258" s="235">
        <f t="shared" si="210"/>
        <v>0</v>
      </c>
      <c r="I258" s="234">
        <v>0</v>
      </c>
      <c r="J258" s="234">
        <v>0</v>
      </c>
      <c r="K258" s="235">
        <f t="shared" si="211"/>
        <v>0</v>
      </c>
      <c r="L258" s="234">
        <v>0</v>
      </c>
      <c r="M258" s="236">
        <f t="shared" si="212"/>
        <v>0</v>
      </c>
      <c r="N258" s="222"/>
      <c r="P258" s="415">
        <v>3</v>
      </c>
      <c r="Q258" s="420"/>
      <c r="R258" s="491"/>
      <c r="S258" s="491"/>
      <c r="T258" s="409"/>
      <c r="U258" s="162">
        <f t="shared" si="213"/>
        <v>0</v>
      </c>
      <c r="V258" s="234">
        <v>0</v>
      </c>
      <c r="W258" s="234">
        <v>0</v>
      </c>
      <c r="X258" s="295">
        <f t="shared" si="214"/>
        <v>0</v>
      </c>
      <c r="Y258" s="234">
        <v>0</v>
      </c>
      <c r="Z258" s="234">
        <v>0</v>
      </c>
      <c r="AA258" s="295">
        <f t="shared" si="215"/>
        <v>0</v>
      </c>
      <c r="AB258" s="234">
        <v>0</v>
      </c>
      <c r="AC258" s="295">
        <f t="shared" si="216"/>
        <v>0</v>
      </c>
      <c r="AD258" s="296">
        <f t="shared" si="217"/>
        <v>0</v>
      </c>
      <c r="AE258" s="222"/>
      <c r="AG258" s="415">
        <v>3</v>
      </c>
      <c r="AH258" s="420"/>
      <c r="AI258" s="491"/>
      <c r="AJ258" s="491"/>
      <c r="AK258" s="409"/>
      <c r="AL258" s="307">
        <f t="shared" si="218"/>
        <v>0</v>
      </c>
      <c r="AM258" s="234">
        <v>0</v>
      </c>
      <c r="AN258" s="234">
        <v>0</v>
      </c>
      <c r="AO258" s="277">
        <f t="shared" si="219"/>
        <v>0</v>
      </c>
      <c r="AP258" s="234">
        <v>0</v>
      </c>
      <c r="AQ258" s="234">
        <v>0</v>
      </c>
      <c r="AR258" s="277">
        <f t="shared" si="220"/>
        <v>0</v>
      </c>
      <c r="AS258" s="234">
        <v>0</v>
      </c>
      <c r="AT258" s="277">
        <f t="shared" si="221"/>
        <v>0</v>
      </c>
      <c r="AU258" s="278">
        <f>IF($S$313&lt;&gt;0, AC258+AL258-AT258, M258+AL258-AT258)</f>
        <v>0</v>
      </c>
    </row>
    <row r="259" spans="1:48" x14ac:dyDescent="0.35">
      <c r="A259" s="415">
        <v>4</v>
      </c>
      <c r="B259" s="420"/>
      <c r="C259" s="491"/>
      <c r="D259" s="491"/>
      <c r="E259" s="423"/>
      <c r="F259" s="234">
        <v>0</v>
      </c>
      <c r="G259" s="234">
        <v>0</v>
      </c>
      <c r="H259" s="235">
        <f>SUM(F259:G259)</f>
        <v>0</v>
      </c>
      <c r="I259" s="234">
        <v>0</v>
      </c>
      <c r="J259" s="234">
        <v>0</v>
      </c>
      <c r="K259" s="235">
        <f>SUM(I259:J259)</f>
        <v>0</v>
      </c>
      <c r="L259" s="234">
        <v>0</v>
      </c>
      <c r="M259" s="236">
        <f>SUM(H259, K259, L259)</f>
        <v>0</v>
      </c>
      <c r="N259" s="222"/>
      <c r="P259" s="415">
        <v>4</v>
      </c>
      <c r="Q259" s="420"/>
      <c r="R259" s="491"/>
      <c r="S259" s="491"/>
      <c r="T259" s="409"/>
      <c r="U259" s="162">
        <f t="shared" si="213"/>
        <v>0</v>
      </c>
      <c r="V259" s="234">
        <v>0</v>
      </c>
      <c r="W259" s="234">
        <v>0</v>
      </c>
      <c r="X259" s="295">
        <f t="shared" si="214"/>
        <v>0</v>
      </c>
      <c r="Y259" s="234">
        <v>0</v>
      </c>
      <c r="Z259" s="234">
        <v>0</v>
      </c>
      <c r="AA259" s="295">
        <f t="shared" si="215"/>
        <v>0</v>
      </c>
      <c r="AB259" s="234">
        <v>0</v>
      </c>
      <c r="AC259" s="295">
        <f t="shared" si="216"/>
        <v>0</v>
      </c>
      <c r="AD259" s="296">
        <f t="shared" si="217"/>
        <v>0</v>
      </c>
      <c r="AE259" s="222"/>
      <c r="AG259" s="415">
        <v>4</v>
      </c>
      <c r="AH259" s="420"/>
      <c r="AI259" s="491"/>
      <c r="AJ259" s="491"/>
      <c r="AK259" s="409"/>
      <c r="AL259" s="307">
        <f t="shared" si="218"/>
        <v>0</v>
      </c>
      <c r="AM259" s="234">
        <v>0</v>
      </c>
      <c r="AN259" s="234">
        <v>0</v>
      </c>
      <c r="AO259" s="277">
        <f t="shared" si="219"/>
        <v>0</v>
      </c>
      <c r="AP259" s="234">
        <v>0</v>
      </c>
      <c r="AQ259" s="234">
        <v>0</v>
      </c>
      <c r="AR259" s="277">
        <f t="shared" si="220"/>
        <v>0</v>
      </c>
      <c r="AS259" s="234">
        <v>0</v>
      </c>
      <c r="AT259" s="277">
        <f t="shared" si="221"/>
        <v>0</v>
      </c>
      <c r="AU259" s="278">
        <f t="shared" si="222"/>
        <v>0</v>
      </c>
    </row>
    <row r="260" spans="1:48" x14ac:dyDescent="0.35">
      <c r="A260" s="415">
        <v>5</v>
      </c>
      <c r="B260" s="420"/>
      <c r="C260" s="491"/>
      <c r="D260" s="491"/>
      <c r="E260" s="423"/>
      <c r="F260" s="234">
        <v>0</v>
      </c>
      <c r="G260" s="234">
        <v>0</v>
      </c>
      <c r="H260" s="235">
        <f t="shared" si="210"/>
        <v>0</v>
      </c>
      <c r="I260" s="234">
        <v>0</v>
      </c>
      <c r="J260" s="234">
        <v>0</v>
      </c>
      <c r="K260" s="235">
        <f t="shared" si="211"/>
        <v>0</v>
      </c>
      <c r="L260" s="234">
        <v>0</v>
      </c>
      <c r="M260" s="236">
        <f t="shared" si="212"/>
        <v>0</v>
      </c>
      <c r="N260" s="222"/>
      <c r="P260" s="415">
        <v>5</v>
      </c>
      <c r="Q260" s="420"/>
      <c r="R260" s="491"/>
      <c r="S260" s="491"/>
      <c r="T260" s="409"/>
      <c r="U260" s="162">
        <f t="shared" si="213"/>
        <v>0</v>
      </c>
      <c r="V260" s="234">
        <v>0</v>
      </c>
      <c r="W260" s="234">
        <v>0</v>
      </c>
      <c r="X260" s="295">
        <f t="shared" si="214"/>
        <v>0</v>
      </c>
      <c r="Y260" s="234">
        <v>0</v>
      </c>
      <c r="Z260" s="234">
        <v>0</v>
      </c>
      <c r="AA260" s="295">
        <f t="shared" si="215"/>
        <v>0</v>
      </c>
      <c r="AB260" s="234">
        <v>0</v>
      </c>
      <c r="AC260" s="295">
        <f t="shared" si="216"/>
        <v>0</v>
      </c>
      <c r="AD260" s="296">
        <f t="shared" si="217"/>
        <v>0</v>
      </c>
      <c r="AE260" s="222"/>
      <c r="AG260" s="415">
        <v>5</v>
      </c>
      <c r="AH260" s="420"/>
      <c r="AI260" s="491"/>
      <c r="AJ260" s="491"/>
      <c r="AK260" s="409"/>
      <c r="AL260" s="307">
        <f t="shared" si="218"/>
        <v>0</v>
      </c>
      <c r="AM260" s="234">
        <v>0</v>
      </c>
      <c r="AN260" s="234">
        <v>0</v>
      </c>
      <c r="AO260" s="277">
        <f t="shared" si="219"/>
        <v>0</v>
      </c>
      <c r="AP260" s="234">
        <v>0</v>
      </c>
      <c r="AQ260" s="234">
        <v>0</v>
      </c>
      <c r="AR260" s="277">
        <f t="shared" si="220"/>
        <v>0</v>
      </c>
      <c r="AS260" s="234">
        <v>0</v>
      </c>
      <c r="AT260" s="277">
        <f t="shared" si="221"/>
        <v>0</v>
      </c>
      <c r="AU260" s="278">
        <f t="shared" si="222"/>
        <v>0</v>
      </c>
    </row>
    <row r="261" spans="1:48" x14ac:dyDescent="0.35">
      <c r="A261" s="415">
        <v>6</v>
      </c>
      <c r="B261" s="420"/>
      <c r="C261" s="491"/>
      <c r="D261" s="491"/>
      <c r="E261" s="423"/>
      <c r="F261" s="234">
        <v>0</v>
      </c>
      <c r="G261" s="234">
        <v>0</v>
      </c>
      <c r="H261" s="235">
        <f t="shared" si="210"/>
        <v>0</v>
      </c>
      <c r="I261" s="234">
        <v>0</v>
      </c>
      <c r="J261" s="234">
        <v>0</v>
      </c>
      <c r="K261" s="235">
        <f t="shared" si="211"/>
        <v>0</v>
      </c>
      <c r="L261" s="234">
        <v>0</v>
      </c>
      <c r="M261" s="236">
        <f t="shared" si="212"/>
        <v>0</v>
      </c>
      <c r="N261" s="222"/>
      <c r="P261" s="415">
        <v>6</v>
      </c>
      <c r="Q261" s="420"/>
      <c r="R261" s="491"/>
      <c r="S261" s="491"/>
      <c r="T261" s="409"/>
      <c r="U261" s="162">
        <f t="shared" si="213"/>
        <v>0</v>
      </c>
      <c r="V261" s="234">
        <v>0</v>
      </c>
      <c r="W261" s="234">
        <v>0</v>
      </c>
      <c r="X261" s="295">
        <f t="shared" si="214"/>
        <v>0</v>
      </c>
      <c r="Y261" s="234">
        <v>0</v>
      </c>
      <c r="Z261" s="234">
        <v>0</v>
      </c>
      <c r="AA261" s="295">
        <f t="shared" si="215"/>
        <v>0</v>
      </c>
      <c r="AB261" s="234">
        <v>0</v>
      </c>
      <c r="AC261" s="295">
        <f t="shared" si="216"/>
        <v>0</v>
      </c>
      <c r="AD261" s="296">
        <f t="shared" si="217"/>
        <v>0</v>
      </c>
      <c r="AE261" s="222"/>
      <c r="AG261" s="415">
        <v>6</v>
      </c>
      <c r="AH261" s="420"/>
      <c r="AI261" s="491"/>
      <c r="AJ261" s="491"/>
      <c r="AK261" s="409"/>
      <c r="AL261" s="307">
        <f t="shared" si="218"/>
        <v>0</v>
      </c>
      <c r="AM261" s="234">
        <v>0</v>
      </c>
      <c r="AN261" s="234">
        <v>0</v>
      </c>
      <c r="AO261" s="277">
        <f t="shared" si="219"/>
        <v>0</v>
      </c>
      <c r="AP261" s="234">
        <v>0</v>
      </c>
      <c r="AQ261" s="234">
        <v>0</v>
      </c>
      <c r="AR261" s="277">
        <f t="shared" si="220"/>
        <v>0</v>
      </c>
      <c r="AS261" s="234">
        <v>0</v>
      </c>
      <c r="AT261" s="277">
        <f t="shared" si="221"/>
        <v>0</v>
      </c>
      <c r="AU261" s="278">
        <f t="shared" si="222"/>
        <v>0</v>
      </c>
    </row>
    <row r="262" spans="1:48" x14ac:dyDescent="0.35">
      <c r="A262" s="620" t="s">
        <v>180</v>
      </c>
      <c r="B262" s="617"/>
      <c r="C262" s="532">
        <v>0</v>
      </c>
      <c r="D262" s="532"/>
      <c r="E262" s="423"/>
      <c r="F262" s="234">
        <v>0</v>
      </c>
      <c r="G262" s="234">
        <v>0</v>
      </c>
      <c r="H262" s="235">
        <f t="shared" si="210"/>
        <v>0</v>
      </c>
      <c r="I262" s="234">
        <v>0</v>
      </c>
      <c r="J262" s="234">
        <v>0</v>
      </c>
      <c r="K262" s="235">
        <f t="shared" si="211"/>
        <v>0</v>
      </c>
      <c r="L262" s="234">
        <v>0</v>
      </c>
      <c r="M262" s="236">
        <f t="shared" si="212"/>
        <v>0</v>
      </c>
      <c r="N262" s="222"/>
      <c r="P262" s="620" t="s">
        <v>180</v>
      </c>
      <c r="Q262" s="617"/>
      <c r="R262" s="532">
        <v>0</v>
      </c>
      <c r="S262" s="532"/>
      <c r="T262" s="409"/>
      <c r="U262" s="162">
        <f t="shared" si="213"/>
        <v>0</v>
      </c>
      <c r="V262" s="234">
        <v>0</v>
      </c>
      <c r="W262" s="234">
        <v>0</v>
      </c>
      <c r="X262" s="295">
        <f t="shared" si="214"/>
        <v>0</v>
      </c>
      <c r="Y262" s="234">
        <v>0</v>
      </c>
      <c r="Z262" s="234">
        <v>0</v>
      </c>
      <c r="AA262" s="295">
        <f t="shared" si="215"/>
        <v>0</v>
      </c>
      <c r="AB262" s="234">
        <v>0</v>
      </c>
      <c r="AC262" s="295">
        <f t="shared" si="216"/>
        <v>0</v>
      </c>
      <c r="AD262" s="296">
        <f t="shared" si="217"/>
        <v>0</v>
      </c>
      <c r="AE262" s="222"/>
      <c r="AG262" s="620" t="s">
        <v>180</v>
      </c>
      <c r="AH262" s="617"/>
      <c r="AI262" s="532">
        <v>0</v>
      </c>
      <c r="AJ262" s="532"/>
      <c r="AK262" s="409"/>
      <c r="AL262" s="307">
        <f t="shared" si="218"/>
        <v>0</v>
      </c>
      <c r="AM262" s="234">
        <v>0</v>
      </c>
      <c r="AN262" s="234">
        <v>0</v>
      </c>
      <c r="AO262" s="277">
        <f t="shared" si="219"/>
        <v>0</v>
      </c>
      <c r="AP262" s="234">
        <v>0</v>
      </c>
      <c r="AQ262" s="234">
        <v>0</v>
      </c>
      <c r="AR262" s="277">
        <f t="shared" si="220"/>
        <v>0</v>
      </c>
      <c r="AS262" s="234">
        <v>0</v>
      </c>
      <c r="AT262" s="277">
        <f t="shared" si="221"/>
        <v>0</v>
      </c>
      <c r="AU262" s="278">
        <f t="shared" si="222"/>
        <v>0</v>
      </c>
    </row>
    <row r="263" spans="1:48" ht="16" thickBot="1" x14ac:dyDescent="0.4">
      <c r="A263" s="493" t="s">
        <v>207</v>
      </c>
      <c r="B263" s="494"/>
      <c r="C263" s="497">
        <f>COUNTA(B256:B261)+C262</f>
        <v>0</v>
      </c>
      <c r="D263" s="497"/>
      <c r="E263" s="411"/>
      <c r="F263" s="250">
        <f>SUM(F256:F262)</f>
        <v>0</v>
      </c>
      <c r="G263" s="250">
        <f>SUM(G256:G262)</f>
        <v>0</v>
      </c>
      <c r="H263" s="250">
        <f t="shared" ref="H263:L263" si="223">SUM(H256:H262)</f>
        <v>0</v>
      </c>
      <c r="I263" s="250">
        <f t="shared" si="223"/>
        <v>0</v>
      </c>
      <c r="J263" s="250">
        <f>SUM(J256:J262)</f>
        <v>0</v>
      </c>
      <c r="K263" s="250">
        <f t="shared" si="223"/>
        <v>0</v>
      </c>
      <c r="L263" s="250">
        <f t="shared" si="223"/>
        <v>0</v>
      </c>
      <c r="M263" s="237">
        <f>SUM(M256:M262)</f>
        <v>0</v>
      </c>
      <c r="N263" s="222"/>
      <c r="P263" s="493" t="s">
        <v>207</v>
      </c>
      <c r="Q263" s="494"/>
      <c r="R263" s="498">
        <f>COUNTA(Q256:Q261)+R262</f>
        <v>0</v>
      </c>
      <c r="S263" s="498"/>
      <c r="T263" s="411"/>
      <c r="U263" s="339">
        <f t="shared" si="213"/>
        <v>0</v>
      </c>
      <c r="V263" s="293">
        <f>SUM(V256:V262)</f>
        <v>0</v>
      </c>
      <c r="W263" s="293">
        <f>SUM(W256:W262)</f>
        <v>0</v>
      </c>
      <c r="X263" s="293">
        <f t="shared" ref="X263:AB263" si="224">SUM(X256:X262)</f>
        <v>0</v>
      </c>
      <c r="Y263" s="293">
        <f t="shared" si="224"/>
        <v>0</v>
      </c>
      <c r="Z263" s="293">
        <f t="shared" si="224"/>
        <v>0</v>
      </c>
      <c r="AA263" s="293">
        <f t="shared" si="224"/>
        <v>0</v>
      </c>
      <c r="AB263" s="293">
        <f t="shared" si="224"/>
        <v>0</v>
      </c>
      <c r="AC263" s="293">
        <f>SUM(AC256:AC262)</f>
        <v>0</v>
      </c>
      <c r="AD263" s="294">
        <f>SUM(AD256:AD262)</f>
        <v>0</v>
      </c>
      <c r="AE263" s="222"/>
      <c r="AG263" s="493" t="s">
        <v>207</v>
      </c>
      <c r="AH263" s="494"/>
      <c r="AI263" s="543">
        <f>COUNTA(AH256:AH261)+AI262</f>
        <v>0</v>
      </c>
      <c r="AJ263" s="543"/>
      <c r="AK263" s="411"/>
      <c r="AL263" s="337">
        <f t="shared" si="218"/>
        <v>0</v>
      </c>
      <c r="AM263" s="275">
        <f>SUM(AM256:AM262)</f>
        <v>0</v>
      </c>
      <c r="AN263" s="275">
        <f>SUM(AN256:AN262)</f>
        <v>0</v>
      </c>
      <c r="AO263" s="275">
        <f t="shared" ref="AO263:AT263" si="225">SUM(AO256:AO262)</f>
        <v>0</v>
      </c>
      <c r="AP263" s="275">
        <f t="shared" si="225"/>
        <v>0</v>
      </c>
      <c r="AQ263" s="275">
        <f t="shared" si="225"/>
        <v>0</v>
      </c>
      <c r="AR263" s="275">
        <f t="shared" si="225"/>
        <v>0</v>
      </c>
      <c r="AS263" s="275">
        <f t="shared" si="225"/>
        <v>0</v>
      </c>
      <c r="AT263" s="275">
        <f t="shared" si="225"/>
        <v>0</v>
      </c>
      <c r="AU263" s="276">
        <f t="shared" si="222"/>
        <v>0</v>
      </c>
      <c r="AV263" s="358"/>
    </row>
    <row r="264" spans="1:48" ht="3.75" customHeight="1" thickBot="1" x14ac:dyDescent="0.4">
      <c r="F264" s="357"/>
      <c r="G264" s="357"/>
      <c r="Y264" s="163"/>
      <c r="Z264" s="163"/>
      <c r="AA264" s="163"/>
      <c r="AB264" s="163"/>
      <c r="AC264" s="163"/>
      <c r="AD264" s="163"/>
      <c r="AE264" s="358"/>
    </row>
    <row r="265" spans="1:48" s="242" customFormat="1" x14ac:dyDescent="0.35">
      <c r="A265" s="502" t="s">
        <v>186</v>
      </c>
      <c r="B265" s="503"/>
      <c r="C265" s="503"/>
      <c r="D265" s="503"/>
      <c r="E265" s="503"/>
      <c r="F265" s="503"/>
      <c r="G265" s="503"/>
      <c r="H265" s="503"/>
      <c r="I265" s="503"/>
      <c r="J265" s="503"/>
      <c r="K265" s="503"/>
      <c r="L265" s="503"/>
      <c r="M265" s="518"/>
      <c r="N265" s="413"/>
      <c r="P265" s="502" t="s">
        <v>186</v>
      </c>
      <c r="Q265" s="503"/>
      <c r="R265" s="503"/>
      <c r="S265" s="503"/>
      <c r="T265" s="503"/>
      <c r="U265" s="503"/>
      <c r="V265" s="503"/>
      <c r="W265" s="503"/>
      <c r="X265" s="503"/>
      <c r="Y265" s="503"/>
      <c r="Z265" s="503"/>
      <c r="AA265" s="503"/>
      <c r="AB265" s="503"/>
      <c r="AC265" s="503"/>
      <c r="AD265" s="418"/>
      <c r="AE265" s="413"/>
      <c r="AG265" s="502" t="s">
        <v>186</v>
      </c>
      <c r="AH265" s="503"/>
      <c r="AI265" s="503"/>
      <c r="AJ265" s="503"/>
      <c r="AK265" s="503"/>
      <c r="AL265" s="503"/>
      <c r="AM265" s="503"/>
      <c r="AN265" s="503"/>
      <c r="AO265" s="503"/>
      <c r="AP265" s="503"/>
      <c r="AQ265" s="503"/>
      <c r="AR265" s="503"/>
      <c r="AS265" s="503"/>
      <c r="AT265" s="503"/>
      <c r="AU265" s="418"/>
    </row>
    <row r="266" spans="1:48" s="242" customFormat="1" ht="31.5" customHeight="1" x14ac:dyDescent="0.35">
      <c r="A266" s="534" t="s">
        <v>188</v>
      </c>
      <c r="B266" s="533"/>
      <c r="C266" s="533" t="s">
        <v>13</v>
      </c>
      <c r="D266" s="533"/>
      <c r="E266" s="424" t="s">
        <v>14</v>
      </c>
      <c r="F266" s="412" t="s">
        <v>171</v>
      </c>
      <c r="G266" s="412" t="s">
        <v>68</v>
      </c>
      <c r="H266" s="422" t="s">
        <v>151</v>
      </c>
      <c r="I266" s="412" t="s">
        <v>80</v>
      </c>
      <c r="J266" s="412" t="s">
        <v>81</v>
      </c>
      <c r="K266" s="422" t="s">
        <v>82</v>
      </c>
      <c r="L266" s="412" t="s">
        <v>150</v>
      </c>
      <c r="M266" s="259" t="s">
        <v>18</v>
      </c>
      <c r="N266" s="413"/>
      <c r="P266" s="534" t="s">
        <v>188</v>
      </c>
      <c r="Q266" s="533"/>
      <c r="R266" s="533" t="s">
        <v>13</v>
      </c>
      <c r="S266" s="533"/>
      <c r="T266" s="424" t="s">
        <v>14</v>
      </c>
      <c r="U266" s="260" t="s">
        <v>260</v>
      </c>
      <c r="V266" s="424" t="s">
        <v>171</v>
      </c>
      <c r="W266" s="424" t="s">
        <v>68</v>
      </c>
      <c r="X266" s="260" t="s">
        <v>151</v>
      </c>
      <c r="Y266" s="424" t="s">
        <v>80</v>
      </c>
      <c r="Z266" s="424" t="s">
        <v>81</v>
      </c>
      <c r="AA266" s="260" t="s">
        <v>82</v>
      </c>
      <c r="AB266" s="424" t="s">
        <v>150</v>
      </c>
      <c r="AC266" s="260" t="s">
        <v>18</v>
      </c>
      <c r="AD266" s="267" t="s">
        <v>114</v>
      </c>
      <c r="AE266" s="413"/>
      <c r="AG266" s="534" t="s">
        <v>188</v>
      </c>
      <c r="AH266" s="533"/>
      <c r="AI266" s="533" t="s">
        <v>13</v>
      </c>
      <c r="AJ266" s="533"/>
      <c r="AK266" s="424" t="s">
        <v>14</v>
      </c>
      <c r="AL266" s="260" t="s">
        <v>260</v>
      </c>
      <c r="AM266" s="424" t="s">
        <v>171</v>
      </c>
      <c r="AN266" s="424" t="s">
        <v>68</v>
      </c>
      <c r="AO266" s="260" t="s">
        <v>151</v>
      </c>
      <c r="AP266" s="424" t="s">
        <v>80</v>
      </c>
      <c r="AQ266" s="424" t="s">
        <v>81</v>
      </c>
      <c r="AR266" s="260" t="s">
        <v>82</v>
      </c>
      <c r="AS266" s="424" t="s">
        <v>150</v>
      </c>
      <c r="AT266" s="260" t="s">
        <v>213</v>
      </c>
      <c r="AU266" s="267" t="s">
        <v>263</v>
      </c>
    </row>
    <row r="267" spans="1:48" x14ac:dyDescent="0.35">
      <c r="A267" s="495">
        <v>0</v>
      </c>
      <c r="B267" s="491"/>
      <c r="C267" s="496" t="s">
        <v>19</v>
      </c>
      <c r="D267" s="496"/>
      <c r="E267" s="409"/>
      <c r="F267" s="234">
        <v>0</v>
      </c>
      <c r="G267" s="234">
        <v>0</v>
      </c>
      <c r="H267" s="235">
        <f>SUM(F267:G267)</f>
        <v>0</v>
      </c>
      <c r="I267" s="234">
        <v>0</v>
      </c>
      <c r="J267" s="234">
        <v>0</v>
      </c>
      <c r="K267" s="235">
        <f>SUM(I267:J267)</f>
        <v>0</v>
      </c>
      <c r="L267" s="234">
        <v>0</v>
      </c>
      <c r="M267" s="236">
        <f>SUM(H267, K267, L267)</f>
        <v>0</v>
      </c>
      <c r="N267" s="223"/>
      <c r="P267" s="522">
        <v>0</v>
      </c>
      <c r="Q267" s="496"/>
      <c r="R267" s="496" t="s">
        <v>19</v>
      </c>
      <c r="S267" s="496"/>
      <c r="T267" s="409"/>
      <c r="U267" s="162">
        <f t="shared" ref="U267:U274" si="226">AU187</f>
        <v>0</v>
      </c>
      <c r="V267" s="234">
        <v>0</v>
      </c>
      <c r="W267" s="234">
        <v>0</v>
      </c>
      <c r="X267" s="295">
        <f>SUM(V267:W267)</f>
        <v>0</v>
      </c>
      <c r="Y267" s="234">
        <v>0</v>
      </c>
      <c r="Z267" s="234">
        <v>0</v>
      </c>
      <c r="AA267" s="295">
        <f>SUM(Y267:Z267)</f>
        <v>0</v>
      </c>
      <c r="AB267" s="234">
        <v>0</v>
      </c>
      <c r="AC267" s="295">
        <f>SUM(X267, AA267, AB267)</f>
        <v>0</v>
      </c>
      <c r="AD267" s="296">
        <f t="shared" ref="AD267:AD271" si="227">M267-AC267</f>
        <v>0</v>
      </c>
      <c r="AE267" s="223"/>
      <c r="AG267" s="522">
        <v>0</v>
      </c>
      <c r="AH267" s="496"/>
      <c r="AI267" s="496" t="s">
        <v>19</v>
      </c>
      <c r="AJ267" s="496"/>
      <c r="AK267" s="409"/>
      <c r="AL267" s="307">
        <f t="shared" ref="AL267:AL274" si="228">AU187</f>
        <v>0</v>
      </c>
      <c r="AM267" s="234">
        <v>0</v>
      </c>
      <c r="AN267" s="234">
        <v>0</v>
      </c>
      <c r="AO267" s="277">
        <f>SUM(AM267:AN267)</f>
        <v>0</v>
      </c>
      <c r="AP267" s="234">
        <v>0</v>
      </c>
      <c r="AQ267" s="234">
        <v>0</v>
      </c>
      <c r="AR267" s="277">
        <f>SUM(AP267:AQ267)</f>
        <v>0</v>
      </c>
      <c r="AS267" s="234">
        <v>0</v>
      </c>
      <c r="AT267" s="277">
        <f>SUM(AO267, AR267, AS267)</f>
        <v>0</v>
      </c>
      <c r="AU267" s="278">
        <f t="shared" ref="AU267:AU274" si="229">IF($S$313&lt;&gt;0, AC267+AL267-AT267, M267+AL267-AT267)</f>
        <v>0</v>
      </c>
    </row>
    <row r="268" spans="1:48" x14ac:dyDescent="0.35">
      <c r="A268" s="495">
        <v>0</v>
      </c>
      <c r="B268" s="491"/>
      <c r="C268" s="496" t="s">
        <v>20</v>
      </c>
      <c r="D268" s="496"/>
      <c r="E268" s="409"/>
      <c r="F268" s="234">
        <v>0</v>
      </c>
      <c r="G268" s="234">
        <v>0</v>
      </c>
      <c r="H268" s="235">
        <f t="shared" ref="H268:H271" si="230">SUM(F268:G268)</f>
        <v>0</v>
      </c>
      <c r="I268" s="234">
        <v>0</v>
      </c>
      <c r="J268" s="234">
        <v>0</v>
      </c>
      <c r="K268" s="235">
        <f t="shared" ref="K268:K271" si="231">SUM(I268:J268)</f>
        <v>0</v>
      </c>
      <c r="L268" s="234">
        <v>0</v>
      </c>
      <c r="M268" s="236">
        <f t="shared" ref="M268:M271" si="232">SUM(H268, K268, L268)</f>
        <v>0</v>
      </c>
      <c r="N268" s="223"/>
      <c r="P268" s="522">
        <v>0</v>
      </c>
      <c r="Q268" s="496"/>
      <c r="R268" s="496" t="s">
        <v>20</v>
      </c>
      <c r="S268" s="496"/>
      <c r="T268" s="409"/>
      <c r="U268" s="162">
        <f t="shared" si="226"/>
        <v>0</v>
      </c>
      <c r="V268" s="234">
        <v>0</v>
      </c>
      <c r="W268" s="234">
        <v>0</v>
      </c>
      <c r="X268" s="295">
        <f t="shared" ref="X268:X271" si="233">SUM(V268:W268)</f>
        <v>0</v>
      </c>
      <c r="Y268" s="234">
        <v>0</v>
      </c>
      <c r="Z268" s="234">
        <v>0</v>
      </c>
      <c r="AA268" s="295">
        <f t="shared" ref="AA268:AA271" si="234">SUM(Y268:Z268)</f>
        <v>0</v>
      </c>
      <c r="AB268" s="234">
        <v>0</v>
      </c>
      <c r="AC268" s="295">
        <f t="shared" ref="AC268:AC271" si="235">SUM(X268, AA268, AB268)</f>
        <v>0</v>
      </c>
      <c r="AD268" s="296">
        <f t="shared" si="227"/>
        <v>0</v>
      </c>
      <c r="AE268" s="223"/>
      <c r="AG268" s="522">
        <v>0</v>
      </c>
      <c r="AH268" s="496"/>
      <c r="AI268" s="496" t="s">
        <v>20</v>
      </c>
      <c r="AJ268" s="496"/>
      <c r="AK268" s="409"/>
      <c r="AL268" s="307">
        <f t="shared" si="228"/>
        <v>0</v>
      </c>
      <c r="AM268" s="234">
        <v>0</v>
      </c>
      <c r="AN268" s="234">
        <v>0</v>
      </c>
      <c r="AO268" s="277">
        <f t="shared" ref="AO268:AO271" si="236">SUM(AM268:AN268)</f>
        <v>0</v>
      </c>
      <c r="AP268" s="234">
        <v>0</v>
      </c>
      <c r="AQ268" s="234">
        <v>0</v>
      </c>
      <c r="AR268" s="277">
        <f t="shared" ref="AR268:AR271" si="237">SUM(AP268:AQ268)</f>
        <v>0</v>
      </c>
      <c r="AS268" s="234">
        <v>0</v>
      </c>
      <c r="AT268" s="277">
        <f t="shared" ref="AT268:AT271" si="238">SUM(AO268, AR268, AS268)</f>
        <v>0</v>
      </c>
      <c r="AU268" s="278">
        <f>IF($S$313&lt;&gt;0, AC268+AL268-AT268, M268+AL268-AT268)</f>
        <v>0</v>
      </c>
    </row>
    <row r="269" spans="1:48" x14ac:dyDescent="0.35">
      <c r="A269" s="495">
        <v>0</v>
      </c>
      <c r="B269" s="491"/>
      <c r="C269" s="496" t="s">
        <v>21</v>
      </c>
      <c r="D269" s="496"/>
      <c r="E269" s="409"/>
      <c r="F269" s="234">
        <v>0</v>
      </c>
      <c r="G269" s="234">
        <v>0</v>
      </c>
      <c r="H269" s="235">
        <f>SUM(F269:G269)</f>
        <v>0</v>
      </c>
      <c r="I269" s="234">
        <v>0</v>
      </c>
      <c r="J269" s="234">
        <v>0</v>
      </c>
      <c r="K269" s="235">
        <f t="shared" si="231"/>
        <v>0</v>
      </c>
      <c r="L269" s="234">
        <v>0</v>
      </c>
      <c r="M269" s="236">
        <f t="shared" si="232"/>
        <v>0</v>
      </c>
      <c r="N269" s="223"/>
      <c r="P269" s="522">
        <v>0</v>
      </c>
      <c r="Q269" s="496"/>
      <c r="R269" s="496" t="s">
        <v>21</v>
      </c>
      <c r="S269" s="496"/>
      <c r="T269" s="409"/>
      <c r="U269" s="162">
        <f t="shared" si="226"/>
        <v>0</v>
      </c>
      <c r="V269" s="234">
        <v>0</v>
      </c>
      <c r="W269" s="234">
        <v>0</v>
      </c>
      <c r="X269" s="295">
        <f t="shared" si="233"/>
        <v>0</v>
      </c>
      <c r="Y269" s="234">
        <v>0</v>
      </c>
      <c r="Z269" s="234">
        <v>0</v>
      </c>
      <c r="AA269" s="295">
        <f t="shared" si="234"/>
        <v>0</v>
      </c>
      <c r="AB269" s="234">
        <v>0</v>
      </c>
      <c r="AC269" s="295">
        <f t="shared" si="235"/>
        <v>0</v>
      </c>
      <c r="AD269" s="296">
        <f t="shared" si="227"/>
        <v>0</v>
      </c>
      <c r="AE269" s="223"/>
      <c r="AG269" s="522">
        <v>0</v>
      </c>
      <c r="AH269" s="496"/>
      <c r="AI269" s="496" t="s">
        <v>21</v>
      </c>
      <c r="AJ269" s="496"/>
      <c r="AK269" s="409"/>
      <c r="AL269" s="307">
        <f t="shared" si="228"/>
        <v>0</v>
      </c>
      <c r="AM269" s="234">
        <v>0</v>
      </c>
      <c r="AN269" s="234">
        <v>0</v>
      </c>
      <c r="AO269" s="277">
        <f t="shared" si="236"/>
        <v>0</v>
      </c>
      <c r="AP269" s="234">
        <v>0</v>
      </c>
      <c r="AQ269" s="234">
        <v>0</v>
      </c>
      <c r="AR269" s="277">
        <f t="shared" si="237"/>
        <v>0</v>
      </c>
      <c r="AS269" s="234">
        <v>0</v>
      </c>
      <c r="AT269" s="277">
        <f t="shared" si="238"/>
        <v>0</v>
      </c>
      <c r="AU269" s="278">
        <f t="shared" si="229"/>
        <v>0</v>
      </c>
    </row>
    <row r="270" spans="1:48" x14ac:dyDescent="0.35">
      <c r="A270" s="495">
        <v>0</v>
      </c>
      <c r="B270" s="491"/>
      <c r="C270" s="496" t="s">
        <v>22</v>
      </c>
      <c r="D270" s="496"/>
      <c r="E270" s="409"/>
      <c r="F270" s="234">
        <v>0</v>
      </c>
      <c r="G270" s="234">
        <v>0</v>
      </c>
      <c r="H270" s="235">
        <f t="shared" si="230"/>
        <v>0</v>
      </c>
      <c r="I270" s="234">
        <v>0</v>
      </c>
      <c r="J270" s="234">
        <v>0</v>
      </c>
      <c r="K270" s="235">
        <f t="shared" si="231"/>
        <v>0</v>
      </c>
      <c r="L270" s="234">
        <v>0</v>
      </c>
      <c r="M270" s="236">
        <f t="shared" si="232"/>
        <v>0</v>
      </c>
      <c r="N270" s="223"/>
      <c r="P270" s="522">
        <v>0</v>
      </c>
      <c r="Q270" s="496"/>
      <c r="R270" s="496" t="s">
        <v>22</v>
      </c>
      <c r="S270" s="496"/>
      <c r="T270" s="409"/>
      <c r="U270" s="162">
        <f t="shared" si="226"/>
        <v>0</v>
      </c>
      <c r="V270" s="234">
        <v>0</v>
      </c>
      <c r="W270" s="234">
        <v>0</v>
      </c>
      <c r="X270" s="295">
        <f t="shared" si="233"/>
        <v>0</v>
      </c>
      <c r="Y270" s="234">
        <v>0</v>
      </c>
      <c r="Z270" s="234">
        <v>0</v>
      </c>
      <c r="AA270" s="295">
        <f t="shared" si="234"/>
        <v>0</v>
      </c>
      <c r="AB270" s="234">
        <v>0</v>
      </c>
      <c r="AC270" s="295">
        <f t="shared" si="235"/>
        <v>0</v>
      </c>
      <c r="AD270" s="296">
        <f t="shared" si="227"/>
        <v>0</v>
      </c>
      <c r="AE270" s="223"/>
      <c r="AG270" s="522">
        <v>0</v>
      </c>
      <c r="AH270" s="496"/>
      <c r="AI270" s="496" t="s">
        <v>22</v>
      </c>
      <c r="AJ270" s="496"/>
      <c r="AK270" s="409"/>
      <c r="AL270" s="307">
        <f t="shared" si="228"/>
        <v>0</v>
      </c>
      <c r="AM270" s="234">
        <v>0</v>
      </c>
      <c r="AN270" s="234">
        <v>0</v>
      </c>
      <c r="AO270" s="277">
        <f t="shared" si="236"/>
        <v>0</v>
      </c>
      <c r="AP270" s="234">
        <v>0</v>
      </c>
      <c r="AQ270" s="234">
        <v>0</v>
      </c>
      <c r="AR270" s="277">
        <f t="shared" si="237"/>
        <v>0</v>
      </c>
      <c r="AS270" s="234">
        <v>0</v>
      </c>
      <c r="AT270" s="277">
        <f t="shared" si="238"/>
        <v>0</v>
      </c>
      <c r="AU270" s="278">
        <f t="shared" si="229"/>
        <v>0</v>
      </c>
    </row>
    <row r="271" spans="1:48" x14ac:dyDescent="0.35">
      <c r="A271" s="495">
        <v>0</v>
      </c>
      <c r="B271" s="491"/>
      <c r="C271" s="491" t="s">
        <v>23</v>
      </c>
      <c r="D271" s="491"/>
      <c r="E271" s="409"/>
      <c r="F271" s="234">
        <v>0</v>
      </c>
      <c r="G271" s="234">
        <v>0</v>
      </c>
      <c r="H271" s="235">
        <f t="shared" si="230"/>
        <v>0</v>
      </c>
      <c r="I271" s="234">
        <v>0</v>
      </c>
      <c r="J271" s="234">
        <v>0</v>
      </c>
      <c r="K271" s="235">
        <f t="shared" si="231"/>
        <v>0</v>
      </c>
      <c r="L271" s="234">
        <v>0</v>
      </c>
      <c r="M271" s="236">
        <f t="shared" si="232"/>
        <v>0</v>
      </c>
      <c r="N271" s="223"/>
      <c r="P271" s="522">
        <v>0</v>
      </c>
      <c r="Q271" s="496"/>
      <c r="R271" s="496" t="s">
        <v>23</v>
      </c>
      <c r="S271" s="496"/>
      <c r="T271" s="409"/>
      <c r="U271" s="162">
        <f t="shared" si="226"/>
        <v>0</v>
      </c>
      <c r="V271" s="234">
        <v>0</v>
      </c>
      <c r="W271" s="234">
        <v>0</v>
      </c>
      <c r="X271" s="295">
        <f t="shared" si="233"/>
        <v>0</v>
      </c>
      <c r="Y271" s="234">
        <v>0</v>
      </c>
      <c r="Z271" s="234">
        <v>0</v>
      </c>
      <c r="AA271" s="295">
        <f t="shared" si="234"/>
        <v>0</v>
      </c>
      <c r="AB271" s="234">
        <v>0</v>
      </c>
      <c r="AC271" s="295">
        <f t="shared" si="235"/>
        <v>0</v>
      </c>
      <c r="AD271" s="296">
        <f t="shared" si="227"/>
        <v>0</v>
      </c>
      <c r="AE271" s="223"/>
      <c r="AG271" s="522">
        <v>0</v>
      </c>
      <c r="AH271" s="496"/>
      <c r="AI271" s="496" t="s">
        <v>23</v>
      </c>
      <c r="AJ271" s="496"/>
      <c r="AK271" s="409"/>
      <c r="AL271" s="307">
        <f t="shared" si="228"/>
        <v>0</v>
      </c>
      <c r="AM271" s="234">
        <v>0</v>
      </c>
      <c r="AN271" s="234">
        <v>0</v>
      </c>
      <c r="AO271" s="277">
        <f t="shared" si="236"/>
        <v>0</v>
      </c>
      <c r="AP271" s="234">
        <v>0</v>
      </c>
      <c r="AQ271" s="234">
        <v>0</v>
      </c>
      <c r="AR271" s="277">
        <f t="shared" si="237"/>
        <v>0</v>
      </c>
      <c r="AS271" s="234">
        <v>0</v>
      </c>
      <c r="AT271" s="277">
        <f t="shared" si="238"/>
        <v>0</v>
      </c>
      <c r="AU271" s="278">
        <f t="shared" si="229"/>
        <v>0</v>
      </c>
    </row>
    <row r="272" spans="1:48" ht="16" thickBot="1" x14ac:dyDescent="0.4">
      <c r="A272" s="410" t="s">
        <v>181</v>
      </c>
      <c r="B272" s="411"/>
      <c r="C272" s="497">
        <f>SUM(A267:B271)</f>
        <v>0</v>
      </c>
      <c r="D272" s="497"/>
      <c r="E272" s="411"/>
      <c r="F272" s="250">
        <f>SUM(F267:F271)</f>
        <v>0</v>
      </c>
      <c r="G272" s="250">
        <f t="shared" ref="G272:L272" si="239">SUM(G267:G271)</f>
        <v>0</v>
      </c>
      <c r="H272" s="250">
        <f t="shared" si="239"/>
        <v>0</v>
      </c>
      <c r="I272" s="250">
        <f t="shared" si="239"/>
        <v>0</v>
      </c>
      <c r="J272" s="250">
        <f t="shared" si="239"/>
        <v>0</v>
      </c>
      <c r="K272" s="250">
        <f t="shared" si="239"/>
        <v>0</v>
      </c>
      <c r="L272" s="250">
        <f t="shared" si="239"/>
        <v>0</v>
      </c>
      <c r="M272" s="237">
        <f>SUM(M267:M271)</f>
        <v>0</v>
      </c>
      <c r="N272" s="223"/>
      <c r="P272" s="410" t="s">
        <v>181</v>
      </c>
      <c r="Q272" s="411"/>
      <c r="R272" s="498">
        <f>SUM(P267:Q271)</f>
        <v>0</v>
      </c>
      <c r="S272" s="498"/>
      <c r="T272" s="421"/>
      <c r="U272" s="339">
        <f t="shared" si="226"/>
        <v>0</v>
      </c>
      <c r="V272" s="293">
        <f>SUM(V267:V271)</f>
        <v>0</v>
      </c>
      <c r="W272" s="293">
        <f t="shared" ref="W272:AB272" si="240">SUM(W267:W271)</f>
        <v>0</v>
      </c>
      <c r="X272" s="293">
        <f t="shared" si="240"/>
        <v>0</v>
      </c>
      <c r="Y272" s="293">
        <f t="shared" si="240"/>
        <v>0</v>
      </c>
      <c r="Z272" s="293">
        <f t="shared" si="240"/>
        <v>0</v>
      </c>
      <c r="AA272" s="293">
        <f t="shared" si="240"/>
        <v>0</v>
      </c>
      <c r="AB272" s="293">
        <f t="shared" si="240"/>
        <v>0</v>
      </c>
      <c r="AC272" s="293">
        <f>SUM(AC267:AC271)</f>
        <v>0</v>
      </c>
      <c r="AD272" s="294">
        <f>SUM(AD267:AD271)</f>
        <v>0</v>
      </c>
      <c r="AE272" s="223"/>
      <c r="AG272" s="410" t="s">
        <v>181</v>
      </c>
      <c r="AH272" s="411"/>
      <c r="AI272" s="543">
        <f>SUM(AG267:AH271)</f>
        <v>0</v>
      </c>
      <c r="AJ272" s="543"/>
      <c r="AK272" s="421"/>
      <c r="AL272" s="337">
        <f t="shared" si="228"/>
        <v>0</v>
      </c>
      <c r="AM272" s="275">
        <f>SUM(AM267:AM271)</f>
        <v>0</v>
      </c>
      <c r="AN272" s="275">
        <f t="shared" ref="AN272:AT272" si="241">SUM(AN267:AN271)</f>
        <v>0</v>
      </c>
      <c r="AO272" s="275">
        <f t="shared" si="241"/>
        <v>0</v>
      </c>
      <c r="AP272" s="275">
        <f t="shared" si="241"/>
        <v>0</v>
      </c>
      <c r="AQ272" s="275">
        <f t="shared" si="241"/>
        <v>0</v>
      </c>
      <c r="AR272" s="275">
        <f t="shared" si="241"/>
        <v>0</v>
      </c>
      <c r="AS272" s="275">
        <f t="shared" si="241"/>
        <v>0</v>
      </c>
      <c r="AT272" s="275">
        <f t="shared" si="241"/>
        <v>0</v>
      </c>
      <c r="AU272" s="276">
        <f t="shared" si="229"/>
        <v>0</v>
      </c>
    </row>
    <row r="273" spans="1:47" s="358" customFormat="1" ht="3.75" customHeight="1" thickBot="1" x14ac:dyDescent="0.4">
      <c r="A273" s="499"/>
      <c r="B273" s="499"/>
      <c r="C273" s="499"/>
      <c r="D273" s="499"/>
      <c r="E273" s="499"/>
      <c r="F273" s="499"/>
      <c r="G273" s="499"/>
      <c r="H273" s="499"/>
      <c r="I273" s="499"/>
      <c r="J273" s="499"/>
      <c r="K273" s="499"/>
      <c r="L273" s="499"/>
      <c r="M273" s="499"/>
      <c r="N273" s="223"/>
      <c r="P273" s="499"/>
      <c r="Q273" s="499"/>
      <c r="R273" s="499"/>
      <c r="S273" s="499"/>
      <c r="T273" s="499"/>
      <c r="U273" s="499"/>
      <c r="V273" s="499"/>
      <c r="W273" s="499"/>
      <c r="X273" s="499"/>
      <c r="Y273" s="499"/>
      <c r="Z273" s="499"/>
      <c r="AA273" s="499"/>
      <c r="AB273" s="499"/>
      <c r="AC273" s="499"/>
      <c r="AD273" s="499"/>
      <c r="AE273" s="223"/>
      <c r="AG273" s="634"/>
      <c r="AH273" s="635"/>
      <c r="AI273" s="635"/>
      <c r="AJ273" s="635"/>
      <c r="AK273" s="635"/>
      <c r="AL273" s="635"/>
      <c r="AM273" s="635"/>
      <c r="AN273" s="635"/>
      <c r="AO273" s="635"/>
      <c r="AP273" s="635"/>
      <c r="AQ273" s="635"/>
      <c r="AR273" s="635"/>
      <c r="AS273" s="635"/>
      <c r="AT273" s="635"/>
      <c r="AU273" s="636"/>
    </row>
    <row r="274" spans="1:47" ht="16" thickBot="1" x14ac:dyDescent="0.4">
      <c r="A274" s="500" t="s">
        <v>187</v>
      </c>
      <c r="B274" s="501"/>
      <c r="C274" s="501"/>
      <c r="D274" s="501"/>
      <c r="E274" s="501"/>
      <c r="F274" s="241">
        <f>SUM(F272, F263)</f>
        <v>0</v>
      </c>
      <c r="G274" s="241">
        <f t="shared" ref="G274:L274" si="242">SUM(G272, G263)</f>
        <v>0</v>
      </c>
      <c r="H274" s="241">
        <f>SUM(H272, H263)</f>
        <v>0</v>
      </c>
      <c r="I274" s="241">
        <f t="shared" si="242"/>
        <v>0</v>
      </c>
      <c r="J274" s="241">
        <f t="shared" si="242"/>
        <v>0</v>
      </c>
      <c r="K274" s="241">
        <f>SUM(K272, K263)</f>
        <v>0</v>
      </c>
      <c r="L274" s="241">
        <f t="shared" si="242"/>
        <v>0</v>
      </c>
      <c r="M274" s="240">
        <f>SUM(M272, M263)</f>
        <v>0</v>
      </c>
      <c r="N274" s="223"/>
      <c r="P274" s="500" t="s">
        <v>187</v>
      </c>
      <c r="Q274" s="501"/>
      <c r="R274" s="501"/>
      <c r="S274" s="501"/>
      <c r="T274" s="501"/>
      <c r="U274" s="340">
        <f t="shared" si="226"/>
        <v>0</v>
      </c>
      <c r="V274" s="297">
        <f>SUM(V272, V263)</f>
        <v>0</v>
      </c>
      <c r="W274" s="297">
        <f t="shared" ref="W274" si="243">SUM(W272, W263)</f>
        <v>0</v>
      </c>
      <c r="X274" s="297">
        <f>SUM(X272, X263)</f>
        <v>0</v>
      </c>
      <c r="Y274" s="297">
        <f t="shared" ref="Y274:AB274" si="244">SUM(Y272, Y263)</f>
        <v>0</v>
      </c>
      <c r="Z274" s="297">
        <f t="shared" si="244"/>
        <v>0</v>
      </c>
      <c r="AA274" s="297">
        <f t="shared" si="244"/>
        <v>0</v>
      </c>
      <c r="AB274" s="297">
        <f t="shared" si="244"/>
        <v>0</v>
      </c>
      <c r="AC274" s="297">
        <f>SUM(AC272, AC263)</f>
        <v>0</v>
      </c>
      <c r="AD274" s="298">
        <f>SUM(AD272, AD263)</f>
        <v>0</v>
      </c>
      <c r="AE274" s="223"/>
      <c r="AG274" s="493" t="s">
        <v>187</v>
      </c>
      <c r="AH274" s="494"/>
      <c r="AI274" s="494"/>
      <c r="AJ274" s="494"/>
      <c r="AK274" s="494"/>
      <c r="AL274" s="337">
        <f t="shared" si="228"/>
        <v>0</v>
      </c>
      <c r="AM274" s="275">
        <f>SUM(AM272, AM263)</f>
        <v>0</v>
      </c>
      <c r="AN274" s="275">
        <f t="shared" ref="AN274" si="245">SUM(AN272, AN263)</f>
        <v>0</v>
      </c>
      <c r="AO274" s="275">
        <f>SUM(AO272, AO263)</f>
        <v>0</v>
      </c>
      <c r="AP274" s="275">
        <f t="shared" ref="AP274:AT274" si="246">SUM(AP272, AP263)</f>
        <v>0</v>
      </c>
      <c r="AQ274" s="275">
        <f t="shared" si="246"/>
        <v>0</v>
      </c>
      <c r="AR274" s="275">
        <f t="shared" si="246"/>
        <v>0</v>
      </c>
      <c r="AS274" s="275">
        <f t="shared" si="246"/>
        <v>0</v>
      </c>
      <c r="AT274" s="275">
        <f t="shared" si="246"/>
        <v>0</v>
      </c>
      <c r="AU274" s="276">
        <f t="shared" si="229"/>
        <v>0</v>
      </c>
    </row>
    <row r="275" spans="1:47" ht="16" thickBot="1" x14ac:dyDescent="0.4">
      <c r="F275" s="357"/>
      <c r="G275" s="357"/>
      <c r="AE275" s="358"/>
    </row>
    <row r="276" spans="1:47" s="242" customFormat="1" x14ac:dyDescent="0.35">
      <c r="A276" s="502" t="s">
        <v>98</v>
      </c>
      <c r="B276" s="503"/>
      <c r="C276" s="503"/>
      <c r="D276" s="503"/>
      <c r="E276" s="503"/>
      <c r="F276" s="503"/>
      <c r="G276" s="503"/>
      <c r="H276" s="503"/>
      <c r="I276" s="503"/>
      <c r="J276" s="503"/>
      <c r="K276" s="503"/>
      <c r="L276" s="503"/>
      <c r="M276" s="518"/>
      <c r="N276" s="413"/>
      <c r="P276" s="502" t="s">
        <v>98</v>
      </c>
      <c r="Q276" s="503"/>
      <c r="R276" s="503"/>
      <c r="S276" s="503"/>
      <c r="T276" s="503"/>
      <c r="U276" s="503"/>
      <c r="V276" s="503"/>
      <c r="W276" s="503"/>
      <c r="X276" s="503"/>
      <c r="Y276" s="503"/>
      <c r="Z276" s="503"/>
      <c r="AA276" s="503"/>
      <c r="AB276" s="503"/>
      <c r="AC276" s="503"/>
      <c r="AD276" s="418"/>
      <c r="AE276" s="413"/>
      <c r="AG276" s="502" t="s">
        <v>98</v>
      </c>
      <c r="AH276" s="503"/>
      <c r="AI276" s="503"/>
      <c r="AJ276" s="503"/>
      <c r="AK276" s="503"/>
      <c r="AL276" s="503"/>
      <c r="AM276" s="503"/>
      <c r="AN276" s="503"/>
      <c r="AO276" s="503"/>
      <c r="AP276" s="503"/>
      <c r="AQ276" s="503"/>
      <c r="AR276" s="503"/>
      <c r="AS276" s="503"/>
      <c r="AT276" s="503"/>
      <c r="AU276" s="418"/>
    </row>
    <row r="277" spans="1:47" s="242" customFormat="1" x14ac:dyDescent="0.35">
      <c r="A277" s="530" t="s">
        <v>24</v>
      </c>
      <c r="B277" s="531"/>
      <c r="C277" s="531"/>
      <c r="D277" s="531"/>
      <c r="E277" s="531"/>
      <c r="F277" s="531"/>
      <c r="G277" s="531"/>
      <c r="H277" s="531"/>
      <c r="I277" s="531"/>
      <c r="J277" s="424" t="s">
        <v>17</v>
      </c>
      <c r="K277" s="424" t="s">
        <v>15</v>
      </c>
      <c r="L277" s="424" t="s">
        <v>16</v>
      </c>
      <c r="M277" s="259" t="s">
        <v>18</v>
      </c>
      <c r="N277" s="413"/>
      <c r="P277" s="530" t="s">
        <v>24</v>
      </c>
      <c r="Q277" s="531"/>
      <c r="R277" s="531"/>
      <c r="S277" s="531"/>
      <c r="T277" s="531"/>
      <c r="U277" s="531"/>
      <c r="V277" s="531"/>
      <c r="W277" s="531"/>
      <c r="X277" s="531"/>
      <c r="Y277" s="422" t="s">
        <v>260</v>
      </c>
      <c r="Z277" s="328" t="s">
        <v>77</v>
      </c>
      <c r="AA277" s="424" t="s">
        <v>15</v>
      </c>
      <c r="AB277" s="424" t="s">
        <v>16</v>
      </c>
      <c r="AC277" s="422" t="s">
        <v>18</v>
      </c>
      <c r="AD277" s="267" t="s">
        <v>114</v>
      </c>
      <c r="AE277" s="413"/>
      <c r="AG277" s="530" t="s">
        <v>24</v>
      </c>
      <c r="AH277" s="531"/>
      <c r="AI277" s="531"/>
      <c r="AJ277" s="531"/>
      <c r="AK277" s="531"/>
      <c r="AL277" s="531"/>
      <c r="AM277" s="531"/>
      <c r="AN277" s="531"/>
      <c r="AO277" s="531"/>
      <c r="AP277" s="422" t="s">
        <v>260</v>
      </c>
      <c r="AQ277" s="328" t="s">
        <v>211</v>
      </c>
      <c r="AR277" s="424" t="s">
        <v>15</v>
      </c>
      <c r="AS277" s="424" t="s">
        <v>16</v>
      </c>
      <c r="AT277" s="422" t="s">
        <v>213</v>
      </c>
      <c r="AU277" s="267" t="s">
        <v>263</v>
      </c>
    </row>
    <row r="278" spans="1:47" x14ac:dyDescent="0.35">
      <c r="A278" s="415">
        <v>1</v>
      </c>
      <c r="B278" s="491"/>
      <c r="C278" s="491"/>
      <c r="D278" s="491"/>
      <c r="E278" s="491"/>
      <c r="F278" s="491"/>
      <c r="G278" s="491"/>
      <c r="H278" s="491"/>
      <c r="I278" s="491"/>
      <c r="J278" s="234">
        <v>0</v>
      </c>
      <c r="K278" s="234">
        <v>0</v>
      </c>
      <c r="L278" s="234">
        <v>0</v>
      </c>
      <c r="M278" s="236">
        <f>SUM(J278:L278)</f>
        <v>0</v>
      </c>
      <c r="N278" s="223"/>
      <c r="P278" s="415">
        <v>1</v>
      </c>
      <c r="Q278" s="491"/>
      <c r="R278" s="491"/>
      <c r="S278" s="491"/>
      <c r="T278" s="491"/>
      <c r="U278" s="491"/>
      <c r="V278" s="491"/>
      <c r="W278" s="491"/>
      <c r="X278" s="491"/>
      <c r="Y278" s="164">
        <f>AU198</f>
        <v>0</v>
      </c>
      <c r="Z278" s="234">
        <v>0</v>
      </c>
      <c r="AA278" s="234">
        <v>0</v>
      </c>
      <c r="AB278" s="234">
        <v>0</v>
      </c>
      <c r="AC278" s="295">
        <f>SUM(Z278:AB278)</f>
        <v>0</v>
      </c>
      <c r="AD278" s="296">
        <f t="shared" ref="AD278:AD280" si="247">M278-AC278</f>
        <v>0</v>
      </c>
      <c r="AE278" s="223"/>
      <c r="AG278" s="415">
        <v>1</v>
      </c>
      <c r="AH278" s="491"/>
      <c r="AI278" s="491"/>
      <c r="AJ278" s="491"/>
      <c r="AK278" s="491"/>
      <c r="AL278" s="491"/>
      <c r="AM278" s="491"/>
      <c r="AN278" s="491"/>
      <c r="AO278" s="491"/>
      <c r="AP278" s="305">
        <f>AU198</f>
        <v>0</v>
      </c>
      <c r="AQ278" s="234">
        <v>0</v>
      </c>
      <c r="AR278" s="234">
        <v>0</v>
      </c>
      <c r="AS278" s="234">
        <v>0</v>
      </c>
      <c r="AT278" s="277">
        <f>SUM(AQ278:AS278)</f>
        <v>0</v>
      </c>
      <c r="AU278" s="278">
        <f>IF($S$313&lt;&gt;0, AC278+AP278-AT278, M278+AP278-AT278)</f>
        <v>0</v>
      </c>
    </row>
    <row r="279" spans="1:47" x14ac:dyDescent="0.35">
      <c r="A279" s="415">
        <v>2</v>
      </c>
      <c r="B279" s="492"/>
      <c r="C279" s="492"/>
      <c r="D279" s="492"/>
      <c r="E279" s="492"/>
      <c r="F279" s="492"/>
      <c r="G279" s="492"/>
      <c r="H279" s="492"/>
      <c r="I279" s="492"/>
      <c r="J279" s="234">
        <v>0</v>
      </c>
      <c r="K279" s="234">
        <v>0</v>
      </c>
      <c r="L279" s="234">
        <v>0</v>
      </c>
      <c r="M279" s="236">
        <f>SUM(J279:L279)</f>
        <v>0</v>
      </c>
      <c r="N279" s="223"/>
      <c r="P279" s="415">
        <v>2</v>
      </c>
      <c r="Q279" s="492"/>
      <c r="R279" s="492"/>
      <c r="S279" s="492"/>
      <c r="T279" s="492"/>
      <c r="U279" s="492"/>
      <c r="V279" s="492"/>
      <c r="W279" s="492"/>
      <c r="X279" s="492"/>
      <c r="Y279" s="164">
        <f t="shared" ref="Y279:Y281" si="248">AU199</f>
        <v>0</v>
      </c>
      <c r="Z279" s="234">
        <v>0</v>
      </c>
      <c r="AA279" s="234">
        <v>0</v>
      </c>
      <c r="AB279" s="234">
        <v>0</v>
      </c>
      <c r="AC279" s="295">
        <f t="shared" ref="AC279:AC280" si="249">SUM(Z279:AB279)</f>
        <v>0</v>
      </c>
      <c r="AD279" s="296">
        <f t="shared" si="247"/>
        <v>0</v>
      </c>
      <c r="AE279" s="223"/>
      <c r="AG279" s="415">
        <v>2</v>
      </c>
      <c r="AH279" s="492"/>
      <c r="AI279" s="492"/>
      <c r="AJ279" s="492"/>
      <c r="AK279" s="492"/>
      <c r="AL279" s="492"/>
      <c r="AM279" s="492"/>
      <c r="AN279" s="492"/>
      <c r="AO279" s="492"/>
      <c r="AP279" s="305">
        <f t="shared" ref="AP279:AP281" si="250">AU199</f>
        <v>0</v>
      </c>
      <c r="AQ279" s="234">
        <v>0</v>
      </c>
      <c r="AR279" s="234">
        <v>0</v>
      </c>
      <c r="AS279" s="234">
        <v>0</v>
      </c>
      <c r="AT279" s="277">
        <f t="shared" ref="AT279:AT280" si="251">SUM(AQ279:AS279)</f>
        <v>0</v>
      </c>
      <c r="AU279" s="278">
        <f t="shared" ref="AU279:AU281" si="252">IF($S$313&lt;&gt;0, AC279+AP279-AT279, M279+AP279-AT279)</f>
        <v>0</v>
      </c>
    </row>
    <row r="280" spans="1:47" x14ac:dyDescent="0.35">
      <c r="A280" s="415">
        <v>3</v>
      </c>
      <c r="B280" s="492"/>
      <c r="C280" s="492"/>
      <c r="D280" s="492"/>
      <c r="E280" s="492"/>
      <c r="F280" s="492"/>
      <c r="G280" s="492"/>
      <c r="H280" s="492"/>
      <c r="I280" s="492"/>
      <c r="J280" s="234">
        <v>0</v>
      </c>
      <c r="K280" s="234">
        <v>0</v>
      </c>
      <c r="L280" s="234">
        <v>0</v>
      </c>
      <c r="M280" s="236">
        <f t="shared" ref="M280:M299" si="253">SUM(J280:L280)</f>
        <v>0</v>
      </c>
      <c r="N280" s="223"/>
      <c r="P280" s="415">
        <v>3</v>
      </c>
      <c r="Q280" s="492"/>
      <c r="R280" s="492"/>
      <c r="S280" s="492"/>
      <c r="T280" s="492"/>
      <c r="U280" s="492"/>
      <c r="V280" s="492"/>
      <c r="W280" s="492"/>
      <c r="X280" s="492"/>
      <c r="Y280" s="164">
        <f t="shared" si="248"/>
        <v>0</v>
      </c>
      <c r="Z280" s="234">
        <v>0</v>
      </c>
      <c r="AA280" s="234">
        <v>0</v>
      </c>
      <c r="AB280" s="234">
        <v>0</v>
      </c>
      <c r="AC280" s="295">
        <f t="shared" si="249"/>
        <v>0</v>
      </c>
      <c r="AD280" s="296">
        <f t="shared" si="247"/>
        <v>0</v>
      </c>
      <c r="AE280" s="223"/>
      <c r="AG280" s="415">
        <v>3</v>
      </c>
      <c r="AH280" s="492"/>
      <c r="AI280" s="492"/>
      <c r="AJ280" s="492"/>
      <c r="AK280" s="492"/>
      <c r="AL280" s="492"/>
      <c r="AM280" s="492"/>
      <c r="AN280" s="492"/>
      <c r="AO280" s="492"/>
      <c r="AP280" s="305">
        <f t="shared" si="250"/>
        <v>0</v>
      </c>
      <c r="AQ280" s="234">
        <v>0</v>
      </c>
      <c r="AR280" s="234">
        <v>0</v>
      </c>
      <c r="AS280" s="234">
        <v>0</v>
      </c>
      <c r="AT280" s="277">
        <f t="shared" si="251"/>
        <v>0</v>
      </c>
      <c r="AU280" s="278">
        <f t="shared" si="252"/>
        <v>0</v>
      </c>
    </row>
    <row r="281" spans="1:47" ht="16" thickBot="1" x14ac:dyDescent="0.4">
      <c r="A281" s="504" t="s">
        <v>25</v>
      </c>
      <c r="B281" s="505"/>
      <c r="C281" s="505"/>
      <c r="D281" s="505"/>
      <c r="E281" s="505"/>
      <c r="F281" s="505"/>
      <c r="G281" s="505"/>
      <c r="H281" s="505"/>
      <c r="I281" s="505"/>
      <c r="J281" s="250">
        <f>SUM(J278:J280)</f>
        <v>0</v>
      </c>
      <c r="K281" s="250">
        <f t="shared" ref="K281:L281" si="254">SUM(K278:K280)</f>
        <v>0</v>
      </c>
      <c r="L281" s="250">
        <f t="shared" si="254"/>
        <v>0</v>
      </c>
      <c r="M281" s="237">
        <f t="shared" si="253"/>
        <v>0</v>
      </c>
      <c r="N281" s="223"/>
      <c r="P281" s="504" t="s">
        <v>25</v>
      </c>
      <c r="Q281" s="505"/>
      <c r="R281" s="505"/>
      <c r="S281" s="505"/>
      <c r="T281" s="505"/>
      <c r="U281" s="505"/>
      <c r="V281" s="505"/>
      <c r="W281" s="505"/>
      <c r="X281" s="505"/>
      <c r="Y281" s="200">
        <f t="shared" si="248"/>
        <v>0</v>
      </c>
      <c r="Z281" s="293">
        <f>SUM(Z278:Z280)</f>
        <v>0</v>
      </c>
      <c r="AA281" s="293">
        <f t="shared" ref="AA281:AD281" si="255">SUM(AA278:AA280)</f>
        <v>0</v>
      </c>
      <c r="AB281" s="293">
        <f t="shared" si="255"/>
        <v>0</v>
      </c>
      <c r="AC281" s="293">
        <f t="shared" si="255"/>
        <v>0</v>
      </c>
      <c r="AD281" s="294">
        <f t="shared" si="255"/>
        <v>0</v>
      </c>
      <c r="AE281" s="223"/>
      <c r="AG281" s="504" t="s">
        <v>25</v>
      </c>
      <c r="AH281" s="505"/>
      <c r="AI281" s="505"/>
      <c r="AJ281" s="505"/>
      <c r="AK281" s="505"/>
      <c r="AL281" s="505"/>
      <c r="AM281" s="505"/>
      <c r="AN281" s="505"/>
      <c r="AO281" s="505"/>
      <c r="AP281" s="306">
        <f t="shared" si="250"/>
        <v>0</v>
      </c>
      <c r="AQ281" s="275">
        <f>SUM(AQ278:AQ280)</f>
        <v>0</v>
      </c>
      <c r="AR281" s="275">
        <f t="shared" ref="AR281:AT281" si="256">SUM(AR278:AR280)</f>
        <v>0</v>
      </c>
      <c r="AS281" s="275">
        <f t="shared" si="256"/>
        <v>0</v>
      </c>
      <c r="AT281" s="275">
        <f t="shared" si="256"/>
        <v>0</v>
      </c>
      <c r="AU281" s="276">
        <f t="shared" si="252"/>
        <v>0</v>
      </c>
    </row>
    <row r="282" spans="1:47" s="358" customFormat="1" ht="3.75" customHeight="1" thickBot="1" x14ac:dyDescent="0.4">
      <c r="A282" s="413"/>
      <c r="B282" s="413"/>
      <c r="C282" s="413"/>
      <c r="D282" s="413"/>
      <c r="E282" s="413"/>
      <c r="F282" s="413"/>
      <c r="G282" s="413"/>
      <c r="H282" s="413"/>
      <c r="I282" s="413"/>
      <c r="J282" s="246"/>
      <c r="K282" s="246"/>
      <c r="L282" s="246"/>
      <c r="M282" s="246"/>
      <c r="N282" s="223"/>
      <c r="P282" s="413"/>
      <c r="Q282" s="413"/>
      <c r="R282" s="413"/>
      <c r="S282" s="413"/>
      <c r="T282" s="413"/>
      <c r="U282" s="413"/>
      <c r="V282" s="413"/>
      <c r="W282" s="413"/>
      <c r="X282" s="413"/>
      <c r="Y282" s="304"/>
      <c r="Z282" s="246"/>
      <c r="AA282" s="246"/>
      <c r="AB282" s="246"/>
      <c r="AC282" s="246"/>
      <c r="AD282" s="246"/>
      <c r="AE282" s="223"/>
      <c r="AG282" s="413"/>
      <c r="AH282" s="413"/>
      <c r="AI282" s="413"/>
      <c r="AJ282" s="413"/>
      <c r="AK282" s="413"/>
      <c r="AL282" s="413"/>
      <c r="AM282" s="413"/>
      <c r="AN282" s="413"/>
      <c r="AO282" s="413"/>
      <c r="AP282" s="304"/>
      <c r="AQ282" s="246"/>
      <c r="AR282" s="246"/>
      <c r="AS282" s="246"/>
      <c r="AT282" s="246"/>
      <c r="AU282" s="246"/>
    </row>
    <row r="283" spans="1:47" s="242" customFormat="1" x14ac:dyDescent="0.35">
      <c r="A283" s="502" t="s">
        <v>33</v>
      </c>
      <c r="B283" s="503"/>
      <c r="C283" s="503"/>
      <c r="D283" s="503"/>
      <c r="E283" s="503"/>
      <c r="F283" s="503"/>
      <c r="G283" s="503"/>
      <c r="H283" s="503"/>
      <c r="I283" s="503"/>
      <c r="J283" s="425" t="s">
        <v>17</v>
      </c>
      <c r="K283" s="425" t="s">
        <v>15</v>
      </c>
      <c r="L283" s="425" t="s">
        <v>16</v>
      </c>
      <c r="M283" s="418" t="s">
        <v>18</v>
      </c>
      <c r="N283" s="413"/>
      <c r="P283" s="502" t="s">
        <v>33</v>
      </c>
      <c r="Q283" s="503"/>
      <c r="R283" s="503"/>
      <c r="S283" s="503"/>
      <c r="T283" s="503"/>
      <c r="U283" s="503"/>
      <c r="V283" s="503"/>
      <c r="W283" s="503"/>
      <c r="X283" s="503"/>
      <c r="Y283" s="414" t="s">
        <v>260</v>
      </c>
      <c r="Z283" s="425" t="s">
        <v>77</v>
      </c>
      <c r="AA283" s="425" t="s">
        <v>15</v>
      </c>
      <c r="AB283" s="425" t="s">
        <v>16</v>
      </c>
      <c r="AC283" s="414" t="s">
        <v>18</v>
      </c>
      <c r="AD283" s="268" t="s">
        <v>114</v>
      </c>
      <c r="AE283" s="413"/>
      <c r="AG283" s="502" t="s">
        <v>33</v>
      </c>
      <c r="AH283" s="503"/>
      <c r="AI283" s="503"/>
      <c r="AJ283" s="503"/>
      <c r="AK283" s="503"/>
      <c r="AL283" s="503"/>
      <c r="AM283" s="503"/>
      <c r="AN283" s="503"/>
      <c r="AO283" s="503"/>
      <c r="AP283" s="414" t="s">
        <v>260</v>
      </c>
      <c r="AQ283" s="425" t="s">
        <v>211</v>
      </c>
      <c r="AR283" s="425" t="s">
        <v>15</v>
      </c>
      <c r="AS283" s="425" t="s">
        <v>16</v>
      </c>
      <c r="AT283" s="414" t="s">
        <v>213</v>
      </c>
      <c r="AU283" s="268" t="s">
        <v>263</v>
      </c>
    </row>
    <row r="284" spans="1:47" x14ac:dyDescent="0.35">
      <c r="A284" s="415">
        <v>1</v>
      </c>
      <c r="B284" s="492"/>
      <c r="C284" s="492"/>
      <c r="D284" s="492"/>
      <c r="E284" s="492"/>
      <c r="F284" s="492"/>
      <c r="G284" s="492"/>
      <c r="H284" s="492"/>
      <c r="I284" s="492"/>
      <c r="J284" s="234">
        <v>0</v>
      </c>
      <c r="K284" s="234">
        <v>0</v>
      </c>
      <c r="L284" s="234">
        <v>0</v>
      </c>
      <c r="M284" s="236">
        <f t="shared" si="253"/>
        <v>0</v>
      </c>
      <c r="N284" s="223"/>
      <c r="P284" s="415">
        <v>1</v>
      </c>
      <c r="Q284" s="492"/>
      <c r="R284" s="492"/>
      <c r="S284" s="492"/>
      <c r="T284" s="492"/>
      <c r="U284" s="492"/>
      <c r="V284" s="492"/>
      <c r="W284" s="492"/>
      <c r="X284" s="492"/>
      <c r="Y284" s="164">
        <f t="shared" ref="Y284:Y287" si="257">AU204</f>
        <v>0</v>
      </c>
      <c r="Z284" s="234">
        <v>0</v>
      </c>
      <c r="AA284" s="234">
        <v>0</v>
      </c>
      <c r="AB284" s="234">
        <v>0</v>
      </c>
      <c r="AC284" s="295">
        <f t="shared" ref="AC284:AC286" si="258">SUM(Z284:AB284)</f>
        <v>0</v>
      </c>
      <c r="AD284" s="296">
        <f t="shared" ref="AD284:AD286" si="259">M284-AC284</f>
        <v>0</v>
      </c>
      <c r="AE284" s="223"/>
      <c r="AG284" s="415">
        <v>1</v>
      </c>
      <c r="AH284" s="492"/>
      <c r="AI284" s="492"/>
      <c r="AJ284" s="492"/>
      <c r="AK284" s="492"/>
      <c r="AL284" s="492"/>
      <c r="AM284" s="492"/>
      <c r="AN284" s="492"/>
      <c r="AO284" s="492"/>
      <c r="AP284" s="305">
        <f t="shared" ref="AP284:AP287" si="260">AU204</f>
        <v>0</v>
      </c>
      <c r="AQ284" s="234">
        <v>0</v>
      </c>
      <c r="AR284" s="234">
        <v>0</v>
      </c>
      <c r="AS284" s="234">
        <v>0</v>
      </c>
      <c r="AT284" s="277">
        <f t="shared" ref="AT284:AT286" si="261">SUM(AQ284:AS284)</f>
        <v>0</v>
      </c>
      <c r="AU284" s="278">
        <f t="shared" ref="AU284:AU287" si="262">IF($S$313&lt;&gt;0, AC284+AP284-AT284, M284+AP284-AT284)</f>
        <v>0</v>
      </c>
    </row>
    <row r="285" spans="1:47" x14ac:dyDescent="0.35">
      <c r="A285" s="415">
        <v>2</v>
      </c>
      <c r="B285" s="492"/>
      <c r="C285" s="492"/>
      <c r="D285" s="492"/>
      <c r="E285" s="492"/>
      <c r="F285" s="492"/>
      <c r="G285" s="492"/>
      <c r="H285" s="492"/>
      <c r="I285" s="492"/>
      <c r="J285" s="234">
        <v>0</v>
      </c>
      <c r="K285" s="234">
        <v>0</v>
      </c>
      <c r="L285" s="234">
        <v>0</v>
      </c>
      <c r="M285" s="236">
        <f t="shared" si="253"/>
        <v>0</v>
      </c>
      <c r="N285" s="223"/>
      <c r="P285" s="415">
        <v>2</v>
      </c>
      <c r="Q285" s="492"/>
      <c r="R285" s="492"/>
      <c r="S285" s="492"/>
      <c r="T285" s="492"/>
      <c r="U285" s="492"/>
      <c r="V285" s="492"/>
      <c r="W285" s="492"/>
      <c r="X285" s="492"/>
      <c r="Y285" s="164">
        <f t="shared" si="257"/>
        <v>0</v>
      </c>
      <c r="Z285" s="234">
        <v>0</v>
      </c>
      <c r="AA285" s="234">
        <v>0</v>
      </c>
      <c r="AB285" s="234">
        <v>0</v>
      </c>
      <c r="AC285" s="295">
        <f t="shared" si="258"/>
        <v>0</v>
      </c>
      <c r="AD285" s="296">
        <f t="shared" si="259"/>
        <v>0</v>
      </c>
      <c r="AE285" s="223"/>
      <c r="AG285" s="415">
        <v>2</v>
      </c>
      <c r="AH285" s="492"/>
      <c r="AI285" s="492"/>
      <c r="AJ285" s="492"/>
      <c r="AK285" s="492"/>
      <c r="AL285" s="492"/>
      <c r="AM285" s="492"/>
      <c r="AN285" s="492"/>
      <c r="AO285" s="492"/>
      <c r="AP285" s="305">
        <f t="shared" si="260"/>
        <v>0</v>
      </c>
      <c r="AQ285" s="234">
        <v>0</v>
      </c>
      <c r="AR285" s="234">
        <v>0</v>
      </c>
      <c r="AS285" s="234">
        <v>0</v>
      </c>
      <c r="AT285" s="277">
        <f t="shared" si="261"/>
        <v>0</v>
      </c>
      <c r="AU285" s="278">
        <f t="shared" si="262"/>
        <v>0</v>
      </c>
    </row>
    <row r="286" spans="1:47" x14ac:dyDescent="0.35">
      <c r="A286" s="415">
        <v>3</v>
      </c>
      <c r="B286" s="492"/>
      <c r="C286" s="492"/>
      <c r="D286" s="492"/>
      <c r="E286" s="492"/>
      <c r="F286" s="492"/>
      <c r="G286" s="492"/>
      <c r="H286" s="492"/>
      <c r="I286" s="492"/>
      <c r="J286" s="234">
        <v>0</v>
      </c>
      <c r="K286" s="234">
        <v>0</v>
      </c>
      <c r="L286" s="234">
        <v>0</v>
      </c>
      <c r="M286" s="236">
        <f>SUM(J286:L286)</f>
        <v>0</v>
      </c>
      <c r="N286" s="223"/>
      <c r="P286" s="415">
        <v>3</v>
      </c>
      <c r="Q286" s="492"/>
      <c r="R286" s="492"/>
      <c r="S286" s="492"/>
      <c r="T286" s="492"/>
      <c r="U286" s="492"/>
      <c r="V286" s="492"/>
      <c r="W286" s="492"/>
      <c r="X286" s="492"/>
      <c r="Y286" s="164">
        <f t="shared" si="257"/>
        <v>0</v>
      </c>
      <c r="Z286" s="234">
        <v>0</v>
      </c>
      <c r="AA286" s="234">
        <v>0</v>
      </c>
      <c r="AB286" s="234">
        <v>0</v>
      </c>
      <c r="AC286" s="295">
        <f t="shared" si="258"/>
        <v>0</v>
      </c>
      <c r="AD286" s="296">
        <f t="shared" si="259"/>
        <v>0</v>
      </c>
      <c r="AE286" s="223"/>
      <c r="AG286" s="415">
        <v>3</v>
      </c>
      <c r="AH286" s="492"/>
      <c r="AI286" s="492"/>
      <c r="AJ286" s="492"/>
      <c r="AK286" s="492"/>
      <c r="AL286" s="492"/>
      <c r="AM286" s="492"/>
      <c r="AN286" s="492"/>
      <c r="AO286" s="492"/>
      <c r="AP286" s="305">
        <f t="shared" si="260"/>
        <v>0</v>
      </c>
      <c r="AQ286" s="234">
        <v>0</v>
      </c>
      <c r="AR286" s="234">
        <v>0</v>
      </c>
      <c r="AS286" s="234">
        <v>0</v>
      </c>
      <c r="AT286" s="277">
        <f t="shared" si="261"/>
        <v>0</v>
      </c>
      <c r="AU286" s="278">
        <f t="shared" si="262"/>
        <v>0</v>
      </c>
    </row>
    <row r="287" spans="1:47" ht="16" thickBot="1" x14ac:dyDescent="0.4">
      <c r="A287" s="504" t="s">
        <v>26</v>
      </c>
      <c r="B287" s="505"/>
      <c r="C287" s="505"/>
      <c r="D287" s="505"/>
      <c r="E287" s="505"/>
      <c r="F287" s="505"/>
      <c r="G287" s="505"/>
      <c r="H287" s="505"/>
      <c r="I287" s="505"/>
      <c r="J287" s="250">
        <f>SUM(J284:J286)</f>
        <v>0</v>
      </c>
      <c r="K287" s="250">
        <f t="shared" ref="K287" si="263">SUM(K284:K286)</f>
        <v>0</v>
      </c>
      <c r="L287" s="250">
        <f>SUM(L284:L286)</f>
        <v>0</v>
      </c>
      <c r="M287" s="237">
        <f t="shared" si="253"/>
        <v>0</v>
      </c>
      <c r="N287" s="223"/>
      <c r="P287" s="530" t="s">
        <v>26</v>
      </c>
      <c r="Q287" s="531"/>
      <c r="R287" s="531"/>
      <c r="S287" s="531"/>
      <c r="T287" s="531"/>
      <c r="U287" s="531"/>
      <c r="V287" s="531"/>
      <c r="W287" s="531"/>
      <c r="X287" s="531"/>
      <c r="Y287" s="164">
        <f t="shared" si="257"/>
        <v>0</v>
      </c>
      <c r="Z287" s="295">
        <f>SUM(Z284:Z286)</f>
        <v>0</v>
      </c>
      <c r="AA287" s="295">
        <f t="shared" ref="AA287:AD287" si="264">SUM(AA284:AA286)</f>
        <v>0</v>
      </c>
      <c r="AB287" s="295">
        <f t="shared" si="264"/>
        <v>0</v>
      </c>
      <c r="AC287" s="295">
        <f t="shared" si="264"/>
        <v>0</v>
      </c>
      <c r="AD287" s="296">
        <f t="shared" si="264"/>
        <v>0</v>
      </c>
      <c r="AE287" s="223"/>
      <c r="AG287" s="504" t="s">
        <v>26</v>
      </c>
      <c r="AH287" s="505"/>
      <c r="AI287" s="505"/>
      <c r="AJ287" s="505"/>
      <c r="AK287" s="505"/>
      <c r="AL287" s="505"/>
      <c r="AM287" s="505"/>
      <c r="AN287" s="505"/>
      <c r="AO287" s="505"/>
      <c r="AP287" s="306">
        <f t="shared" si="260"/>
        <v>0</v>
      </c>
      <c r="AQ287" s="275">
        <f>SUM(AQ284:AQ286)</f>
        <v>0</v>
      </c>
      <c r="AR287" s="275">
        <f t="shared" ref="AR287:AT287" si="265">SUM(AR284:AR286)</f>
        <v>0</v>
      </c>
      <c r="AS287" s="275">
        <f t="shared" si="265"/>
        <v>0</v>
      </c>
      <c r="AT287" s="275">
        <f t="shared" si="265"/>
        <v>0</v>
      </c>
      <c r="AU287" s="276">
        <f t="shared" si="262"/>
        <v>0</v>
      </c>
    </row>
    <row r="288" spans="1:47" s="358" customFormat="1" ht="3.75" customHeight="1" thickBot="1" x14ac:dyDescent="0.4">
      <c r="A288" s="413"/>
      <c r="B288" s="413"/>
      <c r="C288" s="413"/>
      <c r="D288" s="413"/>
      <c r="E288" s="413"/>
      <c r="F288" s="413"/>
      <c r="G288" s="413"/>
      <c r="H288" s="413"/>
      <c r="I288" s="413"/>
      <c r="J288" s="246"/>
      <c r="K288" s="246"/>
      <c r="L288" s="246"/>
      <c r="M288" s="246"/>
      <c r="N288" s="223"/>
      <c r="P288" s="341"/>
      <c r="Q288" s="342"/>
      <c r="R288" s="342"/>
      <c r="S288" s="342"/>
      <c r="T288" s="342"/>
      <c r="U288" s="342"/>
      <c r="V288" s="342"/>
      <c r="W288" s="342"/>
      <c r="X288" s="342"/>
      <c r="Y288" s="249"/>
      <c r="Z288" s="249"/>
      <c r="AA288" s="249"/>
      <c r="AB288" s="249"/>
      <c r="AC288" s="249"/>
      <c r="AD288" s="343"/>
      <c r="AE288" s="223"/>
      <c r="AG288" s="413"/>
      <c r="AH288" s="413"/>
      <c r="AI288" s="413"/>
      <c r="AJ288" s="413"/>
      <c r="AK288" s="413"/>
      <c r="AL288" s="413"/>
      <c r="AM288" s="413"/>
      <c r="AN288" s="413"/>
      <c r="AO288" s="413"/>
      <c r="AP288" s="246"/>
      <c r="AQ288" s="246"/>
      <c r="AR288" s="246"/>
      <c r="AS288" s="246"/>
      <c r="AT288" s="246"/>
      <c r="AU288" s="246"/>
    </row>
    <row r="289" spans="1:134" s="242" customFormat="1" x14ac:dyDescent="0.35">
      <c r="A289" s="502" t="s">
        <v>27</v>
      </c>
      <c r="B289" s="503"/>
      <c r="C289" s="503"/>
      <c r="D289" s="503"/>
      <c r="E289" s="503"/>
      <c r="F289" s="503"/>
      <c r="G289" s="503"/>
      <c r="H289" s="503"/>
      <c r="I289" s="503"/>
      <c r="J289" s="425" t="s">
        <v>17</v>
      </c>
      <c r="K289" s="425" t="s">
        <v>15</v>
      </c>
      <c r="L289" s="425" t="s">
        <v>16</v>
      </c>
      <c r="M289" s="418" t="s">
        <v>18</v>
      </c>
      <c r="N289" s="413"/>
      <c r="P289" s="502" t="s">
        <v>27</v>
      </c>
      <c r="Q289" s="503"/>
      <c r="R289" s="503"/>
      <c r="S289" s="503"/>
      <c r="T289" s="503"/>
      <c r="U289" s="503"/>
      <c r="V289" s="503"/>
      <c r="W289" s="503"/>
      <c r="X289" s="503"/>
      <c r="Y289" s="414" t="s">
        <v>260</v>
      </c>
      <c r="Z289" s="425" t="s">
        <v>77</v>
      </c>
      <c r="AA289" s="425" t="s">
        <v>15</v>
      </c>
      <c r="AB289" s="425" t="s">
        <v>16</v>
      </c>
      <c r="AC289" s="414" t="s">
        <v>18</v>
      </c>
      <c r="AD289" s="268" t="s">
        <v>114</v>
      </c>
      <c r="AE289" s="413"/>
      <c r="AG289" s="502" t="s">
        <v>27</v>
      </c>
      <c r="AH289" s="503"/>
      <c r="AI289" s="503"/>
      <c r="AJ289" s="503"/>
      <c r="AK289" s="503"/>
      <c r="AL289" s="503"/>
      <c r="AM289" s="503"/>
      <c r="AN289" s="503"/>
      <c r="AO289" s="503"/>
      <c r="AP289" s="414" t="s">
        <v>260</v>
      </c>
      <c r="AQ289" s="425" t="s">
        <v>211</v>
      </c>
      <c r="AR289" s="425" t="s">
        <v>15</v>
      </c>
      <c r="AS289" s="425" t="s">
        <v>16</v>
      </c>
      <c r="AT289" s="414" t="s">
        <v>213</v>
      </c>
      <c r="AU289" s="268" t="s">
        <v>263</v>
      </c>
    </row>
    <row r="290" spans="1:134" x14ac:dyDescent="0.35">
      <c r="A290" s="415">
        <v>1</v>
      </c>
      <c r="B290" s="228" t="s">
        <v>28</v>
      </c>
      <c r="C290" s="492"/>
      <c r="D290" s="492"/>
      <c r="E290" s="492"/>
      <c r="F290" s="492"/>
      <c r="G290" s="492"/>
      <c r="H290" s="492"/>
      <c r="I290" s="492"/>
      <c r="J290" s="234">
        <v>0</v>
      </c>
      <c r="K290" s="234">
        <v>0</v>
      </c>
      <c r="L290" s="234">
        <v>0</v>
      </c>
      <c r="M290" s="236">
        <f t="shared" si="253"/>
        <v>0</v>
      </c>
      <c r="N290" s="223"/>
      <c r="P290" s="415">
        <v>1</v>
      </c>
      <c r="Q290" s="228" t="s">
        <v>28</v>
      </c>
      <c r="R290" s="492"/>
      <c r="S290" s="492"/>
      <c r="T290" s="492"/>
      <c r="U290" s="492"/>
      <c r="V290" s="492"/>
      <c r="W290" s="492"/>
      <c r="X290" s="492"/>
      <c r="Y290" s="164">
        <f t="shared" ref="Y290:Y301" si="266">AU210</f>
        <v>0</v>
      </c>
      <c r="Z290" s="234">
        <v>0</v>
      </c>
      <c r="AA290" s="234">
        <v>0</v>
      </c>
      <c r="AB290" s="234">
        <v>0</v>
      </c>
      <c r="AC290" s="295">
        <f t="shared" ref="AC290:AC299" si="267">SUM(Z290:AB290)</f>
        <v>0</v>
      </c>
      <c r="AD290" s="296">
        <f t="shared" ref="AD290:AD300" si="268">M290-AC290</f>
        <v>0</v>
      </c>
      <c r="AE290" s="223"/>
      <c r="AG290" s="415">
        <v>1</v>
      </c>
      <c r="AH290" s="228" t="s">
        <v>28</v>
      </c>
      <c r="AI290" s="492"/>
      <c r="AJ290" s="492"/>
      <c r="AK290" s="492"/>
      <c r="AL290" s="492"/>
      <c r="AM290" s="492"/>
      <c r="AN290" s="492"/>
      <c r="AO290" s="492"/>
      <c r="AP290" s="305">
        <f t="shared" ref="AP290:AP301" si="269">AU210</f>
        <v>0</v>
      </c>
      <c r="AQ290" s="234">
        <v>0</v>
      </c>
      <c r="AR290" s="234">
        <v>0</v>
      </c>
      <c r="AS290" s="234">
        <v>0</v>
      </c>
      <c r="AT290" s="277">
        <f t="shared" ref="AT290:AT299" si="270">SUM(AQ290:AS290)</f>
        <v>0</v>
      </c>
      <c r="AU290" s="278">
        <f t="shared" ref="AU290:AU301" si="271">IF($S$313&lt;&gt;0, AC290+AP290-AT290, M290+AP290-AT290)</f>
        <v>0</v>
      </c>
    </row>
    <row r="291" spans="1:134" x14ac:dyDescent="0.35">
      <c r="A291" s="415">
        <v>2</v>
      </c>
      <c r="B291" s="228" t="s">
        <v>31</v>
      </c>
      <c r="C291" s="492"/>
      <c r="D291" s="492"/>
      <c r="E291" s="492"/>
      <c r="F291" s="492"/>
      <c r="G291" s="492"/>
      <c r="H291" s="492"/>
      <c r="I291" s="492"/>
      <c r="J291" s="234">
        <v>0</v>
      </c>
      <c r="K291" s="234">
        <v>0</v>
      </c>
      <c r="L291" s="234">
        <v>0</v>
      </c>
      <c r="M291" s="236">
        <f t="shared" si="253"/>
        <v>0</v>
      </c>
      <c r="N291" s="223"/>
      <c r="P291" s="415">
        <v>2</v>
      </c>
      <c r="Q291" s="228" t="s">
        <v>31</v>
      </c>
      <c r="R291" s="492"/>
      <c r="S291" s="492"/>
      <c r="T291" s="492"/>
      <c r="U291" s="492"/>
      <c r="V291" s="492"/>
      <c r="W291" s="492"/>
      <c r="X291" s="492"/>
      <c r="Y291" s="164">
        <f t="shared" si="266"/>
        <v>0</v>
      </c>
      <c r="Z291" s="234">
        <v>0</v>
      </c>
      <c r="AA291" s="234">
        <v>0</v>
      </c>
      <c r="AB291" s="234">
        <v>0</v>
      </c>
      <c r="AC291" s="295">
        <f t="shared" si="267"/>
        <v>0</v>
      </c>
      <c r="AD291" s="296">
        <f t="shared" si="268"/>
        <v>0</v>
      </c>
      <c r="AE291" s="223"/>
      <c r="AG291" s="415">
        <v>2</v>
      </c>
      <c r="AH291" s="228" t="s">
        <v>31</v>
      </c>
      <c r="AI291" s="492"/>
      <c r="AJ291" s="492"/>
      <c r="AK291" s="492"/>
      <c r="AL291" s="492"/>
      <c r="AM291" s="492"/>
      <c r="AN291" s="492"/>
      <c r="AO291" s="492"/>
      <c r="AP291" s="305">
        <f t="shared" si="269"/>
        <v>0</v>
      </c>
      <c r="AQ291" s="234">
        <v>0</v>
      </c>
      <c r="AR291" s="234">
        <v>0</v>
      </c>
      <c r="AS291" s="234">
        <v>0</v>
      </c>
      <c r="AT291" s="277">
        <f t="shared" si="270"/>
        <v>0</v>
      </c>
      <c r="AU291" s="278">
        <f t="shared" si="271"/>
        <v>0</v>
      </c>
    </row>
    <row r="292" spans="1:134" x14ac:dyDescent="0.35">
      <c r="A292" s="415">
        <v>3</v>
      </c>
      <c r="B292" s="228" t="s">
        <v>32</v>
      </c>
      <c r="C292" s="492"/>
      <c r="D292" s="492"/>
      <c r="E292" s="492"/>
      <c r="F292" s="492"/>
      <c r="G292" s="492"/>
      <c r="H292" s="492"/>
      <c r="I292" s="492"/>
      <c r="J292" s="234">
        <v>0</v>
      </c>
      <c r="K292" s="234">
        <v>0</v>
      </c>
      <c r="L292" s="234">
        <v>0</v>
      </c>
      <c r="M292" s="236">
        <f t="shared" si="253"/>
        <v>0</v>
      </c>
      <c r="N292" s="223"/>
      <c r="P292" s="415">
        <v>3</v>
      </c>
      <c r="Q292" s="228" t="s">
        <v>32</v>
      </c>
      <c r="R292" s="492"/>
      <c r="S292" s="492"/>
      <c r="T292" s="492"/>
      <c r="U292" s="492"/>
      <c r="V292" s="492"/>
      <c r="W292" s="492"/>
      <c r="X292" s="492"/>
      <c r="Y292" s="164">
        <f t="shared" si="266"/>
        <v>0</v>
      </c>
      <c r="Z292" s="234">
        <v>0</v>
      </c>
      <c r="AA292" s="234">
        <v>0</v>
      </c>
      <c r="AB292" s="234">
        <v>0</v>
      </c>
      <c r="AC292" s="295">
        <f t="shared" si="267"/>
        <v>0</v>
      </c>
      <c r="AD292" s="296">
        <f t="shared" si="268"/>
        <v>0</v>
      </c>
      <c r="AE292" s="223"/>
      <c r="AG292" s="415">
        <v>3</v>
      </c>
      <c r="AH292" s="228" t="s">
        <v>32</v>
      </c>
      <c r="AI292" s="492"/>
      <c r="AJ292" s="492"/>
      <c r="AK292" s="492"/>
      <c r="AL292" s="492"/>
      <c r="AM292" s="492"/>
      <c r="AN292" s="492"/>
      <c r="AO292" s="492"/>
      <c r="AP292" s="305">
        <f t="shared" si="269"/>
        <v>0</v>
      </c>
      <c r="AQ292" s="234">
        <v>0</v>
      </c>
      <c r="AR292" s="234">
        <v>0</v>
      </c>
      <c r="AS292" s="234">
        <v>0</v>
      </c>
      <c r="AT292" s="277">
        <f t="shared" si="270"/>
        <v>0</v>
      </c>
      <c r="AU292" s="278">
        <f t="shared" si="271"/>
        <v>0</v>
      </c>
    </row>
    <row r="293" spans="1:134" s="358" customFormat="1" x14ac:dyDescent="0.35">
      <c r="A293" s="229">
        <v>4</v>
      </c>
      <c r="B293" s="228" t="s">
        <v>72</v>
      </c>
      <c r="C293" s="492"/>
      <c r="D293" s="492"/>
      <c r="E293" s="492"/>
      <c r="F293" s="492"/>
      <c r="G293" s="492"/>
      <c r="H293" s="492"/>
      <c r="I293" s="492"/>
      <c r="J293" s="234">
        <v>0</v>
      </c>
      <c r="K293" s="234">
        <v>0</v>
      </c>
      <c r="L293" s="234">
        <v>0</v>
      </c>
      <c r="M293" s="236">
        <f t="shared" si="253"/>
        <v>0</v>
      </c>
      <c r="N293" s="223"/>
      <c r="P293" s="229">
        <v>4</v>
      </c>
      <c r="Q293" s="228" t="s">
        <v>72</v>
      </c>
      <c r="R293" s="492"/>
      <c r="S293" s="492"/>
      <c r="T293" s="492"/>
      <c r="U293" s="492"/>
      <c r="V293" s="492"/>
      <c r="W293" s="492"/>
      <c r="X293" s="492"/>
      <c r="Y293" s="164">
        <f t="shared" si="266"/>
        <v>0</v>
      </c>
      <c r="Z293" s="234">
        <v>0</v>
      </c>
      <c r="AA293" s="234">
        <v>0</v>
      </c>
      <c r="AB293" s="234">
        <v>0</v>
      </c>
      <c r="AC293" s="295">
        <f t="shared" si="267"/>
        <v>0</v>
      </c>
      <c r="AD293" s="296">
        <f t="shared" si="268"/>
        <v>0</v>
      </c>
      <c r="AE293" s="223"/>
      <c r="AG293" s="229">
        <v>4</v>
      </c>
      <c r="AH293" s="228" t="s">
        <v>72</v>
      </c>
      <c r="AI293" s="492"/>
      <c r="AJ293" s="492"/>
      <c r="AK293" s="492"/>
      <c r="AL293" s="492"/>
      <c r="AM293" s="492"/>
      <c r="AN293" s="492"/>
      <c r="AO293" s="492"/>
      <c r="AP293" s="305">
        <f t="shared" si="269"/>
        <v>0</v>
      </c>
      <c r="AQ293" s="234">
        <v>0</v>
      </c>
      <c r="AR293" s="234">
        <v>0</v>
      </c>
      <c r="AS293" s="234">
        <v>0</v>
      </c>
      <c r="AT293" s="277">
        <f t="shared" si="270"/>
        <v>0</v>
      </c>
      <c r="AU293" s="278">
        <f>IF($S$313&lt;&gt;0, AC293+AP293-AT293, M293+AP293-AT293)</f>
        <v>0</v>
      </c>
    </row>
    <row r="294" spans="1:134" x14ac:dyDescent="0.35">
      <c r="A294" s="415">
        <v>5</v>
      </c>
      <c r="B294" s="228" t="s">
        <v>29</v>
      </c>
      <c r="C294" s="492"/>
      <c r="D294" s="492"/>
      <c r="E294" s="492"/>
      <c r="F294" s="492"/>
      <c r="G294" s="492"/>
      <c r="H294" s="492"/>
      <c r="I294" s="492"/>
      <c r="J294" s="234">
        <v>0</v>
      </c>
      <c r="K294" s="234">
        <v>0</v>
      </c>
      <c r="L294" s="234">
        <v>0</v>
      </c>
      <c r="M294" s="236">
        <f t="shared" si="253"/>
        <v>0</v>
      </c>
      <c r="N294" s="223"/>
      <c r="P294" s="415">
        <v>5</v>
      </c>
      <c r="Q294" s="228" t="s">
        <v>29</v>
      </c>
      <c r="R294" s="492"/>
      <c r="S294" s="492"/>
      <c r="T294" s="492"/>
      <c r="U294" s="492"/>
      <c r="V294" s="492"/>
      <c r="W294" s="492"/>
      <c r="X294" s="492"/>
      <c r="Y294" s="164">
        <f t="shared" si="266"/>
        <v>0</v>
      </c>
      <c r="Z294" s="234">
        <v>0</v>
      </c>
      <c r="AA294" s="234">
        <v>0</v>
      </c>
      <c r="AB294" s="234">
        <v>0</v>
      </c>
      <c r="AC294" s="295">
        <f t="shared" si="267"/>
        <v>0</v>
      </c>
      <c r="AD294" s="296">
        <f t="shared" si="268"/>
        <v>0</v>
      </c>
      <c r="AE294" s="223"/>
      <c r="AG294" s="415">
        <v>5</v>
      </c>
      <c r="AH294" s="228" t="s">
        <v>29</v>
      </c>
      <c r="AI294" s="492"/>
      <c r="AJ294" s="492"/>
      <c r="AK294" s="492"/>
      <c r="AL294" s="492"/>
      <c r="AM294" s="492"/>
      <c r="AN294" s="492"/>
      <c r="AO294" s="492"/>
      <c r="AP294" s="305">
        <f t="shared" si="269"/>
        <v>0</v>
      </c>
      <c r="AQ294" s="234">
        <v>0</v>
      </c>
      <c r="AR294" s="234">
        <v>0</v>
      </c>
      <c r="AS294" s="234">
        <v>0</v>
      </c>
      <c r="AT294" s="277">
        <f t="shared" si="270"/>
        <v>0</v>
      </c>
      <c r="AU294" s="278">
        <f t="shared" si="271"/>
        <v>0</v>
      </c>
    </row>
    <row r="295" spans="1:134" x14ac:dyDescent="0.35">
      <c r="A295" s="415">
        <v>6</v>
      </c>
      <c r="B295" s="228" t="s">
        <v>30</v>
      </c>
      <c r="C295" s="492"/>
      <c r="D295" s="492"/>
      <c r="E295" s="492"/>
      <c r="F295" s="492"/>
      <c r="G295" s="492"/>
      <c r="H295" s="492"/>
      <c r="I295" s="492"/>
      <c r="J295" s="234">
        <v>0</v>
      </c>
      <c r="K295" s="234">
        <v>0</v>
      </c>
      <c r="L295" s="234">
        <v>0</v>
      </c>
      <c r="M295" s="236">
        <f t="shared" si="253"/>
        <v>0</v>
      </c>
      <c r="N295" s="223"/>
      <c r="P295" s="415">
        <v>6</v>
      </c>
      <c r="Q295" s="228" t="s">
        <v>30</v>
      </c>
      <c r="R295" s="492"/>
      <c r="S295" s="492"/>
      <c r="T295" s="492"/>
      <c r="U295" s="492"/>
      <c r="V295" s="492"/>
      <c r="W295" s="492"/>
      <c r="X295" s="492"/>
      <c r="Y295" s="164">
        <f t="shared" si="266"/>
        <v>0</v>
      </c>
      <c r="Z295" s="234">
        <v>0</v>
      </c>
      <c r="AA295" s="234">
        <v>0</v>
      </c>
      <c r="AB295" s="234">
        <v>0</v>
      </c>
      <c r="AC295" s="295">
        <f t="shared" si="267"/>
        <v>0</v>
      </c>
      <c r="AD295" s="296">
        <f t="shared" si="268"/>
        <v>0</v>
      </c>
      <c r="AE295" s="223"/>
      <c r="AG295" s="415">
        <v>6</v>
      </c>
      <c r="AH295" s="228" t="s">
        <v>30</v>
      </c>
      <c r="AI295" s="492"/>
      <c r="AJ295" s="492"/>
      <c r="AK295" s="492"/>
      <c r="AL295" s="492"/>
      <c r="AM295" s="492"/>
      <c r="AN295" s="492"/>
      <c r="AO295" s="492"/>
      <c r="AP295" s="305">
        <f t="shared" si="269"/>
        <v>0</v>
      </c>
      <c r="AQ295" s="234">
        <v>0</v>
      </c>
      <c r="AR295" s="234">
        <v>0</v>
      </c>
      <c r="AS295" s="234">
        <v>0</v>
      </c>
      <c r="AT295" s="277">
        <f t="shared" si="270"/>
        <v>0</v>
      </c>
      <c r="AU295" s="278">
        <f t="shared" si="271"/>
        <v>0</v>
      </c>
    </row>
    <row r="296" spans="1:134" x14ac:dyDescent="0.35">
      <c r="A296" s="415">
        <v>7</v>
      </c>
      <c r="B296" s="228" t="s">
        <v>34</v>
      </c>
      <c r="C296" s="492"/>
      <c r="D296" s="492"/>
      <c r="E296" s="492"/>
      <c r="F296" s="492"/>
      <c r="G296" s="492"/>
      <c r="H296" s="492"/>
      <c r="I296" s="492"/>
      <c r="J296" s="234">
        <v>0</v>
      </c>
      <c r="K296" s="234">
        <v>0</v>
      </c>
      <c r="L296" s="234">
        <v>0</v>
      </c>
      <c r="M296" s="236">
        <f t="shared" si="253"/>
        <v>0</v>
      </c>
      <c r="N296" s="223"/>
      <c r="P296" s="415">
        <v>7</v>
      </c>
      <c r="Q296" s="228" t="s">
        <v>34</v>
      </c>
      <c r="R296" s="492"/>
      <c r="S296" s="492"/>
      <c r="T296" s="492"/>
      <c r="U296" s="492"/>
      <c r="V296" s="492"/>
      <c r="W296" s="492"/>
      <c r="X296" s="492"/>
      <c r="Y296" s="164">
        <f t="shared" si="266"/>
        <v>0</v>
      </c>
      <c r="Z296" s="234">
        <v>0</v>
      </c>
      <c r="AA296" s="234">
        <v>0</v>
      </c>
      <c r="AB296" s="234">
        <v>0</v>
      </c>
      <c r="AC296" s="295">
        <f t="shared" si="267"/>
        <v>0</v>
      </c>
      <c r="AD296" s="296">
        <f t="shared" si="268"/>
        <v>0</v>
      </c>
      <c r="AE296" s="223"/>
      <c r="AG296" s="415">
        <v>7</v>
      </c>
      <c r="AH296" s="228" t="s">
        <v>34</v>
      </c>
      <c r="AI296" s="492"/>
      <c r="AJ296" s="492"/>
      <c r="AK296" s="492"/>
      <c r="AL296" s="492"/>
      <c r="AM296" s="492"/>
      <c r="AN296" s="492"/>
      <c r="AO296" s="492"/>
      <c r="AP296" s="305">
        <f t="shared" si="269"/>
        <v>0</v>
      </c>
      <c r="AQ296" s="234">
        <v>0</v>
      </c>
      <c r="AR296" s="234">
        <v>0</v>
      </c>
      <c r="AS296" s="234">
        <v>0</v>
      </c>
      <c r="AT296" s="277">
        <f t="shared" si="270"/>
        <v>0</v>
      </c>
      <c r="AU296" s="278">
        <f t="shared" si="271"/>
        <v>0</v>
      </c>
    </row>
    <row r="297" spans="1:134" x14ac:dyDescent="0.35">
      <c r="A297" s="415">
        <v>8</v>
      </c>
      <c r="B297" s="228" t="s">
        <v>35</v>
      </c>
      <c r="C297" s="492"/>
      <c r="D297" s="492"/>
      <c r="E297" s="492"/>
      <c r="F297" s="492"/>
      <c r="G297" s="492"/>
      <c r="H297" s="492"/>
      <c r="I297" s="492"/>
      <c r="J297" s="234">
        <v>0</v>
      </c>
      <c r="K297" s="234">
        <v>0</v>
      </c>
      <c r="L297" s="234">
        <v>0</v>
      </c>
      <c r="M297" s="236">
        <f>SUM(J297:L297)</f>
        <v>0</v>
      </c>
      <c r="N297" s="223"/>
      <c r="P297" s="415">
        <v>8</v>
      </c>
      <c r="Q297" s="228" t="s">
        <v>35</v>
      </c>
      <c r="R297" s="492"/>
      <c r="S297" s="492"/>
      <c r="T297" s="492"/>
      <c r="U297" s="492"/>
      <c r="V297" s="492"/>
      <c r="W297" s="492"/>
      <c r="X297" s="492"/>
      <c r="Y297" s="164">
        <f t="shared" si="266"/>
        <v>0</v>
      </c>
      <c r="Z297" s="234">
        <v>0</v>
      </c>
      <c r="AA297" s="234">
        <v>0</v>
      </c>
      <c r="AB297" s="234">
        <v>0</v>
      </c>
      <c r="AC297" s="295">
        <f t="shared" si="267"/>
        <v>0</v>
      </c>
      <c r="AD297" s="296">
        <f t="shared" si="268"/>
        <v>0</v>
      </c>
      <c r="AE297" s="223"/>
      <c r="AG297" s="415">
        <v>8</v>
      </c>
      <c r="AH297" s="228" t="s">
        <v>35</v>
      </c>
      <c r="AI297" s="492"/>
      <c r="AJ297" s="492"/>
      <c r="AK297" s="492"/>
      <c r="AL297" s="492"/>
      <c r="AM297" s="492"/>
      <c r="AN297" s="492"/>
      <c r="AO297" s="492"/>
      <c r="AP297" s="305">
        <f t="shared" si="269"/>
        <v>0</v>
      </c>
      <c r="AQ297" s="234">
        <v>0</v>
      </c>
      <c r="AR297" s="234">
        <v>0</v>
      </c>
      <c r="AS297" s="234">
        <v>0</v>
      </c>
      <c r="AT297" s="277">
        <f t="shared" si="270"/>
        <v>0</v>
      </c>
      <c r="AU297" s="278">
        <f t="shared" si="271"/>
        <v>0</v>
      </c>
    </row>
    <row r="298" spans="1:134" x14ac:dyDescent="0.35">
      <c r="A298" s="415">
        <v>9</v>
      </c>
      <c r="B298" s="228" t="s">
        <v>50</v>
      </c>
      <c r="C298" s="492"/>
      <c r="D298" s="492"/>
      <c r="E298" s="492"/>
      <c r="F298" s="492"/>
      <c r="G298" s="492"/>
      <c r="H298" s="492"/>
      <c r="I298" s="492"/>
      <c r="J298" s="234">
        <v>0</v>
      </c>
      <c r="K298" s="234">
        <v>0</v>
      </c>
      <c r="L298" s="234">
        <v>0</v>
      </c>
      <c r="M298" s="236">
        <f t="shared" si="253"/>
        <v>0</v>
      </c>
      <c r="N298" s="223"/>
      <c r="P298" s="415">
        <v>9</v>
      </c>
      <c r="Q298" s="228" t="s">
        <v>50</v>
      </c>
      <c r="R298" s="492"/>
      <c r="S298" s="492"/>
      <c r="T298" s="492"/>
      <c r="U298" s="492"/>
      <c r="V298" s="492"/>
      <c r="W298" s="492"/>
      <c r="X298" s="492"/>
      <c r="Y298" s="164">
        <f t="shared" si="266"/>
        <v>0</v>
      </c>
      <c r="Z298" s="234">
        <v>0</v>
      </c>
      <c r="AA298" s="234">
        <v>0</v>
      </c>
      <c r="AB298" s="234">
        <v>0</v>
      </c>
      <c r="AC298" s="295">
        <f t="shared" si="267"/>
        <v>0</v>
      </c>
      <c r="AD298" s="296">
        <f t="shared" si="268"/>
        <v>0</v>
      </c>
      <c r="AE298" s="223"/>
      <c r="AG298" s="415">
        <v>9</v>
      </c>
      <c r="AH298" s="228" t="s">
        <v>50</v>
      </c>
      <c r="AI298" s="492"/>
      <c r="AJ298" s="492"/>
      <c r="AK298" s="492"/>
      <c r="AL298" s="492"/>
      <c r="AM298" s="492"/>
      <c r="AN298" s="492"/>
      <c r="AO298" s="492"/>
      <c r="AP298" s="305">
        <f t="shared" si="269"/>
        <v>0</v>
      </c>
      <c r="AQ298" s="234">
        <v>0</v>
      </c>
      <c r="AR298" s="234">
        <v>0</v>
      </c>
      <c r="AS298" s="234">
        <v>0</v>
      </c>
      <c r="AT298" s="277">
        <f t="shared" si="270"/>
        <v>0</v>
      </c>
      <c r="AU298" s="278">
        <f t="shared" si="271"/>
        <v>0</v>
      </c>
    </row>
    <row r="299" spans="1:134" x14ac:dyDescent="0.35">
      <c r="A299" s="229">
        <v>10</v>
      </c>
      <c r="B299" s="313" t="s">
        <v>205</v>
      </c>
      <c r="C299" s="623"/>
      <c r="D299" s="623"/>
      <c r="E299" s="623"/>
      <c r="F299" s="623"/>
      <c r="G299" s="623"/>
      <c r="H299" s="623"/>
      <c r="I299" s="623"/>
      <c r="J299" s="234">
        <v>0</v>
      </c>
      <c r="K299" s="234">
        <v>0</v>
      </c>
      <c r="L299" s="234">
        <v>0</v>
      </c>
      <c r="M299" s="236">
        <f t="shared" si="253"/>
        <v>0</v>
      </c>
      <c r="N299" s="223"/>
      <c r="P299" s="229">
        <v>10</v>
      </c>
      <c r="Q299" s="313" t="s">
        <v>205</v>
      </c>
      <c r="R299" s="623"/>
      <c r="S299" s="623"/>
      <c r="T299" s="623"/>
      <c r="U299" s="623"/>
      <c r="V299" s="623"/>
      <c r="W299" s="623"/>
      <c r="X299" s="623"/>
      <c r="Y299" s="164">
        <f t="shared" si="266"/>
        <v>0</v>
      </c>
      <c r="Z299" s="234">
        <v>0</v>
      </c>
      <c r="AA299" s="234">
        <v>0</v>
      </c>
      <c r="AB299" s="234">
        <v>0</v>
      </c>
      <c r="AC299" s="295">
        <f t="shared" si="267"/>
        <v>0</v>
      </c>
      <c r="AD299" s="296">
        <f t="shared" si="268"/>
        <v>0</v>
      </c>
      <c r="AE299" s="223"/>
      <c r="AG299" s="229">
        <v>10</v>
      </c>
      <c r="AH299" s="313" t="s">
        <v>205</v>
      </c>
      <c r="AI299" s="623"/>
      <c r="AJ299" s="623"/>
      <c r="AK299" s="623"/>
      <c r="AL299" s="623"/>
      <c r="AM299" s="623"/>
      <c r="AN299" s="623"/>
      <c r="AO299" s="623"/>
      <c r="AP299" s="305">
        <f t="shared" si="269"/>
        <v>0</v>
      </c>
      <c r="AQ299" s="234">
        <v>0</v>
      </c>
      <c r="AR299" s="234">
        <v>0</v>
      </c>
      <c r="AS299" s="234">
        <v>0</v>
      </c>
      <c r="AT299" s="277">
        <f t="shared" si="270"/>
        <v>0</v>
      </c>
      <c r="AU299" s="278">
        <f t="shared" si="271"/>
        <v>0</v>
      </c>
    </row>
    <row r="300" spans="1:134" x14ac:dyDescent="0.35">
      <c r="A300" s="229">
        <v>11</v>
      </c>
      <c r="B300" s="313" t="s">
        <v>205</v>
      </c>
      <c r="C300" s="623"/>
      <c r="D300" s="623"/>
      <c r="E300" s="623"/>
      <c r="F300" s="623"/>
      <c r="G300" s="623"/>
      <c r="H300" s="623"/>
      <c r="I300" s="623"/>
      <c r="J300" s="234">
        <v>0</v>
      </c>
      <c r="K300" s="234">
        <v>0</v>
      </c>
      <c r="L300" s="234">
        <v>0</v>
      </c>
      <c r="M300" s="236">
        <f>SUM(J300:L300)</f>
        <v>0</v>
      </c>
      <c r="N300" s="223"/>
      <c r="P300" s="229">
        <v>11</v>
      </c>
      <c r="Q300" s="313" t="s">
        <v>205</v>
      </c>
      <c r="R300" s="623"/>
      <c r="S300" s="623"/>
      <c r="T300" s="623"/>
      <c r="U300" s="623"/>
      <c r="V300" s="623"/>
      <c r="W300" s="623"/>
      <c r="X300" s="623"/>
      <c r="Y300" s="164">
        <f t="shared" si="266"/>
        <v>0</v>
      </c>
      <c r="Z300" s="234">
        <v>0</v>
      </c>
      <c r="AA300" s="234">
        <v>0</v>
      </c>
      <c r="AB300" s="234">
        <v>0</v>
      </c>
      <c r="AC300" s="295">
        <f>SUM(Z300:AB300)</f>
        <v>0</v>
      </c>
      <c r="AD300" s="296">
        <f t="shared" si="268"/>
        <v>0</v>
      </c>
      <c r="AE300" s="223"/>
      <c r="AG300" s="229">
        <v>11</v>
      </c>
      <c r="AH300" s="313" t="s">
        <v>205</v>
      </c>
      <c r="AI300" s="623"/>
      <c r="AJ300" s="623"/>
      <c r="AK300" s="623"/>
      <c r="AL300" s="623"/>
      <c r="AM300" s="623"/>
      <c r="AN300" s="623"/>
      <c r="AO300" s="623"/>
      <c r="AP300" s="305">
        <f t="shared" si="269"/>
        <v>0</v>
      </c>
      <c r="AQ300" s="234">
        <v>0</v>
      </c>
      <c r="AR300" s="234">
        <v>0</v>
      </c>
      <c r="AS300" s="234">
        <v>0</v>
      </c>
      <c r="AT300" s="277">
        <f>SUM(AQ300:AS300)</f>
        <v>0</v>
      </c>
      <c r="AU300" s="278">
        <f>IF($S$313&lt;&gt;0, AC300+AP300-AT300, M300+AP300-AT300)</f>
        <v>0</v>
      </c>
    </row>
    <row r="301" spans="1:134" ht="16" thickBot="1" x14ac:dyDescent="0.4">
      <c r="A301" s="578" t="s">
        <v>36</v>
      </c>
      <c r="B301" s="579"/>
      <c r="C301" s="579"/>
      <c r="D301" s="579"/>
      <c r="E301" s="579"/>
      <c r="F301" s="579"/>
      <c r="G301" s="579"/>
      <c r="H301" s="579"/>
      <c r="I301" s="579"/>
      <c r="J301" s="250">
        <f>SUM(J290:J300)</f>
        <v>0</v>
      </c>
      <c r="K301" s="250">
        <f t="shared" ref="K301:L301" si="272">SUM(K290:K300)</f>
        <v>0</v>
      </c>
      <c r="L301" s="250">
        <f t="shared" si="272"/>
        <v>0</v>
      </c>
      <c r="M301" s="237">
        <f>SUM(J301:L301)</f>
        <v>0</v>
      </c>
      <c r="N301" s="223"/>
      <c r="P301" s="578" t="s">
        <v>36</v>
      </c>
      <c r="Q301" s="579"/>
      <c r="R301" s="579"/>
      <c r="S301" s="579"/>
      <c r="T301" s="579"/>
      <c r="U301" s="579"/>
      <c r="V301" s="579"/>
      <c r="W301" s="579"/>
      <c r="X301" s="579"/>
      <c r="Y301" s="200">
        <f t="shared" si="266"/>
        <v>0</v>
      </c>
      <c r="Z301" s="293">
        <f>SUM(Z290:Z300)</f>
        <v>0</v>
      </c>
      <c r="AA301" s="293">
        <f t="shared" ref="AA301" si="273">SUM(AA290:AA300)</f>
        <v>0</v>
      </c>
      <c r="AB301" s="293">
        <f>SUM(AB290:AB300)</f>
        <v>0</v>
      </c>
      <c r="AC301" s="293">
        <f t="shared" ref="AC301:AD301" si="274">SUM(AC290:AC300)</f>
        <v>0</v>
      </c>
      <c r="AD301" s="294">
        <f t="shared" si="274"/>
        <v>0</v>
      </c>
      <c r="AE301" s="223"/>
      <c r="AG301" s="578" t="s">
        <v>36</v>
      </c>
      <c r="AH301" s="579"/>
      <c r="AI301" s="579"/>
      <c r="AJ301" s="579"/>
      <c r="AK301" s="579"/>
      <c r="AL301" s="579"/>
      <c r="AM301" s="579"/>
      <c r="AN301" s="579"/>
      <c r="AO301" s="579"/>
      <c r="AP301" s="306">
        <f t="shared" si="269"/>
        <v>0</v>
      </c>
      <c r="AQ301" s="275">
        <f>SUM(AQ290:AQ300)</f>
        <v>0</v>
      </c>
      <c r="AR301" s="275">
        <f t="shared" ref="AR301:AT301" si="275">SUM(AR290:AR300)</f>
        <v>0</v>
      </c>
      <c r="AS301" s="275">
        <f t="shared" si="275"/>
        <v>0</v>
      </c>
      <c r="AT301" s="275">
        <f t="shared" si="275"/>
        <v>0</v>
      </c>
      <c r="AU301" s="276">
        <f t="shared" si="271"/>
        <v>0</v>
      </c>
    </row>
    <row r="302" spans="1:134" s="358" customFormat="1" ht="3.75" customHeight="1" x14ac:dyDescent="0.35">
      <c r="B302" s="281"/>
      <c r="C302" s="284"/>
      <c r="D302" s="284"/>
      <c r="E302" s="284"/>
      <c r="F302" s="284"/>
      <c r="G302" s="284"/>
      <c r="H302" s="284"/>
      <c r="I302" s="284"/>
      <c r="J302" s="283"/>
      <c r="K302" s="283"/>
      <c r="L302" s="283"/>
      <c r="M302" s="246"/>
      <c r="N302" s="223"/>
      <c r="Q302" s="281"/>
      <c r="R302" s="284"/>
      <c r="S302" s="284"/>
      <c r="T302" s="284"/>
      <c r="U302" s="284"/>
      <c r="V302" s="284"/>
      <c r="W302" s="284"/>
      <c r="X302" s="284"/>
      <c r="Y302" s="304"/>
      <c r="Z302" s="283"/>
      <c r="AA302" s="283"/>
      <c r="AB302" s="283"/>
      <c r="AC302" s="246"/>
      <c r="AD302" s="246"/>
      <c r="AE302" s="223"/>
      <c r="AH302" s="281"/>
      <c r="AI302" s="284"/>
      <c r="AJ302" s="284"/>
      <c r="AK302" s="284"/>
      <c r="AL302" s="284"/>
      <c r="AM302" s="284"/>
      <c r="AN302" s="284"/>
      <c r="AO302" s="284"/>
      <c r="AP302" s="304"/>
      <c r="AQ302" s="283"/>
      <c r="AR302" s="283"/>
      <c r="AS302" s="283"/>
      <c r="AT302" s="246"/>
      <c r="AU302" s="246"/>
      <c r="AW302" s="357"/>
      <c r="AX302" s="357"/>
      <c r="AY302" s="357"/>
      <c r="AZ302" s="357"/>
      <c r="BA302" s="357"/>
      <c r="BB302" s="357"/>
      <c r="BC302" s="357"/>
      <c r="BD302" s="357"/>
      <c r="BE302" s="357"/>
      <c r="BF302" s="357"/>
      <c r="BG302" s="357"/>
      <c r="BH302" s="357"/>
      <c r="BI302" s="357"/>
      <c r="BJ302" s="357"/>
      <c r="BK302" s="357"/>
      <c r="BL302" s="357"/>
      <c r="BM302" s="357"/>
      <c r="BN302" s="357"/>
      <c r="BO302" s="357"/>
      <c r="BP302" s="357"/>
      <c r="BQ302" s="357"/>
      <c r="BR302" s="357"/>
      <c r="BS302" s="357"/>
      <c r="BT302" s="357"/>
      <c r="BU302" s="357"/>
      <c r="BV302" s="357"/>
      <c r="BW302" s="357"/>
      <c r="BX302" s="357"/>
      <c r="BY302" s="357"/>
      <c r="BZ302" s="357"/>
      <c r="CA302" s="357"/>
      <c r="CB302" s="357"/>
      <c r="CC302" s="357"/>
      <c r="CD302" s="357"/>
      <c r="CE302" s="357"/>
      <c r="CF302" s="357"/>
      <c r="CG302" s="357"/>
      <c r="CH302" s="357"/>
      <c r="CI302" s="357"/>
      <c r="CJ302" s="357"/>
      <c r="CK302" s="357"/>
      <c r="CL302" s="357"/>
      <c r="CM302" s="357"/>
      <c r="CN302" s="357"/>
      <c r="CO302" s="357"/>
      <c r="CP302" s="357"/>
      <c r="CQ302" s="357"/>
      <c r="CR302" s="357"/>
      <c r="CS302" s="357"/>
      <c r="CT302" s="357"/>
      <c r="CU302" s="357"/>
      <c r="CV302" s="357"/>
      <c r="CW302" s="357"/>
      <c r="CX302" s="357"/>
      <c r="CY302" s="357"/>
      <c r="CZ302" s="357"/>
      <c r="DA302" s="357"/>
      <c r="DB302" s="357"/>
      <c r="DC302" s="357"/>
      <c r="DD302" s="357"/>
      <c r="DE302" s="357"/>
      <c r="DF302" s="357"/>
      <c r="DG302" s="357"/>
      <c r="DH302" s="357"/>
      <c r="DI302" s="357"/>
      <c r="DJ302" s="357"/>
      <c r="DK302" s="357"/>
      <c r="DL302" s="357"/>
      <c r="DM302" s="357"/>
      <c r="DN302" s="357"/>
      <c r="DO302" s="357"/>
      <c r="DP302" s="357"/>
      <c r="DQ302" s="357"/>
      <c r="DR302" s="357"/>
      <c r="DS302" s="357"/>
      <c r="DT302" s="357"/>
      <c r="DU302" s="357"/>
      <c r="DV302" s="357"/>
      <c r="DW302" s="357"/>
      <c r="DX302" s="357"/>
      <c r="DY302" s="357"/>
      <c r="DZ302" s="357"/>
      <c r="EA302" s="357"/>
      <c r="EB302" s="357"/>
      <c r="EC302" s="357"/>
      <c r="ED302" s="357"/>
    </row>
    <row r="303" spans="1:134" ht="3.75" customHeight="1" thickBot="1" x14ac:dyDescent="0.4">
      <c r="A303" s="242"/>
      <c r="B303" s="242"/>
      <c r="C303" s="242"/>
      <c r="D303" s="242"/>
      <c r="E303" s="242"/>
      <c r="F303" s="242"/>
      <c r="G303" s="242"/>
      <c r="H303" s="242"/>
      <c r="I303" s="413"/>
      <c r="J303" s="246"/>
      <c r="K303" s="246"/>
      <c r="L303" s="246"/>
      <c r="M303" s="246"/>
      <c r="N303" s="223"/>
      <c r="P303" s="242"/>
      <c r="Q303" s="242"/>
      <c r="R303" s="242"/>
      <c r="S303" s="242"/>
      <c r="T303" s="242"/>
      <c r="U303" s="242"/>
      <c r="V303" s="242"/>
      <c r="W303" s="242"/>
      <c r="X303" s="413"/>
      <c r="Y303" s="246"/>
      <c r="Z303" s="246"/>
      <c r="AA303" s="246"/>
      <c r="AB303" s="246"/>
      <c r="AC303" s="246"/>
      <c r="AD303" s="246"/>
      <c r="AE303" s="223"/>
      <c r="AG303" s="242"/>
      <c r="AH303" s="242"/>
      <c r="AI303" s="242"/>
      <c r="AJ303" s="242"/>
      <c r="AK303" s="242"/>
      <c r="AL303" s="242"/>
      <c r="AM303" s="242"/>
      <c r="AN303" s="242"/>
      <c r="AO303" s="413"/>
      <c r="AP303" s="246"/>
      <c r="AQ303" s="246"/>
      <c r="AR303" s="246"/>
      <c r="AS303" s="246"/>
      <c r="AT303" s="246"/>
      <c r="AU303" s="246"/>
    </row>
    <row r="304" spans="1:134" x14ac:dyDescent="0.35">
      <c r="A304" s="544" t="s">
        <v>189</v>
      </c>
      <c r="B304" s="545"/>
      <c r="C304" s="545"/>
      <c r="D304" s="545"/>
      <c r="E304" s="545"/>
      <c r="F304" s="545"/>
      <c r="G304" s="545"/>
      <c r="H304" s="545"/>
      <c r="I304" s="545"/>
      <c r="J304" s="244">
        <f>SUM(J301, J287, J281, H274)</f>
        <v>0</v>
      </c>
      <c r="K304" s="244">
        <f>SUM( K301, K287, K281, K274)</f>
        <v>0</v>
      </c>
      <c r="L304" s="244">
        <f>SUM( L301, L287, L281, L274)</f>
        <v>0</v>
      </c>
      <c r="M304" s="245">
        <f>SUM(J304:L304)</f>
        <v>0</v>
      </c>
      <c r="N304" s="223"/>
      <c r="P304" s="544" t="s">
        <v>182</v>
      </c>
      <c r="Q304" s="545"/>
      <c r="R304" s="545"/>
      <c r="S304" s="545"/>
      <c r="T304" s="545"/>
      <c r="U304" s="545"/>
      <c r="V304" s="545"/>
      <c r="W304" s="545"/>
      <c r="X304" s="545"/>
      <c r="Y304" s="199">
        <f t="shared" ref="Y304:Y305" si="276">AU224</f>
        <v>0</v>
      </c>
      <c r="Z304" s="300">
        <f>SUM(Z301, Z287, Z281, X274)</f>
        <v>0</v>
      </c>
      <c r="AA304" s="300">
        <f>SUM(AA301, AA287, AA281, AA274)</f>
        <v>0</v>
      </c>
      <c r="AB304" s="300">
        <f>SUM(AB301, AB287, AB281, AB274, )</f>
        <v>0</v>
      </c>
      <c r="AC304" s="300">
        <f t="shared" ref="AC304" si="277">SUM(Z304:AB304)</f>
        <v>0</v>
      </c>
      <c r="AD304" s="301">
        <f>M304-AC304</f>
        <v>0</v>
      </c>
      <c r="AE304" s="246"/>
      <c r="AG304" s="544" t="s">
        <v>182</v>
      </c>
      <c r="AH304" s="545"/>
      <c r="AI304" s="545"/>
      <c r="AJ304" s="545"/>
      <c r="AK304" s="545"/>
      <c r="AL304" s="545"/>
      <c r="AM304" s="545"/>
      <c r="AN304" s="545"/>
      <c r="AO304" s="545"/>
      <c r="AP304" s="205">
        <f t="shared" ref="AP304:AP305" si="278">AU224</f>
        <v>0</v>
      </c>
      <c r="AQ304" s="286">
        <f>SUM( AQ301, AQ287, AQ281, AO274)</f>
        <v>0</v>
      </c>
      <c r="AR304" s="286">
        <f>SUM( AR301, AR287, AR281, AR274)</f>
        <v>0</v>
      </c>
      <c r="AS304" s="286">
        <f>SUM( AS301, AS287, AS281, AS274, )</f>
        <v>0</v>
      </c>
      <c r="AT304" s="286">
        <f t="shared" ref="AT304" si="279">SUM(AQ304:AS304)</f>
        <v>0</v>
      </c>
      <c r="AU304" s="287">
        <f>IF($S$313&lt;&gt;0, AC304+AP304-AT304, M304+AP304-AT304)</f>
        <v>0</v>
      </c>
      <c r="AV304" s="246"/>
    </row>
    <row r="305" spans="1:134" ht="16" thickBot="1" x14ac:dyDescent="0.4">
      <c r="A305" s="540" t="s">
        <v>183</v>
      </c>
      <c r="B305" s="541"/>
      <c r="C305" s="541"/>
      <c r="D305" s="541"/>
      <c r="E305" s="541"/>
      <c r="F305" s="541"/>
      <c r="G305" s="541"/>
      <c r="H305" s="541"/>
      <c r="I305" s="541"/>
      <c r="J305" s="593">
        <f>SUM(K301, L301, K287, L287, K281, L281, K274, L274)</f>
        <v>0</v>
      </c>
      <c r="K305" s="593"/>
      <c r="L305" s="593"/>
      <c r="M305" s="594"/>
      <c r="N305" s="223"/>
      <c r="P305" s="540" t="s">
        <v>183</v>
      </c>
      <c r="Q305" s="541"/>
      <c r="R305" s="541"/>
      <c r="S305" s="541"/>
      <c r="T305" s="541"/>
      <c r="U305" s="541"/>
      <c r="V305" s="541"/>
      <c r="W305" s="541"/>
      <c r="X305" s="541"/>
      <c r="Y305" s="200">
        <f t="shared" si="276"/>
        <v>0</v>
      </c>
      <c r="Z305" s="588">
        <f>SUM(AA301, AB301, AA287, AB287, AA281, AB281, AA274, AB274)</f>
        <v>0</v>
      </c>
      <c r="AA305" s="588"/>
      <c r="AB305" s="588"/>
      <c r="AC305" s="588"/>
      <c r="AD305" s="330">
        <f>M305-Z305</f>
        <v>0</v>
      </c>
      <c r="AE305" s="223"/>
      <c r="AG305" s="540" t="s">
        <v>183</v>
      </c>
      <c r="AH305" s="541"/>
      <c r="AI305" s="541"/>
      <c r="AJ305" s="541"/>
      <c r="AK305" s="541"/>
      <c r="AL305" s="541"/>
      <c r="AM305" s="541"/>
      <c r="AN305" s="541"/>
      <c r="AO305" s="541"/>
      <c r="AP305" s="306">
        <f t="shared" si="278"/>
        <v>0</v>
      </c>
      <c r="AQ305" s="539">
        <f>SUM(AR301, AS301, AR287, AS287, AR281, AS281, AR274, AS274)</f>
        <v>0</v>
      </c>
      <c r="AR305" s="539"/>
      <c r="AS305" s="539"/>
      <c r="AT305" s="539"/>
      <c r="AU305" s="276">
        <f>IF($S$313&lt;&gt;0, AC305+AP305-AQ305, M305+AP305-AQ305)</f>
        <v>0</v>
      </c>
    </row>
    <row r="306" spans="1:134" s="224" customFormat="1" ht="16" thickBot="1" x14ac:dyDescent="0.4">
      <c r="A306" s="358"/>
      <c r="B306" s="413"/>
      <c r="C306" s="413"/>
      <c r="D306" s="413"/>
      <c r="E306" s="413"/>
      <c r="F306" s="413"/>
      <c r="G306" s="413"/>
      <c r="H306" s="413"/>
      <c r="I306" s="413"/>
      <c r="J306" s="258"/>
      <c r="K306" s="258"/>
      <c r="L306" s="258"/>
      <c r="M306" s="358"/>
      <c r="N306" s="223"/>
      <c r="O306" s="357"/>
      <c r="P306" s="358"/>
      <c r="Q306" s="413"/>
      <c r="R306" s="413"/>
      <c r="S306" s="413"/>
      <c r="T306" s="413"/>
      <c r="U306" s="413"/>
      <c r="V306" s="413"/>
      <c r="W306" s="413"/>
      <c r="X306" s="413"/>
      <c r="Y306" s="258"/>
      <c r="Z306" s="258"/>
      <c r="AA306" s="258"/>
      <c r="AB306" s="358"/>
      <c r="AC306" s="358"/>
      <c r="AD306" s="358"/>
      <c r="AE306" s="223"/>
      <c r="AF306" s="357"/>
      <c r="AG306" s="358"/>
      <c r="AH306" s="413"/>
      <c r="AI306" s="413"/>
      <c r="AJ306" s="413"/>
      <c r="AK306" s="413"/>
      <c r="AL306" s="413"/>
      <c r="AM306" s="413"/>
      <c r="AN306" s="413"/>
      <c r="AO306" s="413"/>
      <c r="AP306" s="258"/>
      <c r="AQ306" s="258"/>
      <c r="AR306" s="258"/>
      <c r="AS306" s="358"/>
      <c r="AT306" s="358"/>
      <c r="AU306" s="358"/>
      <c r="AV306" s="357"/>
      <c r="AW306" s="357"/>
      <c r="AX306" s="357"/>
      <c r="AY306" s="357"/>
      <c r="AZ306" s="357"/>
      <c r="BA306" s="357"/>
      <c r="BB306" s="357"/>
      <c r="BC306" s="357"/>
      <c r="BD306" s="357"/>
      <c r="BE306" s="357"/>
      <c r="BF306" s="357"/>
      <c r="BG306" s="357"/>
      <c r="BH306" s="357"/>
      <c r="BI306" s="357"/>
      <c r="BJ306" s="357"/>
      <c r="BK306" s="357"/>
      <c r="BL306" s="357"/>
      <c r="BM306" s="357"/>
      <c r="BN306" s="357"/>
      <c r="BO306" s="357"/>
      <c r="BP306" s="357"/>
      <c r="BQ306" s="357"/>
      <c r="BR306" s="357"/>
      <c r="BS306" s="357"/>
      <c r="BT306" s="357"/>
      <c r="BU306" s="357"/>
      <c r="BV306" s="357"/>
      <c r="BW306" s="357"/>
      <c r="BX306" s="357"/>
      <c r="BY306" s="357"/>
      <c r="BZ306" s="357"/>
      <c r="CA306" s="357"/>
      <c r="CB306" s="357"/>
      <c r="CC306" s="357"/>
      <c r="CD306" s="357"/>
      <c r="CE306" s="357"/>
      <c r="CF306" s="357"/>
      <c r="CG306" s="357"/>
      <c r="CH306" s="357"/>
      <c r="CI306" s="357"/>
      <c r="CJ306" s="357"/>
      <c r="CK306" s="357"/>
      <c r="CL306" s="357"/>
      <c r="CM306" s="357"/>
      <c r="CN306" s="357"/>
      <c r="CO306" s="357"/>
      <c r="CP306" s="357"/>
      <c r="CQ306" s="357"/>
      <c r="CR306" s="357"/>
      <c r="CS306" s="357"/>
      <c r="CT306" s="357"/>
      <c r="CU306" s="357"/>
      <c r="CV306" s="357"/>
      <c r="CW306" s="357"/>
      <c r="CX306" s="357"/>
      <c r="CY306" s="357"/>
      <c r="CZ306" s="357"/>
      <c r="DA306" s="357"/>
      <c r="DB306" s="357"/>
      <c r="DC306" s="357"/>
      <c r="DD306" s="357"/>
      <c r="DE306" s="357"/>
      <c r="DF306" s="357"/>
      <c r="DG306" s="357"/>
      <c r="DH306" s="357"/>
      <c r="DI306" s="357"/>
      <c r="DJ306" s="357"/>
      <c r="DK306" s="357"/>
      <c r="DL306" s="357"/>
      <c r="DM306" s="357"/>
      <c r="DN306" s="357"/>
      <c r="DO306" s="357"/>
      <c r="DP306" s="357"/>
      <c r="DQ306" s="357"/>
      <c r="DR306" s="357"/>
      <c r="DS306" s="357"/>
      <c r="DT306" s="357"/>
      <c r="DU306" s="357"/>
      <c r="DV306" s="357"/>
      <c r="DW306" s="357"/>
      <c r="DX306" s="357"/>
      <c r="DY306" s="357"/>
      <c r="DZ306" s="357"/>
      <c r="EA306" s="357"/>
      <c r="EB306" s="357"/>
      <c r="EC306" s="357"/>
      <c r="ED306" s="357"/>
    </row>
    <row r="307" spans="1:134" s="242" customFormat="1" x14ac:dyDescent="0.35">
      <c r="A307" s="502" t="s">
        <v>100</v>
      </c>
      <c r="B307" s="503"/>
      <c r="C307" s="503"/>
      <c r="D307" s="503"/>
      <c r="E307" s="503"/>
      <c r="F307" s="503"/>
      <c r="G307" s="503"/>
      <c r="H307" s="503"/>
      <c r="I307" s="503"/>
      <c r="J307" s="425" t="s">
        <v>17</v>
      </c>
      <c r="K307" s="542" t="s">
        <v>4</v>
      </c>
      <c r="L307" s="542"/>
      <c r="M307" s="418" t="s">
        <v>49</v>
      </c>
      <c r="N307" s="261"/>
      <c r="P307" s="502" t="s">
        <v>100</v>
      </c>
      <c r="Q307" s="503"/>
      <c r="R307" s="503"/>
      <c r="S307" s="503"/>
      <c r="T307" s="503"/>
      <c r="U307" s="503"/>
      <c r="V307" s="503"/>
      <c r="W307" s="503"/>
      <c r="X307" s="503"/>
      <c r="Y307" s="414" t="s">
        <v>260</v>
      </c>
      <c r="Z307" s="425" t="s">
        <v>77</v>
      </c>
      <c r="AA307" s="542" t="s">
        <v>4</v>
      </c>
      <c r="AB307" s="542"/>
      <c r="AC307" s="414" t="s">
        <v>18</v>
      </c>
      <c r="AD307" s="268" t="s">
        <v>114</v>
      </c>
      <c r="AE307" s="261"/>
      <c r="AG307" s="502" t="s">
        <v>100</v>
      </c>
      <c r="AH307" s="503"/>
      <c r="AI307" s="503"/>
      <c r="AJ307" s="503"/>
      <c r="AK307" s="503"/>
      <c r="AL307" s="503"/>
      <c r="AM307" s="503"/>
      <c r="AN307" s="503"/>
      <c r="AO307" s="503"/>
      <c r="AP307" s="414" t="s">
        <v>260</v>
      </c>
      <c r="AQ307" s="425" t="s">
        <v>212</v>
      </c>
      <c r="AR307" s="542" t="s">
        <v>4</v>
      </c>
      <c r="AS307" s="542"/>
      <c r="AT307" s="414" t="s">
        <v>214</v>
      </c>
      <c r="AU307" s="268" t="s">
        <v>263</v>
      </c>
      <c r="AW307" s="357"/>
      <c r="AX307" s="357"/>
      <c r="AY307" s="357"/>
      <c r="AZ307" s="357"/>
      <c r="BA307" s="357"/>
      <c r="BB307" s="357"/>
      <c r="BC307" s="357"/>
      <c r="BD307" s="357"/>
      <c r="BE307" s="357"/>
      <c r="BF307" s="357"/>
      <c r="BG307" s="357"/>
      <c r="BH307" s="357"/>
      <c r="BI307" s="357"/>
      <c r="BJ307" s="357"/>
      <c r="BK307" s="357"/>
      <c r="BL307" s="357"/>
      <c r="BM307" s="357"/>
      <c r="BN307" s="357"/>
      <c r="BO307" s="357"/>
      <c r="BP307" s="357"/>
      <c r="BQ307" s="357"/>
      <c r="BR307" s="357"/>
      <c r="BS307" s="357"/>
      <c r="BT307" s="357"/>
      <c r="BU307" s="357"/>
      <c r="BV307" s="357"/>
      <c r="BW307" s="357"/>
      <c r="BX307" s="357"/>
      <c r="BY307" s="357"/>
      <c r="BZ307" s="357"/>
      <c r="CA307" s="357"/>
      <c r="CB307" s="357"/>
      <c r="CC307" s="357"/>
      <c r="CD307" s="357"/>
      <c r="CE307" s="357"/>
      <c r="CF307" s="357"/>
      <c r="CG307" s="357"/>
      <c r="CH307" s="357"/>
      <c r="CI307" s="357"/>
      <c r="CJ307" s="357"/>
      <c r="CK307" s="357"/>
      <c r="CL307" s="357"/>
      <c r="CM307" s="357"/>
      <c r="CN307" s="357"/>
      <c r="CO307" s="357"/>
      <c r="CP307" s="357"/>
      <c r="CQ307" s="357"/>
      <c r="CR307" s="357"/>
      <c r="CS307" s="357"/>
      <c r="CT307" s="357"/>
      <c r="CU307" s="357"/>
      <c r="CV307" s="357"/>
      <c r="CW307" s="357"/>
      <c r="CX307" s="357"/>
      <c r="CY307" s="357"/>
      <c r="CZ307" s="357"/>
      <c r="DA307" s="357"/>
      <c r="DB307" s="357"/>
      <c r="DC307" s="357"/>
      <c r="DD307" s="357"/>
      <c r="DE307" s="357"/>
      <c r="DF307" s="357"/>
      <c r="DG307" s="357"/>
      <c r="DH307" s="357"/>
      <c r="DI307" s="357"/>
      <c r="DJ307" s="357"/>
      <c r="DK307" s="357"/>
      <c r="DL307" s="357"/>
      <c r="DM307" s="357"/>
      <c r="DN307" s="357"/>
      <c r="DO307" s="357"/>
      <c r="DP307" s="357"/>
      <c r="DQ307" s="357"/>
      <c r="DR307" s="357"/>
      <c r="DS307" s="357"/>
      <c r="DT307" s="357"/>
      <c r="DU307" s="357"/>
      <c r="DV307" s="357"/>
      <c r="DW307" s="357"/>
      <c r="DX307" s="357"/>
      <c r="DY307" s="357"/>
      <c r="DZ307" s="357"/>
      <c r="EA307" s="357"/>
      <c r="EB307" s="357"/>
      <c r="EC307" s="357"/>
      <c r="ED307" s="357"/>
    </row>
    <row r="308" spans="1:134" ht="16" thickBot="1" x14ac:dyDescent="0.4">
      <c r="A308" s="540" t="s">
        <v>37</v>
      </c>
      <c r="B308" s="541"/>
      <c r="C308" s="541"/>
      <c r="D308" s="541"/>
      <c r="E308" s="541"/>
      <c r="F308" s="541"/>
      <c r="G308" s="541"/>
      <c r="H308" s="541"/>
      <c r="I308" s="541"/>
      <c r="J308" s="243">
        <f>(SUM(J301, J287, J281, H274))*'Cumulative Budget'!$G$36</f>
        <v>0</v>
      </c>
      <c r="K308" s="593">
        <f>(SUM(K301, L301, K287, L287, K281, L281, K274, L274))*'Cumulative Budget'!$G$36</f>
        <v>0</v>
      </c>
      <c r="L308" s="593"/>
      <c r="M308" s="237">
        <f t="shared" ref="M308" si="280">SUM(J308:L308)</f>
        <v>0</v>
      </c>
      <c r="N308" s="223"/>
      <c r="P308" s="540" t="s">
        <v>37</v>
      </c>
      <c r="Q308" s="541"/>
      <c r="R308" s="541"/>
      <c r="S308" s="541"/>
      <c r="T308" s="541"/>
      <c r="U308" s="541"/>
      <c r="V308" s="541"/>
      <c r="W308" s="541"/>
      <c r="X308" s="541"/>
      <c r="Y308" s="200">
        <f t="shared" ref="Y308" si="281">AU228</f>
        <v>0</v>
      </c>
      <c r="Z308" s="302">
        <f>(SUM(Z301, Z287, Z281, X274))*'Cumulative Budget'!$G$36</f>
        <v>0</v>
      </c>
      <c r="AA308" s="588">
        <f>(SUM(AA301, AB301, AA287, AB287, AA281, AB281, AA274, AB274))*'Cumulative Budget'!$G$36</f>
        <v>0</v>
      </c>
      <c r="AB308" s="588"/>
      <c r="AC308" s="293">
        <f t="shared" ref="AC308" si="282">SUM(Z308:AB308)</f>
        <v>0</v>
      </c>
      <c r="AD308" s="294">
        <f t="shared" ref="AD308" si="283">M308-AC308</f>
        <v>0</v>
      </c>
      <c r="AE308" s="223"/>
      <c r="AG308" s="540" t="s">
        <v>37</v>
      </c>
      <c r="AH308" s="541"/>
      <c r="AI308" s="541"/>
      <c r="AJ308" s="541"/>
      <c r="AK308" s="541"/>
      <c r="AL308" s="541"/>
      <c r="AM308" s="541"/>
      <c r="AN308" s="541"/>
      <c r="AO308" s="541"/>
      <c r="AP308" s="306">
        <f t="shared" ref="AP308:AP310" si="284">AU228</f>
        <v>0</v>
      </c>
      <c r="AQ308" s="443">
        <v>0</v>
      </c>
      <c r="AR308" s="563">
        <v>0</v>
      </c>
      <c r="AS308" s="563"/>
      <c r="AT308" s="275">
        <f>SUM(AQ308:AS308)</f>
        <v>0</v>
      </c>
      <c r="AU308" s="276">
        <f>IF($S$313&lt;&gt;0, AC308+AP308-AT308, M308+AP308-AT308)</f>
        <v>0</v>
      </c>
    </row>
    <row r="309" spans="1:134" s="358" customFormat="1" ht="16" thickBot="1" x14ac:dyDescent="0.4">
      <c r="A309" s="359" t="s">
        <v>99</v>
      </c>
      <c r="B309" s="359"/>
      <c r="J309" s="233"/>
      <c r="K309" s="233"/>
      <c r="L309" s="233"/>
      <c r="M309" s="233"/>
      <c r="N309" s="223"/>
      <c r="O309" s="357"/>
      <c r="P309" s="359" t="s">
        <v>99</v>
      </c>
      <c r="Q309" s="359"/>
      <c r="Z309" s="233"/>
      <c r="AA309" s="233"/>
      <c r="AB309" s="233"/>
      <c r="AC309" s="233"/>
      <c r="AD309" s="233"/>
      <c r="AE309" s="223"/>
      <c r="AG309" s="359" t="s">
        <v>99</v>
      </c>
      <c r="AH309" s="359"/>
      <c r="AQ309" s="233"/>
      <c r="AR309" s="233"/>
      <c r="AS309" s="233"/>
      <c r="AT309" s="233"/>
      <c r="AU309" s="233"/>
      <c r="AV309" s="357"/>
      <c r="AW309" s="357"/>
      <c r="AX309" s="357"/>
      <c r="AY309" s="357"/>
      <c r="AZ309" s="357"/>
      <c r="BA309" s="357"/>
      <c r="BB309" s="357"/>
      <c r="BC309" s="357"/>
      <c r="BD309" s="357"/>
      <c r="BE309" s="357"/>
      <c r="BF309" s="357"/>
      <c r="BG309" s="357"/>
      <c r="BH309" s="357"/>
      <c r="BI309" s="357"/>
      <c r="BJ309" s="357"/>
      <c r="BK309" s="357"/>
      <c r="BL309" s="357"/>
      <c r="BM309" s="357"/>
      <c r="BN309" s="357"/>
      <c r="BO309" s="357"/>
      <c r="BP309" s="357"/>
      <c r="BQ309" s="357"/>
      <c r="BR309" s="357"/>
      <c r="BS309" s="357"/>
      <c r="BT309" s="357"/>
      <c r="BU309" s="357"/>
      <c r="BV309" s="357"/>
      <c r="BW309" s="357"/>
      <c r="BX309" s="357"/>
      <c r="BY309" s="357"/>
      <c r="BZ309" s="357"/>
      <c r="CA309" s="357"/>
      <c r="CB309" s="357"/>
      <c r="CC309" s="357"/>
      <c r="CD309" s="357"/>
      <c r="CE309" s="357"/>
      <c r="CF309" s="357"/>
      <c r="CG309" s="357"/>
      <c r="CH309" s="357"/>
      <c r="CI309" s="357"/>
      <c r="CJ309" s="357"/>
      <c r="CK309" s="357"/>
      <c r="CL309" s="357"/>
      <c r="CM309" s="357"/>
      <c r="CN309" s="357"/>
      <c r="CO309" s="357"/>
      <c r="CP309" s="357"/>
      <c r="CQ309" s="357"/>
      <c r="CR309" s="357"/>
      <c r="CS309" s="357"/>
      <c r="CT309" s="357"/>
      <c r="CU309" s="357"/>
      <c r="CV309" s="357"/>
      <c r="CW309" s="357"/>
      <c r="CX309" s="357"/>
      <c r="CY309" s="357"/>
      <c r="CZ309" s="357"/>
      <c r="DA309" s="357"/>
      <c r="DB309" s="357"/>
      <c r="DC309" s="357"/>
      <c r="DD309" s="357"/>
      <c r="DE309" s="357"/>
      <c r="DF309" s="357"/>
      <c r="DG309" s="357"/>
      <c r="DH309" s="357"/>
      <c r="DI309" s="357"/>
      <c r="DJ309" s="357"/>
      <c r="DK309" s="357"/>
      <c r="DL309" s="357"/>
      <c r="DM309" s="357"/>
      <c r="DN309" s="357"/>
      <c r="DO309" s="357"/>
      <c r="DP309" s="357"/>
      <c r="DQ309" s="357"/>
      <c r="DR309" s="357"/>
      <c r="DS309" s="357"/>
      <c r="DT309" s="357"/>
      <c r="DU309" s="357"/>
      <c r="DV309" s="357"/>
      <c r="DW309" s="357"/>
      <c r="DX309" s="357"/>
      <c r="DY309" s="357"/>
      <c r="DZ309" s="357"/>
      <c r="EA309" s="357"/>
      <c r="EB309" s="357"/>
      <c r="EC309" s="357"/>
      <c r="ED309" s="357"/>
    </row>
    <row r="310" spans="1:134" s="331" customFormat="1" ht="16" thickBot="1" x14ac:dyDescent="0.4">
      <c r="A310" s="621" t="s">
        <v>101</v>
      </c>
      <c r="B310" s="622"/>
      <c r="C310" s="622"/>
      <c r="D310" s="622"/>
      <c r="E310" s="622"/>
      <c r="F310" s="622"/>
      <c r="G310" s="622"/>
      <c r="H310" s="622"/>
      <c r="I310" s="622"/>
      <c r="J310" s="239">
        <f xml:space="preserve"> SUM(J308, J301, J287, J281, H274)</f>
        <v>0</v>
      </c>
      <c r="K310" s="211">
        <f xml:space="preserve"> SUM(K308, K301, K287, K281, K274)</f>
        <v>0</v>
      </c>
      <c r="L310" s="239">
        <f xml:space="preserve"> SUM(L301, L287, L281, L274)</f>
        <v>0</v>
      </c>
      <c r="M310" s="240">
        <f>SUM(J310:L310)</f>
        <v>0</v>
      </c>
      <c r="N310" s="246"/>
      <c r="P310" s="589" t="s">
        <v>101</v>
      </c>
      <c r="Q310" s="590"/>
      <c r="R310" s="590"/>
      <c r="S310" s="590"/>
      <c r="T310" s="590"/>
      <c r="U310" s="590"/>
      <c r="V310" s="590"/>
      <c r="W310" s="590"/>
      <c r="X310" s="590"/>
      <c r="Y310" s="201">
        <f t="shared" ref="Y310" si="285">AU230</f>
        <v>0</v>
      </c>
      <c r="Z310" s="303">
        <f xml:space="preserve"> SUM(Z308, Z301, Z287, Z281, X274)</f>
        <v>0</v>
      </c>
      <c r="AA310" s="212">
        <f xml:space="preserve"> SUM(AA308, AA301, AA287, AA281, AA274)</f>
        <v>0</v>
      </c>
      <c r="AB310" s="303">
        <f xml:space="preserve"> SUM(AB301, AB287, AB281, AB274)</f>
        <v>0</v>
      </c>
      <c r="AC310" s="297">
        <f>SUM(Z310:AB310)</f>
        <v>0</v>
      </c>
      <c r="AD310" s="298">
        <f t="shared" ref="AD310" si="286">M310-AC310</f>
        <v>0</v>
      </c>
      <c r="AE310" s="246"/>
      <c r="AG310" s="564" t="s">
        <v>101</v>
      </c>
      <c r="AH310" s="565"/>
      <c r="AI310" s="565"/>
      <c r="AJ310" s="565"/>
      <c r="AK310" s="565"/>
      <c r="AL310" s="565"/>
      <c r="AM310" s="565"/>
      <c r="AN310" s="565"/>
      <c r="AO310" s="565"/>
      <c r="AP310" s="206">
        <f t="shared" si="284"/>
        <v>0</v>
      </c>
      <c r="AQ310" s="288">
        <f xml:space="preserve"> SUM(AQ308, AQ301, AQ287, AQ281, AO274)</f>
        <v>0</v>
      </c>
      <c r="AR310" s="213">
        <f xml:space="preserve"> SUM(AR308, AR301, AR287, AR281, AR274)</f>
        <v>0</v>
      </c>
      <c r="AS310" s="288">
        <f xml:space="preserve"> SUM(AS301, AS287, AS281, AS274)</f>
        <v>0</v>
      </c>
      <c r="AT310" s="279">
        <f>SUM(AQ310:AS310)</f>
        <v>0</v>
      </c>
      <c r="AU310" s="280">
        <f>IF($S$313&lt;&gt;0, AC310+AP310-AT310, M310+AP310-AT310)</f>
        <v>0</v>
      </c>
    </row>
    <row r="311" spans="1:134" x14ac:dyDescent="0.35">
      <c r="F311" s="357"/>
      <c r="G311" s="357"/>
      <c r="N311" s="223"/>
    </row>
    <row r="312" spans="1:134" ht="16" thickBot="1" x14ac:dyDescent="0.4">
      <c r="F312" s="357"/>
      <c r="G312" s="357"/>
      <c r="S312" s="270"/>
      <c r="AM312" s="270"/>
    </row>
    <row r="313" spans="1:134" x14ac:dyDescent="0.35">
      <c r="B313" s="576" t="s">
        <v>236</v>
      </c>
      <c r="C313" s="577"/>
      <c r="D313" s="264">
        <f>J310</f>
        <v>0</v>
      </c>
      <c r="F313" s="357"/>
      <c r="G313" s="357"/>
      <c r="O313" s="309"/>
      <c r="P313" s="645" t="s">
        <v>236</v>
      </c>
      <c r="Q313" s="646"/>
      <c r="R313" s="646"/>
      <c r="S313" s="202">
        <f>Z310</f>
        <v>0</v>
      </c>
      <c r="T313" s="646" t="s">
        <v>104</v>
      </c>
      <c r="U313" s="646"/>
      <c r="V313" s="160">
        <f>D313-S313</f>
        <v>0</v>
      </c>
      <c r="W313" s="430"/>
      <c r="X313" s="601"/>
      <c r="Y313" s="601"/>
      <c r="Z313" s="430"/>
      <c r="AA313" s="430"/>
      <c r="AG313" s="642" t="s">
        <v>191</v>
      </c>
      <c r="AH313" s="548"/>
      <c r="AI313" s="637">
        <f>AQ310</f>
        <v>0</v>
      </c>
      <c r="AJ313" s="637"/>
      <c r="AK313" s="548" t="s">
        <v>196</v>
      </c>
      <c r="AL313" s="548"/>
      <c r="AM313" s="287">
        <f>IF($S$73&lt;&gt;0, S313+'Year 1'!AM357-AI313, D313+'Year 1'!AM357-AI313)</f>
        <v>0</v>
      </c>
      <c r="AO313" s="315" t="s">
        <v>89</v>
      </c>
      <c r="AP313" s="556"/>
      <c r="AQ313" s="556"/>
      <c r="AR313" s="556" t="s">
        <v>90</v>
      </c>
      <c r="AS313" s="612"/>
    </row>
    <row r="314" spans="1:134" x14ac:dyDescent="0.35">
      <c r="B314" s="535" t="s">
        <v>237</v>
      </c>
      <c r="C314" s="536"/>
      <c r="D314" s="390">
        <f>K310</f>
        <v>0</v>
      </c>
      <c r="F314" s="357"/>
      <c r="G314" s="357"/>
      <c r="O314" s="309"/>
      <c r="P314" s="585" t="s">
        <v>237</v>
      </c>
      <c r="Q314" s="586"/>
      <c r="R314" s="586"/>
      <c r="S314" s="189">
        <f>AA310</f>
        <v>0</v>
      </c>
      <c r="T314" s="585" t="s">
        <v>105</v>
      </c>
      <c r="U314" s="586"/>
      <c r="V314" s="161">
        <f>D314-S314</f>
        <v>0</v>
      </c>
      <c r="W314" s="430"/>
      <c r="X314" s="604"/>
      <c r="Y314" s="604"/>
      <c r="Z314" s="604"/>
      <c r="AA314" s="604"/>
      <c r="AG314" s="555" t="s">
        <v>192</v>
      </c>
      <c r="AH314" s="550"/>
      <c r="AI314" s="606">
        <f>AR310</f>
        <v>0</v>
      </c>
      <c r="AJ314" s="606"/>
      <c r="AK314" s="550" t="s">
        <v>197</v>
      </c>
      <c r="AL314" s="550"/>
      <c r="AM314" s="278">
        <f>IF($S$73&lt;&gt;0, S314+'Year 1'!AM358-AI314, D314+'Year 1'!AM358-AI314)</f>
        <v>0</v>
      </c>
      <c r="AO314" s="314" t="s">
        <v>91</v>
      </c>
      <c r="AP314" s="532"/>
      <c r="AQ314" s="532"/>
      <c r="AR314" s="532"/>
      <c r="AS314" s="562"/>
    </row>
    <row r="315" spans="1:134" ht="16" thickBot="1" x14ac:dyDescent="0.4">
      <c r="B315" s="535" t="s">
        <v>137</v>
      </c>
      <c r="C315" s="536"/>
      <c r="D315" s="265">
        <f>L310</f>
        <v>0</v>
      </c>
      <c r="F315" s="357"/>
      <c r="G315" s="357"/>
      <c r="O315" s="309"/>
      <c r="P315" s="585" t="s">
        <v>137</v>
      </c>
      <c r="Q315" s="586"/>
      <c r="R315" s="586"/>
      <c r="S315" s="189">
        <f>AB310</f>
        <v>0</v>
      </c>
      <c r="T315" s="585" t="s">
        <v>106</v>
      </c>
      <c r="U315" s="586"/>
      <c r="V315" s="161">
        <f>D315-S315</f>
        <v>0</v>
      </c>
      <c r="W315" s="430"/>
      <c r="X315" s="601"/>
      <c r="Y315" s="601"/>
      <c r="Z315" s="430"/>
      <c r="AA315" s="430"/>
      <c r="AG315" s="555" t="s">
        <v>193</v>
      </c>
      <c r="AH315" s="550"/>
      <c r="AI315" s="606">
        <f>AS310</f>
        <v>0</v>
      </c>
      <c r="AJ315" s="606"/>
      <c r="AK315" s="550" t="s">
        <v>198</v>
      </c>
      <c r="AL315" s="550"/>
      <c r="AM315" s="278">
        <f>IF($S$73&lt;&gt;0, S315+'Year 1'!AM359-AI315, D315+'Year 1'!AM359-AI315)</f>
        <v>0</v>
      </c>
      <c r="AO315" s="318" t="s">
        <v>92</v>
      </c>
      <c r="AP315" s="557"/>
      <c r="AQ315" s="557"/>
      <c r="AR315" s="557" t="s">
        <v>90</v>
      </c>
      <c r="AS315" s="613"/>
    </row>
    <row r="316" spans="1:134" ht="16" thickBot="1" x14ac:dyDescent="0.4">
      <c r="B316" s="535" t="s">
        <v>238</v>
      </c>
      <c r="C316" s="536"/>
      <c r="D316" s="390">
        <f>K310+L310</f>
        <v>0</v>
      </c>
      <c r="F316" s="357"/>
      <c r="G316" s="357"/>
      <c r="O316" s="309"/>
      <c r="P316" s="585" t="s">
        <v>238</v>
      </c>
      <c r="Q316" s="586"/>
      <c r="R316" s="586"/>
      <c r="S316" s="189">
        <f>SUM(S314:S315)</f>
        <v>0</v>
      </c>
      <c r="T316" s="585" t="s">
        <v>107</v>
      </c>
      <c r="U316" s="586"/>
      <c r="V316" s="161">
        <f>D316-S316</f>
        <v>0</v>
      </c>
      <c r="W316" s="431"/>
      <c r="X316" s="431"/>
      <c r="Y316" s="431"/>
      <c r="Z316" s="431"/>
      <c r="AA316" s="431"/>
      <c r="AF316" s="309"/>
      <c r="AG316" s="549" t="s">
        <v>194</v>
      </c>
      <c r="AH316" s="550"/>
      <c r="AI316" s="606">
        <f>SUM(AI314:AI315)</f>
        <v>0</v>
      </c>
      <c r="AJ316" s="606"/>
      <c r="AK316" s="550" t="s">
        <v>200</v>
      </c>
      <c r="AL316" s="550"/>
      <c r="AM316" s="278">
        <f>IF($S$73&lt;&gt;0, S316+'Year 1'!AM360-AI316, D316+'Year 1'!AM360-AI316)</f>
        <v>0</v>
      </c>
      <c r="AO316" s="431"/>
      <c r="AP316" s="431"/>
      <c r="AQ316" s="431"/>
      <c r="AR316" s="431"/>
      <c r="AS316" s="431"/>
    </row>
    <row r="317" spans="1:134" ht="16" thickBot="1" x14ac:dyDescent="0.4">
      <c r="B317" s="535" t="s">
        <v>239</v>
      </c>
      <c r="C317" s="536"/>
      <c r="D317" s="265">
        <f>M310</f>
        <v>0</v>
      </c>
      <c r="F317" s="357"/>
      <c r="G317" s="357"/>
      <c r="O317" s="309"/>
      <c r="P317" s="585" t="s">
        <v>239</v>
      </c>
      <c r="Q317" s="586"/>
      <c r="R317" s="586"/>
      <c r="S317" s="189">
        <f>AC310</f>
        <v>0</v>
      </c>
      <c r="T317" s="580" t="s">
        <v>108</v>
      </c>
      <c r="U317" s="580"/>
      <c r="V317" s="352">
        <f>D317-S317</f>
        <v>0</v>
      </c>
      <c r="W317" s="602"/>
      <c r="X317" s="602"/>
      <c r="Y317" s="604"/>
      <c r="Z317" s="604"/>
      <c r="AA317" s="604"/>
      <c r="AB317" s="358"/>
      <c r="AC317" s="358"/>
      <c r="AD317" s="358"/>
      <c r="AF317" s="309"/>
      <c r="AG317" s="549" t="s">
        <v>275</v>
      </c>
      <c r="AH317" s="550"/>
      <c r="AI317" s="606">
        <f>AT310</f>
        <v>0</v>
      </c>
      <c r="AJ317" s="606"/>
      <c r="AK317" s="551" t="s">
        <v>276</v>
      </c>
      <c r="AL317" s="551"/>
      <c r="AM317" s="276">
        <f>IF($S$73&lt;&gt;0, S317+'Year 1'!AM361-AI317, D317+'Year 1'!AM361-AI317)</f>
        <v>0</v>
      </c>
      <c r="AO317" s="428" t="s">
        <v>93</v>
      </c>
      <c r="AP317" s="429"/>
      <c r="AQ317" s="630"/>
      <c r="AR317" s="630"/>
      <c r="AS317" s="631"/>
      <c r="AT317" s="358"/>
      <c r="AU317" s="358"/>
    </row>
    <row r="318" spans="1:134" x14ac:dyDescent="0.35">
      <c r="B318" s="535" t="s">
        <v>174</v>
      </c>
      <c r="C318" s="536"/>
      <c r="D318" s="324" t="e">
        <f>L310/K310</f>
        <v>#DIV/0!</v>
      </c>
      <c r="F318" s="357"/>
      <c r="G318" s="357"/>
      <c r="O318" s="309"/>
      <c r="P318" s="585" t="s">
        <v>174</v>
      </c>
      <c r="Q318" s="586"/>
      <c r="R318" s="586"/>
      <c r="S318" s="203" t="e">
        <f>S315/S314</f>
        <v>#DIV/0!</v>
      </c>
      <c r="T318" s="349"/>
      <c r="U318" s="188"/>
      <c r="V318" s="350"/>
      <c r="W318" s="358"/>
      <c r="X318" s="358"/>
      <c r="Y318" s="358"/>
      <c r="Z318" s="358"/>
      <c r="AA318" s="358"/>
      <c r="AF318" s="309"/>
      <c r="AG318" s="624" t="s">
        <v>208</v>
      </c>
      <c r="AH318" s="617"/>
      <c r="AI318" s="607" t="e">
        <f>AQ308/AQ310</f>
        <v>#DIV/0!</v>
      </c>
      <c r="AJ318" s="608"/>
      <c r="AO318" s="358"/>
      <c r="AP318" s="358"/>
      <c r="AQ318" s="358"/>
      <c r="AR318" s="358"/>
      <c r="AS318" s="358"/>
    </row>
    <row r="319" spans="1:134" ht="16" thickBot="1" x14ac:dyDescent="0.4">
      <c r="B319" s="537" t="s">
        <v>144</v>
      </c>
      <c r="C319" s="538"/>
      <c r="D319" s="266" t="e">
        <f>D322 &amp; D323 &amp; D324</f>
        <v>#DIV/0!</v>
      </c>
      <c r="F319" s="357"/>
      <c r="G319" s="357"/>
      <c r="O319" s="309"/>
      <c r="P319" s="638" t="s">
        <v>144</v>
      </c>
      <c r="Q319" s="580"/>
      <c r="R319" s="580"/>
      <c r="S319" s="353" t="e">
        <f>S322 &amp; S323 &amp; S324</f>
        <v>#DIV/0!</v>
      </c>
      <c r="T319" s="188"/>
      <c r="U319" s="188"/>
      <c r="V319" s="190"/>
      <c r="AF319" s="309"/>
      <c r="AG319" s="537" t="s">
        <v>209</v>
      </c>
      <c r="AH319" s="538"/>
      <c r="AI319" s="647" t="e">
        <f>AR308/(AR310+AS310)</f>
        <v>#DIV/0!</v>
      </c>
      <c r="AJ319" s="648"/>
    </row>
    <row r="320" spans="1:134" x14ac:dyDescent="0.35">
      <c r="F320" s="357"/>
      <c r="G320" s="357"/>
    </row>
    <row r="321" spans="1:47" x14ac:dyDescent="0.35">
      <c r="F321" s="357"/>
      <c r="G321" s="357"/>
    </row>
    <row r="322" spans="1:47" x14ac:dyDescent="0.35">
      <c r="D322" s="357" t="e">
        <f>D313/D313</f>
        <v>#DIV/0!</v>
      </c>
      <c r="F322" s="357"/>
      <c r="G322" s="357"/>
      <c r="S322" s="357" t="e">
        <f>S313/S313</f>
        <v>#DIV/0!</v>
      </c>
    </row>
    <row r="323" spans="1:47" x14ac:dyDescent="0.35">
      <c r="D323" s="357" t="s">
        <v>145</v>
      </c>
      <c r="F323" s="357"/>
      <c r="G323" s="357"/>
      <c r="S323" s="357" t="s">
        <v>145</v>
      </c>
    </row>
    <row r="324" spans="1:47" x14ac:dyDescent="0.35">
      <c r="D324" s="225" t="e">
        <f>D316/D313</f>
        <v>#DIV/0!</v>
      </c>
      <c r="F324" s="357"/>
      <c r="G324" s="357"/>
      <c r="S324" s="225" t="e">
        <f>S316/S313</f>
        <v>#DIV/0!</v>
      </c>
    </row>
    <row r="325" spans="1:47" x14ac:dyDescent="0.35">
      <c r="F325" s="357"/>
      <c r="G325" s="357"/>
    </row>
    <row r="326" spans="1:47" ht="16" thickBot="1" x14ac:dyDescent="0.4">
      <c r="F326" s="357"/>
      <c r="G326" s="357"/>
    </row>
    <row r="327" spans="1:47" s="242" customFormat="1" x14ac:dyDescent="0.35">
      <c r="A327" s="519" t="s">
        <v>97</v>
      </c>
      <c r="B327" s="520"/>
      <c r="C327" s="520"/>
      <c r="D327" s="520"/>
      <c r="E327" s="520"/>
      <c r="F327" s="520"/>
      <c r="G327" s="520"/>
      <c r="H327" s="520"/>
      <c r="I327" s="520"/>
      <c r="J327" s="520"/>
      <c r="K327" s="520"/>
      <c r="L327" s="520"/>
      <c r="M327" s="521"/>
      <c r="N327" s="413"/>
      <c r="P327" s="573" t="s">
        <v>261</v>
      </c>
      <c r="Q327" s="574"/>
      <c r="R327" s="574"/>
      <c r="S327" s="574"/>
      <c r="T327" s="574"/>
      <c r="U327" s="574"/>
      <c r="V327" s="574"/>
      <c r="W327" s="574"/>
      <c r="X327" s="574"/>
      <c r="Y327" s="574"/>
      <c r="Z327" s="574"/>
      <c r="AA327" s="574"/>
      <c r="AB327" s="574"/>
      <c r="AC327" s="574"/>
      <c r="AD327" s="575"/>
      <c r="AG327" s="614" t="s">
        <v>277</v>
      </c>
      <c r="AH327" s="615"/>
      <c r="AI327" s="615"/>
      <c r="AJ327" s="615"/>
      <c r="AK327" s="615"/>
      <c r="AL327" s="615"/>
      <c r="AM327" s="615"/>
      <c r="AN327" s="615"/>
      <c r="AO327" s="615"/>
      <c r="AP327" s="615"/>
      <c r="AQ327" s="615"/>
      <c r="AR327" s="615"/>
      <c r="AS327" s="615"/>
      <c r="AT327" s="615"/>
      <c r="AU327" s="616"/>
    </row>
    <row r="328" spans="1:47" s="242" customFormat="1" x14ac:dyDescent="0.35">
      <c r="A328" s="522" t="s">
        <v>8</v>
      </c>
      <c r="B328" s="496"/>
      <c r="C328" s="496"/>
      <c r="D328" s="496"/>
      <c r="E328" s="496"/>
      <c r="F328" s="496"/>
      <c r="G328" s="496"/>
      <c r="H328" s="496"/>
      <c r="I328" s="496"/>
      <c r="J328" s="496"/>
      <c r="K328" s="496"/>
      <c r="L328" s="496"/>
      <c r="M328" s="523"/>
      <c r="N328" s="413"/>
      <c r="P328" s="522" t="s">
        <v>262</v>
      </c>
      <c r="Q328" s="496"/>
      <c r="R328" s="496"/>
      <c r="S328" s="496"/>
      <c r="T328" s="496"/>
      <c r="U328" s="496"/>
      <c r="V328" s="496"/>
      <c r="W328" s="496"/>
      <c r="X328" s="496"/>
      <c r="Y328" s="496"/>
      <c r="Z328" s="496"/>
      <c r="AA328" s="496"/>
      <c r="AB328" s="496"/>
      <c r="AC328" s="496"/>
      <c r="AD328" s="523"/>
      <c r="AG328" s="522" t="s">
        <v>45</v>
      </c>
      <c r="AH328" s="496"/>
      <c r="AI328" s="496"/>
      <c r="AJ328" s="496"/>
      <c r="AK328" s="496"/>
      <c r="AL328" s="496"/>
      <c r="AM328" s="496"/>
      <c r="AN328" s="496"/>
      <c r="AO328" s="496"/>
      <c r="AP328" s="496"/>
      <c r="AQ328" s="496"/>
      <c r="AR328" s="496"/>
      <c r="AS328" s="496"/>
      <c r="AT328" s="496"/>
      <c r="AU328" s="523"/>
    </row>
    <row r="329" spans="1:47" s="165" customFormat="1" x14ac:dyDescent="0.35">
      <c r="A329" s="495" t="s">
        <v>240</v>
      </c>
      <c r="B329" s="491"/>
      <c r="C329" s="525"/>
      <c r="D329" s="525"/>
      <c r="E329" s="525"/>
      <c r="F329" s="525"/>
      <c r="G329" s="409" t="s">
        <v>241</v>
      </c>
      <c r="H329" s="525"/>
      <c r="I329" s="525"/>
      <c r="J329" s="525"/>
      <c r="K329" s="525"/>
      <c r="L329" s="525"/>
      <c r="M329" s="526"/>
      <c r="N329" s="432"/>
      <c r="P329" s="495" t="s">
        <v>240</v>
      </c>
      <c r="Q329" s="491"/>
      <c r="R329" s="525"/>
      <c r="S329" s="525"/>
      <c r="T329" s="525"/>
      <c r="U329" s="525"/>
      <c r="V329" s="525"/>
      <c r="W329" s="409" t="s">
        <v>241</v>
      </c>
      <c r="X329" s="525"/>
      <c r="Y329" s="525"/>
      <c r="Z329" s="525"/>
      <c r="AA329" s="525"/>
      <c r="AB329" s="525"/>
      <c r="AC329" s="525"/>
      <c r="AD329" s="526"/>
      <c r="AG329" s="495" t="s">
        <v>240</v>
      </c>
      <c r="AH329" s="491"/>
      <c r="AI329" s="525"/>
      <c r="AJ329" s="525"/>
      <c r="AK329" s="525"/>
      <c r="AL329" s="525"/>
      <c r="AM329" s="525"/>
      <c r="AN329" s="409" t="s">
        <v>241</v>
      </c>
      <c r="AO329" s="525"/>
      <c r="AP329" s="525"/>
      <c r="AQ329" s="525"/>
      <c r="AR329" s="525"/>
      <c r="AS329" s="525"/>
      <c r="AT329" s="525"/>
      <c r="AU329" s="526"/>
    </row>
    <row r="330" spans="1:47" x14ac:dyDescent="0.35">
      <c r="A330" s="522" t="s">
        <v>0</v>
      </c>
      <c r="B330" s="496"/>
      <c r="C330" s="512"/>
      <c r="D330" s="512"/>
      <c r="E330" s="512"/>
      <c r="F330" s="512"/>
      <c r="G330" s="512"/>
      <c r="H330" s="512"/>
      <c r="I330" s="512"/>
      <c r="J330" s="512"/>
      <c r="K330" s="512"/>
      <c r="L330" s="512"/>
      <c r="M330" s="527"/>
      <c r="P330" s="522" t="s">
        <v>0</v>
      </c>
      <c r="Q330" s="496"/>
      <c r="R330" s="617"/>
      <c r="S330" s="617"/>
      <c r="T330" s="617"/>
      <c r="U330" s="617"/>
      <c r="V330" s="617"/>
      <c r="W330" s="617"/>
      <c r="X330" s="617"/>
      <c r="Y330" s="617"/>
      <c r="Z330" s="617"/>
      <c r="AA330" s="617"/>
      <c r="AB330" s="617"/>
      <c r="AC330" s="617"/>
      <c r="AD330" s="618"/>
      <c r="AG330" s="522" t="s">
        <v>0</v>
      </c>
      <c r="AH330" s="496"/>
      <c r="AI330" s="617"/>
      <c r="AJ330" s="617"/>
      <c r="AK330" s="617"/>
      <c r="AL330" s="617"/>
      <c r="AM330" s="617"/>
      <c r="AN330" s="617"/>
      <c r="AO330" s="617"/>
      <c r="AP330" s="617"/>
      <c r="AQ330" s="617"/>
      <c r="AR330" s="617"/>
      <c r="AS330" s="617"/>
      <c r="AT330" s="617"/>
      <c r="AU330" s="618"/>
    </row>
    <row r="331" spans="1:47" x14ac:dyDescent="0.35">
      <c r="A331" s="522" t="s">
        <v>96</v>
      </c>
      <c r="B331" s="496"/>
      <c r="C331" s="512"/>
      <c r="D331" s="512"/>
      <c r="E331" s="512"/>
      <c r="F331" s="512"/>
      <c r="G331" s="512"/>
      <c r="H331" s="512"/>
      <c r="I331" s="512"/>
      <c r="J331" s="512"/>
      <c r="K331" s="512"/>
      <c r="L331" s="512"/>
      <c r="M331" s="527"/>
      <c r="P331" s="522" t="s">
        <v>96</v>
      </c>
      <c r="Q331" s="496"/>
      <c r="R331" s="617"/>
      <c r="S331" s="617"/>
      <c r="T331" s="617"/>
      <c r="U331" s="617"/>
      <c r="V331" s="617"/>
      <c r="W331" s="617"/>
      <c r="X331" s="617"/>
      <c r="Y331" s="617"/>
      <c r="Z331" s="617"/>
      <c r="AA331" s="617"/>
      <c r="AB331" s="617"/>
      <c r="AC331" s="617"/>
      <c r="AD331" s="618"/>
      <c r="AG331" s="522" t="s">
        <v>96</v>
      </c>
      <c r="AH331" s="496"/>
      <c r="AI331" s="617"/>
      <c r="AJ331" s="617"/>
      <c r="AK331" s="617"/>
      <c r="AL331" s="617"/>
      <c r="AM331" s="617"/>
      <c r="AN331" s="617"/>
      <c r="AO331" s="617"/>
      <c r="AP331" s="617"/>
      <c r="AQ331" s="617"/>
      <c r="AR331" s="617"/>
      <c r="AS331" s="617"/>
      <c r="AT331" s="617"/>
      <c r="AU331" s="618"/>
    </row>
    <row r="332" spans="1:47" ht="16" thickBot="1" x14ac:dyDescent="0.4">
      <c r="A332" s="540" t="s">
        <v>2</v>
      </c>
      <c r="B332" s="541"/>
      <c r="C332" s="528"/>
      <c r="D332" s="528"/>
      <c r="E332" s="528"/>
      <c r="F332" s="528"/>
      <c r="G332" s="528"/>
      <c r="H332" s="528"/>
      <c r="I332" s="528"/>
      <c r="J332" s="528"/>
      <c r="K332" s="528"/>
      <c r="L332" s="528"/>
      <c r="M332" s="529"/>
      <c r="P332" s="540" t="s">
        <v>2</v>
      </c>
      <c r="Q332" s="541"/>
      <c r="R332" s="494"/>
      <c r="S332" s="494"/>
      <c r="T332" s="494"/>
      <c r="U332" s="494"/>
      <c r="V332" s="494"/>
      <c r="W332" s="494"/>
      <c r="X332" s="494"/>
      <c r="Y332" s="494"/>
      <c r="Z332" s="494"/>
      <c r="AA332" s="494"/>
      <c r="AB332" s="494"/>
      <c r="AC332" s="494"/>
      <c r="AD332" s="619"/>
      <c r="AG332" s="540" t="s">
        <v>2</v>
      </c>
      <c r="AH332" s="541"/>
      <c r="AI332" s="494"/>
      <c r="AJ332" s="494"/>
      <c r="AK332" s="494"/>
      <c r="AL332" s="494"/>
      <c r="AM332" s="494"/>
      <c r="AN332" s="494"/>
      <c r="AO332" s="494"/>
      <c r="AP332" s="494"/>
      <c r="AQ332" s="494"/>
      <c r="AR332" s="494"/>
      <c r="AS332" s="494"/>
      <c r="AT332" s="494"/>
      <c r="AU332" s="619"/>
    </row>
    <row r="333" spans="1:47" ht="16" thickBot="1" x14ac:dyDescent="0.4">
      <c r="F333" s="357"/>
      <c r="G333" s="357"/>
    </row>
    <row r="334" spans="1:47" s="242" customFormat="1" x14ac:dyDescent="0.35">
      <c r="A334" s="502" t="s">
        <v>84</v>
      </c>
      <c r="B334" s="503"/>
      <c r="C334" s="503"/>
      <c r="D334" s="503"/>
      <c r="E334" s="503"/>
      <c r="F334" s="503"/>
      <c r="G334" s="503"/>
      <c r="H334" s="503"/>
      <c r="I334" s="503"/>
      <c r="J334" s="503"/>
      <c r="K334" s="503"/>
      <c r="L334" s="503"/>
      <c r="M334" s="518"/>
      <c r="N334" s="413"/>
      <c r="P334" s="502" t="s">
        <v>84</v>
      </c>
      <c r="Q334" s="503"/>
      <c r="R334" s="503"/>
      <c r="S334" s="503"/>
      <c r="T334" s="503"/>
      <c r="U334" s="503"/>
      <c r="V334" s="503"/>
      <c r="W334" s="503"/>
      <c r="X334" s="503"/>
      <c r="Y334" s="503"/>
      <c r="Z334" s="503"/>
      <c r="AA334" s="503"/>
      <c r="AB334" s="503"/>
      <c r="AC334" s="503"/>
      <c r="AD334" s="518"/>
      <c r="AE334" s="413"/>
      <c r="AG334" s="502" t="s">
        <v>84</v>
      </c>
      <c r="AH334" s="503"/>
      <c r="AI334" s="503"/>
      <c r="AJ334" s="503"/>
      <c r="AK334" s="503"/>
      <c r="AL334" s="503"/>
      <c r="AM334" s="503"/>
      <c r="AN334" s="503"/>
      <c r="AO334" s="503"/>
      <c r="AP334" s="503"/>
      <c r="AQ334" s="503"/>
      <c r="AR334" s="503"/>
      <c r="AS334" s="503"/>
      <c r="AT334" s="503"/>
      <c r="AU334" s="518"/>
    </row>
    <row r="335" spans="1:47" s="242" customFormat="1" x14ac:dyDescent="0.35">
      <c r="A335" s="419"/>
      <c r="B335" s="412" t="s">
        <v>85</v>
      </c>
      <c r="C335" s="496" t="s">
        <v>13</v>
      </c>
      <c r="D335" s="496"/>
      <c r="E335" s="424" t="s">
        <v>14</v>
      </c>
      <c r="F335" s="412" t="s">
        <v>171</v>
      </c>
      <c r="G335" s="412" t="s">
        <v>68</v>
      </c>
      <c r="H335" s="422" t="s">
        <v>151</v>
      </c>
      <c r="I335" s="412" t="s">
        <v>80</v>
      </c>
      <c r="J335" s="412" t="s">
        <v>81</v>
      </c>
      <c r="K335" s="422" t="s">
        <v>82</v>
      </c>
      <c r="L335" s="412" t="s">
        <v>150</v>
      </c>
      <c r="M335" s="259" t="s">
        <v>18</v>
      </c>
      <c r="N335" s="413"/>
      <c r="P335" s="419"/>
      <c r="Q335" s="412" t="s">
        <v>85</v>
      </c>
      <c r="R335" s="496" t="s">
        <v>13</v>
      </c>
      <c r="S335" s="496"/>
      <c r="T335" s="424" t="s">
        <v>14</v>
      </c>
      <c r="U335" s="260" t="s">
        <v>263</v>
      </c>
      <c r="V335" s="424" t="s">
        <v>171</v>
      </c>
      <c r="W335" s="424" t="s">
        <v>68</v>
      </c>
      <c r="X335" s="260" t="s">
        <v>151</v>
      </c>
      <c r="Y335" s="424" t="s">
        <v>80</v>
      </c>
      <c r="Z335" s="424" t="s">
        <v>81</v>
      </c>
      <c r="AA335" s="260" t="s">
        <v>82</v>
      </c>
      <c r="AB335" s="424" t="s">
        <v>150</v>
      </c>
      <c r="AC335" s="260" t="s">
        <v>18</v>
      </c>
      <c r="AD335" s="267" t="s">
        <v>114</v>
      </c>
      <c r="AE335" s="413"/>
      <c r="AG335" s="419"/>
      <c r="AH335" s="412" t="s">
        <v>85</v>
      </c>
      <c r="AI335" s="496" t="s">
        <v>13</v>
      </c>
      <c r="AJ335" s="496"/>
      <c r="AK335" s="424" t="s">
        <v>14</v>
      </c>
      <c r="AL335" s="260" t="s">
        <v>263</v>
      </c>
      <c r="AM335" s="424" t="s">
        <v>171</v>
      </c>
      <c r="AN335" s="424" t="s">
        <v>68</v>
      </c>
      <c r="AO335" s="260" t="s">
        <v>151</v>
      </c>
      <c r="AP335" s="424" t="s">
        <v>80</v>
      </c>
      <c r="AQ335" s="424" t="s">
        <v>81</v>
      </c>
      <c r="AR335" s="260" t="s">
        <v>82</v>
      </c>
      <c r="AS335" s="424" t="s">
        <v>150</v>
      </c>
      <c r="AT335" s="260" t="s">
        <v>213</v>
      </c>
      <c r="AU335" s="267" t="s">
        <v>266</v>
      </c>
    </row>
    <row r="336" spans="1:47" x14ac:dyDescent="0.35">
      <c r="A336" s="415">
        <v>1</v>
      </c>
      <c r="B336" s="420"/>
      <c r="C336" s="491"/>
      <c r="D336" s="491"/>
      <c r="E336" s="423"/>
      <c r="F336" s="234">
        <v>0</v>
      </c>
      <c r="G336" s="234">
        <v>0</v>
      </c>
      <c r="H336" s="235">
        <f>SUM(F336:G336)</f>
        <v>0</v>
      </c>
      <c r="I336" s="234">
        <v>0</v>
      </c>
      <c r="J336" s="234">
        <v>0</v>
      </c>
      <c r="K336" s="235">
        <f>SUM(I336:J336)</f>
        <v>0</v>
      </c>
      <c r="L336" s="234">
        <v>0</v>
      </c>
      <c r="M336" s="236">
        <f>SUM(H336, K336, L336)</f>
        <v>0</v>
      </c>
      <c r="N336" s="222"/>
      <c r="P336" s="415">
        <v>1</v>
      </c>
      <c r="Q336" s="420"/>
      <c r="R336" s="491"/>
      <c r="S336" s="491"/>
      <c r="T336" s="409"/>
      <c r="U336" s="162">
        <f>AU256</f>
        <v>0</v>
      </c>
      <c r="V336" s="234">
        <v>0</v>
      </c>
      <c r="W336" s="234">
        <v>0</v>
      </c>
      <c r="X336" s="295">
        <f>SUM(V336:W336)</f>
        <v>0</v>
      </c>
      <c r="Y336" s="234">
        <v>0</v>
      </c>
      <c r="Z336" s="234">
        <v>0</v>
      </c>
      <c r="AA336" s="295">
        <f>SUM(Y336:Z336)</f>
        <v>0</v>
      </c>
      <c r="AB336" s="234">
        <v>0</v>
      </c>
      <c r="AC336" s="295">
        <f>SUM(X336, AA336, AB336)</f>
        <v>0</v>
      </c>
      <c r="AD336" s="296">
        <f>M336-AC336</f>
        <v>0</v>
      </c>
      <c r="AE336" s="222"/>
      <c r="AG336" s="415">
        <v>1</v>
      </c>
      <c r="AH336" s="420"/>
      <c r="AI336" s="491"/>
      <c r="AJ336" s="491"/>
      <c r="AK336" s="409"/>
      <c r="AL336" s="307">
        <f>AU256</f>
        <v>0</v>
      </c>
      <c r="AM336" s="234">
        <v>0</v>
      </c>
      <c r="AN336" s="234">
        <v>0</v>
      </c>
      <c r="AO336" s="277">
        <f>SUM(AM336:AN336)</f>
        <v>0</v>
      </c>
      <c r="AP336" s="234">
        <v>0</v>
      </c>
      <c r="AQ336" s="234">
        <v>0</v>
      </c>
      <c r="AR336" s="277">
        <f>SUM(AP336:AQ336)</f>
        <v>0</v>
      </c>
      <c r="AS336" s="234">
        <v>0</v>
      </c>
      <c r="AT336" s="277">
        <f>SUM(AO336, AR336, AS336)</f>
        <v>0</v>
      </c>
      <c r="AU336" s="278">
        <f>IF($S$393&lt;&gt;0, AC336+AL336-AT336, M336+AL336-AT336)</f>
        <v>0</v>
      </c>
    </row>
    <row r="337" spans="1:48" x14ac:dyDescent="0.35">
      <c r="A337" s="415">
        <v>2</v>
      </c>
      <c r="B337" s="420"/>
      <c r="C337" s="491"/>
      <c r="D337" s="491"/>
      <c r="E337" s="423"/>
      <c r="F337" s="234">
        <v>0</v>
      </c>
      <c r="G337" s="234">
        <v>0</v>
      </c>
      <c r="H337" s="235">
        <f t="shared" ref="H337:H342" si="287">SUM(F337:G337)</f>
        <v>0</v>
      </c>
      <c r="I337" s="234">
        <v>0</v>
      </c>
      <c r="J337" s="234">
        <v>0</v>
      </c>
      <c r="K337" s="235">
        <f t="shared" ref="K337:K342" si="288">SUM(I337:J337)</f>
        <v>0</v>
      </c>
      <c r="L337" s="234">
        <v>0</v>
      </c>
      <c r="M337" s="236">
        <f t="shared" ref="M337:M342" si="289">SUM(H337, K337, L337)</f>
        <v>0</v>
      </c>
      <c r="N337" s="222"/>
      <c r="P337" s="415">
        <v>2</v>
      </c>
      <c r="Q337" s="420"/>
      <c r="R337" s="491"/>
      <c r="S337" s="491"/>
      <c r="T337" s="409"/>
      <c r="U337" s="162">
        <f t="shared" ref="U337:U343" si="290">AU257</f>
        <v>0</v>
      </c>
      <c r="V337" s="234">
        <v>0</v>
      </c>
      <c r="W337" s="234">
        <v>0</v>
      </c>
      <c r="X337" s="295">
        <f t="shared" ref="X337:X342" si="291">SUM(V337:W337)</f>
        <v>0</v>
      </c>
      <c r="Y337" s="234">
        <v>0</v>
      </c>
      <c r="Z337" s="234">
        <v>0</v>
      </c>
      <c r="AA337" s="295">
        <f t="shared" ref="AA337:AA342" si="292">SUM(Y337:Z337)</f>
        <v>0</v>
      </c>
      <c r="AB337" s="234">
        <v>0</v>
      </c>
      <c r="AC337" s="295">
        <f t="shared" ref="AC337:AC342" si="293">SUM(X337, AA337, AB337)</f>
        <v>0</v>
      </c>
      <c r="AD337" s="296">
        <f t="shared" ref="AD337:AD342" si="294">M337-AC337</f>
        <v>0</v>
      </c>
      <c r="AE337" s="222"/>
      <c r="AG337" s="415">
        <v>2</v>
      </c>
      <c r="AH337" s="420"/>
      <c r="AI337" s="491"/>
      <c r="AJ337" s="491"/>
      <c r="AK337" s="409"/>
      <c r="AL337" s="307">
        <f t="shared" ref="AL337:AL343" si="295">AU257</f>
        <v>0</v>
      </c>
      <c r="AM337" s="234">
        <v>0</v>
      </c>
      <c r="AN337" s="234">
        <v>0</v>
      </c>
      <c r="AO337" s="277">
        <f t="shared" ref="AO337:AO342" si="296">SUM(AM337:AN337)</f>
        <v>0</v>
      </c>
      <c r="AP337" s="234">
        <v>0</v>
      </c>
      <c r="AQ337" s="234">
        <v>0</v>
      </c>
      <c r="AR337" s="277">
        <f t="shared" ref="AR337:AR342" si="297">SUM(AP337:AQ337)</f>
        <v>0</v>
      </c>
      <c r="AS337" s="234">
        <v>0</v>
      </c>
      <c r="AT337" s="277">
        <f t="shared" ref="AT337:AT342" si="298">SUM(AO337, AR337, AS337)</f>
        <v>0</v>
      </c>
      <c r="AU337" s="278">
        <f t="shared" ref="AU337:AU343" si="299">IF($S$393&lt;&gt;0, AC337+AL337-AT337, M337+AL337-AT337)</f>
        <v>0</v>
      </c>
    </row>
    <row r="338" spans="1:48" x14ac:dyDescent="0.35">
      <c r="A338" s="415">
        <v>3</v>
      </c>
      <c r="B338" s="420"/>
      <c r="C338" s="491"/>
      <c r="D338" s="491"/>
      <c r="E338" s="423"/>
      <c r="F338" s="234">
        <v>0</v>
      </c>
      <c r="G338" s="234">
        <v>0</v>
      </c>
      <c r="H338" s="235">
        <f t="shared" si="287"/>
        <v>0</v>
      </c>
      <c r="I338" s="234">
        <v>0</v>
      </c>
      <c r="J338" s="234">
        <v>0</v>
      </c>
      <c r="K338" s="235">
        <f t="shared" si="288"/>
        <v>0</v>
      </c>
      <c r="L338" s="234">
        <v>0</v>
      </c>
      <c r="M338" s="236">
        <f t="shared" si="289"/>
        <v>0</v>
      </c>
      <c r="N338" s="222"/>
      <c r="P338" s="415">
        <v>3</v>
      </c>
      <c r="Q338" s="420"/>
      <c r="R338" s="491"/>
      <c r="S338" s="491"/>
      <c r="T338" s="409"/>
      <c r="U338" s="162">
        <f t="shared" si="290"/>
        <v>0</v>
      </c>
      <c r="V338" s="234">
        <v>0</v>
      </c>
      <c r="W338" s="234">
        <v>0</v>
      </c>
      <c r="X338" s="295">
        <f t="shared" si="291"/>
        <v>0</v>
      </c>
      <c r="Y338" s="234">
        <v>0</v>
      </c>
      <c r="Z338" s="234">
        <v>0</v>
      </c>
      <c r="AA338" s="295">
        <f t="shared" si="292"/>
        <v>0</v>
      </c>
      <c r="AB338" s="234">
        <v>0</v>
      </c>
      <c r="AC338" s="295">
        <f t="shared" si="293"/>
        <v>0</v>
      </c>
      <c r="AD338" s="296">
        <f t="shared" si="294"/>
        <v>0</v>
      </c>
      <c r="AE338" s="222"/>
      <c r="AG338" s="415">
        <v>3</v>
      </c>
      <c r="AH338" s="420"/>
      <c r="AI338" s="491"/>
      <c r="AJ338" s="491"/>
      <c r="AK338" s="409"/>
      <c r="AL338" s="307">
        <f t="shared" si="295"/>
        <v>0</v>
      </c>
      <c r="AM338" s="234">
        <v>0</v>
      </c>
      <c r="AN338" s="234">
        <v>0</v>
      </c>
      <c r="AO338" s="277">
        <f t="shared" si="296"/>
        <v>0</v>
      </c>
      <c r="AP338" s="234">
        <v>0</v>
      </c>
      <c r="AQ338" s="234">
        <v>0</v>
      </c>
      <c r="AR338" s="277">
        <f t="shared" si="297"/>
        <v>0</v>
      </c>
      <c r="AS338" s="234">
        <v>0</v>
      </c>
      <c r="AT338" s="277">
        <f t="shared" si="298"/>
        <v>0</v>
      </c>
      <c r="AU338" s="278">
        <f t="shared" si="299"/>
        <v>0</v>
      </c>
    </row>
    <row r="339" spans="1:48" x14ac:dyDescent="0.35">
      <c r="A339" s="415">
        <v>4</v>
      </c>
      <c r="B339" s="420"/>
      <c r="C339" s="491"/>
      <c r="D339" s="491"/>
      <c r="E339" s="423"/>
      <c r="F339" s="234">
        <v>0</v>
      </c>
      <c r="G339" s="234">
        <v>0</v>
      </c>
      <c r="H339" s="235">
        <f>SUM(F339:G339)</f>
        <v>0</v>
      </c>
      <c r="I339" s="234">
        <v>0</v>
      </c>
      <c r="J339" s="234">
        <v>0</v>
      </c>
      <c r="K339" s="235">
        <f>SUM(I339:J339)</f>
        <v>0</v>
      </c>
      <c r="L339" s="234">
        <v>0</v>
      </c>
      <c r="M339" s="236">
        <f>SUM(H339, K339, L339)</f>
        <v>0</v>
      </c>
      <c r="N339" s="222"/>
      <c r="P339" s="415">
        <v>4</v>
      </c>
      <c r="Q339" s="420"/>
      <c r="R339" s="491"/>
      <c r="S339" s="491"/>
      <c r="T339" s="409"/>
      <c r="U339" s="162">
        <f t="shared" si="290"/>
        <v>0</v>
      </c>
      <c r="V339" s="234">
        <v>0</v>
      </c>
      <c r="W339" s="234">
        <v>0</v>
      </c>
      <c r="X339" s="295">
        <f t="shared" si="291"/>
        <v>0</v>
      </c>
      <c r="Y339" s="234">
        <v>0</v>
      </c>
      <c r="Z339" s="234">
        <v>0</v>
      </c>
      <c r="AA339" s="295">
        <f t="shared" si="292"/>
        <v>0</v>
      </c>
      <c r="AB339" s="234">
        <v>0</v>
      </c>
      <c r="AC339" s="295">
        <f t="shared" si="293"/>
        <v>0</v>
      </c>
      <c r="AD339" s="296">
        <f t="shared" si="294"/>
        <v>0</v>
      </c>
      <c r="AE339" s="222"/>
      <c r="AG339" s="415">
        <v>4</v>
      </c>
      <c r="AH339" s="420"/>
      <c r="AI339" s="491"/>
      <c r="AJ339" s="491"/>
      <c r="AK339" s="409"/>
      <c r="AL339" s="307">
        <f t="shared" si="295"/>
        <v>0</v>
      </c>
      <c r="AM339" s="234">
        <v>0</v>
      </c>
      <c r="AN339" s="234">
        <v>0</v>
      </c>
      <c r="AO339" s="277">
        <f t="shared" si="296"/>
        <v>0</v>
      </c>
      <c r="AP339" s="234">
        <v>0</v>
      </c>
      <c r="AQ339" s="234">
        <v>0</v>
      </c>
      <c r="AR339" s="277">
        <f t="shared" si="297"/>
        <v>0</v>
      </c>
      <c r="AS339" s="234">
        <v>0</v>
      </c>
      <c r="AT339" s="277">
        <f t="shared" si="298"/>
        <v>0</v>
      </c>
      <c r="AU339" s="278">
        <f t="shared" si="299"/>
        <v>0</v>
      </c>
    </row>
    <row r="340" spans="1:48" x14ac:dyDescent="0.35">
      <c r="A340" s="415">
        <v>5</v>
      </c>
      <c r="B340" s="420"/>
      <c r="C340" s="491"/>
      <c r="D340" s="491"/>
      <c r="E340" s="423"/>
      <c r="F340" s="234">
        <v>0</v>
      </c>
      <c r="G340" s="234">
        <v>0</v>
      </c>
      <c r="H340" s="235">
        <f t="shared" si="287"/>
        <v>0</v>
      </c>
      <c r="I340" s="234">
        <v>0</v>
      </c>
      <c r="J340" s="234">
        <v>0</v>
      </c>
      <c r="K340" s="235">
        <f t="shared" si="288"/>
        <v>0</v>
      </c>
      <c r="L340" s="234">
        <v>0</v>
      </c>
      <c r="M340" s="236">
        <f t="shared" si="289"/>
        <v>0</v>
      </c>
      <c r="N340" s="222"/>
      <c r="P340" s="415">
        <v>5</v>
      </c>
      <c r="Q340" s="420"/>
      <c r="R340" s="491"/>
      <c r="S340" s="491"/>
      <c r="T340" s="409"/>
      <c r="U340" s="162">
        <f t="shared" si="290"/>
        <v>0</v>
      </c>
      <c r="V340" s="234">
        <v>0</v>
      </c>
      <c r="W340" s="234">
        <v>0</v>
      </c>
      <c r="X340" s="295">
        <f t="shared" si="291"/>
        <v>0</v>
      </c>
      <c r="Y340" s="234">
        <v>0</v>
      </c>
      <c r="Z340" s="234">
        <v>0</v>
      </c>
      <c r="AA340" s="295">
        <f t="shared" si="292"/>
        <v>0</v>
      </c>
      <c r="AB340" s="234">
        <v>0</v>
      </c>
      <c r="AC340" s="295">
        <f t="shared" si="293"/>
        <v>0</v>
      </c>
      <c r="AD340" s="296">
        <f t="shared" si="294"/>
        <v>0</v>
      </c>
      <c r="AE340" s="222"/>
      <c r="AG340" s="415">
        <v>5</v>
      </c>
      <c r="AH340" s="420"/>
      <c r="AI340" s="491"/>
      <c r="AJ340" s="491"/>
      <c r="AK340" s="409"/>
      <c r="AL340" s="307">
        <f t="shared" si="295"/>
        <v>0</v>
      </c>
      <c r="AM340" s="234">
        <v>0</v>
      </c>
      <c r="AN340" s="234">
        <v>0</v>
      </c>
      <c r="AO340" s="277">
        <f t="shared" si="296"/>
        <v>0</v>
      </c>
      <c r="AP340" s="234">
        <v>0</v>
      </c>
      <c r="AQ340" s="234">
        <v>0</v>
      </c>
      <c r="AR340" s="277">
        <f t="shared" si="297"/>
        <v>0</v>
      </c>
      <c r="AS340" s="234">
        <v>0</v>
      </c>
      <c r="AT340" s="277">
        <f t="shared" si="298"/>
        <v>0</v>
      </c>
      <c r="AU340" s="278">
        <f t="shared" si="299"/>
        <v>0</v>
      </c>
    </row>
    <row r="341" spans="1:48" x14ac:dyDescent="0.35">
      <c r="A341" s="415">
        <v>6</v>
      </c>
      <c r="B341" s="420"/>
      <c r="C341" s="491"/>
      <c r="D341" s="491"/>
      <c r="E341" s="423"/>
      <c r="F341" s="234">
        <v>0</v>
      </c>
      <c r="G341" s="234">
        <v>0</v>
      </c>
      <c r="H341" s="235">
        <f t="shared" si="287"/>
        <v>0</v>
      </c>
      <c r="I341" s="234">
        <v>0</v>
      </c>
      <c r="J341" s="234">
        <v>0</v>
      </c>
      <c r="K341" s="235">
        <f t="shared" si="288"/>
        <v>0</v>
      </c>
      <c r="L341" s="234">
        <v>0</v>
      </c>
      <c r="M341" s="236">
        <f t="shared" si="289"/>
        <v>0</v>
      </c>
      <c r="N341" s="222"/>
      <c r="P341" s="415">
        <v>6</v>
      </c>
      <c r="Q341" s="420"/>
      <c r="R341" s="491"/>
      <c r="S341" s="491"/>
      <c r="T341" s="409"/>
      <c r="U341" s="162">
        <f t="shared" si="290"/>
        <v>0</v>
      </c>
      <c r="V341" s="234">
        <v>0</v>
      </c>
      <c r="W341" s="234">
        <v>0</v>
      </c>
      <c r="X341" s="295">
        <f t="shared" si="291"/>
        <v>0</v>
      </c>
      <c r="Y341" s="234">
        <v>0</v>
      </c>
      <c r="Z341" s="234">
        <v>0</v>
      </c>
      <c r="AA341" s="295">
        <f t="shared" si="292"/>
        <v>0</v>
      </c>
      <c r="AB341" s="234">
        <v>0</v>
      </c>
      <c r="AC341" s="295">
        <f t="shared" si="293"/>
        <v>0</v>
      </c>
      <c r="AD341" s="296">
        <f t="shared" si="294"/>
        <v>0</v>
      </c>
      <c r="AE341" s="222"/>
      <c r="AG341" s="415">
        <v>6</v>
      </c>
      <c r="AH341" s="420"/>
      <c r="AI341" s="491"/>
      <c r="AJ341" s="491"/>
      <c r="AK341" s="409"/>
      <c r="AL341" s="307">
        <f t="shared" si="295"/>
        <v>0</v>
      </c>
      <c r="AM341" s="234">
        <v>0</v>
      </c>
      <c r="AN341" s="234">
        <v>0</v>
      </c>
      <c r="AO341" s="277">
        <f t="shared" si="296"/>
        <v>0</v>
      </c>
      <c r="AP341" s="234">
        <v>0</v>
      </c>
      <c r="AQ341" s="234">
        <v>0</v>
      </c>
      <c r="AR341" s="277">
        <f t="shared" si="297"/>
        <v>0</v>
      </c>
      <c r="AS341" s="234">
        <v>0</v>
      </c>
      <c r="AT341" s="277">
        <f t="shared" si="298"/>
        <v>0</v>
      </c>
      <c r="AU341" s="278">
        <f t="shared" si="299"/>
        <v>0</v>
      </c>
    </row>
    <row r="342" spans="1:48" x14ac:dyDescent="0.35">
      <c r="A342" s="620" t="s">
        <v>180</v>
      </c>
      <c r="B342" s="617"/>
      <c r="C342" s="532">
        <v>0</v>
      </c>
      <c r="D342" s="532"/>
      <c r="E342" s="423"/>
      <c r="F342" s="234">
        <v>0</v>
      </c>
      <c r="G342" s="234">
        <v>0</v>
      </c>
      <c r="H342" s="235">
        <f t="shared" si="287"/>
        <v>0</v>
      </c>
      <c r="I342" s="234">
        <v>0</v>
      </c>
      <c r="J342" s="234">
        <v>0</v>
      </c>
      <c r="K342" s="235">
        <f t="shared" si="288"/>
        <v>0</v>
      </c>
      <c r="L342" s="234">
        <v>0</v>
      </c>
      <c r="M342" s="236">
        <f t="shared" si="289"/>
        <v>0</v>
      </c>
      <c r="N342" s="222"/>
      <c r="P342" s="620" t="s">
        <v>180</v>
      </c>
      <c r="Q342" s="617"/>
      <c r="R342" s="532">
        <v>0</v>
      </c>
      <c r="S342" s="532"/>
      <c r="T342" s="409"/>
      <c r="U342" s="162">
        <f t="shared" si="290"/>
        <v>0</v>
      </c>
      <c r="V342" s="234">
        <v>0</v>
      </c>
      <c r="W342" s="234">
        <v>0</v>
      </c>
      <c r="X342" s="295">
        <f t="shared" si="291"/>
        <v>0</v>
      </c>
      <c r="Y342" s="234">
        <v>0</v>
      </c>
      <c r="Z342" s="234">
        <v>0</v>
      </c>
      <c r="AA342" s="295">
        <f t="shared" si="292"/>
        <v>0</v>
      </c>
      <c r="AB342" s="234">
        <v>0</v>
      </c>
      <c r="AC342" s="295">
        <f t="shared" si="293"/>
        <v>0</v>
      </c>
      <c r="AD342" s="296">
        <f t="shared" si="294"/>
        <v>0</v>
      </c>
      <c r="AE342" s="222"/>
      <c r="AG342" s="620" t="s">
        <v>180</v>
      </c>
      <c r="AH342" s="617"/>
      <c r="AI342" s="532">
        <v>0</v>
      </c>
      <c r="AJ342" s="532"/>
      <c r="AK342" s="409"/>
      <c r="AL342" s="307">
        <f t="shared" si="295"/>
        <v>0</v>
      </c>
      <c r="AM342" s="234">
        <v>0</v>
      </c>
      <c r="AN342" s="234">
        <v>0</v>
      </c>
      <c r="AO342" s="277">
        <f t="shared" si="296"/>
        <v>0</v>
      </c>
      <c r="AP342" s="234">
        <v>0</v>
      </c>
      <c r="AQ342" s="234">
        <v>0</v>
      </c>
      <c r="AR342" s="277">
        <f t="shared" si="297"/>
        <v>0</v>
      </c>
      <c r="AS342" s="234">
        <v>0</v>
      </c>
      <c r="AT342" s="277">
        <f t="shared" si="298"/>
        <v>0</v>
      </c>
      <c r="AU342" s="278">
        <f t="shared" si="299"/>
        <v>0</v>
      </c>
    </row>
    <row r="343" spans="1:48" ht="16" thickBot="1" x14ac:dyDescent="0.4">
      <c r="A343" s="493" t="s">
        <v>207</v>
      </c>
      <c r="B343" s="494"/>
      <c r="C343" s="497">
        <f>COUNTA(B336:B341)+C342</f>
        <v>0</v>
      </c>
      <c r="D343" s="497"/>
      <c r="E343" s="411"/>
      <c r="F343" s="250">
        <f>SUM(F336:F342)</f>
        <v>0</v>
      </c>
      <c r="G343" s="250">
        <f>SUM(G336:G342)</f>
        <v>0</v>
      </c>
      <c r="H343" s="250">
        <f t="shared" ref="H343:L343" si="300">SUM(H336:H342)</f>
        <v>0</v>
      </c>
      <c r="I343" s="250">
        <f t="shared" si="300"/>
        <v>0</v>
      </c>
      <c r="J343" s="250">
        <f>SUM(J336:J342)</f>
        <v>0</v>
      </c>
      <c r="K343" s="250">
        <f t="shared" si="300"/>
        <v>0</v>
      </c>
      <c r="L343" s="250">
        <f t="shared" si="300"/>
        <v>0</v>
      </c>
      <c r="M343" s="237">
        <f>SUM(M336:M342)</f>
        <v>0</v>
      </c>
      <c r="N343" s="222"/>
      <c r="P343" s="620" t="s">
        <v>207</v>
      </c>
      <c r="Q343" s="617"/>
      <c r="R343" s="587">
        <f>COUNTA(Q336:Q341)+R342</f>
        <v>0</v>
      </c>
      <c r="S343" s="587"/>
      <c r="T343" s="416"/>
      <c r="U343" s="162">
        <f t="shared" si="290"/>
        <v>0</v>
      </c>
      <c r="V343" s="295">
        <f>SUM(V336:V342)</f>
        <v>0</v>
      </c>
      <c r="W343" s="295">
        <f>SUM(W336:W342)</f>
        <v>0</v>
      </c>
      <c r="X343" s="295">
        <f t="shared" ref="X343:AB343" si="301">SUM(X336:X342)</f>
        <v>0</v>
      </c>
      <c r="Y343" s="295">
        <f t="shared" si="301"/>
        <v>0</v>
      </c>
      <c r="Z343" s="295">
        <f t="shared" si="301"/>
        <v>0</v>
      </c>
      <c r="AA343" s="295">
        <f t="shared" si="301"/>
        <v>0</v>
      </c>
      <c r="AB343" s="295">
        <f t="shared" si="301"/>
        <v>0</v>
      </c>
      <c r="AC343" s="295">
        <f>SUM(AC336:AC342)</f>
        <v>0</v>
      </c>
      <c r="AD343" s="296">
        <f>SUM(AD336:AD342)</f>
        <v>0</v>
      </c>
      <c r="AE343" s="222"/>
      <c r="AG343" s="493" t="s">
        <v>207</v>
      </c>
      <c r="AH343" s="494"/>
      <c r="AI343" s="543">
        <f>COUNTA(AH336:AH341)+AI342</f>
        <v>0</v>
      </c>
      <c r="AJ343" s="543"/>
      <c r="AK343" s="411"/>
      <c r="AL343" s="337">
        <f t="shared" si="295"/>
        <v>0</v>
      </c>
      <c r="AM343" s="275">
        <f>SUM(AM336:AM342)</f>
        <v>0</v>
      </c>
      <c r="AN343" s="275">
        <f>SUM(AN336:AN342)</f>
        <v>0</v>
      </c>
      <c r="AO343" s="275">
        <f t="shared" ref="AO343:AT343" si="302">SUM(AO336:AO342)</f>
        <v>0</v>
      </c>
      <c r="AP343" s="275">
        <f t="shared" si="302"/>
        <v>0</v>
      </c>
      <c r="AQ343" s="275">
        <f t="shared" si="302"/>
        <v>0</v>
      </c>
      <c r="AR343" s="275">
        <f t="shared" si="302"/>
        <v>0</v>
      </c>
      <c r="AS343" s="275">
        <f t="shared" si="302"/>
        <v>0</v>
      </c>
      <c r="AT343" s="275">
        <f t="shared" si="302"/>
        <v>0</v>
      </c>
      <c r="AU343" s="276">
        <f t="shared" si="299"/>
        <v>0</v>
      </c>
      <c r="AV343" s="358"/>
    </row>
    <row r="344" spans="1:48" ht="3.75" customHeight="1" thickBot="1" x14ac:dyDescent="0.4">
      <c r="F344" s="357"/>
      <c r="G344" s="357"/>
      <c r="P344" s="410"/>
      <c r="Q344" s="411"/>
      <c r="R344" s="411"/>
      <c r="S344" s="411"/>
      <c r="T344" s="411"/>
      <c r="U344" s="411"/>
      <c r="V344" s="411"/>
      <c r="W344" s="411"/>
      <c r="X344" s="411"/>
      <c r="Y344" s="347"/>
      <c r="Z344" s="347"/>
      <c r="AA344" s="347"/>
      <c r="AB344" s="347"/>
      <c r="AC344" s="347"/>
      <c r="AD344" s="348"/>
      <c r="AE344" s="358"/>
    </row>
    <row r="345" spans="1:48" s="242" customFormat="1" x14ac:dyDescent="0.35">
      <c r="A345" s="502" t="s">
        <v>186</v>
      </c>
      <c r="B345" s="503"/>
      <c r="C345" s="503"/>
      <c r="D345" s="503"/>
      <c r="E345" s="503"/>
      <c r="F345" s="503"/>
      <c r="G345" s="503"/>
      <c r="H345" s="503"/>
      <c r="I345" s="503"/>
      <c r="J345" s="503"/>
      <c r="K345" s="503"/>
      <c r="L345" s="503"/>
      <c r="M345" s="518"/>
      <c r="N345" s="413"/>
      <c r="P345" s="502" t="s">
        <v>186</v>
      </c>
      <c r="Q345" s="503"/>
      <c r="R345" s="503"/>
      <c r="S345" s="503"/>
      <c r="T345" s="503"/>
      <c r="U345" s="503"/>
      <c r="V345" s="503"/>
      <c r="W345" s="503"/>
      <c r="X345" s="503"/>
      <c r="Y345" s="503"/>
      <c r="Z345" s="503"/>
      <c r="AA345" s="503"/>
      <c r="AB345" s="503"/>
      <c r="AC345" s="503"/>
      <c r="AD345" s="418"/>
      <c r="AE345" s="413"/>
      <c r="AG345" s="502" t="s">
        <v>186</v>
      </c>
      <c r="AH345" s="503"/>
      <c r="AI345" s="503"/>
      <c r="AJ345" s="503"/>
      <c r="AK345" s="503"/>
      <c r="AL345" s="503"/>
      <c r="AM345" s="503"/>
      <c r="AN345" s="503"/>
      <c r="AO345" s="503"/>
      <c r="AP345" s="503"/>
      <c r="AQ345" s="503"/>
      <c r="AR345" s="503"/>
      <c r="AS345" s="503"/>
      <c r="AT345" s="503"/>
      <c r="AU345" s="418"/>
    </row>
    <row r="346" spans="1:48" s="242" customFormat="1" ht="31.5" customHeight="1" x14ac:dyDescent="0.35">
      <c r="A346" s="534" t="s">
        <v>188</v>
      </c>
      <c r="B346" s="533"/>
      <c r="C346" s="533" t="s">
        <v>13</v>
      </c>
      <c r="D346" s="533"/>
      <c r="E346" s="424" t="s">
        <v>14</v>
      </c>
      <c r="F346" s="412" t="s">
        <v>171</v>
      </c>
      <c r="G346" s="412" t="s">
        <v>68</v>
      </c>
      <c r="H346" s="422" t="s">
        <v>151</v>
      </c>
      <c r="I346" s="412" t="s">
        <v>80</v>
      </c>
      <c r="J346" s="412" t="s">
        <v>81</v>
      </c>
      <c r="K346" s="422" t="s">
        <v>82</v>
      </c>
      <c r="L346" s="412" t="s">
        <v>150</v>
      </c>
      <c r="M346" s="259" t="s">
        <v>18</v>
      </c>
      <c r="N346" s="413"/>
      <c r="P346" s="534" t="s">
        <v>188</v>
      </c>
      <c r="Q346" s="533"/>
      <c r="R346" s="533" t="s">
        <v>13</v>
      </c>
      <c r="S346" s="533"/>
      <c r="T346" s="424" t="s">
        <v>14</v>
      </c>
      <c r="U346" s="260" t="s">
        <v>263</v>
      </c>
      <c r="V346" s="424" t="s">
        <v>171</v>
      </c>
      <c r="W346" s="424" t="s">
        <v>68</v>
      </c>
      <c r="X346" s="260" t="s">
        <v>151</v>
      </c>
      <c r="Y346" s="424" t="s">
        <v>80</v>
      </c>
      <c r="Z346" s="424" t="s">
        <v>81</v>
      </c>
      <c r="AA346" s="260" t="s">
        <v>82</v>
      </c>
      <c r="AB346" s="424" t="s">
        <v>150</v>
      </c>
      <c r="AC346" s="260" t="s">
        <v>18</v>
      </c>
      <c r="AD346" s="267" t="s">
        <v>114</v>
      </c>
      <c r="AE346" s="413"/>
      <c r="AG346" s="534" t="s">
        <v>188</v>
      </c>
      <c r="AH346" s="533"/>
      <c r="AI346" s="533" t="s">
        <v>13</v>
      </c>
      <c r="AJ346" s="533"/>
      <c r="AK346" s="424" t="s">
        <v>14</v>
      </c>
      <c r="AL346" s="260" t="s">
        <v>263</v>
      </c>
      <c r="AM346" s="424" t="s">
        <v>171</v>
      </c>
      <c r="AN346" s="424" t="s">
        <v>68</v>
      </c>
      <c r="AO346" s="260" t="s">
        <v>151</v>
      </c>
      <c r="AP346" s="424" t="s">
        <v>80</v>
      </c>
      <c r="AQ346" s="424" t="s">
        <v>81</v>
      </c>
      <c r="AR346" s="260" t="s">
        <v>82</v>
      </c>
      <c r="AS346" s="424" t="s">
        <v>150</v>
      </c>
      <c r="AT346" s="260" t="s">
        <v>213</v>
      </c>
      <c r="AU346" s="267" t="s">
        <v>266</v>
      </c>
    </row>
    <row r="347" spans="1:48" x14ac:dyDescent="0.35">
      <c r="A347" s="495">
        <v>0</v>
      </c>
      <c r="B347" s="491"/>
      <c r="C347" s="496" t="s">
        <v>19</v>
      </c>
      <c r="D347" s="496"/>
      <c r="E347" s="409"/>
      <c r="F347" s="234">
        <v>0</v>
      </c>
      <c r="G347" s="234">
        <v>0</v>
      </c>
      <c r="H347" s="235">
        <f>SUM(F347:G347)</f>
        <v>0</v>
      </c>
      <c r="I347" s="234">
        <v>0</v>
      </c>
      <c r="J347" s="234">
        <v>0</v>
      </c>
      <c r="K347" s="235">
        <f>SUM(I347:J347)</f>
        <v>0</v>
      </c>
      <c r="L347" s="234">
        <v>0</v>
      </c>
      <c r="M347" s="236">
        <f>SUM(H347, K347, L347)</f>
        <v>0</v>
      </c>
      <c r="N347" s="223"/>
      <c r="P347" s="522">
        <v>0</v>
      </c>
      <c r="Q347" s="496"/>
      <c r="R347" s="496" t="s">
        <v>19</v>
      </c>
      <c r="S347" s="496"/>
      <c r="T347" s="409"/>
      <c r="U347" s="162">
        <f t="shared" ref="U347:U354" si="303">AU267</f>
        <v>0</v>
      </c>
      <c r="V347" s="234">
        <v>0</v>
      </c>
      <c r="W347" s="234">
        <v>0</v>
      </c>
      <c r="X347" s="295">
        <f>SUM(V347:W347)</f>
        <v>0</v>
      </c>
      <c r="Y347" s="234">
        <v>0</v>
      </c>
      <c r="Z347" s="234">
        <v>0</v>
      </c>
      <c r="AA347" s="295">
        <f>SUM(Y347:Z347)</f>
        <v>0</v>
      </c>
      <c r="AB347" s="234">
        <v>0</v>
      </c>
      <c r="AC347" s="295">
        <f>SUM(X347, AA347, AB347)</f>
        <v>0</v>
      </c>
      <c r="AD347" s="296">
        <f t="shared" ref="AD347:AD351" si="304">M347-AC347</f>
        <v>0</v>
      </c>
      <c r="AE347" s="223"/>
      <c r="AG347" s="522">
        <v>0</v>
      </c>
      <c r="AH347" s="496"/>
      <c r="AI347" s="496" t="s">
        <v>19</v>
      </c>
      <c r="AJ347" s="496"/>
      <c r="AK347" s="409"/>
      <c r="AL347" s="307">
        <f t="shared" ref="AL347:AL354" si="305">AU267</f>
        <v>0</v>
      </c>
      <c r="AM347" s="234">
        <v>0</v>
      </c>
      <c r="AN347" s="234">
        <v>0</v>
      </c>
      <c r="AO347" s="277">
        <f>SUM(AM347:AN347)</f>
        <v>0</v>
      </c>
      <c r="AP347" s="234">
        <v>0</v>
      </c>
      <c r="AQ347" s="234">
        <v>0</v>
      </c>
      <c r="AR347" s="277">
        <f>SUM(AP347:AQ347)</f>
        <v>0</v>
      </c>
      <c r="AS347" s="234">
        <v>0</v>
      </c>
      <c r="AT347" s="277">
        <f>SUM(AO347, AR347, AS347)</f>
        <v>0</v>
      </c>
      <c r="AU347" s="278">
        <f t="shared" ref="AU347:AU352" si="306">IF($S$393&lt;&gt;0, AC347+AL347-AT347, M347+AL347-AT347)</f>
        <v>0</v>
      </c>
    </row>
    <row r="348" spans="1:48" x14ac:dyDescent="0.35">
      <c r="A348" s="495">
        <v>0</v>
      </c>
      <c r="B348" s="491"/>
      <c r="C348" s="496" t="s">
        <v>20</v>
      </c>
      <c r="D348" s="496"/>
      <c r="E348" s="409"/>
      <c r="F348" s="234">
        <v>0</v>
      </c>
      <c r="G348" s="234">
        <v>0</v>
      </c>
      <c r="H348" s="235">
        <f t="shared" ref="H348:H351" si="307">SUM(F348:G348)</f>
        <v>0</v>
      </c>
      <c r="I348" s="234">
        <v>0</v>
      </c>
      <c r="J348" s="234">
        <v>0</v>
      </c>
      <c r="K348" s="235">
        <f t="shared" ref="K348:K351" si="308">SUM(I348:J348)</f>
        <v>0</v>
      </c>
      <c r="L348" s="234">
        <v>0</v>
      </c>
      <c r="M348" s="236">
        <f t="shared" ref="M348:M351" si="309">SUM(H348, K348, L348)</f>
        <v>0</v>
      </c>
      <c r="N348" s="223"/>
      <c r="P348" s="522">
        <v>0</v>
      </c>
      <c r="Q348" s="496"/>
      <c r="R348" s="496" t="s">
        <v>20</v>
      </c>
      <c r="S348" s="496"/>
      <c r="T348" s="409"/>
      <c r="U348" s="162">
        <f t="shared" si="303"/>
        <v>0</v>
      </c>
      <c r="V348" s="234">
        <v>0</v>
      </c>
      <c r="W348" s="234">
        <v>0</v>
      </c>
      <c r="X348" s="295">
        <f t="shared" ref="X348:X351" si="310">SUM(V348:W348)</f>
        <v>0</v>
      </c>
      <c r="Y348" s="234">
        <v>0</v>
      </c>
      <c r="Z348" s="234">
        <v>0</v>
      </c>
      <c r="AA348" s="295">
        <f t="shared" ref="AA348:AA351" si="311">SUM(Y348:Z348)</f>
        <v>0</v>
      </c>
      <c r="AB348" s="234">
        <v>0</v>
      </c>
      <c r="AC348" s="295">
        <f t="shared" ref="AC348:AC351" si="312">SUM(X348, AA348, AB348)</f>
        <v>0</v>
      </c>
      <c r="AD348" s="296">
        <f t="shared" si="304"/>
        <v>0</v>
      </c>
      <c r="AE348" s="223"/>
      <c r="AG348" s="522">
        <v>0</v>
      </c>
      <c r="AH348" s="496"/>
      <c r="AI348" s="496" t="s">
        <v>20</v>
      </c>
      <c r="AJ348" s="496"/>
      <c r="AK348" s="409"/>
      <c r="AL348" s="307">
        <f t="shared" si="305"/>
        <v>0</v>
      </c>
      <c r="AM348" s="234">
        <v>0</v>
      </c>
      <c r="AN348" s="234">
        <v>0</v>
      </c>
      <c r="AO348" s="277">
        <f t="shared" ref="AO348:AO351" si="313">SUM(AM348:AN348)</f>
        <v>0</v>
      </c>
      <c r="AP348" s="234">
        <v>0</v>
      </c>
      <c r="AQ348" s="234">
        <v>0</v>
      </c>
      <c r="AR348" s="277">
        <f t="shared" ref="AR348:AR351" si="314">SUM(AP348:AQ348)</f>
        <v>0</v>
      </c>
      <c r="AS348" s="234">
        <v>0</v>
      </c>
      <c r="AT348" s="277">
        <f t="shared" ref="AT348:AT351" si="315">SUM(AO348, AR348, AS348)</f>
        <v>0</v>
      </c>
      <c r="AU348" s="278">
        <f>IF($S$393&lt;&gt;0, AC348+AL348-AT348, M348+AL348-AT348)</f>
        <v>0</v>
      </c>
    </row>
    <row r="349" spans="1:48" x14ac:dyDescent="0.35">
      <c r="A349" s="495">
        <v>0</v>
      </c>
      <c r="B349" s="491"/>
      <c r="C349" s="496" t="s">
        <v>21</v>
      </c>
      <c r="D349" s="496"/>
      <c r="E349" s="409"/>
      <c r="F349" s="234">
        <v>0</v>
      </c>
      <c r="G349" s="234">
        <v>0</v>
      </c>
      <c r="H349" s="235">
        <f>SUM(F349:G349)</f>
        <v>0</v>
      </c>
      <c r="I349" s="234">
        <v>0</v>
      </c>
      <c r="J349" s="234">
        <v>0</v>
      </c>
      <c r="K349" s="235">
        <f t="shared" si="308"/>
        <v>0</v>
      </c>
      <c r="L349" s="234">
        <v>0</v>
      </c>
      <c r="M349" s="236">
        <f t="shared" si="309"/>
        <v>0</v>
      </c>
      <c r="N349" s="223"/>
      <c r="P349" s="522">
        <v>0</v>
      </c>
      <c r="Q349" s="496"/>
      <c r="R349" s="496" t="s">
        <v>21</v>
      </c>
      <c r="S349" s="496"/>
      <c r="T349" s="409"/>
      <c r="U349" s="162">
        <f t="shared" si="303"/>
        <v>0</v>
      </c>
      <c r="V349" s="234">
        <v>0</v>
      </c>
      <c r="W349" s="234">
        <v>0</v>
      </c>
      <c r="X349" s="295">
        <f t="shared" si="310"/>
        <v>0</v>
      </c>
      <c r="Y349" s="234">
        <v>0</v>
      </c>
      <c r="Z349" s="234">
        <v>0</v>
      </c>
      <c r="AA349" s="295">
        <f t="shared" si="311"/>
        <v>0</v>
      </c>
      <c r="AB349" s="234">
        <v>0</v>
      </c>
      <c r="AC349" s="295">
        <f t="shared" si="312"/>
        <v>0</v>
      </c>
      <c r="AD349" s="296">
        <f t="shared" si="304"/>
        <v>0</v>
      </c>
      <c r="AE349" s="223"/>
      <c r="AG349" s="522">
        <v>0</v>
      </c>
      <c r="AH349" s="496"/>
      <c r="AI349" s="496" t="s">
        <v>21</v>
      </c>
      <c r="AJ349" s="496"/>
      <c r="AK349" s="409"/>
      <c r="AL349" s="307">
        <f t="shared" si="305"/>
        <v>0</v>
      </c>
      <c r="AM349" s="234">
        <v>0</v>
      </c>
      <c r="AN349" s="234">
        <v>0</v>
      </c>
      <c r="AO349" s="277">
        <f t="shared" si="313"/>
        <v>0</v>
      </c>
      <c r="AP349" s="234">
        <v>0</v>
      </c>
      <c r="AQ349" s="234">
        <v>0</v>
      </c>
      <c r="AR349" s="277">
        <f t="shared" si="314"/>
        <v>0</v>
      </c>
      <c r="AS349" s="234">
        <v>0</v>
      </c>
      <c r="AT349" s="277">
        <f t="shared" si="315"/>
        <v>0</v>
      </c>
      <c r="AU349" s="278">
        <f t="shared" si="306"/>
        <v>0</v>
      </c>
    </row>
    <row r="350" spans="1:48" x14ac:dyDescent="0.35">
      <c r="A350" s="495">
        <v>0</v>
      </c>
      <c r="B350" s="491"/>
      <c r="C350" s="496" t="s">
        <v>22</v>
      </c>
      <c r="D350" s="496"/>
      <c r="E350" s="409"/>
      <c r="F350" s="234">
        <v>0</v>
      </c>
      <c r="G350" s="234">
        <v>0</v>
      </c>
      <c r="H350" s="235">
        <f t="shared" si="307"/>
        <v>0</v>
      </c>
      <c r="I350" s="234">
        <v>0</v>
      </c>
      <c r="J350" s="234">
        <v>0</v>
      </c>
      <c r="K350" s="235">
        <f t="shared" si="308"/>
        <v>0</v>
      </c>
      <c r="L350" s="234">
        <v>0</v>
      </c>
      <c r="M350" s="236">
        <f t="shared" si="309"/>
        <v>0</v>
      </c>
      <c r="N350" s="223"/>
      <c r="P350" s="522">
        <v>0</v>
      </c>
      <c r="Q350" s="496"/>
      <c r="R350" s="496" t="s">
        <v>22</v>
      </c>
      <c r="S350" s="496"/>
      <c r="T350" s="409"/>
      <c r="U350" s="162">
        <f t="shared" si="303"/>
        <v>0</v>
      </c>
      <c r="V350" s="234">
        <v>0</v>
      </c>
      <c r="W350" s="234">
        <v>0</v>
      </c>
      <c r="X350" s="295">
        <f t="shared" si="310"/>
        <v>0</v>
      </c>
      <c r="Y350" s="234">
        <v>0</v>
      </c>
      <c r="Z350" s="234">
        <v>0</v>
      </c>
      <c r="AA350" s="295">
        <f t="shared" si="311"/>
        <v>0</v>
      </c>
      <c r="AB350" s="234">
        <v>0</v>
      </c>
      <c r="AC350" s="295">
        <f t="shared" si="312"/>
        <v>0</v>
      </c>
      <c r="AD350" s="296">
        <f t="shared" si="304"/>
        <v>0</v>
      </c>
      <c r="AE350" s="223"/>
      <c r="AG350" s="522">
        <v>0</v>
      </c>
      <c r="AH350" s="496"/>
      <c r="AI350" s="496" t="s">
        <v>22</v>
      </c>
      <c r="AJ350" s="496"/>
      <c r="AK350" s="409"/>
      <c r="AL350" s="307">
        <f t="shared" si="305"/>
        <v>0</v>
      </c>
      <c r="AM350" s="234">
        <v>0</v>
      </c>
      <c r="AN350" s="234">
        <v>0</v>
      </c>
      <c r="AO350" s="277">
        <f t="shared" si="313"/>
        <v>0</v>
      </c>
      <c r="AP350" s="234">
        <v>0</v>
      </c>
      <c r="AQ350" s="234">
        <v>0</v>
      </c>
      <c r="AR350" s="277">
        <f t="shared" si="314"/>
        <v>0</v>
      </c>
      <c r="AS350" s="234">
        <v>0</v>
      </c>
      <c r="AT350" s="277">
        <f t="shared" si="315"/>
        <v>0</v>
      </c>
      <c r="AU350" s="278">
        <f t="shared" si="306"/>
        <v>0</v>
      </c>
    </row>
    <row r="351" spans="1:48" x14ac:dyDescent="0.35">
      <c r="A351" s="495">
        <v>0</v>
      </c>
      <c r="B351" s="491"/>
      <c r="C351" s="491" t="s">
        <v>23</v>
      </c>
      <c r="D351" s="491"/>
      <c r="E351" s="409"/>
      <c r="F351" s="234">
        <v>0</v>
      </c>
      <c r="G351" s="234">
        <v>0</v>
      </c>
      <c r="H351" s="235">
        <f t="shared" si="307"/>
        <v>0</v>
      </c>
      <c r="I351" s="234">
        <v>0</v>
      </c>
      <c r="J351" s="234">
        <v>0</v>
      </c>
      <c r="K351" s="235">
        <f t="shared" si="308"/>
        <v>0</v>
      </c>
      <c r="L351" s="234">
        <v>0</v>
      </c>
      <c r="M351" s="236">
        <f t="shared" si="309"/>
        <v>0</v>
      </c>
      <c r="N351" s="223"/>
      <c r="P351" s="522">
        <v>0</v>
      </c>
      <c r="Q351" s="496"/>
      <c r="R351" s="496" t="s">
        <v>23</v>
      </c>
      <c r="S351" s="496"/>
      <c r="T351" s="409"/>
      <c r="U351" s="162">
        <f t="shared" si="303"/>
        <v>0</v>
      </c>
      <c r="V351" s="234">
        <v>0</v>
      </c>
      <c r="W351" s="234">
        <v>0</v>
      </c>
      <c r="X351" s="295">
        <f t="shared" si="310"/>
        <v>0</v>
      </c>
      <c r="Y351" s="234">
        <v>0</v>
      </c>
      <c r="Z351" s="234">
        <v>0</v>
      </c>
      <c r="AA351" s="295">
        <f t="shared" si="311"/>
        <v>0</v>
      </c>
      <c r="AB351" s="234">
        <v>0</v>
      </c>
      <c r="AC351" s="295">
        <f t="shared" si="312"/>
        <v>0</v>
      </c>
      <c r="AD351" s="296">
        <f t="shared" si="304"/>
        <v>0</v>
      </c>
      <c r="AE351" s="223"/>
      <c r="AG351" s="522">
        <v>0</v>
      </c>
      <c r="AH351" s="496"/>
      <c r="AI351" s="496" t="s">
        <v>23</v>
      </c>
      <c r="AJ351" s="496"/>
      <c r="AK351" s="409"/>
      <c r="AL351" s="307">
        <f t="shared" si="305"/>
        <v>0</v>
      </c>
      <c r="AM351" s="234">
        <v>0</v>
      </c>
      <c r="AN351" s="234">
        <v>0</v>
      </c>
      <c r="AO351" s="277">
        <f t="shared" si="313"/>
        <v>0</v>
      </c>
      <c r="AP351" s="234">
        <v>0</v>
      </c>
      <c r="AQ351" s="234">
        <v>0</v>
      </c>
      <c r="AR351" s="277">
        <f t="shared" si="314"/>
        <v>0</v>
      </c>
      <c r="AS351" s="234">
        <v>0</v>
      </c>
      <c r="AT351" s="277">
        <f t="shared" si="315"/>
        <v>0</v>
      </c>
      <c r="AU351" s="278">
        <f t="shared" si="306"/>
        <v>0</v>
      </c>
    </row>
    <row r="352" spans="1:48" ht="16" thickBot="1" x14ac:dyDescent="0.4">
      <c r="A352" s="410" t="s">
        <v>181</v>
      </c>
      <c r="B352" s="411"/>
      <c r="C352" s="497">
        <f>SUM(A347:B351)</f>
        <v>0</v>
      </c>
      <c r="D352" s="497"/>
      <c r="E352" s="411"/>
      <c r="F352" s="250">
        <f>SUM(F347:F351)</f>
        <v>0</v>
      </c>
      <c r="G352" s="250">
        <f t="shared" ref="G352:L352" si="316">SUM(G347:G351)</f>
        <v>0</v>
      </c>
      <c r="H352" s="250">
        <f t="shared" si="316"/>
        <v>0</v>
      </c>
      <c r="I352" s="250">
        <f t="shared" si="316"/>
        <v>0</v>
      </c>
      <c r="J352" s="250">
        <f t="shared" si="316"/>
        <v>0</v>
      </c>
      <c r="K352" s="250">
        <f t="shared" si="316"/>
        <v>0</v>
      </c>
      <c r="L352" s="250">
        <f t="shared" si="316"/>
        <v>0</v>
      </c>
      <c r="M352" s="237">
        <f>SUM(M347:M351)</f>
        <v>0</v>
      </c>
      <c r="N352" s="223"/>
      <c r="P352" s="410" t="s">
        <v>181</v>
      </c>
      <c r="Q352" s="411"/>
      <c r="R352" s="498">
        <f>SUM(P347:Q351)</f>
        <v>0</v>
      </c>
      <c r="S352" s="498"/>
      <c r="T352" s="421"/>
      <c r="U352" s="339">
        <f t="shared" si="303"/>
        <v>0</v>
      </c>
      <c r="V352" s="293">
        <f>SUM(V347:V351)</f>
        <v>0</v>
      </c>
      <c r="W352" s="293">
        <f t="shared" ref="W352:AB352" si="317">SUM(W347:W351)</f>
        <v>0</v>
      </c>
      <c r="X352" s="293">
        <f t="shared" si="317"/>
        <v>0</v>
      </c>
      <c r="Y352" s="293">
        <f t="shared" si="317"/>
        <v>0</v>
      </c>
      <c r="Z352" s="293">
        <f t="shared" si="317"/>
        <v>0</v>
      </c>
      <c r="AA352" s="293">
        <f t="shared" si="317"/>
        <v>0</v>
      </c>
      <c r="AB352" s="293">
        <f t="shared" si="317"/>
        <v>0</v>
      </c>
      <c r="AC352" s="293">
        <f>SUM(AC347:AC351)</f>
        <v>0</v>
      </c>
      <c r="AD352" s="294">
        <f>SUM(AD347:AD351)</f>
        <v>0</v>
      </c>
      <c r="AE352" s="223"/>
      <c r="AG352" s="410" t="s">
        <v>181</v>
      </c>
      <c r="AH352" s="411"/>
      <c r="AI352" s="543">
        <f>SUM(AG347:AH351)</f>
        <v>0</v>
      </c>
      <c r="AJ352" s="543"/>
      <c r="AK352" s="421"/>
      <c r="AL352" s="337">
        <f t="shared" si="305"/>
        <v>0</v>
      </c>
      <c r="AM352" s="275">
        <f>SUM(AM347:AM351)</f>
        <v>0</v>
      </c>
      <c r="AN352" s="275">
        <f t="shared" ref="AN352:AT352" si="318">SUM(AN347:AN351)</f>
        <v>0</v>
      </c>
      <c r="AO352" s="275">
        <f t="shared" si="318"/>
        <v>0</v>
      </c>
      <c r="AP352" s="275">
        <f t="shared" si="318"/>
        <v>0</v>
      </c>
      <c r="AQ352" s="275">
        <f t="shared" si="318"/>
        <v>0</v>
      </c>
      <c r="AR352" s="275">
        <f t="shared" si="318"/>
        <v>0</v>
      </c>
      <c r="AS352" s="275">
        <f t="shared" si="318"/>
        <v>0</v>
      </c>
      <c r="AT352" s="275">
        <f t="shared" si="318"/>
        <v>0</v>
      </c>
      <c r="AU352" s="276">
        <f t="shared" si="306"/>
        <v>0</v>
      </c>
    </row>
    <row r="353" spans="1:47" s="358" customFormat="1" ht="3.75" customHeight="1" thickBot="1" x14ac:dyDescent="0.4">
      <c r="A353" s="499"/>
      <c r="B353" s="499"/>
      <c r="C353" s="499"/>
      <c r="D353" s="499"/>
      <c r="E353" s="499"/>
      <c r="F353" s="499"/>
      <c r="G353" s="499"/>
      <c r="H353" s="499"/>
      <c r="I353" s="499"/>
      <c r="J353" s="499"/>
      <c r="K353" s="499"/>
      <c r="L353" s="499"/>
      <c r="M353" s="499"/>
      <c r="N353" s="223"/>
      <c r="P353" s="499"/>
      <c r="Q353" s="499"/>
      <c r="R353" s="499"/>
      <c r="S353" s="499"/>
      <c r="T353" s="499"/>
      <c r="U353" s="499"/>
      <c r="V353" s="499"/>
      <c r="W353" s="499"/>
      <c r="X353" s="499"/>
      <c r="Y353" s="499"/>
      <c r="Z353" s="499"/>
      <c r="AA353" s="499"/>
      <c r="AB353" s="499"/>
      <c r="AC353" s="499"/>
      <c r="AD353" s="499"/>
      <c r="AE353" s="223"/>
      <c r="AG353" s="649"/>
      <c r="AH353" s="650"/>
      <c r="AI353" s="650"/>
      <c r="AJ353" s="650"/>
      <c r="AK353" s="650"/>
      <c r="AL353" s="650"/>
      <c r="AM353" s="650"/>
      <c r="AN353" s="650"/>
      <c r="AO353" s="650"/>
      <c r="AP353" s="650"/>
      <c r="AQ353" s="650"/>
      <c r="AR353" s="650"/>
      <c r="AS353" s="650"/>
      <c r="AT353" s="650"/>
      <c r="AU353" s="651"/>
    </row>
    <row r="354" spans="1:47" ht="16" thickBot="1" x14ac:dyDescent="0.4">
      <c r="A354" s="500" t="s">
        <v>187</v>
      </c>
      <c r="B354" s="501"/>
      <c r="C354" s="501"/>
      <c r="D354" s="501"/>
      <c r="E354" s="501"/>
      <c r="F354" s="241">
        <f>SUM(F352, F343)</f>
        <v>0</v>
      </c>
      <c r="G354" s="241">
        <f t="shared" ref="G354:L354" si="319">SUM(G352, G343)</f>
        <v>0</v>
      </c>
      <c r="H354" s="241">
        <f>SUM(H352, H343)</f>
        <v>0</v>
      </c>
      <c r="I354" s="241">
        <f t="shared" si="319"/>
        <v>0</v>
      </c>
      <c r="J354" s="241">
        <f t="shared" si="319"/>
        <v>0</v>
      </c>
      <c r="K354" s="241">
        <f>SUM(K352, K343)</f>
        <v>0</v>
      </c>
      <c r="L354" s="241">
        <f t="shared" si="319"/>
        <v>0</v>
      </c>
      <c r="M354" s="240">
        <f>SUM(M352, M343)</f>
        <v>0</v>
      </c>
      <c r="N354" s="223"/>
      <c r="P354" s="500" t="s">
        <v>187</v>
      </c>
      <c r="Q354" s="501"/>
      <c r="R354" s="501"/>
      <c r="S354" s="501"/>
      <c r="T354" s="501"/>
      <c r="U354" s="340">
        <f t="shared" si="303"/>
        <v>0</v>
      </c>
      <c r="V354" s="297">
        <f>SUM(V352, V343)</f>
        <v>0</v>
      </c>
      <c r="W354" s="297">
        <f t="shared" ref="W354" si="320">SUM(W352, W343)</f>
        <v>0</v>
      </c>
      <c r="X354" s="297">
        <f>SUM(X352, X343)</f>
        <v>0</v>
      </c>
      <c r="Y354" s="297">
        <f t="shared" ref="Y354:AB354" si="321">SUM(Y352, Y343)</f>
        <v>0</v>
      </c>
      <c r="Z354" s="297">
        <f t="shared" si="321"/>
        <v>0</v>
      </c>
      <c r="AA354" s="297">
        <f t="shared" si="321"/>
        <v>0</v>
      </c>
      <c r="AB354" s="297">
        <f t="shared" si="321"/>
        <v>0</v>
      </c>
      <c r="AC354" s="297">
        <f>SUM(AC352, AC343)</f>
        <v>0</v>
      </c>
      <c r="AD354" s="298">
        <f>SUM(AD352, AD343)</f>
        <v>0</v>
      </c>
      <c r="AE354" s="223"/>
      <c r="AG354" s="500" t="s">
        <v>187</v>
      </c>
      <c r="AH354" s="501"/>
      <c r="AI354" s="501"/>
      <c r="AJ354" s="501"/>
      <c r="AK354" s="501"/>
      <c r="AL354" s="338">
        <f t="shared" si="305"/>
        <v>0</v>
      </c>
      <c r="AM354" s="279">
        <f>SUM(AM352, AM343)</f>
        <v>0</v>
      </c>
      <c r="AN354" s="279">
        <f t="shared" ref="AN354" si="322">SUM(AN352, AN343)</f>
        <v>0</v>
      </c>
      <c r="AO354" s="279">
        <f>SUM(AO352, AO343)</f>
        <v>0</v>
      </c>
      <c r="AP354" s="279">
        <f t="shared" ref="AP354:AT354" si="323">SUM(AP352, AP343)</f>
        <v>0</v>
      </c>
      <c r="AQ354" s="279">
        <f t="shared" si="323"/>
        <v>0</v>
      </c>
      <c r="AR354" s="279">
        <f t="shared" si="323"/>
        <v>0</v>
      </c>
      <c r="AS354" s="279">
        <f t="shared" si="323"/>
        <v>0</v>
      </c>
      <c r="AT354" s="279">
        <f t="shared" si="323"/>
        <v>0</v>
      </c>
      <c r="AU354" s="280">
        <f>IF($S$393&lt;&gt;0, AC354+AL354-AT354, M354+AL354-AT354)</f>
        <v>0</v>
      </c>
    </row>
    <row r="355" spans="1:47" ht="16" thickBot="1" x14ac:dyDescent="0.4">
      <c r="F355" s="357"/>
      <c r="G355" s="357"/>
      <c r="AE355" s="358"/>
    </row>
    <row r="356" spans="1:47" s="242" customFormat="1" x14ac:dyDescent="0.35">
      <c r="A356" s="502" t="s">
        <v>98</v>
      </c>
      <c r="B356" s="503"/>
      <c r="C356" s="503"/>
      <c r="D356" s="503"/>
      <c r="E356" s="503"/>
      <c r="F356" s="503"/>
      <c r="G356" s="503"/>
      <c r="H356" s="503"/>
      <c r="I356" s="503"/>
      <c r="J356" s="503"/>
      <c r="K356" s="503"/>
      <c r="L356" s="503"/>
      <c r="M356" s="518"/>
      <c r="N356" s="413"/>
      <c r="P356" s="502" t="s">
        <v>98</v>
      </c>
      <c r="Q356" s="503"/>
      <c r="R356" s="503"/>
      <c r="S356" s="503"/>
      <c r="T356" s="503"/>
      <c r="U356" s="503"/>
      <c r="V356" s="503"/>
      <c r="W356" s="503"/>
      <c r="X356" s="503"/>
      <c r="Y356" s="503"/>
      <c r="Z356" s="503"/>
      <c r="AA356" s="503"/>
      <c r="AB356" s="503"/>
      <c r="AC356" s="503"/>
      <c r="AD356" s="418"/>
      <c r="AE356" s="413"/>
      <c r="AG356" s="502" t="s">
        <v>98</v>
      </c>
      <c r="AH356" s="503"/>
      <c r="AI356" s="503"/>
      <c r="AJ356" s="503"/>
      <c r="AK356" s="503"/>
      <c r="AL356" s="503"/>
      <c r="AM356" s="503"/>
      <c r="AN356" s="503"/>
      <c r="AO356" s="503"/>
      <c r="AP356" s="503"/>
      <c r="AQ356" s="503"/>
      <c r="AR356" s="503"/>
      <c r="AS356" s="503"/>
      <c r="AT356" s="503"/>
      <c r="AU356" s="418"/>
    </row>
    <row r="357" spans="1:47" s="242" customFormat="1" x14ac:dyDescent="0.35">
      <c r="A357" s="530" t="s">
        <v>24</v>
      </c>
      <c r="B357" s="531"/>
      <c r="C357" s="531"/>
      <c r="D357" s="531"/>
      <c r="E357" s="531"/>
      <c r="F357" s="531"/>
      <c r="G357" s="531"/>
      <c r="H357" s="531"/>
      <c r="I357" s="531"/>
      <c r="J357" s="424" t="s">
        <v>17</v>
      </c>
      <c r="K357" s="424" t="s">
        <v>15</v>
      </c>
      <c r="L357" s="424" t="s">
        <v>16</v>
      </c>
      <c r="M357" s="259" t="s">
        <v>18</v>
      </c>
      <c r="N357" s="413"/>
      <c r="P357" s="530" t="s">
        <v>24</v>
      </c>
      <c r="Q357" s="531"/>
      <c r="R357" s="531"/>
      <c r="S357" s="531"/>
      <c r="T357" s="531"/>
      <c r="U357" s="531"/>
      <c r="V357" s="531"/>
      <c r="W357" s="531"/>
      <c r="X357" s="531"/>
      <c r="Y357" s="422" t="s">
        <v>263</v>
      </c>
      <c r="Z357" s="328" t="s">
        <v>77</v>
      </c>
      <c r="AA357" s="424" t="s">
        <v>15</v>
      </c>
      <c r="AB357" s="424" t="s">
        <v>16</v>
      </c>
      <c r="AC357" s="422" t="s">
        <v>18</v>
      </c>
      <c r="AD357" s="267" t="s">
        <v>114</v>
      </c>
      <c r="AE357" s="413"/>
      <c r="AG357" s="530" t="s">
        <v>24</v>
      </c>
      <c r="AH357" s="531"/>
      <c r="AI357" s="531"/>
      <c r="AJ357" s="531"/>
      <c r="AK357" s="531"/>
      <c r="AL357" s="531"/>
      <c r="AM357" s="531"/>
      <c r="AN357" s="531"/>
      <c r="AO357" s="531"/>
      <c r="AP357" s="422" t="s">
        <v>263</v>
      </c>
      <c r="AQ357" s="328" t="s">
        <v>211</v>
      </c>
      <c r="AR357" s="424" t="s">
        <v>15</v>
      </c>
      <c r="AS357" s="424" t="s">
        <v>16</v>
      </c>
      <c r="AT357" s="422" t="s">
        <v>213</v>
      </c>
      <c r="AU357" s="267" t="s">
        <v>266</v>
      </c>
    </row>
    <row r="358" spans="1:47" x14ac:dyDescent="0.35">
      <c r="A358" s="415">
        <v>1</v>
      </c>
      <c r="B358" s="491"/>
      <c r="C358" s="491"/>
      <c r="D358" s="491"/>
      <c r="E358" s="491"/>
      <c r="F358" s="491"/>
      <c r="G358" s="491"/>
      <c r="H358" s="491"/>
      <c r="I358" s="491"/>
      <c r="J358" s="234">
        <v>0</v>
      </c>
      <c r="K358" s="234">
        <v>0</v>
      </c>
      <c r="L358" s="234">
        <v>0</v>
      </c>
      <c r="M358" s="236">
        <f>SUM(J358:L358)</f>
        <v>0</v>
      </c>
      <c r="N358" s="223"/>
      <c r="P358" s="415">
        <v>1</v>
      </c>
      <c r="Q358" s="491"/>
      <c r="R358" s="491"/>
      <c r="S358" s="491"/>
      <c r="T358" s="491"/>
      <c r="U358" s="491"/>
      <c r="V358" s="491"/>
      <c r="W358" s="491"/>
      <c r="X358" s="491"/>
      <c r="Y358" s="164">
        <f>AU278</f>
        <v>0</v>
      </c>
      <c r="Z358" s="234">
        <v>0</v>
      </c>
      <c r="AA358" s="234">
        <v>0</v>
      </c>
      <c r="AB358" s="234">
        <v>0</v>
      </c>
      <c r="AC358" s="295">
        <f>SUM(Z358:AB358)</f>
        <v>0</v>
      </c>
      <c r="AD358" s="296">
        <f t="shared" ref="AD358:AD360" si="324">M358-AC358</f>
        <v>0</v>
      </c>
      <c r="AE358" s="223"/>
      <c r="AG358" s="415">
        <v>1</v>
      </c>
      <c r="AH358" s="491"/>
      <c r="AI358" s="491"/>
      <c r="AJ358" s="491"/>
      <c r="AK358" s="491"/>
      <c r="AL358" s="491"/>
      <c r="AM358" s="491"/>
      <c r="AN358" s="491"/>
      <c r="AO358" s="491"/>
      <c r="AP358" s="305">
        <f>AU278</f>
        <v>0</v>
      </c>
      <c r="AQ358" s="234">
        <v>0</v>
      </c>
      <c r="AR358" s="234">
        <v>0</v>
      </c>
      <c r="AS358" s="234">
        <v>0</v>
      </c>
      <c r="AT358" s="277">
        <f>SUM(AQ358:AS358)</f>
        <v>0</v>
      </c>
      <c r="AU358" s="278">
        <f>IF($S$393&lt;&gt;0, AC358+AP358-AT358, M358+AP358-AT358)</f>
        <v>0</v>
      </c>
    </row>
    <row r="359" spans="1:47" x14ac:dyDescent="0.35">
      <c r="A359" s="415">
        <v>2</v>
      </c>
      <c r="B359" s="492"/>
      <c r="C359" s="492"/>
      <c r="D359" s="492"/>
      <c r="E359" s="492"/>
      <c r="F359" s="492"/>
      <c r="G359" s="492"/>
      <c r="H359" s="492"/>
      <c r="I359" s="492"/>
      <c r="J359" s="234">
        <v>0</v>
      </c>
      <c r="K359" s="234">
        <v>0</v>
      </c>
      <c r="L359" s="234">
        <v>0</v>
      </c>
      <c r="M359" s="236">
        <f>SUM(J359:L359)</f>
        <v>0</v>
      </c>
      <c r="N359" s="223"/>
      <c r="P359" s="415">
        <v>2</v>
      </c>
      <c r="Q359" s="492"/>
      <c r="R359" s="492"/>
      <c r="S359" s="492"/>
      <c r="T359" s="492"/>
      <c r="U359" s="492"/>
      <c r="V359" s="492"/>
      <c r="W359" s="492"/>
      <c r="X359" s="492"/>
      <c r="Y359" s="164">
        <f t="shared" ref="Y359:Y361" si="325">AU279</f>
        <v>0</v>
      </c>
      <c r="Z359" s="234">
        <v>0</v>
      </c>
      <c r="AA359" s="234">
        <v>0</v>
      </c>
      <c r="AB359" s="234">
        <v>0</v>
      </c>
      <c r="AC359" s="295">
        <f t="shared" ref="AC359:AC360" si="326">SUM(Z359:AB359)</f>
        <v>0</v>
      </c>
      <c r="AD359" s="296">
        <f t="shared" si="324"/>
        <v>0</v>
      </c>
      <c r="AE359" s="223"/>
      <c r="AG359" s="415">
        <v>2</v>
      </c>
      <c r="AH359" s="492"/>
      <c r="AI359" s="492"/>
      <c r="AJ359" s="492"/>
      <c r="AK359" s="492"/>
      <c r="AL359" s="492"/>
      <c r="AM359" s="492"/>
      <c r="AN359" s="492"/>
      <c r="AO359" s="492"/>
      <c r="AP359" s="305">
        <f t="shared" ref="AP359:AP361" si="327">AU279</f>
        <v>0</v>
      </c>
      <c r="AQ359" s="234">
        <v>0</v>
      </c>
      <c r="AR359" s="234">
        <v>0</v>
      </c>
      <c r="AS359" s="234">
        <v>0</v>
      </c>
      <c r="AT359" s="277">
        <f t="shared" ref="AT359:AT360" si="328">SUM(AQ359:AS359)</f>
        <v>0</v>
      </c>
      <c r="AU359" s="278">
        <f t="shared" ref="AU359:AU361" si="329">IF($S$393&lt;&gt;0, AC359+AP359-AT359, M359+AP359-AT359)</f>
        <v>0</v>
      </c>
    </row>
    <row r="360" spans="1:47" x14ac:dyDescent="0.35">
      <c r="A360" s="415">
        <v>3</v>
      </c>
      <c r="B360" s="492"/>
      <c r="C360" s="492"/>
      <c r="D360" s="492"/>
      <c r="E360" s="492"/>
      <c r="F360" s="492"/>
      <c r="G360" s="492"/>
      <c r="H360" s="492"/>
      <c r="I360" s="492"/>
      <c r="J360" s="234">
        <v>0</v>
      </c>
      <c r="K360" s="234">
        <v>0</v>
      </c>
      <c r="L360" s="234">
        <v>0</v>
      </c>
      <c r="M360" s="236">
        <f t="shared" ref="M360:M379" si="330">SUM(J360:L360)</f>
        <v>0</v>
      </c>
      <c r="N360" s="223"/>
      <c r="P360" s="415">
        <v>3</v>
      </c>
      <c r="Q360" s="492"/>
      <c r="R360" s="492"/>
      <c r="S360" s="492"/>
      <c r="T360" s="492"/>
      <c r="U360" s="492"/>
      <c r="V360" s="492"/>
      <c r="W360" s="492"/>
      <c r="X360" s="492"/>
      <c r="Y360" s="164">
        <f t="shared" si="325"/>
        <v>0</v>
      </c>
      <c r="Z360" s="234">
        <v>0</v>
      </c>
      <c r="AA360" s="234">
        <v>0</v>
      </c>
      <c r="AB360" s="234">
        <v>0</v>
      </c>
      <c r="AC360" s="295">
        <f t="shared" si="326"/>
        <v>0</v>
      </c>
      <c r="AD360" s="296">
        <f t="shared" si="324"/>
        <v>0</v>
      </c>
      <c r="AE360" s="223"/>
      <c r="AG360" s="415">
        <v>3</v>
      </c>
      <c r="AH360" s="492"/>
      <c r="AI360" s="492"/>
      <c r="AJ360" s="492"/>
      <c r="AK360" s="492"/>
      <c r="AL360" s="492"/>
      <c r="AM360" s="492"/>
      <c r="AN360" s="492"/>
      <c r="AO360" s="492"/>
      <c r="AP360" s="305">
        <f t="shared" si="327"/>
        <v>0</v>
      </c>
      <c r="AQ360" s="234">
        <v>0</v>
      </c>
      <c r="AR360" s="234">
        <v>0</v>
      </c>
      <c r="AS360" s="234">
        <v>0</v>
      </c>
      <c r="AT360" s="277">
        <f t="shared" si="328"/>
        <v>0</v>
      </c>
      <c r="AU360" s="278">
        <f t="shared" si="329"/>
        <v>0</v>
      </c>
    </row>
    <row r="361" spans="1:47" ht="16" thickBot="1" x14ac:dyDescent="0.4">
      <c r="A361" s="504" t="s">
        <v>25</v>
      </c>
      <c r="B361" s="505"/>
      <c r="C361" s="505"/>
      <c r="D361" s="505"/>
      <c r="E361" s="505"/>
      <c r="F361" s="505"/>
      <c r="G361" s="505"/>
      <c r="H361" s="505"/>
      <c r="I361" s="505"/>
      <c r="J361" s="250">
        <f>SUM(J358:J360)</f>
        <v>0</v>
      </c>
      <c r="K361" s="250">
        <f t="shared" ref="K361:L361" si="331">SUM(K358:K360)</f>
        <v>0</v>
      </c>
      <c r="L361" s="250">
        <f t="shared" si="331"/>
        <v>0</v>
      </c>
      <c r="M361" s="237">
        <f t="shared" si="330"/>
        <v>0</v>
      </c>
      <c r="N361" s="223"/>
      <c r="P361" s="504" t="s">
        <v>25</v>
      </c>
      <c r="Q361" s="505"/>
      <c r="R361" s="505"/>
      <c r="S361" s="505"/>
      <c r="T361" s="505"/>
      <c r="U361" s="505"/>
      <c r="V361" s="505"/>
      <c r="W361" s="505"/>
      <c r="X361" s="505"/>
      <c r="Y361" s="200">
        <f t="shared" si="325"/>
        <v>0</v>
      </c>
      <c r="Z361" s="293">
        <f>SUM(Z358:Z360)</f>
        <v>0</v>
      </c>
      <c r="AA361" s="293">
        <f t="shared" ref="AA361:AD361" si="332">SUM(AA358:AA360)</f>
        <v>0</v>
      </c>
      <c r="AB361" s="293">
        <f t="shared" si="332"/>
        <v>0</v>
      </c>
      <c r="AC361" s="293">
        <f t="shared" si="332"/>
        <v>0</v>
      </c>
      <c r="AD361" s="294">
        <f t="shared" si="332"/>
        <v>0</v>
      </c>
      <c r="AE361" s="223"/>
      <c r="AG361" s="504" t="s">
        <v>25</v>
      </c>
      <c r="AH361" s="505"/>
      <c r="AI361" s="505"/>
      <c r="AJ361" s="505"/>
      <c r="AK361" s="505"/>
      <c r="AL361" s="505"/>
      <c r="AM361" s="505"/>
      <c r="AN361" s="505"/>
      <c r="AO361" s="505"/>
      <c r="AP361" s="306">
        <f t="shared" si="327"/>
        <v>0</v>
      </c>
      <c r="AQ361" s="275">
        <f>SUM(AQ358:AQ360)</f>
        <v>0</v>
      </c>
      <c r="AR361" s="275">
        <f t="shared" ref="AR361:AT361" si="333">SUM(AR358:AR360)</f>
        <v>0</v>
      </c>
      <c r="AS361" s="275">
        <f t="shared" si="333"/>
        <v>0</v>
      </c>
      <c r="AT361" s="275">
        <f t="shared" si="333"/>
        <v>0</v>
      </c>
      <c r="AU361" s="276">
        <f t="shared" si="329"/>
        <v>0</v>
      </c>
    </row>
    <row r="362" spans="1:47" s="358" customFormat="1" ht="3.75" customHeight="1" thickBot="1" x14ac:dyDescent="0.4">
      <c r="A362" s="413"/>
      <c r="B362" s="413"/>
      <c r="C362" s="413"/>
      <c r="D362" s="413"/>
      <c r="E362" s="413"/>
      <c r="F362" s="413"/>
      <c r="G362" s="413"/>
      <c r="H362" s="413"/>
      <c r="I362" s="413"/>
      <c r="J362" s="246"/>
      <c r="K362" s="246"/>
      <c r="L362" s="246"/>
      <c r="M362" s="246"/>
      <c r="N362" s="223"/>
      <c r="P362" s="413"/>
      <c r="Q362" s="413"/>
      <c r="R362" s="413"/>
      <c r="S362" s="413"/>
      <c r="T362" s="413"/>
      <c r="U362" s="413"/>
      <c r="V362" s="413"/>
      <c r="W362" s="413"/>
      <c r="X362" s="413"/>
      <c r="Y362" s="304"/>
      <c r="Z362" s="246"/>
      <c r="AA362" s="246"/>
      <c r="AB362" s="246"/>
      <c r="AC362" s="246"/>
      <c r="AD362" s="246"/>
      <c r="AE362" s="223"/>
      <c r="AG362" s="413"/>
      <c r="AH362" s="413"/>
      <c r="AI362" s="413"/>
      <c r="AJ362" s="413"/>
      <c r="AK362" s="413"/>
      <c r="AL362" s="413"/>
      <c r="AM362" s="413"/>
      <c r="AN362" s="413"/>
      <c r="AO362" s="413"/>
      <c r="AP362" s="304"/>
      <c r="AQ362" s="246"/>
      <c r="AR362" s="246"/>
      <c r="AS362" s="246"/>
      <c r="AT362" s="246"/>
      <c r="AU362" s="246"/>
    </row>
    <row r="363" spans="1:47" s="242" customFormat="1" x14ac:dyDescent="0.35">
      <c r="A363" s="502" t="s">
        <v>33</v>
      </c>
      <c r="B363" s="503"/>
      <c r="C363" s="503"/>
      <c r="D363" s="503"/>
      <c r="E363" s="503"/>
      <c r="F363" s="503"/>
      <c r="G363" s="503"/>
      <c r="H363" s="503"/>
      <c r="I363" s="503"/>
      <c r="J363" s="425" t="s">
        <v>17</v>
      </c>
      <c r="K363" s="425" t="s">
        <v>15</v>
      </c>
      <c r="L363" s="425" t="s">
        <v>16</v>
      </c>
      <c r="M363" s="418" t="s">
        <v>18</v>
      </c>
      <c r="N363" s="413"/>
      <c r="P363" s="502" t="s">
        <v>33</v>
      </c>
      <c r="Q363" s="503"/>
      <c r="R363" s="503"/>
      <c r="S363" s="503"/>
      <c r="T363" s="503"/>
      <c r="U363" s="503"/>
      <c r="V363" s="503"/>
      <c r="W363" s="503"/>
      <c r="X363" s="503"/>
      <c r="Y363" s="414" t="s">
        <v>263</v>
      </c>
      <c r="Z363" s="425" t="s">
        <v>77</v>
      </c>
      <c r="AA363" s="425" t="s">
        <v>15</v>
      </c>
      <c r="AB363" s="425" t="s">
        <v>16</v>
      </c>
      <c r="AC363" s="414" t="s">
        <v>18</v>
      </c>
      <c r="AD363" s="268" t="s">
        <v>114</v>
      </c>
      <c r="AE363" s="413"/>
      <c r="AG363" s="502" t="s">
        <v>33</v>
      </c>
      <c r="AH363" s="503"/>
      <c r="AI363" s="503"/>
      <c r="AJ363" s="503"/>
      <c r="AK363" s="503"/>
      <c r="AL363" s="503"/>
      <c r="AM363" s="503"/>
      <c r="AN363" s="503"/>
      <c r="AO363" s="503"/>
      <c r="AP363" s="414" t="s">
        <v>263</v>
      </c>
      <c r="AQ363" s="425" t="s">
        <v>211</v>
      </c>
      <c r="AR363" s="425" t="s">
        <v>15</v>
      </c>
      <c r="AS363" s="425" t="s">
        <v>16</v>
      </c>
      <c r="AT363" s="414" t="s">
        <v>213</v>
      </c>
      <c r="AU363" s="268" t="s">
        <v>266</v>
      </c>
    </row>
    <row r="364" spans="1:47" x14ac:dyDescent="0.35">
      <c r="A364" s="415">
        <v>1</v>
      </c>
      <c r="B364" s="492"/>
      <c r="C364" s="492"/>
      <c r="D364" s="492"/>
      <c r="E364" s="492"/>
      <c r="F364" s="492"/>
      <c r="G364" s="492"/>
      <c r="H364" s="492"/>
      <c r="I364" s="492"/>
      <c r="J364" s="234">
        <v>0</v>
      </c>
      <c r="K364" s="234">
        <v>0</v>
      </c>
      <c r="L364" s="234">
        <v>0</v>
      </c>
      <c r="M364" s="236">
        <f t="shared" si="330"/>
        <v>0</v>
      </c>
      <c r="N364" s="223"/>
      <c r="P364" s="415">
        <v>1</v>
      </c>
      <c r="Q364" s="492"/>
      <c r="R364" s="492"/>
      <c r="S364" s="492"/>
      <c r="T364" s="492"/>
      <c r="U364" s="492"/>
      <c r="V364" s="492"/>
      <c r="W364" s="492"/>
      <c r="X364" s="492"/>
      <c r="Y364" s="164">
        <f t="shared" ref="Y364:Y367" si="334">AU284</f>
        <v>0</v>
      </c>
      <c r="Z364" s="234">
        <v>0</v>
      </c>
      <c r="AA364" s="234">
        <v>0</v>
      </c>
      <c r="AB364" s="234">
        <v>0</v>
      </c>
      <c r="AC364" s="295">
        <f t="shared" ref="AC364:AC366" si="335">SUM(Z364:AB364)</f>
        <v>0</v>
      </c>
      <c r="AD364" s="296">
        <f t="shared" ref="AD364:AD366" si="336">M364-AC364</f>
        <v>0</v>
      </c>
      <c r="AE364" s="223"/>
      <c r="AG364" s="415">
        <v>1</v>
      </c>
      <c r="AH364" s="492"/>
      <c r="AI364" s="492"/>
      <c r="AJ364" s="492"/>
      <c r="AK364" s="492"/>
      <c r="AL364" s="492"/>
      <c r="AM364" s="492"/>
      <c r="AN364" s="492"/>
      <c r="AO364" s="492"/>
      <c r="AP364" s="305">
        <f t="shared" ref="AP364:AP367" si="337">AU284</f>
        <v>0</v>
      </c>
      <c r="AQ364" s="234">
        <v>0</v>
      </c>
      <c r="AR364" s="234">
        <v>0</v>
      </c>
      <c r="AS364" s="234">
        <v>0</v>
      </c>
      <c r="AT364" s="277">
        <f t="shared" ref="AT364:AT366" si="338">SUM(AQ364:AS364)</f>
        <v>0</v>
      </c>
      <c r="AU364" s="278">
        <f>IF($S$393&lt;&gt;0, AC364+AP364-AT364, M364+AP364-AT364)</f>
        <v>0</v>
      </c>
    </row>
    <row r="365" spans="1:47" x14ac:dyDescent="0.35">
      <c r="A365" s="415">
        <v>2</v>
      </c>
      <c r="B365" s="492"/>
      <c r="C365" s="492"/>
      <c r="D365" s="492"/>
      <c r="E365" s="492"/>
      <c r="F365" s="492"/>
      <c r="G365" s="492"/>
      <c r="H365" s="492"/>
      <c r="I365" s="492"/>
      <c r="J365" s="234">
        <v>0</v>
      </c>
      <c r="K365" s="234">
        <v>0</v>
      </c>
      <c r="L365" s="234">
        <v>0</v>
      </c>
      <c r="M365" s="236">
        <f t="shared" si="330"/>
        <v>0</v>
      </c>
      <c r="N365" s="223"/>
      <c r="P365" s="415">
        <v>2</v>
      </c>
      <c r="Q365" s="492"/>
      <c r="R365" s="492"/>
      <c r="S365" s="492"/>
      <c r="T365" s="492"/>
      <c r="U365" s="492"/>
      <c r="V365" s="492"/>
      <c r="W365" s="492"/>
      <c r="X365" s="492"/>
      <c r="Y365" s="164">
        <f t="shared" si="334"/>
        <v>0</v>
      </c>
      <c r="Z365" s="234">
        <v>0</v>
      </c>
      <c r="AA365" s="234">
        <v>0</v>
      </c>
      <c r="AB365" s="234">
        <v>0</v>
      </c>
      <c r="AC365" s="295">
        <f t="shared" si="335"/>
        <v>0</v>
      </c>
      <c r="AD365" s="296">
        <f t="shared" si="336"/>
        <v>0</v>
      </c>
      <c r="AE365" s="223"/>
      <c r="AG365" s="415">
        <v>2</v>
      </c>
      <c r="AH365" s="492"/>
      <c r="AI365" s="492"/>
      <c r="AJ365" s="492"/>
      <c r="AK365" s="492"/>
      <c r="AL365" s="492"/>
      <c r="AM365" s="492"/>
      <c r="AN365" s="492"/>
      <c r="AO365" s="492"/>
      <c r="AP365" s="305">
        <f t="shared" si="337"/>
        <v>0</v>
      </c>
      <c r="AQ365" s="234">
        <v>0</v>
      </c>
      <c r="AR365" s="234">
        <v>0</v>
      </c>
      <c r="AS365" s="234">
        <v>0</v>
      </c>
      <c r="AT365" s="277">
        <f t="shared" si="338"/>
        <v>0</v>
      </c>
      <c r="AU365" s="278">
        <f t="shared" ref="AU365:AU367" si="339">IF($S$393&lt;&gt;0, AC365+AP365-AT365, M365+AP365-AT365)</f>
        <v>0</v>
      </c>
    </row>
    <row r="366" spans="1:47" x14ac:dyDescent="0.35">
      <c r="A366" s="415">
        <v>3</v>
      </c>
      <c r="B366" s="492"/>
      <c r="C366" s="492"/>
      <c r="D366" s="492"/>
      <c r="E366" s="492"/>
      <c r="F366" s="492"/>
      <c r="G366" s="492"/>
      <c r="H366" s="492"/>
      <c r="I366" s="492"/>
      <c r="J366" s="234">
        <v>0</v>
      </c>
      <c r="K366" s="234">
        <v>0</v>
      </c>
      <c r="L366" s="234">
        <v>0</v>
      </c>
      <c r="M366" s="236">
        <f>SUM(J366:L366)</f>
        <v>0</v>
      </c>
      <c r="N366" s="223"/>
      <c r="P366" s="415">
        <v>3</v>
      </c>
      <c r="Q366" s="492"/>
      <c r="R366" s="492"/>
      <c r="S366" s="492"/>
      <c r="T366" s="492"/>
      <c r="U366" s="492"/>
      <c r="V366" s="492"/>
      <c r="W366" s="492"/>
      <c r="X366" s="492"/>
      <c r="Y366" s="164">
        <f t="shared" si="334"/>
        <v>0</v>
      </c>
      <c r="Z366" s="234">
        <v>0</v>
      </c>
      <c r="AA366" s="234">
        <v>0</v>
      </c>
      <c r="AB366" s="234">
        <v>0</v>
      </c>
      <c r="AC366" s="295">
        <f t="shared" si="335"/>
        <v>0</v>
      </c>
      <c r="AD366" s="296">
        <f t="shared" si="336"/>
        <v>0</v>
      </c>
      <c r="AE366" s="223"/>
      <c r="AG366" s="415">
        <v>3</v>
      </c>
      <c r="AH366" s="492"/>
      <c r="AI366" s="492"/>
      <c r="AJ366" s="492"/>
      <c r="AK366" s="492"/>
      <c r="AL366" s="492"/>
      <c r="AM366" s="492"/>
      <c r="AN366" s="492"/>
      <c r="AO366" s="492"/>
      <c r="AP366" s="305">
        <f t="shared" si="337"/>
        <v>0</v>
      </c>
      <c r="AQ366" s="234">
        <v>0</v>
      </c>
      <c r="AR366" s="234">
        <v>0</v>
      </c>
      <c r="AS366" s="234">
        <v>0</v>
      </c>
      <c r="AT366" s="277">
        <f t="shared" si="338"/>
        <v>0</v>
      </c>
      <c r="AU366" s="278">
        <f t="shared" si="339"/>
        <v>0</v>
      </c>
    </row>
    <row r="367" spans="1:47" ht="16" thickBot="1" x14ac:dyDescent="0.4">
      <c r="A367" s="504" t="s">
        <v>26</v>
      </c>
      <c r="B367" s="505"/>
      <c r="C367" s="505"/>
      <c r="D367" s="505"/>
      <c r="E367" s="505"/>
      <c r="F367" s="505"/>
      <c r="G367" s="505"/>
      <c r="H367" s="505"/>
      <c r="I367" s="505"/>
      <c r="J367" s="250">
        <f>SUM(J364:J366)</f>
        <v>0</v>
      </c>
      <c r="K367" s="250">
        <f t="shared" ref="K367" si="340">SUM(K364:K366)</f>
        <v>0</v>
      </c>
      <c r="L367" s="250">
        <f>SUM(L364:L366)</f>
        <v>0</v>
      </c>
      <c r="M367" s="237">
        <f t="shared" si="330"/>
        <v>0</v>
      </c>
      <c r="N367" s="223"/>
      <c r="P367" s="530" t="s">
        <v>26</v>
      </c>
      <c r="Q367" s="531"/>
      <c r="R367" s="531"/>
      <c r="S367" s="531"/>
      <c r="T367" s="531"/>
      <c r="U367" s="531"/>
      <c r="V367" s="531"/>
      <c r="W367" s="531"/>
      <c r="X367" s="531"/>
      <c r="Y367" s="164">
        <f t="shared" si="334"/>
        <v>0</v>
      </c>
      <c r="Z367" s="295">
        <f>SUM(Z364:Z366)</f>
        <v>0</v>
      </c>
      <c r="AA367" s="295">
        <f t="shared" ref="AA367:AD367" si="341">SUM(AA364:AA366)</f>
        <v>0</v>
      </c>
      <c r="AB367" s="295">
        <f t="shared" si="341"/>
        <v>0</v>
      </c>
      <c r="AC367" s="295">
        <f t="shared" si="341"/>
        <v>0</v>
      </c>
      <c r="AD367" s="296">
        <f t="shared" si="341"/>
        <v>0</v>
      </c>
      <c r="AE367" s="223"/>
      <c r="AG367" s="504" t="s">
        <v>26</v>
      </c>
      <c r="AH367" s="505"/>
      <c r="AI367" s="505"/>
      <c r="AJ367" s="505"/>
      <c r="AK367" s="505"/>
      <c r="AL367" s="505"/>
      <c r="AM367" s="505"/>
      <c r="AN367" s="505"/>
      <c r="AO367" s="505"/>
      <c r="AP367" s="306">
        <f t="shared" si="337"/>
        <v>0</v>
      </c>
      <c r="AQ367" s="275">
        <f>SUM(AQ364:AQ366)</f>
        <v>0</v>
      </c>
      <c r="AR367" s="275">
        <f t="shared" ref="AR367:AT367" si="342">SUM(AR364:AR366)</f>
        <v>0</v>
      </c>
      <c r="AS367" s="275">
        <f t="shared" si="342"/>
        <v>0</v>
      </c>
      <c r="AT367" s="275">
        <f t="shared" si="342"/>
        <v>0</v>
      </c>
      <c r="AU367" s="276">
        <f t="shared" si="339"/>
        <v>0</v>
      </c>
    </row>
    <row r="368" spans="1:47" s="358" customFormat="1" ht="3.75" customHeight="1" thickBot="1" x14ac:dyDescent="0.4">
      <c r="A368" s="413"/>
      <c r="B368" s="413"/>
      <c r="C368" s="413"/>
      <c r="D368" s="413"/>
      <c r="E368" s="413"/>
      <c r="F368" s="413"/>
      <c r="G368" s="413"/>
      <c r="H368" s="413"/>
      <c r="I368" s="413"/>
      <c r="J368" s="246"/>
      <c r="K368" s="246"/>
      <c r="L368" s="246"/>
      <c r="M368" s="246"/>
      <c r="N368" s="223"/>
      <c r="P368" s="341"/>
      <c r="Q368" s="342"/>
      <c r="R368" s="342"/>
      <c r="S368" s="342"/>
      <c r="T368" s="342"/>
      <c r="U368" s="342"/>
      <c r="V368" s="342"/>
      <c r="W368" s="342"/>
      <c r="X368" s="342"/>
      <c r="Y368" s="249"/>
      <c r="Z368" s="249"/>
      <c r="AA368" s="249"/>
      <c r="AB368" s="249"/>
      <c r="AC368" s="249"/>
      <c r="AD368" s="343"/>
      <c r="AE368" s="223"/>
      <c r="AG368" s="413"/>
      <c r="AH368" s="413"/>
      <c r="AI368" s="413"/>
      <c r="AJ368" s="413"/>
      <c r="AK368" s="413"/>
      <c r="AL368" s="413"/>
      <c r="AM368" s="413"/>
      <c r="AN368" s="413"/>
      <c r="AO368" s="413"/>
      <c r="AP368" s="246"/>
      <c r="AQ368" s="246"/>
      <c r="AR368" s="246"/>
      <c r="AS368" s="246"/>
      <c r="AT368" s="246"/>
      <c r="AU368" s="246"/>
    </row>
    <row r="369" spans="1:134" s="242" customFormat="1" x14ac:dyDescent="0.35">
      <c r="A369" s="502" t="s">
        <v>27</v>
      </c>
      <c r="B369" s="503"/>
      <c r="C369" s="503"/>
      <c r="D369" s="503"/>
      <c r="E369" s="503"/>
      <c r="F369" s="503"/>
      <c r="G369" s="503"/>
      <c r="H369" s="503"/>
      <c r="I369" s="503"/>
      <c r="J369" s="425" t="s">
        <v>17</v>
      </c>
      <c r="K369" s="425" t="s">
        <v>15</v>
      </c>
      <c r="L369" s="425" t="s">
        <v>16</v>
      </c>
      <c r="M369" s="418" t="s">
        <v>18</v>
      </c>
      <c r="N369" s="413"/>
      <c r="P369" s="502" t="s">
        <v>27</v>
      </c>
      <c r="Q369" s="503"/>
      <c r="R369" s="503"/>
      <c r="S369" s="503"/>
      <c r="T369" s="503"/>
      <c r="U369" s="503"/>
      <c r="V369" s="503"/>
      <c r="W369" s="503"/>
      <c r="X369" s="503"/>
      <c r="Y369" s="414" t="s">
        <v>263</v>
      </c>
      <c r="Z369" s="425" t="s">
        <v>77</v>
      </c>
      <c r="AA369" s="425" t="s">
        <v>15</v>
      </c>
      <c r="AB369" s="425" t="s">
        <v>16</v>
      </c>
      <c r="AC369" s="414" t="s">
        <v>18</v>
      </c>
      <c r="AD369" s="268" t="s">
        <v>114</v>
      </c>
      <c r="AE369" s="413"/>
      <c r="AG369" s="502" t="s">
        <v>27</v>
      </c>
      <c r="AH369" s="503"/>
      <c r="AI369" s="503"/>
      <c r="AJ369" s="503"/>
      <c r="AK369" s="503"/>
      <c r="AL369" s="503"/>
      <c r="AM369" s="503"/>
      <c r="AN369" s="503"/>
      <c r="AO369" s="503"/>
      <c r="AP369" s="414" t="s">
        <v>263</v>
      </c>
      <c r="AQ369" s="425" t="s">
        <v>211</v>
      </c>
      <c r="AR369" s="425" t="s">
        <v>15</v>
      </c>
      <c r="AS369" s="425" t="s">
        <v>16</v>
      </c>
      <c r="AT369" s="414" t="s">
        <v>213</v>
      </c>
      <c r="AU369" s="268" t="s">
        <v>266</v>
      </c>
    </row>
    <row r="370" spans="1:134" x14ac:dyDescent="0.35">
      <c r="A370" s="415">
        <v>1</v>
      </c>
      <c r="B370" s="228" t="s">
        <v>28</v>
      </c>
      <c r="C370" s="492"/>
      <c r="D370" s="492"/>
      <c r="E370" s="492"/>
      <c r="F370" s="492"/>
      <c r="G370" s="492"/>
      <c r="H370" s="492"/>
      <c r="I370" s="492"/>
      <c r="J370" s="234">
        <v>0</v>
      </c>
      <c r="K370" s="234">
        <v>0</v>
      </c>
      <c r="L370" s="234">
        <v>0</v>
      </c>
      <c r="M370" s="236">
        <f t="shared" si="330"/>
        <v>0</v>
      </c>
      <c r="N370" s="223"/>
      <c r="P370" s="415">
        <v>1</v>
      </c>
      <c r="Q370" s="228" t="s">
        <v>28</v>
      </c>
      <c r="R370" s="492"/>
      <c r="S370" s="492"/>
      <c r="T370" s="492"/>
      <c r="U370" s="492"/>
      <c r="V370" s="492"/>
      <c r="W370" s="492"/>
      <c r="X370" s="492"/>
      <c r="Y370" s="164">
        <f t="shared" ref="Y370:Y381" si="343">AU290</f>
        <v>0</v>
      </c>
      <c r="Z370" s="234">
        <v>0</v>
      </c>
      <c r="AA370" s="234">
        <v>0</v>
      </c>
      <c r="AB370" s="234">
        <v>0</v>
      </c>
      <c r="AC370" s="295">
        <f t="shared" ref="AC370:AC379" si="344">SUM(Z370:AB370)</f>
        <v>0</v>
      </c>
      <c r="AD370" s="296">
        <f t="shared" ref="AD370:AD380" si="345">M370-AC370</f>
        <v>0</v>
      </c>
      <c r="AE370" s="223"/>
      <c r="AG370" s="415">
        <v>1</v>
      </c>
      <c r="AH370" s="228" t="s">
        <v>28</v>
      </c>
      <c r="AI370" s="492"/>
      <c r="AJ370" s="492"/>
      <c r="AK370" s="492"/>
      <c r="AL370" s="492"/>
      <c r="AM370" s="492"/>
      <c r="AN370" s="492"/>
      <c r="AO370" s="492"/>
      <c r="AP370" s="305">
        <f t="shared" ref="AP370:AP381" si="346">AU290</f>
        <v>0</v>
      </c>
      <c r="AQ370" s="234">
        <v>0</v>
      </c>
      <c r="AR370" s="234">
        <v>0</v>
      </c>
      <c r="AS370" s="234">
        <v>0</v>
      </c>
      <c r="AT370" s="277">
        <f t="shared" ref="AT370:AT379" si="347">SUM(AQ370:AS370)</f>
        <v>0</v>
      </c>
      <c r="AU370" s="278">
        <f>IF($S$393&lt;&gt;0, AC370+AP370-AT370, M370+AP370-AT370)</f>
        <v>0</v>
      </c>
    </row>
    <row r="371" spans="1:134" x14ac:dyDescent="0.35">
      <c r="A371" s="415">
        <v>2</v>
      </c>
      <c r="B371" s="228" t="s">
        <v>31</v>
      </c>
      <c r="C371" s="492"/>
      <c r="D371" s="492"/>
      <c r="E371" s="492"/>
      <c r="F371" s="492"/>
      <c r="G371" s="492"/>
      <c r="H371" s="492"/>
      <c r="I371" s="492"/>
      <c r="J371" s="234">
        <v>0</v>
      </c>
      <c r="K371" s="234">
        <v>0</v>
      </c>
      <c r="L371" s="234">
        <v>0</v>
      </c>
      <c r="M371" s="236">
        <f t="shared" si="330"/>
        <v>0</v>
      </c>
      <c r="N371" s="223"/>
      <c r="P371" s="415">
        <v>2</v>
      </c>
      <c r="Q371" s="228" t="s">
        <v>31</v>
      </c>
      <c r="R371" s="492"/>
      <c r="S371" s="492"/>
      <c r="T371" s="492"/>
      <c r="U371" s="492"/>
      <c r="V371" s="492"/>
      <c r="W371" s="492"/>
      <c r="X371" s="492"/>
      <c r="Y371" s="164">
        <f t="shared" si="343"/>
        <v>0</v>
      </c>
      <c r="Z371" s="234">
        <v>0</v>
      </c>
      <c r="AA371" s="234">
        <v>0</v>
      </c>
      <c r="AB371" s="234">
        <v>0</v>
      </c>
      <c r="AC371" s="295">
        <f t="shared" si="344"/>
        <v>0</v>
      </c>
      <c r="AD371" s="296">
        <f t="shared" si="345"/>
        <v>0</v>
      </c>
      <c r="AE371" s="223"/>
      <c r="AG371" s="415">
        <v>2</v>
      </c>
      <c r="AH371" s="228" t="s">
        <v>31</v>
      </c>
      <c r="AI371" s="492"/>
      <c r="AJ371" s="492"/>
      <c r="AK371" s="492"/>
      <c r="AL371" s="492"/>
      <c r="AM371" s="492"/>
      <c r="AN371" s="492"/>
      <c r="AO371" s="492"/>
      <c r="AP371" s="305">
        <f t="shared" si="346"/>
        <v>0</v>
      </c>
      <c r="AQ371" s="234">
        <v>0</v>
      </c>
      <c r="AR371" s="234">
        <v>0</v>
      </c>
      <c r="AS371" s="234">
        <v>0</v>
      </c>
      <c r="AT371" s="277">
        <f t="shared" si="347"/>
        <v>0</v>
      </c>
      <c r="AU371" s="278">
        <f t="shared" ref="AU371:AU380" si="348">IF($S$393&lt;&gt;0, AC371+AP371-AT371, M371+AP371-AT371)</f>
        <v>0</v>
      </c>
    </row>
    <row r="372" spans="1:134" x14ac:dyDescent="0.35">
      <c r="A372" s="415">
        <v>3</v>
      </c>
      <c r="B372" s="228" t="s">
        <v>32</v>
      </c>
      <c r="C372" s="492"/>
      <c r="D372" s="492"/>
      <c r="E372" s="492"/>
      <c r="F372" s="492"/>
      <c r="G372" s="492"/>
      <c r="H372" s="492"/>
      <c r="I372" s="492"/>
      <c r="J372" s="234">
        <v>0</v>
      </c>
      <c r="K372" s="234">
        <v>0</v>
      </c>
      <c r="L372" s="234">
        <v>0</v>
      </c>
      <c r="M372" s="236">
        <f t="shared" si="330"/>
        <v>0</v>
      </c>
      <c r="N372" s="223"/>
      <c r="P372" s="415">
        <v>3</v>
      </c>
      <c r="Q372" s="228" t="s">
        <v>32</v>
      </c>
      <c r="R372" s="492"/>
      <c r="S372" s="492"/>
      <c r="T372" s="492"/>
      <c r="U372" s="492"/>
      <c r="V372" s="492"/>
      <c r="W372" s="492"/>
      <c r="X372" s="492"/>
      <c r="Y372" s="164">
        <f t="shared" si="343"/>
        <v>0</v>
      </c>
      <c r="Z372" s="234">
        <v>0</v>
      </c>
      <c r="AA372" s="234">
        <v>0</v>
      </c>
      <c r="AB372" s="234">
        <v>0</v>
      </c>
      <c r="AC372" s="295">
        <f t="shared" si="344"/>
        <v>0</v>
      </c>
      <c r="AD372" s="296">
        <f t="shared" si="345"/>
        <v>0</v>
      </c>
      <c r="AE372" s="223"/>
      <c r="AG372" s="415">
        <v>3</v>
      </c>
      <c r="AH372" s="228" t="s">
        <v>32</v>
      </c>
      <c r="AI372" s="492"/>
      <c r="AJ372" s="492"/>
      <c r="AK372" s="492"/>
      <c r="AL372" s="492"/>
      <c r="AM372" s="492"/>
      <c r="AN372" s="492"/>
      <c r="AO372" s="492"/>
      <c r="AP372" s="305">
        <f t="shared" si="346"/>
        <v>0</v>
      </c>
      <c r="AQ372" s="234">
        <v>0</v>
      </c>
      <c r="AR372" s="234">
        <v>0</v>
      </c>
      <c r="AS372" s="234">
        <v>0</v>
      </c>
      <c r="AT372" s="277">
        <f t="shared" si="347"/>
        <v>0</v>
      </c>
      <c r="AU372" s="278">
        <f t="shared" si="348"/>
        <v>0</v>
      </c>
    </row>
    <row r="373" spans="1:134" s="358" customFormat="1" x14ac:dyDescent="0.35">
      <c r="A373" s="229">
        <v>4</v>
      </c>
      <c r="B373" s="228" t="s">
        <v>72</v>
      </c>
      <c r="C373" s="492"/>
      <c r="D373" s="492"/>
      <c r="E373" s="492"/>
      <c r="F373" s="492"/>
      <c r="G373" s="492"/>
      <c r="H373" s="492"/>
      <c r="I373" s="492"/>
      <c r="J373" s="234">
        <v>0</v>
      </c>
      <c r="K373" s="234">
        <v>0</v>
      </c>
      <c r="L373" s="234">
        <v>0</v>
      </c>
      <c r="M373" s="236">
        <f t="shared" si="330"/>
        <v>0</v>
      </c>
      <c r="N373" s="223"/>
      <c r="P373" s="229">
        <v>4</v>
      </c>
      <c r="Q373" s="228" t="s">
        <v>72</v>
      </c>
      <c r="R373" s="492"/>
      <c r="S373" s="492"/>
      <c r="T373" s="492"/>
      <c r="U373" s="492"/>
      <c r="V373" s="492"/>
      <c r="W373" s="492"/>
      <c r="X373" s="492"/>
      <c r="Y373" s="164">
        <f t="shared" si="343"/>
        <v>0</v>
      </c>
      <c r="Z373" s="234">
        <v>0</v>
      </c>
      <c r="AA373" s="234">
        <v>0</v>
      </c>
      <c r="AB373" s="234">
        <v>0</v>
      </c>
      <c r="AC373" s="295">
        <f t="shared" si="344"/>
        <v>0</v>
      </c>
      <c r="AD373" s="296">
        <f t="shared" si="345"/>
        <v>0</v>
      </c>
      <c r="AE373" s="223"/>
      <c r="AG373" s="229">
        <v>4</v>
      </c>
      <c r="AH373" s="228" t="s">
        <v>72</v>
      </c>
      <c r="AI373" s="492"/>
      <c r="AJ373" s="492"/>
      <c r="AK373" s="492"/>
      <c r="AL373" s="492"/>
      <c r="AM373" s="492"/>
      <c r="AN373" s="492"/>
      <c r="AO373" s="492"/>
      <c r="AP373" s="305">
        <f t="shared" si="346"/>
        <v>0</v>
      </c>
      <c r="AQ373" s="234">
        <v>0</v>
      </c>
      <c r="AR373" s="234">
        <v>0</v>
      </c>
      <c r="AS373" s="234">
        <v>0</v>
      </c>
      <c r="AT373" s="277">
        <f t="shared" si="347"/>
        <v>0</v>
      </c>
      <c r="AU373" s="278">
        <f t="shared" si="348"/>
        <v>0</v>
      </c>
    </row>
    <row r="374" spans="1:134" x14ac:dyDescent="0.35">
      <c r="A374" s="415">
        <v>5</v>
      </c>
      <c r="B374" s="228" t="s">
        <v>29</v>
      </c>
      <c r="C374" s="492"/>
      <c r="D374" s="492"/>
      <c r="E374" s="492"/>
      <c r="F374" s="492"/>
      <c r="G374" s="492"/>
      <c r="H374" s="492"/>
      <c r="I374" s="492"/>
      <c r="J374" s="234">
        <v>0</v>
      </c>
      <c r="K374" s="234">
        <v>0</v>
      </c>
      <c r="L374" s="234">
        <v>0</v>
      </c>
      <c r="M374" s="236">
        <f t="shared" si="330"/>
        <v>0</v>
      </c>
      <c r="N374" s="223"/>
      <c r="P374" s="415">
        <v>5</v>
      </c>
      <c r="Q374" s="228" t="s">
        <v>29</v>
      </c>
      <c r="R374" s="492"/>
      <c r="S374" s="492"/>
      <c r="T374" s="492"/>
      <c r="U374" s="492"/>
      <c r="V374" s="492"/>
      <c r="W374" s="492"/>
      <c r="X374" s="492"/>
      <c r="Y374" s="164">
        <f t="shared" si="343"/>
        <v>0</v>
      </c>
      <c r="Z374" s="234">
        <v>0</v>
      </c>
      <c r="AA374" s="234">
        <v>0</v>
      </c>
      <c r="AB374" s="234">
        <v>0</v>
      </c>
      <c r="AC374" s="295">
        <f t="shared" si="344"/>
        <v>0</v>
      </c>
      <c r="AD374" s="296">
        <f t="shared" si="345"/>
        <v>0</v>
      </c>
      <c r="AE374" s="223"/>
      <c r="AG374" s="415">
        <v>5</v>
      </c>
      <c r="AH374" s="228" t="s">
        <v>29</v>
      </c>
      <c r="AI374" s="492"/>
      <c r="AJ374" s="492"/>
      <c r="AK374" s="492"/>
      <c r="AL374" s="492"/>
      <c r="AM374" s="492"/>
      <c r="AN374" s="492"/>
      <c r="AO374" s="492"/>
      <c r="AP374" s="305">
        <f t="shared" si="346"/>
        <v>0</v>
      </c>
      <c r="AQ374" s="234">
        <v>0</v>
      </c>
      <c r="AR374" s="234">
        <v>0</v>
      </c>
      <c r="AS374" s="234">
        <v>0</v>
      </c>
      <c r="AT374" s="277">
        <f t="shared" si="347"/>
        <v>0</v>
      </c>
      <c r="AU374" s="278">
        <f t="shared" si="348"/>
        <v>0</v>
      </c>
    </row>
    <row r="375" spans="1:134" x14ac:dyDescent="0.35">
      <c r="A375" s="415">
        <v>6</v>
      </c>
      <c r="B375" s="228" t="s">
        <v>30</v>
      </c>
      <c r="C375" s="492"/>
      <c r="D375" s="492"/>
      <c r="E375" s="492"/>
      <c r="F375" s="492"/>
      <c r="G375" s="492"/>
      <c r="H375" s="492"/>
      <c r="I375" s="492"/>
      <c r="J375" s="234">
        <v>0</v>
      </c>
      <c r="K375" s="234">
        <v>0</v>
      </c>
      <c r="L375" s="234">
        <v>0</v>
      </c>
      <c r="M375" s="236">
        <f t="shared" si="330"/>
        <v>0</v>
      </c>
      <c r="N375" s="223"/>
      <c r="P375" s="415">
        <v>6</v>
      </c>
      <c r="Q375" s="228" t="s">
        <v>30</v>
      </c>
      <c r="R375" s="492"/>
      <c r="S375" s="492"/>
      <c r="T375" s="492"/>
      <c r="U375" s="492"/>
      <c r="V375" s="492"/>
      <c r="W375" s="492"/>
      <c r="X375" s="492"/>
      <c r="Y375" s="164">
        <f t="shared" si="343"/>
        <v>0</v>
      </c>
      <c r="Z375" s="234">
        <v>0</v>
      </c>
      <c r="AA375" s="234">
        <v>0</v>
      </c>
      <c r="AB375" s="234">
        <v>0</v>
      </c>
      <c r="AC375" s="295">
        <f t="shared" si="344"/>
        <v>0</v>
      </c>
      <c r="AD375" s="296">
        <f t="shared" si="345"/>
        <v>0</v>
      </c>
      <c r="AE375" s="223"/>
      <c r="AG375" s="415">
        <v>6</v>
      </c>
      <c r="AH375" s="228" t="s">
        <v>30</v>
      </c>
      <c r="AI375" s="492"/>
      <c r="AJ375" s="492"/>
      <c r="AK375" s="492"/>
      <c r="AL375" s="492"/>
      <c r="AM375" s="492"/>
      <c r="AN375" s="492"/>
      <c r="AO375" s="492"/>
      <c r="AP375" s="305">
        <f t="shared" si="346"/>
        <v>0</v>
      </c>
      <c r="AQ375" s="234">
        <v>0</v>
      </c>
      <c r="AR375" s="234">
        <v>0</v>
      </c>
      <c r="AS375" s="234">
        <v>0</v>
      </c>
      <c r="AT375" s="277">
        <f t="shared" si="347"/>
        <v>0</v>
      </c>
      <c r="AU375" s="278">
        <f t="shared" si="348"/>
        <v>0</v>
      </c>
    </row>
    <row r="376" spans="1:134" x14ac:dyDescent="0.35">
      <c r="A376" s="415">
        <v>7</v>
      </c>
      <c r="B376" s="228" t="s">
        <v>34</v>
      </c>
      <c r="C376" s="492"/>
      <c r="D376" s="492"/>
      <c r="E376" s="492"/>
      <c r="F376" s="492"/>
      <c r="G376" s="492"/>
      <c r="H376" s="492"/>
      <c r="I376" s="492"/>
      <c r="J376" s="234">
        <v>0</v>
      </c>
      <c r="K376" s="234">
        <v>0</v>
      </c>
      <c r="L376" s="234">
        <v>0</v>
      </c>
      <c r="M376" s="236">
        <f t="shared" si="330"/>
        <v>0</v>
      </c>
      <c r="N376" s="223"/>
      <c r="P376" s="415">
        <v>7</v>
      </c>
      <c r="Q376" s="228" t="s">
        <v>34</v>
      </c>
      <c r="R376" s="492"/>
      <c r="S376" s="492"/>
      <c r="T376" s="492"/>
      <c r="U376" s="492"/>
      <c r="V376" s="492"/>
      <c r="W376" s="492"/>
      <c r="X376" s="492"/>
      <c r="Y376" s="164">
        <f t="shared" si="343"/>
        <v>0</v>
      </c>
      <c r="Z376" s="234">
        <v>0</v>
      </c>
      <c r="AA376" s="234">
        <v>0</v>
      </c>
      <c r="AB376" s="234">
        <v>0</v>
      </c>
      <c r="AC376" s="295">
        <f t="shared" si="344"/>
        <v>0</v>
      </c>
      <c r="AD376" s="296">
        <f t="shared" si="345"/>
        <v>0</v>
      </c>
      <c r="AE376" s="223"/>
      <c r="AG376" s="415">
        <v>7</v>
      </c>
      <c r="AH376" s="228" t="s">
        <v>34</v>
      </c>
      <c r="AI376" s="492"/>
      <c r="AJ376" s="492"/>
      <c r="AK376" s="492"/>
      <c r="AL376" s="492"/>
      <c r="AM376" s="492"/>
      <c r="AN376" s="492"/>
      <c r="AO376" s="492"/>
      <c r="AP376" s="305">
        <f t="shared" si="346"/>
        <v>0</v>
      </c>
      <c r="AQ376" s="234">
        <v>0</v>
      </c>
      <c r="AR376" s="234">
        <v>0</v>
      </c>
      <c r="AS376" s="234">
        <v>0</v>
      </c>
      <c r="AT376" s="277">
        <f t="shared" si="347"/>
        <v>0</v>
      </c>
      <c r="AU376" s="278">
        <f t="shared" si="348"/>
        <v>0</v>
      </c>
    </row>
    <row r="377" spans="1:134" x14ac:dyDescent="0.35">
      <c r="A377" s="415">
        <v>8</v>
      </c>
      <c r="B377" s="228" t="s">
        <v>35</v>
      </c>
      <c r="C377" s="492"/>
      <c r="D377" s="492"/>
      <c r="E377" s="492"/>
      <c r="F377" s="492"/>
      <c r="G377" s="492"/>
      <c r="H377" s="492"/>
      <c r="I377" s="492"/>
      <c r="J377" s="234">
        <v>0</v>
      </c>
      <c r="K377" s="234">
        <v>0</v>
      </c>
      <c r="L377" s="234">
        <v>0</v>
      </c>
      <c r="M377" s="236">
        <f>SUM(J377:L377)</f>
        <v>0</v>
      </c>
      <c r="N377" s="223"/>
      <c r="P377" s="415">
        <v>8</v>
      </c>
      <c r="Q377" s="228" t="s">
        <v>35</v>
      </c>
      <c r="R377" s="492"/>
      <c r="S377" s="492"/>
      <c r="T377" s="492"/>
      <c r="U377" s="492"/>
      <c r="V377" s="492"/>
      <c r="W377" s="492"/>
      <c r="X377" s="492"/>
      <c r="Y377" s="164">
        <f t="shared" si="343"/>
        <v>0</v>
      </c>
      <c r="Z377" s="234">
        <v>0</v>
      </c>
      <c r="AA377" s="234">
        <v>0</v>
      </c>
      <c r="AB377" s="234">
        <v>0</v>
      </c>
      <c r="AC377" s="295">
        <f t="shared" si="344"/>
        <v>0</v>
      </c>
      <c r="AD377" s="296">
        <f t="shared" si="345"/>
        <v>0</v>
      </c>
      <c r="AE377" s="223"/>
      <c r="AG377" s="415">
        <v>8</v>
      </c>
      <c r="AH377" s="228" t="s">
        <v>35</v>
      </c>
      <c r="AI377" s="492"/>
      <c r="AJ377" s="492"/>
      <c r="AK377" s="492"/>
      <c r="AL377" s="492"/>
      <c r="AM377" s="492"/>
      <c r="AN377" s="492"/>
      <c r="AO377" s="492"/>
      <c r="AP377" s="305">
        <f t="shared" si="346"/>
        <v>0</v>
      </c>
      <c r="AQ377" s="234">
        <v>0</v>
      </c>
      <c r="AR377" s="234">
        <v>0</v>
      </c>
      <c r="AS377" s="234">
        <v>0</v>
      </c>
      <c r="AT377" s="277">
        <f t="shared" si="347"/>
        <v>0</v>
      </c>
      <c r="AU377" s="278">
        <f t="shared" si="348"/>
        <v>0</v>
      </c>
    </row>
    <row r="378" spans="1:134" x14ac:dyDescent="0.35">
      <c r="A378" s="415">
        <v>9</v>
      </c>
      <c r="B378" s="228" t="s">
        <v>50</v>
      </c>
      <c r="C378" s="492"/>
      <c r="D378" s="492"/>
      <c r="E378" s="492"/>
      <c r="F378" s="492"/>
      <c r="G378" s="492"/>
      <c r="H378" s="492"/>
      <c r="I378" s="492"/>
      <c r="J378" s="234">
        <v>0</v>
      </c>
      <c r="K378" s="234">
        <v>0</v>
      </c>
      <c r="L378" s="234">
        <v>0</v>
      </c>
      <c r="M378" s="236">
        <f t="shared" si="330"/>
        <v>0</v>
      </c>
      <c r="N378" s="223"/>
      <c r="P378" s="415">
        <v>9</v>
      </c>
      <c r="Q378" s="228" t="s">
        <v>50</v>
      </c>
      <c r="R378" s="492"/>
      <c r="S378" s="492"/>
      <c r="T378" s="492"/>
      <c r="U378" s="492"/>
      <c r="V378" s="492"/>
      <c r="W378" s="492"/>
      <c r="X378" s="492"/>
      <c r="Y378" s="164">
        <f t="shared" si="343"/>
        <v>0</v>
      </c>
      <c r="Z378" s="234">
        <v>0</v>
      </c>
      <c r="AA378" s="234">
        <v>0</v>
      </c>
      <c r="AB378" s="234">
        <v>0</v>
      </c>
      <c r="AC378" s="295">
        <f t="shared" si="344"/>
        <v>0</v>
      </c>
      <c r="AD378" s="296">
        <f t="shared" si="345"/>
        <v>0</v>
      </c>
      <c r="AE378" s="223"/>
      <c r="AG378" s="415">
        <v>9</v>
      </c>
      <c r="AH378" s="228" t="s">
        <v>50</v>
      </c>
      <c r="AI378" s="492"/>
      <c r="AJ378" s="492"/>
      <c r="AK378" s="492"/>
      <c r="AL378" s="492"/>
      <c r="AM378" s="492"/>
      <c r="AN378" s="492"/>
      <c r="AO378" s="492"/>
      <c r="AP378" s="305">
        <f t="shared" si="346"/>
        <v>0</v>
      </c>
      <c r="AQ378" s="234">
        <v>0</v>
      </c>
      <c r="AR378" s="234">
        <v>0</v>
      </c>
      <c r="AS378" s="234">
        <v>0</v>
      </c>
      <c r="AT378" s="277">
        <f t="shared" si="347"/>
        <v>0</v>
      </c>
      <c r="AU378" s="278">
        <f t="shared" si="348"/>
        <v>0</v>
      </c>
    </row>
    <row r="379" spans="1:134" x14ac:dyDescent="0.35">
      <c r="A379" s="229">
        <v>10</v>
      </c>
      <c r="B379" s="313" t="s">
        <v>205</v>
      </c>
      <c r="C379" s="623"/>
      <c r="D379" s="623"/>
      <c r="E379" s="623"/>
      <c r="F379" s="623"/>
      <c r="G379" s="623"/>
      <c r="H379" s="623"/>
      <c r="I379" s="623"/>
      <c r="J379" s="234">
        <v>0</v>
      </c>
      <c r="K379" s="234">
        <v>0</v>
      </c>
      <c r="L379" s="234">
        <v>0</v>
      </c>
      <c r="M379" s="236">
        <f t="shared" si="330"/>
        <v>0</v>
      </c>
      <c r="N379" s="223"/>
      <c r="P379" s="229">
        <v>10</v>
      </c>
      <c r="Q379" s="313" t="s">
        <v>205</v>
      </c>
      <c r="R379" s="623"/>
      <c r="S379" s="623"/>
      <c r="T379" s="623"/>
      <c r="U379" s="623"/>
      <c r="V379" s="623"/>
      <c r="W379" s="623"/>
      <c r="X379" s="623"/>
      <c r="Y379" s="164">
        <f t="shared" si="343"/>
        <v>0</v>
      </c>
      <c r="Z379" s="234">
        <v>0</v>
      </c>
      <c r="AA379" s="234">
        <v>0</v>
      </c>
      <c r="AB379" s="234">
        <v>0</v>
      </c>
      <c r="AC379" s="295">
        <f t="shared" si="344"/>
        <v>0</v>
      </c>
      <c r="AD379" s="296">
        <f t="shared" si="345"/>
        <v>0</v>
      </c>
      <c r="AE379" s="223"/>
      <c r="AG379" s="229">
        <v>10</v>
      </c>
      <c r="AH379" s="313" t="s">
        <v>205</v>
      </c>
      <c r="AI379" s="623"/>
      <c r="AJ379" s="623"/>
      <c r="AK379" s="623"/>
      <c r="AL379" s="623"/>
      <c r="AM379" s="623"/>
      <c r="AN379" s="623"/>
      <c r="AO379" s="623"/>
      <c r="AP379" s="305">
        <f t="shared" si="346"/>
        <v>0</v>
      </c>
      <c r="AQ379" s="234">
        <v>0</v>
      </c>
      <c r="AR379" s="234">
        <v>0</v>
      </c>
      <c r="AS379" s="234">
        <v>0</v>
      </c>
      <c r="AT379" s="277">
        <f t="shared" si="347"/>
        <v>0</v>
      </c>
      <c r="AU379" s="278">
        <f t="shared" si="348"/>
        <v>0</v>
      </c>
    </row>
    <row r="380" spans="1:134" x14ac:dyDescent="0.35">
      <c r="A380" s="229">
        <v>11</v>
      </c>
      <c r="B380" s="313" t="s">
        <v>205</v>
      </c>
      <c r="C380" s="623"/>
      <c r="D380" s="623"/>
      <c r="E380" s="623"/>
      <c r="F380" s="623"/>
      <c r="G380" s="623"/>
      <c r="H380" s="623"/>
      <c r="I380" s="623"/>
      <c r="J380" s="234">
        <v>0</v>
      </c>
      <c r="K380" s="234">
        <v>0</v>
      </c>
      <c r="L380" s="234">
        <v>0</v>
      </c>
      <c r="M380" s="236">
        <f>SUM(J380:L380)</f>
        <v>0</v>
      </c>
      <c r="N380" s="223"/>
      <c r="P380" s="229">
        <v>11</v>
      </c>
      <c r="Q380" s="313" t="s">
        <v>205</v>
      </c>
      <c r="R380" s="623"/>
      <c r="S380" s="623"/>
      <c r="T380" s="623"/>
      <c r="U380" s="623"/>
      <c r="V380" s="623"/>
      <c r="W380" s="623"/>
      <c r="X380" s="623"/>
      <c r="Y380" s="164">
        <f t="shared" si="343"/>
        <v>0</v>
      </c>
      <c r="Z380" s="234">
        <v>0</v>
      </c>
      <c r="AA380" s="234">
        <v>0</v>
      </c>
      <c r="AB380" s="234">
        <v>0</v>
      </c>
      <c r="AC380" s="295">
        <f>SUM(Z380:AB380)</f>
        <v>0</v>
      </c>
      <c r="AD380" s="296">
        <f t="shared" si="345"/>
        <v>0</v>
      </c>
      <c r="AE380" s="223"/>
      <c r="AG380" s="229">
        <v>11</v>
      </c>
      <c r="AH380" s="313" t="s">
        <v>205</v>
      </c>
      <c r="AI380" s="623"/>
      <c r="AJ380" s="623"/>
      <c r="AK380" s="623"/>
      <c r="AL380" s="623"/>
      <c r="AM380" s="623"/>
      <c r="AN380" s="623"/>
      <c r="AO380" s="623"/>
      <c r="AP380" s="305">
        <f t="shared" si="346"/>
        <v>0</v>
      </c>
      <c r="AQ380" s="234">
        <v>0</v>
      </c>
      <c r="AR380" s="234">
        <v>0</v>
      </c>
      <c r="AS380" s="234">
        <v>0</v>
      </c>
      <c r="AT380" s="277">
        <f>SUM(AQ380:AS380)</f>
        <v>0</v>
      </c>
      <c r="AU380" s="278">
        <f t="shared" si="348"/>
        <v>0</v>
      </c>
    </row>
    <row r="381" spans="1:134" ht="16" thickBot="1" x14ac:dyDescent="0.4">
      <c r="A381" s="578" t="s">
        <v>36</v>
      </c>
      <c r="B381" s="579"/>
      <c r="C381" s="579"/>
      <c r="D381" s="579"/>
      <c r="E381" s="579"/>
      <c r="F381" s="579"/>
      <c r="G381" s="579"/>
      <c r="H381" s="579"/>
      <c r="I381" s="579"/>
      <c r="J381" s="250">
        <f>SUM(J370:J380)</f>
        <v>0</v>
      </c>
      <c r="K381" s="250">
        <f t="shared" ref="K381:L381" si="349">SUM(K370:K380)</f>
        <v>0</v>
      </c>
      <c r="L381" s="250">
        <f t="shared" si="349"/>
        <v>0</v>
      </c>
      <c r="M381" s="237">
        <f>SUM(J381:L381)</f>
        <v>0</v>
      </c>
      <c r="N381" s="223"/>
      <c r="P381" s="578" t="s">
        <v>36</v>
      </c>
      <c r="Q381" s="579"/>
      <c r="R381" s="579"/>
      <c r="S381" s="579"/>
      <c r="T381" s="579"/>
      <c r="U381" s="579"/>
      <c r="V381" s="579"/>
      <c r="W381" s="579"/>
      <c r="X381" s="579"/>
      <c r="Y381" s="200">
        <f t="shared" si="343"/>
        <v>0</v>
      </c>
      <c r="Z381" s="293">
        <f>SUM(Z370:Z380)</f>
        <v>0</v>
      </c>
      <c r="AA381" s="293">
        <f t="shared" ref="AA381" si="350">SUM(AA370:AA380)</f>
        <v>0</v>
      </c>
      <c r="AB381" s="293">
        <f>SUM(AB370:AB380)</f>
        <v>0</v>
      </c>
      <c r="AC381" s="293">
        <f t="shared" ref="AC381:AD381" si="351">SUM(AC370:AC380)</f>
        <v>0</v>
      </c>
      <c r="AD381" s="294">
        <f t="shared" si="351"/>
        <v>0</v>
      </c>
      <c r="AE381" s="223"/>
      <c r="AG381" s="578" t="s">
        <v>36</v>
      </c>
      <c r="AH381" s="579"/>
      <c r="AI381" s="579"/>
      <c r="AJ381" s="579"/>
      <c r="AK381" s="579"/>
      <c r="AL381" s="579"/>
      <c r="AM381" s="579"/>
      <c r="AN381" s="579"/>
      <c r="AO381" s="579"/>
      <c r="AP381" s="306">
        <f t="shared" si="346"/>
        <v>0</v>
      </c>
      <c r="AQ381" s="275">
        <f>SUM(AQ370:AQ380)</f>
        <v>0</v>
      </c>
      <c r="AR381" s="275">
        <f t="shared" ref="AR381:AU381" si="352">SUM(AR370:AR380)</f>
        <v>0</v>
      </c>
      <c r="AS381" s="275">
        <f t="shared" si="352"/>
        <v>0</v>
      </c>
      <c r="AT381" s="275">
        <f t="shared" si="352"/>
        <v>0</v>
      </c>
      <c r="AU381" s="276">
        <f t="shared" si="352"/>
        <v>0</v>
      </c>
    </row>
    <row r="382" spans="1:134" s="358" customFormat="1" ht="3.75" customHeight="1" x14ac:dyDescent="0.35">
      <c r="B382" s="281"/>
      <c r="C382" s="284"/>
      <c r="D382" s="284"/>
      <c r="E382" s="284"/>
      <c r="F382" s="284"/>
      <c r="G382" s="284"/>
      <c r="H382" s="284"/>
      <c r="I382" s="284"/>
      <c r="J382" s="283"/>
      <c r="K382" s="283"/>
      <c r="L382" s="283"/>
      <c r="M382" s="246"/>
      <c r="N382" s="223"/>
      <c r="Q382" s="281"/>
      <c r="R382" s="284"/>
      <c r="S382" s="284"/>
      <c r="T382" s="284"/>
      <c r="U382" s="284"/>
      <c r="V382" s="284"/>
      <c r="W382" s="284"/>
      <c r="X382" s="284"/>
      <c r="Y382" s="304"/>
      <c r="Z382" s="283"/>
      <c r="AA382" s="283"/>
      <c r="AB382" s="283"/>
      <c r="AC382" s="246"/>
      <c r="AD382" s="246"/>
      <c r="AE382" s="223"/>
      <c r="AH382" s="281"/>
      <c r="AI382" s="284"/>
      <c r="AJ382" s="284"/>
      <c r="AK382" s="284"/>
      <c r="AL382" s="284"/>
      <c r="AM382" s="284"/>
      <c r="AN382" s="284"/>
      <c r="AO382" s="284"/>
      <c r="AP382" s="304"/>
      <c r="AQ382" s="283"/>
      <c r="AR382" s="283"/>
      <c r="AS382" s="283"/>
      <c r="AT382" s="246"/>
      <c r="AU382" s="246"/>
      <c r="AW382" s="357"/>
      <c r="AX382" s="357"/>
      <c r="AY382" s="357"/>
      <c r="AZ382" s="357"/>
      <c r="BA382" s="357"/>
      <c r="BB382" s="357"/>
      <c r="BC382" s="357"/>
      <c r="BD382" s="357"/>
      <c r="BE382" s="357"/>
      <c r="BF382" s="357"/>
      <c r="BG382" s="357"/>
      <c r="BH382" s="357"/>
      <c r="BI382" s="357"/>
      <c r="BJ382" s="357"/>
      <c r="BK382" s="357"/>
      <c r="BL382" s="357"/>
      <c r="BM382" s="357"/>
      <c r="BN382" s="357"/>
      <c r="BO382" s="357"/>
      <c r="BP382" s="357"/>
      <c r="BQ382" s="357"/>
      <c r="BR382" s="357"/>
      <c r="BS382" s="357"/>
      <c r="BT382" s="357"/>
      <c r="BU382" s="357"/>
      <c r="BV382" s="357"/>
      <c r="BW382" s="357"/>
      <c r="BX382" s="357"/>
      <c r="BY382" s="357"/>
      <c r="BZ382" s="357"/>
      <c r="CA382" s="357"/>
      <c r="CB382" s="357"/>
      <c r="CC382" s="357"/>
      <c r="CD382" s="357"/>
      <c r="CE382" s="357"/>
      <c r="CF382" s="357"/>
      <c r="CG382" s="357"/>
      <c r="CH382" s="357"/>
      <c r="CI382" s="357"/>
      <c r="CJ382" s="357"/>
      <c r="CK382" s="357"/>
      <c r="CL382" s="357"/>
      <c r="CM382" s="357"/>
      <c r="CN382" s="357"/>
      <c r="CO382" s="357"/>
      <c r="CP382" s="357"/>
      <c r="CQ382" s="357"/>
      <c r="CR382" s="357"/>
      <c r="CS382" s="357"/>
      <c r="CT382" s="357"/>
      <c r="CU382" s="357"/>
      <c r="CV382" s="357"/>
      <c r="CW382" s="357"/>
      <c r="CX382" s="357"/>
      <c r="CY382" s="357"/>
      <c r="CZ382" s="357"/>
      <c r="DA382" s="357"/>
      <c r="DB382" s="357"/>
      <c r="DC382" s="357"/>
      <c r="DD382" s="357"/>
      <c r="DE382" s="357"/>
      <c r="DF382" s="357"/>
      <c r="DG382" s="357"/>
      <c r="DH382" s="357"/>
      <c r="DI382" s="357"/>
      <c r="DJ382" s="357"/>
      <c r="DK382" s="357"/>
      <c r="DL382" s="357"/>
      <c r="DM382" s="357"/>
      <c r="DN382" s="357"/>
      <c r="DO382" s="357"/>
      <c r="DP382" s="357"/>
      <c r="DQ382" s="357"/>
      <c r="DR382" s="357"/>
      <c r="DS382" s="357"/>
      <c r="DT382" s="357"/>
      <c r="DU382" s="357"/>
      <c r="DV382" s="357"/>
      <c r="DW382" s="357"/>
      <c r="DX382" s="357"/>
      <c r="DY382" s="357"/>
      <c r="DZ382" s="357"/>
      <c r="EA382" s="357"/>
      <c r="EB382" s="357"/>
      <c r="EC382" s="357"/>
      <c r="ED382" s="357"/>
    </row>
    <row r="383" spans="1:134" ht="3.75" customHeight="1" thickBot="1" x14ac:dyDescent="0.4">
      <c r="A383" s="242"/>
      <c r="B383" s="242"/>
      <c r="C383" s="242"/>
      <c r="D383" s="242"/>
      <c r="E383" s="242"/>
      <c r="F383" s="242"/>
      <c r="G383" s="242"/>
      <c r="H383" s="242"/>
      <c r="I383" s="413"/>
      <c r="J383" s="246"/>
      <c r="K383" s="246"/>
      <c r="L383" s="246"/>
      <c r="M383" s="246"/>
      <c r="N383" s="223"/>
      <c r="P383" s="242"/>
      <c r="Q383" s="242"/>
      <c r="R383" s="242"/>
      <c r="S383" s="242"/>
      <c r="T383" s="242"/>
      <c r="U383" s="242"/>
      <c r="V383" s="242"/>
      <c r="W383" s="242"/>
      <c r="X383" s="413"/>
      <c r="Y383" s="246"/>
      <c r="Z383" s="246"/>
      <c r="AA383" s="246"/>
      <c r="AB383" s="246"/>
      <c r="AC383" s="246"/>
      <c r="AD383" s="246"/>
      <c r="AE383" s="223"/>
      <c r="AG383" s="242"/>
      <c r="AH383" s="242"/>
      <c r="AI383" s="242"/>
      <c r="AJ383" s="242"/>
      <c r="AK383" s="242"/>
      <c r="AL383" s="242"/>
      <c r="AM383" s="242"/>
      <c r="AN383" s="242"/>
      <c r="AO383" s="413"/>
      <c r="AP383" s="246"/>
      <c r="AQ383" s="246"/>
      <c r="AR383" s="246"/>
      <c r="AS383" s="246"/>
      <c r="AT383" s="246"/>
      <c r="AU383" s="246"/>
    </row>
    <row r="384" spans="1:134" x14ac:dyDescent="0.35">
      <c r="A384" s="544" t="s">
        <v>189</v>
      </c>
      <c r="B384" s="545"/>
      <c r="C384" s="545"/>
      <c r="D384" s="545"/>
      <c r="E384" s="545"/>
      <c r="F384" s="545"/>
      <c r="G384" s="545"/>
      <c r="H384" s="545"/>
      <c r="I384" s="545"/>
      <c r="J384" s="244">
        <f>SUM(J381, J367, J361, H354)</f>
        <v>0</v>
      </c>
      <c r="K384" s="244">
        <f>SUM(K381, K367, K361, K354)</f>
        <v>0</v>
      </c>
      <c r="L384" s="244">
        <f>SUM(L381, L367, L361, L354)</f>
        <v>0</v>
      </c>
      <c r="M384" s="245">
        <f>SUM(J384:L384)</f>
        <v>0</v>
      </c>
      <c r="N384" s="223"/>
      <c r="P384" s="544" t="s">
        <v>182</v>
      </c>
      <c r="Q384" s="545"/>
      <c r="R384" s="545"/>
      <c r="S384" s="545"/>
      <c r="T384" s="545"/>
      <c r="U384" s="545"/>
      <c r="V384" s="545"/>
      <c r="W384" s="545"/>
      <c r="X384" s="545"/>
      <c r="Y384" s="199">
        <f t="shared" ref="Y384:Y385" si="353">AU304</f>
        <v>0</v>
      </c>
      <c r="Z384" s="300">
        <f>SUM(Z381, Z367, Z361, X354)</f>
        <v>0</v>
      </c>
      <c r="AA384" s="300">
        <f>SUM(AA381, AA367, AA361, AA354)</f>
        <v>0</v>
      </c>
      <c r="AB384" s="300">
        <f>SUM(AB381, AB367, AB361, AB354, )</f>
        <v>0</v>
      </c>
      <c r="AC384" s="300">
        <f t="shared" ref="AC384" si="354">SUM(Z384:AB384)</f>
        <v>0</v>
      </c>
      <c r="AD384" s="301">
        <f>M384-AC384</f>
        <v>0</v>
      </c>
      <c r="AE384" s="246"/>
      <c r="AG384" s="544" t="s">
        <v>182</v>
      </c>
      <c r="AH384" s="545"/>
      <c r="AI384" s="545"/>
      <c r="AJ384" s="545"/>
      <c r="AK384" s="545"/>
      <c r="AL384" s="545"/>
      <c r="AM384" s="545"/>
      <c r="AN384" s="545"/>
      <c r="AO384" s="545"/>
      <c r="AP384" s="205">
        <f t="shared" ref="AP384:AP385" si="355">AU304</f>
        <v>0</v>
      </c>
      <c r="AQ384" s="286">
        <f>SUM( AQ381, AQ367, AQ361, AO354)</f>
        <v>0</v>
      </c>
      <c r="AR384" s="286">
        <f>SUM( AR381, AR367, AR361, AR354)</f>
        <v>0</v>
      </c>
      <c r="AS384" s="286">
        <f>SUM(AS381, AS367, AS361, AS354, )</f>
        <v>0</v>
      </c>
      <c r="AT384" s="286">
        <f t="shared" ref="AT384" si="356">SUM(AQ384:AS384)</f>
        <v>0</v>
      </c>
      <c r="AU384" s="287">
        <f>IF($S$393&lt;&gt;0, AC384+AP384-AT384, M384+AP384-AT384)</f>
        <v>0</v>
      </c>
      <c r="AV384" s="246"/>
    </row>
    <row r="385" spans="1:134" ht="16" thickBot="1" x14ac:dyDescent="0.4">
      <c r="A385" s="540" t="s">
        <v>183</v>
      </c>
      <c r="B385" s="541"/>
      <c r="C385" s="541"/>
      <c r="D385" s="541"/>
      <c r="E385" s="541"/>
      <c r="F385" s="541"/>
      <c r="G385" s="541"/>
      <c r="H385" s="541"/>
      <c r="I385" s="541"/>
      <c r="J385" s="593">
        <f>SUM(K381, L381, K367, L367, K361, L361, K354, L354)</f>
        <v>0</v>
      </c>
      <c r="K385" s="593"/>
      <c r="L385" s="593"/>
      <c r="M385" s="594"/>
      <c r="N385" s="223"/>
      <c r="P385" s="540" t="s">
        <v>183</v>
      </c>
      <c r="Q385" s="541"/>
      <c r="R385" s="541"/>
      <c r="S385" s="541"/>
      <c r="T385" s="541"/>
      <c r="U385" s="541"/>
      <c r="V385" s="541"/>
      <c r="W385" s="541"/>
      <c r="X385" s="541"/>
      <c r="Y385" s="200">
        <f t="shared" si="353"/>
        <v>0</v>
      </c>
      <c r="Z385" s="588">
        <f>SUM(AA381, AB381, AA367, AB367, AA361, AB361, AA354, AB354)</f>
        <v>0</v>
      </c>
      <c r="AA385" s="588"/>
      <c r="AB385" s="588"/>
      <c r="AC385" s="588"/>
      <c r="AD385" s="330">
        <f>M385-Z385</f>
        <v>0</v>
      </c>
      <c r="AE385" s="223"/>
      <c r="AG385" s="540" t="s">
        <v>183</v>
      </c>
      <c r="AH385" s="541"/>
      <c r="AI385" s="541"/>
      <c r="AJ385" s="541"/>
      <c r="AK385" s="541"/>
      <c r="AL385" s="541"/>
      <c r="AM385" s="541"/>
      <c r="AN385" s="541"/>
      <c r="AO385" s="541"/>
      <c r="AP385" s="306">
        <f t="shared" si="355"/>
        <v>0</v>
      </c>
      <c r="AQ385" s="539">
        <f>SUM(AR381, AS381, AR367, AS367, AR361, AS361, AR354, AS354)</f>
        <v>0</v>
      </c>
      <c r="AR385" s="539"/>
      <c r="AS385" s="539"/>
      <c r="AT385" s="539"/>
      <c r="AU385" s="276">
        <f>IF($S$393&lt;&gt;0, AC385+AP385-AQ385, M385+AP385-AQ385)</f>
        <v>0</v>
      </c>
    </row>
    <row r="386" spans="1:134" s="224" customFormat="1" ht="16" thickBot="1" x14ac:dyDescent="0.4">
      <c r="A386" s="358"/>
      <c r="B386" s="413"/>
      <c r="C386" s="413"/>
      <c r="D386" s="413"/>
      <c r="E386" s="413"/>
      <c r="F386" s="413"/>
      <c r="G386" s="413"/>
      <c r="H386" s="413"/>
      <c r="I386" s="413"/>
      <c r="J386" s="258"/>
      <c r="K386" s="258"/>
      <c r="L386" s="258"/>
      <c r="M386" s="358"/>
      <c r="N386" s="223"/>
      <c r="O386" s="357"/>
      <c r="P386" s="358"/>
      <c r="Q386" s="413"/>
      <c r="R386" s="413"/>
      <c r="S386" s="413"/>
      <c r="T386" s="413"/>
      <c r="U386" s="413"/>
      <c r="V386" s="413"/>
      <c r="W386" s="413"/>
      <c r="X386" s="413"/>
      <c r="Y386" s="258"/>
      <c r="Z386" s="258"/>
      <c r="AA386" s="258"/>
      <c r="AB386" s="358"/>
      <c r="AC386" s="358"/>
      <c r="AD386" s="358"/>
      <c r="AE386" s="223"/>
      <c r="AF386" s="357"/>
      <c r="AG386" s="358"/>
      <c r="AH386" s="413"/>
      <c r="AI386" s="413"/>
      <c r="AJ386" s="413"/>
      <c r="AK386" s="413"/>
      <c r="AL386" s="413"/>
      <c r="AM386" s="413"/>
      <c r="AN386" s="413"/>
      <c r="AO386" s="413"/>
      <c r="AP386" s="258"/>
      <c r="AQ386" s="258"/>
      <c r="AR386" s="258"/>
      <c r="AS386" s="358"/>
      <c r="AT386" s="358"/>
      <c r="AU386" s="358"/>
      <c r="AV386" s="357"/>
      <c r="AW386" s="357"/>
      <c r="AX386" s="357"/>
      <c r="AY386" s="357"/>
      <c r="AZ386" s="357"/>
      <c r="BA386" s="357"/>
      <c r="BB386" s="357"/>
      <c r="BC386" s="357"/>
      <c r="BD386" s="357"/>
      <c r="BE386" s="357"/>
      <c r="BF386" s="357"/>
      <c r="BG386" s="357"/>
      <c r="BH386" s="357"/>
      <c r="BI386" s="357"/>
      <c r="BJ386" s="357"/>
      <c r="BK386" s="357"/>
      <c r="BL386" s="357"/>
      <c r="BM386" s="357"/>
      <c r="BN386" s="357"/>
      <c r="BO386" s="357"/>
      <c r="BP386" s="357"/>
      <c r="BQ386" s="357"/>
      <c r="BR386" s="357"/>
      <c r="BS386" s="357"/>
      <c r="BT386" s="357"/>
      <c r="BU386" s="357"/>
      <c r="BV386" s="357"/>
      <c r="BW386" s="357"/>
      <c r="BX386" s="357"/>
      <c r="BY386" s="357"/>
      <c r="BZ386" s="357"/>
      <c r="CA386" s="357"/>
      <c r="CB386" s="357"/>
      <c r="CC386" s="357"/>
      <c r="CD386" s="357"/>
      <c r="CE386" s="357"/>
      <c r="CF386" s="357"/>
      <c r="CG386" s="357"/>
      <c r="CH386" s="357"/>
      <c r="CI386" s="357"/>
      <c r="CJ386" s="357"/>
      <c r="CK386" s="357"/>
      <c r="CL386" s="357"/>
      <c r="CM386" s="357"/>
      <c r="CN386" s="357"/>
      <c r="CO386" s="357"/>
      <c r="CP386" s="357"/>
      <c r="CQ386" s="357"/>
      <c r="CR386" s="357"/>
      <c r="CS386" s="357"/>
      <c r="CT386" s="357"/>
      <c r="CU386" s="357"/>
      <c r="CV386" s="357"/>
      <c r="CW386" s="357"/>
      <c r="CX386" s="357"/>
      <c r="CY386" s="357"/>
      <c r="CZ386" s="357"/>
      <c r="DA386" s="357"/>
      <c r="DB386" s="357"/>
      <c r="DC386" s="357"/>
      <c r="DD386" s="357"/>
      <c r="DE386" s="357"/>
      <c r="DF386" s="357"/>
      <c r="DG386" s="357"/>
      <c r="DH386" s="357"/>
      <c r="DI386" s="357"/>
      <c r="DJ386" s="357"/>
      <c r="DK386" s="357"/>
      <c r="DL386" s="357"/>
      <c r="DM386" s="357"/>
      <c r="DN386" s="357"/>
      <c r="DO386" s="357"/>
      <c r="DP386" s="357"/>
      <c r="DQ386" s="357"/>
      <c r="DR386" s="357"/>
      <c r="DS386" s="357"/>
      <c r="DT386" s="357"/>
      <c r="DU386" s="357"/>
      <c r="DV386" s="357"/>
      <c r="DW386" s="357"/>
      <c r="DX386" s="357"/>
      <c r="DY386" s="357"/>
      <c r="DZ386" s="357"/>
      <c r="EA386" s="357"/>
      <c r="EB386" s="357"/>
      <c r="EC386" s="357"/>
      <c r="ED386" s="357"/>
    </row>
    <row r="387" spans="1:134" s="242" customFormat="1" x14ac:dyDescent="0.35">
      <c r="A387" s="502" t="s">
        <v>100</v>
      </c>
      <c r="B387" s="503"/>
      <c r="C387" s="503"/>
      <c r="D387" s="503"/>
      <c r="E387" s="503"/>
      <c r="F387" s="503"/>
      <c r="G387" s="503"/>
      <c r="H387" s="503"/>
      <c r="I387" s="503"/>
      <c r="J387" s="425" t="s">
        <v>17</v>
      </c>
      <c r="K387" s="542" t="s">
        <v>4</v>
      </c>
      <c r="L387" s="542"/>
      <c r="M387" s="418" t="s">
        <v>49</v>
      </c>
      <c r="N387" s="261"/>
      <c r="P387" s="502" t="s">
        <v>100</v>
      </c>
      <c r="Q387" s="503"/>
      <c r="R387" s="503"/>
      <c r="S387" s="503"/>
      <c r="T387" s="503"/>
      <c r="U387" s="503"/>
      <c r="V387" s="503"/>
      <c r="W387" s="503"/>
      <c r="X387" s="503"/>
      <c r="Y387" s="414" t="s">
        <v>263</v>
      </c>
      <c r="Z387" s="425" t="s">
        <v>77</v>
      </c>
      <c r="AA387" s="542" t="s">
        <v>4</v>
      </c>
      <c r="AB387" s="542"/>
      <c r="AC387" s="414" t="s">
        <v>18</v>
      </c>
      <c r="AD387" s="268" t="s">
        <v>114</v>
      </c>
      <c r="AE387" s="261"/>
      <c r="AG387" s="502" t="s">
        <v>100</v>
      </c>
      <c r="AH387" s="503"/>
      <c r="AI387" s="503"/>
      <c r="AJ387" s="503"/>
      <c r="AK387" s="503"/>
      <c r="AL387" s="503"/>
      <c r="AM387" s="503"/>
      <c r="AN387" s="503"/>
      <c r="AO387" s="503"/>
      <c r="AP387" s="414" t="s">
        <v>263</v>
      </c>
      <c r="AQ387" s="425" t="s">
        <v>212</v>
      </c>
      <c r="AR387" s="542" t="s">
        <v>4</v>
      </c>
      <c r="AS387" s="542"/>
      <c r="AT387" s="414" t="s">
        <v>214</v>
      </c>
      <c r="AU387" s="268" t="s">
        <v>266</v>
      </c>
      <c r="AW387" s="357"/>
      <c r="AX387" s="357"/>
      <c r="AY387" s="357"/>
      <c r="AZ387" s="357"/>
      <c r="BA387" s="357"/>
      <c r="BB387" s="357"/>
      <c r="BC387" s="357"/>
      <c r="BD387" s="357"/>
      <c r="BE387" s="357"/>
      <c r="BF387" s="357"/>
      <c r="BG387" s="357"/>
      <c r="BH387" s="357"/>
      <c r="BI387" s="357"/>
      <c r="BJ387" s="357"/>
      <c r="BK387" s="357"/>
      <c r="BL387" s="357"/>
      <c r="BM387" s="357"/>
      <c r="BN387" s="357"/>
      <c r="BO387" s="357"/>
      <c r="BP387" s="357"/>
      <c r="BQ387" s="357"/>
      <c r="BR387" s="357"/>
      <c r="BS387" s="357"/>
      <c r="BT387" s="357"/>
      <c r="BU387" s="357"/>
      <c r="BV387" s="357"/>
      <c r="BW387" s="357"/>
      <c r="BX387" s="357"/>
      <c r="BY387" s="357"/>
      <c r="BZ387" s="357"/>
      <c r="CA387" s="357"/>
      <c r="CB387" s="357"/>
      <c r="CC387" s="357"/>
      <c r="CD387" s="357"/>
      <c r="CE387" s="357"/>
      <c r="CF387" s="357"/>
      <c r="CG387" s="357"/>
      <c r="CH387" s="357"/>
      <c r="CI387" s="357"/>
      <c r="CJ387" s="357"/>
      <c r="CK387" s="357"/>
      <c r="CL387" s="357"/>
      <c r="CM387" s="357"/>
      <c r="CN387" s="357"/>
      <c r="CO387" s="357"/>
      <c r="CP387" s="357"/>
      <c r="CQ387" s="357"/>
      <c r="CR387" s="357"/>
      <c r="CS387" s="357"/>
      <c r="CT387" s="357"/>
      <c r="CU387" s="357"/>
      <c r="CV387" s="357"/>
      <c r="CW387" s="357"/>
      <c r="CX387" s="357"/>
      <c r="CY387" s="357"/>
      <c r="CZ387" s="357"/>
      <c r="DA387" s="357"/>
      <c r="DB387" s="357"/>
      <c r="DC387" s="357"/>
      <c r="DD387" s="357"/>
      <c r="DE387" s="357"/>
      <c r="DF387" s="357"/>
      <c r="DG387" s="357"/>
      <c r="DH387" s="357"/>
      <c r="DI387" s="357"/>
      <c r="DJ387" s="357"/>
      <c r="DK387" s="357"/>
      <c r="DL387" s="357"/>
      <c r="DM387" s="357"/>
      <c r="DN387" s="357"/>
      <c r="DO387" s="357"/>
      <c r="DP387" s="357"/>
      <c r="DQ387" s="357"/>
      <c r="DR387" s="357"/>
      <c r="DS387" s="357"/>
      <c r="DT387" s="357"/>
      <c r="DU387" s="357"/>
      <c r="DV387" s="357"/>
      <c r="DW387" s="357"/>
      <c r="DX387" s="357"/>
      <c r="DY387" s="357"/>
      <c r="DZ387" s="357"/>
      <c r="EA387" s="357"/>
      <c r="EB387" s="357"/>
      <c r="EC387" s="357"/>
      <c r="ED387" s="357"/>
    </row>
    <row r="388" spans="1:134" ht="16" thickBot="1" x14ac:dyDescent="0.4">
      <c r="A388" s="540" t="s">
        <v>37</v>
      </c>
      <c r="B388" s="541"/>
      <c r="C388" s="541"/>
      <c r="D388" s="541"/>
      <c r="E388" s="541"/>
      <c r="F388" s="541"/>
      <c r="G388" s="541"/>
      <c r="H388" s="541"/>
      <c r="I388" s="541"/>
      <c r="J388" s="243">
        <f>(SUM(J381, J367, J361, H354))*'Cumulative Budget'!$G$36</f>
        <v>0</v>
      </c>
      <c r="K388" s="593">
        <f>(SUM(K381, L381, K367, L367, K361, L361, K354, L354))*'Cumulative Budget'!$G$36</f>
        <v>0</v>
      </c>
      <c r="L388" s="593"/>
      <c r="M388" s="237">
        <f t="shared" ref="M388" si="357">SUM(J388:L388)</f>
        <v>0</v>
      </c>
      <c r="N388" s="223"/>
      <c r="P388" s="540" t="s">
        <v>37</v>
      </c>
      <c r="Q388" s="541"/>
      <c r="R388" s="541"/>
      <c r="S388" s="541"/>
      <c r="T388" s="541"/>
      <c r="U388" s="541"/>
      <c r="V388" s="541"/>
      <c r="W388" s="541"/>
      <c r="X388" s="541"/>
      <c r="Y388" s="200">
        <f t="shared" ref="Y388" si="358">AU308</f>
        <v>0</v>
      </c>
      <c r="Z388" s="302">
        <f>(SUM(Z381, Z367, Z361, X354))*'Cumulative Budget'!$G$36</f>
        <v>0</v>
      </c>
      <c r="AA388" s="588">
        <f>(SUM(AA381, AB381, AA367, AB367, AA361, AB361, AA354, AB354))*'Cumulative Budget'!$G$36</f>
        <v>0</v>
      </c>
      <c r="AB388" s="588"/>
      <c r="AC388" s="293">
        <f t="shared" ref="AC388" si="359">SUM(Z388:AB388)</f>
        <v>0</v>
      </c>
      <c r="AD388" s="294">
        <f t="shared" ref="AD388" si="360">M388-AC388</f>
        <v>0</v>
      </c>
      <c r="AE388" s="223"/>
      <c r="AG388" s="540" t="s">
        <v>37</v>
      </c>
      <c r="AH388" s="541"/>
      <c r="AI388" s="541"/>
      <c r="AJ388" s="541"/>
      <c r="AK388" s="541"/>
      <c r="AL388" s="541"/>
      <c r="AM388" s="541"/>
      <c r="AN388" s="541"/>
      <c r="AO388" s="541"/>
      <c r="AP388" s="306">
        <f t="shared" ref="AP388:AP390" si="361">AU308</f>
        <v>0</v>
      </c>
      <c r="AQ388" s="443">
        <v>0</v>
      </c>
      <c r="AR388" s="563">
        <v>0</v>
      </c>
      <c r="AS388" s="563"/>
      <c r="AT388" s="275">
        <f>SUM(AQ388:AS388)</f>
        <v>0</v>
      </c>
      <c r="AU388" s="276">
        <f>IF($S$393&lt;&gt;0, AC388+AP388-AT388, M388+AP388-AT388)</f>
        <v>0</v>
      </c>
    </row>
    <row r="389" spans="1:134" s="358" customFormat="1" ht="16" thickBot="1" x14ac:dyDescent="0.4">
      <c r="A389" s="359" t="s">
        <v>99</v>
      </c>
      <c r="B389" s="359"/>
      <c r="J389" s="233"/>
      <c r="K389" s="233"/>
      <c r="L389" s="233"/>
      <c r="M389" s="233"/>
      <c r="N389" s="223"/>
      <c r="O389" s="357"/>
      <c r="P389" s="359" t="s">
        <v>99</v>
      </c>
      <c r="Q389" s="359"/>
      <c r="Z389" s="233"/>
      <c r="AA389" s="233"/>
      <c r="AB389" s="233"/>
      <c r="AC389" s="233"/>
      <c r="AD389" s="233"/>
      <c r="AE389" s="223"/>
      <c r="AG389" s="359" t="s">
        <v>99</v>
      </c>
      <c r="AH389" s="359"/>
      <c r="AQ389" s="233"/>
      <c r="AR389" s="233"/>
      <c r="AS389" s="233"/>
      <c r="AT389" s="233"/>
      <c r="AU389" s="233"/>
      <c r="AV389" s="357"/>
      <c r="AW389" s="357"/>
      <c r="AX389" s="357"/>
      <c r="AY389" s="357"/>
      <c r="AZ389" s="357"/>
      <c r="BA389" s="357"/>
      <c r="BB389" s="357"/>
      <c r="BC389" s="357"/>
      <c r="BD389" s="357"/>
      <c r="BE389" s="357"/>
      <c r="BF389" s="357"/>
      <c r="BG389" s="357"/>
      <c r="BH389" s="357"/>
      <c r="BI389" s="357"/>
      <c r="BJ389" s="357"/>
      <c r="BK389" s="357"/>
      <c r="BL389" s="357"/>
      <c r="BM389" s="357"/>
      <c r="BN389" s="357"/>
      <c r="BO389" s="357"/>
      <c r="BP389" s="357"/>
      <c r="BQ389" s="357"/>
      <c r="BR389" s="357"/>
      <c r="BS389" s="357"/>
      <c r="BT389" s="357"/>
      <c r="BU389" s="357"/>
      <c r="BV389" s="357"/>
      <c r="BW389" s="357"/>
      <c r="BX389" s="357"/>
      <c r="BY389" s="357"/>
      <c r="BZ389" s="357"/>
      <c r="CA389" s="357"/>
      <c r="CB389" s="357"/>
      <c r="CC389" s="357"/>
      <c r="CD389" s="357"/>
      <c r="CE389" s="357"/>
      <c r="CF389" s="357"/>
      <c r="CG389" s="357"/>
      <c r="CH389" s="357"/>
      <c r="CI389" s="357"/>
      <c r="CJ389" s="357"/>
      <c r="CK389" s="357"/>
      <c r="CL389" s="357"/>
      <c r="CM389" s="357"/>
      <c r="CN389" s="357"/>
      <c r="CO389" s="357"/>
      <c r="CP389" s="357"/>
      <c r="CQ389" s="357"/>
      <c r="CR389" s="357"/>
      <c r="CS389" s="357"/>
      <c r="CT389" s="357"/>
      <c r="CU389" s="357"/>
      <c r="CV389" s="357"/>
      <c r="CW389" s="357"/>
      <c r="CX389" s="357"/>
      <c r="CY389" s="357"/>
      <c r="CZ389" s="357"/>
      <c r="DA389" s="357"/>
      <c r="DB389" s="357"/>
      <c r="DC389" s="357"/>
      <c r="DD389" s="357"/>
      <c r="DE389" s="357"/>
      <c r="DF389" s="357"/>
      <c r="DG389" s="357"/>
      <c r="DH389" s="357"/>
      <c r="DI389" s="357"/>
      <c r="DJ389" s="357"/>
      <c r="DK389" s="357"/>
      <c r="DL389" s="357"/>
      <c r="DM389" s="357"/>
      <c r="DN389" s="357"/>
      <c r="DO389" s="357"/>
      <c r="DP389" s="357"/>
      <c r="DQ389" s="357"/>
      <c r="DR389" s="357"/>
      <c r="DS389" s="357"/>
      <c r="DT389" s="357"/>
      <c r="DU389" s="357"/>
      <c r="DV389" s="357"/>
      <c r="DW389" s="357"/>
      <c r="DX389" s="357"/>
      <c r="DY389" s="357"/>
      <c r="DZ389" s="357"/>
      <c r="EA389" s="357"/>
      <c r="EB389" s="357"/>
      <c r="EC389" s="357"/>
      <c r="ED389" s="357"/>
    </row>
    <row r="390" spans="1:134" s="331" customFormat="1" ht="16" thickBot="1" x14ac:dyDescent="0.4">
      <c r="A390" s="621" t="s">
        <v>101</v>
      </c>
      <c r="B390" s="622"/>
      <c r="C390" s="622"/>
      <c r="D390" s="622"/>
      <c r="E390" s="622"/>
      <c r="F390" s="622"/>
      <c r="G390" s="622"/>
      <c r="H390" s="622"/>
      <c r="I390" s="622"/>
      <c r="J390" s="239">
        <f xml:space="preserve"> SUM(J388, J381, J367, J361, H354)</f>
        <v>0</v>
      </c>
      <c r="K390" s="211">
        <f xml:space="preserve"> SUM(K388, K381, K367, K361, K354)</f>
        <v>0</v>
      </c>
      <c r="L390" s="239">
        <f xml:space="preserve"> SUM(L381, L367, L361, L354)</f>
        <v>0</v>
      </c>
      <c r="M390" s="240">
        <f>SUM(J390:L390)</f>
        <v>0</v>
      </c>
      <c r="N390" s="246"/>
      <c r="P390" s="589" t="s">
        <v>101</v>
      </c>
      <c r="Q390" s="590"/>
      <c r="R390" s="590"/>
      <c r="S390" s="590"/>
      <c r="T390" s="590"/>
      <c r="U390" s="590"/>
      <c r="V390" s="590"/>
      <c r="W390" s="590"/>
      <c r="X390" s="590"/>
      <c r="Y390" s="201">
        <f t="shared" ref="Y390" si="362">AU310</f>
        <v>0</v>
      </c>
      <c r="Z390" s="303">
        <f xml:space="preserve"> SUM(Z388, Z381, Z367, Z361, X354)</f>
        <v>0</v>
      </c>
      <c r="AA390" s="212">
        <f xml:space="preserve"> SUM(AA388, AA381, AA367, AA361, AA354)</f>
        <v>0</v>
      </c>
      <c r="AB390" s="303">
        <f xml:space="preserve"> SUM(AB381, AB367, AB361, AB354)</f>
        <v>0</v>
      </c>
      <c r="AC390" s="297">
        <f>SUM(Z390:AB390)</f>
        <v>0</v>
      </c>
      <c r="AD390" s="298">
        <f t="shared" ref="AD390" si="363">M390-AC390</f>
        <v>0</v>
      </c>
      <c r="AE390" s="246"/>
      <c r="AG390" s="564" t="s">
        <v>101</v>
      </c>
      <c r="AH390" s="565"/>
      <c r="AI390" s="565"/>
      <c r="AJ390" s="565"/>
      <c r="AK390" s="565"/>
      <c r="AL390" s="565"/>
      <c r="AM390" s="565"/>
      <c r="AN390" s="565"/>
      <c r="AO390" s="565"/>
      <c r="AP390" s="206">
        <f t="shared" si="361"/>
        <v>0</v>
      </c>
      <c r="AQ390" s="288">
        <f xml:space="preserve"> SUM(AQ388, AQ381, AQ367, AQ361, AO354)</f>
        <v>0</v>
      </c>
      <c r="AR390" s="213">
        <f xml:space="preserve"> SUM(AR388, AR381, AR367, AR361, AR354)</f>
        <v>0</v>
      </c>
      <c r="AS390" s="288">
        <f xml:space="preserve"> SUM(AS381, AS367, AS361, AS354)</f>
        <v>0</v>
      </c>
      <c r="AT390" s="279">
        <f>SUM(AQ390:AS390)</f>
        <v>0</v>
      </c>
      <c r="AU390" s="280">
        <f>IF($S$393&lt;&gt;0, AC390+AP390-AT390, M390+AP390-AT390)</f>
        <v>0</v>
      </c>
    </row>
    <row r="391" spans="1:134" x14ac:dyDescent="0.35">
      <c r="F391" s="357"/>
      <c r="G391" s="357"/>
      <c r="N391" s="223"/>
    </row>
    <row r="392" spans="1:134" ht="16" thickBot="1" x14ac:dyDescent="0.4">
      <c r="F392" s="357"/>
      <c r="G392" s="357"/>
      <c r="P392" s="270"/>
      <c r="Q392" s="270"/>
      <c r="R392" s="270"/>
      <c r="S392" s="270"/>
      <c r="T392" s="270"/>
      <c r="U392" s="270"/>
      <c r="V392" s="270"/>
      <c r="AG392" s="270"/>
      <c r="AH392" s="270"/>
      <c r="AI392" s="270"/>
      <c r="AJ392" s="270"/>
      <c r="AK392" s="270"/>
      <c r="AL392" s="270"/>
      <c r="AM392" s="270"/>
    </row>
    <row r="393" spans="1:134" x14ac:dyDescent="0.35">
      <c r="B393" s="576" t="s">
        <v>242</v>
      </c>
      <c r="C393" s="577"/>
      <c r="D393" s="264">
        <f>J390</f>
        <v>0</v>
      </c>
      <c r="F393" s="357"/>
      <c r="G393" s="357"/>
      <c r="O393" s="309"/>
      <c r="P393" s="583" t="s">
        <v>242</v>
      </c>
      <c r="Q393" s="584"/>
      <c r="R393" s="584"/>
      <c r="S393" s="202">
        <f>Z390</f>
        <v>0</v>
      </c>
      <c r="T393" s="584" t="s">
        <v>104</v>
      </c>
      <c r="U393" s="584"/>
      <c r="V393" s="160">
        <f>D393-S393</f>
        <v>0</v>
      </c>
      <c r="W393" s="430"/>
      <c r="X393" s="601"/>
      <c r="Y393" s="601"/>
      <c r="Z393" s="430"/>
      <c r="AA393" s="430"/>
      <c r="AF393" s="309"/>
      <c r="AG393" s="609" t="s">
        <v>191</v>
      </c>
      <c r="AH393" s="554"/>
      <c r="AI393" s="605">
        <f>AQ390</f>
        <v>0</v>
      </c>
      <c r="AJ393" s="605"/>
      <c r="AK393" s="554" t="s">
        <v>196</v>
      </c>
      <c r="AL393" s="554"/>
      <c r="AM393" s="287">
        <f>IF($S$73&lt;&gt;0, S393+'Year 1'!AM449-AI393, D393+'Year 1'!AM449-AI393)</f>
        <v>0</v>
      </c>
      <c r="AO393" s="315" t="s">
        <v>89</v>
      </c>
      <c r="AP393" s="556"/>
      <c r="AQ393" s="556"/>
      <c r="AR393" s="556" t="s">
        <v>90</v>
      </c>
      <c r="AS393" s="612"/>
    </row>
    <row r="394" spans="1:134" x14ac:dyDescent="0.35">
      <c r="B394" s="535" t="s">
        <v>243</v>
      </c>
      <c r="C394" s="536"/>
      <c r="D394" s="390">
        <f>K390</f>
        <v>0</v>
      </c>
      <c r="F394" s="357"/>
      <c r="G394" s="357"/>
      <c r="O394" s="309"/>
      <c r="P394" s="585" t="s">
        <v>243</v>
      </c>
      <c r="Q394" s="586"/>
      <c r="R394" s="586"/>
      <c r="S394" s="189">
        <f>AA390</f>
        <v>0</v>
      </c>
      <c r="T394" s="586" t="s">
        <v>105</v>
      </c>
      <c r="U394" s="586"/>
      <c r="V394" s="161">
        <f>D394-S394</f>
        <v>0</v>
      </c>
      <c r="W394" s="430"/>
      <c r="X394" s="604"/>
      <c r="Y394" s="604"/>
      <c r="Z394" s="604"/>
      <c r="AA394" s="604"/>
      <c r="AF394" s="309"/>
      <c r="AG394" s="549" t="s">
        <v>192</v>
      </c>
      <c r="AH394" s="550"/>
      <c r="AI394" s="606">
        <f>AR390</f>
        <v>0</v>
      </c>
      <c r="AJ394" s="606"/>
      <c r="AK394" s="550" t="s">
        <v>197</v>
      </c>
      <c r="AL394" s="550"/>
      <c r="AM394" s="278">
        <f>IF($S$73&lt;&gt;0, S394+'Year 1'!AM450-AI394, D394+'Year 1'!AM450-AI394)</f>
        <v>0</v>
      </c>
      <c r="AO394" s="314" t="s">
        <v>91</v>
      </c>
      <c r="AP394" s="532"/>
      <c r="AQ394" s="532"/>
      <c r="AR394" s="532"/>
      <c r="AS394" s="562"/>
    </row>
    <row r="395" spans="1:134" ht="16" thickBot="1" x14ac:dyDescent="0.4">
      <c r="B395" s="535" t="s">
        <v>139</v>
      </c>
      <c r="C395" s="536"/>
      <c r="D395" s="265">
        <f>L390</f>
        <v>0</v>
      </c>
      <c r="F395" s="357"/>
      <c r="G395" s="357"/>
      <c r="O395" s="309"/>
      <c r="P395" s="585" t="s">
        <v>139</v>
      </c>
      <c r="Q395" s="586"/>
      <c r="R395" s="586"/>
      <c r="S395" s="189">
        <f>AB390</f>
        <v>0</v>
      </c>
      <c r="T395" s="586" t="s">
        <v>106</v>
      </c>
      <c r="U395" s="586"/>
      <c r="V395" s="161">
        <f>D395-S395</f>
        <v>0</v>
      </c>
      <c r="W395" s="430"/>
      <c r="X395" s="601"/>
      <c r="Y395" s="601"/>
      <c r="Z395" s="430"/>
      <c r="AA395" s="430"/>
      <c r="AF395" s="309"/>
      <c r="AG395" s="549" t="s">
        <v>193</v>
      </c>
      <c r="AH395" s="550"/>
      <c r="AI395" s="606">
        <f>AS390</f>
        <v>0</v>
      </c>
      <c r="AJ395" s="606"/>
      <c r="AK395" s="550" t="s">
        <v>198</v>
      </c>
      <c r="AL395" s="550"/>
      <c r="AM395" s="278">
        <f>IF($S$73&lt;&gt;0, S395+'Year 1'!AM451-AI395, D395+'Year 1'!AM451-AI395)</f>
        <v>0</v>
      </c>
      <c r="AO395" s="318" t="s">
        <v>92</v>
      </c>
      <c r="AP395" s="557"/>
      <c r="AQ395" s="557"/>
      <c r="AR395" s="557" t="s">
        <v>90</v>
      </c>
      <c r="AS395" s="613"/>
    </row>
    <row r="396" spans="1:134" ht="16" thickBot="1" x14ac:dyDescent="0.4">
      <c r="B396" s="535" t="s">
        <v>244</v>
      </c>
      <c r="C396" s="536"/>
      <c r="D396" s="390">
        <f>K390+L390</f>
        <v>0</v>
      </c>
      <c r="F396" s="357"/>
      <c r="G396" s="357"/>
      <c r="O396" s="309"/>
      <c r="P396" s="585" t="s">
        <v>244</v>
      </c>
      <c r="Q396" s="586"/>
      <c r="R396" s="586"/>
      <c r="S396" s="189">
        <f>SUM(S394:S395)</f>
        <v>0</v>
      </c>
      <c r="T396" s="586" t="s">
        <v>107</v>
      </c>
      <c r="U396" s="586"/>
      <c r="V396" s="161">
        <f>D396-S396</f>
        <v>0</v>
      </c>
      <c r="W396" s="431"/>
      <c r="X396" s="431"/>
      <c r="Y396" s="431"/>
      <c r="Z396" s="431"/>
      <c r="AA396" s="431"/>
      <c r="AF396" s="309"/>
      <c r="AG396" s="549" t="s">
        <v>194</v>
      </c>
      <c r="AH396" s="550"/>
      <c r="AI396" s="606">
        <f>SUM(AI394:AI395)</f>
        <v>0</v>
      </c>
      <c r="AJ396" s="606"/>
      <c r="AK396" s="550" t="s">
        <v>200</v>
      </c>
      <c r="AL396" s="550"/>
      <c r="AM396" s="278">
        <f>IF($S$73&lt;&gt;0, S396+'Year 1'!AM452-AI396, D396+'Year 1'!AM452-AI396)</f>
        <v>0</v>
      </c>
      <c r="AO396" s="431"/>
      <c r="AP396" s="431"/>
      <c r="AQ396" s="431"/>
      <c r="AR396" s="431"/>
      <c r="AS396" s="431"/>
    </row>
    <row r="397" spans="1:134" ht="16" thickBot="1" x14ac:dyDescent="0.4">
      <c r="B397" s="535" t="s">
        <v>245</v>
      </c>
      <c r="C397" s="536"/>
      <c r="D397" s="265">
        <f>M390</f>
        <v>0</v>
      </c>
      <c r="F397" s="357"/>
      <c r="G397" s="357"/>
      <c r="O397" s="309"/>
      <c r="P397" s="585" t="s">
        <v>245</v>
      </c>
      <c r="Q397" s="586"/>
      <c r="R397" s="586"/>
      <c r="S397" s="189">
        <f>AC390</f>
        <v>0</v>
      </c>
      <c r="T397" s="580" t="s">
        <v>108</v>
      </c>
      <c r="U397" s="580"/>
      <c r="V397" s="352">
        <f>D397-S397</f>
        <v>0</v>
      </c>
      <c r="W397" s="602"/>
      <c r="X397" s="602"/>
      <c r="Y397" s="604"/>
      <c r="Z397" s="604"/>
      <c r="AA397" s="604"/>
      <c r="AB397" s="358"/>
      <c r="AC397" s="358"/>
      <c r="AD397" s="358"/>
      <c r="AF397" s="309"/>
      <c r="AG397" s="549" t="s">
        <v>278</v>
      </c>
      <c r="AH397" s="550"/>
      <c r="AI397" s="606">
        <f>AT390</f>
        <v>0</v>
      </c>
      <c r="AJ397" s="606"/>
      <c r="AK397" s="551" t="s">
        <v>279</v>
      </c>
      <c r="AL397" s="551"/>
      <c r="AM397" s="276">
        <f>IF($S$73&lt;&gt;0, S397+'Year 1'!AM453-AI397, D397+'Year 1'!AM453-AI397)</f>
        <v>0</v>
      </c>
      <c r="AO397" s="428" t="s">
        <v>93</v>
      </c>
      <c r="AP397" s="429"/>
      <c r="AQ397" s="630"/>
      <c r="AR397" s="630"/>
      <c r="AS397" s="631"/>
      <c r="AT397" s="358"/>
      <c r="AU397" s="358"/>
    </row>
    <row r="398" spans="1:134" x14ac:dyDescent="0.35">
      <c r="B398" s="535" t="s">
        <v>174</v>
      </c>
      <c r="C398" s="536"/>
      <c r="D398" s="324" t="e">
        <f>L390/K390</f>
        <v>#DIV/0!</v>
      </c>
      <c r="F398" s="357"/>
      <c r="G398" s="357"/>
      <c r="O398" s="309"/>
      <c r="P398" s="585" t="s">
        <v>174</v>
      </c>
      <c r="Q398" s="586"/>
      <c r="R398" s="586"/>
      <c r="S398" s="203" t="e">
        <f>S395/S394</f>
        <v>#DIV/0!</v>
      </c>
      <c r="T398" s="188"/>
      <c r="U398" s="188"/>
      <c r="V398" s="350"/>
      <c r="W398" s="358"/>
      <c r="X398" s="358"/>
      <c r="Y398" s="358"/>
      <c r="Z398" s="358"/>
      <c r="AA398" s="358"/>
      <c r="AF398" s="309"/>
      <c r="AG398" s="624" t="s">
        <v>208</v>
      </c>
      <c r="AH398" s="617"/>
      <c r="AI398" s="607" t="e">
        <f>AQ388/AQ390</f>
        <v>#DIV/0!</v>
      </c>
      <c r="AJ398" s="608"/>
      <c r="AO398" s="358"/>
      <c r="AP398" s="358"/>
      <c r="AQ398" s="358"/>
      <c r="AR398" s="358"/>
      <c r="AS398" s="358"/>
    </row>
    <row r="399" spans="1:134" ht="16" thickBot="1" x14ac:dyDescent="0.4">
      <c r="B399" s="537" t="s">
        <v>144</v>
      </c>
      <c r="C399" s="538"/>
      <c r="D399" s="266" t="e">
        <f>D402 &amp; D403 &amp; D404</f>
        <v>#DIV/0!</v>
      </c>
      <c r="F399" s="357"/>
      <c r="G399" s="357"/>
      <c r="O399" s="309"/>
      <c r="P399" s="638" t="s">
        <v>144</v>
      </c>
      <c r="Q399" s="580"/>
      <c r="R399" s="580"/>
      <c r="S399" s="204" t="e">
        <f>S402 &amp; S403 &amp; S404</f>
        <v>#DIV/0!</v>
      </c>
      <c r="T399" s="188"/>
      <c r="U399" s="188"/>
      <c r="V399" s="190"/>
      <c r="AF399" s="309"/>
      <c r="AG399" s="625" t="s">
        <v>209</v>
      </c>
      <c r="AH399" s="626"/>
      <c r="AI399" s="627" t="e">
        <f>AR388/(AR390+AS390)</f>
        <v>#DIV/0!</v>
      </c>
      <c r="AJ399" s="628"/>
    </row>
    <row r="400" spans="1:134" x14ac:dyDescent="0.35">
      <c r="F400" s="357"/>
      <c r="G400" s="357"/>
      <c r="S400" s="166"/>
      <c r="AG400" s="166"/>
      <c r="AH400" s="166"/>
      <c r="AI400" s="166"/>
      <c r="AJ400" s="166"/>
    </row>
    <row r="401" spans="1:47" x14ac:dyDescent="0.35">
      <c r="F401" s="357"/>
      <c r="G401" s="357"/>
    </row>
    <row r="402" spans="1:47" x14ac:dyDescent="0.35">
      <c r="D402" s="357" t="e">
        <f>D393/D393</f>
        <v>#DIV/0!</v>
      </c>
      <c r="F402" s="357"/>
      <c r="G402" s="357"/>
      <c r="S402" s="357" t="e">
        <f>S393/S393</f>
        <v>#DIV/0!</v>
      </c>
    </row>
    <row r="403" spans="1:47" x14ac:dyDescent="0.35">
      <c r="D403" s="357" t="s">
        <v>145</v>
      </c>
      <c r="F403" s="357"/>
      <c r="G403" s="357"/>
      <c r="S403" s="357" t="s">
        <v>145</v>
      </c>
    </row>
    <row r="404" spans="1:47" x14ac:dyDescent="0.35">
      <c r="D404" s="225" t="e">
        <f>D396/D393</f>
        <v>#DIV/0!</v>
      </c>
      <c r="F404" s="357"/>
      <c r="G404" s="357"/>
      <c r="S404" s="225" t="e">
        <f>S396/S393</f>
        <v>#DIV/0!</v>
      </c>
    </row>
    <row r="405" spans="1:47" x14ac:dyDescent="0.35">
      <c r="F405" s="357"/>
      <c r="G405" s="357"/>
      <c r="AD405" s="357">
        <v>15</v>
      </c>
    </row>
    <row r="406" spans="1:47" ht="16" thickBot="1" x14ac:dyDescent="0.4">
      <c r="F406" s="357"/>
      <c r="G406" s="357"/>
    </row>
    <row r="407" spans="1:47" s="242" customFormat="1" x14ac:dyDescent="0.35">
      <c r="A407" s="519" t="s">
        <v>97</v>
      </c>
      <c r="B407" s="520"/>
      <c r="C407" s="520"/>
      <c r="D407" s="520"/>
      <c r="E407" s="520"/>
      <c r="F407" s="520"/>
      <c r="G407" s="520"/>
      <c r="H407" s="520"/>
      <c r="I407" s="520"/>
      <c r="J407" s="520"/>
      <c r="K407" s="520"/>
      <c r="L407" s="520"/>
      <c r="M407" s="521"/>
      <c r="N407" s="413"/>
      <c r="P407" s="573" t="s">
        <v>264</v>
      </c>
      <c r="Q407" s="574"/>
      <c r="R407" s="574"/>
      <c r="S407" s="574"/>
      <c r="T407" s="574"/>
      <c r="U407" s="574"/>
      <c r="V407" s="574"/>
      <c r="W407" s="574"/>
      <c r="X407" s="574"/>
      <c r="Y407" s="574"/>
      <c r="Z407" s="574"/>
      <c r="AA407" s="574"/>
      <c r="AB407" s="574"/>
      <c r="AC407" s="574"/>
      <c r="AD407" s="575"/>
      <c r="AG407" s="614" t="s">
        <v>280</v>
      </c>
      <c r="AH407" s="615"/>
      <c r="AI407" s="615"/>
      <c r="AJ407" s="615"/>
      <c r="AK407" s="615"/>
      <c r="AL407" s="615"/>
      <c r="AM407" s="615"/>
      <c r="AN407" s="615"/>
      <c r="AO407" s="615"/>
      <c r="AP407" s="615"/>
      <c r="AQ407" s="615"/>
      <c r="AR407" s="615"/>
      <c r="AS407" s="615"/>
      <c r="AT407" s="615"/>
      <c r="AU407" s="616"/>
    </row>
    <row r="408" spans="1:47" s="242" customFormat="1" x14ac:dyDescent="0.35">
      <c r="A408" s="522" t="s">
        <v>215</v>
      </c>
      <c r="B408" s="496"/>
      <c r="C408" s="496"/>
      <c r="D408" s="496"/>
      <c r="E408" s="496"/>
      <c r="F408" s="496"/>
      <c r="G408" s="496"/>
      <c r="H408" s="496"/>
      <c r="I408" s="496"/>
      <c r="J408" s="496"/>
      <c r="K408" s="496"/>
      <c r="L408" s="496"/>
      <c r="M408" s="523"/>
      <c r="N408" s="413"/>
      <c r="P408" s="522" t="s">
        <v>265</v>
      </c>
      <c r="Q408" s="496"/>
      <c r="R408" s="496"/>
      <c r="S408" s="496"/>
      <c r="T408" s="496"/>
      <c r="U408" s="496"/>
      <c r="V408" s="496"/>
      <c r="W408" s="496"/>
      <c r="X408" s="496"/>
      <c r="Y408" s="496"/>
      <c r="Z408" s="496"/>
      <c r="AA408" s="496"/>
      <c r="AB408" s="496"/>
      <c r="AC408" s="496"/>
      <c r="AD408" s="523"/>
      <c r="AG408" s="522" t="s">
        <v>280</v>
      </c>
      <c r="AH408" s="496"/>
      <c r="AI408" s="496"/>
      <c r="AJ408" s="496"/>
      <c r="AK408" s="496"/>
      <c r="AL408" s="496"/>
      <c r="AM408" s="496"/>
      <c r="AN408" s="496"/>
      <c r="AO408" s="496"/>
      <c r="AP408" s="496"/>
      <c r="AQ408" s="496"/>
      <c r="AR408" s="496"/>
      <c r="AS408" s="496"/>
      <c r="AT408" s="496"/>
      <c r="AU408" s="523"/>
    </row>
    <row r="409" spans="1:47" s="165" customFormat="1" x14ac:dyDescent="0.35">
      <c r="A409" s="495" t="s">
        <v>246</v>
      </c>
      <c r="B409" s="491"/>
      <c r="C409" s="525"/>
      <c r="D409" s="525"/>
      <c r="E409" s="525"/>
      <c r="F409" s="525"/>
      <c r="G409" s="409" t="s">
        <v>247</v>
      </c>
      <c r="H409" s="525"/>
      <c r="I409" s="525"/>
      <c r="J409" s="525"/>
      <c r="K409" s="525"/>
      <c r="L409" s="525"/>
      <c r="M409" s="526"/>
      <c r="N409" s="432"/>
      <c r="P409" s="495" t="s">
        <v>246</v>
      </c>
      <c r="Q409" s="491"/>
      <c r="R409" s="525"/>
      <c r="S409" s="525"/>
      <c r="T409" s="525"/>
      <c r="U409" s="525"/>
      <c r="V409" s="525"/>
      <c r="W409" s="409" t="s">
        <v>247</v>
      </c>
      <c r="X409" s="525"/>
      <c r="Y409" s="525"/>
      <c r="Z409" s="525"/>
      <c r="AA409" s="525"/>
      <c r="AB409" s="525"/>
      <c r="AC409" s="525"/>
      <c r="AD409" s="526"/>
      <c r="AG409" s="495" t="s">
        <v>246</v>
      </c>
      <c r="AH409" s="491"/>
      <c r="AI409" s="525"/>
      <c r="AJ409" s="525"/>
      <c r="AK409" s="525"/>
      <c r="AL409" s="525"/>
      <c r="AM409" s="525"/>
      <c r="AN409" s="409" t="s">
        <v>247</v>
      </c>
      <c r="AO409" s="525"/>
      <c r="AP409" s="525"/>
      <c r="AQ409" s="525"/>
      <c r="AR409" s="525"/>
      <c r="AS409" s="525"/>
      <c r="AT409" s="525"/>
      <c r="AU409" s="526"/>
    </row>
    <row r="410" spans="1:47" x14ac:dyDescent="0.35">
      <c r="A410" s="522" t="s">
        <v>0</v>
      </c>
      <c r="B410" s="496"/>
      <c r="C410" s="512"/>
      <c r="D410" s="512"/>
      <c r="E410" s="512"/>
      <c r="F410" s="512"/>
      <c r="G410" s="512"/>
      <c r="H410" s="512"/>
      <c r="I410" s="512"/>
      <c r="J410" s="512"/>
      <c r="K410" s="512"/>
      <c r="L410" s="512"/>
      <c r="M410" s="527"/>
      <c r="P410" s="522" t="s">
        <v>0</v>
      </c>
      <c r="Q410" s="496"/>
      <c r="R410" s="617"/>
      <c r="S410" s="617"/>
      <c r="T410" s="617"/>
      <c r="U410" s="617"/>
      <c r="V410" s="617"/>
      <c r="W410" s="617"/>
      <c r="X410" s="617"/>
      <c r="Y410" s="617"/>
      <c r="Z410" s="617"/>
      <c r="AA410" s="617"/>
      <c r="AB410" s="617"/>
      <c r="AC410" s="617"/>
      <c r="AD410" s="618"/>
      <c r="AG410" s="522" t="s">
        <v>0</v>
      </c>
      <c r="AH410" s="496"/>
      <c r="AI410" s="617"/>
      <c r="AJ410" s="617"/>
      <c r="AK410" s="617"/>
      <c r="AL410" s="617"/>
      <c r="AM410" s="617"/>
      <c r="AN410" s="617"/>
      <c r="AO410" s="617"/>
      <c r="AP410" s="617"/>
      <c r="AQ410" s="617"/>
      <c r="AR410" s="617"/>
      <c r="AS410" s="617"/>
      <c r="AT410" s="617"/>
      <c r="AU410" s="618"/>
    </row>
    <row r="411" spans="1:47" x14ac:dyDescent="0.35">
      <c r="A411" s="522" t="s">
        <v>96</v>
      </c>
      <c r="B411" s="496"/>
      <c r="C411" s="512"/>
      <c r="D411" s="512"/>
      <c r="E411" s="512"/>
      <c r="F411" s="512"/>
      <c r="G411" s="512"/>
      <c r="H411" s="512"/>
      <c r="I411" s="512"/>
      <c r="J411" s="512"/>
      <c r="K411" s="512"/>
      <c r="L411" s="512"/>
      <c r="M411" s="527"/>
      <c r="P411" s="522" t="s">
        <v>96</v>
      </c>
      <c r="Q411" s="496"/>
      <c r="R411" s="617"/>
      <c r="S411" s="617"/>
      <c r="T411" s="617"/>
      <c r="U411" s="617"/>
      <c r="V411" s="617"/>
      <c r="W411" s="617"/>
      <c r="X411" s="617"/>
      <c r="Y411" s="617"/>
      <c r="Z411" s="617"/>
      <c r="AA411" s="617"/>
      <c r="AB411" s="617"/>
      <c r="AC411" s="617"/>
      <c r="AD411" s="618"/>
      <c r="AG411" s="522" t="s">
        <v>96</v>
      </c>
      <c r="AH411" s="496"/>
      <c r="AI411" s="617"/>
      <c r="AJ411" s="617"/>
      <c r="AK411" s="617"/>
      <c r="AL411" s="617"/>
      <c r="AM411" s="617"/>
      <c r="AN411" s="617"/>
      <c r="AO411" s="617"/>
      <c r="AP411" s="617"/>
      <c r="AQ411" s="617"/>
      <c r="AR411" s="617"/>
      <c r="AS411" s="617"/>
      <c r="AT411" s="617"/>
      <c r="AU411" s="618"/>
    </row>
    <row r="412" spans="1:47" ht="16" thickBot="1" x14ac:dyDescent="0.4">
      <c r="A412" s="540" t="s">
        <v>2</v>
      </c>
      <c r="B412" s="541"/>
      <c r="C412" s="528"/>
      <c r="D412" s="528"/>
      <c r="E412" s="528"/>
      <c r="F412" s="528"/>
      <c r="G412" s="528"/>
      <c r="H412" s="528"/>
      <c r="I412" s="528"/>
      <c r="J412" s="528"/>
      <c r="K412" s="528"/>
      <c r="L412" s="528"/>
      <c r="M412" s="529"/>
      <c r="P412" s="540" t="s">
        <v>2</v>
      </c>
      <c r="Q412" s="541"/>
      <c r="R412" s="494"/>
      <c r="S412" s="494"/>
      <c r="T412" s="494"/>
      <c r="U412" s="494"/>
      <c r="V412" s="494"/>
      <c r="W412" s="494"/>
      <c r="X412" s="494"/>
      <c r="Y412" s="494"/>
      <c r="Z412" s="494"/>
      <c r="AA412" s="494"/>
      <c r="AB412" s="494"/>
      <c r="AC412" s="494"/>
      <c r="AD412" s="619"/>
      <c r="AG412" s="540" t="s">
        <v>2</v>
      </c>
      <c r="AH412" s="541"/>
      <c r="AI412" s="494"/>
      <c r="AJ412" s="494"/>
      <c r="AK412" s="494"/>
      <c r="AL412" s="494"/>
      <c r="AM412" s="494"/>
      <c r="AN412" s="494"/>
      <c r="AO412" s="494"/>
      <c r="AP412" s="494"/>
      <c r="AQ412" s="494"/>
      <c r="AR412" s="494"/>
      <c r="AS412" s="494"/>
      <c r="AT412" s="494"/>
      <c r="AU412" s="619"/>
    </row>
    <row r="413" spans="1:47" ht="16" thickBot="1" x14ac:dyDescent="0.4">
      <c r="F413" s="357"/>
      <c r="G413" s="357"/>
    </row>
    <row r="414" spans="1:47" s="242" customFormat="1" x14ac:dyDescent="0.35">
      <c r="A414" s="502" t="s">
        <v>84</v>
      </c>
      <c r="B414" s="503"/>
      <c r="C414" s="503"/>
      <c r="D414" s="503"/>
      <c r="E414" s="503"/>
      <c r="F414" s="503"/>
      <c r="G414" s="503"/>
      <c r="H414" s="503"/>
      <c r="I414" s="503"/>
      <c r="J414" s="503"/>
      <c r="K414" s="503"/>
      <c r="L414" s="503"/>
      <c r="M414" s="518"/>
      <c r="N414" s="413"/>
      <c r="P414" s="502" t="s">
        <v>84</v>
      </c>
      <c r="Q414" s="503"/>
      <c r="R414" s="503"/>
      <c r="S414" s="503"/>
      <c r="T414" s="503"/>
      <c r="U414" s="503"/>
      <c r="V414" s="503"/>
      <c r="W414" s="503"/>
      <c r="X414" s="503"/>
      <c r="Y414" s="503"/>
      <c r="Z414" s="503"/>
      <c r="AA414" s="503"/>
      <c r="AB414" s="503"/>
      <c r="AC414" s="503"/>
      <c r="AD414" s="518"/>
      <c r="AE414" s="413"/>
      <c r="AG414" s="502" t="s">
        <v>84</v>
      </c>
      <c r="AH414" s="503"/>
      <c r="AI414" s="503"/>
      <c r="AJ414" s="503"/>
      <c r="AK414" s="503"/>
      <c r="AL414" s="503"/>
      <c r="AM414" s="503"/>
      <c r="AN414" s="503"/>
      <c r="AO414" s="503"/>
      <c r="AP414" s="503"/>
      <c r="AQ414" s="503"/>
      <c r="AR414" s="503"/>
      <c r="AS414" s="503"/>
      <c r="AT414" s="503"/>
      <c r="AU414" s="518"/>
    </row>
    <row r="415" spans="1:47" s="242" customFormat="1" x14ac:dyDescent="0.35">
      <c r="A415" s="419"/>
      <c r="B415" s="412" t="s">
        <v>85</v>
      </c>
      <c r="C415" s="496" t="s">
        <v>13</v>
      </c>
      <c r="D415" s="496"/>
      <c r="E415" s="424" t="s">
        <v>14</v>
      </c>
      <c r="F415" s="412" t="s">
        <v>171</v>
      </c>
      <c r="G415" s="412" t="s">
        <v>68</v>
      </c>
      <c r="H415" s="422" t="s">
        <v>151</v>
      </c>
      <c r="I415" s="412" t="s">
        <v>80</v>
      </c>
      <c r="J415" s="412" t="s">
        <v>81</v>
      </c>
      <c r="K415" s="422" t="s">
        <v>82</v>
      </c>
      <c r="L415" s="412" t="s">
        <v>150</v>
      </c>
      <c r="M415" s="259" t="s">
        <v>18</v>
      </c>
      <c r="N415" s="413"/>
      <c r="P415" s="419"/>
      <c r="Q415" s="412" t="s">
        <v>85</v>
      </c>
      <c r="R415" s="496" t="s">
        <v>13</v>
      </c>
      <c r="S415" s="496"/>
      <c r="T415" s="424" t="s">
        <v>14</v>
      </c>
      <c r="U415" s="260" t="s">
        <v>266</v>
      </c>
      <c r="V415" s="424" t="s">
        <v>171</v>
      </c>
      <c r="W415" s="424" t="s">
        <v>68</v>
      </c>
      <c r="X415" s="260" t="s">
        <v>151</v>
      </c>
      <c r="Y415" s="424" t="s">
        <v>80</v>
      </c>
      <c r="Z415" s="424" t="s">
        <v>81</v>
      </c>
      <c r="AA415" s="260" t="s">
        <v>82</v>
      </c>
      <c r="AB415" s="424" t="s">
        <v>150</v>
      </c>
      <c r="AC415" s="260" t="s">
        <v>18</v>
      </c>
      <c r="AD415" s="267" t="s">
        <v>114</v>
      </c>
      <c r="AE415" s="413"/>
      <c r="AG415" s="419"/>
      <c r="AH415" s="412" t="s">
        <v>85</v>
      </c>
      <c r="AI415" s="496" t="s">
        <v>13</v>
      </c>
      <c r="AJ415" s="496"/>
      <c r="AK415" s="424" t="s">
        <v>14</v>
      </c>
      <c r="AL415" s="260" t="s">
        <v>266</v>
      </c>
      <c r="AM415" s="424" t="s">
        <v>171</v>
      </c>
      <c r="AN415" s="424" t="s">
        <v>68</v>
      </c>
      <c r="AO415" s="260" t="s">
        <v>151</v>
      </c>
      <c r="AP415" s="424" t="s">
        <v>80</v>
      </c>
      <c r="AQ415" s="424" t="s">
        <v>81</v>
      </c>
      <c r="AR415" s="260" t="s">
        <v>82</v>
      </c>
      <c r="AS415" s="424" t="s">
        <v>150</v>
      </c>
      <c r="AT415" s="260" t="s">
        <v>213</v>
      </c>
      <c r="AU415" s="267" t="s">
        <v>269</v>
      </c>
    </row>
    <row r="416" spans="1:47" x14ac:dyDescent="0.35">
      <c r="A416" s="415">
        <v>1</v>
      </c>
      <c r="B416" s="420"/>
      <c r="C416" s="491"/>
      <c r="D416" s="491"/>
      <c r="E416" s="423"/>
      <c r="F416" s="234">
        <v>0</v>
      </c>
      <c r="G416" s="234">
        <v>0</v>
      </c>
      <c r="H416" s="235">
        <f>SUM(F416:G416)</f>
        <v>0</v>
      </c>
      <c r="I416" s="234">
        <v>0</v>
      </c>
      <c r="J416" s="234">
        <v>0</v>
      </c>
      <c r="K416" s="235">
        <f>SUM(I416:J416)</f>
        <v>0</v>
      </c>
      <c r="L416" s="234">
        <v>0</v>
      </c>
      <c r="M416" s="236">
        <f>SUM(H416, K416, L416)</f>
        <v>0</v>
      </c>
      <c r="N416" s="222"/>
      <c r="P416" s="415">
        <v>1</v>
      </c>
      <c r="Q416" s="420"/>
      <c r="R416" s="491"/>
      <c r="S416" s="491"/>
      <c r="T416" s="409"/>
      <c r="U416" s="162">
        <f>AU336</f>
        <v>0</v>
      </c>
      <c r="V416" s="234">
        <v>0</v>
      </c>
      <c r="W416" s="234">
        <v>0</v>
      </c>
      <c r="X416" s="295">
        <f>SUM(V416:W416)</f>
        <v>0</v>
      </c>
      <c r="Y416" s="234">
        <v>0</v>
      </c>
      <c r="Z416" s="234">
        <v>0</v>
      </c>
      <c r="AA416" s="295">
        <f>SUM(Y416:Z416)</f>
        <v>0</v>
      </c>
      <c r="AB416" s="234">
        <v>0</v>
      </c>
      <c r="AC416" s="295">
        <f>SUM(X416, AA416, AB416)</f>
        <v>0</v>
      </c>
      <c r="AD416" s="296">
        <f>M416-AC416</f>
        <v>0</v>
      </c>
      <c r="AE416" s="222"/>
      <c r="AG416" s="415">
        <v>1</v>
      </c>
      <c r="AH416" s="420"/>
      <c r="AI416" s="491"/>
      <c r="AJ416" s="491"/>
      <c r="AK416" s="409"/>
      <c r="AL416" s="307">
        <f>AU336</f>
        <v>0</v>
      </c>
      <c r="AM416" s="234">
        <v>0</v>
      </c>
      <c r="AN416" s="234">
        <v>0</v>
      </c>
      <c r="AO416" s="277">
        <f>SUM(AM416:AN416)</f>
        <v>0</v>
      </c>
      <c r="AP416" s="234">
        <v>0</v>
      </c>
      <c r="AQ416" s="234">
        <v>0</v>
      </c>
      <c r="AR416" s="277">
        <f>SUM(AP416:AQ416)</f>
        <v>0</v>
      </c>
      <c r="AS416" s="234">
        <v>0</v>
      </c>
      <c r="AT416" s="277">
        <f>SUM(AO416, AR416, AS416)</f>
        <v>0</v>
      </c>
      <c r="AU416" s="278">
        <f>IF($S$473&lt;&gt;0, AC416+AL416-AT416, M416+AL416-AT416)</f>
        <v>0</v>
      </c>
    </row>
    <row r="417" spans="1:48" x14ac:dyDescent="0.35">
      <c r="A417" s="415">
        <v>2</v>
      </c>
      <c r="B417" s="420"/>
      <c r="C417" s="491"/>
      <c r="D417" s="491"/>
      <c r="E417" s="423"/>
      <c r="F417" s="234">
        <v>0</v>
      </c>
      <c r="G417" s="234">
        <v>0</v>
      </c>
      <c r="H417" s="235">
        <f t="shared" ref="H417:H422" si="364">SUM(F417:G417)</f>
        <v>0</v>
      </c>
      <c r="I417" s="234">
        <v>0</v>
      </c>
      <c r="J417" s="234">
        <v>0</v>
      </c>
      <c r="K417" s="235">
        <f t="shared" ref="K417:K422" si="365">SUM(I417:J417)</f>
        <v>0</v>
      </c>
      <c r="L417" s="234">
        <v>0</v>
      </c>
      <c r="M417" s="236">
        <f t="shared" ref="M417:M422" si="366">SUM(H417, K417, L417)</f>
        <v>0</v>
      </c>
      <c r="N417" s="222"/>
      <c r="P417" s="415">
        <v>2</v>
      </c>
      <c r="Q417" s="420"/>
      <c r="R417" s="491"/>
      <c r="S417" s="491"/>
      <c r="T417" s="409"/>
      <c r="U417" s="162">
        <f t="shared" ref="U417:U423" si="367">AU337</f>
        <v>0</v>
      </c>
      <c r="V417" s="234">
        <v>0</v>
      </c>
      <c r="W417" s="234">
        <v>0</v>
      </c>
      <c r="X417" s="295">
        <f t="shared" ref="X417:X422" si="368">SUM(V417:W417)</f>
        <v>0</v>
      </c>
      <c r="Y417" s="234">
        <v>0</v>
      </c>
      <c r="Z417" s="234">
        <v>0</v>
      </c>
      <c r="AA417" s="295">
        <f t="shared" ref="AA417:AA422" si="369">SUM(Y417:Z417)</f>
        <v>0</v>
      </c>
      <c r="AB417" s="234">
        <v>0</v>
      </c>
      <c r="AC417" s="295">
        <f t="shared" ref="AC417:AC422" si="370">SUM(X417, AA417, AB417)</f>
        <v>0</v>
      </c>
      <c r="AD417" s="296">
        <f t="shared" ref="AD417:AD422" si="371">M417-AC417</f>
        <v>0</v>
      </c>
      <c r="AE417" s="222"/>
      <c r="AG417" s="415">
        <v>2</v>
      </c>
      <c r="AH417" s="420"/>
      <c r="AI417" s="491"/>
      <c r="AJ417" s="491"/>
      <c r="AK417" s="409"/>
      <c r="AL417" s="307">
        <f t="shared" ref="AL417:AL423" si="372">AU337</f>
        <v>0</v>
      </c>
      <c r="AM417" s="234">
        <v>0</v>
      </c>
      <c r="AN417" s="234">
        <v>0</v>
      </c>
      <c r="AO417" s="277">
        <f t="shared" ref="AO417:AO422" si="373">SUM(AM417:AN417)</f>
        <v>0</v>
      </c>
      <c r="AP417" s="234">
        <v>0</v>
      </c>
      <c r="AQ417" s="234">
        <v>0</v>
      </c>
      <c r="AR417" s="277">
        <f t="shared" ref="AR417:AR422" si="374">SUM(AP417:AQ417)</f>
        <v>0</v>
      </c>
      <c r="AS417" s="234">
        <v>0</v>
      </c>
      <c r="AT417" s="277">
        <f t="shared" ref="AT417:AT422" si="375">SUM(AO417, AR417, AS417)</f>
        <v>0</v>
      </c>
      <c r="AU417" s="278">
        <f t="shared" ref="AU417:AU423" si="376">IF($S$473&lt;&gt;0, AC417+AL417-AT417, M417+AL417-AT417)</f>
        <v>0</v>
      </c>
    </row>
    <row r="418" spans="1:48" x14ac:dyDescent="0.35">
      <c r="A418" s="415">
        <v>3</v>
      </c>
      <c r="B418" s="420"/>
      <c r="C418" s="491"/>
      <c r="D418" s="491"/>
      <c r="E418" s="423"/>
      <c r="F418" s="234">
        <v>0</v>
      </c>
      <c r="G418" s="234">
        <v>0</v>
      </c>
      <c r="H418" s="235">
        <f t="shared" si="364"/>
        <v>0</v>
      </c>
      <c r="I418" s="234">
        <v>0</v>
      </c>
      <c r="J418" s="234">
        <v>0</v>
      </c>
      <c r="K418" s="235">
        <f t="shared" si="365"/>
        <v>0</v>
      </c>
      <c r="L418" s="234">
        <v>0</v>
      </c>
      <c r="M418" s="236">
        <f t="shared" si="366"/>
        <v>0</v>
      </c>
      <c r="N418" s="222"/>
      <c r="P418" s="415">
        <v>3</v>
      </c>
      <c r="Q418" s="420"/>
      <c r="R418" s="491"/>
      <c r="S418" s="491"/>
      <c r="T418" s="409"/>
      <c r="U418" s="162">
        <f t="shared" si="367"/>
        <v>0</v>
      </c>
      <c r="V418" s="234">
        <v>0</v>
      </c>
      <c r="W418" s="234">
        <v>0</v>
      </c>
      <c r="X418" s="295">
        <f t="shared" si="368"/>
        <v>0</v>
      </c>
      <c r="Y418" s="234">
        <v>0</v>
      </c>
      <c r="Z418" s="234">
        <v>0</v>
      </c>
      <c r="AA418" s="295">
        <f t="shared" si="369"/>
        <v>0</v>
      </c>
      <c r="AB418" s="234">
        <v>0</v>
      </c>
      <c r="AC418" s="295">
        <f t="shared" si="370"/>
        <v>0</v>
      </c>
      <c r="AD418" s="296">
        <f t="shared" si="371"/>
        <v>0</v>
      </c>
      <c r="AE418" s="222"/>
      <c r="AG418" s="415">
        <v>3</v>
      </c>
      <c r="AH418" s="420"/>
      <c r="AI418" s="491"/>
      <c r="AJ418" s="491"/>
      <c r="AK418" s="409"/>
      <c r="AL418" s="307">
        <f t="shared" si="372"/>
        <v>0</v>
      </c>
      <c r="AM418" s="234">
        <v>0</v>
      </c>
      <c r="AN418" s="234">
        <v>0</v>
      </c>
      <c r="AO418" s="277">
        <f t="shared" si="373"/>
        <v>0</v>
      </c>
      <c r="AP418" s="234">
        <v>0</v>
      </c>
      <c r="AQ418" s="234">
        <v>0</v>
      </c>
      <c r="AR418" s="277">
        <f t="shared" si="374"/>
        <v>0</v>
      </c>
      <c r="AS418" s="234">
        <v>0</v>
      </c>
      <c r="AT418" s="277">
        <f t="shared" si="375"/>
        <v>0</v>
      </c>
      <c r="AU418" s="278">
        <f t="shared" si="376"/>
        <v>0</v>
      </c>
    </row>
    <row r="419" spans="1:48" x14ac:dyDescent="0.35">
      <c r="A419" s="415">
        <v>4</v>
      </c>
      <c r="B419" s="420"/>
      <c r="C419" s="491"/>
      <c r="D419" s="491"/>
      <c r="E419" s="423"/>
      <c r="F419" s="234">
        <v>0</v>
      </c>
      <c r="G419" s="234">
        <v>0</v>
      </c>
      <c r="H419" s="235">
        <f>SUM(F419:G419)</f>
        <v>0</v>
      </c>
      <c r="I419" s="234">
        <v>0</v>
      </c>
      <c r="J419" s="234">
        <v>0</v>
      </c>
      <c r="K419" s="235">
        <f>SUM(I419:J419)</f>
        <v>0</v>
      </c>
      <c r="L419" s="234">
        <v>0</v>
      </c>
      <c r="M419" s="236">
        <f>SUM(H419, K419, L419)</f>
        <v>0</v>
      </c>
      <c r="N419" s="222"/>
      <c r="P419" s="415">
        <v>4</v>
      </c>
      <c r="Q419" s="420"/>
      <c r="R419" s="491"/>
      <c r="S419" s="491"/>
      <c r="T419" s="409"/>
      <c r="U419" s="162">
        <f t="shared" si="367"/>
        <v>0</v>
      </c>
      <c r="V419" s="234">
        <v>0</v>
      </c>
      <c r="W419" s="234">
        <v>0</v>
      </c>
      <c r="X419" s="295">
        <f t="shared" si="368"/>
        <v>0</v>
      </c>
      <c r="Y419" s="234">
        <v>0</v>
      </c>
      <c r="Z419" s="234">
        <v>0</v>
      </c>
      <c r="AA419" s="295">
        <f t="shared" si="369"/>
        <v>0</v>
      </c>
      <c r="AB419" s="234">
        <v>0</v>
      </c>
      <c r="AC419" s="295">
        <f t="shared" si="370"/>
        <v>0</v>
      </c>
      <c r="AD419" s="296">
        <f t="shared" si="371"/>
        <v>0</v>
      </c>
      <c r="AE419" s="222"/>
      <c r="AG419" s="415">
        <v>4</v>
      </c>
      <c r="AH419" s="420"/>
      <c r="AI419" s="491"/>
      <c r="AJ419" s="491"/>
      <c r="AK419" s="409"/>
      <c r="AL419" s="307">
        <f t="shared" si="372"/>
        <v>0</v>
      </c>
      <c r="AM419" s="234">
        <v>0</v>
      </c>
      <c r="AN419" s="234">
        <v>0</v>
      </c>
      <c r="AO419" s="277">
        <f t="shared" si="373"/>
        <v>0</v>
      </c>
      <c r="AP419" s="234">
        <v>0</v>
      </c>
      <c r="AQ419" s="234">
        <v>0</v>
      </c>
      <c r="AR419" s="277">
        <f t="shared" si="374"/>
        <v>0</v>
      </c>
      <c r="AS419" s="234">
        <v>0</v>
      </c>
      <c r="AT419" s="277">
        <f t="shared" si="375"/>
        <v>0</v>
      </c>
      <c r="AU419" s="278">
        <f t="shared" si="376"/>
        <v>0</v>
      </c>
    </row>
    <row r="420" spans="1:48" x14ac:dyDescent="0.35">
      <c r="A420" s="415">
        <v>5</v>
      </c>
      <c r="B420" s="420"/>
      <c r="C420" s="491"/>
      <c r="D420" s="491"/>
      <c r="E420" s="423"/>
      <c r="F420" s="234">
        <v>0</v>
      </c>
      <c r="G420" s="234">
        <v>0</v>
      </c>
      <c r="H420" s="235">
        <f t="shared" si="364"/>
        <v>0</v>
      </c>
      <c r="I420" s="234">
        <v>0</v>
      </c>
      <c r="J420" s="234">
        <v>0</v>
      </c>
      <c r="K420" s="235">
        <f t="shared" si="365"/>
        <v>0</v>
      </c>
      <c r="L420" s="234">
        <v>0</v>
      </c>
      <c r="M420" s="236">
        <f t="shared" si="366"/>
        <v>0</v>
      </c>
      <c r="N420" s="222"/>
      <c r="P420" s="415">
        <v>5</v>
      </c>
      <c r="Q420" s="420"/>
      <c r="R420" s="491"/>
      <c r="S420" s="491"/>
      <c r="T420" s="409"/>
      <c r="U420" s="162">
        <f t="shared" si="367"/>
        <v>0</v>
      </c>
      <c r="V420" s="234">
        <v>0</v>
      </c>
      <c r="W420" s="234">
        <v>0</v>
      </c>
      <c r="X420" s="295">
        <f t="shared" si="368"/>
        <v>0</v>
      </c>
      <c r="Y420" s="234">
        <v>0</v>
      </c>
      <c r="Z420" s="234">
        <v>0</v>
      </c>
      <c r="AA420" s="295">
        <f t="shared" si="369"/>
        <v>0</v>
      </c>
      <c r="AB420" s="234">
        <v>0</v>
      </c>
      <c r="AC420" s="295">
        <f t="shared" si="370"/>
        <v>0</v>
      </c>
      <c r="AD420" s="296">
        <f t="shared" si="371"/>
        <v>0</v>
      </c>
      <c r="AE420" s="222"/>
      <c r="AG420" s="415">
        <v>5</v>
      </c>
      <c r="AH420" s="420"/>
      <c r="AI420" s="491"/>
      <c r="AJ420" s="491"/>
      <c r="AK420" s="409"/>
      <c r="AL420" s="307">
        <f t="shared" si="372"/>
        <v>0</v>
      </c>
      <c r="AM420" s="234">
        <v>0</v>
      </c>
      <c r="AN420" s="234">
        <v>0</v>
      </c>
      <c r="AO420" s="277">
        <f t="shared" si="373"/>
        <v>0</v>
      </c>
      <c r="AP420" s="234">
        <v>0</v>
      </c>
      <c r="AQ420" s="234">
        <v>0</v>
      </c>
      <c r="AR420" s="277">
        <f t="shared" si="374"/>
        <v>0</v>
      </c>
      <c r="AS420" s="234">
        <v>0</v>
      </c>
      <c r="AT420" s="277">
        <f t="shared" si="375"/>
        <v>0</v>
      </c>
      <c r="AU420" s="278">
        <f t="shared" si="376"/>
        <v>0</v>
      </c>
    </row>
    <row r="421" spans="1:48" x14ac:dyDescent="0.35">
      <c r="A421" s="415">
        <v>6</v>
      </c>
      <c r="B421" s="420"/>
      <c r="C421" s="491"/>
      <c r="D421" s="491"/>
      <c r="E421" s="423"/>
      <c r="F421" s="234">
        <v>0</v>
      </c>
      <c r="G421" s="234">
        <v>0</v>
      </c>
      <c r="H421" s="235">
        <f t="shared" si="364"/>
        <v>0</v>
      </c>
      <c r="I421" s="234">
        <v>0</v>
      </c>
      <c r="J421" s="234">
        <v>0</v>
      </c>
      <c r="K421" s="235">
        <f t="shared" si="365"/>
        <v>0</v>
      </c>
      <c r="L421" s="234">
        <v>0</v>
      </c>
      <c r="M421" s="236">
        <f t="shared" si="366"/>
        <v>0</v>
      </c>
      <c r="N421" s="222"/>
      <c r="P421" s="415">
        <v>6</v>
      </c>
      <c r="Q421" s="420"/>
      <c r="R421" s="491"/>
      <c r="S421" s="491"/>
      <c r="T421" s="409"/>
      <c r="U421" s="162">
        <f t="shared" si="367"/>
        <v>0</v>
      </c>
      <c r="V421" s="234">
        <v>0</v>
      </c>
      <c r="W421" s="234">
        <v>0</v>
      </c>
      <c r="X421" s="295">
        <f t="shared" si="368"/>
        <v>0</v>
      </c>
      <c r="Y421" s="234">
        <v>0</v>
      </c>
      <c r="Z421" s="234">
        <v>0</v>
      </c>
      <c r="AA421" s="295">
        <f t="shared" si="369"/>
        <v>0</v>
      </c>
      <c r="AB421" s="234">
        <v>0</v>
      </c>
      <c r="AC421" s="295">
        <f t="shared" si="370"/>
        <v>0</v>
      </c>
      <c r="AD421" s="296">
        <f t="shared" si="371"/>
        <v>0</v>
      </c>
      <c r="AE421" s="222"/>
      <c r="AG421" s="415">
        <v>6</v>
      </c>
      <c r="AH421" s="420"/>
      <c r="AI421" s="491"/>
      <c r="AJ421" s="491"/>
      <c r="AK421" s="409"/>
      <c r="AL421" s="307">
        <f t="shared" si="372"/>
        <v>0</v>
      </c>
      <c r="AM421" s="234">
        <v>0</v>
      </c>
      <c r="AN421" s="234">
        <v>0</v>
      </c>
      <c r="AO421" s="277">
        <f t="shared" si="373"/>
        <v>0</v>
      </c>
      <c r="AP421" s="234">
        <v>0</v>
      </c>
      <c r="AQ421" s="234">
        <v>0</v>
      </c>
      <c r="AR421" s="277">
        <f t="shared" si="374"/>
        <v>0</v>
      </c>
      <c r="AS421" s="234">
        <v>0</v>
      </c>
      <c r="AT421" s="277">
        <f t="shared" si="375"/>
        <v>0</v>
      </c>
      <c r="AU421" s="278">
        <f t="shared" si="376"/>
        <v>0</v>
      </c>
    </row>
    <row r="422" spans="1:48" x14ac:dyDescent="0.35">
      <c r="A422" s="620" t="s">
        <v>180</v>
      </c>
      <c r="B422" s="617"/>
      <c r="C422" s="532">
        <v>0</v>
      </c>
      <c r="D422" s="532"/>
      <c r="E422" s="423"/>
      <c r="F422" s="234">
        <v>0</v>
      </c>
      <c r="G422" s="234">
        <v>0</v>
      </c>
      <c r="H422" s="235">
        <f t="shared" si="364"/>
        <v>0</v>
      </c>
      <c r="I422" s="234">
        <v>0</v>
      </c>
      <c r="J422" s="234">
        <v>0</v>
      </c>
      <c r="K422" s="235">
        <f t="shared" si="365"/>
        <v>0</v>
      </c>
      <c r="L422" s="234">
        <v>0</v>
      </c>
      <c r="M422" s="236">
        <f t="shared" si="366"/>
        <v>0</v>
      </c>
      <c r="N422" s="222"/>
      <c r="P422" s="620" t="s">
        <v>180</v>
      </c>
      <c r="Q422" s="617"/>
      <c r="R422" s="532">
        <v>0</v>
      </c>
      <c r="S422" s="532"/>
      <c r="T422" s="409"/>
      <c r="U422" s="162">
        <f t="shared" si="367"/>
        <v>0</v>
      </c>
      <c r="V422" s="234">
        <v>0</v>
      </c>
      <c r="W422" s="234">
        <v>0</v>
      </c>
      <c r="X422" s="295">
        <f t="shared" si="368"/>
        <v>0</v>
      </c>
      <c r="Y422" s="234">
        <v>0</v>
      </c>
      <c r="Z422" s="234">
        <v>0</v>
      </c>
      <c r="AA422" s="295">
        <f t="shared" si="369"/>
        <v>0</v>
      </c>
      <c r="AB422" s="234">
        <v>0</v>
      </c>
      <c r="AC422" s="295">
        <f t="shared" si="370"/>
        <v>0</v>
      </c>
      <c r="AD422" s="296">
        <f t="shared" si="371"/>
        <v>0</v>
      </c>
      <c r="AE422" s="222"/>
      <c r="AG422" s="620" t="s">
        <v>180</v>
      </c>
      <c r="AH422" s="617"/>
      <c r="AI422" s="532">
        <v>0</v>
      </c>
      <c r="AJ422" s="532"/>
      <c r="AK422" s="409"/>
      <c r="AL422" s="307">
        <f t="shared" si="372"/>
        <v>0</v>
      </c>
      <c r="AM422" s="234">
        <v>0</v>
      </c>
      <c r="AN422" s="234">
        <v>0</v>
      </c>
      <c r="AO422" s="277">
        <f t="shared" si="373"/>
        <v>0</v>
      </c>
      <c r="AP422" s="234">
        <v>0</v>
      </c>
      <c r="AQ422" s="234">
        <v>0</v>
      </c>
      <c r="AR422" s="277">
        <f t="shared" si="374"/>
        <v>0</v>
      </c>
      <c r="AS422" s="234">
        <v>0</v>
      </c>
      <c r="AT422" s="277">
        <f t="shared" si="375"/>
        <v>0</v>
      </c>
      <c r="AU422" s="278">
        <f t="shared" si="376"/>
        <v>0</v>
      </c>
    </row>
    <row r="423" spans="1:48" ht="16" thickBot="1" x14ac:dyDescent="0.4">
      <c r="A423" s="493" t="s">
        <v>207</v>
      </c>
      <c r="B423" s="494"/>
      <c r="C423" s="497">
        <f>COUNTA(B416:B421)+C422</f>
        <v>0</v>
      </c>
      <c r="D423" s="497"/>
      <c r="E423" s="411"/>
      <c r="F423" s="250">
        <f>SUM(F416:F422)</f>
        <v>0</v>
      </c>
      <c r="G423" s="250">
        <f>SUM(G416:G422)</f>
        <v>0</v>
      </c>
      <c r="H423" s="250">
        <f t="shared" ref="H423:L423" si="377">SUM(H416:H422)</f>
        <v>0</v>
      </c>
      <c r="I423" s="250">
        <f t="shared" si="377"/>
        <v>0</v>
      </c>
      <c r="J423" s="250">
        <f>SUM(J416:J422)</f>
        <v>0</v>
      </c>
      <c r="K423" s="250">
        <f t="shared" si="377"/>
        <v>0</v>
      </c>
      <c r="L423" s="250">
        <f t="shared" si="377"/>
        <v>0</v>
      </c>
      <c r="M423" s="237">
        <f>SUM(M416:M422)</f>
        <v>0</v>
      </c>
      <c r="N423" s="222"/>
      <c r="P423" s="493" t="s">
        <v>207</v>
      </c>
      <c r="Q423" s="494"/>
      <c r="R423" s="498">
        <f>COUNTA(Q416:Q421)+R422</f>
        <v>0</v>
      </c>
      <c r="S423" s="498"/>
      <c r="T423" s="411"/>
      <c r="U423" s="339">
        <f t="shared" si="367"/>
        <v>0</v>
      </c>
      <c r="V423" s="293">
        <f>SUM(V416:V422)</f>
        <v>0</v>
      </c>
      <c r="W423" s="293">
        <f>SUM(W416:W422)</f>
        <v>0</v>
      </c>
      <c r="X423" s="293">
        <f t="shared" ref="X423:AB423" si="378">SUM(X416:X422)</f>
        <v>0</v>
      </c>
      <c r="Y423" s="293">
        <f t="shared" si="378"/>
        <v>0</v>
      </c>
      <c r="Z423" s="293">
        <f t="shared" si="378"/>
        <v>0</v>
      </c>
      <c r="AA423" s="293">
        <f t="shared" si="378"/>
        <v>0</v>
      </c>
      <c r="AB423" s="293">
        <f t="shared" si="378"/>
        <v>0</v>
      </c>
      <c r="AC423" s="293">
        <f>SUM(AC416:AC422)</f>
        <v>0</v>
      </c>
      <c r="AD423" s="294">
        <f>SUM(AD416:AD422)</f>
        <v>0</v>
      </c>
      <c r="AE423" s="222"/>
      <c r="AG423" s="493" t="s">
        <v>207</v>
      </c>
      <c r="AH423" s="494"/>
      <c r="AI423" s="543">
        <f>COUNTA(AH416:AH421)+AI422</f>
        <v>0</v>
      </c>
      <c r="AJ423" s="543"/>
      <c r="AK423" s="411"/>
      <c r="AL423" s="337">
        <f t="shared" si="372"/>
        <v>0</v>
      </c>
      <c r="AM423" s="275">
        <f>SUM(AM416:AM422)</f>
        <v>0</v>
      </c>
      <c r="AN423" s="275">
        <f>SUM(AN416:AN422)</f>
        <v>0</v>
      </c>
      <c r="AO423" s="275">
        <f t="shared" ref="AO423:AT423" si="379">SUM(AO416:AO422)</f>
        <v>0</v>
      </c>
      <c r="AP423" s="275">
        <f t="shared" si="379"/>
        <v>0</v>
      </c>
      <c r="AQ423" s="275">
        <f t="shared" si="379"/>
        <v>0</v>
      </c>
      <c r="AR423" s="275">
        <f t="shared" si="379"/>
        <v>0</v>
      </c>
      <c r="AS423" s="275">
        <f t="shared" si="379"/>
        <v>0</v>
      </c>
      <c r="AT423" s="275">
        <f t="shared" si="379"/>
        <v>0</v>
      </c>
      <c r="AU423" s="276">
        <f t="shared" si="376"/>
        <v>0</v>
      </c>
      <c r="AV423" s="358"/>
    </row>
    <row r="424" spans="1:48" ht="3.75" customHeight="1" thickBot="1" x14ac:dyDescent="0.4">
      <c r="F424" s="357"/>
      <c r="G424" s="357"/>
      <c r="Y424" s="163"/>
      <c r="Z424" s="163"/>
      <c r="AA424" s="163"/>
      <c r="AB424" s="163"/>
      <c r="AC424" s="163"/>
      <c r="AD424" s="163"/>
      <c r="AE424" s="358"/>
    </row>
    <row r="425" spans="1:48" s="242" customFormat="1" x14ac:dyDescent="0.35">
      <c r="A425" s="502" t="s">
        <v>186</v>
      </c>
      <c r="B425" s="503"/>
      <c r="C425" s="503"/>
      <c r="D425" s="503"/>
      <c r="E425" s="503"/>
      <c r="F425" s="503"/>
      <c r="G425" s="503"/>
      <c r="H425" s="503"/>
      <c r="I425" s="503"/>
      <c r="J425" s="503"/>
      <c r="K425" s="503"/>
      <c r="L425" s="503"/>
      <c r="M425" s="518"/>
      <c r="N425" s="413"/>
      <c r="P425" s="502" t="s">
        <v>186</v>
      </c>
      <c r="Q425" s="503"/>
      <c r="R425" s="503"/>
      <c r="S425" s="503"/>
      <c r="T425" s="503"/>
      <c r="U425" s="503"/>
      <c r="V425" s="503"/>
      <c r="W425" s="503"/>
      <c r="X425" s="503"/>
      <c r="Y425" s="503"/>
      <c r="Z425" s="503"/>
      <c r="AA425" s="503"/>
      <c r="AB425" s="503"/>
      <c r="AC425" s="503"/>
      <c r="AD425" s="418"/>
      <c r="AE425" s="413"/>
      <c r="AG425" s="502" t="s">
        <v>186</v>
      </c>
      <c r="AH425" s="503"/>
      <c r="AI425" s="503"/>
      <c r="AJ425" s="503"/>
      <c r="AK425" s="503"/>
      <c r="AL425" s="503"/>
      <c r="AM425" s="503"/>
      <c r="AN425" s="503"/>
      <c r="AO425" s="503"/>
      <c r="AP425" s="503"/>
      <c r="AQ425" s="503"/>
      <c r="AR425" s="503"/>
      <c r="AS425" s="503"/>
      <c r="AT425" s="503"/>
      <c r="AU425" s="418"/>
    </row>
    <row r="426" spans="1:48" s="242" customFormat="1" ht="31.5" customHeight="1" x14ac:dyDescent="0.35">
      <c r="A426" s="534" t="s">
        <v>188</v>
      </c>
      <c r="B426" s="533"/>
      <c r="C426" s="533" t="s">
        <v>13</v>
      </c>
      <c r="D426" s="533"/>
      <c r="E426" s="424" t="s">
        <v>14</v>
      </c>
      <c r="F426" s="412" t="s">
        <v>171</v>
      </c>
      <c r="G426" s="412" t="s">
        <v>68</v>
      </c>
      <c r="H426" s="422" t="s">
        <v>151</v>
      </c>
      <c r="I426" s="412" t="s">
        <v>80</v>
      </c>
      <c r="J426" s="412" t="s">
        <v>81</v>
      </c>
      <c r="K426" s="422" t="s">
        <v>82</v>
      </c>
      <c r="L426" s="412" t="s">
        <v>150</v>
      </c>
      <c r="M426" s="259" t="s">
        <v>18</v>
      </c>
      <c r="N426" s="413"/>
      <c r="P426" s="534" t="s">
        <v>188</v>
      </c>
      <c r="Q426" s="533"/>
      <c r="R426" s="533" t="s">
        <v>13</v>
      </c>
      <c r="S426" s="533"/>
      <c r="T426" s="424" t="s">
        <v>14</v>
      </c>
      <c r="U426" s="260" t="s">
        <v>266</v>
      </c>
      <c r="V426" s="424" t="s">
        <v>171</v>
      </c>
      <c r="W426" s="424" t="s">
        <v>68</v>
      </c>
      <c r="X426" s="260" t="s">
        <v>151</v>
      </c>
      <c r="Y426" s="424" t="s">
        <v>80</v>
      </c>
      <c r="Z426" s="424" t="s">
        <v>81</v>
      </c>
      <c r="AA426" s="260" t="s">
        <v>82</v>
      </c>
      <c r="AB426" s="424" t="s">
        <v>150</v>
      </c>
      <c r="AC426" s="260" t="s">
        <v>18</v>
      </c>
      <c r="AD426" s="267" t="s">
        <v>114</v>
      </c>
      <c r="AE426" s="413"/>
      <c r="AG426" s="534" t="s">
        <v>188</v>
      </c>
      <c r="AH426" s="533"/>
      <c r="AI426" s="533" t="s">
        <v>13</v>
      </c>
      <c r="AJ426" s="533"/>
      <c r="AK426" s="424" t="s">
        <v>14</v>
      </c>
      <c r="AL426" s="260" t="s">
        <v>266</v>
      </c>
      <c r="AM426" s="424" t="s">
        <v>171</v>
      </c>
      <c r="AN426" s="424" t="s">
        <v>68</v>
      </c>
      <c r="AO426" s="260" t="s">
        <v>151</v>
      </c>
      <c r="AP426" s="424" t="s">
        <v>80</v>
      </c>
      <c r="AQ426" s="424" t="s">
        <v>81</v>
      </c>
      <c r="AR426" s="260" t="s">
        <v>82</v>
      </c>
      <c r="AS426" s="424" t="s">
        <v>150</v>
      </c>
      <c r="AT426" s="260" t="s">
        <v>213</v>
      </c>
      <c r="AU426" s="267" t="s">
        <v>269</v>
      </c>
    </row>
    <row r="427" spans="1:48" x14ac:dyDescent="0.35">
      <c r="A427" s="495">
        <v>0</v>
      </c>
      <c r="B427" s="491"/>
      <c r="C427" s="496" t="s">
        <v>19</v>
      </c>
      <c r="D427" s="496"/>
      <c r="E427" s="409"/>
      <c r="F427" s="234">
        <v>0</v>
      </c>
      <c r="G427" s="234">
        <v>0</v>
      </c>
      <c r="H427" s="235">
        <f>SUM(F427:G427)</f>
        <v>0</v>
      </c>
      <c r="I427" s="234">
        <v>0</v>
      </c>
      <c r="J427" s="234">
        <v>0</v>
      </c>
      <c r="K427" s="235">
        <f>SUM(I427:J427)</f>
        <v>0</v>
      </c>
      <c r="L427" s="234">
        <v>0</v>
      </c>
      <c r="M427" s="236">
        <f>SUM(H427, K427, L427)</f>
        <v>0</v>
      </c>
      <c r="N427" s="223"/>
      <c r="P427" s="522">
        <v>0</v>
      </c>
      <c r="Q427" s="496"/>
      <c r="R427" s="496" t="s">
        <v>19</v>
      </c>
      <c r="S427" s="496"/>
      <c r="T427" s="409"/>
      <c r="U427" s="162">
        <f t="shared" ref="U427:U434" si="380">AU347</f>
        <v>0</v>
      </c>
      <c r="V427" s="234">
        <v>0</v>
      </c>
      <c r="W427" s="234">
        <v>0</v>
      </c>
      <c r="X427" s="295">
        <f>SUM(V427:W427)</f>
        <v>0</v>
      </c>
      <c r="Y427" s="234">
        <v>0</v>
      </c>
      <c r="Z427" s="234">
        <v>0</v>
      </c>
      <c r="AA427" s="295">
        <f>SUM(Y427:Z427)</f>
        <v>0</v>
      </c>
      <c r="AB427" s="234">
        <v>0</v>
      </c>
      <c r="AC427" s="295">
        <f>SUM(X427, AA427, AB427)</f>
        <v>0</v>
      </c>
      <c r="AD427" s="296">
        <f t="shared" ref="AD427:AD431" si="381">M427-AC427</f>
        <v>0</v>
      </c>
      <c r="AE427" s="223"/>
      <c r="AG427" s="522">
        <v>0</v>
      </c>
      <c r="AH427" s="496"/>
      <c r="AI427" s="496" t="s">
        <v>19</v>
      </c>
      <c r="AJ427" s="496"/>
      <c r="AK427" s="409"/>
      <c r="AL427" s="307">
        <f t="shared" ref="AL427:AL434" si="382">AU347</f>
        <v>0</v>
      </c>
      <c r="AM427" s="234">
        <v>0</v>
      </c>
      <c r="AN427" s="234">
        <v>0</v>
      </c>
      <c r="AO427" s="277">
        <f>SUM(AM427:AN427)</f>
        <v>0</v>
      </c>
      <c r="AP427" s="234">
        <v>0</v>
      </c>
      <c r="AQ427" s="234">
        <v>0</v>
      </c>
      <c r="AR427" s="277">
        <f>SUM(AP427:AQ427)</f>
        <v>0</v>
      </c>
      <c r="AS427" s="234">
        <v>0</v>
      </c>
      <c r="AT427" s="277">
        <f>SUM(AO427, AR427, AS427)</f>
        <v>0</v>
      </c>
      <c r="AU427" s="278">
        <f t="shared" ref="AU427:AU432" si="383">IF($S$473&lt;&gt;0, AC427+AL427-AT427, M427+AL427-AT427)</f>
        <v>0</v>
      </c>
    </row>
    <row r="428" spans="1:48" x14ac:dyDescent="0.35">
      <c r="A428" s="495">
        <v>0</v>
      </c>
      <c r="B428" s="491"/>
      <c r="C428" s="496" t="s">
        <v>20</v>
      </c>
      <c r="D428" s="496"/>
      <c r="E428" s="409"/>
      <c r="F428" s="234">
        <v>0</v>
      </c>
      <c r="G428" s="234">
        <v>0</v>
      </c>
      <c r="H428" s="235">
        <f t="shared" ref="H428:H431" si="384">SUM(F428:G428)</f>
        <v>0</v>
      </c>
      <c r="I428" s="234">
        <v>0</v>
      </c>
      <c r="J428" s="234">
        <v>0</v>
      </c>
      <c r="K428" s="235">
        <f t="shared" ref="K428:K431" si="385">SUM(I428:J428)</f>
        <v>0</v>
      </c>
      <c r="L428" s="234">
        <v>0</v>
      </c>
      <c r="M428" s="236">
        <f t="shared" ref="M428:M431" si="386">SUM(H428, K428, L428)</f>
        <v>0</v>
      </c>
      <c r="N428" s="223"/>
      <c r="P428" s="522">
        <v>0</v>
      </c>
      <c r="Q428" s="496"/>
      <c r="R428" s="496" t="s">
        <v>20</v>
      </c>
      <c r="S428" s="496"/>
      <c r="T428" s="409"/>
      <c r="U428" s="162">
        <f t="shared" si="380"/>
        <v>0</v>
      </c>
      <c r="V428" s="234">
        <v>0</v>
      </c>
      <c r="W428" s="234">
        <v>0</v>
      </c>
      <c r="X428" s="295">
        <f t="shared" ref="X428:X431" si="387">SUM(V428:W428)</f>
        <v>0</v>
      </c>
      <c r="Y428" s="234">
        <v>0</v>
      </c>
      <c r="Z428" s="234">
        <v>0</v>
      </c>
      <c r="AA428" s="295">
        <f t="shared" ref="AA428:AA431" si="388">SUM(Y428:Z428)</f>
        <v>0</v>
      </c>
      <c r="AB428" s="234">
        <v>0</v>
      </c>
      <c r="AC428" s="295">
        <f t="shared" ref="AC428:AC431" si="389">SUM(X428, AA428, AB428)</f>
        <v>0</v>
      </c>
      <c r="AD428" s="296">
        <f t="shared" si="381"/>
        <v>0</v>
      </c>
      <c r="AE428" s="223"/>
      <c r="AG428" s="522">
        <v>0</v>
      </c>
      <c r="AH428" s="496"/>
      <c r="AI428" s="496" t="s">
        <v>20</v>
      </c>
      <c r="AJ428" s="496"/>
      <c r="AK428" s="409"/>
      <c r="AL428" s="307">
        <f t="shared" si="382"/>
        <v>0</v>
      </c>
      <c r="AM428" s="234">
        <v>0</v>
      </c>
      <c r="AN428" s="234">
        <v>0</v>
      </c>
      <c r="AO428" s="277">
        <f t="shared" ref="AO428:AO431" si="390">SUM(AM428:AN428)</f>
        <v>0</v>
      </c>
      <c r="AP428" s="234">
        <v>0</v>
      </c>
      <c r="AQ428" s="234">
        <v>0</v>
      </c>
      <c r="AR428" s="277">
        <f t="shared" ref="AR428:AR431" si="391">SUM(AP428:AQ428)</f>
        <v>0</v>
      </c>
      <c r="AS428" s="234">
        <v>0</v>
      </c>
      <c r="AT428" s="277">
        <f t="shared" ref="AT428:AT431" si="392">SUM(AO428, AR428, AS428)</f>
        <v>0</v>
      </c>
      <c r="AU428" s="278">
        <f t="shared" si="383"/>
        <v>0</v>
      </c>
    </row>
    <row r="429" spans="1:48" x14ac:dyDescent="0.35">
      <c r="A429" s="495">
        <v>0</v>
      </c>
      <c r="B429" s="491"/>
      <c r="C429" s="496" t="s">
        <v>21</v>
      </c>
      <c r="D429" s="496"/>
      <c r="E429" s="409"/>
      <c r="F429" s="234">
        <v>0</v>
      </c>
      <c r="G429" s="234">
        <v>0</v>
      </c>
      <c r="H429" s="235">
        <f>SUM(F429:G429)</f>
        <v>0</v>
      </c>
      <c r="I429" s="234">
        <v>0</v>
      </c>
      <c r="J429" s="234">
        <v>0</v>
      </c>
      <c r="K429" s="235">
        <f t="shared" si="385"/>
        <v>0</v>
      </c>
      <c r="L429" s="234">
        <v>0</v>
      </c>
      <c r="M429" s="236">
        <f t="shared" si="386"/>
        <v>0</v>
      </c>
      <c r="N429" s="223"/>
      <c r="P429" s="522">
        <v>0</v>
      </c>
      <c r="Q429" s="496"/>
      <c r="R429" s="496" t="s">
        <v>21</v>
      </c>
      <c r="S429" s="496"/>
      <c r="T429" s="409"/>
      <c r="U429" s="162">
        <f t="shared" si="380"/>
        <v>0</v>
      </c>
      <c r="V429" s="234">
        <v>0</v>
      </c>
      <c r="W429" s="234">
        <v>0</v>
      </c>
      <c r="X429" s="295">
        <f t="shared" si="387"/>
        <v>0</v>
      </c>
      <c r="Y429" s="234">
        <v>0</v>
      </c>
      <c r="Z429" s="234">
        <v>0</v>
      </c>
      <c r="AA429" s="295">
        <f t="shared" si="388"/>
        <v>0</v>
      </c>
      <c r="AB429" s="234">
        <v>0</v>
      </c>
      <c r="AC429" s="295">
        <f t="shared" si="389"/>
        <v>0</v>
      </c>
      <c r="AD429" s="296">
        <f t="shared" si="381"/>
        <v>0</v>
      </c>
      <c r="AE429" s="223"/>
      <c r="AG429" s="522">
        <v>0</v>
      </c>
      <c r="AH429" s="496"/>
      <c r="AI429" s="496" t="s">
        <v>21</v>
      </c>
      <c r="AJ429" s="496"/>
      <c r="AK429" s="409"/>
      <c r="AL429" s="307">
        <f t="shared" si="382"/>
        <v>0</v>
      </c>
      <c r="AM429" s="234">
        <v>0</v>
      </c>
      <c r="AN429" s="234">
        <v>0</v>
      </c>
      <c r="AO429" s="277">
        <f t="shared" si="390"/>
        <v>0</v>
      </c>
      <c r="AP429" s="234">
        <v>0</v>
      </c>
      <c r="AQ429" s="234">
        <v>0</v>
      </c>
      <c r="AR429" s="277">
        <f t="shared" si="391"/>
        <v>0</v>
      </c>
      <c r="AS429" s="234">
        <v>0</v>
      </c>
      <c r="AT429" s="277">
        <f t="shared" si="392"/>
        <v>0</v>
      </c>
      <c r="AU429" s="278">
        <f>IF($S$473&lt;&gt;0, AC429+AL429-AT429, M429+AL429-AT429)</f>
        <v>0</v>
      </c>
    </row>
    <row r="430" spans="1:48" x14ac:dyDescent="0.35">
      <c r="A430" s="495">
        <v>0</v>
      </c>
      <c r="B430" s="491"/>
      <c r="C430" s="496" t="s">
        <v>22</v>
      </c>
      <c r="D430" s="496"/>
      <c r="E430" s="409"/>
      <c r="F430" s="234">
        <v>0</v>
      </c>
      <c r="G430" s="234">
        <v>0</v>
      </c>
      <c r="H430" s="235">
        <f t="shared" si="384"/>
        <v>0</v>
      </c>
      <c r="I430" s="234">
        <v>0</v>
      </c>
      <c r="J430" s="234">
        <v>0</v>
      </c>
      <c r="K430" s="235">
        <f t="shared" si="385"/>
        <v>0</v>
      </c>
      <c r="L430" s="234">
        <v>0</v>
      </c>
      <c r="M430" s="236">
        <f t="shared" si="386"/>
        <v>0</v>
      </c>
      <c r="N430" s="223"/>
      <c r="P430" s="522">
        <v>0</v>
      </c>
      <c r="Q430" s="496"/>
      <c r="R430" s="496" t="s">
        <v>22</v>
      </c>
      <c r="S430" s="496"/>
      <c r="T430" s="409"/>
      <c r="U430" s="162">
        <f t="shared" si="380"/>
        <v>0</v>
      </c>
      <c r="V430" s="234">
        <v>0</v>
      </c>
      <c r="W430" s="234">
        <v>0</v>
      </c>
      <c r="X430" s="295">
        <f t="shared" si="387"/>
        <v>0</v>
      </c>
      <c r="Y430" s="234">
        <v>0</v>
      </c>
      <c r="Z430" s="234">
        <v>0</v>
      </c>
      <c r="AA430" s="295">
        <f t="shared" si="388"/>
        <v>0</v>
      </c>
      <c r="AB430" s="234">
        <v>0</v>
      </c>
      <c r="AC430" s="295">
        <f t="shared" si="389"/>
        <v>0</v>
      </c>
      <c r="AD430" s="296">
        <f t="shared" si="381"/>
        <v>0</v>
      </c>
      <c r="AE430" s="223"/>
      <c r="AG430" s="522">
        <v>0</v>
      </c>
      <c r="AH430" s="496"/>
      <c r="AI430" s="496" t="s">
        <v>22</v>
      </c>
      <c r="AJ430" s="496"/>
      <c r="AK430" s="409"/>
      <c r="AL430" s="307">
        <f t="shared" si="382"/>
        <v>0</v>
      </c>
      <c r="AM430" s="234">
        <v>0</v>
      </c>
      <c r="AN430" s="234">
        <v>0</v>
      </c>
      <c r="AO430" s="277">
        <f t="shared" si="390"/>
        <v>0</v>
      </c>
      <c r="AP430" s="234">
        <v>0</v>
      </c>
      <c r="AQ430" s="234">
        <v>0</v>
      </c>
      <c r="AR430" s="277">
        <f t="shared" si="391"/>
        <v>0</v>
      </c>
      <c r="AS430" s="234">
        <v>0</v>
      </c>
      <c r="AT430" s="277">
        <f t="shared" si="392"/>
        <v>0</v>
      </c>
      <c r="AU430" s="278">
        <f t="shared" si="383"/>
        <v>0</v>
      </c>
    </row>
    <row r="431" spans="1:48" x14ac:dyDescent="0.35">
      <c r="A431" s="495">
        <v>0</v>
      </c>
      <c r="B431" s="491"/>
      <c r="C431" s="491" t="s">
        <v>23</v>
      </c>
      <c r="D431" s="491"/>
      <c r="E431" s="409"/>
      <c r="F431" s="234">
        <v>0</v>
      </c>
      <c r="G431" s="234">
        <v>0</v>
      </c>
      <c r="H431" s="235">
        <f t="shared" si="384"/>
        <v>0</v>
      </c>
      <c r="I431" s="234">
        <v>0</v>
      </c>
      <c r="J431" s="234">
        <v>0</v>
      </c>
      <c r="K431" s="235">
        <f t="shared" si="385"/>
        <v>0</v>
      </c>
      <c r="L431" s="234">
        <v>0</v>
      </c>
      <c r="M431" s="236">
        <f t="shared" si="386"/>
        <v>0</v>
      </c>
      <c r="N431" s="223"/>
      <c r="P431" s="522">
        <v>0</v>
      </c>
      <c r="Q431" s="496"/>
      <c r="R431" s="496" t="s">
        <v>23</v>
      </c>
      <c r="S431" s="496"/>
      <c r="T431" s="409"/>
      <c r="U431" s="162">
        <f t="shared" si="380"/>
        <v>0</v>
      </c>
      <c r="V431" s="234">
        <v>0</v>
      </c>
      <c r="W431" s="234">
        <v>0</v>
      </c>
      <c r="X431" s="295">
        <f t="shared" si="387"/>
        <v>0</v>
      </c>
      <c r="Y431" s="234">
        <v>0</v>
      </c>
      <c r="Z431" s="234">
        <v>0</v>
      </c>
      <c r="AA431" s="295">
        <f t="shared" si="388"/>
        <v>0</v>
      </c>
      <c r="AB431" s="234">
        <v>0</v>
      </c>
      <c r="AC431" s="295">
        <f t="shared" si="389"/>
        <v>0</v>
      </c>
      <c r="AD431" s="296">
        <f t="shared" si="381"/>
        <v>0</v>
      </c>
      <c r="AE431" s="223"/>
      <c r="AG431" s="522">
        <v>0</v>
      </c>
      <c r="AH431" s="496"/>
      <c r="AI431" s="496" t="s">
        <v>23</v>
      </c>
      <c r="AJ431" s="496"/>
      <c r="AK431" s="409"/>
      <c r="AL431" s="307">
        <f t="shared" si="382"/>
        <v>0</v>
      </c>
      <c r="AM431" s="234">
        <v>0</v>
      </c>
      <c r="AN431" s="234">
        <v>0</v>
      </c>
      <c r="AO431" s="277">
        <f t="shared" si="390"/>
        <v>0</v>
      </c>
      <c r="AP431" s="234">
        <v>0</v>
      </c>
      <c r="AQ431" s="234">
        <v>0</v>
      </c>
      <c r="AR431" s="277">
        <f t="shared" si="391"/>
        <v>0</v>
      </c>
      <c r="AS431" s="234">
        <v>0</v>
      </c>
      <c r="AT431" s="277">
        <f t="shared" si="392"/>
        <v>0</v>
      </c>
      <c r="AU431" s="278">
        <f t="shared" si="383"/>
        <v>0</v>
      </c>
    </row>
    <row r="432" spans="1:48" ht="16" thickBot="1" x14ac:dyDescent="0.4">
      <c r="A432" s="410" t="s">
        <v>181</v>
      </c>
      <c r="B432" s="411"/>
      <c r="C432" s="497">
        <f>SUM(A427:B431)</f>
        <v>0</v>
      </c>
      <c r="D432" s="497"/>
      <c r="E432" s="411"/>
      <c r="F432" s="250">
        <f>SUM(F427:F431)</f>
        <v>0</v>
      </c>
      <c r="G432" s="250">
        <f t="shared" ref="G432:L432" si="393">SUM(G427:G431)</f>
        <v>0</v>
      </c>
      <c r="H432" s="250">
        <f t="shared" si="393"/>
        <v>0</v>
      </c>
      <c r="I432" s="250">
        <f t="shared" si="393"/>
        <v>0</v>
      </c>
      <c r="J432" s="250">
        <f t="shared" si="393"/>
        <v>0</v>
      </c>
      <c r="K432" s="250">
        <f t="shared" si="393"/>
        <v>0</v>
      </c>
      <c r="L432" s="250">
        <f t="shared" si="393"/>
        <v>0</v>
      </c>
      <c r="M432" s="237">
        <f>SUM(M427:M431)</f>
        <v>0</v>
      </c>
      <c r="N432" s="223"/>
      <c r="P432" s="410" t="s">
        <v>181</v>
      </c>
      <c r="Q432" s="411"/>
      <c r="R432" s="498">
        <f>SUM(P427:Q431)</f>
        <v>0</v>
      </c>
      <c r="S432" s="498"/>
      <c r="T432" s="421"/>
      <c r="U432" s="339">
        <f t="shared" si="380"/>
        <v>0</v>
      </c>
      <c r="V432" s="293">
        <f>SUM(V427:V431)</f>
        <v>0</v>
      </c>
      <c r="W432" s="293">
        <f t="shared" ref="W432:AB432" si="394">SUM(W427:W431)</f>
        <v>0</v>
      </c>
      <c r="X432" s="293">
        <f t="shared" si="394"/>
        <v>0</v>
      </c>
      <c r="Y432" s="293">
        <f t="shared" si="394"/>
        <v>0</v>
      </c>
      <c r="Z432" s="293">
        <f t="shared" si="394"/>
        <v>0</v>
      </c>
      <c r="AA432" s="293">
        <f t="shared" si="394"/>
        <v>0</v>
      </c>
      <c r="AB432" s="293">
        <f t="shared" si="394"/>
        <v>0</v>
      </c>
      <c r="AC432" s="293">
        <f>SUM(AC427:AC431)</f>
        <v>0</v>
      </c>
      <c r="AD432" s="294">
        <f>SUM(AD427:AD431)</f>
        <v>0</v>
      </c>
      <c r="AE432" s="223"/>
      <c r="AG432" s="410" t="s">
        <v>181</v>
      </c>
      <c r="AH432" s="411"/>
      <c r="AI432" s="543">
        <f>SUM(AG427:AH431)</f>
        <v>0</v>
      </c>
      <c r="AJ432" s="543"/>
      <c r="AK432" s="421"/>
      <c r="AL432" s="337">
        <f t="shared" si="382"/>
        <v>0</v>
      </c>
      <c r="AM432" s="275">
        <f>SUM(AM427:AM431)</f>
        <v>0</v>
      </c>
      <c r="AN432" s="275">
        <f t="shared" ref="AN432:AT432" si="395">SUM(AN427:AN431)</f>
        <v>0</v>
      </c>
      <c r="AO432" s="275">
        <f t="shared" si="395"/>
        <v>0</v>
      </c>
      <c r="AP432" s="275">
        <f t="shared" si="395"/>
        <v>0</v>
      </c>
      <c r="AQ432" s="275">
        <f t="shared" si="395"/>
        <v>0</v>
      </c>
      <c r="AR432" s="275">
        <f t="shared" si="395"/>
        <v>0</v>
      </c>
      <c r="AS432" s="275">
        <f t="shared" si="395"/>
        <v>0</v>
      </c>
      <c r="AT432" s="275">
        <f t="shared" si="395"/>
        <v>0</v>
      </c>
      <c r="AU432" s="276">
        <f t="shared" si="383"/>
        <v>0</v>
      </c>
    </row>
    <row r="433" spans="1:47" s="358" customFormat="1" ht="3.75" customHeight="1" thickBot="1" x14ac:dyDescent="0.4">
      <c r="A433" s="499"/>
      <c r="B433" s="499"/>
      <c r="C433" s="499"/>
      <c r="D433" s="499"/>
      <c r="E433" s="499"/>
      <c r="F433" s="499"/>
      <c r="G433" s="499"/>
      <c r="H433" s="499"/>
      <c r="I433" s="499"/>
      <c r="J433" s="499"/>
      <c r="K433" s="499"/>
      <c r="L433" s="499"/>
      <c r="M433" s="499"/>
      <c r="N433" s="223"/>
      <c r="P433" s="499"/>
      <c r="Q433" s="499"/>
      <c r="R433" s="499"/>
      <c r="S433" s="499"/>
      <c r="T433" s="499"/>
      <c r="U433" s="499"/>
      <c r="V433" s="499"/>
      <c r="W433" s="499"/>
      <c r="X433" s="499"/>
      <c r="Y433" s="499"/>
      <c r="Z433" s="499"/>
      <c r="AA433" s="499"/>
      <c r="AB433" s="499"/>
      <c r="AC433" s="499"/>
      <c r="AD433" s="499"/>
      <c r="AE433" s="223"/>
      <c r="AG433" s="499"/>
      <c r="AH433" s="499"/>
      <c r="AI433" s="499"/>
      <c r="AJ433" s="499"/>
      <c r="AK433" s="499"/>
      <c r="AL433" s="499"/>
      <c r="AM433" s="499"/>
      <c r="AN433" s="499"/>
      <c r="AO433" s="499"/>
      <c r="AP433" s="499"/>
      <c r="AQ433" s="499"/>
      <c r="AR433" s="499"/>
      <c r="AS433" s="499"/>
      <c r="AT433" s="499"/>
      <c r="AU433" s="499"/>
    </row>
    <row r="434" spans="1:47" ht="16" thickBot="1" x14ac:dyDescent="0.4">
      <c r="A434" s="500" t="s">
        <v>187</v>
      </c>
      <c r="B434" s="501"/>
      <c r="C434" s="501"/>
      <c r="D434" s="501"/>
      <c r="E434" s="501"/>
      <c r="F434" s="241">
        <f>SUM(F432, F423)</f>
        <v>0</v>
      </c>
      <c r="G434" s="241">
        <f t="shared" ref="G434:L434" si="396">SUM(G432, G423)</f>
        <v>0</v>
      </c>
      <c r="H434" s="241">
        <f>SUM(H432, H423)</f>
        <v>0</v>
      </c>
      <c r="I434" s="241">
        <f t="shared" si="396"/>
        <v>0</v>
      </c>
      <c r="J434" s="241">
        <f t="shared" si="396"/>
        <v>0</v>
      </c>
      <c r="K434" s="241">
        <f>SUM(K432, K423)</f>
        <v>0</v>
      </c>
      <c r="L434" s="241">
        <f t="shared" si="396"/>
        <v>0</v>
      </c>
      <c r="M434" s="240">
        <f>SUM(M432, M423)</f>
        <v>0</v>
      </c>
      <c r="N434" s="223"/>
      <c r="P434" s="500" t="s">
        <v>187</v>
      </c>
      <c r="Q434" s="501"/>
      <c r="R434" s="501"/>
      <c r="S434" s="501"/>
      <c r="T434" s="501"/>
      <c r="U434" s="340">
        <f t="shared" si="380"/>
        <v>0</v>
      </c>
      <c r="V434" s="297">
        <f>SUM(V432, V423)</f>
        <v>0</v>
      </c>
      <c r="W434" s="297">
        <f t="shared" ref="W434" si="397">SUM(W432, W423)</f>
        <v>0</v>
      </c>
      <c r="X434" s="297">
        <f>SUM(X432, X423)</f>
        <v>0</v>
      </c>
      <c r="Y434" s="297">
        <f t="shared" ref="Y434:AB434" si="398">SUM(Y432, Y423)</f>
        <v>0</v>
      </c>
      <c r="Z434" s="297">
        <f t="shared" si="398"/>
        <v>0</v>
      </c>
      <c r="AA434" s="297">
        <f t="shared" si="398"/>
        <v>0</v>
      </c>
      <c r="AB434" s="297">
        <f t="shared" si="398"/>
        <v>0</v>
      </c>
      <c r="AC434" s="297">
        <f>SUM(AC432, AC423)</f>
        <v>0</v>
      </c>
      <c r="AD434" s="298">
        <f>SUM(AD432, AD423)</f>
        <v>0</v>
      </c>
      <c r="AE434" s="223"/>
      <c r="AG434" s="500" t="s">
        <v>187</v>
      </c>
      <c r="AH434" s="501"/>
      <c r="AI434" s="501"/>
      <c r="AJ434" s="501"/>
      <c r="AK434" s="501"/>
      <c r="AL434" s="338">
        <f t="shared" si="382"/>
        <v>0</v>
      </c>
      <c r="AM434" s="279">
        <f>SUM(AM432, AM423)</f>
        <v>0</v>
      </c>
      <c r="AN434" s="279">
        <f t="shared" ref="AN434" si="399">SUM(AN432, AN423)</f>
        <v>0</v>
      </c>
      <c r="AO434" s="279">
        <f>SUM(AO432, AO423)</f>
        <v>0</v>
      </c>
      <c r="AP434" s="279">
        <f t="shared" ref="AP434:AT434" si="400">SUM(AP432, AP423)</f>
        <v>0</v>
      </c>
      <c r="AQ434" s="279">
        <f t="shared" si="400"/>
        <v>0</v>
      </c>
      <c r="AR434" s="279">
        <f t="shared" si="400"/>
        <v>0</v>
      </c>
      <c r="AS434" s="279">
        <f t="shared" si="400"/>
        <v>0</v>
      </c>
      <c r="AT434" s="279">
        <f t="shared" si="400"/>
        <v>0</v>
      </c>
      <c r="AU434" s="280">
        <f>IF($S$473&lt;&gt;0, AC434+AL434-AT434, M434+AL434-AT434)</f>
        <v>0</v>
      </c>
    </row>
    <row r="435" spans="1:47" ht="16" thickBot="1" x14ac:dyDescent="0.4">
      <c r="F435" s="357"/>
      <c r="G435" s="357"/>
      <c r="AE435" s="358"/>
    </row>
    <row r="436" spans="1:47" s="242" customFormat="1" x14ac:dyDescent="0.35">
      <c r="A436" s="502" t="s">
        <v>98</v>
      </c>
      <c r="B436" s="503"/>
      <c r="C436" s="503"/>
      <c r="D436" s="503"/>
      <c r="E436" s="503"/>
      <c r="F436" s="503"/>
      <c r="G436" s="503"/>
      <c r="H436" s="503"/>
      <c r="I436" s="503"/>
      <c r="J436" s="503"/>
      <c r="K436" s="503"/>
      <c r="L436" s="503"/>
      <c r="M436" s="518"/>
      <c r="N436" s="413"/>
      <c r="P436" s="502" t="s">
        <v>98</v>
      </c>
      <c r="Q436" s="503"/>
      <c r="R436" s="503"/>
      <c r="S436" s="503"/>
      <c r="T436" s="503"/>
      <c r="U436" s="503"/>
      <c r="V436" s="503"/>
      <c r="W436" s="503"/>
      <c r="X436" s="503"/>
      <c r="Y436" s="503"/>
      <c r="Z436" s="503"/>
      <c r="AA436" s="503"/>
      <c r="AB436" s="503"/>
      <c r="AC436" s="503"/>
      <c r="AD436" s="418"/>
      <c r="AE436" s="413"/>
      <c r="AG436" s="502" t="s">
        <v>98</v>
      </c>
      <c r="AH436" s="503"/>
      <c r="AI436" s="503"/>
      <c r="AJ436" s="503"/>
      <c r="AK436" s="503"/>
      <c r="AL436" s="503"/>
      <c r="AM436" s="503"/>
      <c r="AN436" s="503"/>
      <c r="AO436" s="503"/>
      <c r="AP436" s="503"/>
      <c r="AQ436" s="503"/>
      <c r="AR436" s="503"/>
      <c r="AS436" s="503"/>
      <c r="AT436" s="503"/>
      <c r="AU436" s="418"/>
    </row>
    <row r="437" spans="1:47" s="242" customFormat="1" x14ac:dyDescent="0.35">
      <c r="A437" s="530" t="s">
        <v>24</v>
      </c>
      <c r="B437" s="531"/>
      <c r="C437" s="531"/>
      <c r="D437" s="531"/>
      <c r="E437" s="531"/>
      <c r="F437" s="531"/>
      <c r="G437" s="531"/>
      <c r="H437" s="531"/>
      <c r="I437" s="531"/>
      <c r="J437" s="424" t="s">
        <v>17</v>
      </c>
      <c r="K437" s="424" t="s">
        <v>15</v>
      </c>
      <c r="L437" s="424" t="s">
        <v>16</v>
      </c>
      <c r="M437" s="259" t="s">
        <v>18</v>
      </c>
      <c r="N437" s="413"/>
      <c r="P437" s="530" t="s">
        <v>24</v>
      </c>
      <c r="Q437" s="531"/>
      <c r="R437" s="531"/>
      <c r="S437" s="531"/>
      <c r="T437" s="531"/>
      <c r="U437" s="531"/>
      <c r="V437" s="531"/>
      <c r="W437" s="531"/>
      <c r="X437" s="531"/>
      <c r="Y437" s="422" t="s">
        <v>266</v>
      </c>
      <c r="Z437" s="328" t="s">
        <v>77</v>
      </c>
      <c r="AA437" s="424" t="s">
        <v>15</v>
      </c>
      <c r="AB437" s="424" t="s">
        <v>16</v>
      </c>
      <c r="AC437" s="422" t="s">
        <v>18</v>
      </c>
      <c r="AD437" s="267" t="s">
        <v>114</v>
      </c>
      <c r="AE437" s="413"/>
      <c r="AG437" s="530" t="s">
        <v>24</v>
      </c>
      <c r="AH437" s="531"/>
      <c r="AI437" s="531"/>
      <c r="AJ437" s="531"/>
      <c r="AK437" s="531"/>
      <c r="AL437" s="531"/>
      <c r="AM437" s="531"/>
      <c r="AN437" s="531"/>
      <c r="AO437" s="531"/>
      <c r="AP437" s="422" t="s">
        <v>266</v>
      </c>
      <c r="AQ437" s="328" t="s">
        <v>211</v>
      </c>
      <c r="AR437" s="424" t="s">
        <v>15</v>
      </c>
      <c r="AS437" s="424" t="s">
        <v>16</v>
      </c>
      <c r="AT437" s="422" t="s">
        <v>213</v>
      </c>
      <c r="AU437" s="267" t="s">
        <v>269</v>
      </c>
    </row>
    <row r="438" spans="1:47" x14ac:dyDescent="0.35">
      <c r="A438" s="415">
        <v>1</v>
      </c>
      <c r="B438" s="491"/>
      <c r="C438" s="491"/>
      <c r="D438" s="491"/>
      <c r="E438" s="491"/>
      <c r="F438" s="491"/>
      <c r="G438" s="491"/>
      <c r="H438" s="491"/>
      <c r="I438" s="491"/>
      <c r="J438" s="234">
        <v>0</v>
      </c>
      <c r="K438" s="234">
        <v>0</v>
      </c>
      <c r="L438" s="234">
        <v>0</v>
      </c>
      <c r="M438" s="236">
        <f>SUM(J438:L438)</f>
        <v>0</v>
      </c>
      <c r="N438" s="223"/>
      <c r="P438" s="415">
        <v>1</v>
      </c>
      <c r="Q438" s="491"/>
      <c r="R438" s="491"/>
      <c r="S438" s="491"/>
      <c r="T438" s="491"/>
      <c r="U438" s="491"/>
      <c r="V438" s="491"/>
      <c r="W438" s="491"/>
      <c r="X438" s="491"/>
      <c r="Y438" s="164">
        <f>AU358</f>
        <v>0</v>
      </c>
      <c r="Z438" s="234">
        <v>0</v>
      </c>
      <c r="AA438" s="234">
        <v>0</v>
      </c>
      <c r="AB438" s="234">
        <v>0</v>
      </c>
      <c r="AC438" s="295">
        <f>SUM(Z438:AB438)</f>
        <v>0</v>
      </c>
      <c r="AD438" s="296">
        <f t="shared" ref="AD438:AD440" si="401">M438-AC438</f>
        <v>0</v>
      </c>
      <c r="AE438" s="223"/>
      <c r="AG438" s="415">
        <v>1</v>
      </c>
      <c r="AH438" s="491"/>
      <c r="AI438" s="491"/>
      <c r="AJ438" s="491"/>
      <c r="AK438" s="491"/>
      <c r="AL438" s="491"/>
      <c r="AM438" s="491"/>
      <c r="AN438" s="491"/>
      <c r="AO438" s="491"/>
      <c r="AP438" s="305">
        <f>AU358</f>
        <v>0</v>
      </c>
      <c r="AQ438" s="234">
        <v>0</v>
      </c>
      <c r="AR438" s="234">
        <v>0</v>
      </c>
      <c r="AS438" s="234">
        <v>0</v>
      </c>
      <c r="AT438" s="277">
        <f>SUM(AQ438:AS438)</f>
        <v>0</v>
      </c>
      <c r="AU438" s="278">
        <f>IF($S$473&lt;&gt;0, AC438+AP438-AT438, M438+AP438-AT438)</f>
        <v>0</v>
      </c>
    </row>
    <row r="439" spans="1:47" x14ac:dyDescent="0.35">
      <c r="A439" s="415">
        <v>2</v>
      </c>
      <c r="B439" s="492"/>
      <c r="C439" s="492"/>
      <c r="D439" s="492"/>
      <c r="E439" s="492"/>
      <c r="F439" s="492"/>
      <c r="G439" s="492"/>
      <c r="H439" s="492"/>
      <c r="I439" s="492"/>
      <c r="J439" s="234">
        <v>0</v>
      </c>
      <c r="K439" s="234">
        <v>0</v>
      </c>
      <c r="L439" s="234">
        <v>0</v>
      </c>
      <c r="M439" s="236">
        <f>SUM(J439:L439)</f>
        <v>0</v>
      </c>
      <c r="N439" s="223"/>
      <c r="P439" s="415">
        <v>2</v>
      </c>
      <c r="Q439" s="492"/>
      <c r="R439" s="492"/>
      <c r="S439" s="492"/>
      <c r="T439" s="492"/>
      <c r="U439" s="492"/>
      <c r="V439" s="492"/>
      <c r="W439" s="492"/>
      <c r="X439" s="492"/>
      <c r="Y439" s="164">
        <f t="shared" ref="Y439:Y441" si="402">AU359</f>
        <v>0</v>
      </c>
      <c r="Z439" s="234">
        <v>0</v>
      </c>
      <c r="AA439" s="234">
        <v>0</v>
      </c>
      <c r="AB439" s="234">
        <v>0</v>
      </c>
      <c r="AC439" s="295">
        <f t="shared" ref="AC439:AC440" si="403">SUM(Z439:AB439)</f>
        <v>0</v>
      </c>
      <c r="AD439" s="296">
        <f t="shared" si="401"/>
        <v>0</v>
      </c>
      <c r="AE439" s="223"/>
      <c r="AG439" s="415">
        <v>2</v>
      </c>
      <c r="AH439" s="492"/>
      <c r="AI439" s="492"/>
      <c r="AJ439" s="492"/>
      <c r="AK439" s="492"/>
      <c r="AL439" s="492"/>
      <c r="AM439" s="492"/>
      <c r="AN439" s="492"/>
      <c r="AO439" s="492"/>
      <c r="AP439" s="305">
        <f t="shared" ref="AP439:AP441" si="404">AU359</f>
        <v>0</v>
      </c>
      <c r="AQ439" s="234">
        <v>0</v>
      </c>
      <c r="AR439" s="234">
        <v>0</v>
      </c>
      <c r="AS439" s="234">
        <v>0</v>
      </c>
      <c r="AT439" s="277">
        <f t="shared" ref="AT439:AT440" si="405">SUM(AQ439:AS439)</f>
        <v>0</v>
      </c>
      <c r="AU439" s="278">
        <f t="shared" ref="AU439:AU441" si="406">IF($S$473&lt;&gt;0, AC439+AP439-AT439, M439+AP439-AT439)</f>
        <v>0</v>
      </c>
    </row>
    <row r="440" spans="1:47" x14ac:dyDescent="0.35">
      <c r="A440" s="415">
        <v>3</v>
      </c>
      <c r="B440" s="492"/>
      <c r="C440" s="492"/>
      <c r="D440" s="492"/>
      <c r="E440" s="492"/>
      <c r="F440" s="492"/>
      <c r="G440" s="492"/>
      <c r="H440" s="492"/>
      <c r="I440" s="492"/>
      <c r="J440" s="234">
        <v>0</v>
      </c>
      <c r="K440" s="234">
        <v>0</v>
      </c>
      <c r="L440" s="234">
        <v>0</v>
      </c>
      <c r="M440" s="236">
        <f t="shared" ref="M440:M459" si="407">SUM(J440:L440)</f>
        <v>0</v>
      </c>
      <c r="N440" s="223"/>
      <c r="P440" s="415">
        <v>3</v>
      </c>
      <c r="Q440" s="492"/>
      <c r="R440" s="492"/>
      <c r="S440" s="492"/>
      <c r="T440" s="492"/>
      <c r="U440" s="492"/>
      <c r="V440" s="492"/>
      <c r="W440" s="492"/>
      <c r="X440" s="492"/>
      <c r="Y440" s="164">
        <f t="shared" si="402"/>
        <v>0</v>
      </c>
      <c r="Z440" s="234">
        <v>0</v>
      </c>
      <c r="AA440" s="234">
        <v>0</v>
      </c>
      <c r="AB440" s="234">
        <v>0</v>
      </c>
      <c r="AC440" s="295">
        <f t="shared" si="403"/>
        <v>0</v>
      </c>
      <c r="AD440" s="296">
        <f t="shared" si="401"/>
        <v>0</v>
      </c>
      <c r="AE440" s="223"/>
      <c r="AG440" s="415">
        <v>3</v>
      </c>
      <c r="AH440" s="492"/>
      <c r="AI440" s="492"/>
      <c r="AJ440" s="492"/>
      <c r="AK440" s="492"/>
      <c r="AL440" s="492"/>
      <c r="AM440" s="492"/>
      <c r="AN440" s="492"/>
      <c r="AO440" s="492"/>
      <c r="AP440" s="305">
        <f t="shared" si="404"/>
        <v>0</v>
      </c>
      <c r="AQ440" s="234">
        <v>0</v>
      </c>
      <c r="AR440" s="234">
        <v>0</v>
      </c>
      <c r="AS440" s="234">
        <v>0</v>
      </c>
      <c r="AT440" s="277">
        <f t="shared" si="405"/>
        <v>0</v>
      </c>
      <c r="AU440" s="278">
        <f t="shared" si="406"/>
        <v>0</v>
      </c>
    </row>
    <row r="441" spans="1:47" ht="16" thickBot="1" x14ac:dyDescent="0.4">
      <c r="A441" s="504" t="s">
        <v>25</v>
      </c>
      <c r="B441" s="505"/>
      <c r="C441" s="505"/>
      <c r="D441" s="505"/>
      <c r="E441" s="505"/>
      <c r="F441" s="505"/>
      <c r="G441" s="505"/>
      <c r="H441" s="505"/>
      <c r="I441" s="505"/>
      <c r="J441" s="250">
        <f>SUM(J438:J440)</f>
        <v>0</v>
      </c>
      <c r="K441" s="250">
        <f t="shared" ref="K441:L441" si="408">SUM(K438:K440)</f>
        <v>0</v>
      </c>
      <c r="L441" s="250">
        <f t="shared" si="408"/>
        <v>0</v>
      </c>
      <c r="M441" s="237">
        <f t="shared" si="407"/>
        <v>0</v>
      </c>
      <c r="N441" s="223"/>
      <c r="P441" s="504" t="s">
        <v>25</v>
      </c>
      <c r="Q441" s="505"/>
      <c r="R441" s="505"/>
      <c r="S441" s="505"/>
      <c r="T441" s="505"/>
      <c r="U441" s="505"/>
      <c r="V441" s="505"/>
      <c r="W441" s="505"/>
      <c r="X441" s="505"/>
      <c r="Y441" s="200">
        <f t="shared" si="402"/>
        <v>0</v>
      </c>
      <c r="Z441" s="293">
        <f>SUM(Z438:Z440)</f>
        <v>0</v>
      </c>
      <c r="AA441" s="293">
        <f t="shared" ref="AA441:AD441" si="409">SUM(AA438:AA440)</f>
        <v>0</v>
      </c>
      <c r="AB441" s="293">
        <f t="shared" si="409"/>
        <v>0</v>
      </c>
      <c r="AC441" s="293">
        <f t="shared" si="409"/>
        <v>0</v>
      </c>
      <c r="AD441" s="294">
        <f t="shared" si="409"/>
        <v>0</v>
      </c>
      <c r="AE441" s="223"/>
      <c r="AG441" s="504" t="s">
        <v>25</v>
      </c>
      <c r="AH441" s="505"/>
      <c r="AI441" s="505"/>
      <c r="AJ441" s="505"/>
      <c r="AK441" s="505"/>
      <c r="AL441" s="505"/>
      <c r="AM441" s="505"/>
      <c r="AN441" s="505"/>
      <c r="AO441" s="505"/>
      <c r="AP441" s="306">
        <f t="shared" si="404"/>
        <v>0</v>
      </c>
      <c r="AQ441" s="275">
        <f>SUM(AQ438:AQ440)</f>
        <v>0</v>
      </c>
      <c r="AR441" s="275">
        <f t="shared" ref="AR441:AT441" si="410">SUM(AR438:AR440)</f>
        <v>0</v>
      </c>
      <c r="AS441" s="275">
        <f t="shared" si="410"/>
        <v>0</v>
      </c>
      <c r="AT441" s="275">
        <f t="shared" si="410"/>
        <v>0</v>
      </c>
      <c r="AU441" s="276">
        <f t="shared" si="406"/>
        <v>0</v>
      </c>
    </row>
    <row r="442" spans="1:47" s="358" customFormat="1" ht="3.75" customHeight="1" thickBot="1" x14ac:dyDescent="0.4">
      <c r="A442" s="413"/>
      <c r="B442" s="413"/>
      <c r="C442" s="413"/>
      <c r="D442" s="413"/>
      <c r="E442" s="413"/>
      <c r="F442" s="413"/>
      <c r="G442" s="413"/>
      <c r="H442" s="413"/>
      <c r="I442" s="413"/>
      <c r="J442" s="246"/>
      <c r="K442" s="246"/>
      <c r="L442" s="246"/>
      <c r="M442" s="246"/>
      <c r="N442" s="223"/>
      <c r="P442" s="413"/>
      <c r="Q442" s="413"/>
      <c r="R442" s="413"/>
      <c r="S442" s="413"/>
      <c r="T442" s="413"/>
      <c r="U442" s="413"/>
      <c r="V442" s="413"/>
      <c r="W442" s="413"/>
      <c r="X442" s="413"/>
      <c r="Y442" s="304"/>
      <c r="Z442" s="246"/>
      <c r="AA442" s="246"/>
      <c r="AB442" s="246"/>
      <c r="AC442" s="246"/>
      <c r="AD442" s="246"/>
      <c r="AE442" s="223"/>
      <c r="AG442" s="413"/>
      <c r="AH442" s="413"/>
      <c r="AI442" s="413"/>
      <c r="AJ442" s="413"/>
      <c r="AK442" s="413"/>
      <c r="AL442" s="413"/>
      <c r="AM442" s="413"/>
      <c r="AN442" s="413"/>
      <c r="AO442" s="413"/>
      <c r="AP442" s="304"/>
      <c r="AQ442" s="246"/>
      <c r="AR442" s="246"/>
      <c r="AS442" s="246"/>
      <c r="AT442" s="246"/>
      <c r="AU442" s="246"/>
    </row>
    <row r="443" spans="1:47" s="242" customFormat="1" x14ac:dyDescent="0.35">
      <c r="A443" s="502" t="s">
        <v>33</v>
      </c>
      <c r="B443" s="503"/>
      <c r="C443" s="503"/>
      <c r="D443" s="503"/>
      <c r="E443" s="503"/>
      <c r="F443" s="503"/>
      <c r="G443" s="503"/>
      <c r="H443" s="503"/>
      <c r="I443" s="503"/>
      <c r="J443" s="425" t="s">
        <v>17</v>
      </c>
      <c r="K443" s="425" t="s">
        <v>15</v>
      </c>
      <c r="L443" s="425" t="s">
        <v>16</v>
      </c>
      <c r="M443" s="418" t="s">
        <v>18</v>
      </c>
      <c r="N443" s="413"/>
      <c r="P443" s="502" t="s">
        <v>33</v>
      </c>
      <c r="Q443" s="503"/>
      <c r="R443" s="503"/>
      <c r="S443" s="503"/>
      <c r="T443" s="503"/>
      <c r="U443" s="503"/>
      <c r="V443" s="503"/>
      <c r="W443" s="503"/>
      <c r="X443" s="503"/>
      <c r="Y443" s="414" t="s">
        <v>266</v>
      </c>
      <c r="Z443" s="425" t="s">
        <v>77</v>
      </c>
      <c r="AA443" s="425" t="s">
        <v>15</v>
      </c>
      <c r="AB443" s="425" t="s">
        <v>16</v>
      </c>
      <c r="AC443" s="414" t="s">
        <v>18</v>
      </c>
      <c r="AD443" s="268" t="s">
        <v>114</v>
      </c>
      <c r="AE443" s="413"/>
      <c r="AG443" s="502" t="s">
        <v>33</v>
      </c>
      <c r="AH443" s="503"/>
      <c r="AI443" s="503"/>
      <c r="AJ443" s="503"/>
      <c r="AK443" s="503"/>
      <c r="AL443" s="503"/>
      <c r="AM443" s="503"/>
      <c r="AN443" s="503"/>
      <c r="AO443" s="503"/>
      <c r="AP443" s="414" t="s">
        <v>266</v>
      </c>
      <c r="AQ443" s="425" t="s">
        <v>211</v>
      </c>
      <c r="AR443" s="425" t="s">
        <v>15</v>
      </c>
      <c r="AS443" s="425" t="s">
        <v>16</v>
      </c>
      <c r="AT443" s="414" t="s">
        <v>213</v>
      </c>
      <c r="AU443" s="268" t="s">
        <v>269</v>
      </c>
    </row>
    <row r="444" spans="1:47" x14ac:dyDescent="0.35">
      <c r="A444" s="415">
        <v>1</v>
      </c>
      <c r="B444" s="492"/>
      <c r="C444" s="492"/>
      <c r="D444" s="492"/>
      <c r="E444" s="492"/>
      <c r="F444" s="492"/>
      <c r="G444" s="492"/>
      <c r="H444" s="492"/>
      <c r="I444" s="492"/>
      <c r="J444" s="234">
        <v>0</v>
      </c>
      <c r="K444" s="234">
        <v>0</v>
      </c>
      <c r="L444" s="234">
        <v>0</v>
      </c>
      <c r="M444" s="236">
        <f t="shared" si="407"/>
        <v>0</v>
      </c>
      <c r="N444" s="223"/>
      <c r="P444" s="415">
        <v>1</v>
      </c>
      <c r="Q444" s="492"/>
      <c r="R444" s="492"/>
      <c r="S444" s="492"/>
      <c r="T444" s="492"/>
      <c r="U444" s="492"/>
      <c r="V444" s="492"/>
      <c r="W444" s="492"/>
      <c r="X444" s="492"/>
      <c r="Y444" s="164">
        <f t="shared" ref="Y444:Y447" si="411">AU364</f>
        <v>0</v>
      </c>
      <c r="Z444" s="234">
        <v>0</v>
      </c>
      <c r="AA444" s="234">
        <v>0</v>
      </c>
      <c r="AB444" s="234">
        <v>0</v>
      </c>
      <c r="AC444" s="295">
        <f t="shared" ref="AC444:AC446" si="412">SUM(Z444:AB444)</f>
        <v>0</v>
      </c>
      <c r="AD444" s="296">
        <f t="shared" ref="AD444:AD446" si="413">M444-AC444</f>
        <v>0</v>
      </c>
      <c r="AE444" s="223"/>
      <c r="AG444" s="415">
        <v>1</v>
      </c>
      <c r="AH444" s="492"/>
      <c r="AI444" s="492"/>
      <c r="AJ444" s="492"/>
      <c r="AK444" s="492"/>
      <c r="AL444" s="492"/>
      <c r="AM444" s="492"/>
      <c r="AN444" s="492"/>
      <c r="AO444" s="492"/>
      <c r="AP444" s="305">
        <f t="shared" ref="AP444:AP447" si="414">AU364</f>
        <v>0</v>
      </c>
      <c r="AQ444" s="234">
        <v>0</v>
      </c>
      <c r="AR444" s="234">
        <v>0</v>
      </c>
      <c r="AS444" s="234">
        <v>0</v>
      </c>
      <c r="AT444" s="277">
        <f t="shared" ref="AT444:AT446" si="415">SUM(AQ444:AS444)</f>
        <v>0</v>
      </c>
      <c r="AU444" s="278">
        <f>IF($S$473&lt;&gt;0, AC444+AP444-AT444, M444+AP444-AT444)</f>
        <v>0</v>
      </c>
    </row>
    <row r="445" spans="1:47" x14ac:dyDescent="0.35">
      <c r="A445" s="415">
        <v>2</v>
      </c>
      <c r="B445" s="492"/>
      <c r="C445" s="492"/>
      <c r="D445" s="492"/>
      <c r="E445" s="492"/>
      <c r="F445" s="492"/>
      <c r="G445" s="492"/>
      <c r="H445" s="492"/>
      <c r="I445" s="492"/>
      <c r="J445" s="234">
        <v>0</v>
      </c>
      <c r="K445" s="234">
        <v>0</v>
      </c>
      <c r="L445" s="234">
        <v>0</v>
      </c>
      <c r="M445" s="236">
        <f t="shared" si="407"/>
        <v>0</v>
      </c>
      <c r="N445" s="223"/>
      <c r="P445" s="415">
        <v>2</v>
      </c>
      <c r="Q445" s="492"/>
      <c r="R445" s="492"/>
      <c r="S445" s="492"/>
      <c r="T445" s="492"/>
      <c r="U445" s="492"/>
      <c r="V445" s="492"/>
      <c r="W445" s="492"/>
      <c r="X445" s="492"/>
      <c r="Y445" s="164">
        <f t="shared" si="411"/>
        <v>0</v>
      </c>
      <c r="Z445" s="234">
        <v>0</v>
      </c>
      <c r="AA445" s="234">
        <v>0</v>
      </c>
      <c r="AB445" s="234">
        <v>0</v>
      </c>
      <c r="AC445" s="295">
        <f t="shared" si="412"/>
        <v>0</v>
      </c>
      <c r="AD445" s="296">
        <f t="shared" si="413"/>
        <v>0</v>
      </c>
      <c r="AE445" s="223"/>
      <c r="AG445" s="415">
        <v>2</v>
      </c>
      <c r="AH445" s="492"/>
      <c r="AI445" s="492"/>
      <c r="AJ445" s="492"/>
      <c r="AK445" s="492"/>
      <c r="AL445" s="492"/>
      <c r="AM445" s="492"/>
      <c r="AN445" s="492"/>
      <c r="AO445" s="492"/>
      <c r="AP445" s="305">
        <f t="shared" si="414"/>
        <v>0</v>
      </c>
      <c r="AQ445" s="234">
        <v>0</v>
      </c>
      <c r="AR445" s="234">
        <v>0</v>
      </c>
      <c r="AS445" s="234">
        <v>0</v>
      </c>
      <c r="AT445" s="277">
        <f t="shared" si="415"/>
        <v>0</v>
      </c>
      <c r="AU445" s="278">
        <f t="shared" ref="AU445:AU447" si="416">IF($S$473&lt;&gt;0, AC445+AP445-AT445, M445+AP445-AT445)</f>
        <v>0</v>
      </c>
    </row>
    <row r="446" spans="1:47" x14ac:dyDescent="0.35">
      <c r="A446" s="415">
        <v>3</v>
      </c>
      <c r="B446" s="492"/>
      <c r="C446" s="492"/>
      <c r="D446" s="492"/>
      <c r="E446" s="492"/>
      <c r="F446" s="492"/>
      <c r="G446" s="492"/>
      <c r="H446" s="492"/>
      <c r="I446" s="492"/>
      <c r="J446" s="234">
        <v>0</v>
      </c>
      <c r="K446" s="234">
        <v>0</v>
      </c>
      <c r="L446" s="234">
        <v>0</v>
      </c>
      <c r="M446" s="236">
        <f>SUM(J446:L446)</f>
        <v>0</v>
      </c>
      <c r="N446" s="223"/>
      <c r="P446" s="415">
        <v>3</v>
      </c>
      <c r="Q446" s="492"/>
      <c r="R446" s="492"/>
      <c r="S446" s="492"/>
      <c r="T446" s="492"/>
      <c r="U446" s="492"/>
      <c r="V446" s="492"/>
      <c r="W446" s="492"/>
      <c r="X446" s="492"/>
      <c r="Y446" s="164">
        <f t="shared" si="411"/>
        <v>0</v>
      </c>
      <c r="Z446" s="234">
        <v>0</v>
      </c>
      <c r="AA446" s="234">
        <v>0</v>
      </c>
      <c r="AB446" s="234">
        <v>0</v>
      </c>
      <c r="AC446" s="295">
        <f t="shared" si="412"/>
        <v>0</v>
      </c>
      <c r="AD446" s="296">
        <f t="shared" si="413"/>
        <v>0</v>
      </c>
      <c r="AE446" s="223"/>
      <c r="AG446" s="415">
        <v>3</v>
      </c>
      <c r="AH446" s="492"/>
      <c r="AI446" s="492"/>
      <c r="AJ446" s="492"/>
      <c r="AK446" s="492"/>
      <c r="AL446" s="492"/>
      <c r="AM446" s="492"/>
      <c r="AN446" s="492"/>
      <c r="AO446" s="492"/>
      <c r="AP446" s="305">
        <f t="shared" si="414"/>
        <v>0</v>
      </c>
      <c r="AQ446" s="234">
        <v>0</v>
      </c>
      <c r="AR446" s="234">
        <v>0</v>
      </c>
      <c r="AS446" s="234">
        <v>0</v>
      </c>
      <c r="AT446" s="277">
        <f t="shared" si="415"/>
        <v>0</v>
      </c>
      <c r="AU446" s="278">
        <f t="shared" si="416"/>
        <v>0</v>
      </c>
    </row>
    <row r="447" spans="1:47" ht="16" thickBot="1" x14ac:dyDescent="0.4">
      <c r="A447" s="504" t="s">
        <v>26</v>
      </c>
      <c r="B447" s="505"/>
      <c r="C447" s="505"/>
      <c r="D447" s="505"/>
      <c r="E447" s="505"/>
      <c r="F447" s="505"/>
      <c r="G447" s="505"/>
      <c r="H447" s="505"/>
      <c r="I447" s="505"/>
      <c r="J447" s="250">
        <f>SUM(J444:J446)</f>
        <v>0</v>
      </c>
      <c r="K447" s="250">
        <f t="shared" ref="K447" si="417">SUM(K444:K446)</f>
        <v>0</v>
      </c>
      <c r="L447" s="250">
        <f>SUM(L444:L446)</f>
        <v>0</v>
      </c>
      <c r="M447" s="237">
        <f t="shared" si="407"/>
        <v>0</v>
      </c>
      <c r="N447" s="223"/>
      <c r="P447" s="504" t="s">
        <v>26</v>
      </c>
      <c r="Q447" s="505"/>
      <c r="R447" s="505"/>
      <c r="S447" s="505"/>
      <c r="T447" s="505"/>
      <c r="U447" s="505"/>
      <c r="V447" s="505"/>
      <c r="W447" s="505"/>
      <c r="X447" s="505"/>
      <c r="Y447" s="200">
        <f t="shared" si="411"/>
        <v>0</v>
      </c>
      <c r="Z447" s="293">
        <f>SUM(Z444:Z446)</f>
        <v>0</v>
      </c>
      <c r="AA447" s="293">
        <f t="shared" ref="AA447:AD447" si="418">SUM(AA444:AA446)</f>
        <v>0</v>
      </c>
      <c r="AB447" s="293">
        <f t="shared" si="418"/>
        <v>0</v>
      </c>
      <c r="AC447" s="293">
        <f t="shared" si="418"/>
        <v>0</v>
      </c>
      <c r="AD447" s="294">
        <f t="shared" si="418"/>
        <v>0</v>
      </c>
      <c r="AE447" s="223"/>
      <c r="AG447" s="504" t="s">
        <v>26</v>
      </c>
      <c r="AH447" s="505"/>
      <c r="AI447" s="505"/>
      <c r="AJ447" s="505"/>
      <c r="AK447" s="505"/>
      <c r="AL447" s="505"/>
      <c r="AM447" s="505"/>
      <c r="AN447" s="505"/>
      <c r="AO447" s="505"/>
      <c r="AP447" s="306">
        <f t="shared" si="414"/>
        <v>0</v>
      </c>
      <c r="AQ447" s="275">
        <f>SUM(AQ444:AQ446)</f>
        <v>0</v>
      </c>
      <c r="AR447" s="275">
        <f t="shared" ref="AR447:AT447" si="419">SUM(AR444:AR446)</f>
        <v>0</v>
      </c>
      <c r="AS447" s="275">
        <f t="shared" si="419"/>
        <v>0</v>
      </c>
      <c r="AT447" s="275">
        <f t="shared" si="419"/>
        <v>0</v>
      </c>
      <c r="AU447" s="276">
        <f t="shared" si="416"/>
        <v>0</v>
      </c>
    </row>
    <row r="448" spans="1:47" s="358" customFormat="1" ht="3.75" customHeight="1" thickBot="1" x14ac:dyDescent="0.4">
      <c r="A448" s="413"/>
      <c r="B448" s="413"/>
      <c r="C448" s="413"/>
      <c r="D448" s="413"/>
      <c r="E448" s="413"/>
      <c r="F448" s="413"/>
      <c r="G448" s="413"/>
      <c r="H448" s="413"/>
      <c r="I448" s="413"/>
      <c r="J448" s="246"/>
      <c r="K448" s="246"/>
      <c r="L448" s="246"/>
      <c r="M448" s="246"/>
      <c r="N448" s="223"/>
      <c r="P448" s="413"/>
      <c r="Q448" s="413"/>
      <c r="R448" s="413"/>
      <c r="S448" s="413"/>
      <c r="T448" s="413"/>
      <c r="U448" s="413"/>
      <c r="V448" s="413"/>
      <c r="W448" s="413"/>
      <c r="X448" s="413"/>
      <c r="Y448" s="246"/>
      <c r="Z448" s="246"/>
      <c r="AA448" s="246"/>
      <c r="AB448" s="246"/>
      <c r="AC448" s="246"/>
      <c r="AD448" s="246"/>
      <c r="AE448" s="223"/>
      <c r="AG448" s="413"/>
      <c r="AH448" s="413"/>
      <c r="AI448" s="413"/>
      <c r="AJ448" s="413"/>
      <c r="AK448" s="413"/>
      <c r="AL448" s="413"/>
      <c r="AM448" s="413"/>
      <c r="AN448" s="413"/>
      <c r="AO448" s="413"/>
      <c r="AP448" s="246"/>
      <c r="AQ448" s="246"/>
      <c r="AR448" s="246"/>
      <c r="AS448" s="246"/>
      <c r="AT448" s="246"/>
      <c r="AU448" s="246"/>
    </row>
    <row r="449" spans="1:134" s="242" customFormat="1" x14ac:dyDescent="0.35">
      <c r="A449" s="502" t="s">
        <v>27</v>
      </c>
      <c r="B449" s="503"/>
      <c r="C449" s="503"/>
      <c r="D449" s="503"/>
      <c r="E449" s="503"/>
      <c r="F449" s="503"/>
      <c r="G449" s="503"/>
      <c r="H449" s="503"/>
      <c r="I449" s="503"/>
      <c r="J449" s="425" t="s">
        <v>17</v>
      </c>
      <c r="K449" s="425" t="s">
        <v>15</v>
      </c>
      <c r="L449" s="425" t="s">
        <v>16</v>
      </c>
      <c r="M449" s="418" t="s">
        <v>18</v>
      </c>
      <c r="N449" s="413"/>
      <c r="P449" s="502" t="s">
        <v>27</v>
      </c>
      <c r="Q449" s="503"/>
      <c r="R449" s="503"/>
      <c r="S449" s="503"/>
      <c r="T449" s="503"/>
      <c r="U449" s="503"/>
      <c r="V449" s="503"/>
      <c r="W449" s="503"/>
      <c r="X449" s="503"/>
      <c r="Y449" s="414" t="s">
        <v>266</v>
      </c>
      <c r="Z449" s="425" t="s">
        <v>77</v>
      </c>
      <c r="AA449" s="425" t="s">
        <v>15</v>
      </c>
      <c r="AB449" s="425" t="s">
        <v>16</v>
      </c>
      <c r="AC449" s="414" t="s">
        <v>18</v>
      </c>
      <c r="AD449" s="268" t="s">
        <v>114</v>
      </c>
      <c r="AE449" s="413"/>
      <c r="AG449" s="502" t="s">
        <v>27</v>
      </c>
      <c r="AH449" s="503"/>
      <c r="AI449" s="503"/>
      <c r="AJ449" s="503"/>
      <c r="AK449" s="503"/>
      <c r="AL449" s="503"/>
      <c r="AM449" s="503"/>
      <c r="AN449" s="503"/>
      <c r="AO449" s="503"/>
      <c r="AP449" s="414" t="s">
        <v>266</v>
      </c>
      <c r="AQ449" s="425" t="s">
        <v>211</v>
      </c>
      <c r="AR449" s="425" t="s">
        <v>15</v>
      </c>
      <c r="AS449" s="425" t="s">
        <v>16</v>
      </c>
      <c r="AT449" s="414" t="s">
        <v>213</v>
      </c>
      <c r="AU449" s="268" t="s">
        <v>269</v>
      </c>
    </row>
    <row r="450" spans="1:134" x14ac:dyDescent="0.35">
      <c r="A450" s="415">
        <v>1</v>
      </c>
      <c r="B450" s="228" t="s">
        <v>28</v>
      </c>
      <c r="C450" s="492"/>
      <c r="D450" s="492"/>
      <c r="E450" s="492"/>
      <c r="F450" s="492"/>
      <c r="G450" s="492"/>
      <c r="H450" s="492"/>
      <c r="I450" s="492"/>
      <c r="J450" s="234">
        <v>0</v>
      </c>
      <c r="K450" s="234">
        <v>0</v>
      </c>
      <c r="L450" s="234">
        <v>0</v>
      </c>
      <c r="M450" s="236">
        <f t="shared" si="407"/>
        <v>0</v>
      </c>
      <c r="N450" s="223"/>
      <c r="P450" s="415">
        <v>1</v>
      </c>
      <c r="Q450" s="228" t="s">
        <v>28</v>
      </c>
      <c r="R450" s="492"/>
      <c r="S450" s="492"/>
      <c r="T450" s="492"/>
      <c r="U450" s="492"/>
      <c r="V450" s="492"/>
      <c r="W450" s="492"/>
      <c r="X450" s="492"/>
      <c r="Y450" s="164">
        <f t="shared" ref="Y450:Y461" si="420">AU370</f>
        <v>0</v>
      </c>
      <c r="Z450" s="234">
        <v>0</v>
      </c>
      <c r="AA450" s="234">
        <v>0</v>
      </c>
      <c r="AB450" s="234">
        <v>0</v>
      </c>
      <c r="AC450" s="295">
        <f t="shared" ref="AC450:AC459" si="421">SUM(Z450:AB450)</f>
        <v>0</v>
      </c>
      <c r="AD450" s="296">
        <f t="shared" ref="AD450:AD460" si="422">M450-AC450</f>
        <v>0</v>
      </c>
      <c r="AE450" s="223"/>
      <c r="AG450" s="415">
        <v>1</v>
      </c>
      <c r="AH450" s="228" t="s">
        <v>28</v>
      </c>
      <c r="AI450" s="492"/>
      <c r="AJ450" s="492"/>
      <c r="AK450" s="492"/>
      <c r="AL450" s="492"/>
      <c r="AM450" s="492"/>
      <c r="AN450" s="492"/>
      <c r="AO450" s="492"/>
      <c r="AP450" s="305">
        <f t="shared" ref="AP450:AP461" si="423">AU370</f>
        <v>0</v>
      </c>
      <c r="AQ450" s="234">
        <v>0</v>
      </c>
      <c r="AR450" s="234">
        <v>0</v>
      </c>
      <c r="AS450" s="234">
        <v>0</v>
      </c>
      <c r="AT450" s="277">
        <f t="shared" ref="AT450:AT459" si="424">SUM(AQ450:AS450)</f>
        <v>0</v>
      </c>
      <c r="AU450" s="278">
        <f t="shared" ref="AU450:AU460" si="425">IF($S$473&lt;&gt;0, AC450+AP450-AT450, M450+AP450-AT450)</f>
        <v>0</v>
      </c>
    </row>
    <row r="451" spans="1:134" x14ac:dyDescent="0.35">
      <c r="A451" s="415">
        <v>2</v>
      </c>
      <c r="B451" s="228" t="s">
        <v>31</v>
      </c>
      <c r="C451" s="492"/>
      <c r="D451" s="492"/>
      <c r="E451" s="492"/>
      <c r="F451" s="492"/>
      <c r="G451" s="492"/>
      <c r="H451" s="492"/>
      <c r="I451" s="492"/>
      <c r="J451" s="234">
        <v>0</v>
      </c>
      <c r="K451" s="234">
        <v>0</v>
      </c>
      <c r="L451" s="234">
        <v>0</v>
      </c>
      <c r="M451" s="236">
        <f t="shared" si="407"/>
        <v>0</v>
      </c>
      <c r="N451" s="223"/>
      <c r="P451" s="415">
        <v>2</v>
      </c>
      <c r="Q451" s="228" t="s">
        <v>31</v>
      </c>
      <c r="R451" s="492"/>
      <c r="S451" s="492"/>
      <c r="T451" s="492"/>
      <c r="U451" s="492"/>
      <c r="V451" s="492"/>
      <c r="W451" s="492"/>
      <c r="X451" s="492"/>
      <c r="Y451" s="164">
        <f t="shared" si="420"/>
        <v>0</v>
      </c>
      <c r="Z451" s="234">
        <v>0</v>
      </c>
      <c r="AA451" s="234">
        <v>0</v>
      </c>
      <c r="AB451" s="234">
        <v>0</v>
      </c>
      <c r="AC451" s="295">
        <f t="shared" si="421"/>
        <v>0</v>
      </c>
      <c r="AD451" s="296">
        <f t="shared" si="422"/>
        <v>0</v>
      </c>
      <c r="AE451" s="223"/>
      <c r="AG451" s="415">
        <v>2</v>
      </c>
      <c r="AH451" s="228" t="s">
        <v>31</v>
      </c>
      <c r="AI451" s="492"/>
      <c r="AJ451" s="492"/>
      <c r="AK451" s="492"/>
      <c r="AL451" s="492"/>
      <c r="AM451" s="492"/>
      <c r="AN451" s="492"/>
      <c r="AO451" s="492"/>
      <c r="AP451" s="305">
        <f t="shared" si="423"/>
        <v>0</v>
      </c>
      <c r="AQ451" s="234">
        <v>0</v>
      </c>
      <c r="AR451" s="234">
        <v>0</v>
      </c>
      <c r="AS451" s="234">
        <v>0</v>
      </c>
      <c r="AT451" s="277">
        <f t="shared" si="424"/>
        <v>0</v>
      </c>
      <c r="AU451" s="278">
        <f t="shared" si="425"/>
        <v>0</v>
      </c>
    </row>
    <row r="452" spans="1:134" x14ac:dyDescent="0.35">
      <c r="A452" s="415">
        <v>3</v>
      </c>
      <c r="B452" s="228" t="s">
        <v>32</v>
      </c>
      <c r="C452" s="492"/>
      <c r="D452" s="492"/>
      <c r="E452" s="492"/>
      <c r="F452" s="492"/>
      <c r="G452" s="492"/>
      <c r="H452" s="492"/>
      <c r="I452" s="492"/>
      <c r="J452" s="234">
        <v>0</v>
      </c>
      <c r="K452" s="234">
        <v>0</v>
      </c>
      <c r="L452" s="234">
        <v>0</v>
      </c>
      <c r="M452" s="236">
        <f t="shared" si="407"/>
        <v>0</v>
      </c>
      <c r="N452" s="223"/>
      <c r="P452" s="415">
        <v>3</v>
      </c>
      <c r="Q452" s="228" t="s">
        <v>32</v>
      </c>
      <c r="R452" s="492"/>
      <c r="S452" s="492"/>
      <c r="T452" s="492"/>
      <c r="U452" s="492"/>
      <c r="V452" s="492"/>
      <c r="W452" s="492"/>
      <c r="X452" s="492"/>
      <c r="Y452" s="164">
        <f t="shared" si="420"/>
        <v>0</v>
      </c>
      <c r="Z452" s="234">
        <v>0</v>
      </c>
      <c r="AA452" s="234">
        <v>0</v>
      </c>
      <c r="AB452" s="234">
        <v>0</v>
      </c>
      <c r="AC452" s="295">
        <f t="shared" si="421"/>
        <v>0</v>
      </c>
      <c r="AD452" s="296">
        <f t="shared" si="422"/>
        <v>0</v>
      </c>
      <c r="AE452" s="223"/>
      <c r="AG452" s="415">
        <v>3</v>
      </c>
      <c r="AH452" s="228" t="s">
        <v>32</v>
      </c>
      <c r="AI452" s="492"/>
      <c r="AJ452" s="492"/>
      <c r="AK452" s="492"/>
      <c r="AL452" s="492"/>
      <c r="AM452" s="492"/>
      <c r="AN452" s="492"/>
      <c r="AO452" s="492"/>
      <c r="AP452" s="305">
        <f t="shared" si="423"/>
        <v>0</v>
      </c>
      <c r="AQ452" s="234">
        <v>0</v>
      </c>
      <c r="AR452" s="234">
        <v>0</v>
      </c>
      <c r="AS452" s="234">
        <v>0</v>
      </c>
      <c r="AT452" s="277">
        <f t="shared" si="424"/>
        <v>0</v>
      </c>
      <c r="AU452" s="278">
        <f t="shared" si="425"/>
        <v>0</v>
      </c>
    </row>
    <row r="453" spans="1:134" s="358" customFormat="1" x14ac:dyDescent="0.35">
      <c r="A453" s="229">
        <v>4</v>
      </c>
      <c r="B453" s="228" t="s">
        <v>72</v>
      </c>
      <c r="C453" s="492"/>
      <c r="D453" s="492"/>
      <c r="E453" s="492"/>
      <c r="F453" s="492"/>
      <c r="G453" s="492"/>
      <c r="H453" s="492"/>
      <c r="I453" s="492"/>
      <c r="J453" s="234">
        <v>0</v>
      </c>
      <c r="K453" s="234">
        <v>0</v>
      </c>
      <c r="L453" s="234">
        <v>0</v>
      </c>
      <c r="M453" s="236">
        <f t="shared" si="407"/>
        <v>0</v>
      </c>
      <c r="N453" s="223"/>
      <c r="P453" s="229">
        <v>4</v>
      </c>
      <c r="Q453" s="228" t="s">
        <v>72</v>
      </c>
      <c r="R453" s="492"/>
      <c r="S453" s="492"/>
      <c r="T453" s="492"/>
      <c r="U453" s="492"/>
      <c r="V453" s="492"/>
      <c r="W453" s="492"/>
      <c r="X453" s="492"/>
      <c r="Y453" s="164">
        <f t="shared" si="420"/>
        <v>0</v>
      </c>
      <c r="Z453" s="234">
        <v>0</v>
      </c>
      <c r="AA453" s="234">
        <v>0</v>
      </c>
      <c r="AB453" s="234">
        <v>0</v>
      </c>
      <c r="AC453" s="295">
        <f t="shared" si="421"/>
        <v>0</v>
      </c>
      <c r="AD453" s="296">
        <f t="shared" si="422"/>
        <v>0</v>
      </c>
      <c r="AE453" s="223"/>
      <c r="AG453" s="229">
        <v>4</v>
      </c>
      <c r="AH453" s="228" t="s">
        <v>72</v>
      </c>
      <c r="AI453" s="492"/>
      <c r="AJ453" s="492"/>
      <c r="AK453" s="492"/>
      <c r="AL453" s="492"/>
      <c r="AM453" s="492"/>
      <c r="AN453" s="492"/>
      <c r="AO453" s="492"/>
      <c r="AP453" s="305">
        <f t="shared" si="423"/>
        <v>0</v>
      </c>
      <c r="AQ453" s="234">
        <v>0</v>
      </c>
      <c r="AR453" s="234">
        <v>0</v>
      </c>
      <c r="AS453" s="234">
        <v>0</v>
      </c>
      <c r="AT453" s="277">
        <f t="shared" si="424"/>
        <v>0</v>
      </c>
      <c r="AU453" s="278">
        <f t="shared" si="425"/>
        <v>0</v>
      </c>
    </row>
    <row r="454" spans="1:134" x14ac:dyDescent="0.35">
      <c r="A454" s="415">
        <v>5</v>
      </c>
      <c r="B454" s="228" t="s">
        <v>29</v>
      </c>
      <c r="C454" s="492"/>
      <c r="D454" s="492"/>
      <c r="E454" s="492"/>
      <c r="F454" s="492"/>
      <c r="G454" s="492"/>
      <c r="H454" s="492"/>
      <c r="I454" s="492"/>
      <c r="J454" s="234">
        <v>0</v>
      </c>
      <c r="K454" s="234">
        <v>0</v>
      </c>
      <c r="L454" s="234">
        <v>0</v>
      </c>
      <c r="M454" s="236">
        <f t="shared" si="407"/>
        <v>0</v>
      </c>
      <c r="N454" s="223"/>
      <c r="P454" s="415">
        <v>5</v>
      </c>
      <c r="Q454" s="228" t="s">
        <v>29</v>
      </c>
      <c r="R454" s="492"/>
      <c r="S454" s="492"/>
      <c r="T454" s="492"/>
      <c r="U454" s="492"/>
      <c r="V454" s="492"/>
      <c r="W454" s="492"/>
      <c r="X454" s="492"/>
      <c r="Y454" s="164">
        <f t="shared" si="420"/>
        <v>0</v>
      </c>
      <c r="Z454" s="234">
        <v>0</v>
      </c>
      <c r="AA454" s="234">
        <v>0</v>
      </c>
      <c r="AB454" s="234">
        <v>0</v>
      </c>
      <c r="AC454" s="295">
        <f t="shared" si="421"/>
        <v>0</v>
      </c>
      <c r="AD454" s="296">
        <f t="shared" si="422"/>
        <v>0</v>
      </c>
      <c r="AE454" s="223"/>
      <c r="AG454" s="415">
        <v>5</v>
      </c>
      <c r="AH454" s="228" t="s">
        <v>29</v>
      </c>
      <c r="AI454" s="492"/>
      <c r="AJ454" s="492"/>
      <c r="AK454" s="492"/>
      <c r="AL454" s="492"/>
      <c r="AM454" s="492"/>
      <c r="AN454" s="492"/>
      <c r="AO454" s="492"/>
      <c r="AP454" s="305">
        <f t="shared" si="423"/>
        <v>0</v>
      </c>
      <c r="AQ454" s="234">
        <v>0</v>
      </c>
      <c r="AR454" s="234">
        <v>0</v>
      </c>
      <c r="AS454" s="234">
        <v>0</v>
      </c>
      <c r="AT454" s="277">
        <f t="shared" si="424"/>
        <v>0</v>
      </c>
      <c r="AU454" s="278">
        <f t="shared" si="425"/>
        <v>0</v>
      </c>
    </row>
    <row r="455" spans="1:134" x14ac:dyDescent="0.35">
      <c r="A455" s="415">
        <v>6</v>
      </c>
      <c r="B455" s="228" t="s">
        <v>30</v>
      </c>
      <c r="C455" s="492"/>
      <c r="D455" s="492"/>
      <c r="E455" s="492"/>
      <c r="F455" s="492"/>
      <c r="G455" s="492"/>
      <c r="H455" s="492"/>
      <c r="I455" s="492"/>
      <c r="J455" s="234">
        <v>0</v>
      </c>
      <c r="K455" s="234">
        <v>0</v>
      </c>
      <c r="L455" s="234">
        <v>0</v>
      </c>
      <c r="M455" s="236">
        <f t="shared" si="407"/>
        <v>0</v>
      </c>
      <c r="N455" s="223"/>
      <c r="P455" s="415">
        <v>6</v>
      </c>
      <c r="Q455" s="228" t="s">
        <v>30</v>
      </c>
      <c r="R455" s="492"/>
      <c r="S455" s="492"/>
      <c r="T455" s="492"/>
      <c r="U455" s="492"/>
      <c r="V455" s="492"/>
      <c r="W455" s="492"/>
      <c r="X455" s="492"/>
      <c r="Y455" s="164">
        <f>AU375</f>
        <v>0</v>
      </c>
      <c r="Z455" s="234">
        <v>0</v>
      </c>
      <c r="AA455" s="234">
        <v>0</v>
      </c>
      <c r="AB455" s="234">
        <v>0</v>
      </c>
      <c r="AC455" s="295">
        <f t="shared" si="421"/>
        <v>0</v>
      </c>
      <c r="AD455" s="296">
        <f t="shared" si="422"/>
        <v>0</v>
      </c>
      <c r="AE455" s="223"/>
      <c r="AG455" s="415">
        <v>6</v>
      </c>
      <c r="AH455" s="228" t="s">
        <v>30</v>
      </c>
      <c r="AI455" s="492"/>
      <c r="AJ455" s="492"/>
      <c r="AK455" s="492"/>
      <c r="AL455" s="492"/>
      <c r="AM455" s="492"/>
      <c r="AN455" s="492"/>
      <c r="AO455" s="492"/>
      <c r="AP455" s="305">
        <f t="shared" si="423"/>
        <v>0</v>
      </c>
      <c r="AQ455" s="234">
        <v>0</v>
      </c>
      <c r="AR455" s="234">
        <v>0</v>
      </c>
      <c r="AS455" s="234">
        <v>0</v>
      </c>
      <c r="AT455" s="277">
        <f t="shared" si="424"/>
        <v>0</v>
      </c>
      <c r="AU455" s="278">
        <f t="shared" si="425"/>
        <v>0</v>
      </c>
    </row>
    <row r="456" spans="1:134" x14ac:dyDescent="0.35">
      <c r="A456" s="415">
        <v>7</v>
      </c>
      <c r="B456" s="228" t="s">
        <v>34</v>
      </c>
      <c r="C456" s="492"/>
      <c r="D456" s="492"/>
      <c r="E456" s="492"/>
      <c r="F456" s="492"/>
      <c r="G456" s="492"/>
      <c r="H456" s="492"/>
      <c r="I456" s="492"/>
      <c r="J456" s="234">
        <v>0</v>
      </c>
      <c r="K456" s="234">
        <v>0</v>
      </c>
      <c r="L456" s="234">
        <v>0</v>
      </c>
      <c r="M456" s="236">
        <f t="shared" si="407"/>
        <v>0</v>
      </c>
      <c r="N456" s="223"/>
      <c r="P456" s="415">
        <v>7</v>
      </c>
      <c r="Q456" s="228" t="s">
        <v>34</v>
      </c>
      <c r="R456" s="492"/>
      <c r="S456" s="492"/>
      <c r="T456" s="492"/>
      <c r="U456" s="492"/>
      <c r="V456" s="492"/>
      <c r="W456" s="492"/>
      <c r="X456" s="492"/>
      <c r="Y456" s="164">
        <f t="shared" si="420"/>
        <v>0</v>
      </c>
      <c r="Z456" s="234">
        <v>0</v>
      </c>
      <c r="AA456" s="234">
        <v>0</v>
      </c>
      <c r="AB456" s="234">
        <v>0</v>
      </c>
      <c r="AC456" s="295">
        <f t="shared" si="421"/>
        <v>0</v>
      </c>
      <c r="AD456" s="296">
        <f t="shared" si="422"/>
        <v>0</v>
      </c>
      <c r="AE456" s="223"/>
      <c r="AG456" s="415">
        <v>7</v>
      </c>
      <c r="AH456" s="228" t="s">
        <v>34</v>
      </c>
      <c r="AI456" s="492"/>
      <c r="AJ456" s="492"/>
      <c r="AK456" s="492"/>
      <c r="AL456" s="492"/>
      <c r="AM456" s="492"/>
      <c r="AN456" s="492"/>
      <c r="AO456" s="492"/>
      <c r="AP456" s="305">
        <f t="shared" si="423"/>
        <v>0</v>
      </c>
      <c r="AQ456" s="234">
        <v>0</v>
      </c>
      <c r="AR456" s="234">
        <v>0</v>
      </c>
      <c r="AS456" s="234">
        <v>0</v>
      </c>
      <c r="AT456" s="277">
        <f t="shared" si="424"/>
        <v>0</v>
      </c>
      <c r="AU456" s="278">
        <f t="shared" si="425"/>
        <v>0</v>
      </c>
    </row>
    <row r="457" spans="1:134" x14ac:dyDescent="0.35">
      <c r="A457" s="415">
        <v>8</v>
      </c>
      <c r="B457" s="228" t="s">
        <v>35</v>
      </c>
      <c r="C457" s="492"/>
      <c r="D457" s="492"/>
      <c r="E457" s="492"/>
      <c r="F457" s="492"/>
      <c r="G457" s="492"/>
      <c r="H457" s="492"/>
      <c r="I457" s="492"/>
      <c r="J457" s="234">
        <v>0</v>
      </c>
      <c r="K457" s="234">
        <v>0</v>
      </c>
      <c r="L457" s="234">
        <v>0</v>
      </c>
      <c r="M457" s="236">
        <f>SUM(J457:L457)</f>
        <v>0</v>
      </c>
      <c r="N457" s="223"/>
      <c r="P457" s="415">
        <v>8</v>
      </c>
      <c r="Q457" s="228" t="s">
        <v>35</v>
      </c>
      <c r="R457" s="492"/>
      <c r="S457" s="492"/>
      <c r="T457" s="492"/>
      <c r="U457" s="492"/>
      <c r="V457" s="492"/>
      <c r="W457" s="492"/>
      <c r="X457" s="492"/>
      <c r="Y457" s="164">
        <f>AU377</f>
        <v>0</v>
      </c>
      <c r="Z457" s="234">
        <v>0</v>
      </c>
      <c r="AA457" s="234">
        <v>0</v>
      </c>
      <c r="AB457" s="234">
        <v>0</v>
      </c>
      <c r="AC457" s="295">
        <f t="shared" si="421"/>
        <v>0</v>
      </c>
      <c r="AD457" s="296">
        <f t="shared" si="422"/>
        <v>0</v>
      </c>
      <c r="AE457" s="223"/>
      <c r="AG457" s="415">
        <v>8</v>
      </c>
      <c r="AH457" s="228" t="s">
        <v>35</v>
      </c>
      <c r="AI457" s="492"/>
      <c r="AJ457" s="492"/>
      <c r="AK457" s="492"/>
      <c r="AL457" s="492"/>
      <c r="AM457" s="492"/>
      <c r="AN457" s="492"/>
      <c r="AO457" s="492"/>
      <c r="AP457" s="305">
        <f t="shared" si="423"/>
        <v>0</v>
      </c>
      <c r="AQ457" s="234">
        <v>0</v>
      </c>
      <c r="AR457" s="234">
        <v>0</v>
      </c>
      <c r="AS457" s="234">
        <v>0</v>
      </c>
      <c r="AT457" s="277">
        <f t="shared" si="424"/>
        <v>0</v>
      </c>
      <c r="AU457" s="278">
        <f t="shared" si="425"/>
        <v>0</v>
      </c>
    </row>
    <row r="458" spans="1:134" x14ac:dyDescent="0.35">
      <c r="A458" s="415">
        <v>9</v>
      </c>
      <c r="B458" s="228" t="s">
        <v>50</v>
      </c>
      <c r="C458" s="492"/>
      <c r="D458" s="492"/>
      <c r="E458" s="492"/>
      <c r="F458" s="492"/>
      <c r="G458" s="492"/>
      <c r="H458" s="492"/>
      <c r="I458" s="492"/>
      <c r="J458" s="234">
        <v>0</v>
      </c>
      <c r="K458" s="234">
        <v>0</v>
      </c>
      <c r="L458" s="234">
        <v>0</v>
      </c>
      <c r="M458" s="236">
        <f t="shared" si="407"/>
        <v>0</v>
      </c>
      <c r="N458" s="223"/>
      <c r="P458" s="415">
        <v>9</v>
      </c>
      <c r="Q458" s="228" t="s">
        <v>50</v>
      </c>
      <c r="R458" s="492"/>
      <c r="S458" s="492"/>
      <c r="T458" s="492"/>
      <c r="U458" s="492"/>
      <c r="V458" s="492"/>
      <c r="W458" s="492"/>
      <c r="X458" s="492"/>
      <c r="Y458" s="164">
        <f t="shared" si="420"/>
        <v>0</v>
      </c>
      <c r="Z458" s="234">
        <v>0</v>
      </c>
      <c r="AA458" s="234">
        <v>0</v>
      </c>
      <c r="AB458" s="234">
        <v>0</v>
      </c>
      <c r="AC458" s="295">
        <f t="shared" si="421"/>
        <v>0</v>
      </c>
      <c r="AD458" s="296">
        <f t="shared" si="422"/>
        <v>0</v>
      </c>
      <c r="AE458" s="223"/>
      <c r="AG458" s="415">
        <v>9</v>
      </c>
      <c r="AH458" s="228" t="s">
        <v>50</v>
      </c>
      <c r="AI458" s="492"/>
      <c r="AJ458" s="492"/>
      <c r="AK458" s="492"/>
      <c r="AL458" s="492"/>
      <c r="AM458" s="492"/>
      <c r="AN458" s="492"/>
      <c r="AO458" s="492"/>
      <c r="AP458" s="305">
        <f t="shared" si="423"/>
        <v>0</v>
      </c>
      <c r="AQ458" s="234">
        <v>0</v>
      </c>
      <c r="AR458" s="234">
        <v>0</v>
      </c>
      <c r="AS458" s="234">
        <v>0</v>
      </c>
      <c r="AT458" s="277">
        <f t="shared" si="424"/>
        <v>0</v>
      </c>
      <c r="AU458" s="278">
        <f t="shared" si="425"/>
        <v>0</v>
      </c>
    </row>
    <row r="459" spans="1:134" x14ac:dyDescent="0.35">
      <c r="A459" s="229">
        <v>10</v>
      </c>
      <c r="B459" s="313" t="s">
        <v>205</v>
      </c>
      <c r="C459" s="623"/>
      <c r="D459" s="623"/>
      <c r="E459" s="623"/>
      <c r="F459" s="623"/>
      <c r="G459" s="623"/>
      <c r="H459" s="623"/>
      <c r="I459" s="623"/>
      <c r="J459" s="234">
        <v>0</v>
      </c>
      <c r="K459" s="234">
        <v>0</v>
      </c>
      <c r="L459" s="234">
        <v>0</v>
      </c>
      <c r="M459" s="236">
        <f t="shared" si="407"/>
        <v>0</v>
      </c>
      <c r="N459" s="223"/>
      <c r="P459" s="229">
        <v>10</v>
      </c>
      <c r="Q459" s="313" t="s">
        <v>205</v>
      </c>
      <c r="R459" s="623"/>
      <c r="S459" s="623"/>
      <c r="T459" s="623"/>
      <c r="U459" s="623"/>
      <c r="V459" s="623"/>
      <c r="W459" s="623"/>
      <c r="X459" s="623"/>
      <c r="Y459" s="164">
        <f t="shared" si="420"/>
        <v>0</v>
      </c>
      <c r="Z459" s="234">
        <v>0</v>
      </c>
      <c r="AA459" s="234">
        <v>0</v>
      </c>
      <c r="AB459" s="234">
        <v>0</v>
      </c>
      <c r="AC459" s="295">
        <f t="shared" si="421"/>
        <v>0</v>
      </c>
      <c r="AD459" s="296">
        <f t="shared" si="422"/>
        <v>0</v>
      </c>
      <c r="AE459" s="223"/>
      <c r="AG459" s="229">
        <v>10</v>
      </c>
      <c r="AH459" s="313" t="s">
        <v>205</v>
      </c>
      <c r="AI459" s="623"/>
      <c r="AJ459" s="623"/>
      <c r="AK459" s="623"/>
      <c r="AL459" s="623"/>
      <c r="AM459" s="623"/>
      <c r="AN459" s="623"/>
      <c r="AO459" s="623"/>
      <c r="AP459" s="305">
        <f t="shared" si="423"/>
        <v>0</v>
      </c>
      <c r="AQ459" s="234">
        <v>0</v>
      </c>
      <c r="AR459" s="234">
        <v>0</v>
      </c>
      <c r="AS459" s="234">
        <v>0</v>
      </c>
      <c r="AT459" s="277">
        <f t="shared" si="424"/>
        <v>0</v>
      </c>
      <c r="AU459" s="278">
        <f t="shared" si="425"/>
        <v>0</v>
      </c>
    </row>
    <row r="460" spans="1:134" x14ac:dyDescent="0.35">
      <c r="A460" s="229">
        <v>11</v>
      </c>
      <c r="B460" s="313" t="s">
        <v>205</v>
      </c>
      <c r="C460" s="623"/>
      <c r="D460" s="623"/>
      <c r="E460" s="623"/>
      <c r="F460" s="623"/>
      <c r="G460" s="623"/>
      <c r="H460" s="623"/>
      <c r="I460" s="623"/>
      <c r="J460" s="234">
        <v>0</v>
      </c>
      <c r="K460" s="234">
        <v>0</v>
      </c>
      <c r="L460" s="234">
        <v>0</v>
      </c>
      <c r="M460" s="236">
        <f>SUM(J460:L460)</f>
        <v>0</v>
      </c>
      <c r="N460" s="223"/>
      <c r="P460" s="229">
        <v>11</v>
      </c>
      <c r="Q460" s="313" t="s">
        <v>205</v>
      </c>
      <c r="R460" s="623"/>
      <c r="S460" s="623"/>
      <c r="T460" s="623"/>
      <c r="U460" s="623"/>
      <c r="V460" s="623"/>
      <c r="W460" s="623"/>
      <c r="X460" s="623"/>
      <c r="Y460" s="164">
        <f t="shared" si="420"/>
        <v>0</v>
      </c>
      <c r="Z460" s="234">
        <v>0</v>
      </c>
      <c r="AA460" s="234">
        <v>0</v>
      </c>
      <c r="AB460" s="234">
        <v>0</v>
      </c>
      <c r="AC460" s="295">
        <f>SUM(Z460:AB460)</f>
        <v>0</v>
      </c>
      <c r="AD460" s="296">
        <f t="shared" si="422"/>
        <v>0</v>
      </c>
      <c r="AE460" s="223"/>
      <c r="AG460" s="229">
        <v>11</v>
      </c>
      <c r="AH460" s="313" t="s">
        <v>205</v>
      </c>
      <c r="AI460" s="623"/>
      <c r="AJ460" s="623"/>
      <c r="AK460" s="623"/>
      <c r="AL460" s="623"/>
      <c r="AM460" s="623"/>
      <c r="AN460" s="623"/>
      <c r="AO460" s="623"/>
      <c r="AP460" s="305">
        <f t="shared" si="423"/>
        <v>0</v>
      </c>
      <c r="AQ460" s="234">
        <v>0</v>
      </c>
      <c r="AR460" s="234">
        <v>0</v>
      </c>
      <c r="AS460" s="234">
        <v>0</v>
      </c>
      <c r="AT460" s="277">
        <f>SUM(AQ460:AS460)</f>
        <v>0</v>
      </c>
      <c r="AU460" s="278">
        <f t="shared" si="425"/>
        <v>0</v>
      </c>
    </row>
    <row r="461" spans="1:134" ht="16" thickBot="1" x14ac:dyDescent="0.4">
      <c r="A461" s="578" t="s">
        <v>36</v>
      </c>
      <c r="B461" s="579"/>
      <c r="C461" s="579"/>
      <c r="D461" s="579"/>
      <c r="E461" s="579"/>
      <c r="F461" s="579"/>
      <c r="G461" s="579"/>
      <c r="H461" s="579"/>
      <c r="I461" s="579"/>
      <c r="J461" s="250">
        <f>SUM(J450:J460)</f>
        <v>0</v>
      </c>
      <c r="K461" s="250">
        <f t="shared" ref="K461:L461" si="426">SUM(K450:K460)</f>
        <v>0</v>
      </c>
      <c r="L461" s="250">
        <f t="shared" si="426"/>
        <v>0</v>
      </c>
      <c r="M461" s="237">
        <f>SUM(J461:L461)</f>
        <v>0</v>
      </c>
      <c r="N461" s="223"/>
      <c r="P461" s="578" t="s">
        <v>36</v>
      </c>
      <c r="Q461" s="579"/>
      <c r="R461" s="579"/>
      <c r="S461" s="579"/>
      <c r="T461" s="579"/>
      <c r="U461" s="579"/>
      <c r="V461" s="579"/>
      <c r="W461" s="579"/>
      <c r="X461" s="579"/>
      <c r="Y461" s="200">
        <f t="shared" si="420"/>
        <v>0</v>
      </c>
      <c r="Z461" s="293">
        <f>SUM(Z450:Z460)</f>
        <v>0</v>
      </c>
      <c r="AA461" s="293">
        <f t="shared" ref="AA461" si="427">SUM(AA450:AA460)</f>
        <v>0</v>
      </c>
      <c r="AB461" s="293">
        <f>SUM(AB450:AB460)</f>
        <v>0</v>
      </c>
      <c r="AC461" s="293">
        <f t="shared" ref="AC461:AD461" si="428">SUM(AC450:AC460)</f>
        <v>0</v>
      </c>
      <c r="AD461" s="294">
        <f t="shared" si="428"/>
        <v>0</v>
      </c>
      <c r="AE461" s="223"/>
      <c r="AG461" s="578" t="s">
        <v>36</v>
      </c>
      <c r="AH461" s="579"/>
      <c r="AI461" s="579"/>
      <c r="AJ461" s="579"/>
      <c r="AK461" s="579"/>
      <c r="AL461" s="579"/>
      <c r="AM461" s="579"/>
      <c r="AN461" s="579"/>
      <c r="AO461" s="579"/>
      <c r="AP461" s="306">
        <f t="shared" si="423"/>
        <v>0</v>
      </c>
      <c r="AQ461" s="275">
        <f>SUM(AQ450:AQ460)</f>
        <v>0</v>
      </c>
      <c r="AR461" s="275">
        <f t="shared" ref="AR461:AU461" si="429">SUM(AR450:AR460)</f>
        <v>0</v>
      </c>
      <c r="AS461" s="275">
        <f t="shared" si="429"/>
        <v>0</v>
      </c>
      <c r="AT461" s="275">
        <f t="shared" si="429"/>
        <v>0</v>
      </c>
      <c r="AU461" s="276">
        <f t="shared" si="429"/>
        <v>0</v>
      </c>
    </row>
    <row r="462" spans="1:134" s="358" customFormat="1" ht="3.75" customHeight="1" x14ac:dyDescent="0.35">
      <c r="B462" s="281"/>
      <c r="C462" s="284"/>
      <c r="D462" s="284"/>
      <c r="E462" s="284"/>
      <c r="F462" s="284"/>
      <c r="G462" s="284"/>
      <c r="H462" s="284"/>
      <c r="I462" s="284"/>
      <c r="J462" s="283"/>
      <c r="K462" s="283"/>
      <c r="L462" s="283"/>
      <c r="M462" s="246"/>
      <c r="N462" s="223"/>
      <c r="Q462" s="281"/>
      <c r="R462" s="284"/>
      <c r="S462" s="284"/>
      <c r="T462" s="284"/>
      <c r="U462" s="284"/>
      <c r="V462" s="284"/>
      <c r="W462" s="284"/>
      <c r="X462" s="284"/>
      <c r="Y462" s="304"/>
      <c r="Z462" s="283"/>
      <c r="AA462" s="283"/>
      <c r="AB462" s="283"/>
      <c r="AC462" s="246"/>
      <c r="AD462" s="246"/>
      <c r="AE462" s="223"/>
      <c r="AH462" s="281"/>
      <c r="AI462" s="284"/>
      <c r="AJ462" s="284"/>
      <c r="AK462" s="284"/>
      <c r="AL462" s="284"/>
      <c r="AM462" s="284"/>
      <c r="AN462" s="284"/>
      <c r="AO462" s="284"/>
      <c r="AP462" s="304"/>
      <c r="AQ462" s="283"/>
      <c r="AR462" s="283"/>
      <c r="AS462" s="283"/>
      <c r="AT462" s="246"/>
      <c r="AU462" s="246"/>
      <c r="AW462" s="357"/>
      <c r="AX462" s="357"/>
      <c r="AY462" s="357"/>
      <c r="AZ462" s="357"/>
      <c r="BA462" s="357"/>
      <c r="BB462" s="357"/>
      <c r="BC462" s="357"/>
      <c r="BD462" s="357"/>
      <c r="BE462" s="357"/>
      <c r="BF462" s="357"/>
      <c r="BG462" s="357"/>
      <c r="BH462" s="357"/>
      <c r="BI462" s="357"/>
      <c r="BJ462" s="357"/>
      <c r="BK462" s="357"/>
      <c r="BL462" s="357"/>
      <c r="BM462" s="357"/>
      <c r="BN462" s="357"/>
      <c r="BO462" s="357"/>
      <c r="BP462" s="357"/>
      <c r="BQ462" s="357"/>
      <c r="BR462" s="357"/>
      <c r="BS462" s="357"/>
      <c r="BT462" s="357"/>
      <c r="BU462" s="357"/>
      <c r="BV462" s="357"/>
      <c r="BW462" s="357"/>
      <c r="BX462" s="357"/>
      <c r="BY462" s="357"/>
      <c r="BZ462" s="357"/>
      <c r="CA462" s="357"/>
      <c r="CB462" s="357"/>
      <c r="CC462" s="357"/>
      <c r="CD462" s="357"/>
      <c r="CE462" s="357"/>
      <c r="CF462" s="357"/>
      <c r="CG462" s="357"/>
      <c r="CH462" s="357"/>
      <c r="CI462" s="357"/>
      <c r="CJ462" s="357"/>
      <c r="CK462" s="357"/>
      <c r="CL462" s="357"/>
      <c r="CM462" s="357"/>
      <c r="CN462" s="357"/>
      <c r="CO462" s="357"/>
      <c r="CP462" s="357"/>
      <c r="CQ462" s="357"/>
      <c r="CR462" s="357"/>
      <c r="CS462" s="357"/>
      <c r="CT462" s="357"/>
      <c r="CU462" s="357"/>
      <c r="CV462" s="357"/>
      <c r="CW462" s="357"/>
      <c r="CX462" s="357"/>
      <c r="CY462" s="357"/>
      <c r="CZ462" s="357"/>
      <c r="DA462" s="357"/>
      <c r="DB462" s="357"/>
      <c r="DC462" s="357"/>
      <c r="DD462" s="357"/>
      <c r="DE462" s="357"/>
      <c r="DF462" s="357"/>
      <c r="DG462" s="357"/>
      <c r="DH462" s="357"/>
      <c r="DI462" s="357"/>
      <c r="DJ462" s="357"/>
      <c r="DK462" s="357"/>
      <c r="DL462" s="357"/>
      <c r="DM462" s="357"/>
      <c r="DN462" s="357"/>
      <c r="DO462" s="357"/>
      <c r="DP462" s="357"/>
      <c r="DQ462" s="357"/>
      <c r="DR462" s="357"/>
      <c r="DS462" s="357"/>
      <c r="DT462" s="357"/>
      <c r="DU462" s="357"/>
      <c r="DV462" s="357"/>
      <c r="DW462" s="357"/>
      <c r="DX462" s="357"/>
      <c r="DY462" s="357"/>
      <c r="DZ462" s="357"/>
      <c r="EA462" s="357"/>
      <c r="EB462" s="357"/>
      <c r="EC462" s="357"/>
      <c r="ED462" s="357"/>
    </row>
    <row r="463" spans="1:134" ht="3.75" customHeight="1" thickBot="1" x14ac:dyDescent="0.4">
      <c r="A463" s="242"/>
      <c r="B463" s="242"/>
      <c r="C463" s="242"/>
      <c r="D463" s="242"/>
      <c r="E463" s="242"/>
      <c r="F463" s="242"/>
      <c r="G463" s="242"/>
      <c r="H463" s="242"/>
      <c r="I463" s="413"/>
      <c r="J463" s="246"/>
      <c r="K463" s="246"/>
      <c r="L463" s="246"/>
      <c r="M463" s="246"/>
      <c r="N463" s="223"/>
      <c r="P463" s="242"/>
      <c r="Q463" s="242"/>
      <c r="R463" s="242"/>
      <c r="S463" s="242"/>
      <c r="T463" s="242"/>
      <c r="U463" s="242"/>
      <c r="V463" s="242"/>
      <c r="W463" s="242"/>
      <c r="X463" s="413"/>
      <c r="Y463" s="246"/>
      <c r="Z463" s="246"/>
      <c r="AA463" s="246"/>
      <c r="AB463" s="246"/>
      <c r="AC463" s="246"/>
      <c r="AD463" s="246"/>
      <c r="AE463" s="223"/>
      <c r="AG463" s="242"/>
      <c r="AH463" s="242"/>
      <c r="AI463" s="242"/>
      <c r="AJ463" s="242"/>
      <c r="AK463" s="242"/>
      <c r="AL463" s="242"/>
      <c r="AM463" s="242"/>
      <c r="AN463" s="242"/>
      <c r="AO463" s="413"/>
      <c r="AP463" s="246"/>
      <c r="AQ463" s="246"/>
      <c r="AR463" s="246"/>
      <c r="AS463" s="246"/>
      <c r="AT463" s="246"/>
      <c r="AU463" s="246"/>
    </row>
    <row r="464" spans="1:134" x14ac:dyDescent="0.35">
      <c r="A464" s="544" t="s">
        <v>189</v>
      </c>
      <c r="B464" s="545"/>
      <c r="C464" s="545"/>
      <c r="D464" s="545"/>
      <c r="E464" s="545"/>
      <c r="F464" s="545"/>
      <c r="G464" s="545"/>
      <c r="H464" s="545"/>
      <c r="I464" s="545"/>
      <c r="J464" s="244">
        <f>SUM(J461, J447, J441, H434)</f>
        <v>0</v>
      </c>
      <c r="K464" s="244">
        <f>SUM(K461, K447, K441, K434)</f>
        <v>0</v>
      </c>
      <c r="L464" s="244">
        <f>SUM(L461, L447, L441, L434)</f>
        <v>0</v>
      </c>
      <c r="M464" s="245">
        <f>SUM(J464:L464)</f>
        <v>0</v>
      </c>
      <c r="N464" s="223"/>
      <c r="P464" s="544" t="s">
        <v>182</v>
      </c>
      <c r="Q464" s="545"/>
      <c r="R464" s="545"/>
      <c r="S464" s="545"/>
      <c r="T464" s="545"/>
      <c r="U464" s="545"/>
      <c r="V464" s="545"/>
      <c r="W464" s="545"/>
      <c r="X464" s="545"/>
      <c r="Y464" s="199">
        <f t="shared" ref="Y464:Y465" si="430">AU384</f>
        <v>0</v>
      </c>
      <c r="Z464" s="300">
        <f>SUM(Z461, Z447, Z441, X434)</f>
        <v>0</v>
      </c>
      <c r="AA464" s="300">
        <f>SUM(AA461, AA447, AA441, AA434)</f>
        <v>0</v>
      </c>
      <c r="AB464" s="300">
        <f>SUM(AB461, AB447, AB441, AB434, )</f>
        <v>0</v>
      </c>
      <c r="AC464" s="300">
        <f t="shared" ref="AC464" si="431">SUM(Z464:AB464)</f>
        <v>0</v>
      </c>
      <c r="AD464" s="301">
        <f>M464-AC464</f>
        <v>0</v>
      </c>
      <c r="AE464" s="246"/>
      <c r="AG464" s="544" t="s">
        <v>182</v>
      </c>
      <c r="AH464" s="545"/>
      <c r="AI464" s="545"/>
      <c r="AJ464" s="545"/>
      <c r="AK464" s="545"/>
      <c r="AL464" s="545"/>
      <c r="AM464" s="545"/>
      <c r="AN464" s="545"/>
      <c r="AO464" s="545"/>
      <c r="AP464" s="205">
        <f t="shared" ref="AP464:AP465" si="432">AU384</f>
        <v>0</v>
      </c>
      <c r="AQ464" s="286">
        <f>SUM(AQ461, AQ447, AQ441, AO434)</f>
        <v>0</v>
      </c>
      <c r="AR464" s="286">
        <f>SUM( AR461, AR447, AR441, AR434)</f>
        <v>0</v>
      </c>
      <c r="AS464" s="286">
        <f>SUM( AS461, AS447, AS441, AS434, )</f>
        <v>0</v>
      </c>
      <c r="AT464" s="286">
        <f t="shared" ref="AT464" si="433">SUM(AQ464:AS464)</f>
        <v>0</v>
      </c>
      <c r="AU464" s="287">
        <f>IF($S$473&lt;&gt;0, AC464+AP464-AT464, M464+AP464-AT464)</f>
        <v>0</v>
      </c>
      <c r="AV464" s="246"/>
    </row>
    <row r="465" spans="1:134" ht="16" thickBot="1" x14ac:dyDescent="0.4">
      <c r="A465" s="540" t="s">
        <v>183</v>
      </c>
      <c r="B465" s="541"/>
      <c r="C465" s="541"/>
      <c r="D465" s="541"/>
      <c r="E465" s="541"/>
      <c r="F465" s="541"/>
      <c r="G465" s="541"/>
      <c r="H465" s="541"/>
      <c r="I465" s="541"/>
      <c r="J465" s="593">
        <f>SUM(K461, L461, K447, L447, K441, L441, K434, L434)</f>
        <v>0</v>
      </c>
      <c r="K465" s="593"/>
      <c r="L465" s="593"/>
      <c r="M465" s="594"/>
      <c r="N465" s="223"/>
      <c r="P465" s="540" t="s">
        <v>183</v>
      </c>
      <c r="Q465" s="541"/>
      <c r="R465" s="541"/>
      <c r="S465" s="541"/>
      <c r="T465" s="541"/>
      <c r="U465" s="541"/>
      <c r="V465" s="541"/>
      <c r="W465" s="541"/>
      <c r="X465" s="541"/>
      <c r="Y465" s="200">
        <f t="shared" si="430"/>
        <v>0</v>
      </c>
      <c r="Z465" s="588">
        <f>SUM(AA461, AB461, AA447, AB447, AA441, AB441, AA434, AB434)</f>
        <v>0</v>
      </c>
      <c r="AA465" s="588"/>
      <c r="AB465" s="588"/>
      <c r="AC465" s="588"/>
      <c r="AD465" s="330">
        <f>M465-Z465</f>
        <v>0</v>
      </c>
      <c r="AE465" s="223"/>
      <c r="AG465" s="540" t="s">
        <v>183</v>
      </c>
      <c r="AH465" s="541"/>
      <c r="AI465" s="541"/>
      <c r="AJ465" s="541"/>
      <c r="AK465" s="541"/>
      <c r="AL465" s="541"/>
      <c r="AM465" s="541"/>
      <c r="AN465" s="541"/>
      <c r="AO465" s="541"/>
      <c r="AP465" s="306">
        <f t="shared" si="432"/>
        <v>0</v>
      </c>
      <c r="AQ465" s="539">
        <f>SUM( AR461, AS461, AR447, AS447, AR441, AS441, AR434, AS434)</f>
        <v>0</v>
      </c>
      <c r="AR465" s="539"/>
      <c r="AS465" s="539"/>
      <c r="AT465" s="539"/>
      <c r="AU465" s="276">
        <f>IF($S$473&lt;&gt;0, AC465+AP465-AQ465, M465+AP465-AQ465)</f>
        <v>0</v>
      </c>
    </row>
    <row r="466" spans="1:134" s="224" customFormat="1" ht="16" thickBot="1" x14ac:dyDescent="0.4">
      <c r="A466" s="358"/>
      <c r="B466" s="413"/>
      <c r="C466" s="413"/>
      <c r="D466" s="413"/>
      <c r="E466" s="413"/>
      <c r="F466" s="413"/>
      <c r="G466" s="413"/>
      <c r="H466" s="413"/>
      <c r="I466" s="413"/>
      <c r="J466" s="258"/>
      <c r="K466" s="258"/>
      <c r="L466" s="258"/>
      <c r="M466" s="358"/>
      <c r="N466" s="223"/>
      <c r="O466" s="357"/>
      <c r="P466" s="358"/>
      <c r="Q466" s="413"/>
      <c r="R466" s="413"/>
      <c r="S466" s="413"/>
      <c r="T466" s="413"/>
      <c r="U466" s="413"/>
      <c r="V466" s="413"/>
      <c r="W466" s="413"/>
      <c r="X466" s="413"/>
      <c r="Y466" s="258"/>
      <c r="Z466" s="258"/>
      <c r="AA466" s="258"/>
      <c r="AB466" s="358"/>
      <c r="AC466" s="358"/>
      <c r="AD466" s="358"/>
      <c r="AE466" s="223"/>
      <c r="AF466" s="357"/>
      <c r="AG466" s="358"/>
      <c r="AH466" s="413"/>
      <c r="AI466" s="413"/>
      <c r="AJ466" s="413"/>
      <c r="AK466" s="413"/>
      <c r="AL466" s="413"/>
      <c r="AM466" s="413"/>
      <c r="AN466" s="413"/>
      <c r="AO466" s="413"/>
      <c r="AP466" s="258"/>
      <c r="AQ466" s="258"/>
      <c r="AR466" s="258"/>
      <c r="AS466" s="358"/>
      <c r="AT466" s="358"/>
      <c r="AU466" s="358"/>
      <c r="AV466" s="357"/>
      <c r="AW466" s="357"/>
      <c r="AX466" s="357"/>
      <c r="AY466" s="357"/>
      <c r="AZ466" s="357"/>
      <c r="BA466" s="357"/>
      <c r="BB466" s="357"/>
      <c r="BC466" s="357"/>
      <c r="BD466" s="357"/>
      <c r="BE466" s="357"/>
      <c r="BF466" s="357"/>
      <c r="BG466" s="357"/>
      <c r="BH466" s="357"/>
      <c r="BI466" s="357"/>
      <c r="BJ466" s="357"/>
      <c r="BK466" s="357"/>
      <c r="BL466" s="357"/>
      <c r="BM466" s="357"/>
      <c r="BN466" s="357"/>
      <c r="BO466" s="357"/>
      <c r="BP466" s="357"/>
      <c r="BQ466" s="357"/>
      <c r="BR466" s="357"/>
      <c r="BS466" s="357"/>
      <c r="BT466" s="357"/>
      <c r="BU466" s="357"/>
      <c r="BV466" s="357"/>
      <c r="BW466" s="357"/>
      <c r="BX466" s="357"/>
      <c r="BY466" s="357"/>
      <c r="BZ466" s="357"/>
      <c r="CA466" s="357"/>
      <c r="CB466" s="357"/>
      <c r="CC466" s="357"/>
      <c r="CD466" s="357"/>
      <c r="CE466" s="357"/>
      <c r="CF466" s="357"/>
      <c r="CG466" s="357"/>
      <c r="CH466" s="357"/>
      <c r="CI466" s="357"/>
      <c r="CJ466" s="357"/>
      <c r="CK466" s="357"/>
      <c r="CL466" s="357"/>
      <c r="CM466" s="357"/>
      <c r="CN466" s="357"/>
      <c r="CO466" s="357"/>
      <c r="CP466" s="357"/>
      <c r="CQ466" s="357"/>
      <c r="CR466" s="357"/>
      <c r="CS466" s="357"/>
      <c r="CT466" s="357"/>
      <c r="CU466" s="357"/>
      <c r="CV466" s="357"/>
      <c r="CW466" s="357"/>
      <c r="CX466" s="357"/>
      <c r="CY466" s="357"/>
      <c r="CZ466" s="357"/>
      <c r="DA466" s="357"/>
      <c r="DB466" s="357"/>
      <c r="DC466" s="357"/>
      <c r="DD466" s="357"/>
      <c r="DE466" s="357"/>
      <c r="DF466" s="357"/>
      <c r="DG466" s="357"/>
      <c r="DH466" s="357"/>
      <c r="DI466" s="357"/>
      <c r="DJ466" s="357"/>
      <c r="DK466" s="357"/>
      <c r="DL466" s="357"/>
      <c r="DM466" s="357"/>
      <c r="DN466" s="357"/>
      <c r="DO466" s="357"/>
      <c r="DP466" s="357"/>
      <c r="DQ466" s="357"/>
      <c r="DR466" s="357"/>
      <c r="DS466" s="357"/>
      <c r="DT466" s="357"/>
      <c r="DU466" s="357"/>
      <c r="DV466" s="357"/>
      <c r="DW466" s="357"/>
      <c r="DX466" s="357"/>
      <c r="DY466" s="357"/>
      <c r="DZ466" s="357"/>
      <c r="EA466" s="357"/>
      <c r="EB466" s="357"/>
      <c r="EC466" s="357"/>
      <c r="ED466" s="357"/>
    </row>
    <row r="467" spans="1:134" s="242" customFormat="1" x14ac:dyDescent="0.35">
      <c r="A467" s="502" t="s">
        <v>100</v>
      </c>
      <c r="B467" s="503"/>
      <c r="C467" s="503"/>
      <c r="D467" s="503"/>
      <c r="E467" s="503"/>
      <c r="F467" s="503"/>
      <c r="G467" s="503"/>
      <c r="H467" s="503"/>
      <c r="I467" s="503"/>
      <c r="J467" s="425" t="s">
        <v>17</v>
      </c>
      <c r="K467" s="542" t="s">
        <v>4</v>
      </c>
      <c r="L467" s="542"/>
      <c r="M467" s="418" t="s">
        <v>49</v>
      </c>
      <c r="N467" s="261"/>
      <c r="P467" s="502" t="s">
        <v>100</v>
      </c>
      <c r="Q467" s="503"/>
      <c r="R467" s="503"/>
      <c r="S467" s="503"/>
      <c r="T467" s="503"/>
      <c r="U467" s="503"/>
      <c r="V467" s="503"/>
      <c r="W467" s="503"/>
      <c r="X467" s="503"/>
      <c r="Y467" s="414" t="s">
        <v>266</v>
      </c>
      <c r="Z467" s="425" t="s">
        <v>77</v>
      </c>
      <c r="AA467" s="542" t="s">
        <v>4</v>
      </c>
      <c r="AB467" s="542"/>
      <c r="AC467" s="414" t="s">
        <v>18</v>
      </c>
      <c r="AD467" s="268" t="s">
        <v>114</v>
      </c>
      <c r="AE467" s="261"/>
      <c r="AG467" s="502" t="s">
        <v>100</v>
      </c>
      <c r="AH467" s="503"/>
      <c r="AI467" s="503"/>
      <c r="AJ467" s="503"/>
      <c r="AK467" s="503"/>
      <c r="AL467" s="503"/>
      <c r="AM467" s="503"/>
      <c r="AN467" s="503"/>
      <c r="AO467" s="503"/>
      <c r="AP467" s="414" t="s">
        <v>266</v>
      </c>
      <c r="AQ467" s="425" t="s">
        <v>212</v>
      </c>
      <c r="AR467" s="542" t="s">
        <v>4</v>
      </c>
      <c r="AS467" s="542"/>
      <c r="AT467" s="414" t="s">
        <v>214</v>
      </c>
      <c r="AU467" s="268" t="s">
        <v>269</v>
      </c>
      <c r="AW467" s="357"/>
      <c r="AX467" s="357"/>
      <c r="AY467" s="357"/>
      <c r="AZ467" s="357"/>
      <c r="BA467" s="357"/>
      <c r="BB467" s="357"/>
      <c r="BC467" s="357"/>
      <c r="BD467" s="357"/>
      <c r="BE467" s="357"/>
      <c r="BF467" s="357"/>
      <c r="BG467" s="357"/>
      <c r="BH467" s="357"/>
      <c r="BI467" s="357"/>
      <c r="BJ467" s="357"/>
      <c r="BK467" s="357"/>
      <c r="BL467" s="357"/>
      <c r="BM467" s="357"/>
      <c r="BN467" s="357"/>
      <c r="BO467" s="357"/>
      <c r="BP467" s="357"/>
      <c r="BQ467" s="357"/>
      <c r="BR467" s="357"/>
      <c r="BS467" s="357"/>
      <c r="BT467" s="357"/>
      <c r="BU467" s="357"/>
      <c r="BV467" s="357"/>
      <c r="BW467" s="357"/>
      <c r="BX467" s="357"/>
      <c r="BY467" s="357"/>
      <c r="BZ467" s="357"/>
      <c r="CA467" s="357"/>
      <c r="CB467" s="357"/>
      <c r="CC467" s="357"/>
      <c r="CD467" s="357"/>
      <c r="CE467" s="357"/>
      <c r="CF467" s="357"/>
      <c r="CG467" s="357"/>
      <c r="CH467" s="357"/>
      <c r="CI467" s="357"/>
      <c r="CJ467" s="357"/>
      <c r="CK467" s="357"/>
      <c r="CL467" s="357"/>
      <c r="CM467" s="357"/>
      <c r="CN467" s="357"/>
      <c r="CO467" s="357"/>
      <c r="CP467" s="357"/>
      <c r="CQ467" s="357"/>
      <c r="CR467" s="357"/>
      <c r="CS467" s="357"/>
      <c r="CT467" s="357"/>
      <c r="CU467" s="357"/>
      <c r="CV467" s="357"/>
      <c r="CW467" s="357"/>
      <c r="CX467" s="357"/>
      <c r="CY467" s="357"/>
      <c r="CZ467" s="357"/>
      <c r="DA467" s="357"/>
      <c r="DB467" s="357"/>
      <c r="DC467" s="357"/>
      <c r="DD467" s="357"/>
      <c r="DE467" s="357"/>
      <c r="DF467" s="357"/>
      <c r="DG467" s="357"/>
      <c r="DH467" s="357"/>
      <c r="DI467" s="357"/>
      <c r="DJ467" s="357"/>
      <c r="DK467" s="357"/>
      <c r="DL467" s="357"/>
      <c r="DM467" s="357"/>
      <c r="DN467" s="357"/>
      <c r="DO467" s="357"/>
      <c r="DP467" s="357"/>
      <c r="DQ467" s="357"/>
      <c r="DR467" s="357"/>
      <c r="DS467" s="357"/>
      <c r="DT467" s="357"/>
      <c r="DU467" s="357"/>
      <c r="DV467" s="357"/>
      <c r="DW467" s="357"/>
      <c r="DX467" s="357"/>
      <c r="DY467" s="357"/>
      <c r="DZ467" s="357"/>
      <c r="EA467" s="357"/>
      <c r="EB467" s="357"/>
      <c r="EC467" s="357"/>
      <c r="ED467" s="357"/>
    </row>
    <row r="468" spans="1:134" ht="16" thickBot="1" x14ac:dyDescent="0.4">
      <c r="A468" s="540" t="s">
        <v>37</v>
      </c>
      <c r="B468" s="541"/>
      <c r="C468" s="541"/>
      <c r="D468" s="541"/>
      <c r="E468" s="541"/>
      <c r="F468" s="541"/>
      <c r="G468" s="541"/>
      <c r="H468" s="541"/>
      <c r="I468" s="541"/>
      <c r="J468" s="243">
        <f>(SUM(J461, J447, J441, H434))*'Cumulative Budget'!$G$36</f>
        <v>0</v>
      </c>
      <c r="K468" s="593">
        <f>(SUM(K461, L461, K447, L447, K441, L441, K434, L434))*'Cumulative Budget'!$G$36</f>
        <v>0</v>
      </c>
      <c r="L468" s="593"/>
      <c r="M468" s="237">
        <f t="shared" ref="M468" si="434">SUM(J468:L468)</f>
        <v>0</v>
      </c>
      <c r="N468" s="223"/>
      <c r="P468" s="540" t="s">
        <v>37</v>
      </c>
      <c r="Q468" s="541"/>
      <c r="R468" s="541"/>
      <c r="S468" s="541"/>
      <c r="T468" s="541"/>
      <c r="U468" s="541"/>
      <c r="V468" s="541"/>
      <c r="W468" s="541"/>
      <c r="X468" s="541"/>
      <c r="Y468" s="200">
        <f t="shared" ref="Y468" si="435">AU388</f>
        <v>0</v>
      </c>
      <c r="Z468" s="302">
        <f>(SUM(Z461, Z447, Z441, X434))*'Cumulative Budget'!$G$36</f>
        <v>0</v>
      </c>
      <c r="AA468" s="588">
        <f>(SUM(AA461, AB461, AA447, AB447, AA441, AB441, AA434, AB434))*'Cumulative Budget'!$G$36</f>
        <v>0</v>
      </c>
      <c r="AB468" s="588"/>
      <c r="AC468" s="293">
        <f t="shared" ref="AC468" si="436">SUM(Z468:AB468)</f>
        <v>0</v>
      </c>
      <c r="AD468" s="294">
        <f t="shared" ref="AD468" si="437">M468-AC468</f>
        <v>0</v>
      </c>
      <c r="AE468" s="223"/>
      <c r="AG468" s="540" t="s">
        <v>37</v>
      </c>
      <c r="AH468" s="541"/>
      <c r="AI468" s="541"/>
      <c r="AJ468" s="541"/>
      <c r="AK468" s="541"/>
      <c r="AL468" s="541"/>
      <c r="AM468" s="541"/>
      <c r="AN468" s="541"/>
      <c r="AO468" s="541"/>
      <c r="AP468" s="306">
        <f t="shared" ref="AP468:AP470" si="438">AU388</f>
        <v>0</v>
      </c>
      <c r="AQ468" s="443">
        <v>0</v>
      </c>
      <c r="AR468" s="563">
        <v>0</v>
      </c>
      <c r="AS468" s="563"/>
      <c r="AT468" s="275">
        <f>SUM(AQ468:AS468)</f>
        <v>0</v>
      </c>
      <c r="AU468" s="276">
        <f>IF($S$473&lt;&gt;0, AC468+AP468-AT468, M468+AP468-AT468)</f>
        <v>0</v>
      </c>
    </row>
    <row r="469" spans="1:134" s="358" customFormat="1" ht="16" thickBot="1" x14ac:dyDescent="0.4">
      <c r="A469" s="359" t="s">
        <v>99</v>
      </c>
      <c r="B469" s="359"/>
      <c r="J469" s="233"/>
      <c r="K469" s="233"/>
      <c r="L469" s="233"/>
      <c r="M469" s="233"/>
      <c r="N469" s="223"/>
      <c r="O469" s="357"/>
      <c r="P469" s="359" t="s">
        <v>99</v>
      </c>
      <c r="Q469" s="359"/>
      <c r="Z469" s="233"/>
      <c r="AA469" s="233"/>
      <c r="AB469" s="233"/>
      <c r="AC469" s="233"/>
      <c r="AD469" s="233"/>
      <c r="AE469" s="223"/>
      <c r="AG469" s="359" t="s">
        <v>99</v>
      </c>
      <c r="AH469" s="359"/>
      <c r="AQ469" s="233"/>
      <c r="AR469" s="233"/>
      <c r="AS469" s="233"/>
      <c r="AT469" s="233"/>
      <c r="AU469" s="233"/>
      <c r="AV469" s="357"/>
      <c r="AW469" s="357"/>
      <c r="AX469" s="357"/>
      <c r="AY469" s="357"/>
      <c r="AZ469" s="357"/>
      <c r="BA469" s="357"/>
      <c r="BB469" s="357"/>
      <c r="BC469" s="357"/>
      <c r="BD469" s="357"/>
      <c r="BE469" s="357"/>
      <c r="BF469" s="357"/>
      <c r="BG469" s="357"/>
      <c r="BH469" s="357"/>
      <c r="BI469" s="357"/>
      <c r="BJ469" s="357"/>
      <c r="BK469" s="357"/>
      <c r="BL469" s="357"/>
      <c r="BM469" s="357"/>
      <c r="BN469" s="357"/>
      <c r="BO469" s="357"/>
      <c r="BP469" s="357"/>
      <c r="BQ469" s="357"/>
      <c r="BR469" s="357"/>
      <c r="BS469" s="357"/>
      <c r="BT469" s="357"/>
      <c r="BU469" s="357"/>
      <c r="BV469" s="357"/>
      <c r="BW469" s="357"/>
      <c r="BX469" s="357"/>
      <c r="BY469" s="357"/>
      <c r="BZ469" s="357"/>
      <c r="CA469" s="357"/>
      <c r="CB469" s="357"/>
      <c r="CC469" s="357"/>
      <c r="CD469" s="357"/>
      <c r="CE469" s="357"/>
      <c r="CF469" s="357"/>
      <c r="CG469" s="357"/>
      <c r="CH469" s="357"/>
      <c r="CI469" s="357"/>
      <c r="CJ469" s="357"/>
      <c r="CK469" s="357"/>
      <c r="CL469" s="357"/>
      <c r="CM469" s="357"/>
      <c r="CN469" s="357"/>
      <c r="CO469" s="357"/>
      <c r="CP469" s="357"/>
      <c r="CQ469" s="357"/>
      <c r="CR469" s="357"/>
      <c r="CS469" s="357"/>
      <c r="CT469" s="357"/>
      <c r="CU469" s="357"/>
      <c r="CV469" s="357"/>
      <c r="CW469" s="357"/>
      <c r="CX469" s="357"/>
      <c r="CY469" s="357"/>
      <c r="CZ469" s="357"/>
      <c r="DA469" s="357"/>
      <c r="DB469" s="357"/>
      <c r="DC469" s="357"/>
      <c r="DD469" s="357"/>
      <c r="DE469" s="357"/>
      <c r="DF469" s="357"/>
      <c r="DG469" s="357"/>
      <c r="DH469" s="357"/>
      <c r="DI469" s="357"/>
      <c r="DJ469" s="357"/>
      <c r="DK469" s="357"/>
      <c r="DL469" s="357"/>
      <c r="DM469" s="357"/>
      <c r="DN469" s="357"/>
      <c r="DO469" s="357"/>
      <c r="DP469" s="357"/>
      <c r="DQ469" s="357"/>
      <c r="DR469" s="357"/>
      <c r="DS469" s="357"/>
      <c r="DT469" s="357"/>
      <c r="DU469" s="357"/>
      <c r="DV469" s="357"/>
      <c r="DW469" s="357"/>
      <c r="DX469" s="357"/>
      <c r="DY469" s="357"/>
      <c r="DZ469" s="357"/>
      <c r="EA469" s="357"/>
      <c r="EB469" s="357"/>
      <c r="EC469" s="357"/>
      <c r="ED469" s="357"/>
    </row>
    <row r="470" spans="1:134" s="331" customFormat="1" ht="16" thickBot="1" x14ac:dyDescent="0.4">
      <c r="A470" s="621" t="s">
        <v>101</v>
      </c>
      <c r="B470" s="622"/>
      <c r="C470" s="622"/>
      <c r="D470" s="622"/>
      <c r="E470" s="622"/>
      <c r="F470" s="622"/>
      <c r="G470" s="622"/>
      <c r="H470" s="622"/>
      <c r="I470" s="622"/>
      <c r="J470" s="239">
        <f xml:space="preserve"> SUM(J468, J461, J447, J441, H434)</f>
        <v>0</v>
      </c>
      <c r="K470" s="211">
        <f xml:space="preserve"> SUM(K468, K461, K447, K441, K434)</f>
        <v>0</v>
      </c>
      <c r="L470" s="239">
        <f xml:space="preserve"> SUM(L461, L447, L441, L434)</f>
        <v>0</v>
      </c>
      <c r="M470" s="240">
        <f>SUM(J470:L470)</f>
        <v>0</v>
      </c>
      <c r="N470" s="246"/>
      <c r="P470" s="589" t="s">
        <v>101</v>
      </c>
      <c r="Q470" s="590"/>
      <c r="R470" s="590"/>
      <c r="S470" s="590"/>
      <c r="T470" s="590"/>
      <c r="U470" s="590"/>
      <c r="V470" s="590"/>
      <c r="W470" s="590"/>
      <c r="X470" s="590"/>
      <c r="Y470" s="201">
        <f>AU390</f>
        <v>0</v>
      </c>
      <c r="Z470" s="303">
        <f xml:space="preserve"> SUM(Z468, Z461, Z447, Z441, X434)</f>
        <v>0</v>
      </c>
      <c r="AA470" s="212">
        <f xml:space="preserve"> SUM(AA468, AA461, AA447, AA441, AA434)</f>
        <v>0</v>
      </c>
      <c r="AB470" s="303">
        <f xml:space="preserve"> SUM(AB461, AB447, AB441, AB434)</f>
        <v>0</v>
      </c>
      <c r="AC470" s="297">
        <f>SUM(Z470:AB470)</f>
        <v>0</v>
      </c>
      <c r="AD470" s="298">
        <f t="shared" ref="AD470" si="439">M470-AC470</f>
        <v>0</v>
      </c>
      <c r="AE470" s="246"/>
      <c r="AG470" s="564" t="s">
        <v>101</v>
      </c>
      <c r="AH470" s="565"/>
      <c r="AI470" s="565"/>
      <c r="AJ470" s="565"/>
      <c r="AK470" s="565"/>
      <c r="AL470" s="565"/>
      <c r="AM470" s="565"/>
      <c r="AN470" s="565"/>
      <c r="AO470" s="565"/>
      <c r="AP470" s="206">
        <f t="shared" si="438"/>
        <v>0</v>
      </c>
      <c r="AQ470" s="288">
        <f xml:space="preserve"> SUM(AQ468, AQ461, AQ447, AQ441, AO434)</f>
        <v>0</v>
      </c>
      <c r="AR470" s="213">
        <f xml:space="preserve"> SUM(AR468, AR461, AR447, AR441, AR434)</f>
        <v>0</v>
      </c>
      <c r="AS470" s="288">
        <f xml:space="preserve"> SUM(AS461, AS447, AS441, AS434)</f>
        <v>0</v>
      </c>
      <c r="AT470" s="279">
        <f>SUM(AQ470:AS470)</f>
        <v>0</v>
      </c>
      <c r="AU470" s="280">
        <f>IF($S$473&lt;&gt;0, AC470+AP470-AT470, M470+AP470-AT470)</f>
        <v>0</v>
      </c>
    </row>
    <row r="471" spans="1:134" x14ac:dyDescent="0.35">
      <c r="F471" s="357"/>
      <c r="G471" s="357"/>
      <c r="N471" s="223"/>
    </row>
    <row r="472" spans="1:134" ht="16" thickBot="1" x14ac:dyDescent="0.4">
      <c r="F472" s="357"/>
      <c r="G472" s="357"/>
      <c r="S472" s="270"/>
      <c r="V472" s="270"/>
      <c r="AG472" s="270"/>
      <c r="AH472" s="270"/>
      <c r="AI472" s="270"/>
      <c r="AJ472" s="270"/>
      <c r="AK472" s="270"/>
      <c r="AL472" s="270"/>
      <c r="AM472" s="270"/>
    </row>
    <row r="473" spans="1:134" x14ac:dyDescent="0.35">
      <c r="B473" s="576" t="s">
        <v>248</v>
      </c>
      <c r="C473" s="577"/>
      <c r="D473" s="264">
        <f>J470</f>
        <v>0</v>
      </c>
      <c r="F473" s="357"/>
      <c r="G473" s="357"/>
      <c r="O473" s="309"/>
      <c r="P473" s="652" t="s">
        <v>248</v>
      </c>
      <c r="Q473" s="646"/>
      <c r="R473" s="646"/>
      <c r="S473" s="202">
        <f>Z470</f>
        <v>0</v>
      </c>
      <c r="T473" s="646" t="s">
        <v>104</v>
      </c>
      <c r="U473" s="646"/>
      <c r="V473" s="354">
        <f>D473-S473</f>
        <v>0</v>
      </c>
      <c r="W473" s="430"/>
      <c r="X473" s="601"/>
      <c r="Y473" s="601"/>
      <c r="Z473" s="430"/>
      <c r="AA473" s="430"/>
      <c r="AF473" s="309"/>
      <c r="AG473" s="609" t="s">
        <v>191</v>
      </c>
      <c r="AH473" s="554"/>
      <c r="AI473" s="605">
        <f>AQ470</f>
        <v>0</v>
      </c>
      <c r="AJ473" s="605"/>
      <c r="AK473" s="554" t="s">
        <v>196</v>
      </c>
      <c r="AL473" s="554"/>
      <c r="AM473" s="287">
        <f>IF($S$73&lt;&gt;0, S473+'Year 1'!AM541-AI473, D473+'Year 1'!AM541-AI473)</f>
        <v>0</v>
      </c>
      <c r="AO473" s="315" t="s">
        <v>89</v>
      </c>
      <c r="AP473" s="556"/>
      <c r="AQ473" s="556"/>
      <c r="AR473" s="556" t="s">
        <v>90</v>
      </c>
      <c r="AS473" s="612"/>
    </row>
    <row r="474" spans="1:134" x14ac:dyDescent="0.35">
      <c r="B474" s="535" t="s">
        <v>249</v>
      </c>
      <c r="C474" s="536"/>
      <c r="D474" s="390">
        <f>K470</f>
        <v>0</v>
      </c>
      <c r="F474" s="357"/>
      <c r="G474" s="357"/>
      <c r="O474" s="309"/>
      <c r="P474" s="585" t="s">
        <v>249</v>
      </c>
      <c r="Q474" s="586"/>
      <c r="R474" s="586"/>
      <c r="S474" s="189">
        <f>AA470</f>
        <v>0</v>
      </c>
      <c r="T474" s="586" t="s">
        <v>105</v>
      </c>
      <c r="U474" s="586"/>
      <c r="V474" s="161">
        <f>D474-S474</f>
        <v>0</v>
      </c>
      <c r="W474" s="430"/>
      <c r="X474" s="604"/>
      <c r="Y474" s="604"/>
      <c r="Z474" s="604"/>
      <c r="AA474" s="604"/>
      <c r="AF474" s="309"/>
      <c r="AG474" s="549" t="s">
        <v>192</v>
      </c>
      <c r="AH474" s="550"/>
      <c r="AI474" s="606">
        <f>AR470</f>
        <v>0</v>
      </c>
      <c r="AJ474" s="606"/>
      <c r="AK474" s="550" t="s">
        <v>197</v>
      </c>
      <c r="AL474" s="550"/>
      <c r="AM474" s="278">
        <f>IF($S$73&lt;&gt;0, S474+'Year 1'!AM542-AI474, D474+'Year 1'!AM542-AI474)</f>
        <v>0</v>
      </c>
      <c r="AO474" s="314" t="s">
        <v>91</v>
      </c>
      <c r="AP474" s="532"/>
      <c r="AQ474" s="532"/>
      <c r="AR474" s="532"/>
      <c r="AS474" s="562"/>
    </row>
    <row r="475" spans="1:134" ht="16" thickBot="1" x14ac:dyDescent="0.4">
      <c r="B475" s="535" t="s">
        <v>224</v>
      </c>
      <c r="C475" s="536"/>
      <c r="D475" s="265">
        <f>L470</f>
        <v>0</v>
      </c>
      <c r="F475" s="357"/>
      <c r="G475" s="357"/>
      <c r="O475" s="309"/>
      <c r="P475" s="585" t="s">
        <v>224</v>
      </c>
      <c r="Q475" s="586"/>
      <c r="R475" s="586"/>
      <c r="S475" s="189">
        <f>AB470</f>
        <v>0</v>
      </c>
      <c r="T475" s="586" t="s">
        <v>106</v>
      </c>
      <c r="U475" s="586"/>
      <c r="V475" s="161">
        <f>D475-S475</f>
        <v>0</v>
      </c>
      <c r="W475" s="430"/>
      <c r="X475" s="601"/>
      <c r="Y475" s="601"/>
      <c r="Z475" s="430"/>
      <c r="AA475" s="430"/>
      <c r="AF475" s="309"/>
      <c r="AG475" s="549" t="s">
        <v>193</v>
      </c>
      <c r="AH475" s="550"/>
      <c r="AI475" s="606">
        <f>AS470</f>
        <v>0</v>
      </c>
      <c r="AJ475" s="606"/>
      <c r="AK475" s="550" t="s">
        <v>198</v>
      </c>
      <c r="AL475" s="550"/>
      <c r="AM475" s="278">
        <f>IF($S$73&lt;&gt;0, S475+'Year 1'!AM543-AI475, D475+'Year 1'!AM543-AI475)</f>
        <v>0</v>
      </c>
      <c r="AO475" s="318" t="s">
        <v>92</v>
      </c>
      <c r="AP475" s="557"/>
      <c r="AQ475" s="557"/>
      <c r="AR475" s="557" t="s">
        <v>90</v>
      </c>
      <c r="AS475" s="613"/>
    </row>
    <row r="476" spans="1:134" ht="16" thickBot="1" x14ac:dyDescent="0.4">
      <c r="B476" s="535" t="s">
        <v>250</v>
      </c>
      <c r="C476" s="536"/>
      <c r="D476" s="390">
        <f>K470+L470</f>
        <v>0</v>
      </c>
      <c r="F476" s="357"/>
      <c r="G476" s="357"/>
      <c r="O476" s="309"/>
      <c r="P476" s="585" t="s">
        <v>250</v>
      </c>
      <c r="Q476" s="586"/>
      <c r="R476" s="586"/>
      <c r="S476" s="189">
        <f>SUM(S474:S475)</f>
        <v>0</v>
      </c>
      <c r="T476" s="586" t="s">
        <v>107</v>
      </c>
      <c r="U476" s="586"/>
      <c r="V476" s="161">
        <f>D476-S476</f>
        <v>0</v>
      </c>
      <c r="W476" s="431"/>
      <c r="X476" s="431"/>
      <c r="Y476" s="431"/>
      <c r="Z476" s="431"/>
      <c r="AA476" s="431"/>
      <c r="AF476" s="309"/>
      <c r="AG476" s="549" t="s">
        <v>194</v>
      </c>
      <c r="AH476" s="550"/>
      <c r="AI476" s="606">
        <f>SUM(AI474:AI475)</f>
        <v>0</v>
      </c>
      <c r="AJ476" s="606"/>
      <c r="AK476" s="550" t="s">
        <v>200</v>
      </c>
      <c r="AL476" s="550"/>
      <c r="AM476" s="278">
        <f>IF($S$73&lt;&gt;0, S476+'Year 1'!AM544-AI476, D476+'Year 1'!AM544-AI476)</f>
        <v>0</v>
      </c>
      <c r="AO476" s="431"/>
      <c r="AP476" s="431"/>
      <c r="AQ476" s="431"/>
      <c r="AR476" s="431"/>
      <c r="AS476" s="431"/>
    </row>
    <row r="477" spans="1:134" ht="16" thickBot="1" x14ac:dyDescent="0.4">
      <c r="B477" s="535" t="s">
        <v>251</v>
      </c>
      <c r="C477" s="536"/>
      <c r="D477" s="265">
        <f>M470</f>
        <v>0</v>
      </c>
      <c r="F477" s="357"/>
      <c r="G477" s="357"/>
      <c r="O477" s="309"/>
      <c r="P477" s="585" t="s">
        <v>251</v>
      </c>
      <c r="Q477" s="586"/>
      <c r="R477" s="586"/>
      <c r="S477" s="189">
        <f>AC470</f>
        <v>0</v>
      </c>
      <c r="T477" s="580" t="s">
        <v>108</v>
      </c>
      <c r="U477" s="580"/>
      <c r="V477" s="352">
        <f>D477-S477</f>
        <v>0</v>
      </c>
      <c r="W477" s="602"/>
      <c r="X477" s="602"/>
      <c r="Y477" s="604"/>
      <c r="Z477" s="604"/>
      <c r="AA477" s="604"/>
      <c r="AB477" s="358"/>
      <c r="AC477" s="358"/>
      <c r="AD477" s="358"/>
      <c r="AF477" s="309"/>
      <c r="AG477" s="549" t="s">
        <v>281</v>
      </c>
      <c r="AH477" s="550"/>
      <c r="AI477" s="606">
        <f>AT470</f>
        <v>0</v>
      </c>
      <c r="AJ477" s="606"/>
      <c r="AK477" s="611" t="s">
        <v>282</v>
      </c>
      <c r="AL477" s="611"/>
      <c r="AM477" s="312">
        <f>IF($S$73&lt;&gt;0, S477+'Year 1'!AM545-AI477, D477+'Year 1'!AM545-AI477)</f>
        <v>0</v>
      </c>
      <c r="AO477" s="428" t="s">
        <v>93</v>
      </c>
      <c r="AP477" s="429"/>
      <c r="AQ477" s="630"/>
      <c r="AR477" s="630"/>
      <c r="AS477" s="631"/>
      <c r="AT477" s="358"/>
      <c r="AU477" s="358"/>
    </row>
    <row r="478" spans="1:134" x14ac:dyDescent="0.35">
      <c r="B478" s="535" t="s">
        <v>174</v>
      </c>
      <c r="C478" s="536"/>
      <c r="D478" s="324" t="e">
        <f>L470/K470</f>
        <v>#DIV/0!</v>
      </c>
      <c r="F478" s="357"/>
      <c r="G478" s="357"/>
      <c r="O478" s="309"/>
      <c r="P478" s="585" t="s">
        <v>174</v>
      </c>
      <c r="Q478" s="586"/>
      <c r="R478" s="586"/>
      <c r="S478" s="203" t="e">
        <f>S475/S474</f>
        <v>#DIV/0!</v>
      </c>
      <c r="T478" s="188"/>
      <c r="U478" s="188"/>
      <c r="V478" s="350"/>
      <c r="W478" s="358"/>
      <c r="X478" s="358"/>
      <c r="Y478" s="358"/>
      <c r="Z478" s="358"/>
      <c r="AA478" s="358"/>
      <c r="AF478" s="309"/>
      <c r="AG478" s="624" t="s">
        <v>208</v>
      </c>
      <c r="AH478" s="617"/>
      <c r="AI478" s="607" t="e">
        <f>AQ468/AQ470</f>
        <v>#DIV/0!</v>
      </c>
      <c r="AJ478" s="608"/>
      <c r="AK478" s="167"/>
      <c r="AL478" s="166"/>
      <c r="AM478" s="166"/>
      <c r="AO478" s="358"/>
      <c r="AP478" s="358"/>
      <c r="AQ478" s="358"/>
      <c r="AR478" s="358"/>
      <c r="AS478" s="358"/>
    </row>
    <row r="479" spans="1:134" ht="16" thickBot="1" x14ac:dyDescent="0.4">
      <c r="B479" s="537" t="s">
        <v>144</v>
      </c>
      <c r="C479" s="538"/>
      <c r="D479" s="266" t="e">
        <f>D482 &amp; D483 &amp; D484</f>
        <v>#DIV/0!</v>
      </c>
      <c r="F479" s="357"/>
      <c r="G479" s="357"/>
      <c r="O479" s="309"/>
      <c r="P479" s="629" t="s">
        <v>144</v>
      </c>
      <c r="Q479" s="580"/>
      <c r="R479" s="580"/>
      <c r="S479" s="353" t="e">
        <f>S482 &amp; S483 &amp; S484</f>
        <v>#DIV/0!</v>
      </c>
      <c r="T479" s="188"/>
      <c r="U479" s="188"/>
      <c r="V479" s="190"/>
      <c r="AF479" s="309"/>
      <c r="AG479" s="653" t="s">
        <v>209</v>
      </c>
      <c r="AH479" s="538"/>
      <c r="AI479" s="627" t="e">
        <f>AR468/(AR470+AS470)</f>
        <v>#DIV/0!</v>
      </c>
      <c r="AJ479" s="628"/>
    </row>
    <row r="480" spans="1:134" x14ac:dyDescent="0.35">
      <c r="F480" s="357"/>
      <c r="G480" s="357"/>
      <c r="AI480" s="166"/>
      <c r="AJ480" s="166"/>
    </row>
    <row r="481" spans="1:47" x14ac:dyDescent="0.35">
      <c r="F481" s="357"/>
      <c r="G481" s="357"/>
    </row>
    <row r="482" spans="1:47" x14ac:dyDescent="0.35">
      <c r="D482" s="357" t="e">
        <f>D473/D473</f>
        <v>#DIV/0!</v>
      </c>
      <c r="F482" s="357"/>
      <c r="G482" s="357"/>
      <c r="S482" s="357" t="e">
        <f>S473/S473</f>
        <v>#DIV/0!</v>
      </c>
    </row>
    <row r="483" spans="1:47" x14ac:dyDescent="0.35">
      <c r="D483" s="357" t="s">
        <v>145</v>
      </c>
      <c r="F483" s="357"/>
      <c r="G483" s="357"/>
      <c r="S483" s="357" t="s">
        <v>145</v>
      </c>
    </row>
    <row r="484" spans="1:47" x14ac:dyDescent="0.35">
      <c r="D484" s="225" t="e">
        <f>D476/D473</f>
        <v>#DIV/0!</v>
      </c>
      <c r="F484" s="357"/>
      <c r="G484" s="357"/>
      <c r="S484" s="225" t="e">
        <f>S476/S473</f>
        <v>#DIV/0!</v>
      </c>
    </row>
    <row r="485" spans="1:47" x14ac:dyDescent="0.35">
      <c r="F485" s="357"/>
      <c r="G485" s="357"/>
    </row>
    <row r="486" spans="1:47" ht="16" thickBot="1" x14ac:dyDescent="0.4">
      <c r="F486" s="357"/>
      <c r="G486" s="357"/>
    </row>
    <row r="487" spans="1:47" s="242" customFormat="1" x14ac:dyDescent="0.35">
      <c r="A487" s="519" t="s">
        <v>97</v>
      </c>
      <c r="B487" s="520"/>
      <c r="C487" s="520"/>
      <c r="D487" s="520"/>
      <c r="E487" s="520"/>
      <c r="F487" s="520"/>
      <c r="G487" s="520"/>
      <c r="H487" s="520"/>
      <c r="I487" s="520"/>
      <c r="J487" s="520"/>
      <c r="K487" s="520"/>
      <c r="L487" s="520"/>
      <c r="M487" s="521"/>
      <c r="N487" s="413"/>
      <c r="P487" s="573" t="s">
        <v>267</v>
      </c>
      <c r="Q487" s="574"/>
      <c r="R487" s="574"/>
      <c r="S487" s="574"/>
      <c r="T487" s="574"/>
      <c r="U487" s="574"/>
      <c r="V487" s="574"/>
      <c r="W487" s="574"/>
      <c r="X487" s="574"/>
      <c r="Y487" s="574"/>
      <c r="Z487" s="574"/>
      <c r="AA487" s="574"/>
      <c r="AB487" s="574"/>
      <c r="AC487" s="574"/>
      <c r="AD487" s="575"/>
      <c r="AG487" s="614" t="s">
        <v>283</v>
      </c>
      <c r="AH487" s="615"/>
      <c r="AI487" s="615"/>
      <c r="AJ487" s="615"/>
      <c r="AK487" s="615"/>
      <c r="AL487" s="615"/>
      <c r="AM487" s="615"/>
      <c r="AN487" s="615"/>
      <c r="AO487" s="615"/>
      <c r="AP487" s="615"/>
      <c r="AQ487" s="615"/>
      <c r="AR487" s="615"/>
      <c r="AS487" s="615"/>
      <c r="AT487" s="615"/>
      <c r="AU487" s="616"/>
    </row>
    <row r="488" spans="1:47" s="242" customFormat="1" x14ac:dyDescent="0.35">
      <c r="A488" s="522" t="s">
        <v>218</v>
      </c>
      <c r="B488" s="496"/>
      <c r="C488" s="496"/>
      <c r="D488" s="496"/>
      <c r="E488" s="496"/>
      <c r="F488" s="496"/>
      <c r="G488" s="496"/>
      <c r="H488" s="496"/>
      <c r="I488" s="496"/>
      <c r="J488" s="496"/>
      <c r="K488" s="496"/>
      <c r="L488" s="496"/>
      <c r="M488" s="523"/>
      <c r="N488" s="413"/>
      <c r="P488" s="522" t="s">
        <v>268</v>
      </c>
      <c r="Q488" s="496"/>
      <c r="R488" s="496"/>
      <c r="S488" s="496"/>
      <c r="T488" s="496"/>
      <c r="U488" s="496"/>
      <c r="V488" s="496"/>
      <c r="W488" s="496"/>
      <c r="X488" s="496"/>
      <c r="Y488" s="496"/>
      <c r="Z488" s="496"/>
      <c r="AA488" s="496"/>
      <c r="AB488" s="496"/>
      <c r="AC488" s="496"/>
      <c r="AD488" s="523"/>
      <c r="AG488" s="522" t="s">
        <v>283</v>
      </c>
      <c r="AH488" s="496"/>
      <c r="AI488" s="496"/>
      <c r="AJ488" s="496"/>
      <c r="AK488" s="496"/>
      <c r="AL488" s="496"/>
      <c r="AM488" s="496"/>
      <c r="AN488" s="496"/>
      <c r="AO488" s="496"/>
      <c r="AP488" s="496"/>
      <c r="AQ488" s="496"/>
      <c r="AR488" s="496"/>
      <c r="AS488" s="496"/>
      <c r="AT488" s="496"/>
      <c r="AU488" s="523"/>
    </row>
    <row r="489" spans="1:47" s="165" customFormat="1" x14ac:dyDescent="0.35">
      <c r="A489" s="495" t="s">
        <v>252</v>
      </c>
      <c r="B489" s="491"/>
      <c r="C489" s="525"/>
      <c r="D489" s="525"/>
      <c r="E489" s="525"/>
      <c r="F489" s="525"/>
      <c r="G489" s="409" t="s">
        <v>253</v>
      </c>
      <c r="H489" s="525"/>
      <c r="I489" s="525"/>
      <c r="J489" s="525"/>
      <c r="K489" s="525"/>
      <c r="L489" s="525"/>
      <c r="M489" s="526"/>
      <c r="N489" s="432"/>
      <c r="P489" s="495" t="s">
        <v>252</v>
      </c>
      <c r="Q489" s="491"/>
      <c r="R489" s="525"/>
      <c r="S489" s="525"/>
      <c r="T489" s="525"/>
      <c r="U489" s="525"/>
      <c r="V489" s="525"/>
      <c r="W489" s="409" t="s">
        <v>253</v>
      </c>
      <c r="X489" s="525"/>
      <c r="Y489" s="525"/>
      <c r="Z489" s="525"/>
      <c r="AA489" s="525"/>
      <c r="AB489" s="525"/>
      <c r="AC489" s="525"/>
      <c r="AD489" s="526"/>
      <c r="AG489" s="495" t="s">
        <v>252</v>
      </c>
      <c r="AH489" s="491"/>
      <c r="AI489" s="525"/>
      <c r="AJ489" s="525"/>
      <c r="AK489" s="525"/>
      <c r="AL489" s="525"/>
      <c r="AM489" s="525"/>
      <c r="AN489" s="409" t="s">
        <v>253</v>
      </c>
      <c r="AO489" s="525"/>
      <c r="AP489" s="525"/>
      <c r="AQ489" s="525"/>
      <c r="AR489" s="525"/>
      <c r="AS489" s="525"/>
      <c r="AT489" s="525"/>
      <c r="AU489" s="526"/>
    </row>
    <row r="490" spans="1:47" x14ac:dyDescent="0.35">
      <c r="A490" s="522" t="s">
        <v>0</v>
      </c>
      <c r="B490" s="496"/>
      <c r="C490" s="512"/>
      <c r="D490" s="512"/>
      <c r="E490" s="512"/>
      <c r="F490" s="512"/>
      <c r="G490" s="512"/>
      <c r="H490" s="512"/>
      <c r="I490" s="512"/>
      <c r="J490" s="512"/>
      <c r="K490" s="512"/>
      <c r="L490" s="512"/>
      <c r="M490" s="527"/>
      <c r="P490" s="522" t="s">
        <v>0</v>
      </c>
      <c r="Q490" s="496"/>
      <c r="R490" s="617"/>
      <c r="S490" s="617"/>
      <c r="T490" s="617"/>
      <c r="U490" s="617"/>
      <c r="V490" s="617"/>
      <c r="W490" s="617"/>
      <c r="X490" s="617"/>
      <c r="Y490" s="617"/>
      <c r="Z490" s="617"/>
      <c r="AA490" s="617"/>
      <c r="AB490" s="617"/>
      <c r="AC490" s="617"/>
      <c r="AD490" s="618"/>
      <c r="AG490" s="522" t="s">
        <v>0</v>
      </c>
      <c r="AH490" s="496"/>
      <c r="AI490" s="617"/>
      <c r="AJ490" s="617"/>
      <c r="AK490" s="617"/>
      <c r="AL490" s="617"/>
      <c r="AM490" s="617"/>
      <c r="AN490" s="617"/>
      <c r="AO490" s="617"/>
      <c r="AP490" s="617"/>
      <c r="AQ490" s="617"/>
      <c r="AR490" s="617"/>
      <c r="AS490" s="617"/>
      <c r="AT490" s="617"/>
      <c r="AU490" s="618"/>
    </row>
    <row r="491" spans="1:47" x14ac:dyDescent="0.35">
      <c r="A491" s="522" t="s">
        <v>96</v>
      </c>
      <c r="B491" s="496"/>
      <c r="C491" s="512"/>
      <c r="D491" s="512"/>
      <c r="E491" s="512"/>
      <c r="F491" s="512"/>
      <c r="G491" s="512"/>
      <c r="H491" s="512"/>
      <c r="I491" s="512"/>
      <c r="J491" s="512"/>
      <c r="K491" s="512"/>
      <c r="L491" s="512"/>
      <c r="M491" s="527"/>
      <c r="P491" s="522" t="s">
        <v>96</v>
      </c>
      <c r="Q491" s="496"/>
      <c r="R491" s="617"/>
      <c r="S491" s="617"/>
      <c r="T491" s="617"/>
      <c r="U491" s="617"/>
      <c r="V491" s="617"/>
      <c r="W491" s="617"/>
      <c r="X491" s="617"/>
      <c r="Y491" s="617"/>
      <c r="Z491" s="617"/>
      <c r="AA491" s="617"/>
      <c r="AB491" s="617"/>
      <c r="AC491" s="617"/>
      <c r="AD491" s="618"/>
      <c r="AG491" s="522" t="s">
        <v>96</v>
      </c>
      <c r="AH491" s="496"/>
      <c r="AI491" s="617"/>
      <c r="AJ491" s="617"/>
      <c r="AK491" s="617"/>
      <c r="AL491" s="617"/>
      <c r="AM491" s="617"/>
      <c r="AN491" s="617"/>
      <c r="AO491" s="617"/>
      <c r="AP491" s="617"/>
      <c r="AQ491" s="617"/>
      <c r="AR491" s="617"/>
      <c r="AS491" s="617"/>
      <c r="AT491" s="617"/>
      <c r="AU491" s="618"/>
    </row>
    <row r="492" spans="1:47" ht="16" thickBot="1" x14ac:dyDescent="0.4">
      <c r="A492" s="540" t="s">
        <v>2</v>
      </c>
      <c r="B492" s="541"/>
      <c r="C492" s="528"/>
      <c r="D492" s="528"/>
      <c r="E492" s="528"/>
      <c r="F492" s="528"/>
      <c r="G492" s="528"/>
      <c r="H492" s="528"/>
      <c r="I492" s="528"/>
      <c r="J492" s="528"/>
      <c r="K492" s="528"/>
      <c r="L492" s="528"/>
      <c r="M492" s="529"/>
      <c r="P492" s="540" t="s">
        <v>2</v>
      </c>
      <c r="Q492" s="541"/>
      <c r="R492" s="494"/>
      <c r="S492" s="494"/>
      <c r="T492" s="494"/>
      <c r="U492" s="494"/>
      <c r="V492" s="494"/>
      <c r="W492" s="494"/>
      <c r="X492" s="494"/>
      <c r="Y492" s="494"/>
      <c r="Z492" s="494"/>
      <c r="AA492" s="494"/>
      <c r="AB492" s="494"/>
      <c r="AC492" s="494"/>
      <c r="AD492" s="619"/>
      <c r="AG492" s="540" t="s">
        <v>2</v>
      </c>
      <c r="AH492" s="541"/>
      <c r="AI492" s="494"/>
      <c r="AJ492" s="494"/>
      <c r="AK492" s="494"/>
      <c r="AL492" s="494"/>
      <c r="AM492" s="494"/>
      <c r="AN492" s="494"/>
      <c r="AO492" s="494"/>
      <c r="AP492" s="494"/>
      <c r="AQ492" s="494"/>
      <c r="AR492" s="494"/>
      <c r="AS492" s="494"/>
      <c r="AT492" s="494"/>
      <c r="AU492" s="619"/>
    </row>
    <row r="493" spans="1:47" ht="16" thickBot="1" x14ac:dyDescent="0.4">
      <c r="F493" s="357"/>
      <c r="G493" s="357"/>
    </row>
    <row r="494" spans="1:47" s="242" customFormat="1" x14ac:dyDescent="0.35">
      <c r="A494" s="502" t="s">
        <v>84</v>
      </c>
      <c r="B494" s="503"/>
      <c r="C494" s="503"/>
      <c r="D494" s="503"/>
      <c r="E494" s="503"/>
      <c r="F494" s="503"/>
      <c r="G494" s="503"/>
      <c r="H494" s="503"/>
      <c r="I494" s="503"/>
      <c r="J494" s="503"/>
      <c r="K494" s="503"/>
      <c r="L494" s="503"/>
      <c r="M494" s="518"/>
      <c r="N494" s="413"/>
      <c r="P494" s="502" t="s">
        <v>84</v>
      </c>
      <c r="Q494" s="503"/>
      <c r="R494" s="503"/>
      <c r="S494" s="503"/>
      <c r="T494" s="503"/>
      <c r="U494" s="503"/>
      <c r="V494" s="503"/>
      <c r="W494" s="503"/>
      <c r="X494" s="503"/>
      <c r="Y494" s="503"/>
      <c r="Z494" s="503"/>
      <c r="AA494" s="503"/>
      <c r="AB494" s="503"/>
      <c r="AC494" s="503"/>
      <c r="AD494" s="518"/>
      <c r="AE494" s="413"/>
      <c r="AG494" s="502" t="s">
        <v>84</v>
      </c>
      <c r="AH494" s="503"/>
      <c r="AI494" s="503"/>
      <c r="AJ494" s="503"/>
      <c r="AK494" s="503"/>
      <c r="AL494" s="503"/>
      <c r="AM494" s="503"/>
      <c r="AN494" s="503"/>
      <c r="AO494" s="503"/>
      <c r="AP494" s="503"/>
      <c r="AQ494" s="503"/>
      <c r="AR494" s="503"/>
      <c r="AS494" s="503"/>
      <c r="AT494" s="503"/>
      <c r="AU494" s="518"/>
    </row>
    <row r="495" spans="1:47" s="242" customFormat="1" x14ac:dyDescent="0.35">
      <c r="A495" s="419"/>
      <c r="B495" s="412" t="s">
        <v>85</v>
      </c>
      <c r="C495" s="496" t="s">
        <v>13</v>
      </c>
      <c r="D495" s="496"/>
      <c r="E495" s="424" t="s">
        <v>14</v>
      </c>
      <c r="F495" s="412" t="s">
        <v>171</v>
      </c>
      <c r="G495" s="412" t="s">
        <v>68</v>
      </c>
      <c r="H495" s="422" t="s">
        <v>151</v>
      </c>
      <c r="I495" s="412" t="s">
        <v>80</v>
      </c>
      <c r="J495" s="412" t="s">
        <v>81</v>
      </c>
      <c r="K495" s="422" t="s">
        <v>82</v>
      </c>
      <c r="L495" s="412" t="s">
        <v>150</v>
      </c>
      <c r="M495" s="259" t="s">
        <v>18</v>
      </c>
      <c r="N495" s="413"/>
      <c r="P495" s="419"/>
      <c r="Q495" s="412" t="s">
        <v>85</v>
      </c>
      <c r="R495" s="496" t="s">
        <v>13</v>
      </c>
      <c r="S495" s="496"/>
      <c r="T495" s="424" t="s">
        <v>14</v>
      </c>
      <c r="U495" s="260" t="s">
        <v>269</v>
      </c>
      <c r="V495" s="424" t="s">
        <v>171</v>
      </c>
      <c r="W495" s="424" t="s">
        <v>68</v>
      </c>
      <c r="X495" s="260" t="s">
        <v>151</v>
      </c>
      <c r="Y495" s="424" t="s">
        <v>80</v>
      </c>
      <c r="Z495" s="424" t="s">
        <v>81</v>
      </c>
      <c r="AA495" s="260" t="s">
        <v>82</v>
      </c>
      <c r="AB495" s="424" t="s">
        <v>150</v>
      </c>
      <c r="AC495" s="260" t="s">
        <v>18</v>
      </c>
      <c r="AD495" s="267" t="s">
        <v>114</v>
      </c>
      <c r="AE495" s="413"/>
      <c r="AG495" s="419"/>
      <c r="AH495" s="412" t="s">
        <v>85</v>
      </c>
      <c r="AI495" s="496" t="s">
        <v>13</v>
      </c>
      <c r="AJ495" s="496"/>
      <c r="AK495" s="424" t="s">
        <v>14</v>
      </c>
      <c r="AL495" s="260" t="s">
        <v>269</v>
      </c>
      <c r="AM495" s="424" t="s">
        <v>171</v>
      </c>
      <c r="AN495" s="424" t="s">
        <v>68</v>
      </c>
      <c r="AO495" s="260" t="s">
        <v>151</v>
      </c>
      <c r="AP495" s="424" t="s">
        <v>80</v>
      </c>
      <c r="AQ495" s="424" t="s">
        <v>81</v>
      </c>
      <c r="AR495" s="260" t="s">
        <v>82</v>
      </c>
      <c r="AS495" s="424" t="s">
        <v>150</v>
      </c>
      <c r="AT495" s="260" t="s">
        <v>213</v>
      </c>
      <c r="AU495" s="267" t="s">
        <v>284</v>
      </c>
    </row>
    <row r="496" spans="1:47" x14ac:dyDescent="0.35">
      <c r="A496" s="415">
        <v>1</v>
      </c>
      <c r="B496" s="420"/>
      <c r="C496" s="491"/>
      <c r="D496" s="491"/>
      <c r="E496" s="423"/>
      <c r="F496" s="234">
        <v>0</v>
      </c>
      <c r="G496" s="234">
        <v>0</v>
      </c>
      <c r="H496" s="235">
        <f>SUM(F496:G496)</f>
        <v>0</v>
      </c>
      <c r="I496" s="234">
        <v>0</v>
      </c>
      <c r="J496" s="234">
        <v>0</v>
      </c>
      <c r="K496" s="235">
        <f>SUM(I496:J496)</f>
        <v>0</v>
      </c>
      <c r="L496" s="234">
        <v>0</v>
      </c>
      <c r="M496" s="236">
        <f>SUM(H496, K496, L496)</f>
        <v>0</v>
      </c>
      <c r="N496" s="222"/>
      <c r="P496" s="415">
        <v>1</v>
      </c>
      <c r="Q496" s="420"/>
      <c r="R496" s="491"/>
      <c r="S496" s="491"/>
      <c r="T496" s="409"/>
      <c r="U496" s="162">
        <f>AU416</f>
        <v>0</v>
      </c>
      <c r="V496" s="234">
        <v>0</v>
      </c>
      <c r="W496" s="234">
        <v>0</v>
      </c>
      <c r="X496" s="295">
        <f>SUM(V496:W496)</f>
        <v>0</v>
      </c>
      <c r="Y496" s="234">
        <v>0</v>
      </c>
      <c r="Z496" s="234">
        <v>0</v>
      </c>
      <c r="AA496" s="295">
        <f>SUM(Y496:Z496)</f>
        <v>0</v>
      </c>
      <c r="AB496" s="234">
        <v>0</v>
      </c>
      <c r="AC496" s="295">
        <f>SUM(X496, AA496, AB496)</f>
        <v>0</v>
      </c>
      <c r="AD496" s="296">
        <f>M496-AC496</f>
        <v>0</v>
      </c>
      <c r="AE496" s="222"/>
      <c r="AG496" s="415">
        <v>1</v>
      </c>
      <c r="AH496" s="420"/>
      <c r="AI496" s="491"/>
      <c r="AJ496" s="491"/>
      <c r="AK496" s="409"/>
      <c r="AL496" s="307">
        <f>AU416</f>
        <v>0</v>
      </c>
      <c r="AM496" s="234">
        <v>0</v>
      </c>
      <c r="AN496" s="234">
        <v>0</v>
      </c>
      <c r="AO496" s="277">
        <f>SUM(AM496:AN496)</f>
        <v>0</v>
      </c>
      <c r="AP496" s="234">
        <v>0</v>
      </c>
      <c r="AQ496" s="234">
        <v>0</v>
      </c>
      <c r="AR496" s="277">
        <f>SUM(AP496:AQ496)</f>
        <v>0</v>
      </c>
      <c r="AS496" s="234">
        <v>0</v>
      </c>
      <c r="AT496" s="277">
        <f>SUM(AO496, AR496, AS496)</f>
        <v>0</v>
      </c>
      <c r="AU496" s="278">
        <f>IF($S$553&lt;&gt;0, AC496+AL496-AT496, M496+AL496-AT496)</f>
        <v>0</v>
      </c>
    </row>
    <row r="497" spans="1:48" x14ac:dyDescent="0.35">
      <c r="A497" s="415">
        <v>2</v>
      </c>
      <c r="B497" s="420"/>
      <c r="C497" s="491"/>
      <c r="D497" s="491"/>
      <c r="E497" s="423"/>
      <c r="F497" s="234">
        <v>0</v>
      </c>
      <c r="G497" s="234">
        <v>0</v>
      </c>
      <c r="H497" s="235">
        <f t="shared" ref="H497:H502" si="440">SUM(F497:G497)</f>
        <v>0</v>
      </c>
      <c r="I497" s="234">
        <v>0</v>
      </c>
      <c r="J497" s="234">
        <v>0</v>
      </c>
      <c r="K497" s="235">
        <f t="shared" ref="K497:K502" si="441">SUM(I497:J497)</f>
        <v>0</v>
      </c>
      <c r="L497" s="234">
        <v>0</v>
      </c>
      <c r="M497" s="236">
        <f t="shared" ref="M497:M502" si="442">SUM(H497, K497, L497)</f>
        <v>0</v>
      </c>
      <c r="N497" s="222"/>
      <c r="P497" s="415">
        <v>2</v>
      </c>
      <c r="Q497" s="420"/>
      <c r="R497" s="491"/>
      <c r="S497" s="491"/>
      <c r="T497" s="409"/>
      <c r="U497" s="162">
        <f t="shared" ref="U497:U503" si="443">AU417</f>
        <v>0</v>
      </c>
      <c r="V497" s="234">
        <v>0</v>
      </c>
      <c r="W497" s="234">
        <v>0</v>
      </c>
      <c r="X497" s="295">
        <f t="shared" ref="X497:X502" si="444">SUM(V497:W497)</f>
        <v>0</v>
      </c>
      <c r="Y497" s="234">
        <v>0</v>
      </c>
      <c r="Z497" s="234">
        <v>0</v>
      </c>
      <c r="AA497" s="295">
        <f t="shared" ref="AA497:AA502" si="445">SUM(Y497:Z497)</f>
        <v>0</v>
      </c>
      <c r="AB497" s="234">
        <v>0</v>
      </c>
      <c r="AC497" s="295">
        <f t="shared" ref="AC497:AC502" si="446">SUM(X497, AA497, AB497)</f>
        <v>0</v>
      </c>
      <c r="AD497" s="296">
        <f t="shared" ref="AD497:AD502" si="447">M497-AC497</f>
        <v>0</v>
      </c>
      <c r="AE497" s="222"/>
      <c r="AG497" s="415">
        <v>2</v>
      </c>
      <c r="AH497" s="420"/>
      <c r="AI497" s="491"/>
      <c r="AJ497" s="491"/>
      <c r="AK497" s="409"/>
      <c r="AL497" s="307">
        <f t="shared" ref="AL497:AL503" si="448">AU417</f>
        <v>0</v>
      </c>
      <c r="AM497" s="234">
        <v>0</v>
      </c>
      <c r="AN497" s="234">
        <v>0</v>
      </c>
      <c r="AO497" s="277">
        <f t="shared" ref="AO497:AO502" si="449">SUM(AM497:AN497)</f>
        <v>0</v>
      </c>
      <c r="AP497" s="234">
        <v>0</v>
      </c>
      <c r="AQ497" s="234">
        <v>0</v>
      </c>
      <c r="AR497" s="277">
        <f t="shared" ref="AR497:AR502" si="450">SUM(AP497:AQ497)</f>
        <v>0</v>
      </c>
      <c r="AS497" s="234">
        <v>0</v>
      </c>
      <c r="AT497" s="277">
        <f t="shared" ref="AT497:AT502" si="451">SUM(AO497, AR497, AS497)</f>
        <v>0</v>
      </c>
      <c r="AU497" s="278">
        <f t="shared" ref="AU497:AU503" si="452">IF($S$553&lt;&gt;0, AC497+AL497-AT497, M497+AL497-AT497)</f>
        <v>0</v>
      </c>
    </row>
    <row r="498" spans="1:48" x14ac:dyDescent="0.35">
      <c r="A498" s="415">
        <v>3</v>
      </c>
      <c r="B498" s="420"/>
      <c r="C498" s="491"/>
      <c r="D498" s="491"/>
      <c r="E498" s="423"/>
      <c r="F498" s="234">
        <v>0</v>
      </c>
      <c r="G498" s="234">
        <v>0</v>
      </c>
      <c r="H498" s="235">
        <f t="shared" si="440"/>
        <v>0</v>
      </c>
      <c r="I498" s="234">
        <v>0</v>
      </c>
      <c r="J498" s="234">
        <v>0</v>
      </c>
      <c r="K498" s="235">
        <f t="shared" si="441"/>
        <v>0</v>
      </c>
      <c r="L498" s="234">
        <v>0</v>
      </c>
      <c r="M498" s="236">
        <f t="shared" si="442"/>
        <v>0</v>
      </c>
      <c r="N498" s="222"/>
      <c r="P498" s="415">
        <v>3</v>
      </c>
      <c r="Q498" s="420"/>
      <c r="R498" s="491"/>
      <c r="S498" s="491"/>
      <c r="T498" s="409"/>
      <c r="U498" s="162">
        <f t="shared" si="443"/>
        <v>0</v>
      </c>
      <c r="V498" s="234">
        <v>0</v>
      </c>
      <c r="W498" s="234">
        <v>0</v>
      </c>
      <c r="X498" s="295">
        <f t="shared" si="444"/>
        <v>0</v>
      </c>
      <c r="Y498" s="234">
        <v>0</v>
      </c>
      <c r="Z498" s="234">
        <v>0</v>
      </c>
      <c r="AA498" s="295">
        <f t="shared" si="445"/>
        <v>0</v>
      </c>
      <c r="AB498" s="234">
        <v>0</v>
      </c>
      <c r="AC498" s="295">
        <f t="shared" si="446"/>
        <v>0</v>
      </c>
      <c r="AD498" s="296">
        <f t="shared" si="447"/>
        <v>0</v>
      </c>
      <c r="AE498" s="222"/>
      <c r="AG498" s="415">
        <v>3</v>
      </c>
      <c r="AH498" s="420"/>
      <c r="AI498" s="491"/>
      <c r="AJ498" s="491"/>
      <c r="AK498" s="409"/>
      <c r="AL498" s="307">
        <f t="shared" si="448"/>
        <v>0</v>
      </c>
      <c r="AM498" s="234">
        <v>0</v>
      </c>
      <c r="AN498" s="234">
        <v>0</v>
      </c>
      <c r="AO498" s="277">
        <f t="shared" si="449"/>
        <v>0</v>
      </c>
      <c r="AP498" s="234">
        <v>0</v>
      </c>
      <c r="AQ498" s="234">
        <v>0</v>
      </c>
      <c r="AR498" s="277">
        <f t="shared" si="450"/>
        <v>0</v>
      </c>
      <c r="AS498" s="234">
        <v>0</v>
      </c>
      <c r="AT498" s="277">
        <f t="shared" si="451"/>
        <v>0</v>
      </c>
      <c r="AU498" s="278">
        <f t="shared" si="452"/>
        <v>0</v>
      </c>
    </row>
    <row r="499" spans="1:48" x14ac:dyDescent="0.35">
      <c r="A499" s="415">
        <v>4</v>
      </c>
      <c r="B499" s="420"/>
      <c r="C499" s="491"/>
      <c r="D499" s="491"/>
      <c r="E499" s="423"/>
      <c r="F499" s="234">
        <v>0</v>
      </c>
      <c r="G499" s="234">
        <v>0</v>
      </c>
      <c r="H499" s="235">
        <f>SUM(F499:G499)</f>
        <v>0</v>
      </c>
      <c r="I499" s="234">
        <v>0</v>
      </c>
      <c r="J499" s="234">
        <v>0</v>
      </c>
      <c r="K499" s="235">
        <f>SUM(I499:J499)</f>
        <v>0</v>
      </c>
      <c r="L499" s="234">
        <v>0</v>
      </c>
      <c r="M499" s="236">
        <f>SUM(H499, K499, L499)</f>
        <v>0</v>
      </c>
      <c r="N499" s="222"/>
      <c r="P499" s="415">
        <v>4</v>
      </c>
      <c r="Q499" s="420"/>
      <c r="R499" s="491"/>
      <c r="S499" s="491"/>
      <c r="T499" s="409"/>
      <c r="U499" s="162">
        <f t="shared" si="443"/>
        <v>0</v>
      </c>
      <c r="V499" s="234">
        <v>0</v>
      </c>
      <c r="W499" s="234">
        <v>0</v>
      </c>
      <c r="X499" s="295">
        <f t="shared" si="444"/>
        <v>0</v>
      </c>
      <c r="Y499" s="234">
        <v>0</v>
      </c>
      <c r="Z499" s="234">
        <v>0</v>
      </c>
      <c r="AA499" s="295">
        <f t="shared" si="445"/>
        <v>0</v>
      </c>
      <c r="AB499" s="234">
        <v>0</v>
      </c>
      <c r="AC499" s="295">
        <f t="shared" si="446"/>
        <v>0</v>
      </c>
      <c r="AD499" s="296">
        <f t="shared" si="447"/>
        <v>0</v>
      </c>
      <c r="AE499" s="222"/>
      <c r="AG499" s="415">
        <v>4</v>
      </c>
      <c r="AH499" s="420"/>
      <c r="AI499" s="491"/>
      <c r="AJ499" s="491"/>
      <c r="AK499" s="409"/>
      <c r="AL499" s="307">
        <f t="shared" si="448"/>
        <v>0</v>
      </c>
      <c r="AM499" s="234">
        <v>0</v>
      </c>
      <c r="AN499" s="234">
        <v>0</v>
      </c>
      <c r="AO499" s="277">
        <f t="shared" si="449"/>
        <v>0</v>
      </c>
      <c r="AP499" s="234">
        <v>0</v>
      </c>
      <c r="AQ499" s="234">
        <v>0</v>
      </c>
      <c r="AR499" s="277">
        <f t="shared" si="450"/>
        <v>0</v>
      </c>
      <c r="AS499" s="234">
        <v>0</v>
      </c>
      <c r="AT499" s="277">
        <f t="shared" si="451"/>
        <v>0</v>
      </c>
      <c r="AU499" s="278">
        <f t="shared" si="452"/>
        <v>0</v>
      </c>
    </row>
    <row r="500" spans="1:48" x14ac:dyDescent="0.35">
      <c r="A500" s="415">
        <v>5</v>
      </c>
      <c r="B500" s="420"/>
      <c r="C500" s="491"/>
      <c r="D500" s="491"/>
      <c r="E500" s="423"/>
      <c r="F500" s="234">
        <v>0</v>
      </c>
      <c r="G500" s="234">
        <v>0</v>
      </c>
      <c r="H500" s="235">
        <f t="shared" si="440"/>
        <v>0</v>
      </c>
      <c r="I500" s="234">
        <v>0</v>
      </c>
      <c r="J500" s="234">
        <v>0</v>
      </c>
      <c r="K500" s="235">
        <f t="shared" si="441"/>
        <v>0</v>
      </c>
      <c r="L500" s="234">
        <v>0</v>
      </c>
      <c r="M500" s="236">
        <f t="shared" si="442"/>
        <v>0</v>
      </c>
      <c r="N500" s="222"/>
      <c r="P500" s="415">
        <v>5</v>
      </c>
      <c r="Q500" s="420"/>
      <c r="R500" s="491"/>
      <c r="S500" s="491"/>
      <c r="T500" s="409"/>
      <c r="U500" s="162">
        <f t="shared" si="443"/>
        <v>0</v>
      </c>
      <c r="V500" s="234">
        <v>0</v>
      </c>
      <c r="W500" s="234">
        <v>0</v>
      </c>
      <c r="X500" s="295">
        <f t="shared" si="444"/>
        <v>0</v>
      </c>
      <c r="Y500" s="234">
        <v>0</v>
      </c>
      <c r="Z500" s="234">
        <v>0</v>
      </c>
      <c r="AA500" s="295">
        <f t="shared" si="445"/>
        <v>0</v>
      </c>
      <c r="AB500" s="234">
        <v>0</v>
      </c>
      <c r="AC500" s="295">
        <f t="shared" si="446"/>
        <v>0</v>
      </c>
      <c r="AD500" s="296">
        <f t="shared" si="447"/>
        <v>0</v>
      </c>
      <c r="AE500" s="222"/>
      <c r="AG500" s="415">
        <v>5</v>
      </c>
      <c r="AH500" s="420"/>
      <c r="AI500" s="491"/>
      <c r="AJ500" s="491"/>
      <c r="AK500" s="409"/>
      <c r="AL500" s="307">
        <f t="shared" si="448"/>
        <v>0</v>
      </c>
      <c r="AM500" s="234">
        <v>0</v>
      </c>
      <c r="AN500" s="234">
        <v>0</v>
      </c>
      <c r="AO500" s="277">
        <f t="shared" si="449"/>
        <v>0</v>
      </c>
      <c r="AP500" s="234">
        <v>0</v>
      </c>
      <c r="AQ500" s="234">
        <v>0</v>
      </c>
      <c r="AR500" s="277">
        <f t="shared" si="450"/>
        <v>0</v>
      </c>
      <c r="AS500" s="234">
        <v>0</v>
      </c>
      <c r="AT500" s="277">
        <f t="shared" si="451"/>
        <v>0</v>
      </c>
      <c r="AU500" s="278">
        <f t="shared" si="452"/>
        <v>0</v>
      </c>
    </row>
    <row r="501" spans="1:48" x14ac:dyDescent="0.35">
      <c r="A501" s="415">
        <v>6</v>
      </c>
      <c r="B501" s="420"/>
      <c r="C501" s="491"/>
      <c r="D501" s="491"/>
      <c r="E501" s="423"/>
      <c r="F501" s="234">
        <v>0</v>
      </c>
      <c r="G501" s="234">
        <v>0</v>
      </c>
      <c r="H501" s="235">
        <f t="shared" si="440"/>
        <v>0</v>
      </c>
      <c r="I501" s="234">
        <v>0</v>
      </c>
      <c r="J501" s="234">
        <v>0</v>
      </c>
      <c r="K501" s="235">
        <f t="shared" si="441"/>
        <v>0</v>
      </c>
      <c r="L501" s="234">
        <v>0</v>
      </c>
      <c r="M501" s="236">
        <f t="shared" si="442"/>
        <v>0</v>
      </c>
      <c r="N501" s="222"/>
      <c r="P501" s="415">
        <v>6</v>
      </c>
      <c r="Q501" s="420"/>
      <c r="R501" s="491"/>
      <c r="S501" s="491"/>
      <c r="T501" s="409"/>
      <c r="U501" s="162">
        <f t="shared" si="443"/>
        <v>0</v>
      </c>
      <c r="V501" s="234">
        <v>0</v>
      </c>
      <c r="W501" s="234">
        <v>0</v>
      </c>
      <c r="X501" s="295">
        <f t="shared" si="444"/>
        <v>0</v>
      </c>
      <c r="Y501" s="234">
        <v>0</v>
      </c>
      <c r="Z501" s="234">
        <v>0</v>
      </c>
      <c r="AA501" s="295">
        <f t="shared" si="445"/>
        <v>0</v>
      </c>
      <c r="AB501" s="234">
        <v>0</v>
      </c>
      <c r="AC501" s="295">
        <f t="shared" si="446"/>
        <v>0</v>
      </c>
      <c r="AD501" s="296">
        <f t="shared" si="447"/>
        <v>0</v>
      </c>
      <c r="AE501" s="222"/>
      <c r="AG501" s="415">
        <v>6</v>
      </c>
      <c r="AH501" s="420"/>
      <c r="AI501" s="491"/>
      <c r="AJ501" s="491"/>
      <c r="AK501" s="409"/>
      <c r="AL501" s="307">
        <f t="shared" si="448"/>
        <v>0</v>
      </c>
      <c r="AM501" s="234">
        <v>0</v>
      </c>
      <c r="AN501" s="234">
        <v>0</v>
      </c>
      <c r="AO501" s="277">
        <f t="shared" si="449"/>
        <v>0</v>
      </c>
      <c r="AP501" s="234">
        <v>0</v>
      </c>
      <c r="AQ501" s="234">
        <v>0</v>
      </c>
      <c r="AR501" s="277">
        <f t="shared" si="450"/>
        <v>0</v>
      </c>
      <c r="AS501" s="234">
        <v>0</v>
      </c>
      <c r="AT501" s="277">
        <f t="shared" si="451"/>
        <v>0</v>
      </c>
      <c r="AU501" s="278">
        <f t="shared" si="452"/>
        <v>0</v>
      </c>
    </row>
    <row r="502" spans="1:48" x14ac:dyDescent="0.35">
      <c r="A502" s="620" t="s">
        <v>180</v>
      </c>
      <c r="B502" s="617"/>
      <c r="C502" s="532">
        <v>0</v>
      </c>
      <c r="D502" s="532"/>
      <c r="E502" s="423"/>
      <c r="F502" s="234">
        <v>0</v>
      </c>
      <c r="G502" s="234">
        <v>0</v>
      </c>
      <c r="H502" s="235">
        <f t="shared" si="440"/>
        <v>0</v>
      </c>
      <c r="I502" s="234">
        <v>0</v>
      </c>
      <c r="J502" s="234">
        <v>0</v>
      </c>
      <c r="K502" s="235">
        <f t="shared" si="441"/>
        <v>0</v>
      </c>
      <c r="L502" s="234">
        <v>0</v>
      </c>
      <c r="M502" s="236">
        <f t="shared" si="442"/>
        <v>0</v>
      </c>
      <c r="N502" s="222"/>
      <c r="P502" s="620" t="s">
        <v>180</v>
      </c>
      <c r="Q502" s="617"/>
      <c r="R502" s="532">
        <v>0</v>
      </c>
      <c r="S502" s="532"/>
      <c r="T502" s="409"/>
      <c r="U502" s="162">
        <f t="shared" si="443"/>
        <v>0</v>
      </c>
      <c r="V502" s="234">
        <v>0</v>
      </c>
      <c r="W502" s="234">
        <v>0</v>
      </c>
      <c r="X502" s="295">
        <f t="shared" si="444"/>
        <v>0</v>
      </c>
      <c r="Y502" s="234">
        <v>0</v>
      </c>
      <c r="Z502" s="234">
        <v>0</v>
      </c>
      <c r="AA502" s="295">
        <f t="shared" si="445"/>
        <v>0</v>
      </c>
      <c r="AB502" s="234">
        <v>0</v>
      </c>
      <c r="AC502" s="295">
        <f t="shared" si="446"/>
        <v>0</v>
      </c>
      <c r="AD502" s="296">
        <f t="shared" si="447"/>
        <v>0</v>
      </c>
      <c r="AE502" s="222"/>
      <c r="AG502" s="620" t="s">
        <v>180</v>
      </c>
      <c r="AH502" s="617"/>
      <c r="AI502" s="532">
        <v>0</v>
      </c>
      <c r="AJ502" s="532"/>
      <c r="AK502" s="409"/>
      <c r="AL502" s="307">
        <f t="shared" si="448"/>
        <v>0</v>
      </c>
      <c r="AM502" s="234">
        <v>0</v>
      </c>
      <c r="AN502" s="234">
        <v>0</v>
      </c>
      <c r="AO502" s="277">
        <f t="shared" si="449"/>
        <v>0</v>
      </c>
      <c r="AP502" s="234">
        <v>0</v>
      </c>
      <c r="AQ502" s="234">
        <v>0</v>
      </c>
      <c r="AR502" s="277">
        <f t="shared" si="450"/>
        <v>0</v>
      </c>
      <c r="AS502" s="234">
        <v>0</v>
      </c>
      <c r="AT502" s="277">
        <f t="shared" si="451"/>
        <v>0</v>
      </c>
      <c r="AU502" s="278">
        <f t="shared" si="452"/>
        <v>0</v>
      </c>
    </row>
    <row r="503" spans="1:48" ht="16" thickBot="1" x14ac:dyDescent="0.4">
      <c r="A503" s="493" t="s">
        <v>207</v>
      </c>
      <c r="B503" s="494"/>
      <c r="C503" s="497">
        <f>COUNTA(B496:B501)+C502</f>
        <v>0</v>
      </c>
      <c r="D503" s="497"/>
      <c r="E503" s="411"/>
      <c r="F503" s="250">
        <f>SUM(F496:F502)</f>
        <v>0</v>
      </c>
      <c r="G503" s="250">
        <f>SUM(G496:G502)</f>
        <v>0</v>
      </c>
      <c r="H503" s="250">
        <f t="shared" ref="H503:L503" si="453">SUM(H496:H502)</f>
        <v>0</v>
      </c>
      <c r="I503" s="250">
        <f t="shared" si="453"/>
        <v>0</v>
      </c>
      <c r="J503" s="250">
        <f>SUM(J496:J502)</f>
        <v>0</v>
      </c>
      <c r="K503" s="250">
        <f t="shared" si="453"/>
        <v>0</v>
      </c>
      <c r="L503" s="250">
        <f t="shared" si="453"/>
        <v>0</v>
      </c>
      <c r="M503" s="237">
        <f>SUM(M496:M502)</f>
        <v>0</v>
      </c>
      <c r="N503" s="222"/>
      <c r="P503" s="493" t="s">
        <v>207</v>
      </c>
      <c r="Q503" s="494"/>
      <c r="R503" s="498">
        <f>COUNTA(Q496:Q501)+R502</f>
        <v>0</v>
      </c>
      <c r="S503" s="498"/>
      <c r="T503" s="411"/>
      <c r="U503" s="339">
        <f t="shared" si="443"/>
        <v>0</v>
      </c>
      <c r="V503" s="293">
        <f>SUM(V496:V502)</f>
        <v>0</v>
      </c>
      <c r="W503" s="293">
        <f>SUM(W496:W502)</f>
        <v>0</v>
      </c>
      <c r="X503" s="293">
        <f t="shared" ref="X503:AB503" si="454">SUM(X496:X502)</f>
        <v>0</v>
      </c>
      <c r="Y503" s="293">
        <f t="shared" si="454"/>
        <v>0</v>
      </c>
      <c r="Z503" s="293">
        <f t="shared" si="454"/>
        <v>0</v>
      </c>
      <c r="AA503" s="293">
        <f t="shared" si="454"/>
        <v>0</v>
      </c>
      <c r="AB503" s="293">
        <f t="shared" si="454"/>
        <v>0</v>
      </c>
      <c r="AC503" s="293">
        <f>SUM(AC496:AC502)</f>
        <v>0</v>
      </c>
      <c r="AD503" s="294">
        <f>SUM(AD496:AD502)</f>
        <v>0</v>
      </c>
      <c r="AE503" s="222"/>
      <c r="AG503" s="493" t="s">
        <v>207</v>
      </c>
      <c r="AH503" s="494"/>
      <c r="AI503" s="543">
        <f>COUNTA(AH496:AH501)+AI502</f>
        <v>0</v>
      </c>
      <c r="AJ503" s="543"/>
      <c r="AK503" s="411"/>
      <c r="AL503" s="337">
        <f t="shared" si="448"/>
        <v>0</v>
      </c>
      <c r="AM503" s="275">
        <f>SUM(AM496:AM502)</f>
        <v>0</v>
      </c>
      <c r="AN503" s="275">
        <f>SUM(AN496:AN502)</f>
        <v>0</v>
      </c>
      <c r="AO503" s="275">
        <f t="shared" ref="AO503:AT503" si="455">SUM(AO496:AO502)</f>
        <v>0</v>
      </c>
      <c r="AP503" s="275">
        <f t="shared" si="455"/>
        <v>0</v>
      </c>
      <c r="AQ503" s="275">
        <f t="shared" si="455"/>
        <v>0</v>
      </c>
      <c r="AR503" s="275">
        <f t="shared" si="455"/>
        <v>0</v>
      </c>
      <c r="AS503" s="275">
        <f t="shared" si="455"/>
        <v>0</v>
      </c>
      <c r="AT503" s="275">
        <f t="shared" si="455"/>
        <v>0</v>
      </c>
      <c r="AU503" s="276">
        <f t="shared" si="452"/>
        <v>0</v>
      </c>
      <c r="AV503" s="358"/>
    </row>
    <row r="504" spans="1:48" ht="3.75" customHeight="1" thickBot="1" x14ac:dyDescent="0.4">
      <c r="F504" s="357"/>
      <c r="G504" s="357"/>
      <c r="Y504" s="163"/>
      <c r="Z504" s="163"/>
      <c r="AA504" s="163"/>
      <c r="AB504" s="163"/>
      <c r="AC504" s="163"/>
      <c r="AD504" s="163"/>
      <c r="AE504" s="358"/>
    </row>
    <row r="505" spans="1:48" s="242" customFormat="1" x14ac:dyDescent="0.35">
      <c r="A505" s="502" t="s">
        <v>186</v>
      </c>
      <c r="B505" s="503"/>
      <c r="C505" s="503"/>
      <c r="D505" s="503"/>
      <c r="E505" s="503"/>
      <c r="F505" s="503"/>
      <c r="G505" s="503"/>
      <c r="H505" s="503"/>
      <c r="I505" s="503"/>
      <c r="J505" s="503"/>
      <c r="K505" s="503"/>
      <c r="L505" s="503"/>
      <c r="M505" s="518"/>
      <c r="N505" s="413"/>
      <c r="P505" s="502" t="s">
        <v>186</v>
      </c>
      <c r="Q505" s="503"/>
      <c r="R505" s="503"/>
      <c r="S505" s="503"/>
      <c r="T505" s="503"/>
      <c r="U505" s="503"/>
      <c r="V505" s="503"/>
      <c r="W505" s="503"/>
      <c r="X505" s="503"/>
      <c r="Y505" s="503"/>
      <c r="Z505" s="503"/>
      <c r="AA505" s="503"/>
      <c r="AB505" s="503"/>
      <c r="AC505" s="503"/>
      <c r="AD505" s="418"/>
      <c r="AE505" s="413"/>
      <c r="AG505" s="502" t="s">
        <v>186</v>
      </c>
      <c r="AH505" s="503"/>
      <c r="AI505" s="503"/>
      <c r="AJ505" s="503"/>
      <c r="AK505" s="503"/>
      <c r="AL505" s="503"/>
      <c r="AM505" s="503"/>
      <c r="AN505" s="503"/>
      <c r="AO505" s="503"/>
      <c r="AP505" s="503"/>
      <c r="AQ505" s="503"/>
      <c r="AR505" s="503"/>
      <c r="AS505" s="503"/>
      <c r="AT505" s="503"/>
      <c r="AU505" s="418"/>
    </row>
    <row r="506" spans="1:48" s="242" customFormat="1" ht="31.5" customHeight="1" x14ac:dyDescent="0.35">
      <c r="A506" s="534" t="s">
        <v>188</v>
      </c>
      <c r="B506" s="533"/>
      <c r="C506" s="533" t="s">
        <v>13</v>
      </c>
      <c r="D506" s="533"/>
      <c r="E506" s="424" t="s">
        <v>14</v>
      </c>
      <c r="F506" s="412" t="s">
        <v>171</v>
      </c>
      <c r="G506" s="412" t="s">
        <v>68</v>
      </c>
      <c r="H506" s="422" t="s">
        <v>151</v>
      </c>
      <c r="I506" s="412" t="s">
        <v>80</v>
      </c>
      <c r="J506" s="412" t="s">
        <v>81</v>
      </c>
      <c r="K506" s="422" t="s">
        <v>82</v>
      </c>
      <c r="L506" s="412" t="s">
        <v>150</v>
      </c>
      <c r="M506" s="259" t="s">
        <v>18</v>
      </c>
      <c r="N506" s="413"/>
      <c r="P506" s="534" t="s">
        <v>188</v>
      </c>
      <c r="Q506" s="533"/>
      <c r="R506" s="533" t="s">
        <v>13</v>
      </c>
      <c r="S506" s="533"/>
      <c r="T506" s="424" t="s">
        <v>14</v>
      </c>
      <c r="U506" s="260" t="s">
        <v>269</v>
      </c>
      <c r="V506" s="424" t="s">
        <v>171</v>
      </c>
      <c r="W506" s="424" t="s">
        <v>68</v>
      </c>
      <c r="X506" s="260" t="s">
        <v>151</v>
      </c>
      <c r="Y506" s="424" t="s">
        <v>80</v>
      </c>
      <c r="Z506" s="424" t="s">
        <v>81</v>
      </c>
      <c r="AA506" s="260" t="s">
        <v>82</v>
      </c>
      <c r="AB506" s="424" t="s">
        <v>150</v>
      </c>
      <c r="AC506" s="260" t="s">
        <v>18</v>
      </c>
      <c r="AD506" s="267" t="s">
        <v>114</v>
      </c>
      <c r="AE506" s="413"/>
      <c r="AG506" s="534" t="s">
        <v>188</v>
      </c>
      <c r="AH506" s="533"/>
      <c r="AI506" s="533" t="s">
        <v>13</v>
      </c>
      <c r="AJ506" s="533"/>
      <c r="AK506" s="424" t="s">
        <v>14</v>
      </c>
      <c r="AL506" s="260" t="s">
        <v>269</v>
      </c>
      <c r="AM506" s="424" t="s">
        <v>171</v>
      </c>
      <c r="AN506" s="424" t="s">
        <v>68</v>
      </c>
      <c r="AO506" s="260" t="s">
        <v>151</v>
      </c>
      <c r="AP506" s="424" t="s">
        <v>80</v>
      </c>
      <c r="AQ506" s="424" t="s">
        <v>81</v>
      </c>
      <c r="AR506" s="260" t="s">
        <v>82</v>
      </c>
      <c r="AS506" s="424" t="s">
        <v>150</v>
      </c>
      <c r="AT506" s="260" t="s">
        <v>213</v>
      </c>
      <c r="AU506" s="267" t="s">
        <v>284</v>
      </c>
    </row>
    <row r="507" spans="1:48" x14ac:dyDescent="0.35">
      <c r="A507" s="495">
        <v>0</v>
      </c>
      <c r="B507" s="491"/>
      <c r="C507" s="496" t="s">
        <v>19</v>
      </c>
      <c r="D507" s="496"/>
      <c r="E507" s="409"/>
      <c r="F507" s="234">
        <v>0</v>
      </c>
      <c r="G507" s="234">
        <v>0</v>
      </c>
      <c r="H507" s="235">
        <f>SUM(F507:G507)</f>
        <v>0</v>
      </c>
      <c r="I507" s="234">
        <v>0</v>
      </c>
      <c r="J507" s="234">
        <v>0</v>
      </c>
      <c r="K507" s="235">
        <f>SUM(I507:J507)</f>
        <v>0</v>
      </c>
      <c r="L507" s="234">
        <v>0</v>
      </c>
      <c r="M507" s="236">
        <f>SUM(H507, K507, L507)</f>
        <v>0</v>
      </c>
      <c r="N507" s="223"/>
      <c r="P507" s="522">
        <v>0</v>
      </c>
      <c r="Q507" s="496"/>
      <c r="R507" s="496" t="s">
        <v>19</v>
      </c>
      <c r="S507" s="496"/>
      <c r="T507" s="409"/>
      <c r="U507" s="162">
        <f t="shared" ref="U507:U514" si="456">AU427</f>
        <v>0</v>
      </c>
      <c r="V507" s="234">
        <v>0</v>
      </c>
      <c r="W507" s="234">
        <v>0</v>
      </c>
      <c r="X507" s="295">
        <f>SUM(V507:W507)</f>
        <v>0</v>
      </c>
      <c r="Y507" s="234">
        <v>0</v>
      </c>
      <c r="Z507" s="234">
        <v>0</v>
      </c>
      <c r="AA507" s="295">
        <f>SUM(Y507:Z507)</f>
        <v>0</v>
      </c>
      <c r="AB507" s="234">
        <v>0</v>
      </c>
      <c r="AC507" s="295">
        <f>SUM(X507, AA507, AB507)</f>
        <v>0</v>
      </c>
      <c r="AD507" s="296">
        <f t="shared" ref="AD507:AD511" si="457">M507-AC507</f>
        <v>0</v>
      </c>
      <c r="AE507" s="223"/>
      <c r="AG507" s="522">
        <v>0</v>
      </c>
      <c r="AH507" s="496"/>
      <c r="AI507" s="496" t="s">
        <v>19</v>
      </c>
      <c r="AJ507" s="496"/>
      <c r="AK507" s="409"/>
      <c r="AL507" s="307">
        <f t="shared" ref="AL507:AL514" si="458">AU427</f>
        <v>0</v>
      </c>
      <c r="AM507" s="234">
        <v>0</v>
      </c>
      <c r="AN507" s="234">
        <v>0</v>
      </c>
      <c r="AO507" s="277">
        <f>SUM(AM507:AN507)</f>
        <v>0</v>
      </c>
      <c r="AP507" s="234">
        <v>0</v>
      </c>
      <c r="AQ507" s="234">
        <v>0</v>
      </c>
      <c r="AR507" s="277">
        <f>SUM(AP507:AQ507)</f>
        <v>0</v>
      </c>
      <c r="AS507" s="234">
        <v>0</v>
      </c>
      <c r="AT507" s="277">
        <f>SUM(AO507, AR507, AS507)</f>
        <v>0</v>
      </c>
      <c r="AU507" s="278">
        <f>IF($S$553&lt;&gt;0, AC507+AL507-AT507, M507+AL507-AT507)</f>
        <v>0</v>
      </c>
    </row>
    <row r="508" spans="1:48" x14ac:dyDescent="0.35">
      <c r="A508" s="495">
        <v>0</v>
      </c>
      <c r="B508" s="491"/>
      <c r="C508" s="496" t="s">
        <v>20</v>
      </c>
      <c r="D508" s="496"/>
      <c r="E508" s="409"/>
      <c r="F508" s="234">
        <v>0</v>
      </c>
      <c r="G508" s="234">
        <v>0</v>
      </c>
      <c r="H508" s="235">
        <f t="shared" ref="H508:H511" si="459">SUM(F508:G508)</f>
        <v>0</v>
      </c>
      <c r="I508" s="234">
        <v>0</v>
      </c>
      <c r="J508" s="234">
        <v>0</v>
      </c>
      <c r="K508" s="235">
        <f t="shared" ref="K508:K511" si="460">SUM(I508:J508)</f>
        <v>0</v>
      </c>
      <c r="L508" s="234">
        <v>0</v>
      </c>
      <c r="M508" s="236">
        <f t="shared" ref="M508:M511" si="461">SUM(H508, K508, L508)</f>
        <v>0</v>
      </c>
      <c r="N508" s="223"/>
      <c r="P508" s="522">
        <v>0</v>
      </c>
      <c r="Q508" s="496"/>
      <c r="R508" s="496" t="s">
        <v>20</v>
      </c>
      <c r="S508" s="496"/>
      <c r="T508" s="409"/>
      <c r="U508" s="162">
        <f t="shared" si="456"/>
        <v>0</v>
      </c>
      <c r="V508" s="234">
        <v>0</v>
      </c>
      <c r="W508" s="234">
        <v>0</v>
      </c>
      <c r="X508" s="295">
        <f t="shared" ref="X508:X511" si="462">SUM(V508:W508)</f>
        <v>0</v>
      </c>
      <c r="Y508" s="234">
        <v>0</v>
      </c>
      <c r="Z508" s="234">
        <v>0</v>
      </c>
      <c r="AA508" s="295">
        <f t="shared" ref="AA508:AA511" si="463">SUM(Y508:Z508)</f>
        <v>0</v>
      </c>
      <c r="AB508" s="234">
        <v>0</v>
      </c>
      <c r="AC508" s="295">
        <f t="shared" ref="AC508:AC511" si="464">SUM(X508, AA508, AB508)</f>
        <v>0</v>
      </c>
      <c r="AD508" s="296">
        <f t="shared" si="457"/>
        <v>0</v>
      </c>
      <c r="AE508" s="223"/>
      <c r="AG508" s="522">
        <v>0</v>
      </c>
      <c r="AH508" s="496"/>
      <c r="AI508" s="496" t="s">
        <v>20</v>
      </c>
      <c r="AJ508" s="496"/>
      <c r="AK508" s="409"/>
      <c r="AL508" s="307">
        <f t="shared" si="458"/>
        <v>0</v>
      </c>
      <c r="AM508" s="234">
        <v>0</v>
      </c>
      <c r="AN508" s="234">
        <v>0</v>
      </c>
      <c r="AO508" s="277">
        <f t="shared" ref="AO508:AO511" si="465">SUM(AM508:AN508)</f>
        <v>0</v>
      </c>
      <c r="AP508" s="234">
        <v>0</v>
      </c>
      <c r="AQ508" s="234">
        <v>0</v>
      </c>
      <c r="AR508" s="277">
        <f t="shared" ref="AR508:AR511" si="466">SUM(AP508:AQ508)</f>
        <v>0</v>
      </c>
      <c r="AS508" s="234">
        <v>0</v>
      </c>
      <c r="AT508" s="277">
        <f t="shared" ref="AT508:AT511" si="467">SUM(AO508, AR508, AS508)</f>
        <v>0</v>
      </c>
      <c r="AU508" s="278">
        <f t="shared" ref="AU508:AU512" si="468">IF($S$553&lt;&gt;0, AC508+AL508-AT508, M508+AL508-AT508)</f>
        <v>0</v>
      </c>
    </row>
    <row r="509" spans="1:48" x14ac:dyDescent="0.35">
      <c r="A509" s="495">
        <v>0</v>
      </c>
      <c r="B509" s="491"/>
      <c r="C509" s="496" t="s">
        <v>21</v>
      </c>
      <c r="D509" s="496"/>
      <c r="E509" s="409"/>
      <c r="F509" s="234">
        <v>0</v>
      </c>
      <c r="G509" s="234">
        <v>0</v>
      </c>
      <c r="H509" s="235">
        <f>SUM(F509:G509)</f>
        <v>0</v>
      </c>
      <c r="I509" s="234">
        <v>0</v>
      </c>
      <c r="J509" s="234">
        <v>0</v>
      </c>
      <c r="K509" s="235">
        <f t="shared" si="460"/>
        <v>0</v>
      </c>
      <c r="L509" s="234">
        <v>0</v>
      </c>
      <c r="M509" s="236">
        <f t="shared" si="461"/>
        <v>0</v>
      </c>
      <c r="N509" s="223"/>
      <c r="P509" s="522">
        <v>0</v>
      </c>
      <c r="Q509" s="496"/>
      <c r="R509" s="496" t="s">
        <v>21</v>
      </c>
      <c r="S509" s="496"/>
      <c r="T509" s="409"/>
      <c r="U509" s="162">
        <f t="shared" si="456"/>
        <v>0</v>
      </c>
      <c r="V509" s="234">
        <v>0</v>
      </c>
      <c r="W509" s="234">
        <v>0</v>
      </c>
      <c r="X509" s="295">
        <f t="shared" si="462"/>
        <v>0</v>
      </c>
      <c r="Y509" s="234">
        <v>0</v>
      </c>
      <c r="Z509" s="234">
        <v>0</v>
      </c>
      <c r="AA509" s="295">
        <f t="shared" si="463"/>
        <v>0</v>
      </c>
      <c r="AB509" s="234">
        <v>0</v>
      </c>
      <c r="AC509" s="295">
        <f t="shared" si="464"/>
        <v>0</v>
      </c>
      <c r="AD509" s="296">
        <f t="shared" si="457"/>
        <v>0</v>
      </c>
      <c r="AE509" s="223"/>
      <c r="AG509" s="522">
        <v>0</v>
      </c>
      <c r="AH509" s="496"/>
      <c r="AI509" s="496" t="s">
        <v>21</v>
      </c>
      <c r="AJ509" s="496"/>
      <c r="AK509" s="409"/>
      <c r="AL509" s="307">
        <f t="shared" si="458"/>
        <v>0</v>
      </c>
      <c r="AM509" s="234">
        <v>0</v>
      </c>
      <c r="AN509" s="234">
        <v>0</v>
      </c>
      <c r="AO509" s="277">
        <f t="shared" si="465"/>
        <v>0</v>
      </c>
      <c r="AP509" s="234">
        <v>0</v>
      </c>
      <c r="AQ509" s="234">
        <v>0</v>
      </c>
      <c r="AR509" s="277">
        <f t="shared" si="466"/>
        <v>0</v>
      </c>
      <c r="AS509" s="234">
        <v>0</v>
      </c>
      <c r="AT509" s="277">
        <f t="shared" si="467"/>
        <v>0</v>
      </c>
      <c r="AU509" s="278">
        <f t="shared" si="468"/>
        <v>0</v>
      </c>
    </row>
    <row r="510" spans="1:48" x14ac:dyDescent="0.35">
      <c r="A510" s="495">
        <v>0</v>
      </c>
      <c r="B510" s="491"/>
      <c r="C510" s="496" t="s">
        <v>22</v>
      </c>
      <c r="D510" s="496"/>
      <c r="E510" s="409"/>
      <c r="F510" s="234">
        <v>0</v>
      </c>
      <c r="G510" s="234">
        <v>0</v>
      </c>
      <c r="H510" s="235">
        <f t="shared" si="459"/>
        <v>0</v>
      </c>
      <c r="I510" s="234">
        <v>0</v>
      </c>
      <c r="J510" s="234">
        <v>0</v>
      </c>
      <c r="K510" s="235">
        <f t="shared" si="460"/>
        <v>0</v>
      </c>
      <c r="L510" s="234">
        <v>0</v>
      </c>
      <c r="M510" s="236">
        <f t="shared" si="461"/>
        <v>0</v>
      </c>
      <c r="N510" s="223"/>
      <c r="P510" s="522">
        <v>0</v>
      </c>
      <c r="Q510" s="496"/>
      <c r="R510" s="496" t="s">
        <v>22</v>
      </c>
      <c r="S510" s="496"/>
      <c r="T510" s="409"/>
      <c r="U510" s="162">
        <f t="shared" si="456"/>
        <v>0</v>
      </c>
      <c r="V510" s="234">
        <v>0</v>
      </c>
      <c r="W510" s="234">
        <v>0</v>
      </c>
      <c r="X510" s="295">
        <f t="shared" si="462"/>
        <v>0</v>
      </c>
      <c r="Y510" s="234">
        <v>0</v>
      </c>
      <c r="Z510" s="234">
        <v>0</v>
      </c>
      <c r="AA510" s="295">
        <f t="shared" si="463"/>
        <v>0</v>
      </c>
      <c r="AB510" s="234">
        <v>0</v>
      </c>
      <c r="AC510" s="295">
        <f t="shared" si="464"/>
        <v>0</v>
      </c>
      <c r="AD510" s="296">
        <f t="shared" si="457"/>
        <v>0</v>
      </c>
      <c r="AE510" s="223"/>
      <c r="AG510" s="522">
        <v>0</v>
      </c>
      <c r="AH510" s="496"/>
      <c r="AI510" s="496" t="s">
        <v>22</v>
      </c>
      <c r="AJ510" s="496"/>
      <c r="AK510" s="409"/>
      <c r="AL510" s="307">
        <f t="shared" si="458"/>
        <v>0</v>
      </c>
      <c r="AM510" s="234">
        <v>0</v>
      </c>
      <c r="AN510" s="234">
        <v>0</v>
      </c>
      <c r="AO510" s="277">
        <f t="shared" si="465"/>
        <v>0</v>
      </c>
      <c r="AP510" s="234">
        <v>0</v>
      </c>
      <c r="AQ510" s="234">
        <v>0</v>
      </c>
      <c r="AR510" s="277">
        <f t="shared" si="466"/>
        <v>0</v>
      </c>
      <c r="AS510" s="234">
        <v>0</v>
      </c>
      <c r="AT510" s="277">
        <f t="shared" si="467"/>
        <v>0</v>
      </c>
      <c r="AU510" s="278">
        <f t="shared" si="468"/>
        <v>0</v>
      </c>
    </row>
    <row r="511" spans="1:48" x14ac:dyDescent="0.35">
      <c r="A511" s="495">
        <v>0</v>
      </c>
      <c r="B511" s="491"/>
      <c r="C511" s="491" t="s">
        <v>23</v>
      </c>
      <c r="D511" s="491"/>
      <c r="E511" s="409"/>
      <c r="F511" s="234">
        <v>0</v>
      </c>
      <c r="G511" s="234">
        <v>0</v>
      </c>
      <c r="H511" s="235">
        <f t="shared" si="459"/>
        <v>0</v>
      </c>
      <c r="I511" s="234">
        <v>0</v>
      </c>
      <c r="J511" s="234">
        <v>0</v>
      </c>
      <c r="K511" s="235">
        <f t="shared" si="460"/>
        <v>0</v>
      </c>
      <c r="L511" s="234">
        <v>0</v>
      </c>
      <c r="M511" s="236">
        <f t="shared" si="461"/>
        <v>0</v>
      </c>
      <c r="N511" s="223"/>
      <c r="P511" s="522">
        <v>0</v>
      </c>
      <c r="Q511" s="496"/>
      <c r="R511" s="496" t="s">
        <v>23</v>
      </c>
      <c r="S511" s="496"/>
      <c r="T511" s="409"/>
      <c r="U511" s="162">
        <f t="shared" si="456"/>
        <v>0</v>
      </c>
      <c r="V511" s="234">
        <v>0</v>
      </c>
      <c r="W511" s="234">
        <v>0</v>
      </c>
      <c r="X511" s="295">
        <f t="shared" si="462"/>
        <v>0</v>
      </c>
      <c r="Y511" s="234">
        <v>0</v>
      </c>
      <c r="Z511" s="234">
        <v>0</v>
      </c>
      <c r="AA511" s="295">
        <f t="shared" si="463"/>
        <v>0</v>
      </c>
      <c r="AB511" s="234">
        <v>0</v>
      </c>
      <c r="AC511" s="295">
        <f t="shared" si="464"/>
        <v>0</v>
      </c>
      <c r="AD511" s="296">
        <f t="shared" si="457"/>
        <v>0</v>
      </c>
      <c r="AE511" s="223"/>
      <c r="AG511" s="522">
        <v>0</v>
      </c>
      <c r="AH511" s="496"/>
      <c r="AI511" s="496" t="s">
        <v>23</v>
      </c>
      <c r="AJ511" s="496"/>
      <c r="AK511" s="409"/>
      <c r="AL511" s="307">
        <f t="shared" si="458"/>
        <v>0</v>
      </c>
      <c r="AM511" s="234">
        <v>0</v>
      </c>
      <c r="AN511" s="234">
        <v>0</v>
      </c>
      <c r="AO511" s="277">
        <f t="shared" si="465"/>
        <v>0</v>
      </c>
      <c r="AP511" s="234">
        <v>0</v>
      </c>
      <c r="AQ511" s="234">
        <v>0</v>
      </c>
      <c r="AR511" s="277">
        <f t="shared" si="466"/>
        <v>0</v>
      </c>
      <c r="AS511" s="234">
        <v>0</v>
      </c>
      <c r="AT511" s="277">
        <f t="shared" si="467"/>
        <v>0</v>
      </c>
      <c r="AU511" s="278">
        <f t="shared" si="468"/>
        <v>0</v>
      </c>
    </row>
    <row r="512" spans="1:48" ht="16" thickBot="1" x14ac:dyDescent="0.4">
      <c r="A512" s="410" t="s">
        <v>181</v>
      </c>
      <c r="B512" s="411"/>
      <c r="C512" s="497">
        <f>SUM(A507:B511)</f>
        <v>0</v>
      </c>
      <c r="D512" s="497"/>
      <c r="E512" s="411"/>
      <c r="F512" s="250">
        <f>SUM(F507:F511)</f>
        <v>0</v>
      </c>
      <c r="G512" s="250">
        <f t="shared" ref="G512:L512" si="469">SUM(G507:G511)</f>
        <v>0</v>
      </c>
      <c r="H512" s="250">
        <f t="shared" si="469"/>
        <v>0</v>
      </c>
      <c r="I512" s="250">
        <f t="shared" si="469"/>
        <v>0</v>
      </c>
      <c r="J512" s="250">
        <f t="shared" si="469"/>
        <v>0</v>
      </c>
      <c r="K512" s="250">
        <f t="shared" si="469"/>
        <v>0</v>
      </c>
      <c r="L512" s="250">
        <f t="shared" si="469"/>
        <v>0</v>
      </c>
      <c r="M512" s="237">
        <f>SUM(M507:M511)</f>
        <v>0</v>
      </c>
      <c r="N512" s="223"/>
      <c r="P512" s="410" t="s">
        <v>181</v>
      </c>
      <c r="Q512" s="411"/>
      <c r="R512" s="498">
        <f>SUM(P507:Q511)</f>
        <v>0</v>
      </c>
      <c r="S512" s="498"/>
      <c r="T512" s="421"/>
      <c r="U512" s="339">
        <f t="shared" si="456"/>
        <v>0</v>
      </c>
      <c r="V512" s="293">
        <f>SUM(V507:V511)</f>
        <v>0</v>
      </c>
      <c r="W512" s="293">
        <f t="shared" ref="W512:AB512" si="470">SUM(W507:W511)</f>
        <v>0</v>
      </c>
      <c r="X512" s="293">
        <f t="shared" si="470"/>
        <v>0</v>
      </c>
      <c r="Y512" s="293">
        <f t="shared" si="470"/>
        <v>0</v>
      </c>
      <c r="Z512" s="293">
        <f t="shared" si="470"/>
        <v>0</v>
      </c>
      <c r="AA512" s="293">
        <f t="shared" si="470"/>
        <v>0</v>
      </c>
      <c r="AB512" s="293">
        <f t="shared" si="470"/>
        <v>0</v>
      </c>
      <c r="AC512" s="293">
        <f>SUM(AC507:AC511)</f>
        <v>0</v>
      </c>
      <c r="AD512" s="294">
        <f>SUM(AD507:AD511)</f>
        <v>0</v>
      </c>
      <c r="AE512" s="223"/>
      <c r="AG512" s="410" t="s">
        <v>181</v>
      </c>
      <c r="AH512" s="411"/>
      <c r="AI512" s="543">
        <f>SUM(AG507:AH511)</f>
        <v>0</v>
      </c>
      <c r="AJ512" s="543"/>
      <c r="AK512" s="421"/>
      <c r="AL512" s="337">
        <f t="shared" si="458"/>
        <v>0</v>
      </c>
      <c r="AM512" s="275">
        <f>SUM(AM507:AM511)</f>
        <v>0</v>
      </c>
      <c r="AN512" s="275">
        <f t="shared" ref="AN512:AT512" si="471">SUM(AN507:AN511)</f>
        <v>0</v>
      </c>
      <c r="AO512" s="275">
        <f t="shared" si="471"/>
        <v>0</v>
      </c>
      <c r="AP512" s="275">
        <f t="shared" si="471"/>
        <v>0</v>
      </c>
      <c r="AQ512" s="275">
        <f t="shared" si="471"/>
        <v>0</v>
      </c>
      <c r="AR512" s="275">
        <f t="shared" si="471"/>
        <v>0</v>
      </c>
      <c r="AS512" s="275">
        <f t="shared" si="471"/>
        <v>0</v>
      </c>
      <c r="AT512" s="275">
        <f t="shared" si="471"/>
        <v>0</v>
      </c>
      <c r="AU512" s="276">
        <f t="shared" si="468"/>
        <v>0</v>
      </c>
    </row>
    <row r="513" spans="1:47" s="358" customFormat="1" ht="3.75" customHeight="1" thickBot="1" x14ac:dyDescent="0.4">
      <c r="A513" s="499"/>
      <c r="B513" s="499"/>
      <c r="C513" s="499"/>
      <c r="D513" s="499"/>
      <c r="E513" s="499"/>
      <c r="F513" s="499"/>
      <c r="G513" s="499"/>
      <c r="H513" s="499"/>
      <c r="I513" s="499"/>
      <c r="J513" s="499"/>
      <c r="K513" s="499"/>
      <c r="L513" s="499"/>
      <c r="M513" s="499"/>
      <c r="N513" s="223"/>
      <c r="P513" s="499"/>
      <c r="Q513" s="499"/>
      <c r="R513" s="499"/>
      <c r="S513" s="499"/>
      <c r="T513" s="499"/>
      <c r="U513" s="499"/>
      <c r="V513" s="499"/>
      <c r="W513" s="499"/>
      <c r="X513" s="499"/>
      <c r="Y513" s="499"/>
      <c r="Z513" s="499"/>
      <c r="AA513" s="499"/>
      <c r="AB513" s="499"/>
      <c r="AC513" s="499"/>
      <c r="AD513" s="499"/>
      <c r="AE513" s="223"/>
      <c r="AG513" s="499"/>
      <c r="AH513" s="499"/>
      <c r="AI513" s="499"/>
      <c r="AJ513" s="499"/>
      <c r="AK513" s="499"/>
      <c r="AL513" s="499"/>
      <c r="AM513" s="499"/>
      <c r="AN513" s="499"/>
      <c r="AO513" s="499"/>
      <c r="AP513" s="499"/>
      <c r="AQ513" s="499"/>
      <c r="AR513" s="499"/>
      <c r="AS513" s="499"/>
      <c r="AT513" s="499"/>
      <c r="AU513" s="499"/>
    </row>
    <row r="514" spans="1:47" ht="16" thickBot="1" x14ac:dyDescent="0.4">
      <c r="A514" s="500" t="s">
        <v>187</v>
      </c>
      <c r="B514" s="501"/>
      <c r="C514" s="501"/>
      <c r="D514" s="501"/>
      <c r="E514" s="501"/>
      <c r="F514" s="241">
        <f>SUM(F512, F503)</f>
        <v>0</v>
      </c>
      <c r="G514" s="241">
        <f t="shared" ref="G514:L514" si="472">SUM(G512, G503)</f>
        <v>0</v>
      </c>
      <c r="H514" s="241">
        <f>SUM(H512, H503)</f>
        <v>0</v>
      </c>
      <c r="I514" s="241">
        <f t="shared" si="472"/>
        <v>0</v>
      </c>
      <c r="J514" s="241">
        <f t="shared" si="472"/>
        <v>0</v>
      </c>
      <c r="K514" s="241">
        <f>SUM(K512, K503)</f>
        <v>0</v>
      </c>
      <c r="L514" s="241">
        <f t="shared" si="472"/>
        <v>0</v>
      </c>
      <c r="M514" s="240">
        <f>SUM(M512, M503)</f>
        <v>0</v>
      </c>
      <c r="N514" s="223"/>
      <c r="P514" s="500" t="s">
        <v>187</v>
      </c>
      <c r="Q514" s="501"/>
      <c r="R514" s="501"/>
      <c r="S514" s="501"/>
      <c r="T514" s="501"/>
      <c r="U514" s="340">
        <f t="shared" si="456"/>
        <v>0</v>
      </c>
      <c r="V514" s="297">
        <f>SUM(V512, V503)</f>
        <v>0</v>
      </c>
      <c r="W514" s="297">
        <f t="shared" ref="W514" si="473">SUM(W512, W503)</f>
        <v>0</v>
      </c>
      <c r="X514" s="297">
        <f>SUM(X512, X503)</f>
        <v>0</v>
      </c>
      <c r="Y514" s="297">
        <f t="shared" ref="Y514:AB514" si="474">SUM(Y512, Y503)</f>
        <v>0</v>
      </c>
      <c r="Z514" s="297">
        <f t="shared" si="474"/>
        <v>0</v>
      </c>
      <c r="AA514" s="297">
        <f t="shared" si="474"/>
        <v>0</v>
      </c>
      <c r="AB514" s="297">
        <f t="shared" si="474"/>
        <v>0</v>
      </c>
      <c r="AC514" s="297">
        <f>SUM(AC512, AC503)</f>
        <v>0</v>
      </c>
      <c r="AD514" s="298">
        <f>SUM(AD512, AD503)</f>
        <v>0</v>
      </c>
      <c r="AE514" s="223"/>
      <c r="AG514" s="500" t="s">
        <v>187</v>
      </c>
      <c r="AH514" s="501"/>
      <c r="AI514" s="501"/>
      <c r="AJ514" s="501"/>
      <c r="AK514" s="501"/>
      <c r="AL514" s="338">
        <f t="shared" si="458"/>
        <v>0</v>
      </c>
      <c r="AM514" s="279">
        <f>SUM(AM512, AM503)</f>
        <v>0</v>
      </c>
      <c r="AN514" s="279">
        <f t="shared" ref="AN514" si="475">SUM(AN512, AN503)</f>
        <v>0</v>
      </c>
      <c r="AO514" s="279">
        <f>SUM(AO512, AO503)</f>
        <v>0</v>
      </c>
      <c r="AP514" s="279">
        <f t="shared" ref="AP514:AT514" si="476">SUM(AP512, AP503)</f>
        <v>0</v>
      </c>
      <c r="AQ514" s="279">
        <f t="shared" si="476"/>
        <v>0</v>
      </c>
      <c r="AR514" s="279">
        <f t="shared" si="476"/>
        <v>0</v>
      </c>
      <c r="AS514" s="279">
        <f t="shared" si="476"/>
        <v>0</v>
      </c>
      <c r="AT514" s="279">
        <f t="shared" si="476"/>
        <v>0</v>
      </c>
      <c r="AU514" s="280">
        <f>IF($S$553&lt;&gt;0, AC514+AL514-AT514, M514+AL514-AT514)</f>
        <v>0</v>
      </c>
    </row>
    <row r="515" spans="1:47" ht="16" thickBot="1" x14ac:dyDescent="0.4">
      <c r="F515" s="357"/>
      <c r="G515" s="357"/>
      <c r="AE515" s="358"/>
    </row>
    <row r="516" spans="1:47" s="242" customFormat="1" x14ac:dyDescent="0.35">
      <c r="A516" s="502" t="s">
        <v>98</v>
      </c>
      <c r="B516" s="503"/>
      <c r="C516" s="503"/>
      <c r="D516" s="503"/>
      <c r="E516" s="503"/>
      <c r="F516" s="503"/>
      <c r="G516" s="503"/>
      <c r="H516" s="503"/>
      <c r="I516" s="503"/>
      <c r="J516" s="503"/>
      <c r="K516" s="503"/>
      <c r="L516" s="503"/>
      <c r="M516" s="518"/>
      <c r="N516" s="413"/>
      <c r="P516" s="502" t="s">
        <v>98</v>
      </c>
      <c r="Q516" s="503"/>
      <c r="R516" s="503"/>
      <c r="S516" s="503"/>
      <c r="T516" s="503"/>
      <c r="U516" s="503"/>
      <c r="V516" s="503"/>
      <c r="W516" s="503"/>
      <c r="X516" s="503"/>
      <c r="Y516" s="503"/>
      <c r="Z516" s="503"/>
      <c r="AA516" s="503"/>
      <c r="AB516" s="503"/>
      <c r="AC516" s="503"/>
      <c r="AD516" s="418"/>
      <c r="AE516" s="413"/>
      <c r="AG516" s="502" t="s">
        <v>98</v>
      </c>
      <c r="AH516" s="503"/>
      <c r="AI516" s="503"/>
      <c r="AJ516" s="503"/>
      <c r="AK516" s="503"/>
      <c r="AL516" s="503"/>
      <c r="AM516" s="503"/>
      <c r="AN516" s="503"/>
      <c r="AO516" s="503"/>
      <c r="AP516" s="503"/>
      <c r="AQ516" s="503"/>
      <c r="AR516" s="503"/>
      <c r="AS516" s="503"/>
      <c r="AT516" s="503"/>
      <c r="AU516" s="418"/>
    </row>
    <row r="517" spans="1:47" s="242" customFormat="1" x14ac:dyDescent="0.35">
      <c r="A517" s="530" t="s">
        <v>24</v>
      </c>
      <c r="B517" s="531"/>
      <c r="C517" s="531"/>
      <c r="D517" s="531"/>
      <c r="E517" s="531"/>
      <c r="F517" s="531"/>
      <c r="G517" s="531"/>
      <c r="H517" s="531"/>
      <c r="I517" s="531"/>
      <c r="J517" s="424" t="s">
        <v>17</v>
      </c>
      <c r="K517" s="424" t="s">
        <v>15</v>
      </c>
      <c r="L517" s="424" t="s">
        <v>16</v>
      </c>
      <c r="M517" s="259" t="s">
        <v>18</v>
      </c>
      <c r="N517" s="413"/>
      <c r="P517" s="530" t="s">
        <v>24</v>
      </c>
      <c r="Q517" s="531"/>
      <c r="R517" s="531"/>
      <c r="S517" s="531"/>
      <c r="T517" s="531"/>
      <c r="U517" s="531"/>
      <c r="V517" s="531"/>
      <c r="W517" s="531"/>
      <c r="X517" s="531"/>
      <c r="Y517" s="422" t="s">
        <v>269</v>
      </c>
      <c r="Z517" s="328" t="s">
        <v>77</v>
      </c>
      <c r="AA517" s="424" t="s">
        <v>15</v>
      </c>
      <c r="AB517" s="424" t="s">
        <v>16</v>
      </c>
      <c r="AC517" s="422" t="s">
        <v>18</v>
      </c>
      <c r="AD517" s="267" t="s">
        <v>114</v>
      </c>
      <c r="AE517" s="413"/>
      <c r="AG517" s="530" t="s">
        <v>24</v>
      </c>
      <c r="AH517" s="531"/>
      <c r="AI517" s="531"/>
      <c r="AJ517" s="531"/>
      <c r="AK517" s="531"/>
      <c r="AL517" s="531"/>
      <c r="AM517" s="531"/>
      <c r="AN517" s="531"/>
      <c r="AO517" s="531"/>
      <c r="AP517" s="422" t="s">
        <v>269</v>
      </c>
      <c r="AQ517" s="328" t="s">
        <v>211</v>
      </c>
      <c r="AR517" s="424" t="s">
        <v>15</v>
      </c>
      <c r="AS517" s="424" t="s">
        <v>16</v>
      </c>
      <c r="AT517" s="422" t="s">
        <v>213</v>
      </c>
      <c r="AU517" s="267" t="s">
        <v>284</v>
      </c>
    </row>
    <row r="518" spans="1:47" x14ac:dyDescent="0.35">
      <c r="A518" s="415">
        <v>1</v>
      </c>
      <c r="B518" s="491"/>
      <c r="C518" s="491"/>
      <c r="D518" s="491"/>
      <c r="E518" s="491"/>
      <c r="F518" s="491"/>
      <c r="G518" s="491"/>
      <c r="H518" s="491"/>
      <c r="I518" s="491"/>
      <c r="J518" s="234">
        <v>0</v>
      </c>
      <c r="K518" s="234">
        <v>0</v>
      </c>
      <c r="L518" s="234">
        <v>0</v>
      </c>
      <c r="M518" s="236">
        <f>SUM(J518:L518)</f>
        <v>0</v>
      </c>
      <c r="N518" s="223"/>
      <c r="P518" s="415">
        <v>1</v>
      </c>
      <c r="Q518" s="491"/>
      <c r="R518" s="491"/>
      <c r="S518" s="491"/>
      <c r="T518" s="491"/>
      <c r="U518" s="491"/>
      <c r="V518" s="491"/>
      <c r="W518" s="491"/>
      <c r="X518" s="491"/>
      <c r="Y518" s="164">
        <f>AU438</f>
        <v>0</v>
      </c>
      <c r="Z518" s="234">
        <v>0</v>
      </c>
      <c r="AA518" s="234">
        <v>0</v>
      </c>
      <c r="AB518" s="234">
        <v>0</v>
      </c>
      <c r="AC518" s="295">
        <f>SUM(Z518:AB518)</f>
        <v>0</v>
      </c>
      <c r="AD518" s="296">
        <f t="shared" ref="AD518:AD520" si="477">M518-AC518</f>
        <v>0</v>
      </c>
      <c r="AE518" s="223"/>
      <c r="AG518" s="415">
        <v>1</v>
      </c>
      <c r="AH518" s="491"/>
      <c r="AI518" s="491"/>
      <c r="AJ518" s="491"/>
      <c r="AK518" s="491"/>
      <c r="AL518" s="491"/>
      <c r="AM518" s="491"/>
      <c r="AN518" s="491"/>
      <c r="AO518" s="491"/>
      <c r="AP518" s="305">
        <f>AU438</f>
        <v>0</v>
      </c>
      <c r="AQ518" s="234">
        <v>0</v>
      </c>
      <c r="AR518" s="234">
        <v>0</v>
      </c>
      <c r="AS518" s="234">
        <v>0</v>
      </c>
      <c r="AT518" s="277">
        <f>SUM(AQ518:AS518)</f>
        <v>0</v>
      </c>
      <c r="AU518" s="278">
        <f>IF($S$553&lt;&gt;0, AC518+AP518-AT518, M518+AP518-AT518)</f>
        <v>0</v>
      </c>
    </row>
    <row r="519" spans="1:47" x14ac:dyDescent="0.35">
      <c r="A519" s="415">
        <v>2</v>
      </c>
      <c r="B519" s="492"/>
      <c r="C519" s="492"/>
      <c r="D519" s="492"/>
      <c r="E519" s="492"/>
      <c r="F519" s="492"/>
      <c r="G519" s="492"/>
      <c r="H519" s="492"/>
      <c r="I519" s="492"/>
      <c r="J519" s="234">
        <v>0</v>
      </c>
      <c r="K519" s="234">
        <v>0</v>
      </c>
      <c r="L519" s="234">
        <v>0</v>
      </c>
      <c r="M519" s="236">
        <f>SUM(J519:L519)</f>
        <v>0</v>
      </c>
      <c r="N519" s="223"/>
      <c r="P519" s="415">
        <v>2</v>
      </c>
      <c r="Q519" s="492"/>
      <c r="R519" s="492"/>
      <c r="S519" s="492"/>
      <c r="T519" s="492"/>
      <c r="U519" s="492"/>
      <c r="V519" s="492"/>
      <c r="W519" s="492"/>
      <c r="X519" s="492"/>
      <c r="Y519" s="164">
        <f t="shared" ref="Y519:Y521" si="478">AU439</f>
        <v>0</v>
      </c>
      <c r="Z519" s="234">
        <v>0</v>
      </c>
      <c r="AA519" s="234">
        <v>0</v>
      </c>
      <c r="AB519" s="234">
        <v>0</v>
      </c>
      <c r="AC519" s="295">
        <f t="shared" ref="AC519:AC520" si="479">SUM(Z519:AB519)</f>
        <v>0</v>
      </c>
      <c r="AD519" s="296">
        <f t="shared" si="477"/>
        <v>0</v>
      </c>
      <c r="AE519" s="223"/>
      <c r="AG519" s="415">
        <v>2</v>
      </c>
      <c r="AH519" s="492"/>
      <c r="AI519" s="492"/>
      <c r="AJ519" s="492"/>
      <c r="AK519" s="492"/>
      <c r="AL519" s="492"/>
      <c r="AM519" s="492"/>
      <c r="AN519" s="492"/>
      <c r="AO519" s="492"/>
      <c r="AP519" s="305">
        <f t="shared" ref="AP519:AP521" si="480">AU439</f>
        <v>0</v>
      </c>
      <c r="AQ519" s="234">
        <v>0</v>
      </c>
      <c r="AR519" s="234">
        <v>0</v>
      </c>
      <c r="AS519" s="234">
        <v>0</v>
      </c>
      <c r="AT519" s="277">
        <f t="shared" ref="AT519:AT520" si="481">SUM(AQ519:AS519)</f>
        <v>0</v>
      </c>
      <c r="AU519" s="278">
        <f t="shared" ref="AU519:AU521" si="482">IF($S$553&lt;&gt;0, AC519+AP519-AT519, M519+AP519-AT519)</f>
        <v>0</v>
      </c>
    </row>
    <row r="520" spans="1:47" x14ac:dyDescent="0.35">
      <c r="A520" s="415">
        <v>3</v>
      </c>
      <c r="B520" s="492"/>
      <c r="C520" s="492"/>
      <c r="D520" s="492"/>
      <c r="E520" s="492"/>
      <c r="F520" s="492"/>
      <c r="G520" s="492"/>
      <c r="H520" s="492"/>
      <c r="I520" s="492"/>
      <c r="J520" s="234">
        <v>0</v>
      </c>
      <c r="K520" s="234">
        <v>0</v>
      </c>
      <c r="L520" s="234">
        <v>0</v>
      </c>
      <c r="M520" s="236">
        <f t="shared" ref="M520:M539" si="483">SUM(J520:L520)</f>
        <v>0</v>
      </c>
      <c r="N520" s="223"/>
      <c r="P520" s="415">
        <v>3</v>
      </c>
      <c r="Q520" s="492"/>
      <c r="R520" s="492"/>
      <c r="S520" s="492"/>
      <c r="T520" s="492"/>
      <c r="U520" s="492"/>
      <c r="V520" s="492"/>
      <c r="W520" s="492"/>
      <c r="X520" s="492"/>
      <c r="Y520" s="164">
        <f t="shared" si="478"/>
        <v>0</v>
      </c>
      <c r="Z520" s="234">
        <v>0</v>
      </c>
      <c r="AA520" s="234">
        <v>0</v>
      </c>
      <c r="AB520" s="234">
        <v>0</v>
      </c>
      <c r="AC520" s="295">
        <f t="shared" si="479"/>
        <v>0</v>
      </c>
      <c r="AD520" s="296">
        <f t="shared" si="477"/>
        <v>0</v>
      </c>
      <c r="AE520" s="223"/>
      <c r="AG520" s="415">
        <v>3</v>
      </c>
      <c r="AH520" s="492"/>
      <c r="AI520" s="492"/>
      <c r="AJ520" s="492"/>
      <c r="AK520" s="492"/>
      <c r="AL520" s="492"/>
      <c r="AM520" s="492"/>
      <c r="AN520" s="492"/>
      <c r="AO520" s="492"/>
      <c r="AP520" s="305">
        <f t="shared" si="480"/>
        <v>0</v>
      </c>
      <c r="AQ520" s="234">
        <v>0</v>
      </c>
      <c r="AR520" s="234">
        <v>0</v>
      </c>
      <c r="AS520" s="234">
        <v>0</v>
      </c>
      <c r="AT520" s="277">
        <f t="shared" si="481"/>
        <v>0</v>
      </c>
      <c r="AU520" s="278">
        <f t="shared" si="482"/>
        <v>0</v>
      </c>
    </row>
    <row r="521" spans="1:47" ht="16" thickBot="1" x14ac:dyDescent="0.4">
      <c r="A521" s="504" t="s">
        <v>25</v>
      </c>
      <c r="B521" s="505"/>
      <c r="C521" s="505"/>
      <c r="D521" s="505"/>
      <c r="E521" s="505"/>
      <c r="F521" s="505"/>
      <c r="G521" s="505"/>
      <c r="H521" s="505"/>
      <c r="I521" s="505"/>
      <c r="J521" s="250">
        <f>SUM(J518:J520)</f>
        <v>0</v>
      </c>
      <c r="K521" s="250">
        <f t="shared" ref="K521:L521" si="484">SUM(K518:K520)</f>
        <v>0</v>
      </c>
      <c r="L521" s="250">
        <f t="shared" si="484"/>
        <v>0</v>
      </c>
      <c r="M521" s="237">
        <f t="shared" si="483"/>
        <v>0</v>
      </c>
      <c r="N521" s="223"/>
      <c r="P521" s="504" t="s">
        <v>25</v>
      </c>
      <c r="Q521" s="505"/>
      <c r="R521" s="505"/>
      <c r="S521" s="505"/>
      <c r="T521" s="505"/>
      <c r="U521" s="505"/>
      <c r="V521" s="505"/>
      <c r="W521" s="505"/>
      <c r="X521" s="505"/>
      <c r="Y521" s="200">
        <f t="shared" si="478"/>
        <v>0</v>
      </c>
      <c r="Z521" s="293">
        <f>SUM(Z518:Z520)</f>
        <v>0</v>
      </c>
      <c r="AA521" s="293">
        <f t="shared" ref="AA521:AD521" si="485">SUM(AA518:AA520)</f>
        <v>0</v>
      </c>
      <c r="AB521" s="293">
        <f t="shared" si="485"/>
        <v>0</v>
      </c>
      <c r="AC521" s="293">
        <f t="shared" si="485"/>
        <v>0</v>
      </c>
      <c r="AD521" s="294">
        <f t="shared" si="485"/>
        <v>0</v>
      </c>
      <c r="AE521" s="223"/>
      <c r="AG521" s="504" t="s">
        <v>25</v>
      </c>
      <c r="AH521" s="505"/>
      <c r="AI521" s="505"/>
      <c r="AJ521" s="505"/>
      <c r="AK521" s="505"/>
      <c r="AL521" s="505"/>
      <c r="AM521" s="505"/>
      <c r="AN521" s="505"/>
      <c r="AO521" s="505"/>
      <c r="AP521" s="306">
        <f t="shared" si="480"/>
        <v>0</v>
      </c>
      <c r="AQ521" s="275">
        <f>SUM(AQ518:AQ520)</f>
        <v>0</v>
      </c>
      <c r="AR521" s="275">
        <f t="shared" ref="AR521:AT521" si="486">SUM(AR518:AR520)</f>
        <v>0</v>
      </c>
      <c r="AS521" s="275">
        <f t="shared" si="486"/>
        <v>0</v>
      </c>
      <c r="AT521" s="275">
        <f t="shared" si="486"/>
        <v>0</v>
      </c>
      <c r="AU521" s="276">
        <f t="shared" si="482"/>
        <v>0</v>
      </c>
    </row>
    <row r="522" spans="1:47" s="358" customFormat="1" ht="3.75" customHeight="1" thickBot="1" x14ac:dyDescent="0.4">
      <c r="A522" s="413"/>
      <c r="B522" s="413"/>
      <c r="C522" s="413"/>
      <c r="D522" s="413"/>
      <c r="E522" s="413"/>
      <c r="F522" s="413"/>
      <c r="G522" s="413"/>
      <c r="H522" s="413"/>
      <c r="I522" s="413"/>
      <c r="J522" s="246"/>
      <c r="K522" s="246"/>
      <c r="L522" s="246"/>
      <c r="M522" s="246"/>
      <c r="N522" s="223"/>
      <c r="P522" s="413"/>
      <c r="Q522" s="413"/>
      <c r="R522" s="413"/>
      <c r="S522" s="413"/>
      <c r="T522" s="413"/>
      <c r="U522" s="413"/>
      <c r="V522" s="413"/>
      <c r="W522" s="413"/>
      <c r="X522" s="413"/>
      <c r="Y522" s="304"/>
      <c r="Z522" s="246"/>
      <c r="AA522" s="246"/>
      <c r="AB522" s="246"/>
      <c r="AC522" s="246"/>
      <c r="AD522" s="246"/>
      <c r="AE522" s="223"/>
      <c r="AG522" s="413"/>
      <c r="AH522" s="413"/>
      <c r="AI522" s="413"/>
      <c r="AJ522" s="413"/>
      <c r="AK522" s="413"/>
      <c r="AL522" s="413"/>
      <c r="AM522" s="413"/>
      <c r="AN522" s="413"/>
      <c r="AO522" s="413"/>
      <c r="AP522" s="304"/>
      <c r="AQ522" s="246"/>
      <c r="AR522" s="246"/>
      <c r="AS522" s="246"/>
      <c r="AT522" s="246"/>
      <c r="AU522" s="246"/>
    </row>
    <row r="523" spans="1:47" s="242" customFormat="1" x14ac:dyDescent="0.35">
      <c r="A523" s="502" t="s">
        <v>33</v>
      </c>
      <c r="B523" s="503"/>
      <c r="C523" s="503"/>
      <c r="D523" s="503"/>
      <c r="E523" s="503"/>
      <c r="F523" s="503"/>
      <c r="G523" s="503"/>
      <c r="H523" s="503"/>
      <c r="I523" s="503"/>
      <c r="J523" s="425" t="s">
        <v>17</v>
      </c>
      <c r="K523" s="425" t="s">
        <v>15</v>
      </c>
      <c r="L523" s="425" t="s">
        <v>16</v>
      </c>
      <c r="M523" s="418" t="s">
        <v>18</v>
      </c>
      <c r="N523" s="413"/>
      <c r="P523" s="502" t="s">
        <v>33</v>
      </c>
      <c r="Q523" s="503"/>
      <c r="R523" s="503"/>
      <c r="S523" s="503"/>
      <c r="T523" s="503"/>
      <c r="U523" s="503"/>
      <c r="V523" s="503"/>
      <c r="W523" s="503"/>
      <c r="X523" s="503"/>
      <c r="Y523" s="414" t="s">
        <v>269</v>
      </c>
      <c r="Z523" s="425" t="s">
        <v>77</v>
      </c>
      <c r="AA523" s="425" t="s">
        <v>15</v>
      </c>
      <c r="AB523" s="425" t="s">
        <v>16</v>
      </c>
      <c r="AC523" s="414" t="s">
        <v>18</v>
      </c>
      <c r="AD523" s="268" t="s">
        <v>114</v>
      </c>
      <c r="AE523" s="413"/>
      <c r="AG523" s="502" t="s">
        <v>33</v>
      </c>
      <c r="AH523" s="503"/>
      <c r="AI523" s="503"/>
      <c r="AJ523" s="503"/>
      <c r="AK523" s="503"/>
      <c r="AL523" s="503"/>
      <c r="AM523" s="503"/>
      <c r="AN523" s="503"/>
      <c r="AO523" s="503"/>
      <c r="AP523" s="414" t="s">
        <v>269</v>
      </c>
      <c r="AQ523" s="425" t="s">
        <v>211</v>
      </c>
      <c r="AR523" s="425" t="s">
        <v>15</v>
      </c>
      <c r="AS523" s="425" t="s">
        <v>16</v>
      </c>
      <c r="AT523" s="414" t="s">
        <v>213</v>
      </c>
      <c r="AU523" s="268" t="s">
        <v>284</v>
      </c>
    </row>
    <row r="524" spans="1:47" x14ac:dyDescent="0.35">
      <c r="A524" s="415">
        <v>1</v>
      </c>
      <c r="B524" s="492"/>
      <c r="C524" s="492"/>
      <c r="D524" s="492"/>
      <c r="E524" s="492"/>
      <c r="F524" s="492"/>
      <c r="G524" s="492"/>
      <c r="H524" s="492"/>
      <c r="I524" s="492"/>
      <c r="J524" s="234">
        <v>0</v>
      </c>
      <c r="K524" s="234">
        <v>0</v>
      </c>
      <c r="L524" s="234">
        <v>0</v>
      </c>
      <c r="M524" s="236">
        <f t="shared" si="483"/>
        <v>0</v>
      </c>
      <c r="N524" s="223"/>
      <c r="P524" s="415">
        <v>1</v>
      </c>
      <c r="Q524" s="492"/>
      <c r="R524" s="492"/>
      <c r="S524" s="492"/>
      <c r="T524" s="492"/>
      <c r="U524" s="492"/>
      <c r="V524" s="492"/>
      <c r="W524" s="492"/>
      <c r="X524" s="492"/>
      <c r="Y524" s="164">
        <f t="shared" ref="Y524:Y527" si="487">AU444</f>
        <v>0</v>
      </c>
      <c r="Z524" s="234">
        <v>0</v>
      </c>
      <c r="AA524" s="234">
        <v>0</v>
      </c>
      <c r="AB524" s="234">
        <v>0</v>
      </c>
      <c r="AC524" s="295">
        <f t="shared" ref="AC524:AC526" si="488">SUM(Z524:AB524)</f>
        <v>0</v>
      </c>
      <c r="AD524" s="296">
        <f t="shared" ref="AD524:AD526" si="489">M524-AC524</f>
        <v>0</v>
      </c>
      <c r="AE524" s="223"/>
      <c r="AG524" s="415">
        <v>1</v>
      </c>
      <c r="AH524" s="492"/>
      <c r="AI524" s="492"/>
      <c r="AJ524" s="492"/>
      <c r="AK524" s="492"/>
      <c r="AL524" s="492"/>
      <c r="AM524" s="492"/>
      <c r="AN524" s="492"/>
      <c r="AO524" s="492"/>
      <c r="AP524" s="305">
        <f t="shared" ref="AP524:AP527" si="490">AU444</f>
        <v>0</v>
      </c>
      <c r="AQ524" s="234">
        <v>0</v>
      </c>
      <c r="AR524" s="234">
        <v>0</v>
      </c>
      <c r="AS524" s="234">
        <v>0</v>
      </c>
      <c r="AT524" s="277">
        <f t="shared" ref="AT524:AT526" si="491">SUM(AQ524:AS524)</f>
        <v>0</v>
      </c>
      <c r="AU524" s="278">
        <f t="shared" ref="AU524:AU527" si="492">IF($S$553&lt;&gt;0, AC524+AP524-AT524, M524+AP524-AT524)</f>
        <v>0</v>
      </c>
    </row>
    <row r="525" spans="1:47" x14ac:dyDescent="0.35">
      <c r="A525" s="415">
        <v>2</v>
      </c>
      <c r="B525" s="492"/>
      <c r="C525" s="492"/>
      <c r="D525" s="492"/>
      <c r="E525" s="492"/>
      <c r="F525" s="492"/>
      <c r="G525" s="492"/>
      <c r="H525" s="492"/>
      <c r="I525" s="492"/>
      <c r="J525" s="234">
        <v>0</v>
      </c>
      <c r="K525" s="234">
        <v>0</v>
      </c>
      <c r="L525" s="234">
        <v>0</v>
      </c>
      <c r="M525" s="236">
        <f t="shared" si="483"/>
        <v>0</v>
      </c>
      <c r="N525" s="223"/>
      <c r="P525" s="415">
        <v>2</v>
      </c>
      <c r="Q525" s="492"/>
      <c r="R525" s="492"/>
      <c r="S525" s="492"/>
      <c r="T525" s="492"/>
      <c r="U525" s="492"/>
      <c r="V525" s="492"/>
      <c r="W525" s="492"/>
      <c r="X525" s="492"/>
      <c r="Y525" s="164">
        <f t="shared" si="487"/>
        <v>0</v>
      </c>
      <c r="Z525" s="234">
        <v>0</v>
      </c>
      <c r="AA525" s="234">
        <v>0</v>
      </c>
      <c r="AB525" s="234">
        <v>0</v>
      </c>
      <c r="AC525" s="295">
        <f t="shared" si="488"/>
        <v>0</v>
      </c>
      <c r="AD525" s="296">
        <f t="shared" si="489"/>
        <v>0</v>
      </c>
      <c r="AE525" s="223"/>
      <c r="AG525" s="415">
        <v>2</v>
      </c>
      <c r="AH525" s="492"/>
      <c r="AI525" s="492"/>
      <c r="AJ525" s="492"/>
      <c r="AK525" s="492"/>
      <c r="AL525" s="492"/>
      <c r="AM525" s="492"/>
      <c r="AN525" s="492"/>
      <c r="AO525" s="492"/>
      <c r="AP525" s="305">
        <f t="shared" si="490"/>
        <v>0</v>
      </c>
      <c r="AQ525" s="234">
        <v>0</v>
      </c>
      <c r="AR525" s="234">
        <v>0</v>
      </c>
      <c r="AS525" s="234">
        <v>0</v>
      </c>
      <c r="AT525" s="277">
        <f t="shared" si="491"/>
        <v>0</v>
      </c>
      <c r="AU525" s="278">
        <f t="shared" si="492"/>
        <v>0</v>
      </c>
    </row>
    <row r="526" spans="1:47" x14ac:dyDescent="0.35">
      <c r="A526" s="415">
        <v>3</v>
      </c>
      <c r="B526" s="492"/>
      <c r="C526" s="492"/>
      <c r="D526" s="492"/>
      <c r="E526" s="492"/>
      <c r="F526" s="492"/>
      <c r="G526" s="492"/>
      <c r="H526" s="492"/>
      <c r="I526" s="492"/>
      <c r="J526" s="234">
        <v>0</v>
      </c>
      <c r="K526" s="234">
        <v>0</v>
      </c>
      <c r="L526" s="234">
        <v>0</v>
      </c>
      <c r="M526" s="236">
        <f>SUM(J526:L526)</f>
        <v>0</v>
      </c>
      <c r="N526" s="223"/>
      <c r="P526" s="415">
        <v>3</v>
      </c>
      <c r="Q526" s="492"/>
      <c r="R526" s="492"/>
      <c r="S526" s="492"/>
      <c r="T526" s="492"/>
      <c r="U526" s="492"/>
      <c r="V526" s="492"/>
      <c r="W526" s="492"/>
      <c r="X526" s="492"/>
      <c r="Y526" s="164">
        <f t="shared" si="487"/>
        <v>0</v>
      </c>
      <c r="Z526" s="234">
        <v>0</v>
      </c>
      <c r="AA526" s="234">
        <v>0</v>
      </c>
      <c r="AB526" s="234">
        <v>0</v>
      </c>
      <c r="AC526" s="295">
        <f t="shared" si="488"/>
        <v>0</v>
      </c>
      <c r="AD526" s="296">
        <f t="shared" si="489"/>
        <v>0</v>
      </c>
      <c r="AE526" s="223"/>
      <c r="AG526" s="415">
        <v>3</v>
      </c>
      <c r="AH526" s="492"/>
      <c r="AI526" s="492"/>
      <c r="AJ526" s="492"/>
      <c r="AK526" s="492"/>
      <c r="AL526" s="492"/>
      <c r="AM526" s="492"/>
      <c r="AN526" s="492"/>
      <c r="AO526" s="492"/>
      <c r="AP526" s="305">
        <f t="shared" si="490"/>
        <v>0</v>
      </c>
      <c r="AQ526" s="234">
        <v>0</v>
      </c>
      <c r="AR526" s="234">
        <v>0</v>
      </c>
      <c r="AS526" s="234">
        <v>0</v>
      </c>
      <c r="AT526" s="277">
        <f t="shared" si="491"/>
        <v>0</v>
      </c>
      <c r="AU526" s="278">
        <f t="shared" si="492"/>
        <v>0</v>
      </c>
    </row>
    <row r="527" spans="1:47" ht="16" thickBot="1" x14ac:dyDescent="0.4">
      <c r="A527" s="504" t="s">
        <v>26</v>
      </c>
      <c r="B527" s="505"/>
      <c r="C527" s="505"/>
      <c r="D527" s="505"/>
      <c r="E527" s="505"/>
      <c r="F527" s="505"/>
      <c r="G527" s="505"/>
      <c r="H527" s="505"/>
      <c r="I527" s="505"/>
      <c r="J527" s="250">
        <f>SUM(J524:J526)</f>
        <v>0</v>
      </c>
      <c r="K527" s="250">
        <f t="shared" ref="K527" si="493">SUM(K524:K526)</f>
        <v>0</v>
      </c>
      <c r="L527" s="250">
        <f>SUM(L524:L526)</f>
        <v>0</v>
      </c>
      <c r="M527" s="237">
        <f t="shared" si="483"/>
        <v>0</v>
      </c>
      <c r="N527" s="223"/>
      <c r="P527" s="504" t="s">
        <v>26</v>
      </c>
      <c r="Q527" s="505"/>
      <c r="R527" s="505"/>
      <c r="S527" s="505"/>
      <c r="T527" s="505"/>
      <c r="U527" s="505"/>
      <c r="V527" s="505"/>
      <c r="W527" s="505"/>
      <c r="X527" s="505"/>
      <c r="Y527" s="200">
        <f t="shared" si="487"/>
        <v>0</v>
      </c>
      <c r="Z527" s="293">
        <f>SUM(Z524:Z526)</f>
        <v>0</v>
      </c>
      <c r="AA527" s="293">
        <f t="shared" ref="AA527:AD527" si="494">SUM(AA524:AA526)</f>
        <v>0</v>
      </c>
      <c r="AB527" s="293">
        <f t="shared" si="494"/>
        <v>0</v>
      </c>
      <c r="AC527" s="293">
        <f t="shared" si="494"/>
        <v>0</v>
      </c>
      <c r="AD527" s="294">
        <f t="shared" si="494"/>
        <v>0</v>
      </c>
      <c r="AE527" s="223"/>
      <c r="AG527" s="504" t="s">
        <v>26</v>
      </c>
      <c r="AH527" s="505"/>
      <c r="AI527" s="505"/>
      <c r="AJ527" s="505"/>
      <c r="AK527" s="505"/>
      <c r="AL527" s="505"/>
      <c r="AM527" s="505"/>
      <c r="AN527" s="505"/>
      <c r="AO527" s="505"/>
      <c r="AP527" s="306">
        <f t="shared" si="490"/>
        <v>0</v>
      </c>
      <c r="AQ527" s="275">
        <f>SUM(AQ524:AQ526)</f>
        <v>0</v>
      </c>
      <c r="AR527" s="275">
        <f t="shared" ref="AR527:AT527" si="495">SUM(AR524:AR526)</f>
        <v>0</v>
      </c>
      <c r="AS527" s="275">
        <f t="shared" si="495"/>
        <v>0</v>
      </c>
      <c r="AT527" s="275">
        <f t="shared" si="495"/>
        <v>0</v>
      </c>
      <c r="AU527" s="276">
        <f t="shared" si="492"/>
        <v>0</v>
      </c>
    </row>
    <row r="528" spans="1:47" s="358" customFormat="1" ht="3.75" customHeight="1" thickBot="1" x14ac:dyDescent="0.4">
      <c r="A528" s="413"/>
      <c r="B528" s="413"/>
      <c r="C528" s="413"/>
      <c r="D528" s="413"/>
      <c r="E528" s="413"/>
      <c r="F528" s="413"/>
      <c r="G528" s="413"/>
      <c r="H528" s="413"/>
      <c r="I528" s="413"/>
      <c r="J528" s="246"/>
      <c r="K528" s="246"/>
      <c r="L528" s="246"/>
      <c r="M528" s="246"/>
      <c r="N528" s="223"/>
      <c r="P528" s="413"/>
      <c r="Q528" s="413"/>
      <c r="R528" s="413"/>
      <c r="S528" s="413"/>
      <c r="T528" s="413"/>
      <c r="U528" s="413"/>
      <c r="V528" s="413"/>
      <c r="W528" s="413"/>
      <c r="X528" s="413"/>
      <c r="Y528" s="246"/>
      <c r="Z528" s="246"/>
      <c r="AA528" s="246"/>
      <c r="AB528" s="246"/>
      <c r="AC528" s="246"/>
      <c r="AD528" s="246"/>
      <c r="AE528" s="223"/>
      <c r="AG528" s="413"/>
      <c r="AH528" s="413"/>
      <c r="AI528" s="413"/>
      <c r="AJ528" s="413"/>
      <c r="AK528" s="413"/>
      <c r="AL528" s="413"/>
      <c r="AM528" s="413"/>
      <c r="AN528" s="413"/>
      <c r="AO528" s="413"/>
      <c r="AP528" s="246"/>
      <c r="AQ528" s="246"/>
      <c r="AR528" s="246"/>
      <c r="AS528" s="246"/>
      <c r="AT528" s="246"/>
      <c r="AU528" s="246"/>
    </row>
    <row r="529" spans="1:134" s="242" customFormat="1" x14ac:dyDescent="0.35">
      <c r="A529" s="502" t="s">
        <v>27</v>
      </c>
      <c r="B529" s="503"/>
      <c r="C529" s="503"/>
      <c r="D529" s="503"/>
      <c r="E529" s="503"/>
      <c r="F529" s="503"/>
      <c r="G529" s="503"/>
      <c r="H529" s="503"/>
      <c r="I529" s="503"/>
      <c r="J529" s="425" t="s">
        <v>17</v>
      </c>
      <c r="K529" s="425" t="s">
        <v>15</v>
      </c>
      <c r="L529" s="425" t="s">
        <v>16</v>
      </c>
      <c r="M529" s="418" t="s">
        <v>18</v>
      </c>
      <c r="N529" s="413"/>
      <c r="P529" s="502" t="s">
        <v>27</v>
      </c>
      <c r="Q529" s="503"/>
      <c r="R529" s="503"/>
      <c r="S529" s="503"/>
      <c r="T529" s="503"/>
      <c r="U529" s="503"/>
      <c r="V529" s="503"/>
      <c r="W529" s="503"/>
      <c r="X529" s="503"/>
      <c r="Y529" s="414" t="s">
        <v>269</v>
      </c>
      <c r="Z529" s="425" t="s">
        <v>77</v>
      </c>
      <c r="AA529" s="425" t="s">
        <v>15</v>
      </c>
      <c r="AB529" s="425" t="s">
        <v>16</v>
      </c>
      <c r="AC529" s="414" t="s">
        <v>18</v>
      </c>
      <c r="AD529" s="268" t="s">
        <v>114</v>
      </c>
      <c r="AE529" s="413"/>
      <c r="AG529" s="502" t="s">
        <v>27</v>
      </c>
      <c r="AH529" s="503"/>
      <c r="AI529" s="503"/>
      <c r="AJ529" s="503"/>
      <c r="AK529" s="503"/>
      <c r="AL529" s="503"/>
      <c r="AM529" s="503"/>
      <c r="AN529" s="503"/>
      <c r="AO529" s="503"/>
      <c r="AP529" s="414" t="s">
        <v>269</v>
      </c>
      <c r="AQ529" s="425" t="s">
        <v>211</v>
      </c>
      <c r="AR529" s="425" t="s">
        <v>15</v>
      </c>
      <c r="AS529" s="425" t="s">
        <v>16</v>
      </c>
      <c r="AT529" s="414" t="s">
        <v>213</v>
      </c>
      <c r="AU529" s="268" t="s">
        <v>284</v>
      </c>
    </row>
    <row r="530" spans="1:134" x14ac:dyDescent="0.35">
      <c r="A530" s="415">
        <v>1</v>
      </c>
      <c r="B530" s="228" t="s">
        <v>28</v>
      </c>
      <c r="C530" s="492"/>
      <c r="D530" s="492"/>
      <c r="E530" s="492"/>
      <c r="F530" s="492"/>
      <c r="G530" s="492"/>
      <c r="H530" s="492"/>
      <c r="I530" s="492"/>
      <c r="J530" s="234">
        <v>0</v>
      </c>
      <c r="K530" s="234">
        <v>0</v>
      </c>
      <c r="L530" s="234">
        <v>0</v>
      </c>
      <c r="M530" s="236">
        <f t="shared" si="483"/>
        <v>0</v>
      </c>
      <c r="N530" s="223"/>
      <c r="P530" s="415">
        <v>1</v>
      </c>
      <c r="Q530" s="228" t="s">
        <v>28</v>
      </c>
      <c r="R530" s="492"/>
      <c r="S530" s="492"/>
      <c r="T530" s="492"/>
      <c r="U530" s="492"/>
      <c r="V530" s="492"/>
      <c r="W530" s="492"/>
      <c r="X530" s="492"/>
      <c r="Y530" s="164">
        <f t="shared" ref="Y530:Y541" si="496">AU450</f>
        <v>0</v>
      </c>
      <c r="Z530" s="234">
        <v>0</v>
      </c>
      <c r="AA530" s="234">
        <v>0</v>
      </c>
      <c r="AB530" s="234">
        <v>0</v>
      </c>
      <c r="AC530" s="295">
        <f t="shared" ref="AC530:AC539" si="497">SUM(Z530:AB530)</f>
        <v>0</v>
      </c>
      <c r="AD530" s="296">
        <f t="shared" ref="AD530:AD540" si="498">M530-AC530</f>
        <v>0</v>
      </c>
      <c r="AE530" s="223"/>
      <c r="AG530" s="415">
        <v>1</v>
      </c>
      <c r="AH530" s="228" t="s">
        <v>28</v>
      </c>
      <c r="AI530" s="492"/>
      <c r="AJ530" s="492"/>
      <c r="AK530" s="492"/>
      <c r="AL530" s="492"/>
      <c r="AM530" s="492"/>
      <c r="AN530" s="492"/>
      <c r="AO530" s="492"/>
      <c r="AP530" s="305">
        <f t="shared" ref="AP530:AP541" si="499">AU450</f>
        <v>0</v>
      </c>
      <c r="AQ530" s="234">
        <v>0</v>
      </c>
      <c r="AR530" s="234">
        <v>0</v>
      </c>
      <c r="AS530" s="234">
        <v>0</v>
      </c>
      <c r="AT530" s="277">
        <f t="shared" ref="AT530:AT539" si="500">SUM(AQ530:AS530)</f>
        <v>0</v>
      </c>
      <c r="AU530" s="278">
        <f>IF($S$553&lt;&gt;0, AC530+AP530-AT530, M530+AP530-AT530)</f>
        <v>0</v>
      </c>
    </row>
    <row r="531" spans="1:134" x14ac:dyDescent="0.35">
      <c r="A531" s="415">
        <v>2</v>
      </c>
      <c r="B531" s="228" t="s">
        <v>31</v>
      </c>
      <c r="C531" s="492"/>
      <c r="D531" s="492"/>
      <c r="E531" s="492"/>
      <c r="F531" s="492"/>
      <c r="G531" s="492"/>
      <c r="H531" s="492"/>
      <c r="I531" s="492"/>
      <c r="J531" s="234">
        <v>0</v>
      </c>
      <c r="K531" s="234">
        <v>0</v>
      </c>
      <c r="L531" s="234">
        <v>0</v>
      </c>
      <c r="M531" s="236">
        <f t="shared" si="483"/>
        <v>0</v>
      </c>
      <c r="N531" s="223"/>
      <c r="P531" s="415">
        <v>2</v>
      </c>
      <c r="Q531" s="228" t="s">
        <v>31</v>
      </c>
      <c r="R531" s="492"/>
      <c r="S531" s="492"/>
      <c r="T531" s="492"/>
      <c r="U531" s="492"/>
      <c r="V531" s="492"/>
      <c r="W531" s="492"/>
      <c r="X531" s="492"/>
      <c r="Y531" s="164">
        <f t="shared" si="496"/>
        <v>0</v>
      </c>
      <c r="Z531" s="234">
        <v>0</v>
      </c>
      <c r="AA531" s="234">
        <v>0</v>
      </c>
      <c r="AB531" s="234">
        <v>0</v>
      </c>
      <c r="AC531" s="295">
        <f t="shared" si="497"/>
        <v>0</v>
      </c>
      <c r="AD531" s="296">
        <f t="shared" si="498"/>
        <v>0</v>
      </c>
      <c r="AE531" s="223"/>
      <c r="AG531" s="415">
        <v>2</v>
      </c>
      <c r="AH531" s="228" t="s">
        <v>31</v>
      </c>
      <c r="AI531" s="492"/>
      <c r="AJ531" s="492"/>
      <c r="AK531" s="492"/>
      <c r="AL531" s="492"/>
      <c r="AM531" s="492"/>
      <c r="AN531" s="492"/>
      <c r="AO531" s="492"/>
      <c r="AP531" s="305">
        <f t="shared" si="499"/>
        <v>0</v>
      </c>
      <c r="AQ531" s="234">
        <v>0</v>
      </c>
      <c r="AR531" s="234">
        <v>0</v>
      </c>
      <c r="AS531" s="234">
        <v>0</v>
      </c>
      <c r="AT531" s="277">
        <f t="shared" si="500"/>
        <v>0</v>
      </c>
      <c r="AU531" s="278">
        <f t="shared" ref="AU531:AU540" si="501">IF($S$553&lt;&gt;0, AC531+AP531-AT531, M531+AP531-AT531)</f>
        <v>0</v>
      </c>
    </row>
    <row r="532" spans="1:134" x14ac:dyDescent="0.35">
      <c r="A532" s="415">
        <v>3</v>
      </c>
      <c r="B532" s="228" t="s">
        <v>32</v>
      </c>
      <c r="C532" s="492"/>
      <c r="D532" s="492"/>
      <c r="E532" s="492"/>
      <c r="F532" s="492"/>
      <c r="G532" s="492"/>
      <c r="H532" s="492"/>
      <c r="I532" s="492"/>
      <c r="J532" s="234">
        <v>0</v>
      </c>
      <c r="K532" s="234">
        <v>0</v>
      </c>
      <c r="L532" s="234">
        <v>0</v>
      </c>
      <c r="M532" s="236">
        <f t="shared" si="483"/>
        <v>0</v>
      </c>
      <c r="N532" s="223"/>
      <c r="P532" s="415">
        <v>3</v>
      </c>
      <c r="Q532" s="228" t="s">
        <v>32</v>
      </c>
      <c r="R532" s="492"/>
      <c r="S532" s="492"/>
      <c r="T532" s="492"/>
      <c r="U532" s="492"/>
      <c r="V532" s="492"/>
      <c r="W532" s="492"/>
      <c r="X532" s="492"/>
      <c r="Y532" s="164">
        <f t="shared" si="496"/>
        <v>0</v>
      </c>
      <c r="Z532" s="234">
        <v>0</v>
      </c>
      <c r="AA532" s="234">
        <v>0</v>
      </c>
      <c r="AB532" s="234">
        <v>0</v>
      </c>
      <c r="AC532" s="295">
        <f t="shared" si="497"/>
        <v>0</v>
      </c>
      <c r="AD532" s="296">
        <f t="shared" si="498"/>
        <v>0</v>
      </c>
      <c r="AE532" s="223"/>
      <c r="AG532" s="415">
        <v>3</v>
      </c>
      <c r="AH532" s="228" t="s">
        <v>32</v>
      </c>
      <c r="AI532" s="492"/>
      <c r="AJ532" s="492"/>
      <c r="AK532" s="492"/>
      <c r="AL532" s="492"/>
      <c r="AM532" s="492"/>
      <c r="AN532" s="492"/>
      <c r="AO532" s="492"/>
      <c r="AP532" s="305">
        <f t="shared" si="499"/>
        <v>0</v>
      </c>
      <c r="AQ532" s="234">
        <v>0</v>
      </c>
      <c r="AR532" s="234">
        <v>0</v>
      </c>
      <c r="AS532" s="234">
        <v>0</v>
      </c>
      <c r="AT532" s="277">
        <f t="shared" si="500"/>
        <v>0</v>
      </c>
      <c r="AU532" s="278">
        <f t="shared" si="501"/>
        <v>0</v>
      </c>
    </row>
    <row r="533" spans="1:134" s="358" customFormat="1" x14ac:dyDescent="0.35">
      <c r="A533" s="229">
        <v>4</v>
      </c>
      <c r="B533" s="228" t="s">
        <v>72</v>
      </c>
      <c r="C533" s="492"/>
      <c r="D533" s="492"/>
      <c r="E533" s="492"/>
      <c r="F533" s="492"/>
      <c r="G533" s="492"/>
      <c r="H533" s="492"/>
      <c r="I533" s="492"/>
      <c r="J533" s="234">
        <v>0</v>
      </c>
      <c r="K533" s="234">
        <v>0</v>
      </c>
      <c r="L533" s="234">
        <v>0</v>
      </c>
      <c r="M533" s="236">
        <f t="shared" si="483"/>
        <v>0</v>
      </c>
      <c r="N533" s="223"/>
      <c r="P533" s="229">
        <v>4</v>
      </c>
      <c r="Q533" s="228" t="s">
        <v>72</v>
      </c>
      <c r="R533" s="492"/>
      <c r="S533" s="492"/>
      <c r="T533" s="492"/>
      <c r="U533" s="492"/>
      <c r="V533" s="492"/>
      <c r="W533" s="492"/>
      <c r="X533" s="492"/>
      <c r="Y533" s="164">
        <f t="shared" si="496"/>
        <v>0</v>
      </c>
      <c r="Z533" s="234">
        <v>0</v>
      </c>
      <c r="AA533" s="234">
        <v>0</v>
      </c>
      <c r="AB533" s="234">
        <v>0</v>
      </c>
      <c r="AC533" s="295">
        <f t="shared" si="497"/>
        <v>0</v>
      </c>
      <c r="AD533" s="296">
        <f t="shared" si="498"/>
        <v>0</v>
      </c>
      <c r="AE533" s="223"/>
      <c r="AG533" s="229">
        <v>4</v>
      </c>
      <c r="AH533" s="228" t="s">
        <v>72</v>
      </c>
      <c r="AI533" s="492"/>
      <c r="AJ533" s="492"/>
      <c r="AK533" s="492"/>
      <c r="AL533" s="492"/>
      <c r="AM533" s="492"/>
      <c r="AN533" s="492"/>
      <c r="AO533" s="492"/>
      <c r="AP533" s="305">
        <f t="shared" si="499"/>
        <v>0</v>
      </c>
      <c r="AQ533" s="234">
        <v>0</v>
      </c>
      <c r="AR533" s="234">
        <v>0</v>
      </c>
      <c r="AS533" s="234">
        <v>0</v>
      </c>
      <c r="AT533" s="277">
        <f t="shared" si="500"/>
        <v>0</v>
      </c>
      <c r="AU533" s="278">
        <f t="shared" si="501"/>
        <v>0</v>
      </c>
    </row>
    <row r="534" spans="1:134" x14ac:dyDescent="0.35">
      <c r="A534" s="415">
        <v>5</v>
      </c>
      <c r="B534" s="228" t="s">
        <v>29</v>
      </c>
      <c r="C534" s="492"/>
      <c r="D534" s="492"/>
      <c r="E534" s="492"/>
      <c r="F534" s="492"/>
      <c r="G534" s="492"/>
      <c r="H534" s="492"/>
      <c r="I534" s="492"/>
      <c r="J534" s="234">
        <v>0</v>
      </c>
      <c r="K534" s="234">
        <v>0</v>
      </c>
      <c r="L534" s="234">
        <v>0</v>
      </c>
      <c r="M534" s="236">
        <f t="shared" si="483"/>
        <v>0</v>
      </c>
      <c r="N534" s="223"/>
      <c r="P534" s="415">
        <v>5</v>
      </c>
      <c r="Q534" s="228" t="s">
        <v>29</v>
      </c>
      <c r="R534" s="492"/>
      <c r="S534" s="492"/>
      <c r="T534" s="492"/>
      <c r="U534" s="492"/>
      <c r="V534" s="492"/>
      <c r="W534" s="492"/>
      <c r="X534" s="492"/>
      <c r="Y534" s="164">
        <f t="shared" si="496"/>
        <v>0</v>
      </c>
      <c r="Z534" s="234">
        <v>0</v>
      </c>
      <c r="AA534" s="234">
        <v>0</v>
      </c>
      <c r="AB534" s="234">
        <v>0</v>
      </c>
      <c r="AC534" s="295">
        <f t="shared" si="497"/>
        <v>0</v>
      </c>
      <c r="AD534" s="296">
        <f t="shared" si="498"/>
        <v>0</v>
      </c>
      <c r="AE534" s="223"/>
      <c r="AG534" s="415">
        <v>5</v>
      </c>
      <c r="AH534" s="228" t="s">
        <v>29</v>
      </c>
      <c r="AI534" s="492"/>
      <c r="AJ534" s="492"/>
      <c r="AK534" s="492"/>
      <c r="AL534" s="492"/>
      <c r="AM534" s="492"/>
      <c r="AN534" s="492"/>
      <c r="AO534" s="492"/>
      <c r="AP534" s="305">
        <f t="shared" si="499"/>
        <v>0</v>
      </c>
      <c r="AQ534" s="234">
        <v>0</v>
      </c>
      <c r="AR534" s="234">
        <v>0</v>
      </c>
      <c r="AS534" s="234">
        <v>0</v>
      </c>
      <c r="AT534" s="277">
        <f t="shared" si="500"/>
        <v>0</v>
      </c>
      <c r="AU534" s="278">
        <f t="shared" si="501"/>
        <v>0</v>
      </c>
    </row>
    <row r="535" spans="1:134" x14ac:dyDescent="0.35">
      <c r="A535" s="415">
        <v>6</v>
      </c>
      <c r="B535" s="228" t="s">
        <v>30</v>
      </c>
      <c r="C535" s="492"/>
      <c r="D535" s="492"/>
      <c r="E535" s="492"/>
      <c r="F535" s="492"/>
      <c r="G535" s="492"/>
      <c r="H535" s="492"/>
      <c r="I535" s="492"/>
      <c r="J535" s="234">
        <v>0</v>
      </c>
      <c r="K535" s="234">
        <v>0</v>
      </c>
      <c r="L535" s="234">
        <v>0</v>
      </c>
      <c r="M535" s="236">
        <f t="shared" si="483"/>
        <v>0</v>
      </c>
      <c r="N535" s="223"/>
      <c r="P535" s="415">
        <v>6</v>
      </c>
      <c r="Q535" s="228" t="s">
        <v>30</v>
      </c>
      <c r="R535" s="492"/>
      <c r="S535" s="492"/>
      <c r="T535" s="492"/>
      <c r="U535" s="492"/>
      <c r="V535" s="492"/>
      <c r="W535" s="492"/>
      <c r="X535" s="492"/>
      <c r="Y535" s="164">
        <f t="shared" si="496"/>
        <v>0</v>
      </c>
      <c r="Z535" s="234">
        <v>0</v>
      </c>
      <c r="AA535" s="234">
        <v>0</v>
      </c>
      <c r="AB535" s="234">
        <v>0</v>
      </c>
      <c r="AC535" s="295">
        <f t="shared" si="497"/>
        <v>0</v>
      </c>
      <c r="AD535" s="296">
        <f t="shared" si="498"/>
        <v>0</v>
      </c>
      <c r="AE535" s="223"/>
      <c r="AG535" s="415">
        <v>6</v>
      </c>
      <c r="AH535" s="228" t="s">
        <v>30</v>
      </c>
      <c r="AI535" s="492"/>
      <c r="AJ535" s="492"/>
      <c r="AK535" s="492"/>
      <c r="AL535" s="492"/>
      <c r="AM535" s="492"/>
      <c r="AN535" s="492"/>
      <c r="AO535" s="492"/>
      <c r="AP535" s="305">
        <f t="shared" si="499"/>
        <v>0</v>
      </c>
      <c r="AQ535" s="234">
        <v>0</v>
      </c>
      <c r="AR535" s="234">
        <v>0</v>
      </c>
      <c r="AS535" s="234">
        <v>0</v>
      </c>
      <c r="AT535" s="277">
        <f t="shared" si="500"/>
        <v>0</v>
      </c>
      <c r="AU535" s="278">
        <f t="shared" si="501"/>
        <v>0</v>
      </c>
    </row>
    <row r="536" spans="1:134" x14ac:dyDescent="0.35">
      <c r="A536" s="415">
        <v>7</v>
      </c>
      <c r="B536" s="228" t="s">
        <v>34</v>
      </c>
      <c r="C536" s="492"/>
      <c r="D536" s="492"/>
      <c r="E536" s="492"/>
      <c r="F536" s="492"/>
      <c r="G536" s="492"/>
      <c r="H536" s="492"/>
      <c r="I536" s="492"/>
      <c r="J536" s="234">
        <v>0</v>
      </c>
      <c r="K536" s="234">
        <v>0</v>
      </c>
      <c r="L536" s="234">
        <v>0</v>
      </c>
      <c r="M536" s="236">
        <f t="shared" si="483"/>
        <v>0</v>
      </c>
      <c r="N536" s="223"/>
      <c r="P536" s="415">
        <v>7</v>
      </c>
      <c r="Q536" s="228" t="s">
        <v>34</v>
      </c>
      <c r="R536" s="492"/>
      <c r="S536" s="492"/>
      <c r="T536" s="492"/>
      <c r="U536" s="492"/>
      <c r="V536" s="492"/>
      <c r="W536" s="492"/>
      <c r="X536" s="492"/>
      <c r="Y536" s="164">
        <f t="shared" si="496"/>
        <v>0</v>
      </c>
      <c r="Z536" s="234">
        <v>0</v>
      </c>
      <c r="AA536" s="234">
        <v>0</v>
      </c>
      <c r="AB536" s="234">
        <v>0</v>
      </c>
      <c r="AC536" s="295">
        <f t="shared" si="497"/>
        <v>0</v>
      </c>
      <c r="AD536" s="296">
        <f t="shared" si="498"/>
        <v>0</v>
      </c>
      <c r="AE536" s="223"/>
      <c r="AG536" s="415">
        <v>7</v>
      </c>
      <c r="AH536" s="228" t="s">
        <v>34</v>
      </c>
      <c r="AI536" s="492"/>
      <c r="AJ536" s="492"/>
      <c r="AK536" s="492"/>
      <c r="AL536" s="492"/>
      <c r="AM536" s="492"/>
      <c r="AN536" s="492"/>
      <c r="AO536" s="492"/>
      <c r="AP536" s="305">
        <f t="shared" si="499"/>
        <v>0</v>
      </c>
      <c r="AQ536" s="234">
        <v>0</v>
      </c>
      <c r="AR536" s="234">
        <v>0</v>
      </c>
      <c r="AS536" s="234">
        <v>0</v>
      </c>
      <c r="AT536" s="277">
        <f t="shared" si="500"/>
        <v>0</v>
      </c>
      <c r="AU536" s="278">
        <f t="shared" si="501"/>
        <v>0</v>
      </c>
    </row>
    <row r="537" spans="1:134" x14ac:dyDescent="0.35">
      <c r="A537" s="415">
        <v>8</v>
      </c>
      <c r="B537" s="228" t="s">
        <v>35</v>
      </c>
      <c r="C537" s="492"/>
      <c r="D537" s="492"/>
      <c r="E537" s="492"/>
      <c r="F537" s="492"/>
      <c r="G537" s="492"/>
      <c r="H537" s="492"/>
      <c r="I537" s="492"/>
      <c r="J537" s="234">
        <v>0</v>
      </c>
      <c r="K537" s="234">
        <v>0</v>
      </c>
      <c r="L537" s="234">
        <v>0</v>
      </c>
      <c r="M537" s="236">
        <f>SUM(J537:L537)</f>
        <v>0</v>
      </c>
      <c r="N537" s="223"/>
      <c r="P537" s="415">
        <v>8</v>
      </c>
      <c r="Q537" s="228" t="s">
        <v>35</v>
      </c>
      <c r="R537" s="492"/>
      <c r="S537" s="492"/>
      <c r="T537" s="492"/>
      <c r="U537" s="492"/>
      <c r="V537" s="492"/>
      <c r="W537" s="492"/>
      <c r="X537" s="492"/>
      <c r="Y537" s="164">
        <f t="shared" si="496"/>
        <v>0</v>
      </c>
      <c r="Z537" s="234">
        <v>0</v>
      </c>
      <c r="AA537" s="234">
        <v>0</v>
      </c>
      <c r="AB537" s="234">
        <v>0</v>
      </c>
      <c r="AC537" s="295">
        <f t="shared" si="497"/>
        <v>0</v>
      </c>
      <c r="AD537" s="296">
        <f t="shared" si="498"/>
        <v>0</v>
      </c>
      <c r="AE537" s="223"/>
      <c r="AG537" s="415">
        <v>8</v>
      </c>
      <c r="AH537" s="228" t="s">
        <v>35</v>
      </c>
      <c r="AI537" s="492"/>
      <c r="AJ537" s="492"/>
      <c r="AK537" s="492"/>
      <c r="AL537" s="492"/>
      <c r="AM537" s="492"/>
      <c r="AN537" s="492"/>
      <c r="AO537" s="492"/>
      <c r="AP537" s="305">
        <f t="shared" si="499"/>
        <v>0</v>
      </c>
      <c r="AQ537" s="234">
        <v>0</v>
      </c>
      <c r="AR537" s="234">
        <v>0</v>
      </c>
      <c r="AS537" s="234">
        <v>0</v>
      </c>
      <c r="AT537" s="277">
        <f t="shared" si="500"/>
        <v>0</v>
      </c>
      <c r="AU537" s="278">
        <f t="shared" si="501"/>
        <v>0</v>
      </c>
    </row>
    <row r="538" spans="1:134" x14ac:dyDescent="0.35">
      <c r="A538" s="415">
        <v>9</v>
      </c>
      <c r="B538" s="228" t="s">
        <v>50</v>
      </c>
      <c r="C538" s="492"/>
      <c r="D538" s="492"/>
      <c r="E538" s="492"/>
      <c r="F538" s="492"/>
      <c r="G538" s="492"/>
      <c r="H538" s="492"/>
      <c r="I538" s="492"/>
      <c r="J538" s="234">
        <v>0</v>
      </c>
      <c r="K538" s="234">
        <v>0</v>
      </c>
      <c r="L538" s="234">
        <v>0</v>
      </c>
      <c r="M538" s="236">
        <f t="shared" si="483"/>
        <v>0</v>
      </c>
      <c r="N538" s="223"/>
      <c r="P538" s="415">
        <v>9</v>
      </c>
      <c r="Q538" s="228" t="s">
        <v>50</v>
      </c>
      <c r="R538" s="492"/>
      <c r="S538" s="492"/>
      <c r="T538" s="492"/>
      <c r="U538" s="492"/>
      <c r="V538" s="492"/>
      <c r="W538" s="492"/>
      <c r="X538" s="492"/>
      <c r="Y538" s="164">
        <f t="shared" si="496"/>
        <v>0</v>
      </c>
      <c r="Z538" s="234">
        <v>0</v>
      </c>
      <c r="AA538" s="234">
        <v>0</v>
      </c>
      <c r="AB538" s="234">
        <v>0</v>
      </c>
      <c r="AC538" s="295">
        <f t="shared" si="497"/>
        <v>0</v>
      </c>
      <c r="AD538" s="296">
        <f t="shared" si="498"/>
        <v>0</v>
      </c>
      <c r="AE538" s="223"/>
      <c r="AG538" s="415">
        <v>9</v>
      </c>
      <c r="AH538" s="228" t="s">
        <v>50</v>
      </c>
      <c r="AI538" s="492"/>
      <c r="AJ538" s="492"/>
      <c r="AK538" s="492"/>
      <c r="AL538" s="492"/>
      <c r="AM538" s="492"/>
      <c r="AN538" s="492"/>
      <c r="AO538" s="492"/>
      <c r="AP538" s="305">
        <f t="shared" si="499"/>
        <v>0</v>
      </c>
      <c r="AQ538" s="234">
        <v>0</v>
      </c>
      <c r="AR538" s="234">
        <v>0</v>
      </c>
      <c r="AS538" s="234">
        <v>0</v>
      </c>
      <c r="AT538" s="277">
        <f t="shared" si="500"/>
        <v>0</v>
      </c>
      <c r="AU538" s="278">
        <f t="shared" si="501"/>
        <v>0</v>
      </c>
    </row>
    <row r="539" spans="1:134" x14ac:dyDescent="0.35">
      <c r="A539" s="229">
        <v>10</v>
      </c>
      <c r="B539" s="313" t="s">
        <v>205</v>
      </c>
      <c r="C539" s="623"/>
      <c r="D539" s="623"/>
      <c r="E539" s="623"/>
      <c r="F539" s="623"/>
      <c r="G539" s="623"/>
      <c r="H539" s="623"/>
      <c r="I539" s="623"/>
      <c r="J539" s="234">
        <v>0</v>
      </c>
      <c r="K539" s="234">
        <v>0</v>
      </c>
      <c r="L539" s="234">
        <v>0</v>
      </c>
      <c r="M539" s="236">
        <f t="shared" si="483"/>
        <v>0</v>
      </c>
      <c r="N539" s="223"/>
      <c r="P539" s="229">
        <v>10</v>
      </c>
      <c r="Q539" s="313" t="s">
        <v>205</v>
      </c>
      <c r="R539" s="623"/>
      <c r="S539" s="623"/>
      <c r="T539" s="623"/>
      <c r="U539" s="623"/>
      <c r="V539" s="623"/>
      <c r="W539" s="623"/>
      <c r="X539" s="623"/>
      <c r="Y539" s="164">
        <f t="shared" si="496"/>
        <v>0</v>
      </c>
      <c r="Z539" s="234">
        <v>0</v>
      </c>
      <c r="AA539" s="234">
        <v>0</v>
      </c>
      <c r="AB539" s="234">
        <v>0</v>
      </c>
      <c r="AC539" s="295">
        <f t="shared" si="497"/>
        <v>0</v>
      </c>
      <c r="AD539" s="296">
        <f t="shared" si="498"/>
        <v>0</v>
      </c>
      <c r="AE539" s="223"/>
      <c r="AG539" s="229">
        <v>10</v>
      </c>
      <c r="AH539" s="313" t="s">
        <v>205</v>
      </c>
      <c r="AI539" s="623"/>
      <c r="AJ539" s="623"/>
      <c r="AK539" s="623"/>
      <c r="AL539" s="623"/>
      <c r="AM539" s="623"/>
      <c r="AN539" s="623"/>
      <c r="AO539" s="623"/>
      <c r="AP539" s="305">
        <f t="shared" si="499"/>
        <v>0</v>
      </c>
      <c r="AQ539" s="234">
        <v>0</v>
      </c>
      <c r="AR539" s="234">
        <v>0</v>
      </c>
      <c r="AS539" s="234">
        <v>0</v>
      </c>
      <c r="AT539" s="277">
        <f t="shared" si="500"/>
        <v>0</v>
      </c>
      <c r="AU539" s="278">
        <f t="shared" si="501"/>
        <v>0</v>
      </c>
    </row>
    <row r="540" spans="1:134" x14ac:dyDescent="0.35">
      <c r="A540" s="229">
        <v>11</v>
      </c>
      <c r="B540" s="313" t="s">
        <v>205</v>
      </c>
      <c r="C540" s="623"/>
      <c r="D540" s="623"/>
      <c r="E540" s="623"/>
      <c r="F540" s="623"/>
      <c r="G540" s="623"/>
      <c r="H540" s="623"/>
      <c r="I540" s="623"/>
      <c r="J540" s="234">
        <v>0</v>
      </c>
      <c r="K540" s="234">
        <v>0</v>
      </c>
      <c r="L540" s="234">
        <v>0</v>
      </c>
      <c r="M540" s="236">
        <f>SUM(J540:L540)</f>
        <v>0</v>
      </c>
      <c r="N540" s="223"/>
      <c r="P540" s="229">
        <v>11</v>
      </c>
      <c r="Q540" s="313" t="s">
        <v>205</v>
      </c>
      <c r="R540" s="623"/>
      <c r="S540" s="623"/>
      <c r="T540" s="623"/>
      <c r="U540" s="623"/>
      <c r="V540" s="623"/>
      <c r="W540" s="623"/>
      <c r="X540" s="623"/>
      <c r="Y540" s="164">
        <f t="shared" si="496"/>
        <v>0</v>
      </c>
      <c r="Z540" s="234">
        <v>0</v>
      </c>
      <c r="AA540" s="234">
        <v>0</v>
      </c>
      <c r="AB540" s="234">
        <v>0</v>
      </c>
      <c r="AC540" s="295">
        <f>SUM(Z540:AB540)</f>
        <v>0</v>
      </c>
      <c r="AD540" s="296">
        <f t="shared" si="498"/>
        <v>0</v>
      </c>
      <c r="AE540" s="223"/>
      <c r="AG540" s="229">
        <v>11</v>
      </c>
      <c r="AH540" s="313" t="s">
        <v>205</v>
      </c>
      <c r="AI540" s="623"/>
      <c r="AJ540" s="623"/>
      <c r="AK540" s="623"/>
      <c r="AL540" s="623"/>
      <c r="AM540" s="623"/>
      <c r="AN540" s="623"/>
      <c r="AO540" s="623"/>
      <c r="AP540" s="305">
        <f t="shared" si="499"/>
        <v>0</v>
      </c>
      <c r="AQ540" s="234">
        <v>0</v>
      </c>
      <c r="AR540" s="234">
        <v>0</v>
      </c>
      <c r="AS540" s="234">
        <v>0</v>
      </c>
      <c r="AT540" s="277">
        <f>SUM(AQ540:AS540)</f>
        <v>0</v>
      </c>
      <c r="AU540" s="278">
        <f t="shared" si="501"/>
        <v>0</v>
      </c>
    </row>
    <row r="541" spans="1:134" ht="16" thickBot="1" x14ac:dyDescent="0.4">
      <c r="A541" s="578" t="s">
        <v>36</v>
      </c>
      <c r="B541" s="579"/>
      <c r="C541" s="579"/>
      <c r="D541" s="579"/>
      <c r="E541" s="579"/>
      <c r="F541" s="579"/>
      <c r="G541" s="579"/>
      <c r="H541" s="579"/>
      <c r="I541" s="579"/>
      <c r="J541" s="250">
        <f>SUM(J530:J540)</f>
        <v>0</v>
      </c>
      <c r="K541" s="250">
        <f t="shared" ref="K541:L541" si="502">SUM(K530:K540)</f>
        <v>0</v>
      </c>
      <c r="L541" s="250">
        <f t="shared" si="502"/>
        <v>0</v>
      </c>
      <c r="M541" s="237">
        <f>SUM(J541:L541)</f>
        <v>0</v>
      </c>
      <c r="N541" s="223"/>
      <c r="P541" s="578" t="s">
        <v>36</v>
      </c>
      <c r="Q541" s="579"/>
      <c r="R541" s="579"/>
      <c r="S541" s="579"/>
      <c r="T541" s="579"/>
      <c r="U541" s="579"/>
      <c r="V541" s="579"/>
      <c r="W541" s="579"/>
      <c r="X541" s="579"/>
      <c r="Y541" s="200">
        <f t="shared" si="496"/>
        <v>0</v>
      </c>
      <c r="Z541" s="293">
        <f>SUM(Z530:Z540)</f>
        <v>0</v>
      </c>
      <c r="AA541" s="293">
        <f t="shared" ref="AA541" si="503">SUM(AA530:AA540)</f>
        <v>0</v>
      </c>
      <c r="AB541" s="293">
        <f>SUM(AB530:AB540)</f>
        <v>0</v>
      </c>
      <c r="AC541" s="293">
        <f t="shared" ref="AC541:AD541" si="504">SUM(AC530:AC540)</f>
        <v>0</v>
      </c>
      <c r="AD541" s="294">
        <f t="shared" si="504"/>
        <v>0</v>
      </c>
      <c r="AE541" s="223"/>
      <c r="AG541" s="578" t="s">
        <v>36</v>
      </c>
      <c r="AH541" s="579"/>
      <c r="AI541" s="579"/>
      <c r="AJ541" s="579"/>
      <c r="AK541" s="579"/>
      <c r="AL541" s="579"/>
      <c r="AM541" s="579"/>
      <c r="AN541" s="579"/>
      <c r="AO541" s="579"/>
      <c r="AP541" s="306">
        <f t="shared" si="499"/>
        <v>0</v>
      </c>
      <c r="AQ541" s="275">
        <f>SUM(AQ530:AQ540)</f>
        <v>0</v>
      </c>
      <c r="AR541" s="275">
        <f t="shared" ref="AR541:AU541" si="505">SUM(AR530:AR540)</f>
        <v>0</v>
      </c>
      <c r="AS541" s="275">
        <f t="shared" si="505"/>
        <v>0</v>
      </c>
      <c r="AT541" s="275">
        <f t="shared" si="505"/>
        <v>0</v>
      </c>
      <c r="AU541" s="276">
        <f t="shared" si="505"/>
        <v>0</v>
      </c>
    </row>
    <row r="542" spans="1:134" s="358" customFormat="1" ht="3.75" customHeight="1" x14ac:dyDescent="0.35">
      <c r="B542" s="281"/>
      <c r="C542" s="284"/>
      <c r="D542" s="284"/>
      <c r="E542" s="284"/>
      <c r="F542" s="284"/>
      <c r="G542" s="284"/>
      <c r="H542" s="284"/>
      <c r="I542" s="284"/>
      <c r="J542" s="283"/>
      <c r="K542" s="283"/>
      <c r="L542" s="283"/>
      <c r="M542" s="246"/>
      <c r="N542" s="223"/>
      <c r="Q542" s="281"/>
      <c r="R542" s="284"/>
      <c r="S542" s="284"/>
      <c r="T542" s="284"/>
      <c r="U542" s="284"/>
      <c r="V542" s="284"/>
      <c r="W542" s="284"/>
      <c r="X542" s="284"/>
      <c r="Y542" s="304"/>
      <c r="Z542" s="283"/>
      <c r="AA542" s="283"/>
      <c r="AB542" s="283"/>
      <c r="AC542" s="246"/>
      <c r="AD542" s="246"/>
      <c r="AE542" s="223"/>
      <c r="AH542" s="281"/>
      <c r="AI542" s="284"/>
      <c r="AJ542" s="284"/>
      <c r="AK542" s="284"/>
      <c r="AL542" s="284"/>
      <c r="AM542" s="284"/>
      <c r="AN542" s="284"/>
      <c r="AO542" s="284"/>
      <c r="AP542" s="304"/>
      <c r="AQ542" s="283"/>
      <c r="AR542" s="283"/>
      <c r="AS542" s="283"/>
      <c r="AT542" s="246"/>
      <c r="AU542" s="246"/>
      <c r="AW542" s="357"/>
      <c r="AX542" s="357"/>
      <c r="AY542" s="357"/>
      <c r="AZ542" s="357"/>
      <c r="BA542" s="357"/>
      <c r="BB542" s="357"/>
      <c r="BC542" s="357"/>
      <c r="BD542" s="357"/>
      <c r="BE542" s="357"/>
      <c r="BF542" s="357"/>
      <c r="BG542" s="357"/>
      <c r="BH542" s="357"/>
      <c r="BI542" s="357"/>
      <c r="BJ542" s="357"/>
      <c r="BK542" s="357"/>
      <c r="BL542" s="357"/>
      <c r="BM542" s="357"/>
      <c r="BN542" s="357"/>
      <c r="BO542" s="357"/>
      <c r="BP542" s="357"/>
      <c r="BQ542" s="357"/>
      <c r="BR542" s="357"/>
      <c r="BS542" s="357"/>
      <c r="BT542" s="357"/>
      <c r="BU542" s="357"/>
      <c r="BV542" s="357"/>
      <c r="BW542" s="357"/>
      <c r="BX542" s="357"/>
      <c r="BY542" s="357"/>
      <c r="BZ542" s="357"/>
      <c r="CA542" s="357"/>
      <c r="CB542" s="357"/>
      <c r="CC542" s="357"/>
      <c r="CD542" s="357"/>
      <c r="CE542" s="357"/>
      <c r="CF542" s="357"/>
      <c r="CG542" s="357"/>
      <c r="CH542" s="357"/>
      <c r="CI542" s="357"/>
      <c r="CJ542" s="357"/>
      <c r="CK542" s="357"/>
      <c r="CL542" s="357"/>
      <c r="CM542" s="357"/>
      <c r="CN542" s="357"/>
      <c r="CO542" s="357"/>
      <c r="CP542" s="357"/>
      <c r="CQ542" s="357"/>
      <c r="CR542" s="357"/>
      <c r="CS542" s="357"/>
      <c r="CT542" s="357"/>
      <c r="CU542" s="357"/>
      <c r="CV542" s="357"/>
      <c r="CW542" s="357"/>
      <c r="CX542" s="357"/>
      <c r="CY542" s="357"/>
      <c r="CZ542" s="357"/>
      <c r="DA542" s="357"/>
      <c r="DB542" s="357"/>
      <c r="DC542" s="357"/>
      <c r="DD542" s="357"/>
      <c r="DE542" s="357"/>
      <c r="DF542" s="357"/>
      <c r="DG542" s="357"/>
      <c r="DH542" s="357"/>
      <c r="DI542" s="357"/>
      <c r="DJ542" s="357"/>
      <c r="DK542" s="357"/>
      <c r="DL542" s="357"/>
      <c r="DM542" s="357"/>
      <c r="DN542" s="357"/>
      <c r="DO542" s="357"/>
      <c r="DP542" s="357"/>
      <c r="DQ542" s="357"/>
      <c r="DR542" s="357"/>
      <c r="DS542" s="357"/>
      <c r="DT542" s="357"/>
      <c r="DU542" s="357"/>
      <c r="DV542" s="357"/>
      <c r="DW542" s="357"/>
      <c r="DX542" s="357"/>
      <c r="DY542" s="357"/>
      <c r="DZ542" s="357"/>
      <c r="EA542" s="357"/>
      <c r="EB542" s="357"/>
      <c r="EC542" s="357"/>
      <c r="ED542" s="357"/>
    </row>
    <row r="543" spans="1:134" ht="3.75" customHeight="1" thickBot="1" x14ac:dyDescent="0.4">
      <c r="A543" s="242"/>
      <c r="B543" s="242"/>
      <c r="C543" s="242"/>
      <c r="D543" s="242"/>
      <c r="E543" s="242"/>
      <c r="F543" s="242"/>
      <c r="G543" s="242"/>
      <c r="H543" s="242"/>
      <c r="I543" s="413"/>
      <c r="J543" s="246"/>
      <c r="K543" s="246"/>
      <c r="L543" s="246"/>
      <c r="M543" s="246"/>
      <c r="N543" s="223"/>
      <c r="P543" s="242"/>
      <c r="Q543" s="242"/>
      <c r="R543" s="242"/>
      <c r="S543" s="242"/>
      <c r="T543" s="242"/>
      <c r="U543" s="242"/>
      <c r="V543" s="242"/>
      <c r="W543" s="242"/>
      <c r="X543" s="413"/>
      <c r="Y543" s="246"/>
      <c r="Z543" s="246"/>
      <c r="AA543" s="246"/>
      <c r="AB543" s="246"/>
      <c r="AC543" s="246"/>
      <c r="AD543" s="246"/>
      <c r="AE543" s="223"/>
      <c r="AG543" s="242"/>
      <c r="AH543" s="242"/>
      <c r="AI543" s="242"/>
      <c r="AJ543" s="242"/>
      <c r="AK543" s="242"/>
      <c r="AL543" s="242"/>
      <c r="AM543" s="242"/>
      <c r="AN543" s="242"/>
      <c r="AO543" s="413"/>
      <c r="AP543" s="246"/>
      <c r="AQ543" s="246"/>
      <c r="AR543" s="246"/>
      <c r="AS543" s="246"/>
      <c r="AT543" s="246"/>
      <c r="AU543" s="246"/>
    </row>
    <row r="544" spans="1:134" x14ac:dyDescent="0.35">
      <c r="A544" s="544" t="s">
        <v>189</v>
      </c>
      <c r="B544" s="545"/>
      <c r="C544" s="545"/>
      <c r="D544" s="545"/>
      <c r="E544" s="545"/>
      <c r="F544" s="545"/>
      <c r="G544" s="545"/>
      <c r="H544" s="545"/>
      <c r="I544" s="545"/>
      <c r="J544" s="244">
        <f>SUM(J541, J527, J521, H514)</f>
        <v>0</v>
      </c>
      <c r="K544" s="244">
        <f>SUM(K541, K527, K521, K514)</f>
        <v>0</v>
      </c>
      <c r="L544" s="244">
        <f>SUM(L541, L527, L521, L514)</f>
        <v>0</v>
      </c>
      <c r="M544" s="245">
        <f>SUM(J544:L544)</f>
        <v>0</v>
      </c>
      <c r="N544" s="223"/>
      <c r="P544" s="544" t="s">
        <v>182</v>
      </c>
      <c r="Q544" s="545"/>
      <c r="R544" s="545"/>
      <c r="S544" s="545"/>
      <c r="T544" s="545"/>
      <c r="U544" s="545"/>
      <c r="V544" s="545"/>
      <c r="W544" s="545"/>
      <c r="X544" s="545"/>
      <c r="Y544" s="199">
        <f t="shared" ref="Y544:Y545" si="506">AU464</f>
        <v>0</v>
      </c>
      <c r="Z544" s="300">
        <f>SUM(Z541, Z527, Z521, X514)</f>
        <v>0</v>
      </c>
      <c r="AA544" s="300">
        <f>SUM(AA541, AA527, AA521, AA514)</f>
        <v>0</v>
      </c>
      <c r="AB544" s="300">
        <f>SUM(AB541, AB527, AB521, AB514, )</f>
        <v>0</v>
      </c>
      <c r="AC544" s="300">
        <f t="shared" ref="AC544" si="507">SUM(Z544:AB544)</f>
        <v>0</v>
      </c>
      <c r="AD544" s="301">
        <f>M544-AC544</f>
        <v>0</v>
      </c>
      <c r="AE544" s="246"/>
      <c r="AG544" s="544" t="s">
        <v>182</v>
      </c>
      <c r="AH544" s="545"/>
      <c r="AI544" s="545"/>
      <c r="AJ544" s="545"/>
      <c r="AK544" s="545"/>
      <c r="AL544" s="545"/>
      <c r="AM544" s="545"/>
      <c r="AN544" s="545"/>
      <c r="AO544" s="545"/>
      <c r="AP544" s="205">
        <f t="shared" ref="AP544:AP545" si="508">AU464</f>
        <v>0</v>
      </c>
      <c r="AQ544" s="286">
        <f>SUM(AQ541, AQ527, AQ521, AO514)</f>
        <v>0</v>
      </c>
      <c r="AR544" s="286">
        <f>SUM(AR541, AR527, AR521, AR514)</f>
        <v>0</v>
      </c>
      <c r="AS544" s="286">
        <f>SUM(AS541, AS527, AS521, AS514, )</f>
        <v>0</v>
      </c>
      <c r="AT544" s="286">
        <f t="shared" ref="AT544" si="509">SUM(AQ544:AS544)</f>
        <v>0</v>
      </c>
      <c r="AU544" s="287">
        <f>IF($S$553&lt;&gt;0, AC544+AP544-AT544, M544+AP544-AT544)</f>
        <v>0</v>
      </c>
      <c r="AV544" s="246"/>
    </row>
    <row r="545" spans="1:134" ht="16" thickBot="1" x14ac:dyDescent="0.4">
      <c r="A545" s="540" t="s">
        <v>183</v>
      </c>
      <c r="B545" s="541"/>
      <c r="C545" s="541"/>
      <c r="D545" s="541"/>
      <c r="E545" s="541"/>
      <c r="F545" s="541"/>
      <c r="G545" s="541"/>
      <c r="H545" s="541"/>
      <c r="I545" s="541"/>
      <c r="J545" s="593">
        <f>SUM(K541, L541, K527, L527, K521, L521, K514, L514)</f>
        <v>0</v>
      </c>
      <c r="K545" s="593"/>
      <c r="L545" s="593"/>
      <c r="M545" s="594"/>
      <c r="N545" s="223"/>
      <c r="P545" s="540" t="s">
        <v>183</v>
      </c>
      <c r="Q545" s="541"/>
      <c r="R545" s="541"/>
      <c r="S545" s="541"/>
      <c r="T545" s="541"/>
      <c r="U545" s="541"/>
      <c r="V545" s="541"/>
      <c r="W545" s="541"/>
      <c r="X545" s="541"/>
      <c r="Y545" s="200">
        <f t="shared" si="506"/>
        <v>0</v>
      </c>
      <c r="Z545" s="588">
        <f>SUM(AA541, AB541, AA527, AB527, AA521, AB521, AA514, AB514)</f>
        <v>0</v>
      </c>
      <c r="AA545" s="588"/>
      <c r="AB545" s="588"/>
      <c r="AC545" s="588"/>
      <c r="AD545" s="330">
        <f>M545-Z545</f>
        <v>0</v>
      </c>
      <c r="AE545" s="223"/>
      <c r="AG545" s="540" t="s">
        <v>183</v>
      </c>
      <c r="AH545" s="541"/>
      <c r="AI545" s="541"/>
      <c r="AJ545" s="541"/>
      <c r="AK545" s="541"/>
      <c r="AL545" s="541"/>
      <c r="AM545" s="541"/>
      <c r="AN545" s="541"/>
      <c r="AO545" s="541"/>
      <c r="AP545" s="306">
        <f t="shared" si="508"/>
        <v>0</v>
      </c>
      <c r="AQ545" s="539">
        <f>SUM(AR541, AS541, AR527, AS527, AR521, AS521, AR514, AS514)</f>
        <v>0</v>
      </c>
      <c r="AR545" s="539"/>
      <c r="AS545" s="539"/>
      <c r="AT545" s="539"/>
      <c r="AU545" s="276">
        <f>IF($S$553&lt;&gt;0, AC545+AP545-AQ545, M545+AP545-AQ545)</f>
        <v>0</v>
      </c>
    </row>
    <row r="546" spans="1:134" s="224" customFormat="1" ht="16" thickBot="1" x14ac:dyDescent="0.4">
      <c r="A546" s="358"/>
      <c r="B546" s="413"/>
      <c r="C546" s="413"/>
      <c r="D546" s="413"/>
      <c r="E546" s="413"/>
      <c r="F546" s="413"/>
      <c r="G546" s="413"/>
      <c r="H546" s="413"/>
      <c r="I546" s="413"/>
      <c r="J546" s="258"/>
      <c r="K546" s="258"/>
      <c r="L546" s="258"/>
      <c r="M546" s="358"/>
      <c r="N546" s="223"/>
      <c r="O546" s="357"/>
      <c r="P546" s="358"/>
      <c r="Q546" s="413"/>
      <c r="R546" s="413"/>
      <c r="S546" s="413"/>
      <c r="T546" s="413"/>
      <c r="U546" s="413"/>
      <c r="V546" s="413"/>
      <c r="W546" s="413"/>
      <c r="X546" s="413"/>
      <c r="Y546" s="258"/>
      <c r="Z546" s="258"/>
      <c r="AA546" s="258"/>
      <c r="AB546" s="358"/>
      <c r="AC546" s="358"/>
      <c r="AD546" s="358"/>
      <c r="AE546" s="223"/>
      <c r="AF546" s="357"/>
      <c r="AG546" s="358"/>
      <c r="AH546" s="413"/>
      <c r="AI546" s="413"/>
      <c r="AJ546" s="413"/>
      <c r="AK546" s="413"/>
      <c r="AL546" s="413"/>
      <c r="AM546" s="413"/>
      <c r="AN546" s="413"/>
      <c r="AO546" s="413"/>
      <c r="AP546" s="258"/>
      <c r="AQ546" s="258"/>
      <c r="AR546" s="258"/>
      <c r="AS546" s="358"/>
      <c r="AT546" s="358"/>
      <c r="AU546" s="358"/>
      <c r="AV546" s="357"/>
      <c r="AW546" s="357"/>
      <c r="AX546" s="357"/>
      <c r="AY546" s="357"/>
      <c r="AZ546" s="357"/>
      <c r="BA546" s="357"/>
      <c r="BB546" s="357"/>
      <c r="BC546" s="357"/>
      <c r="BD546" s="357"/>
      <c r="BE546" s="357"/>
      <c r="BF546" s="357"/>
      <c r="BG546" s="357"/>
      <c r="BH546" s="357"/>
      <c r="BI546" s="357"/>
      <c r="BJ546" s="357"/>
      <c r="BK546" s="357"/>
      <c r="BL546" s="357"/>
      <c r="BM546" s="357"/>
      <c r="BN546" s="357"/>
      <c r="BO546" s="357"/>
      <c r="BP546" s="357"/>
      <c r="BQ546" s="357"/>
      <c r="BR546" s="357"/>
      <c r="BS546" s="357"/>
      <c r="BT546" s="357"/>
      <c r="BU546" s="357"/>
      <c r="BV546" s="357"/>
      <c r="BW546" s="357"/>
      <c r="BX546" s="357"/>
      <c r="BY546" s="357"/>
      <c r="BZ546" s="357"/>
      <c r="CA546" s="357"/>
      <c r="CB546" s="357"/>
      <c r="CC546" s="357"/>
      <c r="CD546" s="357"/>
      <c r="CE546" s="357"/>
      <c r="CF546" s="357"/>
      <c r="CG546" s="357"/>
      <c r="CH546" s="357"/>
      <c r="CI546" s="357"/>
      <c r="CJ546" s="357"/>
      <c r="CK546" s="357"/>
      <c r="CL546" s="357"/>
      <c r="CM546" s="357"/>
      <c r="CN546" s="357"/>
      <c r="CO546" s="357"/>
      <c r="CP546" s="357"/>
      <c r="CQ546" s="357"/>
      <c r="CR546" s="357"/>
      <c r="CS546" s="357"/>
      <c r="CT546" s="357"/>
      <c r="CU546" s="357"/>
      <c r="CV546" s="357"/>
      <c r="CW546" s="357"/>
      <c r="CX546" s="357"/>
      <c r="CY546" s="357"/>
      <c r="CZ546" s="357"/>
      <c r="DA546" s="357"/>
      <c r="DB546" s="357"/>
      <c r="DC546" s="357"/>
      <c r="DD546" s="357"/>
      <c r="DE546" s="357"/>
      <c r="DF546" s="357"/>
      <c r="DG546" s="357"/>
      <c r="DH546" s="357"/>
      <c r="DI546" s="357"/>
      <c r="DJ546" s="357"/>
      <c r="DK546" s="357"/>
      <c r="DL546" s="357"/>
      <c r="DM546" s="357"/>
      <c r="DN546" s="357"/>
      <c r="DO546" s="357"/>
      <c r="DP546" s="357"/>
      <c r="DQ546" s="357"/>
      <c r="DR546" s="357"/>
      <c r="DS546" s="357"/>
      <c r="DT546" s="357"/>
      <c r="DU546" s="357"/>
      <c r="DV546" s="357"/>
      <c r="DW546" s="357"/>
      <c r="DX546" s="357"/>
      <c r="DY546" s="357"/>
      <c r="DZ546" s="357"/>
      <c r="EA546" s="357"/>
      <c r="EB546" s="357"/>
      <c r="EC546" s="357"/>
      <c r="ED546" s="357"/>
    </row>
    <row r="547" spans="1:134" s="242" customFormat="1" x14ac:dyDescent="0.35">
      <c r="A547" s="502" t="s">
        <v>100</v>
      </c>
      <c r="B547" s="503"/>
      <c r="C547" s="503"/>
      <c r="D547" s="503"/>
      <c r="E547" s="503"/>
      <c r="F547" s="503"/>
      <c r="G547" s="503"/>
      <c r="H547" s="503"/>
      <c r="I547" s="503"/>
      <c r="J547" s="425" t="s">
        <v>17</v>
      </c>
      <c r="K547" s="542" t="s">
        <v>4</v>
      </c>
      <c r="L547" s="542"/>
      <c r="M547" s="418" t="s">
        <v>49</v>
      </c>
      <c r="N547" s="261"/>
      <c r="P547" s="502" t="s">
        <v>100</v>
      </c>
      <c r="Q547" s="503"/>
      <c r="R547" s="503"/>
      <c r="S547" s="503"/>
      <c r="T547" s="503"/>
      <c r="U547" s="503"/>
      <c r="V547" s="503"/>
      <c r="W547" s="503"/>
      <c r="X547" s="503"/>
      <c r="Y547" s="414" t="s">
        <v>269</v>
      </c>
      <c r="Z547" s="425" t="s">
        <v>77</v>
      </c>
      <c r="AA547" s="542" t="s">
        <v>4</v>
      </c>
      <c r="AB547" s="542"/>
      <c r="AC547" s="414" t="s">
        <v>18</v>
      </c>
      <c r="AD547" s="268" t="s">
        <v>114</v>
      </c>
      <c r="AE547" s="261"/>
      <c r="AG547" s="502" t="s">
        <v>100</v>
      </c>
      <c r="AH547" s="503"/>
      <c r="AI547" s="503"/>
      <c r="AJ547" s="503"/>
      <c r="AK547" s="503"/>
      <c r="AL547" s="503"/>
      <c r="AM547" s="503"/>
      <c r="AN547" s="503"/>
      <c r="AO547" s="503"/>
      <c r="AP547" s="414" t="s">
        <v>269</v>
      </c>
      <c r="AQ547" s="425" t="s">
        <v>212</v>
      </c>
      <c r="AR547" s="542" t="s">
        <v>4</v>
      </c>
      <c r="AS547" s="542"/>
      <c r="AT547" s="414" t="s">
        <v>214</v>
      </c>
      <c r="AU547" s="268" t="s">
        <v>284</v>
      </c>
      <c r="AW547" s="357"/>
      <c r="AX547" s="357"/>
      <c r="AY547" s="357"/>
      <c r="AZ547" s="357"/>
      <c r="BA547" s="357"/>
      <c r="BB547" s="357"/>
      <c r="BC547" s="357"/>
      <c r="BD547" s="357"/>
      <c r="BE547" s="357"/>
      <c r="BF547" s="357"/>
      <c r="BG547" s="357"/>
      <c r="BH547" s="357"/>
      <c r="BI547" s="357"/>
      <c r="BJ547" s="357"/>
      <c r="BK547" s="357"/>
      <c r="BL547" s="357"/>
      <c r="BM547" s="357"/>
      <c r="BN547" s="357"/>
      <c r="BO547" s="357"/>
      <c r="BP547" s="357"/>
      <c r="BQ547" s="357"/>
      <c r="BR547" s="357"/>
      <c r="BS547" s="357"/>
      <c r="BT547" s="357"/>
      <c r="BU547" s="357"/>
      <c r="BV547" s="357"/>
      <c r="BW547" s="357"/>
      <c r="BX547" s="357"/>
      <c r="BY547" s="357"/>
      <c r="BZ547" s="357"/>
      <c r="CA547" s="357"/>
      <c r="CB547" s="357"/>
      <c r="CC547" s="357"/>
      <c r="CD547" s="357"/>
      <c r="CE547" s="357"/>
      <c r="CF547" s="357"/>
      <c r="CG547" s="357"/>
      <c r="CH547" s="357"/>
      <c r="CI547" s="357"/>
      <c r="CJ547" s="357"/>
      <c r="CK547" s="357"/>
      <c r="CL547" s="357"/>
      <c r="CM547" s="357"/>
      <c r="CN547" s="357"/>
      <c r="CO547" s="357"/>
      <c r="CP547" s="357"/>
      <c r="CQ547" s="357"/>
      <c r="CR547" s="357"/>
      <c r="CS547" s="357"/>
      <c r="CT547" s="357"/>
      <c r="CU547" s="357"/>
      <c r="CV547" s="357"/>
      <c r="CW547" s="357"/>
      <c r="CX547" s="357"/>
      <c r="CY547" s="357"/>
      <c r="CZ547" s="357"/>
      <c r="DA547" s="357"/>
      <c r="DB547" s="357"/>
      <c r="DC547" s="357"/>
      <c r="DD547" s="357"/>
      <c r="DE547" s="357"/>
      <c r="DF547" s="357"/>
      <c r="DG547" s="357"/>
      <c r="DH547" s="357"/>
      <c r="DI547" s="357"/>
      <c r="DJ547" s="357"/>
      <c r="DK547" s="357"/>
      <c r="DL547" s="357"/>
      <c r="DM547" s="357"/>
      <c r="DN547" s="357"/>
      <c r="DO547" s="357"/>
      <c r="DP547" s="357"/>
      <c r="DQ547" s="357"/>
      <c r="DR547" s="357"/>
      <c r="DS547" s="357"/>
      <c r="DT547" s="357"/>
      <c r="DU547" s="357"/>
      <c r="DV547" s="357"/>
      <c r="DW547" s="357"/>
      <c r="DX547" s="357"/>
      <c r="DY547" s="357"/>
      <c r="DZ547" s="357"/>
      <c r="EA547" s="357"/>
      <c r="EB547" s="357"/>
      <c r="EC547" s="357"/>
      <c r="ED547" s="357"/>
    </row>
    <row r="548" spans="1:134" ht="16" thickBot="1" x14ac:dyDescent="0.4">
      <c r="A548" s="540" t="s">
        <v>37</v>
      </c>
      <c r="B548" s="541"/>
      <c r="C548" s="541"/>
      <c r="D548" s="541"/>
      <c r="E548" s="541"/>
      <c r="F548" s="541"/>
      <c r="G548" s="541"/>
      <c r="H548" s="541"/>
      <c r="I548" s="541"/>
      <c r="J548" s="243">
        <f>(SUM(J541, J527, J521, H514))*'Cumulative Budget'!$G$36</f>
        <v>0</v>
      </c>
      <c r="K548" s="593">
        <f>(SUM(K541, L541, K527, L527, K521, L521, K514, L514))*'Cumulative Budget'!$G$36</f>
        <v>0</v>
      </c>
      <c r="L548" s="593"/>
      <c r="M548" s="237">
        <f t="shared" ref="M548" si="510">SUM(J548:L548)</f>
        <v>0</v>
      </c>
      <c r="N548" s="223"/>
      <c r="P548" s="540" t="s">
        <v>37</v>
      </c>
      <c r="Q548" s="541"/>
      <c r="R548" s="541"/>
      <c r="S548" s="541"/>
      <c r="T548" s="541"/>
      <c r="U548" s="541"/>
      <c r="V548" s="541"/>
      <c r="W548" s="541"/>
      <c r="X548" s="541"/>
      <c r="Y548" s="200">
        <f t="shared" ref="Y548" si="511">AU468</f>
        <v>0</v>
      </c>
      <c r="Z548" s="302">
        <f>(SUM(Z541, Z527, Z521, X514))*'Cumulative Budget'!$G$36</f>
        <v>0</v>
      </c>
      <c r="AA548" s="588">
        <f>(SUM(AA541, AB541, AA527, AB527, AA521, AB521, AA514, AB514))*'Cumulative Budget'!$G$36</f>
        <v>0</v>
      </c>
      <c r="AB548" s="588"/>
      <c r="AC548" s="293">
        <f t="shared" ref="AC548" si="512">SUM(Z548:AB548)</f>
        <v>0</v>
      </c>
      <c r="AD548" s="294">
        <f t="shared" ref="AD548" si="513">M548-AC548</f>
        <v>0</v>
      </c>
      <c r="AE548" s="223"/>
      <c r="AG548" s="540" t="s">
        <v>37</v>
      </c>
      <c r="AH548" s="541"/>
      <c r="AI548" s="541"/>
      <c r="AJ548" s="541"/>
      <c r="AK548" s="541"/>
      <c r="AL548" s="541"/>
      <c r="AM548" s="541"/>
      <c r="AN548" s="541"/>
      <c r="AO548" s="541"/>
      <c r="AP548" s="306">
        <f t="shared" ref="AP548:AP550" si="514">AU468</f>
        <v>0</v>
      </c>
      <c r="AQ548" s="443">
        <v>0</v>
      </c>
      <c r="AR548" s="563">
        <v>0</v>
      </c>
      <c r="AS548" s="563"/>
      <c r="AT548" s="275">
        <f>SUM(AQ548:AS548)</f>
        <v>0</v>
      </c>
      <c r="AU548" s="276">
        <f>IF($S$553&lt;&gt;0, AC548+AP548-AT548, M548+AP548-AT548)</f>
        <v>0</v>
      </c>
    </row>
    <row r="549" spans="1:134" s="358" customFormat="1" ht="16" thickBot="1" x14ac:dyDescent="0.4">
      <c r="A549" s="359" t="s">
        <v>99</v>
      </c>
      <c r="B549" s="359"/>
      <c r="J549" s="233"/>
      <c r="K549" s="233"/>
      <c r="L549" s="233"/>
      <c r="M549" s="233"/>
      <c r="N549" s="223"/>
      <c r="O549" s="357"/>
      <c r="P549" s="359" t="s">
        <v>99</v>
      </c>
      <c r="Q549" s="359"/>
      <c r="Z549" s="233"/>
      <c r="AA549" s="233"/>
      <c r="AB549" s="233"/>
      <c r="AC549" s="233"/>
      <c r="AD549" s="233"/>
      <c r="AE549" s="223"/>
      <c r="AG549" s="359" t="s">
        <v>99</v>
      </c>
      <c r="AH549" s="359"/>
      <c r="AQ549" s="233"/>
      <c r="AR549" s="233"/>
      <c r="AS549" s="233"/>
      <c r="AT549" s="233"/>
      <c r="AU549" s="233"/>
      <c r="AV549" s="357"/>
      <c r="AW549" s="357"/>
      <c r="AX549" s="357"/>
      <c r="AY549" s="357"/>
      <c r="AZ549" s="357"/>
      <c r="BA549" s="357"/>
      <c r="BB549" s="357"/>
      <c r="BC549" s="357"/>
      <c r="BD549" s="357"/>
      <c r="BE549" s="357"/>
      <c r="BF549" s="357"/>
      <c r="BG549" s="357"/>
      <c r="BH549" s="357"/>
      <c r="BI549" s="357"/>
      <c r="BJ549" s="357"/>
      <c r="BK549" s="357"/>
      <c r="BL549" s="357"/>
      <c r="BM549" s="357"/>
      <c r="BN549" s="357"/>
      <c r="BO549" s="357"/>
      <c r="BP549" s="357"/>
      <c r="BQ549" s="357"/>
      <c r="BR549" s="357"/>
      <c r="BS549" s="357"/>
      <c r="BT549" s="357"/>
      <c r="BU549" s="357"/>
      <c r="BV549" s="357"/>
      <c r="BW549" s="357"/>
      <c r="BX549" s="357"/>
      <c r="BY549" s="357"/>
      <c r="BZ549" s="357"/>
      <c r="CA549" s="357"/>
      <c r="CB549" s="357"/>
      <c r="CC549" s="357"/>
      <c r="CD549" s="357"/>
      <c r="CE549" s="357"/>
      <c r="CF549" s="357"/>
      <c r="CG549" s="357"/>
      <c r="CH549" s="357"/>
      <c r="CI549" s="357"/>
      <c r="CJ549" s="357"/>
      <c r="CK549" s="357"/>
      <c r="CL549" s="357"/>
      <c r="CM549" s="357"/>
      <c r="CN549" s="357"/>
      <c r="CO549" s="357"/>
      <c r="CP549" s="357"/>
      <c r="CQ549" s="357"/>
      <c r="CR549" s="357"/>
      <c r="CS549" s="357"/>
      <c r="CT549" s="357"/>
      <c r="CU549" s="357"/>
      <c r="CV549" s="357"/>
      <c r="CW549" s="357"/>
      <c r="CX549" s="357"/>
      <c r="CY549" s="357"/>
      <c r="CZ549" s="357"/>
      <c r="DA549" s="357"/>
      <c r="DB549" s="357"/>
      <c r="DC549" s="357"/>
      <c r="DD549" s="357"/>
      <c r="DE549" s="357"/>
      <c r="DF549" s="357"/>
      <c r="DG549" s="357"/>
      <c r="DH549" s="357"/>
      <c r="DI549" s="357"/>
      <c r="DJ549" s="357"/>
      <c r="DK549" s="357"/>
      <c r="DL549" s="357"/>
      <c r="DM549" s="357"/>
      <c r="DN549" s="357"/>
      <c r="DO549" s="357"/>
      <c r="DP549" s="357"/>
      <c r="DQ549" s="357"/>
      <c r="DR549" s="357"/>
      <c r="DS549" s="357"/>
      <c r="DT549" s="357"/>
      <c r="DU549" s="357"/>
      <c r="DV549" s="357"/>
      <c r="DW549" s="357"/>
      <c r="DX549" s="357"/>
      <c r="DY549" s="357"/>
      <c r="DZ549" s="357"/>
      <c r="EA549" s="357"/>
      <c r="EB549" s="357"/>
      <c r="EC549" s="357"/>
      <c r="ED549" s="357"/>
    </row>
    <row r="550" spans="1:134" s="331" customFormat="1" ht="16" thickBot="1" x14ac:dyDescent="0.4">
      <c r="A550" s="621" t="s">
        <v>101</v>
      </c>
      <c r="B550" s="622"/>
      <c r="C550" s="622"/>
      <c r="D550" s="622"/>
      <c r="E550" s="622"/>
      <c r="F550" s="622"/>
      <c r="G550" s="622"/>
      <c r="H550" s="622"/>
      <c r="I550" s="622"/>
      <c r="J550" s="239">
        <f xml:space="preserve"> SUM(J548, J541, J527, J521, H514)</f>
        <v>0</v>
      </c>
      <c r="K550" s="211">
        <f xml:space="preserve"> SUM(K548, K541, K527, K521, K514)</f>
        <v>0</v>
      </c>
      <c r="L550" s="239">
        <f xml:space="preserve"> SUM(L541, L527, L521, L514)</f>
        <v>0</v>
      </c>
      <c r="M550" s="240">
        <f>SUM(J550:L550)</f>
        <v>0</v>
      </c>
      <c r="N550" s="246"/>
      <c r="P550" s="589" t="s">
        <v>101</v>
      </c>
      <c r="Q550" s="590"/>
      <c r="R550" s="590"/>
      <c r="S550" s="590"/>
      <c r="T550" s="590"/>
      <c r="U550" s="590"/>
      <c r="V550" s="590"/>
      <c r="W550" s="590"/>
      <c r="X550" s="590"/>
      <c r="Y550" s="201">
        <f t="shared" ref="Y550" si="515">AU470</f>
        <v>0</v>
      </c>
      <c r="Z550" s="303">
        <f xml:space="preserve"> SUM(Z548, Z541, Z527, Z521, X514)</f>
        <v>0</v>
      </c>
      <c r="AA550" s="212">
        <f xml:space="preserve"> SUM(AA548, AA541, AA527, AA521, AA514)</f>
        <v>0</v>
      </c>
      <c r="AB550" s="303">
        <f xml:space="preserve"> SUM(AB541, AB527, AB521, AB514)</f>
        <v>0</v>
      </c>
      <c r="AC550" s="297">
        <f>SUM(Z550:AB550)</f>
        <v>0</v>
      </c>
      <c r="AD550" s="298">
        <f t="shared" ref="AD550" si="516">M550-AC550</f>
        <v>0</v>
      </c>
      <c r="AE550" s="246"/>
      <c r="AG550" s="564" t="s">
        <v>101</v>
      </c>
      <c r="AH550" s="565"/>
      <c r="AI550" s="565"/>
      <c r="AJ550" s="565"/>
      <c r="AK550" s="565"/>
      <c r="AL550" s="565"/>
      <c r="AM550" s="565"/>
      <c r="AN550" s="565"/>
      <c r="AO550" s="565"/>
      <c r="AP550" s="206">
        <f t="shared" si="514"/>
        <v>0</v>
      </c>
      <c r="AQ550" s="288">
        <f xml:space="preserve"> SUM(AQ548, AQ541, AQ527, AQ521, AO514)</f>
        <v>0</v>
      </c>
      <c r="AR550" s="213">
        <f xml:space="preserve"> SUM(AR548, AR541, AR527, AR521, AR514)</f>
        <v>0</v>
      </c>
      <c r="AS550" s="288">
        <f xml:space="preserve"> SUM(AS541, AS527, AS521, AS514)</f>
        <v>0</v>
      </c>
      <c r="AT550" s="279">
        <f>SUM(AQ550:AS550)</f>
        <v>0</v>
      </c>
      <c r="AU550" s="280">
        <f>IF($S$553&lt;&gt;0, AC550+AP550-AT550, M550+AP550-AT550)</f>
        <v>0</v>
      </c>
    </row>
    <row r="551" spans="1:134" x14ac:dyDescent="0.35">
      <c r="F551" s="357"/>
      <c r="G551" s="357"/>
      <c r="N551" s="223"/>
    </row>
    <row r="552" spans="1:134" ht="16" thickBot="1" x14ac:dyDescent="0.4">
      <c r="F552" s="357"/>
      <c r="G552" s="357"/>
      <c r="S552" s="270"/>
    </row>
    <row r="553" spans="1:134" x14ac:dyDescent="0.35">
      <c r="B553" s="576" t="s">
        <v>254</v>
      </c>
      <c r="C553" s="577"/>
      <c r="D553" s="264">
        <f>J550</f>
        <v>0</v>
      </c>
      <c r="F553" s="357"/>
      <c r="G553" s="357"/>
      <c r="O553" s="309"/>
      <c r="P553" s="645" t="s">
        <v>254</v>
      </c>
      <c r="Q553" s="646"/>
      <c r="R553" s="646"/>
      <c r="S553" s="202">
        <f>Z550</f>
        <v>0</v>
      </c>
      <c r="T553" s="646" t="s">
        <v>104</v>
      </c>
      <c r="U553" s="646"/>
      <c r="V553" s="160">
        <f>D553-S553</f>
        <v>0</v>
      </c>
      <c r="W553" s="430"/>
      <c r="X553" s="601"/>
      <c r="Y553" s="601"/>
      <c r="Z553" s="430"/>
      <c r="AA553" s="430"/>
      <c r="AG553" s="642" t="s">
        <v>191</v>
      </c>
      <c r="AH553" s="548"/>
      <c r="AI553" s="637">
        <f>AQ550</f>
        <v>0</v>
      </c>
      <c r="AJ553" s="637"/>
      <c r="AK553" s="548" t="s">
        <v>196</v>
      </c>
      <c r="AL553" s="548"/>
      <c r="AM553" s="287">
        <f>IF($S$73&lt;&gt;0, S553+'Year 1'!AM633-AI553, D553+'Year 1'!AM633-AI553)</f>
        <v>0</v>
      </c>
      <c r="AO553" s="315" t="s">
        <v>89</v>
      </c>
      <c r="AP553" s="556"/>
      <c r="AQ553" s="556"/>
      <c r="AR553" s="556" t="s">
        <v>90</v>
      </c>
      <c r="AS553" s="612"/>
    </row>
    <row r="554" spans="1:134" x14ac:dyDescent="0.35">
      <c r="B554" s="535" t="s">
        <v>255</v>
      </c>
      <c r="C554" s="536"/>
      <c r="D554" s="390">
        <f>K550</f>
        <v>0</v>
      </c>
      <c r="F554" s="357"/>
      <c r="G554" s="357"/>
      <c r="O554" s="309"/>
      <c r="P554" s="585" t="s">
        <v>255</v>
      </c>
      <c r="Q554" s="586"/>
      <c r="R554" s="586"/>
      <c r="S554" s="189">
        <f>AA550</f>
        <v>0</v>
      </c>
      <c r="T554" s="586" t="s">
        <v>105</v>
      </c>
      <c r="U554" s="586"/>
      <c r="V554" s="161">
        <f>D554-S554</f>
        <v>0</v>
      </c>
      <c r="W554" s="430"/>
      <c r="X554" s="604"/>
      <c r="Y554" s="604"/>
      <c r="Z554" s="604"/>
      <c r="AA554" s="604"/>
      <c r="AG554" s="555" t="s">
        <v>192</v>
      </c>
      <c r="AH554" s="550"/>
      <c r="AI554" s="606">
        <f>AR550</f>
        <v>0</v>
      </c>
      <c r="AJ554" s="606"/>
      <c r="AK554" s="550" t="s">
        <v>197</v>
      </c>
      <c r="AL554" s="550"/>
      <c r="AM554" s="278">
        <f>IF($S$73&lt;&gt;0, S554+'Year 1'!AM634-AI554, D554+'Year 1'!AM634-AI554)</f>
        <v>0</v>
      </c>
      <c r="AO554" s="314" t="s">
        <v>91</v>
      </c>
      <c r="AP554" s="532"/>
      <c r="AQ554" s="532"/>
      <c r="AR554" s="532"/>
      <c r="AS554" s="562"/>
    </row>
    <row r="555" spans="1:134" ht="16" thickBot="1" x14ac:dyDescent="0.4">
      <c r="B555" s="535" t="s">
        <v>226</v>
      </c>
      <c r="C555" s="536"/>
      <c r="D555" s="265">
        <f>L550</f>
        <v>0</v>
      </c>
      <c r="F555" s="357"/>
      <c r="G555" s="357"/>
      <c r="O555" s="309"/>
      <c r="P555" s="585" t="s">
        <v>226</v>
      </c>
      <c r="Q555" s="586"/>
      <c r="R555" s="586"/>
      <c r="S555" s="189">
        <f>AB550</f>
        <v>0</v>
      </c>
      <c r="T555" s="586" t="s">
        <v>106</v>
      </c>
      <c r="U555" s="586"/>
      <c r="V555" s="161">
        <f>D555-S555</f>
        <v>0</v>
      </c>
      <c r="W555" s="430"/>
      <c r="X555" s="601"/>
      <c r="Y555" s="601"/>
      <c r="Z555" s="430"/>
      <c r="AA555" s="430"/>
      <c r="AG555" s="555" t="s">
        <v>193</v>
      </c>
      <c r="AH555" s="550"/>
      <c r="AI555" s="606">
        <f>AS550</f>
        <v>0</v>
      </c>
      <c r="AJ555" s="606"/>
      <c r="AK555" s="550" t="s">
        <v>198</v>
      </c>
      <c r="AL555" s="550"/>
      <c r="AM555" s="278">
        <f>IF($S$73&lt;&gt;0, S555+'Year 1'!AM635-AI555, D555+'Year 1'!AM635-AI555)</f>
        <v>0</v>
      </c>
      <c r="AO555" s="318" t="s">
        <v>92</v>
      </c>
      <c r="AP555" s="557"/>
      <c r="AQ555" s="557"/>
      <c r="AR555" s="557" t="s">
        <v>90</v>
      </c>
      <c r="AS555" s="613"/>
    </row>
    <row r="556" spans="1:134" ht="16" thickBot="1" x14ac:dyDescent="0.4">
      <c r="B556" s="535" t="s">
        <v>256</v>
      </c>
      <c r="C556" s="536"/>
      <c r="D556" s="390">
        <f>K550+L550</f>
        <v>0</v>
      </c>
      <c r="F556" s="357"/>
      <c r="G556" s="357"/>
      <c r="O556" s="309"/>
      <c r="P556" s="585" t="s">
        <v>256</v>
      </c>
      <c r="Q556" s="586"/>
      <c r="R556" s="586"/>
      <c r="S556" s="189">
        <f>SUM(S554:S555)</f>
        <v>0</v>
      </c>
      <c r="T556" s="586" t="s">
        <v>107</v>
      </c>
      <c r="U556" s="586"/>
      <c r="V556" s="161">
        <f>D556-S556</f>
        <v>0</v>
      </c>
      <c r="W556" s="431"/>
      <c r="X556" s="431"/>
      <c r="Y556" s="431"/>
      <c r="Z556" s="431"/>
      <c r="AA556" s="431"/>
      <c r="AG556" s="555" t="s">
        <v>194</v>
      </c>
      <c r="AH556" s="550"/>
      <c r="AI556" s="606">
        <f>SUM(AI554:AI555)</f>
        <v>0</v>
      </c>
      <c r="AJ556" s="606"/>
      <c r="AK556" s="550" t="s">
        <v>200</v>
      </c>
      <c r="AL556" s="550"/>
      <c r="AM556" s="278">
        <f>IF($S$73&lt;&gt;0, S556+'Year 1'!AM636-AI556, D556+'Year 1'!AM636-AI556)</f>
        <v>0</v>
      </c>
      <c r="AO556" s="431"/>
      <c r="AP556" s="431"/>
      <c r="AQ556" s="431"/>
      <c r="AR556" s="431"/>
      <c r="AS556" s="431"/>
    </row>
    <row r="557" spans="1:134" ht="16" thickBot="1" x14ac:dyDescent="0.4">
      <c r="B557" s="535" t="s">
        <v>257</v>
      </c>
      <c r="C557" s="536"/>
      <c r="D557" s="265">
        <f>M550</f>
        <v>0</v>
      </c>
      <c r="F557" s="357"/>
      <c r="G557" s="357"/>
      <c r="O557" s="309"/>
      <c r="P557" s="585" t="s">
        <v>257</v>
      </c>
      <c r="Q557" s="586"/>
      <c r="R557" s="586"/>
      <c r="S557" s="189">
        <f>AC550</f>
        <v>0</v>
      </c>
      <c r="T557" s="580" t="s">
        <v>108</v>
      </c>
      <c r="U557" s="580"/>
      <c r="V557" s="196">
        <f>D557-S557</f>
        <v>0</v>
      </c>
      <c r="W557" s="602"/>
      <c r="X557" s="602"/>
      <c r="Y557" s="604"/>
      <c r="Z557" s="604"/>
      <c r="AA557" s="604"/>
      <c r="AB557" s="358"/>
      <c r="AC557" s="358"/>
      <c r="AD557" s="358"/>
      <c r="AG557" s="555" t="s">
        <v>285</v>
      </c>
      <c r="AH557" s="550"/>
      <c r="AI557" s="606">
        <f>AT550</f>
        <v>0</v>
      </c>
      <c r="AJ557" s="606"/>
      <c r="AK557" s="611" t="s">
        <v>286</v>
      </c>
      <c r="AL557" s="611"/>
      <c r="AM557" s="312">
        <f>IF($S$73&lt;&gt;0, S557+'Year 1'!AM637-AI557, D557+'Year 1'!AM637-AI557)</f>
        <v>0</v>
      </c>
      <c r="AO557" s="428" t="s">
        <v>93</v>
      </c>
      <c r="AP557" s="429"/>
      <c r="AQ557" s="630"/>
      <c r="AR557" s="630"/>
      <c r="AS557" s="631"/>
      <c r="AT557" s="358"/>
      <c r="AU557" s="358"/>
    </row>
    <row r="558" spans="1:134" x14ac:dyDescent="0.35">
      <c r="B558" s="535" t="s">
        <v>174</v>
      </c>
      <c r="C558" s="536"/>
      <c r="D558" s="324" t="e">
        <f>L550/K550</f>
        <v>#DIV/0!</v>
      </c>
      <c r="F558" s="357"/>
      <c r="G558" s="357"/>
      <c r="O558" s="309"/>
      <c r="P558" s="585" t="s">
        <v>174</v>
      </c>
      <c r="Q558" s="586"/>
      <c r="R558" s="586"/>
      <c r="S558" s="203" t="e">
        <f>S555/S554</f>
        <v>#DIV/0!</v>
      </c>
      <c r="T558" s="188"/>
      <c r="U558" s="188"/>
      <c r="V558" s="190"/>
      <c r="W558" s="358"/>
      <c r="X558" s="358"/>
      <c r="Y558" s="358"/>
      <c r="Z558" s="358"/>
      <c r="AA558" s="358"/>
      <c r="AG558" s="535" t="s">
        <v>208</v>
      </c>
      <c r="AH558" s="617"/>
      <c r="AI558" s="607" t="e">
        <f>AQ548/AQ550</f>
        <v>#DIV/0!</v>
      </c>
      <c r="AJ558" s="608"/>
      <c r="AK558" s="167"/>
      <c r="AL558" s="166"/>
      <c r="AM558" s="166"/>
      <c r="AO558" s="358"/>
      <c r="AP558" s="358"/>
      <c r="AQ558" s="358"/>
      <c r="AR558" s="358"/>
      <c r="AS558" s="358"/>
    </row>
    <row r="559" spans="1:134" ht="16" thickBot="1" x14ac:dyDescent="0.4">
      <c r="B559" s="537" t="s">
        <v>144</v>
      </c>
      <c r="C559" s="538"/>
      <c r="D559" s="266" t="e">
        <f>D562 &amp; D563 &amp; D564</f>
        <v>#DIV/0!</v>
      </c>
      <c r="F559" s="357"/>
      <c r="G559" s="357"/>
      <c r="O559" s="309"/>
      <c r="P559" s="638" t="s">
        <v>144</v>
      </c>
      <c r="Q559" s="580"/>
      <c r="R559" s="580"/>
      <c r="S559" s="204" t="e">
        <f>S562 &amp; S563 &amp; S564</f>
        <v>#DIV/0!</v>
      </c>
      <c r="T559" s="188"/>
      <c r="U559" s="188"/>
      <c r="V559" s="190"/>
      <c r="AG559" s="537" t="s">
        <v>209</v>
      </c>
      <c r="AH559" s="538"/>
      <c r="AI559" s="647" t="e">
        <f>AR548/(AR550+AS550)</f>
        <v>#DIV/0!</v>
      </c>
      <c r="AJ559" s="648"/>
    </row>
    <row r="560" spans="1:134" x14ac:dyDescent="0.35">
      <c r="F560" s="357"/>
      <c r="G560" s="357"/>
      <c r="S560" s="166"/>
    </row>
    <row r="561" spans="4:19" x14ac:dyDescent="0.35">
      <c r="F561" s="357"/>
      <c r="G561" s="357"/>
    </row>
    <row r="562" spans="4:19" x14ac:dyDescent="0.35">
      <c r="D562" s="357" t="e">
        <f>D553/D553</f>
        <v>#DIV/0!</v>
      </c>
      <c r="F562" s="357"/>
      <c r="G562" s="357"/>
      <c r="S562" s="357" t="e">
        <f>S553/S553</f>
        <v>#DIV/0!</v>
      </c>
    </row>
    <row r="563" spans="4:19" x14ac:dyDescent="0.35">
      <c r="D563" s="357" t="s">
        <v>145</v>
      </c>
      <c r="F563" s="357"/>
      <c r="G563" s="357"/>
      <c r="S563" s="357" t="s">
        <v>145</v>
      </c>
    </row>
    <row r="564" spans="4:19" x14ac:dyDescent="0.35">
      <c r="D564" s="225" t="e">
        <f>D556/D553</f>
        <v>#DIV/0!</v>
      </c>
      <c r="F564" s="357"/>
      <c r="G564" s="357"/>
      <c r="S564" s="225" t="e">
        <f>S556/S553</f>
        <v>#DIV/0!</v>
      </c>
    </row>
    <row r="565" spans="4:19" x14ac:dyDescent="0.35">
      <c r="F565" s="357"/>
      <c r="G565" s="357"/>
    </row>
    <row r="566" spans="4:19" x14ac:dyDescent="0.35">
      <c r="F566" s="357"/>
      <c r="G566" s="357"/>
    </row>
  </sheetData>
  <sheetProtection algorithmName="SHA-512" hashValue="gbnZ1tlBMR0LGlXdce/LDYszUGkGF+L9peHVEBf1+HI/lPkJgap5qiDdSfKv0K6iYyTAkjGjEHhcCE9lZQwDlQ==" saltValue="e2kQchtl2BgntkrsAMr4bA==" spinCount="100000" sheet="1" objects="1" scenarios="1" formatCells="0" formatColumns="0" formatRows="0" insertColumns="0"/>
  <mergeCells count="1857">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R377:X377"/>
    <mergeCell ref="AI377:AO377"/>
    <mergeCell ref="C378:I378"/>
    <mergeCell ref="R378:X378"/>
    <mergeCell ref="AI378:AO378"/>
    <mergeCell ref="C379:I379"/>
    <mergeCell ref="R379:X379"/>
    <mergeCell ref="AI379:AO379"/>
    <mergeCell ref="C376:I376"/>
    <mergeCell ref="R376:X376"/>
    <mergeCell ref="AI376:AO376"/>
    <mergeCell ref="C371:I371"/>
    <mergeCell ref="R371:X371"/>
    <mergeCell ref="AI371:AO371"/>
    <mergeCell ref="C372:I372"/>
    <mergeCell ref="R372:X372"/>
    <mergeCell ref="AI372:AO372"/>
    <mergeCell ref="C370:I370"/>
    <mergeCell ref="R370:X370"/>
    <mergeCell ref="AI370:AO370"/>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D9C5FC51-F1C2-4FDB-8877-E8AD5FDA202F}"/>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8013-F166-43B0-A9B8-07D53A1CC506}">
  <sheetPr>
    <tabColor theme="2"/>
  </sheetPr>
  <dimension ref="A1:ED566"/>
  <sheetViews>
    <sheetView zoomScale="50" zoomScaleNormal="50" workbookViewId="0">
      <selection activeCell="C11" sqref="C11:M11"/>
    </sheetView>
  </sheetViews>
  <sheetFormatPr defaultColWidth="8.54296875" defaultRowHeight="15.5" x14ac:dyDescent="0.35"/>
  <cols>
    <col min="1" max="1" width="5.1796875" style="357" customWidth="1"/>
    <col min="2" max="2" width="46.453125" style="357" bestFit="1" customWidth="1"/>
    <col min="3" max="3" width="13.1796875" style="357" customWidth="1"/>
    <col min="4" max="4" width="22.81640625" style="357" bestFit="1" customWidth="1"/>
    <col min="5" max="5" width="20.453125" style="357" bestFit="1" customWidth="1"/>
    <col min="6" max="7" width="22.1796875" style="224" bestFit="1" customWidth="1"/>
    <col min="8" max="8" width="22.81640625" style="357" bestFit="1" customWidth="1"/>
    <col min="9" max="9" width="22.1796875" style="357" bestFit="1" customWidth="1"/>
    <col min="10" max="10" width="24.81640625" style="357" bestFit="1" customWidth="1"/>
    <col min="11" max="11" width="22.81640625" style="357" bestFit="1" customWidth="1"/>
    <col min="12" max="12" width="22.1796875" style="357" bestFit="1" customWidth="1"/>
    <col min="13" max="13" width="22.81640625" style="357" bestFit="1" customWidth="1"/>
    <col min="14" max="14" width="5.81640625" style="358" customWidth="1"/>
    <col min="15" max="15" width="5.81640625" style="357" customWidth="1"/>
    <col min="16" max="16" width="4.81640625" style="357" customWidth="1"/>
    <col min="17" max="17" width="37.1796875" style="357" bestFit="1" customWidth="1"/>
    <col min="18" max="18" width="27.6328125" style="357" customWidth="1"/>
    <col min="19" max="19" width="22.81640625" style="357" bestFit="1" customWidth="1"/>
    <col min="20" max="20" width="23.1796875" style="357" customWidth="1"/>
    <col min="21" max="21" width="20.453125" style="357" bestFit="1" customWidth="1"/>
    <col min="22" max="23" width="22.1796875" style="357" bestFit="1" customWidth="1"/>
    <col min="24" max="24" width="22.81640625" style="357" bestFit="1" customWidth="1"/>
    <col min="25" max="25" width="22.1796875" style="357" bestFit="1" customWidth="1"/>
    <col min="26" max="26" width="24.81640625" style="357" customWidth="1"/>
    <col min="27" max="27" width="22.81640625" style="357" bestFit="1" customWidth="1"/>
    <col min="28" max="28" width="22.1796875" style="357" bestFit="1" customWidth="1"/>
    <col min="29" max="29" width="32.81640625" style="357" bestFit="1" customWidth="1"/>
    <col min="30" max="30" width="23.1796875" style="357" bestFit="1" customWidth="1"/>
    <col min="31" max="32" width="8.54296875" style="357"/>
    <col min="33" max="33" width="4.81640625" style="357" customWidth="1"/>
    <col min="34" max="34" width="37.1796875" style="357" bestFit="1" customWidth="1"/>
    <col min="35" max="35" width="39.81640625" style="357" customWidth="1"/>
    <col min="36" max="36" width="22.81640625" style="357" bestFit="1" customWidth="1"/>
    <col min="37" max="37" width="23.1796875" style="357" customWidth="1"/>
    <col min="38" max="38" width="20.453125" style="357" bestFit="1" customWidth="1"/>
    <col min="39" max="40" width="22.1796875" style="357" bestFit="1" customWidth="1"/>
    <col min="41" max="41" width="22.81640625" style="357" bestFit="1" customWidth="1"/>
    <col min="42" max="42" width="22.1796875" style="357" bestFit="1" customWidth="1"/>
    <col min="43" max="43" width="24.81640625" style="357" customWidth="1"/>
    <col min="44" max="44" width="22.81640625" style="357" bestFit="1" customWidth="1"/>
    <col min="45" max="45" width="22.1796875" style="357" bestFit="1" customWidth="1"/>
    <col min="46" max="46" width="32.81640625" style="357" bestFit="1" customWidth="1"/>
    <col min="47" max="47" width="23.1796875" style="357" bestFit="1" customWidth="1"/>
    <col min="48" max="48" width="9.453125" style="357" customWidth="1"/>
    <col min="49" max="16384" width="8.54296875" style="357"/>
  </cols>
  <sheetData>
    <row r="1" spans="1:64" ht="16" thickBot="1" x14ac:dyDescent="0.4">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row>
    <row r="2" spans="1:64" x14ac:dyDescent="0.35">
      <c r="A2" s="219"/>
      <c r="B2" s="544" t="s">
        <v>292</v>
      </c>
      <c r="C2" s="545"/>
      <c r="D2" s="545"/>
      <c r="E2" s="545"/>
      <c r="F2" s="545"/>
      <c r="G2" s="545"/>
      <c r="H2" s="545"/>
      <c r="I2" s="545"/>
      <c r="J2" s="545"/>
      <c r="K2" s="545"/>
      <c r="L2" s="632"/>
      <c r="M2" s="219"/>
      <c r="N2" s="219"/>
      <c r="O2" s="219"/>
      <c r="P2" s="219"/>
      <c r="Q2" s="544" t="s">
        <v>292</v>
      </c>
      <c r="R2" s="545"/>
      <c r="S2" s="545"/>
      <c r="T2" s="545"/>
      <c r="U2" s="545"/>
      <c r="V2" s="545"/>
      <c r="W2" s="545"/>
      <c r="X2" s="545"/>
      <c r="Y2" s="545"/>
      <c r="Z2" s="545"/>
      <c r="AA2" s="632"/>
      <c r="AB2" s="219"/>
      <c r="AC2" s="219"/>
      <c r="AD2" s="219"/>
      <c r="AE2" s="219"/>
      <c r="AF2" s="219"/>
      <c r="AG2" s="219"/>
      <c r="AH2" s="544" t="s">
        <v>292</v>
      </c>
      <c r="AI2" s="545"/>
      <c r="AJ2" s="545"/>
      <c r="AK2" s="545"/>
      <c r="AL2" s="545"/>
      <c r="AM2" s="545"/>
      <c r="AN2" s="545"/>
      <c r="AO2" s="545"/>
      <c r="AP2" s="545"/>
      <c r="AQ2" s="545"/>
      <c r="AR2" s="632"/>
      <c r="AS2" s="219"/>
      <c r="AT2" s="219"/>
      <c r="AU2" s="219"/>
      <c r="AV2" s="219"/>
      <c r="AW2" s="219"/>
      <c r="AX2" s="219"/>
      <c r="AY2" s="219"/>
      <c r="AZ2" s="219"/>
      <c r="BA2" s="219"/>
      <c r="BB2" s="219"/>
      <c r="BC2" s="219"/>
      <c r="BD2" s="219"/>
      <c r="BE2" s="219"/>
      <c r="BF2" s="219"/>
      <c r="BG2" s="219"/>
      <c r="BH2" s="219"/>
      <c r="BI2" s="219"/>
      <c r="BJ2" s="219"/>
      <c r="BK2" s="219"/>
      <c r="BL2" s="219"/>
    </row>
    <row r="3" spans="1:64" x14ac:dyDescent="0.35">
      <c r="A3" s="219"/>
      <c r="B3" s="415" t="s">
        <v>288</v>
      </c>
      <c r="C3" s="512"/>
      <c r="D3" s="512"/>
      <c r="E3" s="512"/>
      <c r="F3" s="512"/>
      <c r="G3" s="512"/>
      <c r="H3" s="512"/>
      <c r="I3" s="512"/>
      <c r="J3" s="512"/>
      <c r="K3" s="512"/>
      <c r="L3" s="527"/>
      <c r="M3" s="219"/>
      <c r="N3" s="219"/>
      <c r="O3" s="219"/>
      <c r="P3" s="219"/>
      <c r="Q3" s="415" t="s">
        <v>288</v>
      </c>
      <c r="R3" s="654">
        <f>$C$3</f>
        <v>0</v>
      </c>
      <c r="S3" s="654"/>
      <c r="T3" s="654"/>
      <c r="U3" s="654"/>
      <c r="V3" s="654"/>
      <c r="W3" s="654"/>
      <c r="X3" s="654"/>
      <c r="Y3" s="654"/>
      <c r="Z3" s="654"/>
      <c r="AA3" s="655"/>
      <c r="AB3" s="219"/>
      <c r="AC3" s="219"/>
      <c r="AD3" s="219"/>
      <c r="AE3" s="219"/>
      <c r="AF3" s="219"/>
      <c r="AG3" s="219"/>
      <c r="AH3" s="415" t="s">
        <v>288</v>
      </c>
      <c r="AI3" s="658">
        <f>$C$3</f>
        <v>0</v>
      </c>
      <c r="AJ3" s="658"/>
      <c r="AK3" s="658"/>
      <c r="AL3" s="658"/>
      <c r="AM3" s="658"/>
      <c r="AN3" s="658"/>
      <c r="AO3" s="658"/>
      <c r="AP3" s="658"/>
      <c r="AQ3" s="658"/>
      <c r="AR3" s="659"/>
      <c r="AS3" s="219"/>
      <c r="AT3" s="219"/>
      <c r="AU3" s="219"/>
      <c r="AV3" s="219"/>
      <c r="AW3" s="219"/>
      <c r="AX3" s="219"/>
      <c r="AY3" s="219"/>
      <c r="AZ3" s="219"/>
      <c r="BA3" s="219"/>
      <c r="BB3" s="219"/>
      <c r="BC3" s="219"/>
      <c r="BD3" s="219"/>
      <c r="BE3" s="219"/>
      <c r="BF3" s="219"/>
      <c r="BG3" s="219"/>
      <c r="BH3" s="219"/>
      <c r="BI3" s="219"/>
      <c r="BJ3" s="219"/>
      <c r="BK3" s="219"/>
      <c r="BL3" s="219"/>
    </row>
    <row r="4" spans="1:64" x14ac:dyDescent="0.35">
      <c r="A4" s="219"/>
      <c r="B4" s="415" t="s">
        <v>289</v>
      </c>
      <c r="C4" s="512"/>
      <c r="D4" s="512"/>
      <c r="E4" s="512"/>
      <c r="F4" s="512"/>
      <c r="G4" s="512"/>
      <c r="H4" s="512"/>
      <c r="I4" s="512"/>
      <c r="J4" s="512"/>
      <c r="K4" s="512"/>
      <c r="L4" s="527"/>
      <c r="M4" s="219"/>
      <c r="N4" s="219"/>
      <c r="O4" s="219"/>
      <c r="P4" s="219"/>
      <c r="Q4" s="415" t="s">
        <v>289</v>
      </c>
      <c r="R4" s="654">
        <f>$C$4</f>
        <v>0</v>
      </c>
      <c r="S4" s="654"/>
      <c r="T4" s="654"/>
      <c r="U4" s="654"/>
      <c r="V4" s="654"/>
      <c r="W4" s="654"/>
      <c r="X4" s="654"/>
      <c r="Y4" s="654"/>
      <c r="Z4" s="654"/>
      <c r="AA4" s="655"/>
      <c r="AB4" s="219"/>
      <c r="AC4" s="219"/>
      <c r="AD4" s="219"/>
      <c r="AE4" s="219"/>
      <c r="AF4" s="219"/>
      <c r="AG4" s="219"/>
      <c r="AH4" s="415" t="s">
        <v>289</v>
      </c>
      <c r="AI4" s="658">
        <f>$C$4</f>
        <v>0</v>
      </c>
      <c r="AJ4" s="658"/>
      <c r="AK4" s="658"/>
      <c r="AL4" s="658"/>
      <c r="AM4" s="658"/>
      <c r="AN4" s="658"/>
      <c r="AO4" s="658"/>
      <c r="AP4" s="658"/>
      <c r="AQ4" s="658"/>
      <c r="AR4" s="659"/>
      <c r="AS4" s="219"/>
      <c r="AT4" s="219"/>
      <c r="AU4" s="219"/>
      <c r="AV4" s="219"/>
      <c r="AW4" s="219"/>
      <c r="AX4" s="219"/>
      <c r="AY4" s="219"/>
      <c r="AZ4" s="219"/>
      <c r="BA4" s="219"/>
      <c r="BB4" s="219"/>
      <c r="BC4" s="219"/>
      <c r="BD4" s="219"/>
      <c r="BE4" s="219"/>
      <c r="BF4" s="219"/>
      <c r="BG4" s="219"/>
      <c r="BH4" s="219"/>
      <c r="BI4" s="219"/>
      <c r="BJ4" s="219"/>
      <c r="BK4" s="219"/>
      <c r="BL4" s="219"/>
    </row>
    <row r="5" spans="1:64" ht="16" thickBot="1" x14ac:dyDescent="0.4">
      <c r="A5" s="219"/>
      <c r="B5" s="410" t="s">
        <v>290</v>
      </c>
      <c r="C5" s="528"/>
      <c r="D5" s="528"/>
      <c r="E5" s="528"/>
      <c r="F5" s="528"/>
      <c r="G5" s="528"/>
      <c r="H5" s="528"/>
      <c r="I5" s="528"/>
      <c r="J5" s="528"/>
      <c r="K5" s="528"/>
      <c r="L5" s="529"/>
      <c r="M5" s="219"/>
      <c r="N5" s="219"/>
      <c r="O5" s="219"/>
      <c r="P5" s="219"/>
      <c r="Q5" s="410" t="s">
        <v>290</v>
      </c>
      <c r="R5" s="656">
        <f>$C$5</f>
        <v>0</v>
      </c>
      <c r="S5" s="656"/>
      <c r="T5" s="656"/>
      <c r="U5" s="656"/>
      <c r="V5" s="656"/>
      <c r="W5" s="656"/>
      <c r="X5" s="656"/>
      <c r="Y5" s="656"/>
      <c r="Z5" s="656"/>
      <c r="AA5" s="657"/>
      <c r="AB5" s="219"/>
      <c r="AC5" s="219"/>
      <c r="AD5" s="219"/>
      <c r="AE5" s="219"/>
      <c r="AF5" s="219"/>
      <c r="AG5" s="219"/>
      <c r="AH5" s="410" t="s">
        <v>290</v>
      </c>
      <c r="AI5" s="660">
        <f>$C$5</f>
        <v>0</v>
      </c>
      <c r="AJ5" s="660"/>
      <c r="AK5" s="660"/>
      <c r="AL5" s="660"/>
      <c r="AM5" s="660"/>
      <c r="AN5" s="660"/>
      <c r="AO5" s="660"/>
      <c r="AP5" s="660"/>
      <c r="AQ5" s="660"/>
      <c r="AR5" s="661"/>
      <c r="AS5" s="219"/>
      <c r="AT5" s="219"/>
      <c r="AU5" s="219"/>
      <c r="AV5" s="219"/>
      <c r="AW5" s="219"/>
      <c r="AX5" s="219"/>
      <c r="AY5" s="219"/>
      <c r="AZ5" s="219"/>
      <c r="BA5" s="219"/>
      <c r="BB5" s="219"/>
      <c r="BC5" s="219"/>
      <c r="BD5" s="219"/>
      <c r="BE5" s="219"/>
      <c r="BF5" s="219"/>
      <c r="BG5" s="219"/>
      <c r="BH5" s="219"/>
      <c r="BI5" s="219"/>
      <c r="BJ5" s="219"/>
      <c r="BK5" s="219"/>
      <c r="BL5" s="219"/>
    </row>
    <row r="6" spans="1:64" ht="16" thickBot="1" x14ac:dyDescent="0.4">
      <c r="A6" s="219"/>
      <c r="B6" s="219"/>
      <c r="C6" s="219"/>
      <c r="D6" s="219"/>
      <c r="E6" s="219"/>
      <c r="F6" s="357"/>
      <c r="G6" s="357"/>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row>
    <row r="7" spans="1:64" s="242" customFormat="1" x14ac:dyDescent="0.35">
      <c r="A7" s="519" t="s">
        <v>97</v>
      </c>
      <c r="B7" s="520"/>
      <c r="C7" s="520"/>
      <c r="D7" s="520"/>
      <c r="E7" s="520"/>
      <c r="F7" s="520"/>
      <c r="G7" s="520"/>
      <c r="H7" s="520"/>
      <c r="I7" s="520"/>
      <c r="J7" s="520"/>
      <c r="K7" s="520"/>
      <c r="L7" s="520"/>
      <c r="M7" s="521"/>
      <c r="N7" s="413"/>
      <c r="P7" s="573" t="s">
        <v>221</v>
      </c>
      <c r="Q7" s="574"/>
      <c r="R7" s="574"/>
      <c r="S7" s="574"/>
      <c r="T7" s="574"/>
      <c r="U7" s="574"/>
      <c r="V7" s="574"/>
      <c r="W7" s="574"/>
      <c r="X7" s="574"/>
      <c r="Y7" s="574"/>
      <c r="Z7" s="574"/>
      <c r="AA7" s="574"/>
      <c r="AB7" s="574"/>
      <c r="AC7" s="574"/>
      <c r="AD7" s="575"/>
      <c r="AG7" s="614" t="s">
        <v>102</v>
      </c>
      <c r="AH7" s="615"/>
      <c r="AI7" s="615"/>
      <c r="AJ7" s="615"/>
      <c r="AK7" s="615"/>
      <c r="AL7" s="615"/>
      <c r="AM7" s="615"/>
      <c r="AN7" s="615"/>
      <c r="AO7" s="615"/>
      <c r="AP7" s="615"/>
      <c r="AQ7" s="615"/>
      <c r="AR7" s="615"/>
      <c r="AS7" s="615"/>
      <c r="AT7" s="615"/>
      <c r="AU7" s="616"/>
    </row>
    <row r="8" spans="1:64" s="242" customFormat="1" x14ac:dyDescent="0.35">
      <c r="A8" s="522" t="s">
        <v>3</v>
      </c>
      <c r="B8" s="496"/>
      <c r="C8" s="496"/>
      <c r="D8" s="496"/>
      <c r="E8" s="496"/>
      <c r="F8" s="496"/>
      <c r="G8" s="496"/>
      <c r="H8" s="496"/>
      <c r="I8" s="496"/>
      <c r="J8" s="496"/>
      <c r="K8" s="496"/>
      <c r="L8" s="496"/>
      <c r="M8" s="523"/>
      <c r="N8" s="413"/>
      <c r="P8" s="522" t="s">
        <v>3</v>
      </c>
      <c r="Q8" s="496"/>
      <c r="R8" s="496"/>
      <c r="S8" s="496"/>
      <c r="T8" s="496"/>
      <c r="U8" s="496"/>
      <c r="V8" s="496"/>
      <c r="W8" s="496"/>
      <c r="X8" s="496"/>
      <c r="Y8" s="496"/>
      <c r="Z8" s="496"/>
      <c r="AA8" s="496"/>
      <c r="AB8" s="496"/>
      <c r="AC8" s="496"/>
      <c r="AD8" s="523"/>
      <c r="AG8" s="522" t="s">
        <v>3</v>
      </c>
      <c r="AH8" s="496"/>
      <c r="AI8" s="496"/>
      <c r="AJ8" s="496"/>
      <c r="AK8" s="496"/>
      <c r="AL8" s="496"/>
      <c r="AM8" s="496"/>
      <c r="AN8" s="496"/>
      <c r="AO8" s="496"/>
      <c r="AP8" s="496"/>
      <c r="AQ8" s="496"/>
      <c r="AR8" s="496"/>
      <c r="AS8" s="496"/>
      <c r="AT8" s="496"/>
      <c r="AU8" s="523"/>
    </row>
    <row r="9" spans="1:64" s="165" customFormat="1" x14ac:dyDescent="0.35">
      <c r="A9" s="495" t="s">
        <v>94</v>
      </c>
      <c r="B9" s="491"/>
      <c r="C9" s="524"/>
      <c r="D9" s="524"/>
      <c r="E9" s="524"/>
      <c r="F9" s="524"/>
      <c r="G9" s="409" t="s">
        <v>95</v>
      </c>
      <c r="H9" s="525"/>
      <c r="I9" s="525"/>
      <c r="J9" s="525"/>
      <c r="K9" s="525"/>
      <c r="L9" s="525"/>
      <c r="M9" s="526"/>
      <c r="N9" s="432"/>
      <c r="P9" s="495" t="s">
        <v>94</v>
      </c>
      <c r="Q9" s="491"/>
      <c r="R9" s="491"/>
      <c r="S9" s="525"/>
      <c r="T9" s="525"/>
      <c r="U9" s="525"/>
      <c r="V9" s="525"/>
      <c r="W9" s="409" t="s">
        <v>95</v>
      </c>
      <c r="X9" s="525"/>
      <c r="Y9" s="525"/>
      <c r="Z9" s="525"/>
      <c r="AA9" s="525"/>
      <c r="AB9" s="525"/>
      <c r="AC9" s="525"/>
      <c r="AD9" s="526"/>
      <c r="AG9" s="495" t="s">
        <v>94</v>
      </c>
      <c r="AH9" s="491"/>
      <c r="AI9" s="491"/>
      <c r="AJ9" s="525"/>
      <c r="AK9" s="525"/>
      <c r="AL9" s="525"/>
      <c r="AM9" s="525"/>
      <c r="AN9" s="409" t="s">
        <v>95</v>
      </c>
      <c r="AO9" s="525"/>
      <c r="AP9" s="525"/>
      <c r="AQ9" s="525"/>
      <c r="AR9" s="525"/>
      <c r="AS9" s="525"/>
      <c r="AT9" s="525"/>
      <c r="AU9" s="526"/>
    </row>
    <row r="10" spans="1:64" s="165" customFormat="1" x14ac:dyDescent="0.35">
      <c r="A10" s="495" t="s">
        <v>0</v>
      </c>
      <c r="B10" s="491"/>
      <c r="C10" s="512"/>
      <c r="D10" s="512"/>
      <c r="E10" s="512"/>
      <c r="F10" s="512"/>
      <c r="G10" s="512"/>
      <c r="H10" s="512"/>
      <c r="I10" s="512"/>
      <c r="J10" s="512"/>
      <c r="K10" s="512"/>
      <c r="L10" s="512"/>
      <c r="M10" s="527"/>
      <c r="N10" s="432"/>
      <c r="P10" s="495" t="s">
        <v>0</v>
      </c>
      <c r="Q10" s="491"/>
      <c r="R10" s="491"/>
      <c r="S10" s="512"/>
      <c r="T10" s="512"/>
      <c r="U10" s="512"/>
      <c r="V10" s="512"/>
      <c r="W10" s="512"/>
      <c r="X10" s="512"/>
      <c r="Y10" s="512"/>
      <c r="Z10" s="512"/>
      <c r="AA10" s="512"/>
      <c r="AB10" s="512"/>
      <c r="AC10" s="512"/>
      <c r="AD10" s="527"/>
      <c r="AG10" s="495" t="s">
        <v>0</v>
      </c>
      <c r="AH10" s="491"/>
      <c r="AI10" s="491"/>
      <c r="AJ10" s="512"/>
      <c r="AK10" s="512"/>
      <c r="AL10" s="512"/>
      <c r="AM10" s="512"/>
      <c r="AN10" s="512"/>
      <c r="AO10" s="512"/>
      <c r="AP10" s="512"/>
      <c r="AQ10" s="512"/>
      <c r="AR10" s="512"/>
      <c r="AS10" s="512"/>
      <c r="AT10" s="512"/>
      <c r="AU10" s="527"/>
    </row>
    <row r="11" spans="1:64" s="165" customFormat="1" x14ac:dyDescent="0.35">
      <c r="A11" s="495" t="s">
        <v>96</v>
      </c>
      <c r="B11" s="491"/>
      <c r="C11" s="512"/>
      <c r="D11" s="512"/>
      <c r="E11" s="512"/>
      <c r="F11" s="512"/>
      <c r="G11" s="512"/>
      <c r="H11" s="512"/>
      <c r="I11" s="512"/>
      <c r="J11" s="512"/>
      <c r="K11" s="512"/>
      <c r="L11" s="512"/>
      <c r="M11" s="527"/>
      <c r="N11" s="432"/>
      <c r="P11" s="495" t="s">
        <v>96</v>
      </c>
      <c r="Q11" s="491"/>
      <c r="R11" s="491"/>
      <c r="S11" s="512"/>
      <c r="T11" s="512"/>
      <c r="U11" s="512"/>
      <c r="V11" s="512"/>
      <c r="W11" s="512"/>
      <c r="X11" s="512"/>
      <c r="Y11" s="512"/>
      <c r="Z11" s="512"/>
      <c r="AA11" s="512"/>
      <c r="AB11" s="512"/>
      <c r="AC11" s="512"/>
      <c r="AD11" s="527"/>
      <c r="AG11" s="495" t="s">
        <v>96</v>
      </c>
      <c r="AH11" s="491"/>
      <c r="AI11" s="491"/>
      <c r="AJ11" s="512"/>
      <c r="AK11" s="512"/>
      <c r="AL11" s="512"/>
      <c r="AM11" s="512"/>
      <c r="AN11" s="512"/>
      <c r="AO11" s="512"/>
      <c r="AP11" s="512"/>
      <c r="AQ11" s="512"/>
      <c r="AR11" s="512"/>
      <c r="AS11" s="512"/>
      <c r="AT11" s="512"/>
      <c r="AU11" s="527"/>
    </row>
    <row r="12" spans="1:64" s="165" customFormat="1" ht="16" thickBot="1" x14ac:dyDescent="0.4">
      <c r="A12" s="516" t="s">
        <v>2</v>
      </c>
      <c r="B12" s="517"/>
      <c r="C12" s="528"/>
      <c r="D12" s="528"/>
      <c r="E12" s="528"/>
      <c r="F12" s="528"/>
      <c r="G12" s="528"/>
      <c r="H12" s="528"/>
      <c r="I12" s="528"/>
      <c r="J12" s="528"/>
      <c r="K12" s="528"/>
      <c r="L12" s="528"/>
      <c r="M12" s="529"/>
      <c r="N12" s="432"/>
      <c r="P12" s="516" t="s">
        <v>2</v>
      </c>
      <c r="Q12" s="517"/>
      <c r="R12" s="517"/>
      <c r="S12" s="528"/>
      <c r="T12" s="528"/>
      <c r="U12" s="528"/>
      <c r="V12" s="528"/>
      <c r="W12" s="528"/>
      <c r="X12" s="528"/>
      <c r="Y12" s="528"/>
      <c r="Z12" s="528"/>
      <c r="AA12" s="528"/>
      <c r="AB12" s="528"/>
      <c r="AC12" s="528"/>
      <c r="AD12" s="529"/>
      <c r="AG12" s="516" t="s">
        <v>2</v>
      </c>
      <c r="AH12" s="517"/>
      <c r="AI12" s="517"/>
      <c r="AJ12" s="528"/>
      <c r="AK12" s="528"/>
      <c r="AL12" s="528"/>
      <c r="AM12" s="528"/>
      <c r="AN12" s="528"/>
      <c r="AO12" s="528"/>
      <c r="AP12" s="528"/>
      <c r="AQ12" s="528"/>
      <c r="AR12" s="528"/>
      <c r="AS12" s="528"/>
      <c r="AT12" s="528"/>
      <c r="AU12" s="529"/>
    </row>
    <row r="13" spans="1:64" ht="16" thickBot="1" x14ac:dyDescent="0.4">
      <c r="F13" s="357"/>
      <c r="G13" s="357"/>
    </row>
    <row r="14" spans="1:64" x14ac:dyDescent="0.35">
      <c r="A14" s="502" t="s">
        <v>84</v>
      </c>
      <c r="B14" s="503"/>
      <c r="C14" s="503"/>
      <c r="D14" s="503"/>
      <c r="E14" s="503"/>
      <c r="F14" s="503"/>
      <c r="G14" s="503"/>
      <c r="H14" s="503"/>
      <c r="I14" s="503"/>
      <c r="J14" s="503"/>
      <c r="K14" s="503"/>
      <c r="L14" s="503"/>
      <c r="M14" s="518"/>
      <c r="P14" s="502" t="s">
        <v>84</v>
      </c>
      <c r="Q14" s="503"/>
      <c r="R14" s="503"/>
      <c r="S14" s="503"/>
      <c r="T14" s="503"/>
      <c r="U14" s="503"/>
      <c r="V14" s="503"/>
      <c r="W14" s="503"/>
      <c r="X14" s="503"/>
      <c r="Y14" s="503"/>
      <c r="Z14" s="503"/>
      <c r="AA14" s="503"/>
      <c r="AB14" s="503"/>
      <c r="AC14" s="503"/>
      <c r="AD14" s="518"/>
      <c r="AE14" s="358"/>
      <c r="AF14" s="358"/>
      <c r="AG14" s="502" t="s">
        <v>84</v>
      </c>
      <c r="AH14" s="503"/>
      <c r="AI14" s="503"/>
      <c r="AJ14" s="503"/>
      <c r="AK14" s="503"/>
      <c r="AL14" s="503"/>
      <c r="AM14" s="503"/>
      <c r="AN14" s="503"/>
      <c r="AO14" s="503"/>
      <c r="AP14" s="503"/>
      <c r="AQ14" s="503"/>
      <c r="AR14" s="503"/>
      <c r="AS14" s="503"/>
      <c r="AT14" s="503"/>
      <c r="AU14" s="518"/>
    </row>
    <row r="15" spans="1:64" s="242" customFormat="1" x14ac:dyDescent="0.35">
      <c r="A15" s="419"/>
      <c r="B15" s="412" t="s">
        <v>85</v>
      </c>
      <c r="C15" s="496" t="s">
        <v>13</v>
      </c>
      <c r="D15" s="496"/>
      <c r="E15" s="424" t="s">
        <v>14</v>
      </c>
      <c r="F15" s="361" t="s">
        <v>171</v>
      </c>
      <c r="G15" s="412" t="s">
        <v>68</v>
      </c>
      <c r="H15" s="422" t="s">
        <v>151</v>
      </c>
      <c r="I15" s="412" t="s">
        <v>80</v>
      </c>
      <c r="J15" s="412" t="s">
        <v>81</v>
      </c>
      <c r="K15" s="422" t="s">
        <v>82</v>
      </c>
      <c r="L15" s="412" t="s">
        <v>150</v>
      </c>
      <c r="M15" s="259" t="s">
        <v>18</v>
      </c>
      <c r="N15" s="413"/>
      <c r="P15" s="522" t="s">
        <v>85</v>
      </c>
      <c r="Q15" s="496"/>
      <c r="R15" s="496"/>
      <c r="S15" s="496" t="s">
        <v>13</v>
      </c>
      <c r="T15" s="496"/>
      <c r="U15" s="424" t="s">
        <v>14</v>
      </c>
      <c r="V15" s="424" t="s">
        <v>171</v>
      </c>
      <c r="W15" s="424" t="s">
        <v>68</v>
      </c>
      <c r="X15" s="260" t="s">
        <v>151</v>
      </c>
      <c r="Y15" s="424" t="s">
        <v>80</v>
      </c>
      <c r="Z15" s="424" t="s">
        <v>81</v>
      </c>
      <c r="AA15" s="260" t="s">
        <v>82</v>
      </c>
      <c r="AB15" s="424" t="s">
        <v>150</v>
      </c>
      <c r="AC15" s="260" t="s">
        <v>18</v>
      </c>
      <c r="AD15" s="267" t="s">
        <v>114</v>
      </c>
      <c r="AE15" s="413"/>
      <c r="AF15" s="413"/>
      <c r="AG15" s="522" t="s">
        <v>85</v>
      </c>
      <c r="AH15" s="496"/>
      <c r="AI15" s="496"/>
      <c r="AJ15" s="496" t="s">
        <v>13</v>
      </c>
      <c r="AK15" s="496"/>
      <c r="AL15" s="424" t="s">
        <v>14</v>
      </c>
      <c r="AM15" s="424" t="s">
        <v>171</v>
      </c>
      <c r="AN15" s="424" t="s">
        <v>68</v>
      </c>
      <c r="AO15" s="260" t="s">
        <v>151</v>
      </c>
      <c r="AP15" s="424" t="s">
        <v>80</v>
      </c>
      <c r="AQ15" s="424" t="s">
        <v>81</v>
      </c>
      <c r="AR15" s="260" t="s">
        <v>82</v>
      </c>
      <c r="AS15" s="424" t="s">
        <v>150</v>
      </c>
      <c r="AT15" s="260" t="s">
        <v>213</v>
      </c>
      <c r="AU15" s="267" t="s">
        <v>110</v>
      </c>
    </row>
    <row r="16" spans="1:64" x14ac:dyDescent="0.35">
      <c r="A16" s="415">
        <v>1</v>
      </c>
      <c r="B16" s="420"/>
      <c r="C16" s="491"/>
      <c r="D16" s="491"/>
      <c r="E16" s="409"/>
      <c r="F16" s="234">
        <v>0</v>
      </c>
      <c r="G16" s="234">
        <v>0</v>
      </c>
      <c r="H16" s="235">
        <f>SUM(F16:G16)</f>
        <v>0</v>
      </c>
      <c r="I16" s="234">
        <v>0</v>
      </c>
      <c r="J16" s="234">
        <v>0</v>
      </c>
      <c r="K16" s="235">
        <f>SUM(I16:J16)</f>
        <v>0</v>
      </c>
      <c r="L16" s="234">
        <v>0</v>
      </c>
      <c r="M16" s="236">
        <f>SUM(H16, K16, L16)</f>
        <v>0</v>
      </c>
      <c r="N16" s="222"/>
      <c r="P16" s="191">
        <v>1</v>
      </c>
      <c r="Q16" s="617"/>
      <c r="R16" s="617"/>
      <c r="S16" s="491"/>
      <c r="T16" s="491"/>
      <c r="U16" s="409"/>
      <c r="V16" s="234">
        <v>0</v>
      </c>
      <c r="W16" s="234">
        <v>0</v>
      </c>
      <c r="X16" s="295">
        <f>SUM(V16:W16)</f>
        <v>0</v>
      </c>
      <c r="Y16" s="234">
        <v>0</v>
      </c>
      <c r="Z16" s="234">
        <v>0</v>
      </c>
      <c r="AA16" s="295">
        <f>SUM(Y16:Z16)</f>
        <v>0</v>
      </c>
      <c r="AB16" s="234">
        <v>0</v>
      </c>
      <c r="AC16" s="295">
        <f>SUM(X16, AA16, AB16)</f>
        <v>0</v>
      </c>
      <c r="AD16" s="296">
        <f>M16-AC16</f>
        <v>0</v>
      </c>
      <c r="AE16" s="222"/>
      <c r="AF16" s="222"/>
      <c r="AG16" s="191">
        <v>1</v>
      </c>
      <c r="AH16" s="617"/>
      <c r="AI16" s="617"/>
      <c r="AJ16" s="491"/>
      <c r="AK16" s="491"/>
      <c r="AL16" s="409"/>
      <c r="AM16" s="234">
        <v>0</v>
      </c>
      <c r="AN16" s="234">
        <v>0</v>
      </c>
      <c r="AO16" s="277">
        <f>SUM(AM16:AN16)</f>
        <v>0</v>
      </c>
      <c r="AP16" s="234">
        <v>0</v>
      </c>
      <c r="AQ16" s="234">
        <v>0</v>
      </c>
      <c r="AR16" s="277">
        <f>SUM(AP16:AQ16)</f>
        <v>0</v>
      </c>
      <c r="AS16" s="234">
        <v>0</v>
      </c>
      <c r="AT16" s="277">
        <f>SUM(AO16, AR16, AS16)</f>
        <v>0</v>
      </c>
      <c r="AU16" s="278">
        <f>IF($S$73&lt;&gt;0, AC16-AT16, M16-AT16)</f>
        <v>0</v>
      </c>
    </row>
    <row r="17" spans="1:48" x14ac:dyDescent="0.35">
      <c r="A17" s="415">
        <v>2</v>
      </c>
      <c r="B17" s="420"/>
      <c r="C17" s="491"/>
      <c r="D17" s="491"/>
      <c r="E17" s="409"/>
      <c r="F17" s="234">
        <v>0</v>
      </c>
      <c r="G17" s="234">
        <v>0</v>
      </c>
      <c r="H17" s="235">
        <f t="shared" ref="H17:H22" si="0">SUM(F17:G17)</f>
        <v>0</v>
      </c>
      <c r="I17" s="234">
        <v>0</v>
      </c>
      <c r="J17" s="234">
        <v>0</v>
      </c>
      <c r="K17" s="235">
        <f t="shared" ref="K17:K22" si="1">SUM(I17:J17)</f>
        <v>0</v>
      </c>
      <c r="L17" s="234">
        <v>0</v>
      </c>
      <c r="M17" s="236">
        <f t="shared" ref="M17:M22" si="2">SUM(H17, K17, L17)</f>
        <v>0</v>
      </c>
      <c r="N17" s="222"/>
      <c r="P17" s="191">
        <v>2</v>
      </c>
      <c r="Q17" s="617"/>
      <c r="R17" s="617"/>
      <c r="S17" s="491"/>
      <c r="T17" s="491"/>
      <c r="U17" s="409"/>
      <c r="V17" s="234">
        <v>0</v>
      </c>
      <c r="W17" s="234">
        <v>0</v>
      </c>
      <c r="X17" s="295">
        <f t="shared" ref="X17:X22" si="3">SUM(V17:W17)</f>
        <v>0</v>
      </c>
      <c r="Y17" s="234">
        <v>0</v>
      </c>
      <c r="Z17" s="234">
        <v>0</v>
      </c>
      <c r="AA17" s="295">
        <f t="shared" ref="AA17:AA22" si="4">SUM(Y17:Z17)</f>
        <v>0</v>
      </c>
      <c r="AB17" s="234">
        <v>0</v>
      </c>
      <c r="AC17" s="295">
        <f t="shared" ref="AC17:AC22" si="5">SUM(X17, AA17, AB17)</f>
        <v>0</v>
      </c>
      <c r="AD17" s="296">
        <f>M17-AC17</f>
        <v>0</v>
      </c>
      <c r="AE17" s="222"/>
      <c r="AF17" s="222"/>
      <c r="AG17" s="191">
        <v>2</v>
      </c>
      <c r="AH17" s="617"/>
      <c r="AI17" s="617"/>
      <c r="AJ17" s="491"/>
      <c r="AK17" s="491"/>
      <c r="AL17" s="409"/>
      <c r="AM17" s="234">
        <v>0</v>
      </c>
      <c r="AN17" s="234">
        <v>0</v>
      </c>
      <c r="AO17" s="277">
        <f t="shared" ref="AO17:AO22" si="6">SUM(AM17:AN17)</f>
        <v>0</v>
      </c>
      <c r="AP17" s="234">
        <v>0</v>
      </c>
      <c r="AQ17" s="234">
        <v>0</v>
      </c>
      <c r="AR17" s="277">
        <f t="shared" ref="AR17:AR22" si="7">SUM(AP17:AQ17)</f>
        <v>0</v>
      </c>
      <c r="AS17" s="234">
        <v>0</v>
      </c>
      <c r="AT17" s="277">
        <f t="shared" ref="AT17:AT22" si="8">SUM(AO17, AR17, AS17)</f>
        <v>0</v>
      </c>
      <c r="AU17" s="278">
        <f t="shared" ref="AU17:AU23" si="9">IF($S$73&lt;&gt;0, AC17-AT17, M17-AT17)</f>
        <v>0</v>
      </c>
    </row>
    <row r="18" spans="1:48" x14ac:dyDescent="0.35">
      <c r="A18" s="415">
        <v>3</v>
      </c>
      <c r="B18" s="420"/>
      <c r="C18" s="491"/>
      <c r="D18" s="491"/>
      <c r="E18" s="409"/>
      <c r="F18" s="234">
        <v>0</v>
      </c>
      <c r="G18" s="234">
        <v>0</v>
      </c>
      <c r="H18" s="235">
        <f t="shared" si="0"/>
        <v>0</v>
      </c>
      <c r="I18" s="234">
        <v>0</v>
      </c>
      <c r="J18" s="234">
        <v>0</v>
      </c>
      <c r="K18" s="235">
        <f t="shared" si="1"/>
        <v>0</v>
      </c>
      <c r="L18" s="234">
        <v>0</v>
      </c>
      <c r="M18" s="236">
        <f>SUM(H18, K18, L18)</f>
        <v>0</v>
      </c>
      <c r="N18" s="222"/>
      <c r="P18" s="191">
        <v>3</v>
      </c>
      <c r="Q18" s="617"/>
      <c r="R18" s="617"/>
      <c r="S18" s="491"/>
      <c r="T18" s="491"/>
      <c r="U18" s="409"/>
      <c r="V18" s="234">
        <v>0</v>
      </c>
      <c r="W18" s="234">
        <v>0</v>
      </c>
      <c r="X18" s="295">
        <f t="shared" si="3"/>
        <v>0</v>
      </c>
      <c r="Y18" s="234">
        <v>0</v>
      </c>
      <c r="Z18" s="234">
        <v>0</v>
      </c>
      <c r="AA18" s="295">
        <f t="shared" si="4"/>
        <v>0</v>
      </c>
      <c r="AB18" s="234">
        <v>0</v>
      </c>
      <c r="AC18" s="295">
        <f t="shared" si="5"/>
        <v>0</v>
      </c>
      <c r="AD18" s="296">
        <f>M18-AC18</f>
        <v>0</v>
      </c>
      <c r="AE18" s="222"/>
      <c r="AF18" s="222"/>
      <c r="AG18" s="191">
        <v>3</v>
      </c>
      <c r="AH18" s="617"/>
      <c r="AI18" s="617"/>
      <c r="AJ18" s="491"/>
      <c r="AK18" s="491"/>
      <c r="AL18" s="409"/>
      <c r="AM18" s="234">
        <v>0</v>
      </c>
      <c r="AN18" s="234">
        <v>0</v>
      </c>
      <c r="AO18" s="277">
        <f t="shared" si="6"/>
        <v>0</v>
      </c>
      <c r="AP18" s="234">
        <v>0</v>
      </c>
      <c r="AQ18" s="234">
        <v>0</v>
      </c>
      <c r="AR18" s="277">
        <f t="shared" si="7"/>
        <v>0</v>
      </c>
      <c r="AS18" s="234">
        <v>0</v>
      </c>
      <c r="AT18" s="277">
        <f t="shared" si="8"/>
        <v>0</v>
      </c>
      <c r="AU18" s="278">
        <f t="shared" si="9"/>
        <v>0</v>
      </c>
    </row>
    <row r="19" spans="1:48" x14ac:dyDescent="0.35">
      <c r="A19" s="415">
        <v>4</v>
      </c>
      <c r="B19" s="420"/>
      <c r="C19" s="491"/>
      <c r="D19" s="491"/>
      <c r="E19" s="409"/>
      <c r="F19" s="234">
        <v>0</v>
      </c>
      <c r="G19" s="234">
        <v>0</v>
      </c>
      <c r="H19" s="235">
        <f>SUM(F19:G19)</f>
        <v>0</v>
      </c>
      <c r="I19" s="234">
        <v>0</v>
      </c>
      <c r="J19" s="234">
        <v>0</v>
      </c>
      <c r="K19" s="235">
        <f>SUM(I19:J19)</f>
        <v>0</v>
      </c>
      <c r="L19" s="234">
        <v>0</v>
      </c>
      <c r="M19" s="236">
        <f>SUM(H19, K19, L19)</f>
        <v>0</v>
      </c>
      <c r="N19" s="222"/>
      <c r="P19" s="191">
        <v>4</v>
      </c>
      <c r="Q19" s="617"/>
      <c r="R19" s="617"/>
      <c r="S19" s="491"/>
      <c r="T19" s="491"/>
      <c r="U19" s="409"/>
      <c r="V19" s="234">
        <v>0</v>
      </c>
      <c r="W19" s="234">
        <v>0</v>
      </c>
      <c r="X19" s="295">
        <f t="shared" si="3"/>
        <v>0</v>
      </c>
      <c r="Y19" s="234">
        <v>0</v>
      </c>
      <c r="Z19" s="234">
        <v>0</v>
      </c>
      <c r="AA19" s="295">
        <f t="shared" si="4"/>
        <v>0</v>
      </c>
      <c r="AB19" s="234">
        <v>0</v>
      </c>
      <c r="AC19" s="295">
        <f t="shared" si="5"/>
        <v>0</v>
      </c>
      <c r="AD19" s="296">
        <f>M19-AC19</f>
        <v>0</v>
      </c>
      <c r="AE19" s="222"/>
      <c r="AF19" s="222"/>
      <c r="AG19" s="191">
        <v>4</v>
      </c>
      <c r="AH19" s="617"/>
      <c r="AI19" s="617"/>
      <c r="AJ19" s="491"/>
      <c r="AK19" s="491"/>
      <c r="AL19" s="409"/>
      <c r="AM19" s="234">
        <v>0</v>
      </c>
      <c r="AN19" s="234">
        <v>0</v>
      </c>
      <c r="AO19" s="277">
        <f t="shared" si="6"/>
        <v>0</v>
      </c>
      <c r="AP19" s="234">
        <v>0</v>
      </c>
      <c r="AQ19" s="234">
        <v>0</v>
      </c>
      <c r="AR19" s="277">
        <f t="shared" si="7"/>
        <v>0</v>
      </c>
      <c r="AS19" s="234">
        <v>0</v>
      </c>
      <c r="AT19" s="277">
        <f t="shared" si="8"/>
        <v>0</v>
      </c>
      <c r="AU19" s="278">
        <f t="shared" si="9"/>
        <v>0</v>
      </c>
    </row>
    <row r="20" spans="1:48" x14ac:dyDescent="0.35">
      <c r="A20" s="415">
        <v>5</v>
      </c>
      <c r="B20" s="420"/>
      <c r="C20" s="491"/>
      <c r="D20" s="491"/>
      <c r="E20" s="409"/>
      <c r="F20" s="234">
        <v>0</v>
      </c>
      <c r="G20" s="234">
        <v>0</v>
      </c>
      <c r="H20" s="235">
        <f t="shared" si="0"/>
        <v>0</v>
      </c>
      <c r="I20" s="234">
        <v>0</v>
      </c>
      <c r="J20" s="234">
        <v>0</v>
      </c>
      <c r="K20" s="235">
        <f t="shared" si="1"/>
        <v>0</v>
      </c>
      <c r="L20" s="234">
        <v>0</v>
      </c>
      <c r="M20" s="236">
        <f t="shared" si="2"/>
        <v>0</v>
      </c>
      <c r="N20" s="222"/>
      <c r="P20" s="191">
        <v>5</v>
      </c>
      <c r="Q20" s="617"/>
      <c r="R20" s="617"/>
      <c r="S20" s="491"/>
      <c r="T20" s="491"/>
      <c r="U20" s="409"/>
      <c r="V20" s="234">
        <v>0</v>
      </c>
      <c r="W20" s="234">
        <v>0</v>
      </c>
      <c r="X20" s="295">
        <f t="shared" si="3"/>
        <v>0</v>
      </c>
      <c r="Y20" s="234">
        <v>0</v>
      </c>
      <c r="Z20" s="234">
        <v>0</v>
      </c>
      <c r="AA20" s="295">
        <f t="shared" si="4"/>
        <v>0</v>
      </c>
      <c r="AB20" s="234">
        <v>0</v>
      </c>
      <c r="AC20" s="295">
        <f t="shared" si="5"/>
        <v>0</v>
      </c>
      <c r="AD20" s="296">
        <f t="shared" ref="AD20:AD24" si="10">M20-AC20</f>
        <v>0</v>
      </c>
      <c r="AE20" s="222"/>
      <c r="AF20" s="222"/>
      <c r="AG20" s="191">
        <v>5</v>
      </c>
      <c r="AH20" s="617"/>
      <c r="AI20" s="617"/>
      <c r="AJ20" s="491"/>
      <c r="AK20" s="491"/>
      <c r="AL20" s="409"/>
      <c r="AM20" s="234">
        <v>0</v>
      </c>
      <c r="AN20" s="234">
        <v>0</v>
      </c>
      <c r="AO20" s="277">
        <f t="shared" si="6"/>
        <v>0</v>
      </c>
      <c r="AP20" s="234">
        <v>0</v>
      </c>
      <c r="AQ20" s="234">
        <v>0</v>
      </c>
      <c r="AR20" s="277">
        <f t="shared" si="7"/>
        <v>0</v>
      </c>
      <c r="AS20" s="234">
        <v>0</v>
      </c>
      <c r="AT20" s="277">
        <f t="shared" si="8"/>
        <v>0</v>
      </c>
      <c r="AU20" s="278">
        <f t="shared" si="9"/>
        <v>0</v>
      </c>
    </row>
    <row r="21" spans="1:48" x14ac:dyDescent="0.35">
      <c r="A21" s="415">
        <v>6</v>
      </c>
      <c r="B21" s="420"/>
      <c r="C21" s="491"/>
      <c r="D21" s="491"/>
      <c r="E21" s="409"/>
      <c r="F21" s="234">
        <v>0</v>
      </c>
      <c r="G21" s="234">
        <v>0</v>
      </c>
      <c r="H21" s="235">
        <f t="shared" si="0"/>
        <v>0</v>
      </c>
      <c r="I21" s="234">
        <v>0</v>
      </c>
      <c r="J21" s="234">
        <v>0</v>
      </c>
      <c r="K21" s="235">
        <f t="shared" si="1"/>
        <v>0</v>
      </c>
      <c r="L21" s="234">
        <v>0</v>
      </c>
      <c r="M21" s="236">
        <f t="shared" si="2"/>
        <v>0</v>
      </c>
      <c r="N21" s="222"/>
      <c r="P21" s="191">
        <v>6</v>
      </c>
      <c r="Q21" s="617"/>
      <c r="R21" s="617"/>
      <c r="S21" s="491"/>
      <c r="T21" s="491"/>
      <c r="U21" s="409"/>
      <c r="V21" s="234">
        <v>0</v>
      </c>
      <c r="W21" s="234">
        <v>0</v>
      </c>
      <c r="X21" s="295">
        <f t="shared" si="3"/>
        <v>0</v>
      </c>
      <c r="Y21" s="234">
        <v>0</v>
      </c>
      <c r="Z21" s="234">
        <v>0</v>
      </c>
      <c r="AA21" s="295">
        <f t="shared" si="4"/>
        <v>0</v>
      </c>
      <c r="AB21" s="234">
        <v>0</v>
      </c>
      <c r="AC21" s="295">
        <f t="shared" si="5"/>
        <v>0</v>
      </c>
      <c r="AD21" s="296">
        <f t="shared" si="10"/>
        <v>0</v>
      </c>
      <c r="AE21" s="222"/>
      <c r="AF21" s="222"/>
      <c r="AG21" s="191">
        <v>6</v>
      </c>
      <c r="AH21" s="617"/>
      <c r="AI21" s="617"/>
      <c r="AJ21" s="491"/>
      <c r="AK21" s="491"/>
      <c r="AL21" s="409"/>
      <c r="AM21" s="234">
        <v>0</v>
      </c>
      <c r="AN21" s="234">
        <v>0</v>
      </c>
      <c r="AO21" s="277">
        <f t="shared" si="6"/>
        <v>0</v>
      </c>
      <c r="AP21" s="234">
        <v>0</v>
      </c>
      <c r="AQ21" s="234">
        <v>0</v>
      </c>
      <c r="AR21" s="277">
        <f t="shared" si="7"/>
        <v>0</v>
      </c>
      <c r="AS21" s="234">
        <v>0</v>
      </c>
      <c r="AT21" s="277">
        <f t="shared" si="8"/>
        <v>0</v>
      </c>
      <c r="AU21" s="278">
        <f t="shared" si="9"/>
        <v>0</v>
      </c>
    </row>
    <row r="22" spans="1:48" x14ac:dyDescent="0.35">
      <c r="A22" s="620" t="s">
        <v>180</v>
      </c>
      <c r="B22" s="617"/>
      <c r="C22" s="532">
        <v>0</v>
      </c>
      <c r="D22" s="532"/>
      <c r="E22" s="409"/>
      <c r="F22" s="234">
        <v>0</v>
      </c>
      <c r="G22" s="234">
        <v>0</v>
      </c>
      <c r="H22" s="235">
        <f t="shared" si="0"/>
        <v>0</v>
      </c>
      <c r="I22" s="234">
        <v>0</v>
      </c>
      <c r="J22" s="234">
        <v>0</v>
      </c>
      <c r="K22" s="235">
        <f t="shared" si="1"/>
        <v>0</v>
      </c>
      <c r="L22" s="234">
        <v>0</v>
      </c>
      <c r="M22" s="236">
        <f t="shared" si="2"/>
        <v>0</v>
      </c>
      <c r="N22" s="222"/>
      <c r="P22" s="570" t="s">
        <v>180</v>
      </c>
      <c r="Q22" s="571"/>
      <c r="R22" s="571"/>
      <c r="S22" s="532">
        <v>0</v>
      </c>
      <c r="T22" s="532"/>
      <c r="U22" s="409"/>
      <c r="V22" s="234">
        <v>0</v>
      </c>
      <c r="W22" s="234">
        <v>0</v>
      </c>
      <c r="X22" s="295">
        <f t="shared" si="3"/>
        <v>0</v>
      </c>
      <c r="Y22" s="234">
        <v>0</v>
      </c>
      <c r="Z22" s="234">
        <v>0</v>
      </c>
      <c r="AA22" s="295">
        <f t="shared" si="4"/>
        <v>0</v>
      </c>
      <c r="AB22" s="234">
        <v>0</v>
      </c>
      <c r="AC22" s="295">
        <f t="shared" si="5"/>
        <v>0</v>
      </c>
      <c r="AD22" s="296">
        <f t="shared" si="10"/>
        <v>0</v>
      </c>
      <c r="AE22" s="222"/>
      <c r="AF22" s="222"/>
      <c r="AG22" s="570" t="s">
        <v>180</v>
      </c>
      <c r="AH22" s="571"/>
      <c r="AI22" s="571"/>
      <c r="AJ22" s="532">
        <v>0</v>
      </c>
      <c r="AK22" s="532"/>
      <c r="AL22" s="409"/>
      <c r="AM22" s="234">
        <v>0</v>
      </c>
      <c r="AN22" s="234">
        <v>0</v>
      </c>
      <c r="AO22" s="277">
        <f t="shared" si="6"/>
        <v>0</v>
      </c>
      <c r="AP22" s="234">
        <v>0</v>
      </c>
      <c r="AQ22" s="234">
        <v>0</v>
      </c>
      <c r="AR22" s="277">
        <f t="shared" si="7"/>
        <v>0</v>
      </c>
      <c r="AS22" s="234">
        <v>0</v>
      </c>
      <c r="AT22" s="277">
        <f t="shared" si="8"/>
        <v>0</v>
      </c>
      <c r="AU22" s="278">
        <f t="shared" si="9"/>
        <v>0</v>
      </c>
    </row>
    <row r="23" spans="1:48" ht="16" thickBot="1" x14ac:dyDescent="0.4">
      <c r="A23" s="509" t="s">
        <v>206</v>
      </c>
      <c r="B23" s="510"/>
      <c r="C23" s="497">
        <f>COUNTA(B16:B21)+C22</f>
        <v>0</v>
      </c>
      <c r="D23" s="497"/>
      <c r="E23" s="411"/>
      <c r="F23" s="250">
        <f>SUM(F16:F22)</f>
        <v>0</v>
      </c>
      <c r="G23" s="250">
        <f>SUM(G16:G22)</f>
        <v>0</v>
      </c>
      <c r="H23" s="250">
        <f t="shared" ref="H23:L23" si="11">SUM(H16:H22)</f>
        <v>0</v>
      </c>
      <c r="I23" s="250">
        <f>SUM(I16:I22)</f>
        <v>0</v>
      </c>
      <c r="J23" s="250">
        <f>SUM(J16:J22)</f>
        <v>0</v>
      </c>
      <c r="K23" s="250">
        <f t="shared" si="11"/>
        <v>0</v>
      </c>
      <c r="L23" s="250">
        <f t="shared" si="11"/>
        <v>0</v>
      </c>
      <c r="M23" s="237">
        <f>SUM(M16:M22)</f>
        <v>0</v>
      </c>
      <c r="N23" s="222"/>
      <c r="P23" s="566" t="s">
        <v>206</v>
      </c>
      <c r="Q23" s="567"/>
      <c r="R23" s="567"/>
      <c r="S23" s="498">
        <f>COUNTA(Q16:Q21)+S22</f>
        <v>0</v>
      </c>
      <c r="T23" s="498"/>
      <c r="U23" s="411"/>
      <c r="V23" s="293">
        <f>SUM(V16:V22)</f>
        <v>0</v>
      </c>
      <c r="W23" s="293">
        <f>SUM(W16:W22)</f>
        <v>0</v>
      </c>
      <c r="X23" s="293">
        <f t="shared" ref="X23:AA23" si="12">SUM(X16:X22)</f>
        <v>0</v>
      </c>
      <c r="Y23" s="293">
        <f t="shared" si="12"/>
        <v>0</v>
      </c>
      <c r="Z23" s="293">
        <f t="shared" si="12"/>
        <v>0</v>
      </c>
      <c r="AA23" s="293">
        <f t="shared" si="12"/>
        <v>0</v>
      </c>
      <c r="AB23" s="293">
        <f>SUM(AB16:AB22)</f>
        <v>0</v>
      </c>
      <c r="AC23" s="293">
        <f>SUM(AC16:AC22)</f>
        <v>0</v>
      </c>
      <c r="AD23" s="294">
        <f>SUM(AD16:AD22)</f>
        <v>0</v>
      </c>
      <c r="AE23" s="222"/>
      <c r="AF23" s="222"/>
      <c r="AG23" s="566" t="s">
        <v>206</v>
      </c>
      <c r="AH23" s="567"/>
      <c r="AI23" s="567"/>
      <c r="AJ23" s="543">
        <f>COUNTA(AH16:AH21)+AJ22</f>
        <v>0</v>
      </c>
      <c r="AK23" s="543"/>
      <c r="AL23" s="411"/>
      <c r="AM23" s="275">
        <f>SUM(AM16:AM22)</f>
        <v>0</v>
      </c>
      <c r="AN23" s="275">
        <f>SUM(AN16:AN22)</f>
        <v>0</v>
      </c>
      <c r="AO23" s="275">
        <f t="shared" ref="AO23:AS23" si="13">SUM(AO16:AO22)</f>
        <v>0</v>
      </c>
      <c r="AP23" s="275">
        <f t="shared" si="13"/>
        <v>0</v>
      </c>
      <c r="AQ23" s="275">
        <f t="shared" si="13"/>
        <v>0</v>
      </c>
      <c r="AR23" s="275">
        <f t="shared" si="13"/>
        <v>0</v>
      </c>
      <c r="AS23" s="275">
        <f t="shared" si="13"/>
        <v>0</v>
      </c>
      <c r="AT23" s="275">
        <f>SUM(AT16:AT22)</f>
        <v>0</v>
      </c>
      <c r="AU23" s="276">
        <f t="shared" si="9"/>
        <v>0</v>
      </c>
      <c r="AV23" s="358"/>
    </row>
    <row r="24" spans="1:48" ht="3.75" customHeight="1" thickBot="1" x14ac:dyDescent="0.4">
      <c r="F24" s="357"/>
      <c r="G24" s="357"/>
      <c r="AD24" s="246">
        <f t="shared" si="10"/>
        <v>0</v>
      </c>
      <c r="AE24" s="358"/>
      <c r="AF24" s="358"/>
    </row>
    <row r="25" spans="1:48" x14ac:dyDescent="0.35">
      <c r="A25" s="502" t="s">
        <v>186</v>
      </c>
      <c r="B25" s="503"/>
      <c r="C25" s="503"/>
      <c r="D25" s="503"/>
      <c r="E25" s="503"/>
      <c r="F25" s="503"/>
      <c r="G25" s="503"/>
      <c r="H25" s="503"/>
      <c r="I25" s="503"/>
      <c r="J25" s="503"/>
      <c r="K25" s="503"/>
      <c r="L25" s="503"/>
      <c r="M25" s="518"/>
      <c r="P25" s="502" t="s">
        <v>186</v>
      </c>
      <c r="Q25" s="503"/>
      <c r="R25" s="503"/>
      <c r="S25" s="503"/>
      <c r="T25" s="503"/>
      <c r="U25" s="503"/>
      <c r="V25" s="503"/>
      <c r="W25" s="503"/>
      <c r="X25" s="503"/>
      <c r="Y25" s="503"/>
      <c r="Z25" s="503"/>
      <c r="AA25" s="503"/>
      <c r="AB25" s="503"/>
      <c r="AC25" s="503"/>
      <c r="AD25" s="418"/>
      <c r="AE25" s="358"/>
      <c r="AF25" s="358"/>
      <c r="AG25" s="502" t="s">
        <v>186</v>
      </c>
      <c r="AH25" s="503"/>
      <c r="AI25" s="503"/>
      <c r="AJ25" s="503"/>
      <c r="AK25" s="503"/>
      <c r="AL25" s="503"/>
      <c r="AM25" s="503"/>
      <c r="AN25" s="503"/>
      <c r="AO25" s="503"/>
      <c r="AP25" s="503"/>
      <c r="AQ25" s="503"/>
      <c r="AR25" s="503"/>
      <c r="AS25" s="503"/>
      <c r="AT25" s="503"/>
      <c r="AU25" s="418"/>
    </row>
    <row r="26" spans="1:48" s="242" customFormat="1" ht="31.5" customHeight="1" x14ac:dyDescent="0.35">
      <c r="A26" s="534" t="s">
        <v>188</v>
      </c>
      <c r="B26" s="533"/>
      <c r="C26" s="533" t="s">
        <v>13</v>
      </c>
      <c r="D26" s="533"/>
      <c r="E26" s="424" t="s">
        <v>14</v>
      </c>
      <c r="F26" s="412" t="s">
        <v>171</v>
      </c>
      <c r="G26" s="412" t="s">
        <v>68</v>
      </c>
      <c r="H26" s="422" t="s">
        <v>151</v>
      </c>
      <c r="I26" s="412" t="s">
        <v>80</v>
      </c>
      <c r="J26" s="412" t="s">
        <v>81</v>
      </c>
      <c r="K26" s="422" t="s">
        <v>82</v>
      </c>
      <c r="L26" s="412" t="s">
        <v>150</v>
      </c>
      <c r="M26" s="259" t="s">
        <v>18</v>
      </c>
      <c r="N26" s="413"/>
      <c r="P26" s="534" t="s">
        <v>188</v>
      </c>
      <c r="Q26" s="533"/>
      <c r="R26" s="533"/>
      <c r="S26" s="533" t="s">
        <v>13</v>
      </c>
      <c r="T26" s="533"/>
      <c r="U26" s="424" t="s">
        <v>14</v>
      </c>
      <c r="V26" s="424" t="s">
        <v>171</v>
      </c>
      <c r="W26" s="424" t="s">
        <v>68</v>
      </c>
      <c r="X26" s="260" t="s">
        <v>151</v>
      </c>
      <c r="Y26" s="424" t="s">
        <v>80</v>
      </c>
      <c r="Z26" s="424" t="s">
        <v>81</v>
      </c>
      <c r="AA26" s="260" t="s">
        <v>82</v>
      </c>
      <c r="AB26" s="424" t="s">
        <v>150</v>
      </c>
      <c r="AC26" s="260" t="s">
        <v>18</v>
      </c>
      <c r="AD26" s="267" t="s">
        <v>114</v>
      </c>
      <c r="AE26" s="413"/>
      <c r="AF26" s="413"/>
      <c r="AG26" s="534" t="s">
        <v>188</v>
      </c>
      <c r="AH26" s="533"/>
      <c r="AI26" s="533"/>
      <c r="AJ26" s="533" t="s">
        <v>13</v>
      </c>
      <c r="AK26" s="533"/>
      <c r="AL26" s="424" t="s">
        <v>14</v>
      </c>
      <c r="AM26" s="424" t="s">
        <v>171</v>
      </c>
      <c r="AN26" s="424" t="s">
        <v>68</v>
      </c>
      <c r="AO26" s="260" t="s">
        <v>151</v>
      </c>
      <c r="AP26" s="424" t="s">
        <v>80</v>
      </c>
      <c r="AQ26" s="424" t="s">
        <v>81</v>
      </c>
      <c r="AR26" s="260" t="s">
        <v>82</v>
      </c>
      <c r="AS26" s="424" t="s">
        <v>150</v>
      </c>
      <c r="AT26" s="260" t="s">
        <v>213</v>
      </c>
      <c r="AU26" s="267" t="s">
        <v>110</v>
      </c>
    </row>
    <row r="27" spans="1:48" x14ac:dyDescent="0.35">
      <c r="A27" s="495">
        <v>0</v>
      </c>
      <c r="B27" s="491"/>
      <c r="C27" s="496" t="s">
        <v>19</v>
      </c>
      <c r="D27" s="496"/>
      <c r="E27" s="409"/>
      <c r="F27" s="234">
        <v>0</v>
      </c>
      <c r="G27" s="234">
        <v>0</v>
      </c>
      <c r="H27" s="235">
        <f>SUM(F27:G27)</f>
        <v>0</v>
      </c>
      <c r="I27" s="234">
        <v>0</v>
      </c>
      <c r="J27" s="234">
        <v>0</v>
      </c>
      <c r="K27" s="235">
        <f>SUM(I27:J27)</f>
        <v>0</v>
      </c>
      <c r="L27" s="234">
        <v>0</v>
      </c>
      <c r="M27" s="236">
        <f>SUM(H27, K27, L27)</f>
        <v>0</v>
      </c>
      <c r="N27" s="223"/>
      <c r="P27" s="495">
        <v>0</v>
      </c>
      <c r="Q27" s="491"/>
      <c r="R27" s="491"/>
      <c r="S27" s="496" t="s">
        <v>19</v>
      </c>
      <c r="T27" s="496"/>
      <c r="U27" s="423"/>
      <c r="V27" s="234">
        <v>0</v>
      </c>
      <c r="W27" s="234">
        <v>0</v>
      </c>
      <c r="X27" s="295">
        <f>SUM(V27:W27)</f>
        <v>0</v>
      </c>
      <c r="Y27" s="234">
        <v>0</v>
      </c>
      <c r="Z27" s="234">
        <v>0</v>
      </c>
      <c r="AA27" s="295">
        <f>SUM(Y27:Z27)</f>
        <v>0</v>
      </c>
      <c r="AB27" s="234">
        <v>0</v>
      </c>
      <c r="AC27" s="295">
        <f>SUM(X27, AA27, AB27)</f>
        <v>0</v>
      </c>
      <c r="AD27" s="296">
        <f>M27-AC27</f>
        <v>0</v>
      </c>
      <c r="AE27" s="223"/>
      <c r="AF27" s="223"/>
      <c r="AG27" s="495">
        <v>0</v>
      </c>
      <c r="AH27" s="491"/>
      <c r="AI27" s="491"/>
      <c r="AJ27" s="496" t="s">
        <v>19</v>
      </c>
      <c r="AK27" s="496"/>
      <c r="AL27" s="423"/>
      <c r="AM27" s="234">
        <v>0</v>
      </c>
      <c r="AN27" s="234">
        <v>0</v>
      </c>
      <c r="AO27" s="277">
        <f>SUM(AM27:AN27)</f>
        <v>0</v>
      </c>
      <c r="AP27" s="234">
        <v>0</v>
      </c>
      <c r="AQ27" s="234">
        <v>0</v>
      </c>
      <c r="AR27" s="277">
        <f>SUM(AP27:AQ27)</f>
        <v>0</v>
      </c>
      <c r="AS27" s="234">
        <v>0</v>
      </c>
      <c r="AT27" s="277">
        <f>SUM(AO27, AR27, AS27)</f>
        <v>0</v>
      </c>
      <c r="AU27" s="278">
        <f t="shared" ref="AU27:AU32" si="14">IF($S$73&lt;&gt;0, AC27-AT27, M27-AT27)</f>
        <v>0</v>
      </c>
    </row>
    <row r="28" spans="1:48" x14ac:dyDescent="0.35">
      <c r="A28" s="495">
        <v>0</v>
      </c>
      <c r="B28" s="491"/>
      <c r="C28" s="496" t="s">
        <v>20</v>
      </c>
      <c r="D28" s="496"/>
      <c r="E28" s="409"/>
      <c r="F28" s="234">
        <v>0</v>
      </c>
      <c r="G28" s="234">
        <v>0</v>
      </c>
      <c r="H28" s="235">
        <f t="shared" ref="H28:H31" si="15">SUM(F28:G28)</f>
        <v>0</v>
      </c>
      <c r="I28" s="234">
        <v>0</v>
      </c>
      <c r="J28" s="234">
        <v>0</v>
      </c>
      <c r="K28" s="235">
        <f t="shared" ref="K28:K31" si="16">SUM(I28:J28)</f>
        <v>0</v>
      </c>
      <c r="L28" s="234">
        <v>0</v>
      </c>
      <c r="M28" s="236">
        <f t="shared" ref="M28:M31" si="17">SUM(H28, K28, L28)</f>
        <v>0</v>
      </c>
      <c r="N28" s="223"/>
      <c r="P28" s="495">
        <v>0</v>
      </c>
      <c r="Q28" s="491"/>
      <c r="R28" s="491"/>
      <c r="S28" s="496" t="s">
        <v>20</v>
      </c>
      <c r="T28" s="496"/>
      <c r="U28" s="423"/>
      <c r="V28" s="234">
        <v>0</v>
      </c>
      <c r="W28" s="234">
        <v>0</v>
      </c>
      <c r="X28" s="295">
        <f t="shared" ref="X28:X31" si="18">SUM(V28:W28)</f>
        <v>0</v>
      </c>
      <c r="Y28" s="234">
        <v>0</v>
      </c>
      <c r="Z28" s="234">
        <v>0</v>
      </c>
      <c r="AA28" s="295">
        <f t="shared" ref="AA28:AA31" si="19">SUM(Y28:Z28)</f>
        <v>0</v>
      </c>
      <c r="AB28" s="234">
        <v>0</v>
      </c>
      <c r="AC28" s="295">
        <f t="shared" ref="AC28:AC31" si="20">SUM(X28, AA28, AB28)</f>
        <v>0</v>
      </c>
      <c r="AD28" s="296">
        <f t="shared" ref="AD28:AD31" si="21">M28-AC28</f>
        <v>0</v>
      </c>
      <c r="AE28" s="223"/>
      <c r="AF28" s="223"/>
      <c r="AG28" s="495">
        <v>0</v>
      </c>
      <c r="AH28" s="491"/>
      <c r="AI28" s="491"/>
      <c r="AJ28" s="496" t="s">
        <v>20</v>
      </c>
      <c r="AK28" s="496"/>
      <c r="AL28" s="423"/>
      <c r="AM28" s="234">
        <v>0</v>
      </c>
      <c r="AN28" s="234">
        <v>0</v>
      </c>
      <c r="AO28" s="277">
        <f t="shared" ref="AO28:AO31" si="22">SUM(AM28:AN28)</f>
        <v>0</v>
      </c>
      <c r="AP28" s="234">
        <v>0</v>
      </c>
      <c r="AQ28" s="234">
        <v>0</v>
      </c>
      <c r="AR28" s="277">
        <f t="shared" ref="AR28:AR31" si="23">SUM(AP28:AQ28)</f>
        <v>0</v>
      </c>
      <c r="AS28" s="234">
        <v>0</v>
      </c>
      <c r="AT28" s="277">
        <f t="shared" ref="AT28:AT31" si="24">SUM(AO28, AR28, AS28)</f>
        <v>0</v>
      </c>
      <c r="AU28" s="278">
        <f t="shared" si="14"/>
        <v>0</v>
      </c>
    </row>
    <row r="29" spans="1:48" x14ac:dyDescent="0.35">
      <c r="A29" s="495">
        <v>0</v>
      </c>
      <c r="B29" s="491"/>
      <c r="C29" s="496" t="s">
        <v>21</v>
      </c>
      <c r="D29" s="496"/>
      <c r="E29" s="409"/>
      <c r="F29" s="234">
        <v>0</v>
      </c>
      <c r="G29" s="234">
        <v>0</v>
      </c>
      <c r="H29" s="235">
        <f>SUM(F29:G29)</f>
        <v>0</v>
      </c>
      <c r="I29" s="234">
        <v>0</v>
      </c>
      <c r="J29" s="234">
        <v>0</v>
      </c>
      <c r="K29" s="235">
        <f t="shared" si="16"/>
        <v>0</v>
      </c>
      <c r="L29" s="234">
        <v>0</v>
      </c>
      <c r="M29" s="236">
        <f t="shared" si="17"/>
        <v>0</v>
      </c>
      <c r="N29" s="223"/>
      <c r="P29" s="495">
        <v>0</v>
      </c>
      <c r="Q29" s="491"/>
      <c r="R29" s="491"/>
      <c r="S29" s="496" t="s">
        <v>21</v>
      </c>
      <c r="T29" s="496"/>
      <c r="U29" s="423"/>
      <c r="V29" s="234">
        <v>0</v>
      </c>
      <c r="W29" s="234">
        <v>0</v>
      </c>
      <c r="X29" s="295">
        <f t="shared" si="18"/>
        <v>0</v>
      </c>
      <c r="Y29" s="234">
        <v>0</v>
      </c>
      <c r="Z29" s="234">
        <v>0</v>
      </c>
      <c r="AA29" s="295">
        <f t="shared" si="19"/>
        <v>0</v>
      </c>
      <c r="AB29" s="234">
        <v>0</v>
      </c>
      <c r="AC29" s="295">
        <f t="shared" si="20"/>
        <v>0</v>
      </c>
      <c r="AD29" s="296">
        <f t="shared" si="21"/>
        <v>0</v>
      </c>
      <c r="AE29" s="223"/>
      <c r="AF29" s="223"/>
      <c r="AG29" s="495">
        <v>0</v>
      </c>
      <c r="AH29" s="491"/>
      <c r="AI29" s="491"/>
      <c r="AJ29" s="496" t="s">
        <v>21</v>
      </c>
      <c r="AK29" s="496"/>
      <c r="AL29" s="423"/>
      <c r="AM29" s="234">
        <v>0</v>
      </c>
      <c r="AN29" s="234">
        <v>0</v>
      </c>
      <c r="AO29" s="277">
        <f t="shared" si="22"/>
        <v>0</v>
      </c>
      <c r="AP29" s="234">
        <v>0</v>
      </c>
      <c r="AQ29" s="234">
        <v>0</v>
      </c>
      <c r="AR29" s="277">
        <f t="shared" si="23"/>
        <v>0</v>
      </c>
      <c r="AS29" s="234">
        <v>0</v>
      </c>
      <c r="AT29" s="277">
        <f t="shared" si="24"/>
        <v>0</v>
      </c>
      <c r="AU29" s="278">
        <f t="shared" si="14"/>
        <v>0</v>
      </c>
    </row>
    <row r="30" spans="1:48" x14ac:dyDescent="0.35">
      <c r="A30" s="495">
        <v>0</v>
      </c>
      <c r="B30" s="491"/>
      <c r="C30" s="496" t="s">
        <v>22</v>
      </c>
      <c r="D30" s="496"/>
      <c r="E30" s="409"/>
      <c r="F30" s="234">
        <v>0</v>
      </c>
      <c r="G30" s="234">
        <v>0</v>
      </c>
      <c r="H30" s="235">
        <f t="shared" si="15"/>
        <v>0</v>
      </c>
      <c r="I30" s="234">
        <v>0</v>
      </c>
      <c r="J30" s="234">
        <v>0</v>
      </c>
      <c r="K30" s="235">
        <f t="shared" si="16"/>
        <v>0</v>
      </c>
      <c r="L30" s="234">
        <v>0</v>
      </c>
      <c r="M30" s="236">
        <f t="shared" si="17"/>
        <v>0</v>
      </c>
      <c r="N30" s="223"/>
      <c r="P30" s="495">
        <v>0</v>
      </c>
      <c r="Q30" s="491"/>
      <c r="R30" s="491"/>
      <c r="S30" s="496" t="s">
        <v>22</v>
      </c>
      <c r="T30" s="496"/>
      <c r="U30" s="423"/>
      <c r="V30" s="234">
        <v>0</v>
      </c>
      <c r="W30" s="234">
        <v>0</v>
      </c>
      <c r="X30" s="295">
        <f t="shared" si="18"/>
        <v>0</v>
      </c>
      <c r="Y30" s="234">
        <v>0</v>
      </c>
      <c r="Z30" s="234">
        <v>0</v>
      </c>
      <c r="AA30" s="295">
        <f t="shared" si="19"/>
        <v>0</v>
      </c>
      <c r="AB30" s="234">
        <v>0</v>
      </c>
      <c r="AC30" s="295">
        <f t="shared" si="20"/>
        <v>0</v>
      </c>
      <c r="AD30" s="296">
        <f t="shared" si="21"/>
        <v>0</v>
      </c>
      <c r="AE30" s="223"/>
      <c r="AF30" s="223"/>
      <c r="AG30" s="495">
        <v>0</v>
      </c>
      <c r="AH30" s="491"/>
      <c r="AI30" s="491"/>
      <c r="AJ30" s="496" t="s">
        <v>22</v>
      </c>
      <c r="AK30" s="496"/>
      <c r="AL30" s="423"/>
      <c r="AM30" s="234">
        <v>0</v>
      </c>
      <c r="AN30" s="234">
        <v>0</v>
      </c>
      <c r="AO30" s="277">
        <f t="shared" si="22"/>
        <v>0</v>
      </c>
      <c r="AP30" s="234">
        <v>0</v>
      </c>
      <c r="AQ30" s="234">
        <v>0</v>
      </c>
      <c r="AR30" s="277">
        <f t="shared" si="23"/>
        <v>0</v>
      </c>
      <c r="AS30" s="234">
        <v>0</v>
      </c>
      <c r="AT30" s="277">
        <f>SUM(AO30, AR30, AS30)</f>
        <v>0</v>
      </c>
      <c r="AU30" s="278">
        <f t="shared" si="14"/>
        <v>0</v>
      </c>
    </row>
    <row r="31" spans="1:48" x14ac:dyDescent="0.35">
      <c r="A31" s="495">
        <v>0</v>
      </c>
      <c r="B31" s="491"/>
      <c r="C31" s="491" t="s">
        <v>23</v>
      </c>
      <c r="D31" s="491"/>
      <c r="E31" s="409"/>
      <c r="F31" s="234">
        <v>0</v>
      </c>
      <c r="G31" s="234">
        <v>0</v>
      </c>
      <c r="H31" s="235">
        <f t="shared" si="15"/>
        <v>0</v>
      </c>
      <c r="I31" s="234">
        <v>0</v>
      </c>
      <c r="J31" s="234">
        <v>0</v>
      </c>
      <c r="K31" s="235">
        <f t="shared" si="16"/>
        <v>0</v>
      </c>
      <c r="L31" s="234">
        <v>0</v>
      </c>
      <c r="M31" s="236">
        <f t="shared" si="17"/>
        <v>0</v>
      </c>
      <c r="N31" s="223"/>
      <c r="P31" s="495">
        <v>0</v>
      </c>
      <c r="Q31" s="491"/>
      <c r="R31" s="491"/>
      <c r="S31" s="491" t="s">
        <v>23</v>
      </c>
      <c r="T31" s="491"/>
      <c r="U31" s="423"/>
      <c r="V31" s="234">
        <v>0</v>
      </c>
      <c r="W31" s="234">
        <v>0</v>
      </c>
      <c r="X31" s="295">
        <f t="shared" si="18"/>
        <v>0</v>
      </c>
      <c r="Y31" s="234">
        <v>0</v>
      </c>
      <c r="Z31" s="234">
        <v>0</v>
      </c>
      <c r="AA31" s="295">
        <f t="shared" si="19"/>
        <v>0</v>
      </c>
      <c r="AB31" s="234">
        <v>0</v>
      </c>
      <c r="AC31" s="295">
        <f t="shared" si="20"/>
        <v>0</v>
      </c>
      <c r="AD31" s="296">
        <f t="shared" si="21"/>
        <v>0</v>
      </c>
      <c r="AE31" s="223"/>
      <c r="AF31" s="223"/>
      <c r="AG31" s="495">
        <v>0</v>
      </c>
      <c r="AH31" s="491"/>
      <c r="AI31" s="491"/>
      <c r="AJ31" s="491" t="s">
        <v>23</v>
      </c>
      <c r="AK31" s="491"/>
      <c r="AL31" s="423"/>
      <c r="AM31" s="234">
        <v>0</v>
      </c>
      <c r="AN31" s="234">
        <v>0</v>
      </c>
      <c r="AO31" s="277">
        <f t="shared" si="22"/>
        <v>0</v>
      </c>
      <c r="AP31" s="234">
        <v>0</v>
      </c>
      <c r="AQ31" s="234">
        <v>0</v>
      </c>
      <c r="AR31" s="277">
        <f t="shared" si="23"/>
        <v>0</v>
      </c>
      <c r="AS31" s="234">
        <v>0</v>
      </c>
      <c r="AT31" s="277">
        <f t="shared" si="24"/>
        <v>0</v>
      </c>
      <c r="AU31" s="278">
        <f t="shared" si="14"/>
        <v>0</v>
      </c>
    </row>
    <row r="32" spans="1:48" ht="16" thickBot="1" x14ac:dyDescent="0.4">
      <c r="A32" s="493" t="s">
        <v>181</v>
      </c>
      <c r="B32" s="494"/>
      <c r="C32" s="497">
        <f>SUM(A27:B31)</f>
        <v>0</v>
      </c>
      <c r="D32" s="497"/>
      <c r="E32" s="411"/>
      <c r="F32" s="250">
        <f>SUM(F27:F31)</f>
        <v>0</v>
      </c>
      <c r="G32" s="250">
        <f t="shared" ref="G32:L32" si="25">SUM(G27:G31)</f>
        <v>0</v>
      </c>
      <c r="H32" s="250">
        <f t="shared" si="25"/>
        <v>0</v>
      </c>
      <c r="I32" s="250">
        <f t="shared" si="25"/>
        <v>0</v>
      </c>
      <c r="J32" s="250">
        <f t="shared" si="25"/>
        <v>0</v>
      </c>
      <c r="K32" s="250">
        <f t="shared" si="25"/>
        <v>0</v>
      </c>
      <c r="L32" s="250">
        <f t="shared" si="25"/>
        <v>0</v>
      </c>
      <c r="M32" s="237">
        <f>SUM(M27:M31)</f>
        <v>0</v>
      </c>
      <c r="N32" s="223"/>
      <c r="P32" s="493" t="s">
        <v>181</v>
      </c>
      <c r="Q32" s="494"/>
      <c r="R32" s="494"/>
      <c r="S32" s="498">
        <f>SUM(P27:R31)</f>
        <v>0</v>
      </c>
      <c r="T32" s="498"/>
      <c r="U32" s="411"/>
      <c r="V32" s="293">
        <f>SUM(V27:V31)</f>
        <v>0</v>
      </c>
      <c r="W32" s="293">
        <f t="shared" ref="W32:AD32" si="26">SUM(W27:W31)</f>
        <v>0</v>
      </c>
      <c r="X32" s="293">
        <f t="shared" si="26"/>
        <v>0</v>
      </c>
      <c r="Y32" s="293">
        <f>SUM(Y27:Y31)</f>
        <v>0</v>
      </c>
      <c r="Z32" s="293">
        <f t="shared" si="26"/>
        <v>0</v>
      </c>
      <c r="AA32" s="293">
        <f t="shared" si="26"/>
        <v>0</v>
      </c>
      <c r="AB32" s="293">
        <f t="shared" si="26"/>
        <v>0</v>
      </c>
      <c r="AC32" s="293">
        <f t="shared" si="26"/>
        <v>0</v>
      </c>
      <c r="AD32" s="294">
        <f t="shared" si="26"/>
        <v>0</v>
      </c>
      <c r="AE32" s="223"/>
      <c r="AF32" s="223"/>
      <c r="AG32" s="493" t="s">
        <v>181</v>
      </c>
      <c r="AH32" s="494"/>
      <c r="AI32" s="494"/>
      <c r="AJ32" s="543">
        <f>SUM(AG27:AI31)</f>
        <v>0</v>
      </c>
      <c r="AK32" s="543"/>
      <c r="AL32" s="411"/>
      <c r="AM32" s="275">
        <f>SUM(AM27:AM31)</f>
        <v>0</v>
      </c>
      <c r="AN32" s="275">
        <f t="shared" ref="AN32:AR32" si="27">SUM(AN27:AN31)</f>
        <v>0</v>
      </c>
      <c r="AO32" s="275">
        <f t="shared" si="27"/>
        <v>0</v>
      </c>
      <c r="AP32" s="275">
        <f t="shared" si="27"/>
        <v>0</v>
      </c>
      <c r="AQ32" s="275">
        <f t="shared" si="27"/>
        <v>0</v>
      </c>
      <c r="AR32" s="275">
        <f t="shared" si="27"/>
        <v>0</v>
      </c>
      <c r="AS32" s="275">
        <f>SUM(AS27:AS31)</f>
        <v>0</v>
      </c>
      <c r="AT32" s="275">
        <f>SUM(AT27:AT31)</f>
        <v>0</v>
      </c>
      <c r="AU32" s="276">
        <f t="shared" si="14"/>
        <v>0</v>
      </c>
    </row>
    <row r="33" spans="1:47" s="358" customFormat="1" ht="3.75" customHeight="1" thickBot="1" x14ac:dyDescent="0.4">
      <c r="A33" s="499"/>
      <c r="B33" s="499"/>
      <c r="C33" s="499"/>
      <c r="D33" s="499"/>
      <c r="E33" s="499"/>
      <c r="F33" s="499"/>
      <c r="G33" s="499"/>
      <c r="H33" s="499"/>
      <c r="I33" s="499"/>
      <c r="J33" s="499"/>
      <c r="K33" s="499"/>
      <c r="L33" s="499"/>
      <c r="M33" s="499"/>
      <c r="N33" s="223"/>
      <c r="P33" s="499"/>
      <c r="Q33" s="499"/>
      <c r="R33" s="499"/>
      <c r="S33" s="499"/>
      <c r="T33" s="499"/>
      <c r="U33" s="499"/>
      <c r="V33" s="499"/>
      <c r="W33" s="499"/>
      <c r="X33" s="499"/>
      <c r="Y33" s="499"/>
      <c r="Z33" s="499"/>
      <c r="AA33" s="499"/>
      <c r="AB33" s="499"/>
      <c r="AC33" s="499"/>
      <c r="AD33" s="499"/>
      <c r="AE33" s="223"/>
      <c r="AF33" s="223"/>
      <c r="AG33" s="499"/>
      <c r="AH33" s="499"/>
      <c r="AI33" s="499"/>
      <c r="AJ33" s="499"/>
      <c r="AK33" s="499"/>
      <c r="AL33" s="499"/>
      <c r="AM33" s="499"/>
      <c r="AN33" s="499"/>
      <c r="AO33" s="499"/>
      <c r="AP33" s="499"/>
      <c r="AQ33" s="499"/>
      <c r="AR33" s="499"/>
      <c r="AS33" s="499"/>
      <c r="AT33" s="499"/>
      <c r="AU33" s="499"/>
    </row>
    <row r="34" spans="1:47" ht="16" thickBot="1" x14ac:dyDescent="0.4">
      <c r="A34" s="514" t="s">
        <v>187</v>
      </c>
      <c r="B34" s="515"/>
      <c r="C34" s="515"/>
      <c r="D34" s="515"/>
      <c r="E34" s="515"/>
      <c r="F34" s="241">
        <f>SUM(F32, F23)</f>
        <v>0</v>
      </c>
      <c r="G34" s="241">
        <f t="shared" ref="G34:L34" si="28">SUM(G32, G23)</f>
        <v>0</v>
      </c>
      <c r="H34" s="241">
        <f>SUM(H32, H23)</f>
        <v>0</v>
      </c>
      <c r="I34" s="241">
        <f>SUM(I32, I23)</f>
        <v>0</v>
      </c>
      <c r="J34" s="241">
        <f t="shared" si="28"/>
        <v>0</v>
      </c>
      <c r="K34" s="241">
        <f>SUM(K32, K23)</f>
        <v>0</v>
      </c>
      <c r="L34" s="241">
        <f t="shared" si="28"/>
        <v>0</v>
      </c>
      <c r="M34" s="240">
        <f>SUM(M32, M23)</f>
        <v>0</v>
      </c>
      <c r="N34" s="223"/>
      <c r="P34" s="500" t="s">
        <v>187</v>
      </c>
      <c r="Q34" s="501"/>
      <c r="R34" s="501"/>
      <c r="S34" s="501"/>
      <c r="T34" s="501"/>
      <c r="U34" s="501"/>
      <c r="V34" s="297">
        <f>SUM(V32, V23)</f>
        <v>0</v>
      </c>
      <c r="W34" s="297">
        <f t="shared" ref="W34" si="29">SUM(W32, W23)</f>
        <v>0</v>
      </c>
      <c r="X34" s="297">
        <f>SUM(X32, X23)</f>
        <v>0</v>
      </c>
      <c r="Y34" s="297">
        <f>SUM(Y32, Y23)</f>
        <v>0</v>
      </c>
      <c r="Z34" s="297">
        <f t="shared" ref="Z34:AB34" si="30">SUM(Z32, Z23)</f>
        <v>0</v>
      </c>
      <c r="AA34" s="297">
        <f t="shared" si="30"/>
        <v>0</v>
      </c>
      <c r="AB34" s="297">
        <f t="shared" si="30"/>
        <v>0</v>
      </c>
      <c r="AC34" s="297">
        <f>SUM(AC32, AC23)</f>
        <v>0</v>
      </c>
      <c r="AD34" s="298">
        <f>SUM(AD32, AD23)</f>
        <v>0</v>
      </c>
      <c r="AE34" s="223"/>
      <c r="AF34" s="223"/>
      <c r="AG34" s="500" t="s">
        <v>187</v>
      </c>
      <c r="AH34" s="501"/>
      <c r="AI34" s="501"/>
      <c r="AJ34" s="501"/>
      <c r="AK34" s="501"/>
      <c r="AL34" s="501"/>
      <c r="AM34" s="279">
        <f>SUM(AM32, AM23)</f>
        <v>0</v>
      </c>
      <c r="AN34" s="279">
        <f t="shared" ref="AN34" si="31">SUM(AN32, AN23)</f>
        <v>0</v>
      </c>
      <c r="AO34" s="279">
        <f>SUM(AO32, AO23)</f>
        <v>0</v>
      </c>
      <c r="AP34" s="279">
        <f t="shared" ref="AP34:AS34" si="32">SUM(AP32, AP23)</f>
        <v>0</v>
      </c>
      <c r="AQ34" s="279">
        <f t="shared" si="32"/>
        <v>0</v>
      </c>
      <c r="AR34" s="279">
        <f t="shared" si="32"/>
        <v>0</v>
      </c>
      <c r="AS34" s="279">
        <f t="shared" si="32"/>
        <v>0</v>
      </c>
      <c r="AT34" s="279">
        <f>SUM(AT32, AT23)</f>
        <v>0</v>
      </c>
      <c r="AU34" s="280">
        <f>SUM(AU32, AU23)</f>
        <v>0</v>
      </c>
    </row>
    <row r="35" spans="1:47" ht="15.75" customHeight="1" thickBot="1" x14ac:dyDescent="0.4">
      <c r="F35" s="357"/>
      <c r="G35" s="357"/>
      <c r="AE35" s="358"/>
      <c r="AF35" s="358"/>
    </row>
    <row r="36" spans="1:47" x14ac:dyDescent="0.35">
      <c r="A36" s="502" t="s">
        <v>98</v>
      </c>
      <c r="B36" s="503"/>
      <c r="C36" s="503"/>
      <c r="D36" s="503"/>
      <c r="E36" s="503"/>
      <c r="F36" s="503"/>
      <c r="G36" s="503"/>
      <c r="H36" s="503"/>
      <c r="I36" s="503"/>
      <c r="J36" s="503"/>
      <c r="K36" s="503"/>
      <c r="L36" s="503"/>
      <c r="M36" s="518"/>
      <c r="P36" s="502" t="s">
        <v>98</v>
      </c>
      <c r="Q36" s="503"/>
      <c r="R36" s="503"/>
      <c r="S36" s="503"/>
      <c r="T36" s="503"/>
      <c r="U36" s="503"/>
      <c r="V36" s="503"/>
      <c r="W36" s="503"/>
      <c r="X36" s="503"/>
      <c r="Y36" s="503"/>
      <c r="Z36" s="503"/>
      <c r="AA36" s="503"/>
      <c r="AB36" s="503"/>
      <c r="AC36" s="503"/>
      <c r="AD36" s="418"/>
      <c r="AE36" s="358"/>
      <c r="AF36" s="358"/>
      <c r="AG36" s="502" t="s">
        <v>98</v>
      </c>
      <c r="AH36" s="503"/>
      <c r="AI36" s="503"/>
      <c r="AJ36" s="503"/>
      <c r="AK36" s="503"/>
      <c r="AL36" s="503"/>
      <c r="AM36" s="503"/>
      <c r="AN36" s="503"/>
      <c r="AO36" s="503"/>
      <c r="AP36" s="503"/>
      <c r="AQ36" s="503"/>
      <c r="AR36" s="503"/>
      <c r="AS36" s="503"/>
      <c r="AT36" s="503"/>
      <c r="AU36" s="418"/>
    </row>
    <row r="37" spans="1:47" s="242" customFormat="1" ht="15.65" customHeight="1" x14ac:dyDescent="0.35">
      <c r="A37" s="530" t="s">
        <v>24</v>
      </c>
      <c r="B37" s="531"/>
      <c r="C37" s="531"/>
      <c r="D37" s="531"/>
      <c r="E37" s="531"/>
      <c r="F37" s="531"/>
      <c r="G37" s="531"/>
      <c r="H37" s="531"/>
      <c r="I37" s="531"/>
      <c r="J37" s="424" t="s">
        <v>17</v>
      </c>
      <c r="K37" s="424" t="s">
        <v>15</v>
      </c>
      <c r="L37" s="424" t="s">
        <v>16</v>
      </c>
      <c r="M37" s="259" t="s">
        <v>18</v>
      </c>
      <c r="N37" s="413"/>
      <c r="P37" s="530" t="s">
        <v>24</v>
      </c>
      <c r="Q37" s="531"/>
      <c r="R37" s="531"/>
      <c r="S37" s="531"/>
      <c r="T37" s="531"/>
      <c r="U37" s="531"/>
      <c r="V37" s="531"/>
      <c r="W37" s="531"/>
      <c r="X37" s="531"/>
      <c r="Y37" s="531"/>
      <c r="Z37" s="328" t="s">
        <v>77</v>
      </c>
      <c r="AA37" s="424" t="s">
        <v>15</v>
      </c>
      <c r="AB37" s="424" t="s">
        <v>16</v>
      </c>
      <c r="AC37" s="422" t="s">
        <v>18</v>
      </c>
      <c r="AD37" s="267" t="s">
        <v>114</v>
      </c>
      <c r="AE37" s="413"/>
      <c r="AF37" s="413"/>
      <c r="AG37" s="530" t="s">
        <v>24</v>
      </c>
      <c r="AH37" s="531"/>
      <c r="AI37" s="531"/>
      <c r="AJ37" s="531"/>
      <c r="AK37" s="531"/>
      <c r="AL37" s="531"/>
      <c r="AM37" s="531"/>
      <c r="AN37" s="531"/>
      <c r="AO37" s="531"/>
      <c r="AP37" s="531"/>
      <c r="AQ37" s="328" t="s">
        <v>211</v>
      </c>
      <c r="AR37" s="424" t="s">
        <v>15</v>
      </c>
      <c r="AS37" s="424" t="s">
        <v>16</v>
      </c>
      <c r="AT37" s="422" t="s">
        <v>213</v>
      </c>
      <c r="AU37" s="267" t="s">
        <v>110</v>
      </c>
    </row>
    <row r="38" spans="1:47" x14ac:dyDescent="0.35">
      <c r="A38" s="415">
        <v>1</v>
      </c>
      <c r="B38" s="491"/>
      <c r="C38" s="491"/>
      <c r="D38" s="491"/>
      <c r="E38" s="491"/>
      <c r="F38" s="491"/>
      <c r="G38" s="491"/>
      <c r="H38" s="491"/>
      <c r="I38" s="491"/>
      <c r="J38" s="234">
        <v>0</v>
      </c>
      <c r="K38" s="234">
        <v>0</v>
      </c>
      <c r="L38" s="234">
        <v>0</v>
      </c>
      <c r="M38" s="236">
        <f>SUM(J38:L38)</f>
        <v>0</v>
      </c>
      <c r="N38" s="223"/>
      <c r="P38" s="415">
        <v>1</v>
      </c>
      <c r="Q38" s="496"/>
      <c r="R38" s="496"/>
      <c r="S38" s="496"/>
      <c r="T38" s="496"/>
      <c r="U38" s="496"/>
      <c r="V38" s="496"/>
      <c r="W38" s="496"/>
      <c r="X38" s="496"/>
      <c r="Y38" s="496"/>
      <c r="Z38" s="234">
        <v>0</v>
      </c>
      <c r="AA38" s="234">
        <v>0</v>
      </c>
      <c r="AB38" s="234">
        <v>0</v>
      </c>
      <c r="AC38" s="295">
        <f>SUM(Z38:AB38)</f>
        <v>0</v>
      </c>
      <c r="AD38" s="296">
        <f>M38-AC38</f>
        <v>0</v>
      </c>
      <c r="AE38" s="223"/>
      <c r="AF38" s="223"/>
      <c r="AG38" s="415">
        <v>1</v>
      </c>
      <c r="AH38" s="496"/>
      <c r="AI38" s="496"/>
      <c r="AJ38" s="496"/>
      <c r="AK38" s="496"/>
      <c r="AL38" s="496"/>
      <c r="AM38" s="496"/>
      <c r="AN38" s="496"/>
      <c r="AO38" s="496"/>
      <c r="AP38" s="496"/>
      <c r="AQ38" s="234">
        <v>0</v>
      </c>
      <c r="AR38" s="234">
        <v>0</v>
      </c>
      <c r="AS38" s="234">
        <v>0</v>
      </c>
      <c r="AT38" s="277">
        <f>SUM(AQ38:AS38)</f>
        <v>0</v>
      </c>
      <c r="AU38" s="278">
        <f>IF($S$73&lt;&gt;0, AC38-AT38, M38-AT38)</f>
        <v>0</v>
      </c>
    </row>
    <row r="39" spans="1:47" x14ac:dyDescent="0.35">
      <c r="A39" s="415">
        <v>2</v>
      </c>
      <c r="B39" s="492"/>
      <c r="C39" s="492"/>
      <c r="D39" s="492"/>
      <c r="E39" s="492"/>
      <c r="F39" s="492"/>
      <c r="G39" s="492"/>
      <c r="H39" s="492"/>
      <c r="I39" s="492"/>
      <c r="J39" s="234">
        <v>0</v>
      </c>
      <c r="K39" s="234">
        <v>0</v>
      </c>
      <c r="L39" s="234">
        <v>0</v>
      </c>
      <c r="M39" s="236">
        <f>SUM(J39:L39)</f>
        <v>0</v>
      </c>
      <c r="N39" s="223"/>
      <c r="P39" s="415">
        <v>2</v>
      </c>
      <c r="Q39" s="496"/>
      <c r="R39" s="496"/>
      <c r="S39" s="496"/>
      <c r="T39" s="496"/>
      <c r="U39" s="496"/>
      <c r="V39" s="496"/>
      <c r="W39" s="496"/>
      <c r="X39" s="496"/>
      <c r="Y39" s="496"/>
      <c r="Z39" s="234">
        <v>0</v>
      </c>
      <c r="AA39" s="234">
        <v>0</v>
      </c>
      <c r="AB39" s="234">
        <v>0</v>
      </c>
      <c r="AC39" s="295">
        <f t="shared" ref="AC39:AC40" si="33">SUM(Z39:AB39)</f>
        <v>0</v>
      </c>
      <c r="AD39" s="296">
        <f t="shared" ref="AD39:AD40" si="34">M39-AC39</f>
        <v>0</v>
      </c>
      <c r="AE39" s="223"/>
      <c r="AF39" s="223"/>
      <c r="AG39" s="415">
        <v>2</v>
      </c>
      <c r="AH39" s="496"/>
      <c r="AI39" s="496"/>
      <c r="AJ39" s="496"/>
      <c r="AK39" s="496"/>
      <c r="AL39" s="496"/>
      <c r="AM39" s="496"/>
      <c r="AN39" s="496"/>
      <c r="AO39" s="496"/>
      <c r="AP39" s="496"/>
      <c r="AQ39" s="234">
        <v>0</v>
      </c>
      <c r="AR39" s="234">
        <v>0</v>
      </c>
      <c r="AS39" s="234">
        <v>0</v>
      </c>
      <c r="AT39" s="277">
        <f>SUM(AQ39:AS39)</f>
        <v>0</v>
      </c>
      <c r="AU39" s="278">
        <f>IF($S$73&lt;&gt;0, AC39-AT39, M39-AT39)</f>
        <v>0</v>
      </c>
    </row>
    <row r="40" spans="1:47" x14ac:dyDescent="0.35">
      <c r="A40" s="415">
        <v>3</v>
      </c>
      <c r="B40" s="492"/>
      <c r="C40" s="492"/>
      <c r="D40" s="492"/>
      <c r="E40" s="492"/>
      <c r="F40" s="492"/>
      <c r="G40" s="492"/>
      <c r="H40" s="492"/>
      <c r="I40" s="492"/>
      <c r="J40" s="234">
        <v>0</v>
      </c>
      <c r="K40" s="234">
        <v>0</v>
      </c>
      <c r="L40" s="234">
        <v>0</v>
      </c>
      <c r="M40" s="236">
        <f>SUM(J40:L40)</f>
        <v>0</v>
      </c>
      <c r="N40" s="223"/>
      <c r="P40" s="415">
        <v>3</v>
      </c>
      <c r="Q40" s="496"/>
      <c r="R40" s="496"/>
      <c r="S40" s="496"/>
      <c r="T40" s="496"/>
      <c r="U40" s="496"/>
      <c r="V40" s="496"/>
      <c r="W40" s="496"/>
      <c r="X40" s="496"/>
      <c r="Y40" s="496"/>
      <c r="Z40" s="234">
        <v>0</v>
      </c>
      <c r="AA40" s="234">
        <v>0</v>
      </c>
      <c r="AB40" s="234">
        <v>0</v>
      </c>
      <c r="AC40" s="295">
        <f t="shared" si="33"/>
        <v>0</v>
      </c>
      <c r="AD40" s="296">
        <f t="shared" si="34"/>
        <v>0</v>
      </c>
      <c r="AE40" s="223"/>
      <c r="AF40" s="223"/>
      <c r="AG40" s="415">
        <v>3</v>
      </c>
      <c r="AH40" s="496"/>
      <c r="AI40" s="496"/>
      <c r="AJ40" s="496"/>
      <c r="AK40" s="496"/>
      <c r="AL40" s="496"/>
      <c r="AM40" s="496"/>
      <c r="AN40" s="496"/>
      <c r="AO40" s="496"/>
      <c r="AP40" s="496"/>
      <c r="AQ40" s="234">
        <v>0</v>
      </c>
      <c r="AR40" s="234">
        <v>0</v>
      </c>
      <c r="AS40" s="234">
        <v>0</v>
      </c>
      <c r="AT40" s="277">
        <f t="shared" ref="AT40" si="35">SUM(AQ40:AS40)</f>
        <v>0</v>
      </c>
      <c r="AU40" s="278">
        <f>IF($S$73&lt;&gt;0, AC40-AT40, M40-AT40)</f>
        <v>0</v>
      </c>
    </row>
    <row r="41" spans="1:47" ht="16" thickBot="1" x14ac:dyDescent="0.4">
      <c r="A41" s="504" t="s">
        <v>25</v>
      </c>
      <c r="B41" s="505"/>
      <c r="C41" s="505"/>
      <c r="D41" s="505"/>
      <c r="E41" s="505"/>
      <c r="F41" s="505"/>
      <c r="G41" s="505"/>
      <c r="H41" s="505"/>
      <c r="I41" s="505"/>
      <c r="J41" s="250">
        <f>SUM(J38:J40)</f>
        <v>0</v>
      </c>
      <c r="K41" s="250">
        <f t="shared" ref="K41:L41" si="36">SUM(K38:K40)</f>
        <v>0</v>
      </c>
      <c r="L41" s="250">
        <f t="shared" si="36"/>
        <v>0</v>
      </c>
      <c r="M41" s="237">
        <f>SUM(J41:L41)</f>
        <v>0</v>
      </c>
      <c r="N41" s="223"/>
      <c r="P41" s="504" t="s">
        <v>25</v>
      </c>
      <c r="Q41" s="505"/>
      <c r="R41" s="505"/>
      <c r="S41" s="505"/>
      <c r="T41" s="505"/>
      <c r="U41" s="505"/>
      <c r="V41" s="505"/>
      <c r="W41" s="505"/>
      <c r="X41" s="505"/>
      <c r="Y41" s="505"/>
      <c r="Z41" s="293">
        <f>SUM(Z38:Z40)</f>
        <v>0</v>
      </c>
      <c r="AA41" s="293">
        <f t="shared" ref="AA41:AC41" si="37">SUM(AA38:AA40)</f>
        <v>0</v>
      </c>
      <c r="AB41" s="293">
        <f>SUM(AB38:AB40)</f>
        <v>0</v>
      </c>
      <c r="AC41" s="293">
        <f t="shared" si="37"/>
        <v>0</v>
      </c>
      <c r="AD41" s="294">
        <f>SUM(AD38:AD40)</f>
        <v>0</v>
      </c>
      <c r="AE41" s="223"/>
      <c r="AF41" s="223"/>
      <c r="AG41" s="504" t="s">
        <v>25</v>
      </c>
      <c r="AH41" s="505"/>
      <c r="AI41" s="505"/>
      <c r="AJ41" s="505"/>
      <c r="AK41" s="505"/>
      <c r="AL41" s="505"/>
      <c r="AM41" s="505"/>
      <c r="AN41" s="505"/>
      <c r="AO41" s="505"/>
      <c r="AP41" s="505"/>
      <c r="AQ41" s="275">
        <f>SUM(AQ38:AQ40)</f>
        <v>0</v>
      </c>
      <c r="AR41" s="275">
        <f t="shared" ref="AR41:AU41" si="38">SUM(AR38:AR40)</f>
        <v>0</v>
      </c>
      <c r="AS41" s="275">
        <f t="shared" si="38"/>
        <v>0</v>
      </c>
      <c r="AT41" s="275">
        <f t="shared" si="38"/>
        <v>0</v>
      </c>
      <c r="AU41" s="276">
        <f t="shared" si="38"/>
        <v>0</v>
      </c>
    </row>
    <row r="42" spans="1:47" s="358" customFormat="1" ht="3.75" customHeight="1" thickBot="1" x14ac:dyDescent="0.4">
      <c r="A42" s="413"/>
      <c r="B42" s="413"/>
      <c r="C42" s="413"/>
      <c r="D42" s="413"/>
      <c r="E42" s="413"/>
      <c r="F42" s="413"/>
      <c r="G42" s="413"/>
      <c r="H42" s="413"/>
      <c r="I42" s="413"/>
      <c r="J42" s="246"/>
      <c r="K42" s="246"/>
      <c r="L42" s="246"/>
      <c r="M42" s="246"/>
      <c r="N42" s="223"/>
      <c r="Q42" s="413"/>
      <c r="R42" s="413"/>
      <c r="S42" s="413"/>
      <c r="T42" s="413"/>
      <c r="U42" s="413"/>
      <c r="V42" s="413"/>
      <c r="W42" s="413"/>
      <c r="X42" s="413"/>
      <c r="Y42" s="413"/>
      <c r="Z42" s="246"/>
      <c r="AA42" s="246"/>
      <c r="AB42" s="246"/>
      <c r="AC42" s="246"/>
      <c r="AD42" s="246"/>
      <c r="AE42" s="223"/>
      <c r="AF42" s="223"/>
      <c r="AH42" s="413"/>
      <c r="AI42" s="413"/>
      <c r="AJ42" s="413"/>
      <c r="AK42" s="413"/>
      <c r="AL42" s="413"/>
      <c r="AM42" s="413"/>
      <c r="AN42" s="413"/>
      <c r="AO42" s="413"/>
      <c r="AP42" s="413"/>
      <c r="AQ42" s="246"/>
      <c r="AR42" s="246"/>
      <c r="AS42" s="246"/>
      <c r="AT42" s="246"/>
      <c r="AU42" s="246"/>
    </row>
    <row r="43" spans="1:47" s="242" customFormat="1" x14ac:dyDescent="0.35">
      <c r="A43" s="502" t="s">
        <v>33</v>
      </c>
      <c r="B43" s="503"/>
      <c r="C43" s="503"/>
      <c r="D43" s="503"/>
      <c r="E43" s="503"/>
      <c r="F43" s="503"/>
      <c r="G43" s="503"/>
      <c r="H43" s="503"/>
      <c r="I43" s="503"/>
      <c r="J43" s="425" t="s">
        <v>17</v>
      </c>
      <c r="K43" s="425" t="s">
        <v>15</v>
      </c>
      <c r="L43" s="425" t="s">
        <v>16</v>
      </c>
      <c r="M43" s="418" t="s">
        <v>18</v>
      </c>
      <c r="N43" s="413"/>
      <c r="P43" s="502" t="s">
        <v>33</v>
      </c>
      <c r="Q43" s="503"/>
      <c r="R43" s="503"/>
      <c r="S43" s="503"/>
      <c r="T43" s="503"/>
      <c r="U43" s="503"/>
      <c r="V43" s="503"/>
      <c r="W43" s="503"/>
      <c r="X43" s="503"/>
      <c r="Y43" s="503"/>
      <c r="Z43" s="329" t="s">
        <v>77</v>
      </c>
      <c r="AA43" s="425" t="s">
        <v>15</v>
      </c>
      <c r="AB43" s="425" t="s">
        <v>16</v>
      </c>
      <c r="AC43" s="414" t="s">
        <v>18</v>
      </c>
      <c r="AD43" s="268" t="s">
        <v>114</v>
      </c>
      <c r="AE43" s="413"/>
      <c r="AF43" s="413"/>
      <c r="AG43" s="502" t="s">
        <v>33</v>
      </c>
      <c r="AH43" s="503"/>
      <c r="AI43" s="503"/>
      <c r="AJ43" s="503"/>
      <c r="AK43" s="503"/>
      <c r="AL43" s="503"/>
      <c r="AM43" s="503"/>
      <c r="AN43" s="503"/>
      <c r="AO43" s="503"/>
      <c r="AP43" s="503"/>
      <c r="AQ43" s="329" t="s">
        <v>211</v>
      </c>
      <c r="AR43" s="425" t="s">
        <v>15</v>
      </c>
      <c r="AS43" s="425" t="s">
        <v>16</v>
      </c>
      <c r="AT43" s="414" t="s">
        <v>213</v>
      </c>
      <c r="AU43" s="268" t="s">
        <v>110</v>
      </c>
    </row>
    <row r="44" spans="1:47" x14ac:dyDescent="0.35">
      <c r="A44" s="415">
        <v>1</v>
      </c>
      <c r="B44" s="492"/>
      <c r="C44" s="492"/>
      <c r="D44" s="492"/>
      <c r="E44" s="492"/>
      <c r="F44" s="492"/>
      <c r="G44" s="492"/>
      <c r="H44" s="492"/>
      <c r="I44" s="492"/>
      <c r="J44" s="234">
        <v>0</v>
      </c>
      <c r="K44" s="234">
        <v>0</v>
      </c>
      <c r="L44" s="234">
        <v>0</v>
      </c>
      <c r="M44" s="236">
        <f t="shared" ref="M44:M59" si="39">SUM(J44:L44)</f>
        <v>0</v>
      </c>
      <c r="N44" s="223"/>
      <c r="P44" s="415">
        <v>1</v>
      </c>
      <c r="Q44" s="496"/>
      <c r="R44" s="496"/>
      <c r="S44" s="496"/>
      <c r="T44" s="496"/>
      <c r="U44" s="496"/>
      <c r="V44" s="496"/>
      <c r="W44" s="496"/>
      <c r="X44" s="496"/>
      <c r="Y44" s="496"/>
      <c r="Z44" s="234">
        <v>0</v>
      </c>
      <c r="AA44" s="234">
        <v>0</v>
      </c>
      <c r="AB44" s="234">
        <v>0</v>
      </c>
      <c r="AC44" s="295">
        <f t="shared" ref="AC44:AC46" si="40">SUM(Z44:AB44)</f>
        <v>0</v>
      </c>
      <c r="AD44" s="296">
        <f>M44-AC44</f>
        <v>0</v>
      </c>
      <c r="AE44" s="223"/>
      <c r="AF44" s="223"/>
      <c r="AG44" s="415">
        <v>1</v>
      </c>
      <c r="AH44" s="496"/>
      <c r="AI44" s="496"/>
      <c r="AJ44" s="496"/>
      <c r="AK44" s="496"/>
      <c r="AL44" s="496"/>
      <c r="AM44" s="496"/>
      <c r="AN44" s="496"/>
      <c r="AO44" s="496"/>
      <c r="AP44" s="496"/>
      <c r="AQ44" s="234">
        <v>0</v>
      </c>
      <c r="AR44" s="234">
        <v>0</v>
      </c>
      <c r="AS44" s="234">
        <v>0</v>
      </c>
      <c r="AT44" s="277">
        <f t="shared" ref="AT44:AT46" si="41">SUM(AQ44:AS44)</f>
        <v>0</v>
      </c>
      <c r="AU44" s="278">
        <f>IF($S$73&lt;&gt;0, AC44-AT44, M44-AT44)</f>
        <v>0</v>
      </c>
    </row>
    <row r="45" spans="1:47" x14ac:dyDescent="0.35">
      <c r="A45" s="415">
        <v>2</v>
      </c>
      <c r="B45" s="492"/>
      <c r="C45" s="492"/>
      <c r="D45" s="492"/>
      <c r="E45" s="492"/>
      <c r="F45" s="492"/>
      <c r="G45" s="492"/>
      <c r="H45" s="492"/>
      <c r="I45" s="492"/>
      <c r="J45" s="234">
        <v>0</v>
      </c>
      <c r="K45" s="234">
        <v>0</v>
      </c>
      <c r="L45" s="234">
        <v>0</v>
      </c>
      <c r="M45" s="236">
        <f>SUM(J45:L45)</f>
        <v>0</v>
      </c>
      <c r="N45" s="223"/>
      <c r="P45" s="415">
        <v>2</v>
      </c>
      <c r="Q45" s="496"/>
      <c r="R45" s="496"/>
      <c r="S45" s="496"/>
      <c r="T45" s="496"/>
      <c r="U45" s="496"/>
      <c r="V45" s="496"/>
      <c r="W45" s="496"/>
      <c r="X45" s="496"/>
      <c r="Y45" s="496"/>
      <c r="Z45" s="234">
        <v>0</v>
      </c>
      <c r="AA45" s="234">
        <v>0</v>
      </c>
      <c r="AB45" s="234">
        <v>0</v>
      </c>
      <c r="AC45" s="295">
        <f t="shared" si="40"/>
        <v>0</v>
      </c>
      <c r="AD45" s="296">
        <f t="shared" ref="AD45:AD46" si="42">M45-AC45</f>
        <v>0</v>
      </c>
      <c r="AE45" s="223"/>
      <c r="AF45" s="223"/>
      <c r="AG45" s="415">
        <v>2</v>
      </c>
      <c r="AH45" s="496"/>
      <c r="AI45" s="496"/>
      <c r="AJ45" s="496"/>
      <c r="AK45" s="496"/>
      <c r="AL45" s="496"/>
      <c r="AM45" s="496"/>
      <c r="AN45" s="496"/>
      <c r="AO45" s="496"/>
      <c r="AP45" s="496"/>
      <c r="AQ45" s="234">
        <v>0</v>
      </c>
      <c r="AR45" s="234">
        <v>0</v>
      </c>
      <c r="AS45" s="234">
        <v>0</v>
      </c>
      <c r="AT45" s="277">
        <f t="shared" si="41"/>
        <v>0</v>
      </c>
      <c r="AU45" s="278">
        <f>IF($S$73&lt;&gt;0, AC45-AT45, M45-AT45)</f>
        <v>0</v>
      </c>
    </row>
    <row r="46" spans="1:47" x14ac:dyDescent="0.35">
      <c r="A46" s="415">
        <v>3</v>
      </c>
      <c r="B46" s="492"/>
      <c r="C46" s="492"/>
      <c r="D46" s="492"/>
      <c r="E46" s="492"/>
      <c r="F46" s="492"/>
      <c r="G46" s="492"/>
      <c r="H46" s="492"/>
      <c r="I46" s="492"/>
      <c r="J46" s="234">
        <v>0</v>
      </c>
      <c r="K46" s="234">
        <v>0</v>
      </c>
      <c r="L46" s="234">
        <v>0</v>
      </c>
      <c r="M46" s="236">
        <f>SUM(J46:L46)</f>
        <v>0</v>
      </c>
      <c r="N46" s="223"/>
      <c r="P46" s="415">
        <v>3</v>
      </c>
      <c r="Q46" s="496"/>
      <c r="R46" s="496"/>
      <c r="S46" s="496"/>
      <c r="T46" s="496"/>
      <c r="U46" s="496"/>
      <c r="V46" s="496"/>
      <c r="W46" s="496"/>
      <c r="X46" s="496"/>
      <c r="Y46" s="496"/>
      <c r="Z46" s="234">
        <v>0</v>
      </c>
      <c r="AA46" s="234">
        <v>0</v>
      </c>
      <c r="AB46" s="234">
        <v>0</v>
      </c>
      <c r="AC46" s="295">
        <f t="shared" si="40"/>
        <v>0</v>
      </c>
      <c r="AD46" s="296">
        <f t="shared" si="42"/>
        <v>0</v>
      </c>
      <c r="AE46" s="223"/>
      <c r="AF46" s="223"/>
      <c r="AG46" s="415">
        <v>3</v>
      </c>
      <c r="AH46" s="496"/>
      <c r="AI46" s="496"/>
      <c r="AJ46" s="496"/>
      <c r="AK46" s="496"/>
      <c r="AL46" s="496"/>
      <c r="AM46" s="496"/>
      <c r="AN46" s="496"/>
      <c r="AO46" s="496"/>
      <c r="AP46" s="496"/>
      <c r="AQ46" s="234">
        <v>0</v>
      </c>
      <c r="AR46" s="234">
        <v>0</v>
      </c>
      <c r="AS46" s="234">
        <v>0</v>
      </c>
      <c r="AT46" s="277">
        <f t="shared" si="41"/>
        <v>0</v>
      </c>
      <c r="AU46" s="278">
        <f>IF($S$73&lt;&gt;0, AC46-AT46, M46-AT46)</f>
        <v>0</v>
      </c>
    </row>
    <row r="47" spans="1:47" ht="16" thickBot="1" x14ac:dyDescent="0.4">
      <c r="A47" s="504" t="s">
        <v>26</v>
      </c>
      <c r="B47" s="505"/>
      <c r="C47" s="505"/>
      <c r="D47" s="505"/>
      <c r="E47" s="505"/>
      <c r="F47" s="505"/>
      <c r="G47" s="505"/>
      <c r="H47" s="505"/>
      <c r="I47" s="505"/>
      <c r="J47" s="250">
        <f>SUM(J44:J46)</f>
        <v>0</v>
      </c>
      <c r="K47" s="250">
        <f t="shared" ref="K47" si="43">SUM(K44:K46)</f>
        <v>0</v>
      </c>
      <c r="L47" s="250">
        <f>SUM(L44:L46)</f>
        <v>0</v>
      </c>
      <c r="M47" s="237">
        <f t="shared" si="39"/>
        <v>0</v>
      </c>
      <c r="N47" s="223"/>
      <c r="P47" s="504" t="s">
        <v>26</v>
      </c>
      <c r="Q47" s="505"/>
      <c r="R47" s="505"/>
      <c r="S47" s="505"/>
      <c r="T47" s="505"/>
      <c r="U47" s="505"/>
      <c r="V47" s="505"/>
      <c r="W47" s="505"/>
      <c r="X47" s="505"/>
      <c r="Y47" s="505"/>
      <c r="Z47" s="293">
        <f>SUM(Z44:Z46)</f>
        <v>0</v>
      </c>
      <c r="AA47" s="293">
        <f t="shared" ref="AA47:AC47" si="44">SUM(AA44:AA46)</f>
        <v>0</v>
      </c>
      <c r="AB47" s="293">
        <f t="shared" si="44"/>
        <v>0</v>
      </c>
      <c r="AC47" s="293">
        <f t="shared" si="44"/>
        <v>0</v>
      </c>
      <c r="AD47" s="294">
        <f>SUM(AD44:AD46)</f>
        <v>0</v>
      </c>
      <c r="AE47" s="223"/>
      <c r="AF47" s="223"/>
      <c r="AG47" s="504" t="s">
        <v>26</v>
      </c>
      <c r="AH47" s="505"/>
      <c r="AI47" s="505"/>
      <c r="AJ47" s="505"/>
      <c r="AK47" s="505"/>
      <c r="AL47" s="505"/>
      <c r="AM47" s="505"/>
      <c r="AN47" s="505"/>
      <c r="AO47" s="505"/>
      <c r="AP47" s="505"/>
      <c r="AQ47" s="275">
        <f>SUM(AQ44:AQ46)</f>
        <v>0</v>
      </c>
      <c r="AR47" s="275">
        <f t="shared" ref="AR47:AU47" si="45">SUM(AR44:AR46)</f>
        <v>0</v>
      </c>
      <c r="AS47" s="275">
        <f t="shared" si="45"/>
        <v>0</v>
      </c>
      <c r="AT47" s="275">
        <f t="shared" si="45"/>
        <v>0</v>
      </c>
      <c r="AU47" s="276">
        <f t="shared" si="45"/>
        <v>0</v>
      </c>
    </row>
    <row r="48" spans="1:47" s="358" customFormat="1" ht="3.75" customHeight="1" thickBot="1" x14ac:dyDescent="0.4">
      <c r="A48" s="413"/>
      <c r="B48" s="413"/>
      <c r="C48" s="413"/>
      <c r="D48" s="413"/>
      <c r="E48" s="413"/>
      <c r="F48" s="413"/>
      <c r="G48" s="413"/>
      <c r="H48" s="413"/>
      <c r="I48" s="413"/>
      <c r="J48" s="246"/>
      <c r="K48" s="246"/>
      <c r="L48" s="246"/>
      <c r="M48" s="246"/>
      <c r="N48" s="223"/>
      <c r="Q48" s="413"/>
      <c r="R48" s="413"/>
      <c r="S48" s="413"/>
      <c r="T48" s="413"/>
      <c r="U48" s="413"/>
      <c r="V48" s="413"/>
      <c r="W48" s="413"/>
      <c r="X48" s="413"/>
      <c r="Y48" s="413"/>
      <c r="Z48" s="246"/>
      <c r="AA48" s="246"/>
      <c r="AB48" s="246"/>
      <c r="AC48" s="246"/>
      <c r="AD48" s="246"/>
      <c r="AE48" s="223"/>
      <c r="AF48" s="223"/>
      <c r="AH48" s="413"/>
      <c r="AI48" s="413"/>
      <c r="AJ48" s="413"/>
      <c r="AK48" s="413"/>
      <c r="AL48" s="413"/>
      <c r="AM48" s="413"/>
      <c r="AN48" s="413"/>
      <c r="AO48" s="413"/>
      <c r="AP48" s="413"/>
      <c r="AQ48" s="246"/>
      <c r="AR48" s="246"/>
      <c r="AS48" s="246"/>
      <c r="AT48" s="246"/>
      <c r="AU48" s="246"/>
    </row>
    <row r="49" spans="1:47" s="242" customFormat="1" x14ac:dyDescent="0.35">
      <c r="A49" s="502" t="s">
        <v>27</v>
      </c>
      <c r="B49" s="503"/>
      <c r="C49" s="503"/>
      <c r="D49" s="503"/>
      <c r="E49" s="503"/>
      <c r="F49" s="503"/>
      <c r="G49" s="503"/>
      <c r="H49" s="503"/>
      <c r="I49" s="503"/>
      <c r="J49" s="425" t="s">
        <v>17</v>
      </c>
      <c r="K49" s="425" t="s">
        <v>15</v>
      </c>
      <c r="L49" s="425" t="s">
        <v>16</v>
      </c>
      <c r="M49" s="418" t="s">
        <v>18</v>
      </c>
      <c r="N49" s="413"/>
      <c r="P49" s="502" t="s">
        <v>27</v>
      </c>
      <c r="Q49" s="503"/>
      <c r="R49" s="503"/>
      <c r="S49" s="503"/>
      <c r="T49" s="503"/>
      <c r="U49" s="503"/>
      <c r="V49" s="503"/>
      <c r="W49" s="503"/>
      <c r="X49" s="503"/>
      <c r="Y49" s="503"/>
      <c r="Z49" s="329" t="s">
        <v>77</v>
      </c>
      <c r="AA49" s="425" t="s">
        <v>15</v>
      </c>
      <c r="AB49" s="425" t="s">
        <v>16</v>
      </c>
      <c r="AC49" s="414" t="s">
        <v>18</v>
      </c>
      <c r="AD49" s="268" t="s">
        <v>114</v>
      </c>
      <c r="AE49" s="413"/>
      <c r="AF49" s="413"/>
      <c r="AG49" s="502" t="s">
        <v>27</v>
      </c>
      <c r="AH49" s="503"/>
      <c r="AI49" s="503"/>
      <c r="AJ49" s="503"/>
      <c r="AK49" s="503"/>
      <c r="AL49" s="503"/>
      <c r="AM49" s="503"/>
      <c r="AN49" s="503"/>
      <c r="AO49" s="503"/>
      <c r="AP49" s="503"/>
      <c r="AQ49" s="329" t="s">
        <v>211</v>
      </c>
      <c r="AR49" s="425" t="s">
        <v>15</v>
      </c>
      <c r="AS49" s="425" t="s">
        <v>16</v>
      </c>
      <c r="AT49" s="414" t="s">
        <v>213</v>
      </c>
      <c r="AU49" s="268" t="s">
        <v>110</v>
      </c>
    </row>
    <row r="50" spans="1:47" x14ac:dyDescent="0.35">
      <c r="A50" s="415">
        <v>1</v>
      </c>
      <c r="B50" s="228" t="s">
        <v>28</v>
      </c>
      <c r="C50" s="492"/>
      <c r="D50" s="492"/>
      <c r="E50" s="492"/>
      <c r="F50" s="492"/>
      <c r="G50" s="492"/>
      <c r="H50" s="492"/>
      <c r="I50" s="492"/>
      <c r="J50" s="234">
        <v>0</v>
      </c>
      <c r="K50" s="234">
        <v>0</v>
      </c>
      <c r="L50" s="234">
        <v>0</v>
      </c>
      <c r="M50" s="236">
        <f t="shared" si="39"/>
        <v>0</v>
      </c>
      <c r="N50" s="223"/>
      <c r="P50" s="415">
        <v>1</v>
      </c>
      <c r="Q50" s="228" t="s">
        <v>28</v>
      </c>
      <c r="R50" s="617"/>
      <c r="S50" s="617"/>
      <c r="T50" s="617"/>
      <c r="U50" s="617"/>
      <c r="V50" s="617"/>
      <c r="W50" s="617"/>
      <c r="X50" s="617"/>
      <c r="Y50" s="617"/>
      <c r="Z50" s="234">
        <v>0</v>
      </c>
      <c r="AA50" s="234">
        <v>0</v>
      </c>
      <c r="AB50" s="234">
        <v>0</v>
      </c>
      <c r="AC50" s="295">
        <f t="shared" ref="AC50:AC58" si="46">SUM(Z50:AB50)</f>
        <v>0</v>
      </c>
      <c r="AD50" s="296">
        <f t="shared" ref="AD50:AD60" si="47">M50-AC50</f>
        <v>0</v>
      </c>
      <c r="AE50" s="223"/>
      <c r="AF50" s="223"/>
      <c r="AG50" s="415">
        <v>1</v>
      </c>
      <c r="AH50" s="228" t="s">
        <v>28</v>
      </c>
      <c r="AI50" s="416"/>
      <c r="AJ50" s="492"/>
      <c r="AK50" s="492"/>
      <c r="AL50" s="492"/>
      <c r="AM50" s="492"/>
      <c r="AN50" s="492"/>
      <c r="AO50" s="492"/>
      <c r="AP50" s="492"/>
      <c r="AQ50" s="234">
        <v>0</v>
      </c>
      <c r="AR50" s="234">
        <v>0</v>
      </c>
      <c r="AS50" s="234">
        <v>0</v>
      </c>
      <c r="AT50" s="277">
        <f t="shared" ref="AT50:AT59" si="48">SUM(AQ50:AS50)</f>
        <v>0</v>
      </c>
      <c r="AU50" s="278">
        <f t="shared" ref="AU50:AU60" si="49">IF($S$73&lt;&gt;0, AC50-AT50, M50-AT50)</f>
        <v>0</v>
      </c>
    </row>
    <row r="51" spans="1:47" x14ac:dyDescent="0.35">
      <c r="A51" s="415">
        <v>2</v>
      </c>
      <c r="B51" s="228" t="s">
        <v>31</v>
      </c>
      <c r="C51" s="492"/>
      <c r="D51" s="492"/>
      <c r="E51" s="492"/>
      <c r="F51" s="492"/>
      <c r="G51" s="492"/>
      <c r="H51" s="492"/>
      <c r="I51" s="492"/>
      <c r="J51" s="234">
        <v>0</v>
      </c>
      <c r="K51" s="234">
        <v>0</v>
      </c>
      <c r="L51" s="234">
        <v>0</v>
      </c>
      <c r="M51" s="236">
        <f t="shared" si="39"/>
        <v>0</v>
      </c>
      <c r="N51" s="223"/>
      <c r="P51" s="415">
        <v>2</v>
      </c>
      <c r="Q51" s="228" t="s">
        <v>31</v>
      </c>
      <c r="R51" s="617"/>
      <c r="S51" s="617"/>
      <c r="T51" s="617"/>
      <c r="U51" s="617"/>
      <c r="V51" s="617"/>
      <c r="W51" s="617"/>
      <c r="X51" s="617"/>
      <c r="Y51" s="617"/>
      <c r="Z51" s="234">
        <v>0</v>
      </c>
      <c r="AA51" s="234">
        <v>0</v>
      </c>
      <c r="AB51" s="234">
        <v>0</v>
      </c>
      <c r="AC51" s="295">
        <f t="shared" si="46"/>
        <v>0</v>
      </c>
      <c r="AD51" s="296">
        <f t="shared" si="47"/>
        <v>0</v>
      </c>
      <c r="AE51" s="223"/>
      <c r="AF51" s="223"/>
      <c r="AG51" s="415">
        <v>2</v>
      </c>
      <c r="AH51" s="228" t="s">
        <v>31</v>
      </c>
      <c r="AI51" s="416"/>
      <c r="AJ51" s="492"/>
      <c r="AK51" s="492"/>
      <c r="AL51" s="492"/>
      <c r="AM51" s="492"/>
      <c r="AN51" s="492"/>
      <c r="AO51" s="492"/>
      <c r="AP51" s="492"/>
      <c r="AQ51" s="234">
        <v>0</v>
      </c>
      <c r="AR51" s="234">
        <v>0</v>
      </c>
      <c r="AS51" s="234">
        <v>0</v>
      </c>
      <c r="AT51" s="277">
        <f t="shared" si="48"/>
        <v>0</v>
      </c>
      <c r="AU51" s="278">
        <f t="shared" si="49"/>
        <v>0</v>
      </c>
    </row>
    <row r="52" spans="1:47" x14ac:dyDescent="0.35">
      <c r="A52" s="415">
        <v>3</v>
      </c>
      <c r="B52" s="228" t="s">
        <v>32</v>
      </c>
      <c r="C52" s="492"/>
      <c r="D52" s="492"/>
      <c r="E52" s="492"/>
      <c r="F52" s="492"/>
      <c r="G52" s="492"/>
      <c r="H52" s="492"/>
      <c r="I52" s="492"/>
      <c r="J52" s="234">
        <v>0</v>
      </c>
      <c r="K52" s="234">
        <v>0</v>
      </c>
      <c r="L52" s="234">
        <v>0</v>
      </c>
      <c r="M52" s="236">
        <f t="shared" si="39"/>
        <v>0</v>
      </c>
      <c r="N52" s="223"/>
      <c r="P52" s="415">
        <v>3</v>
      </c>
      <c r="Q52" s="228" t="s">
        <v>32</v>
      </c>
      <c r="R52" s="617"/>
      <c r="S52" s="617"/>
      <c r="T52" s="617"/>
      <c r="U52" s="617"/>
      <c r="V52" s="617"/>
      <c r="W52" s="617"/>
      <c r="X52" s="617"/>
      <c r="Y52" s="617"/>
      <c r="Z52" s="234">
        <v>0</v>
      </c>
      <c r="AA52" s="234">
        <v>0</v>
      </c>
      <c r="AB52" s="234">
        <v>0</v>
      </c>
      <c r="AC52" s="295">
        <f t="shared" si="46"/>
        <v>0</v>
      </c>
      <c r="AD52" s="296">
        <f t="shared" si="47"/>
        <v>0</v>
      </c>
      <c r="AE52" s="223"/>
      <c r="AF52" s="223"/>
      <c r="AG52" s="415">
        <v>3</v>
      </c>
      <c r="AH52" s="228" t="s">
        <v>32</v>
      </c>
      <c r="AI52" s="416"/>
      <c r="AJ52" s="492"/>
      <c r="AK52" s="492"/>
      <c r="AL52" s="492"/>
      <c r="AM52" s="492"/>
      <c r="AN52" s="492"/>
      <c r="AO52" s="492"/>
      <c r="AP52" s="492"/>
      <c r="AQ52" s="234">
        <v>0</v>
      </c>
      <c r="AR52" s="234">
        <v>0</v>
      </c>
      <c r="AS52" s="234">
        <v>0</v>
      </c>
      <c r="AT52" s="277">
        <f t="shared" si="48"/>
        <v>0</v>
      </c>
      <c r="AU52" s="278">
        <f t="shared" si="49"/>
        <v>0</v>
      </c>
    </row>
    <row r="53" spans="1:47" s="358" customFormat="1" x14ac:dyDescent="0.35">
      <c r="A53" s="229">
        <v>4</v>
      </c>
      <c r="B53" s="228" t="s">
        <v>72</v>
      </c>
      <c r="C53" s="492"/>
      <c r="D53" s="492"/>
      <c r="E53" s="492"/>
      <c r="F53" s="492"/>
      <c r="G53" s="492"/>
      <c r="H53" s="492"/>
      <c r="I53" s="492"/>
      <c r="J53" s="234">
        <v>0</v>
      </c>
      <c r="K53" s="234">
        <v>0</v>
      </c>
      <c r="L53" s="234">
        <v>0</v>
      </c>
      <c r="M53" s="236">
        <f t="shared" si="39"/>
        <v>0</v>
      </c>
      <c r="N53" s="223"/>
      <c r="P53" s="229">
        <v>4</v>
      </c>
      <c r="Q53" s="228" t="s">
        <v>72</v>
      </c>
      <c r="R53" s="633"/>
      <c r="S53" s="633"/>
      <c r="T53" s="633"/>
      <c r="U53" s="633"/>
      <c r="V53" s="633"/>
      <c r="W53" s="633"/>
      <c r="X53" s="633"/>
      <c r="Y53" s="633"/>
      <c r="Z53" s="234">
        <v>0</v>
      </c>
      <c r="AA53" s="234">
        <v>0</v>
      </c>
      <c r="AB53" s="234">
        <v>0</v>
      </c>
      <c r="AC53" s="295">
        <f t="shared" si="46"/>
        <v>0</v>
      </c>
      <c r="AD53" s="296">
        <f t="shared" si="47"/>
        <v>0</v>
      </c>
      <c r="AE53" s="223"/>
      <c r="AF53" s="223"/>
      <c r="AG53" s="229">
        <v>4</v>
      </c>
      <c r="AH53" s="228" t="s">
        <v>72</v>
      </c>
      <c r="AI53" s="437"/>
      <c r="AJ53" s="492"/>
      <c r="AK53" s="492"/>
      <c r="AL53" s="492"/>
      <c r="AM53" s="492"/>
      <c r="AN53" s="492"/>
      <c r="AO53" s="492"/>
      <c r="AP53" s="492"/>
      <c r="AQ53" s="234">
        <v>0</v>
      </c>
      <c r="AR53" s="234">
        <v>0</v>
      </c>
      <c r="AS53" s="234">
        <v>0</v>
      </c>
      <c r="AT53" s="277">
        <f t="shared" si="48"/>
        <v>0</v>
      </c>
      <c r="AU53" s="278">
        <f t="shared" si="49"/>
        <v>0</v>
      </c>
    </row>
    <row r="54" spans="1:47" x14ac:dyDescent="0.35">
      <c r="A54" s="415">
        <v>5</v>
      </c>
      <c r="B54" s="228" t="s">
        <v>29</v>
      </c>
      <c r="C54" s="492"/>
      <c r="D54" s="492"/>
      <c r="E54" s="492"/>
      <c r="F54" s="492"/>
      <c r="G54" s="492"/>
      <c r="H54" s="492"/>
      <c r="I54" s="492"/>
      <c r="J54" s="234">
        <v>0</v>
      </c>
      <c r="K54" s="234">
        <v>0</v>
      </c>
      <c r="L54" s="234">
        <v>0</v>
      </c>
      <c r="M54" s="236">
        <f t="shared" si="39"/>
        <v>0</v>
      </c>
      <c r="N54" s="223"/>
      <c r="P54" s="415">
        <v>5</v>
      </c>
      <c r="Q54" s="228" t="s">
        <v>29</v>
      </c>
      <c r="R54" s="617"/>
      <c r="S54" s="617"/>
      <c r="T54" s="617"/>
      <c r="U54" s="617"/>
      <c r="V54" s="617"/>
      <c r="W54" s="617"/>
      <c r="X54" s="617"/>
      <c r="Y54" s="617"/>
      <c r="Z54" s="234">
        <v>0</v>
      </c>
      <c r="AA54" s="234">
        <v>0</v>
      </c>
      <c r="AB54" s="234">
        <v>0</v>
      </c>
      <c r="AC54" s="295">
        <f t="shared" si="46"/>
        <v>0</v>
      </c>
      <c r="AD54" s="296">
        <f t="shared" si="47"/>
        <v>0</v>
      </c>
      <c r="AE54" s="223"/>
      <c r="AF54" s="223"/>
      <c r="AG54" s="415">
        <v>5</v>
      </c>
      <c r="AH54" s="228" t="s">
        <v>29</v>
      </c>
      <c r="AI54" s="416"/>
      <c r="AJ54" s="492"/>
      <c r="AK54" s="492"/>
      <c r="AL54" s="492"/>
      <c r="AM54" s="492"/>
      <c r="AN54" s="492"/>
      <c r="AO54" s="492"/>
      <c r="AP54" s="492"/>
      <c r="AQ54" s="234">
        <v>0</v>
      </c>
      <c r="AR54" s="234">
        <v>0</v>
      </c>
      <c r="AS54" s="234">
        <v>0</v>
      </c>
      <c r="AT54" s="277">
        <f t="shared" si="48"/>
        <v>0</v>
      </c>
      <c r="AU54" s="278">
        <f t="shared" si="49"/>
        <v>0</v>
      </c>
    </row>
    <row r="55" spans="1:47" x14ac:dyDescent="0.35">
      <c r="A55" s="415">
        <v>6</v>
      </c>
      <c r="B55" s="228" t="s">
        <v>30</v>
      </c>
      <c r="C55" s="492"/>
      <c r="D55" s="492"/>
      <c r="E55" s="492"/>
      <c r="F55" s="492"/>
      <c r="G55" s="492"/>
      <c r="H55" s="492"/>
      <c r="I55" s="492"/>
      <c r="J55" s="234">
        <v>0</v>
      </c>
      <c r="K55" s="234">
        <v>0</v>
      </c>
      <c r="L55" s="234">
        <v>0</v>
      </c>
      <c r="M55" s="236">
        <f>SUM(J55:L55)</f>
        <v>0</v>
      </c>
      <c r="N55" s="223"/>
      <c r="P55" s="415">
        <v>6</v>
      </c>
      <c r="Q55" s="228" t="s">
        <v>30</v>
      </c>
      <c r="R55" s="617"/>
      <c r="S55" s="617"/>
      <c r="T55" s="617"/>
      <c r="U55" s="617"/>
      <c r="V55" s="617"/>
      <c r="W55" s="617"/>
      <c r="X55" s="617"/>
      <c r="Y55" s="617"/>
      <c r="Z55" s="234">
        <v>0</v>
      </c>
      <c r="AA55" s="234">
        <v>0</v>
      </c>
      <c r="AB55" s="234">
        <v>0</v>
      </c>
      <c r="AC55" s="295">
        <f t="shared" si="46"/>
        <v>0</v>
      </c>
      <c r="AD55" s="296">
        <f t="shared" si="47"/>
        <v>0</v>
      </c>
      <c r="AE55" s="223"/>
      <c r="AF55" s="223"/>
      <c r="AG55" s="415">
        <v>6</v>
      </c>
      <c r="AH55" s="228" t="s">
        <v>30</v>
      </c>
      <c r="AI55" s="416"/>
      <c r="AJ55" s="492"/>
      <c r="AK55" s="492"/>
      <c r="AL55" s="492"/>
      <c r="AM55" s="492"/>
      <c r="AN55" s="492"/>
      <c r="AO55" s="492"/>
      <c r="AP55" s="492"/>
      <c r="AQ55" s="234">
        <v>0</v>
      </c>
      <c r="AR55" s="234">
        <v>0</v>
      </c>
      <c r="AS55" s="234">
        <v>0</v>
      </c>
      <c r="AT55" s="277">
        <f t="shared" si="48"/>
        <v>0</v>
      </c>
      <c r="AU55" s="278">
        <f t="shared" si="49"/>
        <v>0</v>
      </c>
    </row>
    <row r="56" spans="1:47" x14ac:dyDescent="0.35">
      <c r="A56" s="415">
        <v>7</v>
      </c>
      <c r="B56" s="228" t="s">
        <v>34</v>
      </c>
      <c r="C56" s="492"/>
      <c r="D56" s="492"/>
      <c r="E56" s="492"/>
      <c r="F56" s="492"/>
      <c r="G56" s="492"/>
      <c r="H56" s="492"/>
      <c r="I56" s="492"/>
      <c r="J56" s="234">
        <v>0</v>
      </c>
      <c r="K56" s="234">
        <v>0</v>
      </c>
      <c r="L56" s="234">
        <v>0</v>
      </c>
      <c r="M56" s="236">
        <f>SUM(J56:L56)</f>
        <v>0</v>
      </c>
      <c r="N56" s="223"/>
      <c r="P56" s="415">
        <v>7</v>
      </c>
      <c r="Q56" s="228" t="s">
        <v>34</v>
      </c>
      <c r="R56" s="617"/>
      <c r="S56" s="617"/>
      <c r="T56" s="617"/>
      <c r="U56" s="617"/>
      <c r="V56" s="617"/>
      <c r="W56" s="617"/>
      <c r="X56" s="617"/>
      <c r="Y56" s="617"/>
      <c r="Z56" s="234">
        <v>0</v>
      </c>
      <c r="AA56" s="234">
        <v>0</v>
      </c>
      <c r="AB56" s="234">
        <v>0</v>
      </c>
      <c r="AC56" s="295">
        <f t="shared" si="46"/>
        <v>0</v>
      </c>
      <c r="AD56" s="296">
        <f t="shared" si="47"/>
        <v>0</v>
      </c>
      <c r="AE56" s="223"/>
      <c r="AF56" s="223"/>
      <c r="AG56" s="415">
        <v>7</v>
      </c>
      <c r="AH56" s="228" t="s">
        <v>34</v>
      </c>
      <c r="AI56" s="416"/>
      <c r="AJ56" s="492"/>
      <c r="AK56" s="492"/>
      <c r="AL56" s="492"/>
      <c r="AM56" s="492"/>
      <c r="AN56" s="492"/>
      <c r="AO56" s="492"/>
      <c r="AP56" s="492"/>
      <c r="AQ56" s="234">
        <v>0</v>
      </c>
      <c r="AR56" s="234">
        <v>0</v>
      </c>
      <c r="AS56" s="234">
        <v>0</v>
      </c>
      <c r="AT56" s="277">
        <f t="shared" si="48"/>
        <v>0</v>
      </c>
      <c r="AU56" s="278">
        <f t="shared" si="49"/>
        <v>0</v>
      </c>
    </row>
    <row r="57" spans="1:47" x14ac:dyDescent="0.35">
      <c r="A57" s="415">
        <v>8</v>
      </c>
      <c r="B57" s="228" t="s">
        <v>35</v>
      </c>
      <c r="C57" s="492"/>
      <c r="D57" s="492"/>
      <c r="E57" s="492"/>
      <c r="F57" s="492"/>
      <c r="G57" s="492"/>
      <c r="H57" s="492"/>
      <c r="I57" s="492"/>
      <c r="J57" s="234">
        <v>0</v>
      </c>
      <c r="K57" s="234">
        <v>0</v>
      </c>
      <c r="L57" s="234">
        <v>0</v>
      </c>
      <c r="M57" s="236">
        <f>SUM(J57:L57)</f>
        <v>0</v>
      </c>
      <c r="N57" s="223"/>
      <c r="P57" s="415">
        <v>8</v>
      </c>
      <c r="Q57" s="228" t="s">
        <v>35</v>
      </c>
      <c r="R57" s="617"/>
      <c r="S57" s="617"/>
      <c r="T57" s="617"/>
      <c r="U57" s="617"/>
      <c r="V57" s="617"/>
      <c r="W57" s="617"/>
      <c r="X57" s="617"/>
      <c r="Y57" s="617"/>
      <c r="Z57" s="234">
        <v>0</v>
      </c>
      <c r="AA57" s="234">
        <v>0</v>
      </c>
      <c r="AB57" s="234">
        <v>0</v>
      </c>
      <c r="AC57" s="295">
        <f t="shared" si="46"/>
        <v>0</v>
      </c>
      <c r="AD57" s="296">
        <f t="shared" si="47"/>
        <v>0</v>
      </c>
      <c r="AE57" s="223"/>
      <c r="AF57" s="223"/>
      <c r="AG57" s="415">
        <v>8</v>
      </c>
      <c r="AH57" s="228" t="s">
        <v>35</v>
      </c>
      <c r="AI57" s="416"/>
      <c r="AJ57" s="492"/>
      <c r="AK57" s="492"/>
      <c r="AL57" s="492"/>
      <c r="AM57" s="492"/>
      <c r="AN57" s="492"/>
      <c r="AO57" s="492"/>
      <c r="AP57" s="492"/>
      <c r="AQ57" s="234">
        <v>0</v>
      </c>
      <c r="AR57" s="234">
        <v>0</v>
      </c>
      <c r="AS57" s="234">
        <v>0</v>
      </c>
      <c r="AT57" s="277">
        <f t="shared" si="48"/>
        <v>0</v>
      </c>
      <c r="AU57" s="278">
        <f t="shared" si="49"/>
        <v>0</v>
      </c>
    </row>
    <row r="58" spans="1:47" x14ac:dyDescent="0.35">
      <c r="A58" s="415">
        <v>9</v>
      </c>
      <c r="B58" s="228" t="s">
        <v>50</v>
      </c>
      <c r="C58" s="492"/>
      <c r="D58" s="492"/>
      <c r="E58" s="492"/>
      <c r="F58" s="492"/>
      <c r="G58" s="492"/>
      <c r="H58" s="492"/>
      <c r="I58" s="492"/>
      <c r="J58" s="234">
        <v>0</v>
      </c>
      <c r="K58" s="234">
        <v>0</v>
      </c>
      <c r="L58" s="234">
        <v>0</v>
      </c>
      <c r="M58" s="236">
        <f t="shared" si="39"/>
        <v>0</v>
      </c>
      <c r="N58" s="223"/>
      <c r="P58" s="415">
        <v>9</v>
      </c>
      <c r="Q58" s="228" t="s">
        <v>50</v>
      </c>
      <c r="R58" s="617"/>
      <c r="S58" s="617"/>
      <c r="T58" s="617"/>
      <c r="U58" s="617"/>
      <c r="V58" s="617"/>
      <c r="W58" s="617"/>
      <c r="X58" s="617"/>
      <c r="Y58" s="617"/>
      <c r="Z58" s="234">
        <v>0</v>
      </c>
      <c r="AA58" s="234">
        <v>0</v>
      </c>
      <c r="AB58" s="234">
        <v>0</v>
      </c>
      <c r="AC58" s="295">
        <f t="shared" si="46"/>
        <v>0</v>
      </c>
      <c r="AD58" s="296">
        <f t="shared" si="47"/>
        <v>0</v>
      </c>
      <c r="AE58" s="223"/>
      <c r="AF58" s="223"/>
      <c r="AG58" s="415">
        <v>9</v>
      </c>
      <c r="AH58" s="228" t="s">
        <v>50</v>
      </c>
      <c r="AI58" s="416"/>
      <c r="AJ58" s="492"/>
      <c r="AK58" s="492"/>
      <c r="AL58" s="492"/>
      <c r="AM58" s="492"/>
      <c r="AN58" s="492"/>
      <c r="AO58" s="492"/>
      <c r="AP58" s="492"/>
      <c r="AQ58" s="234">
        <v>0</v>
      </c>
      <c r="AR58" s="234">
        <v>0</v>
      </c>
      <c r="AS58" s="234">
        <v>0</v>
      </c>
      <c r="AT58" s="277">
        <f t="shared" si="48"/>
        <v>0</v>
      </c>
      <c r="AU58" s="278">
        <f t="shared" si="49"/>
        <v>0</v>
      </c>
    </row>
    <row r="59" spans="1:47" x14ac:dyDescent="0.35">
      <c r="A59" s="415">
        <v>10</v>
      </c>
      <c r="B59" s="313" t="s">
        <v>205</v>
      </c>
      <c r="C59" s="492"/>
      <c r="D59" s="492"/>
      <c r="E59" s="492"/>
      <c r="F59" s="492"/>
      <c r="G59" s="492"/>
      <c r="H59" s="492"/>
      <c r="I59" s="492"/>
      <c r="J59" s="234">
        <v>0</v>
      </c>
      <c r="K59" s="234">
        <v>0</v>
      </c>
      <c r="L59" s="234">
        <v>0</v>
      </c>
      <c r="M59" s="236">
        <f t="shared" si="39"/>
        <v>0</v>
      </c>
      <c r="N59" s="223"/>
      <c r="P59" s="415">
        <v>10</v>
      </c>
      <c r="Q59" s="417" t="s">
        <v>205</v>
      </c>
      <c r="R59" s="513"/>
      <c r="S59" s="513"/>
      <c r="T59" s="513"/>
      <c r="U59" s="513"/>
      <c r="V59" s="513"/>
      <c r="W59" s="513"/>
      <c r="X59" s="513"/>
      <c r="Y59" s="513"/>
      <c r="Z59" s="234">
        <v>0</v>
      </c>
      <c r="AA59" s="234">
        <v>0</v>
      </c>
      <c r="AB59" s="234">
        <v>0</v>
      </c>
      <c r="AC59" s="295">
        <f>SUM(Z59:AB59)</f>
        <v>0</v>
      </c>
      <c r="AD59" s="296">
        <f t="shared" si="47"/>
        <v>0</v>
      </c>
      <c r="AE59" s="223"/>
      <c r="AF59" s="223"/>
      <c r="AG59" s="415">
        <v>10</v>
      </c>
      <c r="AH59" s="513" t="s">
        <v>205</v>
      </c>
      <c r="AI59" s="513"/>
      <c r="AJ59" s="491"/>
      <c r="AK59" s="491"/>
      <c r="AL59" s="491"/>
      <c r="AM59" s="491"/>
      <c r="AN59" s="491"/>
      <c r="AO59" s="491"/>
      <c r="AP59" s="491"/>
      <c r="AQ59" s="234">
        <v>0</v>
      </c>
      <c r="AR59" s="234">
        <v>0</v>
      </c>
      <c r="AS59" s="234">
        <v>0</v>
      </c>
      <c r="AT59" s="277">
        <f t="shared" si="48"/>
        <v>0</v>
      </c>
      <c r="AU59" s="278">
        <f t="shared" si="49"/>
        <v>0</v>
      </c>
    </row>
    <row r="60" spans="1:47" ht="17.25" customHeight="1" x14ac:dyDescent="0.35">
      <c r="A60" s="415">
        <v>11</v>
      </c>
      <c r="B60" s="313" t="s">
        <v>205</v>
      </c>
      <c r="C60" s="492"/>
      <c r="D60" s="492"/>
      <c r="E60" s="492"/>
      <c r="F60" s="492"/>
      <c r="G60" s="492"/>
      <c r="H60" s="492"/>
      <c r="I60" s="492"/>
      <c r="J60" s="234">
        <v>0</v>
      </c>
      <c r="K60" s="234">
        <v>0</v>
      </c>
      <c r="L60" s="234">
        <v>0</v>
      </c>
      <c r="M60" s="236">
        <f>SUM(J60:L60)</f>
        <v>0</v>
      </c>
      <c r="N60" s="223"/>
      <c r="P60" s="415">
        <v>11</v>
      </c>
      <c r="Q60" s="417" t="s">
        <v>205</v>
      </c>
      <c r="R60" s="513"/>
      <c r="S60" s="513"/>
      <c r="T60" s="513"/>
      <c r="U60" s="513"/>
      <c r="V60" s="513"/>
      <c r="W60" s="513"/>
      <c r="X60" s="513"/>
      <c r="Y60" s="513"/>
      <c r="Z60" s="234">
        <v>0</v>
      </c>
      <c r="AA60" s="234">
        <v>0</v>
      </c>
      <c r="AB60" s="234">
        <v>0</v>
      </c>
      <c r="AC60" s="295">
        <f>SUM(Z60:AB60)</f>
        <v>0</v>
      </c>
      <c r="AD60" s="296">
        <f t="shared" si="47"/>
        <v>0</v>
      </c>
      <c r="AE60" s="223"/>
      <c r="AF60" s="223"/>
      <c r="AG60" s="415">
        <v>11</v>
      </c>
      <c r="AH60" s="513" t="s">
        <v>205</v>
      </c>
      <c r="AI60" s="513"/>
      <c r="AJ60" s="491"/>
      <c r="AK60" s="491"/>
      <c r="AL60" s="491"/>
      <c r="AM60" s="491"/>
      <c r="AN60" s="491"/>
      <c r="AO60" s="491"/>
      <c r="AP60" s="491"/>
      <c r="AQ60" s="234">
        <v>0</v>
      </c>
      <c r="AR60" s="234">
        <v>0</v>
      </c>
      <c r="AS60" s="234">
        <v>0</v>
      </c>
      <c r="AT60" s="277">
        <f>SUM(AQ60:AS60)</f>
        <v>0</v>
      </c>
      <c r="AU60" s="278">
        <f t="shared" si="49"/>
        <v>0</v>
      </c>
    </row>
    <row r="61" spans="1:47" ht="16" thickBot="1" x14ac:dyDescent="0.4">
      <c r="A61" s="504" t="s">
        <v>36</v>
      </c>
      <c r="B61" s="505"/>
      <c r="C61" s="505"/>
      <c r="D61" s="505"/>
      <c r="E61" s="505"/>
      <c r="F61" s="505"/>
      <c r="G61" s="505"/>
      <c r="H61" s="505"/>
      <c r="I61" s="505"/>
      <c r="J61" s="250">
        <f>SUM(J50:J60)</f>
        <v>0</v>
      </c>
      <c r="K61" s="250">
        <f t="shared" ref="K61:L61" si="50">SUM(K50:K60)</f>
        <v>0</v>
      </c>
      <c r="L61" s="250">
        <f t="shared" si="50"/>
        <v>0</v>
      </c>
      <c r="M61" s="237">
        <f>SUM(J61:L61)</f>
        <v>0</v>
      </c>
      <c r="N61" s="223"/>
      <c r="P61" s="578" t="s">
        <v>36</v>
      </c>
      <c r="Q61" s="579"/>
      <c r="R61" s="579"/>
      <c r="S61" s="579"/>
      <c r="T61" s="579"/>
      <c r="U61" s="579"/>
      <c r="V61" s="579"/>
      <c r="W61" s="579"/>
      <c r="X61" s="579"/>
      <c r="Y61" s="579"/>
      <c r="Z61" s="293">
        <f>SUM(Z50:Z60)</f>
        <v>0</v>
      </c>
      <c r="AA61" s="293">
        <f t="shared" ref="AA61:AB61" si="51">SUM(AA50:AA60)</f>
        <v>0</v>
      </c>
      <c r="AB61" s="293">
        <f t="shared" si="51"/>
        <v>0</v>
      </c>
      <c r="AC61" s="293">
        <f>SUM(AC50:AC60)</f>
        <v>0</v>
      </c>
      <c r="AD61" s="294">
        <f>SUM(AD50:AD60)</f>
        <v>0</v>
      </c>
      <c r="AE61" s="223"/>
      <c r="AF61" s="223"/>
      <c r="AG61" s="578" t="s">
        <v>36</v>
      </c>
      <c r="AH61" s="579"/>
      <c r="AI61" s="579"/>
      <c r="AJ61" s="579"/>
      <c r="AK61" s="579"/>
      <c r="AL61" s="579"/>
      <c r="AM61" s="579"/>
      <c r="AN61" s="579"/>
      <c r="AO61" s="579"/>
      <c r="AP61" s="579"/>
      <c r="AQ61" s="275">
        <f>SUM(AQ50:AQ60)</f>
        <v>0</v>
      </c>
      <c r="AR61" s="275">
        <f t="shared" ref="AR61:AU61" si="52">SUM(AR50:AR60)</f>
        <v>0</v>
      </c>
      <c r="AS61" s="275">
        <f t="shared" si="52"/>
        <v>0</v>
      </c>
      <c r="AT61" s="275">
        <f t="shared" si="52"/>
        <v>0</v>
      </c>
      <c r="AU61" s="276">
        <f t="shared" si="52"/>
        <v>0</v>
      </c>
    </row>
    <row r="62" spans="1:47" s="358" customFormat="1" ht="4.5" customHeight="1" x14ac:dyDescent="0.35">
      <c r="B62" s="281"/>
      <c r="C62" s="360"/>
      <c r="D62" s="360"/>
      <c r="E62" s="360"/>
      <c r="F62" s="360"/>
      <c r="G62" s="360"/>
      <c r="H62" s="360"/>
      <c r="I62" s="360"/>
      <c r="J62" s="283"/>
      <c r="K62" s="283"/>
      <c r="L62" s="283"/>
      <c r="M62" s="246"/>
      <c r="N62" s="223"/>
      <c r="R62" s="281"/>
      <c r="S62" s="284"/>
      <c r="T62" s="284"/>
      <c r="U62" s="284"/>
      <c r="V62" s="284"/>
      <c r="W62" s="284"/>
      <c r="X62" s="284"/>
      <c r="Y62" s="284"/>
      <c r="Z62" s="283"/>
      <c r="AA62" s="283"/>
      <c r="AB62" s="283"/>
      <c r="AC62" s="246"/>
      <c r="AD62" s="246"/>
      <c r="AE62" s="223"/>
      <c r="AF62" s="223"/>
      <c r="AI62" s="281"/>
      <c r="AJ62" s="284"/>
      <c r="AK62" s="284"/>
      <c r="AL62" s="284"/>
      <c r="AM62" s="284"/>
      <c r="AN62" s="284"/>
      <c r="AO62" s="284"/>
      <c r="AP62" s="284"/>
      <c r="AQ62" s="283"/>
      <c r="AR62" s="283"/>
      <c r="AS62" s="283"/>
      <c r="AT62" s="246"/>
      <c r="AU62" s="246"/>
    </row>
    <row r="63" spans="1:47" ht="3.75" customHeight="1" thickBot="1" x14ac:dyDescent="0.4">
      <c r="A63" s="242"/>
      <c r="B63" s="242"/>
      <c r="C63" s="242"/>
      <c r="D63" s="242"/>
      <c r="E63" s="242"/>
      <c r="F63" s="242"/>
      <c r="G63" s="242"/>
      <c r="H63" s="242"/>
      <c r="I63" s="413"/>
      <c r="J63" s="246"/>
      <c r="K63" s="246"/>
      <c r="L63" s="246"/>
      <c r="M63" s="246"/>
      <c r="N63" s="223"/>
      <c r="Q63" s="242"/>
      <c r="R63" s="242"/>
      <c r="S63" s="242"/>
      <c r="T63" s="242"/>
      <c r="U63" s="242"/>
      <c r="V63" s="242"/>
      <c r="W63" s="242"/>
      <c r="X63" s="242"/>
      <c r="Y63" s="413"/>
      <c r="Z63" s="246"/>
      <c r="AA63" s="246"/>
      <c r="AB63" s="246"/>
      <c r="AC63" s="246"/>
      <c r="AD63" s="246"/>
      <c r="AE63" s="223"/>
      <c r="AF63" s="223"/>
      <c r="AH63" s="242"/>
      <c r="AI63" s="242"/>
      <c r="AJ63" s="242"/>
      <c r="AK63" s="242"/>
      <c r="AL63" s="242"/>
      <c r="AM63" s="242"/>
      <c r="AN63" s="242"/>
      <c r="AO63" s="242"/>
      <c r="AP63" s="413"/>
      <c r="AQ63" s="246"/>
      <c r="AR63" s="246"/>
      <c r="AS63" s="246"/>
      <c r="AT63" s="246"/>
      <c r="AU63" s="246"/>
    </row>
    <row r="64" spans="1:47" x14ac:dyDescent="0.35">
      <c r="A64" s="544" t="s">
        <v>182</v>
      </c>
      <c r="B64" s="545"/>
      <c r="C64" s="545"/>
      <c r="D64" s="545"/>
      <c r="E64" s="545"/>
      <c r="F64" s="545"/>
      <c r="G64" s="545"/>
      <c r="H64" s="545"/>
      <c r="I64" s="545"/>
      <c r="J64" s="244">
        <f>SUM(J61,J47,J41,H34)</f>
        <v>0</v>
      </c>
      <c r="K64" s="244">
        <f>SUM(K61,K47,K41,K34)</f>
        <v>0</v>
      </c>
      <c r="L64" s="244">
        <f>SUM(L61,L47,L41,L34)</f>
        <v>0</v>
      </c>
      <c r="M64" s="245">
        <f t="shared" ref="M64" si="53">SUM(J64:L64)</f>
        <v>0</v>
      </c>
      <c r="N64" s="223"/>
      <c r="P64" s="544" t="s">
        <v>182</v>
      </c>
      <c r="Q64" s="545"/>
      <c r="R64" s="545"/>
      <c r="S64" s="545"/>
      <c r="T64" s="545"/>
      <c r="U64" s="545"/>
      <c r="V64" s="545"/>
      <c r="W64" s="545"/>
      <c r="X64" s="545"/>
      <c r="Y64" s="545"/>
      <c r="Z64" s="300">
        <f>SUM(Z61, Z47, Z41, X34)</f>
        <v>0</v>
      </c>
      <c r="AA64" s="300">
        <f>SUM(AA61, AA47, AA41, AA34)</f>
        <v>0</v>
      </c>
      <c r="AB64" s="300">
        <f>SUM(AB61, AB47, AB41, AB34)</f>
        <v>0</v>
      </c>
      <c r="AC64" s="300">
        <f>SUM(Z64:AB64)</f>
        <v>0</v>
      </c>
      <c r="AD64" s="301">
        <f>M64-AC64</f>
        <v>0</v>
      </c>
      <c r="AE64" s="223"/>
      <c r="AF64" s="223"/>
      <c r="AG64" s="544" t="s">
        <v>182</v>
      </c>
      <c r="AH64" s="545"/>
      <c r="AI64" s="545"/>
      <c r="AJ64" s="545"/>
      <c r="AK64" s="545"/>
      <c r="AL64" s="545"/>
      <c r="AM64" s="545"/>
      <c r="AN64" s="545"/>
      <c r="AO64" s="545"/>
      <c r="AP64" s="545"/>
      <c r="AQ64" s="286">
        <f>SUM(AQ61, AQ47, AQ41, AO34)</f>
        <v>0</v>
      </c>
      <c r="AR64" s="286">
        <f>SUM(AR61, AR47, AR41, AR34)</f>
        <v>0</v>
      </c>
      <c r="AS64" s="286">
        <f>SUM(AS61, AS47, AS41, AS34)</f>
        <v>0</v>
      </c>
      <c r="AT64" s="286">
        <f>SUM(AQ64:AS64)</f>
        <v>0</v>
      </c>
      <c r="AU64" s="287">
        <f>IF($S$73&lt;&gt;0, AC64-AT64, M64-AT64)</f>
        <v>0</v>
      </c>
    </row>
    <row r="65" spans="1:49" ht="16" thickBot="1" x14ac:dyDescent="0.4">
      <c r="A65" s="540" t="s">
        <v>183</v>
      </c>
      <c r="B65" s="541"/>
      <c r="C65" s="541"/>
      <c r="D65" s="541"/>
      <c r="E65" s="541"/>
      <c r="F65" s="541"/>
      <c r="G65" s="541"/>
      <c r="H65" s="541"/>
      <c r="I65" s="541"/>
      <c r="J65" s="593">
        <f xml:space="preserve"> SUM(K61, L61, K47, L47, K41, L41, K34, L34)</f>
        <v>0</v>
      </c>
      <c r="K65" s="593"/>
      <c r="L65" s="593"/>
      <c r="M65" s="594"/>
      <c r="N65" s="223"/>
      <c r="P65" s="540" t="s">
        <v>183</v>
      </c>
      <c r="Q65" s="541"/>
      <c r="R65" s="541"/>
      <c r="S65" s="541"/>
      <c r="T65" s="541"/>
      <c r="U65" s="541"/>
      <c r="V65" s="541"/>
      <c r="W65" s="541"/>
      <c r="X65" s="541"/>
      <c r="Y65" s="541"/>
      <c r="Z65" s="588">
        <f>SUM(AA61, AB61, AA47, AB47, AA41, AB41,AA34, AB34)</f>
        <v>0</v>
      </c>
      <c r="AA65" s="588"/>
      <c r="AB65" s="588"/>
      <c r="AC65" s="588"/>
      <c r="AD65" s="294">
        <f>J65-Z65</f>
        <v>0</v>
      </c>
      <c r="AE65" s="223"/>
      <c r="AF65" s="223"/>
      <c r="AG65" s="540" t="s">
        <v>183</v>
      </c>
      <c r="AH65" s="541"/>
      <c r="AI65" s="541"/>
      <c r="AJ65" s="541"/>
      <c r="AK65" s="541"/>
      <c r="AL65" s="541"/>
      <c r="AM65" s="541"/>
      <c r="AN65" s="541"/>
      <c r="AO65" s="541"/>
      <c r="AP65" s="541"/>
      <c r="AQ65" s="539">
        <f>SUM(AR61, AS61, AR47, AS47, AR41, AS41,AR34, AS34)</f>
        <v>0</v>
      </c>
      <c r="AR65" s="539"/>
      <c r="AS65" s="539"/>
      <c r="AT65" s="539"/>
      <c r="AU65" s="276">
        <f>IF($S$73&lt;&gt;0, AC65-AQ65, J65-AQ65)</f>
        <v>0</v>
      </c>
    </row>
    <row r="66" spans="1:49" s="224" customFormat="1" ht="16" thickBot="1" x14ac:dyDescent="0.4">
      <c r="A66" s="358"/>
      <c r="B66" s="413"/>
      <c r="C66" s="413"/>
      <c r="D66" s="413"/>
      <c r="E66" s="413"/>
      <c r="F66" s="413"/>
      <c r="G66" s="413"/>
      <c r="H66" s="413"/>
      <c r="I66" s="413"/>
      <c r="J66" s="258"/>
      <c r="K66" s="258"/>
      <c r="L66" s="258"/>
      <c r="M66" s="358"/>
      <c r="N66" s="223"/>
      <c r="O66" s="357"/>
      <c r="P66" s="358"/>
      <c r="Q66" s="358"/>
      <c r="R66" s="413"/>
      <c r="S66" s="413"/>
      <c r="T66" s="413"/>
      <c r="U66" s="413"/>
      <c r="V66" s="413"/>
      <c r="W66" s="413"/>
      <c r="X66" s="413"/>
      <c r="Y66" s="413"/>
      <c r="Z66" s="258"/>
      <c r="AA66" s="258"/>
      <c r="AB66" s="258"/>
      <c r="AC66" s="358"/>
      <c r="AD66" s="246"/>
      <c r="AE66" s="223"/>
      <c r="AF66" s="223"/>
      <c r="AG66" s="358"/>
      <c r="AH66" s="358"/>
      <c r="AI66" s="413"/>
      <c r="AJ66" s="413"/>
      <c r="AK66" s="413"/>
      <c r="AL66" s="413"/>
      <c r="AM66" s="413"/>
      <c r="AN66" s="413"/>
      <c r="AO66" s="413"/>
      <c r="AP66" s="413"/>
      <c r="AQ66" s="258"/>
      <c r="AR66" s="258"/>
      <c r="AS66" s="258"/>
      <c r="AT66" s="358"/>
      <c r="AU66" s="246"/>
      <c r="AV66" s="357"/>
      <c r="AW66" s="357"/>
    </row>
    <row r="67" spans="1:49" s="242" customFormat="1" x14ac:dyDescent="0.35">
      <c r="A67" s="502" t="s">
        <v>100</v>
      </c>
      <c r="B67" s="503"/>
      <c r="C67" s="503"/>
      <c r="D67" s="503"/>
      <c r="E67" s="503"/>
      <c r="F67" s="503"/>
      <c r="G67" s="503"/>
      <c r="H67" s="503"/>
      <c r="I67" s="503"/>
      <c r="J67" s="425" t="s">
        <v>17</v>
      </c>
      <c r="K67" s="542" t="s">
        <v>4</v>
      </c>
      <c r="L67" s="542"/>
      <c r="M67" s="418" t="s">
        <v>49</v>
      </c>
      <c r="N67" s="261"/>
      <c r="P67" s="502" t="s">
        <v>100</v>
      </c>
      <c r="Q67" s="503"/>
      <c r="R67" s="503"/>
      <c r="S67" s="503"/>
      <c r="T67" s="503"/>
      <c r="U67" s="503"/>
      <c r="V67" s="503"/>
      <c r="W67" s="503"/>
      <c r="X67" s="503"/>
      <c r="Y67" s="503"/>
      <c r="Z67" s="329" t="s">
        <v>77</v>
      </c>
      <c r="AA67" s="542" t="s">
        <v>4</v>
      </c>
      <c r="AB67" s="542"/>
      <c r="AC67" s="414" t="s">
        <v>18</v>
      </c>
      <c r="AD67" s="268" t="s">
        <v>114</v>
      </c>
      <c r="AE67" s="261"/>
      <c r="AF67" s="261"/>
      <c r="AG67" s="502" t="s">
        <v>100</v>
      </c>
      <c r="AH67" s="503"/>
      <c r="AI67" s="503"/>
      <c r="AJ67" s="503"/>
      <c r="AK67" s="503"/>
      <c r="AL67" s="503"/>
      <c r="AM67" s="503"/>
      <c r="AN67" s="503"/>
      <c r="AO67" s="503"/>
      <c r="AP67" s="503"/>
      <c r="AQ67" s="329" t="s">
        <v>212</v>
      </c>
      <c r="AR67" s="542" t="s">
        <v>4</v>
      </c>
      <c r="AS67" s="542"/>
      <c r="AT67" s="414" t="s">
        <v>214</v>
      </c>
      <c r="AU67" s="268" t="s">
        <v>110</v>
      </c>
    </row>
    <row r="68" spans="1:49" ht="16" thickBot="1" x14ac:dyDescent="0.4">
      <c r="A68" s="540" t="s">
        <v>37</v>
      </c>
      <c r="B68" s="541"/>
      <c r="C68" s="541"/>
      <c r="D68" s="541"/>
      <c r="E68" s="541"/>
      <c r="F68" s="541"/>
      <c r="G68" s="541"/>
      <c r="H68" s="541"/>
      <c r="I68" s="541"/>
      <c r="J68" s="243">
        <f>(SUM(J61, J47, J41, H34))*'Cumulative Budget'!$G$36</f>
        <v>0</v>
      </c>
      <c r="K68" s="593">
        <f>(SUM(K61, L61, K47, L47, K41, L41, K34, L34))*'Cumulative Budget'!$G$36</f>
        <v>0</v>
      </c>
      <c r="L68" s="593"/>
      <c r="M68" s="237">
        <f t="shared" ref="M68" si="54">SUM(J68:L68)</f>
        <v>0</v>
      </c>
      <c r="N68" s="223"/>
      <c r="P68" s="540" t="s">
        <v>37</v>
      </c>
      <c r="Q68" s="541"/>
      <c r="R68" s="541"/>
      <c r="S68" s="541"/>
      <c r="T68" s="541"/>
      <c r="U68" s="541"/>
      <c r="V68" s="541"/>
      <c r="W68" s="541"/>
      <c r="X68" s="541"/>
      <c r="Y68" s="541"/>
      <c r="Z68" s="302">
        <f>(SUM(Z61, Z47, Z41,X34))*'Cumulative Budget'!$G$36</f>
        <v>0</v>
      </c>
      <c r="AA68" s="588">
        <f>(SUM( AA61, AB61, AA47, AB47, AA41, AB41, AA34, AB34))*'Cumulative Budget'!$G$36</f>
        <v>0</v>
      </c>
      <c r="AB68" s="588"/>
      <c r="AC68" s="293">
        <f>SUM(Z68:AB68)</f>
        <v>0</v>
      </c>
      <c r="AD68" s="294">
        <f t="shared" ref="AD68" si="55">M68-AC68</f>
        <v>0</v>
      </c>
      <c r="AE68" s="223"/>
      <c r="AF68" s="223"/>
      <c r="AG68" s="540" t="s">
        <v>37</v>
      </c>
      <c r="AH68" s="541"/>
      <c r="AI68" s="541"/>
      <c r="AJ68" s="541"/>
      <c r="AK68" s="541"/>
      <c r="AL68" s="541"/>
      <c r="AM68" s="541"/>
      <c r="AN68" s="541"/>
      <c r="AO68" s="541"/>
      <c r="AP68" s="541"/>
      <c r="AQ68" s="443">
        <v>0</v>
      </c>
      <c r="AR68" s="563">
        <v>0</v>
      </c>
      <c r="AS68" s="563"/>
      <c r="AT68" s="275">
        <f>SUM(AQ68:AS68)</f>
        <v>0</v>
      </c>
      <c r="AU68" s="276">
        <f>IF($S$73&lt;&gt;0, AC68-AT68, M68-AT68)</f>
        <v>0</v>
      </c>
    </row>
    <row r="69" spans="1:49" s="358" customFormat="1" ht="16.5" customHeight="1" thickBot="1" x14ac:dyDescent="0.4">
      <c r="A69" s="359" t="s">
        <v>99</v>
      </c>
      <c r="B69" s="359"/>
      <c r="J69" s="233"/>
      <c r="K69" s="233"/>
      <c r="L69" s="233"/>
      <c r="M69" s="233"/>
      <c r="N69" s="223"/>
      <c r="O69" s="357"/>
      <c r="P69" s="359" t="s">
        <v>99</v>
      </c>
      <c r="Q69" s="359"/>
      <c r="R69" s="359"/>
      <c r="Z69" s="233"/>
      <c r="AA69" s="233"/>
      <c r="AB69" s="233"/>
      <c r="AC69" s="233"/>
      <c r="AD69" s="233"/>
      <c r="AE69" s="223"/>
      <c r="AF69" s="223"/>
      <c r="AG69" s="359" t="s">
        <v>99</v>
      </c>
      <c r="AH69" s="359"/>
      <c r="AI69" s="359"/>
      <c r="AQ69" s="233"/>
      <c r="AR69" s="233"/>
      <c r="AS69" s="233"/>
      <c r="AT69" s="233"/>
      <c r="AU69" s="233"/>
      <c r="AV69" s="357"/>
    </row>
    <row r="70" spans="1:49" s="331" customFormat="1" ht="16" thickBot="1" x14ac:dyDescent="0.4">
      <c r="A70" s="581" t="s">
        <v>101</v>
      </c>
      <c r="B70" s="582"/>
      <c r="C70" s="582"/>
      <c r="D70" s="582"/>
      <c r="E70" s="582"/>
      <c r="F70" s="582"/>
      <c r="G70" s="582"/>
      <c r="H70" s="582"/>
      <c r="I70" s="582"/>
      <c r="J70" s="239">
        <f>SUM(J68, J61, J47, J41, H34)</f>
        <v>0</v>
      </c>
      <c r="K70" s="211">
        <f>SUM(K68, K61, K47, K41, K34)</f>
        <v>0</v>
      </c>
      <c r="L70" s="239">
        <f>SUM(L61, L47, L41, L34)</f>
        <v>0</v>
      </c>
      <c r="M70" s="240">
        <f>SUM(J70:L70)</f>
        <v>0</v>
      </c>
      <c r="N70" s="246"/>
      <c r="P70" s="589" t="s">
        <v>101</v>
      </c>
      <c r="Q70" s="590"/>
      <c r="R70" s="590"/>
      <c r="S70" s="590"/>
      <c r="T70" s="590"/>
      <c r="U70" s="590"/>
      <c r="V70" s="590"/>
      <c r="W70" s="590"/>
      <c r="X70" s="590"/>
      <c r="Y70" s="590"/>
      <c r="Z70" s="303">
        <f xml:space="preserve"> SUM(Z68, Z61, Z47, Z41, X34)</f>
        <v>0</v>
      </c>
      <c r="AA70" s="212">
        <f xml:space="preserve"> SUM(AA68, AA61, AA47, AA41, AA34)</f>
        <v>0</v>
      </c>
      <c r="AB70" s="303">
        <f xml:space="preserve"> SUM(AB61, AB47, AB41, AB34)</f>
        <v>0</v>
      </c>
      <c r="AC70" s="297">
        <f>SUM(Z70:AB70)</f>
        <v>0</v>
      </c>
      <c r="AD70" s="298">
        <f>M70-AC70</f>
        <v>0</v>
      </c>
      <c r="AE70" s="246"/>
      <c r="AF70" s="246"/>
      <c r="AG70" s="564" t="s">
        <v>101</v>
      </c>
      <c r="AH70" s="565"/>
      <c r="AI70" s="565"/>
      <c r="AJ70" s="565"/>
      <c r="AK70" s="565"/>
      <c r="AL70" s="565"/>
      <c r="AM70" s="565"/>
      <c r="AN70" s="565"/>
      <c r="AO70" s="565"/>
      <c r="AP70" s="565"/>
      <c r="AQ70" s="288">
        <f xml:space="preserve"> SUM(AQ68, AQ61, AQ47, AQ41, AO34)</f>
        <v>0</v>
      </c>
      <c r="AR70" s="213">
        <f xml:space="preserve"> SUM(AR68, AR61, AR47, AR41, AR34)</f>
        <v>0</v>
      </c>
      <c r="AS70" s="288">
        <f xml:space="preserve"> SUM(AS61, AS47, AS41, AS34)</f>
        <v>0</v>
      </c>
      <c r="AT70" s="279">
        <f>SUM(AQ70:AS70)</f>
        <v>0</v>
      </c>
      <c r="AU70" s="280">
        <f>IF($S$73&lt;&gt;0, AC70-AT70, M70-AT70)</f>
        <v>0</v>
      </c>
    </row>
    <row r="71" spans="1:49" x14ac:dyDescent="0.35">
      <c r="F71" s="357"/>
      <c r="G71" s="357"/>
      <c r="N71" s="223"/>
    </row>
    <row r="72" spans="1:49" ht="16" thickBot="1" x14ac:dyDescent="0.4">
      <c r="F72" s="357"/>
      <c r="G72" s="357"/>
      <c r="K72" s="310"/>
      <c r="S72" s="270"/>
      <c r="T72" s="270"/>
      <c r="U72" s="270"/>
    </row>
    <row r="73" spans="1:49" x14ac:dyDescent="0.35">
      <c r="B73" s="576" t="s">
        <v>103</v>
      </c>
      <c r="C73" s="577"/>
      <c r="D73" s="264">
        <f>J70</f>
        <v>0</v>
      </c>
      <c r="F73" s="357"/>
      <c r="G73" s="357"/>
      <c r="O73" s="309"/>
      <c r="P73" s="640" t="s">
        <v>103</v>
      </c>
      <c r="Q73" s="641"/>
      <c r="R73" s="641"/>
      <c r="S73" s="194">
        <f>Z70</f>
        <v>0</v>
      </c>
      <c r="T73" s="583" t="s">
        <v>104</v>
      </c>
      <c r="U73" s="584"/>
      <c r="V73" s="160">
        <f>D73-S73</f>
        <v>0</v>
      </c>
      <c r="X73" s="430"/>
      <c r="Y73" s="601"/>
      <c r="Z73" s="601"/>
      <c r="AA73" s="430"/>
      <c r="AB73" s="430"/>
      <c r="AG73" s="642" t="s">
        <v>191</v>
      </c>
      <c r="AH73" s="548"/>
      <c r="AI73" s="548"/>
      <c r="AJ73" s="438">
        <f>AQ70</f>
        <v>0</v>
      </c>
      <c r="AK73" s="548" t="s">
        <v>196</v>
      </c>
      <c r="AL73" s="548"/>
      <c r="AM73" s="289">
        <f>IF($S$73&lt;&gt;0, S73-AJ73, D73-AJ73)</f>
        <v>0</v>
      </c>
      <c r="AO73" s="315" t="s">
        <v>89</v>
      </c>
      <c r="AP73" s="556"/>
      <c r="AQ73" s="556"/>
      <c r="AR73" s="426" t="s">
        <v>90</v>
      </c>
      <c r="AS73" s="435"/>
    </row>
    <row r="74" spans="1:49" x14ac:dyDescent="0.35">
      <c r="B74" s="535" t="s">
        <v>172</v>
      </c>
      <c r="C74" s="536"/>
      <c r="D74" s="390">
        <f>K70</f>
        <v>0</v>
      </c>
      <c r="F74" s="357"/>
      <c r="G74" s="357"/>
      <c r="O74" s="309"/>
      <c r="P74" s="597" t="s">
        <v>172</v>
      </c>
      <c r="Q74" s="598"/>
      <c r="R74" s="598"/>
      <c r="S74" s="391">
        <f>AA70</f>
        <v>0</v>
      </c>
      <c r="T74" s="585" t="s">
        <v>105</v>
      </c>
      <c r="U74" s="586"/>
      <c r="V74" s="161">
        <f t="shared" ref="V74:V77" si="56">D74-S74</f>
        <v>0</v>
      </c>
      <c r="X74" s="430"/>
      <c r="Y74" s="604"/>
      <c r="Z74" s="604"/>
      <c r="AA74" s="604"/>
      <c r="AB74" s="604"/>
      <c r="AG74" s="555" t="s">
        <v>192</v>
      </c>
      <c r="AH74" s="550"/>
      <c r="AI74" s="550"/>
      <c r="AJ74" s="439">
        <f>AR70</f>
        <v>0</v>
      </c>
      <c r="AK74" s="550" t="s">
        <v>197</v>
      </c>
      <c r="AL74" s="550"/>
      <c r="AM74" s="290">
        <f t="shared" ref="AM74:AM77" si="57">IF($S$73&lt;&gt;0, S74-AJ74, D74-AJ74)</f>
        <v>0</v>
      </c>
      <c r="AO74" s="314" t="s">
        <v>91</v>
      </c>
      <c r="AP74" s="532"/>
      <c r="AQ74" s="532"/>
      <c r="AR74" s="532"/>
      <c r="AS74" s="562"/>
    </row>
    <row r="75" spans="1:49" ht="16" thickBot="1" x14ac:dyDescent="0.4">
      <c r="B75" s="535" t="s">
        <v>113</v>
      </c>
      <c r="C75" s="536"/>
      <c r="D75" s="265">
        <f>L70</f>
        <v>0</v>
      </c>
      <c r="F75" s="357"/>
      <c r="G75" s="357"/>
      <c r="O75" s="309"/>
      <c r="P75" s="597" t="s">
        <v>113</v>
      </c>
      <c r="Q75" s="598"/>
      <c r="R75" s="598"/>
      <c r="S75" s="193">
        <f>AB70</f>
        <v>0</v>
      </c>
      <c r="T75" s="585" t="s">
        <v>106</v>
      </c>
      <c r="U75" s="586"/>
      <c r="V75" s="161">
        <f t="shared" si="56"/>
        <v>0</v>
      </c>
      <c r="X75" s="430"/>
      <c r="Y75" s="601"/>
      <c r="Z75" s="601"/>
      <c r="AA75" s="430"/>
      <c r="AB75" s="430"/>
      <c r="AG75" s="555" t="s">
        <v>193</v>
      </c>
      <c r="AH75" s="550"/>
      <c r="AI75" s="550"/>
      <c r="AJ75" s="433">
        <f>AS70</f>
        <v>0</v>
      </c>
      <c r="AK75" s="550" t="s">
        <v>198</v>
      </c>
      <c r="AL75" s="550"/>
      <c r="AM75" s="290">
        <f t="shared" si="57"/>
        <v>0</v>
      </c>
      <c r="AO75" s="318" t="s">
        <v>92</v>
      </c>
      <c r="AP75" s="557"/>
      <c r="AQ75" s="557"/>
      <c r="AR75" s="427" t="s">
        <v>90</v>
      </c>
      <c r="AS75" s="436"/>
    </row>
    <row r="76" spans="1:49" ht="16" thickBot="1" x14ac:dyDescent="0.4">
      <c r="B76" s="535" t="s">
        <v>109</v>
      </c>
      <c r="C76" s="536"/>
      <c r="D76" s="390">
        <f>K70+L70</f>
        <v>0</v>
      </c>
      <c r="F76" s="357"/>
      <c r="G76" s="357"/>
      <c r="O76" s="309"/>
      <c r="P76" s="597" t="s">
        <v>109</v>
      </c>
      <c r="Q76" s="598"/>
      <c r="R76" s="598"/>
      <c r="S76" s="391">
        <f>SUM(S74:S75)</f>
        <v>0</v>
      </c>
      <c r="T76" s="585" t="s">
        <v>107</v>
      </c>
      <c r="U76" s="586"/>
      <c r="V76" s="161">
        <f t="shared" si="56"/>
        <v>0</v>
      </c>
      <c r="X76" s="247"/>
      <c r="Y76" s="247"/>
      <c r="Z76" s="247"/>
      <c r="AA76" s="247"/>
      <c r="AB76" s="247"/>
      <c r="AG76" s="555" t="s">
        <v>194</v>
      </c>
      <c r="AH76" s="550"/>
      <c r="AI76" s="550"/>
      <c r="AJ76" s="439">
        <f>SUM(AJ74:AJ75)</f>
        <v>0</v>
      </c>
      <c r="AK76" s="550" t="s">
        <v>200</v>
      </c>
      <c r="AL76" s="550"/>
      <c r="AM76" s="290">
        <f t="shared" si="57"/>
        <v>0</v>
      </c>
      <c r="AO76" s="247"/>
      <c r="AP76" s="247"/>
      <c r="AQ76" s="247"/>
      <c r="AR76" s="247"/>
      <c r="AS76" s="247"/>
    </row>
    <row r="77" spans="1:49" ht="16" thickBot="1" x14ac:dyDescent="0.4">
      <c r="B77" s="535" t="s">
        <v>173</v>
      </c>
      <c r="C77" s="536"/>
      <c r="D77" s="265">
        <f>M70</f>
        <v>0</v>
      </c>
      <c r="F77" s="357"/>
      <c r="G77" s="357"/>
      <c r="O77" s="309"/>
      <c r="P77" s="597" t="s">
        <v>173</v>
      </c>
      <c r="Q77" s="598"/>
      <c r="R77" s="598"/>
      <c r="S77" s="193">
        <f>AC70</f>
        <v>0</v>
      </c>
      <c r="T77" s="580" t="s">
        <v>108</v>
      </c>
      <c r="U77" s="580"/>
      <c r="V77" s="196">
        <f t="shared" si="56"/>
        <v>0</v>
      </c>
      <c r="W77" s="358"/>
      <c r="X77" s="602"/>
      <c r="Y77" s="602"/>
      <c r="Z77" s="603"/>
      <c r="AA77" s="603"/>
      <c r="AB77" s="603"/>
      <c r="AC77" s="358"/>
      <c r="AD77" s="358"/>
      <c r="AG77" s="555" t="s">
        <v>195</v>
      </c>
      <c r="AH77" s="550"/>
      <c r="AI77" s="550"/>
      <c r="AJ77" s="433">
        <f>AT70</f>
        <v>0</v>
      </c>
      <c r="AK77" s="611" t="s">
        <v>199</v>
      </c>
      <c r="AL77" s="611"/>
      <c r="AM77" s="336">
        <f t="shared" si="57"/>
        <v>0</v>
      </c>
      <c r="AN77" s="358"/>
      <c r="AO77" s="558" t="s">
        <v>93</v>
      </c>
      <c r="AP77" s="559"/>
      <c r="AQ77" s="560"/>
      <c r="AR77" s="560"/>
      <c r="AS77" s="561"/>
      <c r="AT77" s="358"/>
      <c r="AU77" s="358"/>
      <c r="AV77" s="358"/>
    </row>
    <row r="78" spans="1:49" x14ac:dyDescent="0.35">
      <c r="B78" s="535" t="s">
        <v>174</v>
      </c>
      <c r="C78" s="536"/>
      <c r="D78" s="324" t="e">
        <f>L70/K70</f>
        <v>#DIV/0!</v>
      </c>
      <c r="E78" s="358"/>
      <c r="F78" s="357"/>
      <c r="G78" s="357"/>
      <c r="O78" s="309"/>
      <c r="P78" s="597" t="s">
        <v>174</v>
      </c>
      <c r="Q78" s="598"/>
      <c r="R78" s="598"/>
      <c r="S78" s="195" t="e">
        <f>S75/S76</f>
        <v>#DIV/0!</v>
      </c>
      <c r="T78" s="188"/>
      <c r="U78" s="188"/>
      <c r="V78" s="190"/>
      <c r="AG78" s="535" t="s">
        <v>208</v>
      </c>
      <c r="AH78" s="536"/>
      <c r="AI78" s="536"/>
      <c r="AJ78" s="434" t="e">
        <f>AQ68/AQ70</f>
        <v>#DIV/0!</v>
      </c>
      <c r="AK78" s="167"/>
      <c r="AL78" s="166"/>
      <c r="AM78" s="166"/>
    </row>
    <row r="79" spans="1:49" ht="16" thickBot="1" x14ac:dyDescent="0.4">
      <c r="B79" s="537" t="s">
        <v>144</v>
      </c>
      <c r="C79" s="538"/>
      <c r="D79" s="266" t="e">
        <f>D82 &amp; D83 &amp; D84</f>
        <v>#DIV/0!</v>
      </c>
      <c r="F79" s="357"/>
      <c r="G79" s="357"/>
      <c r="O79" s="309"/>
      <c r="P79" s="643" t="s">
        <v>144</v>
      </c>
      <c r="Q79" s="644"/>
      <c r="R79" s="644"/>
      <c r="S79" s="197" t="e">
        <f>S82 &amp; S83 &amp; S84</f>
        <v>#DIV/0!</v>
      </c>
      <c r="T79" s="188"/>
      <c r="U79" s="188"/>
      <c r="V79" s="190"/>
      <c r="AG79" s="537" t="s">
        <v>209</v>
      </c>
      <c r="AH79" s="538"/>
      <c r="AI79" s="538"/>
      <c r="AJ79" s="440" t="e">
        <f>AR68/(AR70+AS70)</f>
        <v>#DIV/0!</v>
      </c>
    </row>
    <row r="80" spans="1:49" x14ac:dyDescent="0.35">
      <c r="F80" s="357"/>
      <c r="G80" s="357"/>
      <c r="S80" s="166"/>
    </row>
    <row r="81" spans="1:47" ht="15.75" customHeight="1" x14ac:dyDescent="0.35">
      <c r="F81" s="357"/>
      <c r="G81" s="357"/>
    </row>
    <row r="82" spans="1:47" x14ac:dyDescent="0.35">
      <c r="D82" s="357" t="e">
        <f>D73/D73</f>
        <v>#DIV/0!</v>
      </c>
      <c r="F82" s="357"/>
      <c r="G82" s="357"/>
      <c r="S82" s="357" t="e">
        <f>S73/S73</f>
        <v>#DIV/0!</v>
      </c>
    </row>
    <row r="83" spans="1:47" x14ac:dyDescent="0.35">
      <c r="D83" s="357" t="s">
        <v>145</v>
      </c>
      <c r="F83" s="357"/>
      <c r="G83" s="357"/>
      <c r="S83" s="357" t="s">
        <v>145</v>
      </c>
    </row>
    <row r="84" spans="1:47" x14ac:dyDescent="0.35">
      <c r="D84" s="225" t="e">
        <f>D76/D73</f>
        <v>#DIV/0!</v>
      </c>
      <c r="F84" s="357"/>
      <c r="G84" s="357"/>
      <c r="S84" s="225" t="e">
        <f>S76/S73</f>
        <v>#DIV/0!</v>
      </c>
    </row>
    <row r="85" spans="1:47" x14ac:dyDescent="0.35">
      <c r="F85" s="357"/>
      <c r="G85" s="357"/>
    </row>
    <row r="86" spans="1:47" ht="16" thickBot="1" x14ac:dyDescent="0.4">
      <c r="F86" s="357"/>
      <c r="G86" s="357"/>
    </row>
    <row r="87" spans="1:47" s="242" customFormat="1" x14ac:dyDescent="0.35">
      <c r="A87" s="519" t="s">
        <v>97</v>
      </c>
      <c r="B87" s="520"/>
      <c r="C87" s="520"/>
      <c r="D87" s="520"/>
      <c r="E87" s="520"/>
      <c r="F87" s="520"/>
      <c r="G87" s="520"/>
      <c r="H87" s="520"/>
      <c r="I87" s="520"/>
      <c r="J87" s="520"/>
      <c r="K87" s="520"/>
      <c r="L87" s="520"/>
      <c r="M87" s="521"/>
      <c r="N87" s="413"/>
      <c r="P87" s="573" t="s">
        <v>222</v>
      </c>
      <c r="Q87" s="574"/>
      <c r="R87" s="574"/>
      <c r="S87" s="574"/>
      <c r="T87" s="574"/>
      <c r="U87" s="574"/>
      <c r="V87" s="574"/>
      <c r="W87" s="574"/>
      <c r="X87" s="574"/>
      <c r="Y87" s="574"/>
      <c r="Z87" s="574"/>
      <c r="AA87" s="574"/>
      <c r="AB87" s="574"/>
      <c r="AC87" s="574"/>
      <c r="AD87" s="575"/>
      <c r="AG87" s="614" t="s">
        <v>127</v>
      </c>
      <c r="AH87" s="615"/>
      <c r="AI87" s="615"/>
      <c r="AJ87" s="615"/>
      <c r="AK87" s="615"/>
      <c r="AL87" s="615"/>
      <c r="AM87" s="615"/>
      <c r="AN87" s="615"/>
      <c r="AO87" s="615"/>
      <c r="AP87" s="615"/>
      <c r="AQ87" s="615"/>
      <c r="AR87" s="615"/>
      <c r="AS87" s="615"/>
      <c r="AT87" s="615"/>
      <c r="AU87" s="616"/>
    </row>
    <row r="88" spans="1:47" s="242" customFormat="1" x14ac:dyDescent="0.35">
      <c r="A88" s="522" t="s">
        <v>5</v>
      </c>
      <c r="B88" s="496"/>
      <c r="C88" s="496"/>
      <c r="D88" s="496"/>
      <c r="E88" s="496"/>
      <c r="F88" s="496"/>
      <c r="G88" s="496"/>
      <c r="H88" s="496"/>
      <c r="I88" s="496"/>
      <c r="J88" s="496"/>
      <c r="K88" s="496"/>
      <c r="L88" s="496"/>
      <c r="M88" s="523"/>
      <c r="N88" s="413"/>
      <c r="P88" s="522" t="s">
        <v>128</v>
      </c>
      <c r="Q88" s="496"/>
      <c r="R88" s="496"/>
      <c r="S88" s="496"/>
      <c r="T88" s="496"/>
      <c r="U88" s="496"/>
      <c r="V88" s="496"/>
      <c r="W88" s="496"/>
      <c r="X88" s="496"/>
      <c r="Y88" s="496"/>
      <c r="Z88" s="496"/>
      <c r="AA88" s="496"/>
      <c r="AB88" s="496"/>
      <c r="AC88" s="496"/>
      <c r="AD88" s="523"/>
      <c r="AG88" s="522" t="s">
        <v>128</v>
      </c>
      <c r="AH88" s="496"/>
      <c r="AI88" s="496"/>
      <c r="AJ88" s="496"/>
      <c r="AK88" s="496"/>
      <c r="AL88" s="496"/>
      <c r="AM88" s="496"/>
      <c r="AN88" s="496"/>
      <c r="AO88" s="496"/>
      <c r="AP88" s="496"/>
      <c r="AQ88" s="496"/>
      <c r="AR88" s="496"/>
      <c r="AS88" s="496"/>
      <c r="AT88" s="496"/>
      <c r="AU88" s="523"/>
    </row>
    <row r="89" spans="1:47" s="165" customFormat="1" x14ac:dyDescent="0.35">
      <c r="A89" s="495" t="s">
        <v>123</v>
      </c>
      <c r="B89" s="491"/>
      <c r="C89" s="525"/>
      <c r="D89" s="525"/>
      <c r="E89" s="525"/>
      <c r="F89" s="525"/>
      <c r="G89" s="409" t="s">
        <v>124</v>
      </c>
      <c r="H89" s="525"/>
      <c r="I89" s="525"/>
      <c r="J89" s="525"/>
      <c r="K89" s="525"/>
      <c r="L89" s="525"/>
      <c r="M89" s="526"/>
      <c r="N89" s="432"/>
      <c r="P89" s="495" t="s">
        <v>123</v>
      </c>
      <c r="Q89" s="491"/>
      <c r="R89" s="525"/>
      <c r="S89" s="525"/>
      <c r="T89" s="525"/>
      <c r="U89" s="525"/>
      <c r="V89" s="525"/>
      <c r="W89" s="409" t="s">
        <v>124</v>
      </c>
      <c r="X89" s="525"/>
      <c r="Y89" s="525"/>
      <c r="Z89" s="525"/>
      <c r="AA89" s="525"/>
      <c r="AB89" s="525"/>
      <c r="AC89" s="525"/>
      <c r="AD89" s="526"/>
      <c r="AG89" s="495" t="s">
        <v>123</v>
      </c>
      <c r="AH89" s="491"/>
      <c r="AI89" s="525"/>
      <c r="AJ89" s="525"/>
      <c r="AK89" s="525"/>
      <c r="AL89" s="525"/>
      <c r="AM89" s="525"/>
      <c r="AN89" s="409" t="s">
        <v>124</v>
      </c>
      <c r="AO89" s="525"/>
      <c r="AP89" s="525"/>
      <c r="AQ89" s="525"/>
      <c r="AR89" s="525"/>
      <c r="AS89" s="525"/>
      <c r="AT89" s="525"/>
      <c r="AU89" s="526"/>
    </row>
    <row r="90" spans="1:47" x14ac:dyDescent="0.35">
      <c r="A90" s="522" t="s">
        <v>0</v>
      </c>
      <c r="B90" s="496"/>
      <c r="C90" s="512"/>
      <c r="D90" s="512"/>
      <c r="E90" s="512"/>
      <c r="F90" s="512"/>
      <c r="G90" s="512"/>
      <c r="H90" s="512"/>
      <c r="I90" s="512"/>
      <c r="J90" s="512"/>
      <c r="K90" s="512"/>
      <c r="L90" s="512"/>
      <c r="M90" s="527"/>
      <c r="P90" s="522" t="s">
        <v>0</v>
      </c>
      <c r="Q90" s="496"/>
      <c r="R90" s="617"/>
      <c r="S90" s="617"/>
      <c r="T90" s="617"/>
      <c r="U90" s="617"/>
      <c r="V90" s="617"/>
      <c r="W90" s="617"/>
      <c r="X90" s="617"/>
      <c r="Y90" s="617"/>
      <c r="Z90" s="617"/>
      <c r="AA90" s="617"/>
      <c r="AB90" s="617"/>
      <c r="AC90" s="617"/>
      <c r="AD90" s="618"/>
      <c r="AG90" s="522" t="s">
        <v>0</v>
      </c>
      <c r="AH90" s="496"/>
      <c r="AI90" s="617"/>
      <c r="AJ90" s="617"/>
      <c r="AK90" s="617"/>
      <c r="AL90" s="617"/>
      <c r="AM90" s="617"/>
      <c r="AN90" s="617"/>
      <c r="AO90" s="617"/>
      <c r="AP90" s="617"/>
      <c r="AQ90" s="617"/>
      <c r="AR90" s="617"/>
      <c r="AS90" s="617"/>
      <c r="AT90" s="617"/>
      <c r="AU90" s="618"/>
    </row>
    <row r="91" spans="1:47" x14ac:dyDescent="0.35">
      <c r="A91" s="522" t="s">
        <v>96</v>
      </c>
      <c r="B91" s="496"/>
      <c r="C91" s="512"/>
      <c r="D91" s="512"/>
      <c r="E91" s="512"/>
      <c r="F91" s="512"/>
      <c r="G91" s="512"/>
      <c r="H91" s="512"/>
      <c r="I91" s="512"/>
      <c r="J91" s="512"/>
      <c r="K91" s="512"/>
      <c r="L91" s="512"/>
      <c r="M91" s="527"/>
      <c r="P91" s="522" t="s">
        <v>96</v>
      </c>
      <c r="Q91" s="496"/>
      <c r="R91" s="617"/>
      <c r="S91" s="617"/>
      <c r="T91" s="617"/>
      <c r="U91" s="617"/>
      <c r="V91" s="617"/>
      <c r="W91" s="617"/>
      <c r="X91" s="617"/>
      <c r="Y91" s="617"/>
      <c r="Z91" s="617"/>
      <c r="AA91" s="617"/>
      <c r="AB91" s="617"/>
      <c r="AC91" s="617"/>
      <c r="AD91" s="618"/>
      <c r="AG91" s="522" t="s">
        <v>96</v>
      </c>
      <c r="AH91" s="496"/>
      <c r="AI91" s="617"/>
      <c r="AJ91" s="617"/>
      <c r="AK91" s="617"/>
      <c r="AL91" s="617"/>
      <c r="AM91" s="617"/>
      <c r="AN91" s="617"/>
      <c r="AO91" s="617"/>
      <c r="AP91" s="617"/>
      <c r="AQ91" s="617"/>
      <c r="AR91" s="617"/>
      <c r="AS91" s="617"/>
      <c r="AT91" s="617"/>
      <c r="AU91" s="618"/>
    </row>
    <row r="92" spans="1:47" ht="16" thickBot="1" x14ac:dyDescent="0.4">
      <c r="A92" s="540" t="s">
        <v>2</v>
      </c>
      <c r="B92" s="541"/>
      <c r="C92" s="528"/>
      <c r="D92" s="528"/>
      <c r="E92" s="528"/>
      <c r="F92" s="528"/>
      <c r="G92" s="528"/>
      <c r="H92" s="528"/>
      <c r="I92" s="528"/>
      <c r="J92" s="528"/>
      <c r="K92" s="528"/>
      <c r="L92" s="528"/>
      <c r="M92" s="529"/>
      <c r="P92" s="540" t="s">
        <v>2</v>
      </c>
      <c r="Q92" s="541"/>
      <c r="R92" s="494"/>
      <c r="S92" s="494"/>
      <c r="T92" s="494"/>
      <c r="U92" s="494"/>
      <c r="V92" s="494"/>
      <c r="W92" s="494"/>
      <c r="X92" s="494"/>
      <c r="Y92" s="494"/>
      <c r="Z92" s="494"/>
      <c r="AA92" s="494"/>
      <c r="AB92" s="494"/>
      <c r="AC92" s="494"/>
      <c r="AD92" s="619"/>
      <c r="AG92" s="540" t="s">
        <v>2</v>
      </c>
      <c r="AH92" s="541"/>
      <c r="AI92" s="494"/>
      <c r="AJ92" s="494"/>
      <c r="AK92" s="494"/>
      <c r="AL92" s="494"/>
      <c r="AM92" s="494"/>
      <c r="AN92" s="494"/>
      <c r="AO92" s="494"/>
      <c r="AP92" s="494"/>
      <c r="AQ92" s="494"/>
      <c r="AR92" s="494"/>
      <c r="AS92" s="494"/>
      <c r="AT92" s="494"/>
      <c r="AU92" s="619"/>
    </row>
    <row r="93" spans="1:47" ht="16" thickBot="1" x14ac:dyDescent="0.4">
      <c r="F93" s="357"/>
      <c r="G93" s="357"/>
    </row>
    <row r="94" spans="1:47" s="242" customFormat="1" x14ac:dyDescent="0.35">
      <c r="A94" s="502" t="s">
        <v>84</v>
      </c>
      <c r="B94" s="503"/>
      <c r="C94" s="503"/>
      <c r="D94" s="503"/>
      <c r="E94" s="503"/>
      <c r="F94" s="503"/>
      <c r="G94" s="503"/>
      <c r="H94" s="503"/>
      <c r="I94" s="503"/>
      <c r="J94" s="503"/>
      <c r="K94" s="503"/>
      <c r="L94" s="503"/>
      <c r="M94" s="518"/>
      <c r="N94" s="413"/>
      <c r="P94" s="502" t="s">
        <v>84</v>
      </c>
      <c r="Q94" s="503"/>
      <c r="R94" s="503"/>
      <c r="S94" s="503"/>
      <c r="T94" s="503"/>
      <c r="U94" s="503"/>
      <c r="V94" s="503"/>
      <c r="W94" s="503"/>
      <c r="X94" s="503"/>
      <c r="Y94" s="503"/>
      <c r="Z94" s="503"/>
      <c r="AA94" s="503"/>
      <c r="AB94" s="503"/>
      <c r="AC94" s="503"/>
      <c r="AD94" s="518"/>
      <c r="AE94" s="413"/>
      <c r="AG94" s="502" t="s">
        <v>84</v>
      </c>
      <c r="AH94" s="503"/>
      <c r="AI94" s="503"/>
      <c r="AJ94" s="503"/>
      <c r="AK94" s="503"/>
      <c r="AL94" s="503"/>
      <c r="AM94" s="503"/>
      <c r="AN94" s="503"/>
      <c r="AO94" s="503"/>
      <c r="AP94" s="503"/>
      <c r="AQ94" s="503"/>
      <c r="AR94" s="503"/>
      <c r="AS94" s="503"/>
      <c r="AT94" s="503"/>
      <c r="AU94" s="518"/>
    </row>
    <row r="95" spans="1:47" s="242" customFormat="1" x14ac:dyDescent="0.35">
      <c r="A95" s="419"/>
      <c r="B95" s="412" t="s">
        <v>85</v>
      </c>
      <c r="C95" s="496" t="s">
        <v>13</v>
      </c>
      <c r="D95" s="496"/>
      <c r="E95" s="424" t="s">
        <v>14</v>
      </c>
      <c r="F95" s="412" t="s">
        <v>171</v>
      </c>
      <c r="G95" s="412" t="s">
        <v>68</v>
      </c>
      <c r="H95" s="422" t="s">
        <v>151</v>
      </c>
      <c r="I95" s="412" t="s">
        <v>80</v>
      </c>
      <c r="J95" s="412" t="s">
        <v>81</v>
      </c>
      <c r="K95" s="422" t="s">
        <v>82</v>
      </c>
      <c r="L95" s="412" t="s">
        <v>150</v>
      </c>
      <c r="M95" s="259" t="s">
        <v>18</v>
      </c>
      <c r="N95" s="413"/>
      <c r="P95" s="419"/>
      <c r="Q95" s="412" t="s">
        <v>85</v>
      </c>
      <c r="R95" s="496" t="s">
        <v>13</v>
      </c>
      <c r="S95" s="496"/>
      <c r="T95" s="424" t="s">
        <v>14</v>
      </c>
      <c r="U95" s="260" t="s">
        <v>110</v>
      </c>
      <c r="V95" s="424" t="s">
        <v>171</v>
      </c>
      <c r="W95" s="424" t="s">
        <v>68</v>
      </c>
      <c r="X95" s="260" t="s">
        <v>151</v>
      </c>
      <c r="Y95" s="424" t="s">
        <v>80</v>
      </c>
      <c r="Z95" s="424" t="s">
        <v>81</v>
      </c>
      <c r="AA95" s="260" t="s">
        <v>82</v>
      </c>
      <c r="AB95" s="424" t="s">
        <v>150</v>
      </c>
      <c r="AC95" s="260" t="s">
        <v>18</v>
      </c>
      <c r="AD95" s="267" t="s">
        <v>114</v>
      </c>
      <c r="AE95" s="413"/>
      <c r="AG95" s="419"/>
      <c r="AH95" s="412" t="s">
        <v>85</v>
      </c>
      <c r="AI95" s="496" t="s">
        <v>13</v>
      </c>
      <c r="AJ95" s="496"/>
      <c r="AK95" s="424" t="s">
        <v>14</v>
      </c>
      <c r="AL95" s="260" t="s">
        <v>110</v>
      </c>
      <c r="AM95" s="424" t="s">
        <v>171</v>
      </c>
      <c r="AN95" s="424" t="s">
        <v>68</v>
      </c>
      <c r="AO95" s="260" t="s">
        <v>151</v>
      </c>
      <c r="AP95" s="424" t="s">
        <v>80</v>
      </c>
      <c r="AQ95" s="424" t="s">
        <v>81</v>
      </c>
      <c r="AR95" s="260" t="s">
        <v>82</v>
      </c>
      <c r="AS95" s="424" t="s">
        <v>150</v>
      </c>
      <c r="AT95" s="260" t="s">
        <v>213</v>
      </c>
      <c r="AU95" s="267" t="s">
        <v>111</v>
      </c>
    </row>
    <row r="96" spans="1:47" x14ac:dyDescent="0.35">
      <c r="A96" s="415">
        <v>1</v>
      </c>
      <c r="B96" s="420"/>
      <c r="C96" s="491"/>
      <c r="D96" s="491"/>
      <c r="E96" s="423"/>
      <c r="F96" s="234">
        <v>0</v>
      </c>
      <c r="G96" s="234">
        <v>0</v>
      </c>
      <c r="H96" s="235">
        <f>SUM(F96:G96)</f>
        <v>0</v>
      </c>
      <c r="I96" s="234">
        <v>0</v>
      </c>
      <c r="J96" s="234">
        <v>0</v>
      </c>
      <c r="K96" s="235">
        <f>SUM(I96:J96)</f>
        <v>0</v>
      </c>
      <c r="L96" s="234">
        <v>0</v>
      </c>
      <c r="M96" s="236">
        <f>SUM(H96, K96, L96)</f>
        <v>0</v>
      </c>
      <c r="N96" s="222"/>
      <c r="P96" s="415">
        <v>1</v>
      </c>
      <c r="Q96" s="420"/>
      <c r="R96" s="491"/>
      <c r="S96" s="491"/>
      <c r="T96" s="409"/>
      <c r="U96" s="162">
        <f>AU16</f>
        <v>0</v>
      </c>
      <c r="V96" s="234">
        <v>0</v>
      </c>
      <c r="W96" s="234">
        <v>0</v>
      </c>
      <c r="X96" s="295">
        <f>SUM(V96:W96)</f>
        <v>0</v>
      </c>
      <c r="Y96" s="234">
        <v>0</v>
      </c>
      <c r="Z96" s="234">
        <v>0</v>
      </c>
      <c r="AA96" s="295">
        <f>SUM(Y96:Z96)</f>
        <v>0</v>
      </c>
      <c r="AB96" s="234">
        <v>0</v>
      </c>
      <c r="AC96" s="295">
        <f>SUM(X96, AA96, AB96)</f>
        <v>0</v>
      </c>
      <c r="AD96" s="296">
        <f>M96-AC96</f>
        <v>0</v>
      </c>
      <c r="AE96" s="222"/>
      <c r="AG96" s="415">
        <v>1</v>
      </c>
      <c r="AH96" s="420"/>
      <c r="AI96" s="491"/>
      <c r="AJ96" s="491"/>
      <c r="AK96" s="409"/>
      <c r="AL96" s="307">
        <f>AU16</f>
        <v>0</v>
      </c>
      <c r="AM96" s="234">
        <v>0</v>
      </c>
      <c r="AN96" s="234">
        <v>0</v>
      </c>
      <c r="AO96" s="277">
        <f>SUM(AM96:AN96)</f>
        <v>0</v>
      </c>
      <c r="AP96" s="234">
        <v>0</v>
      </c>
      <c r="AQ96" s="234">
        <v>0</v>
      </c>
      <c r="AR96" s="277">
        <f>SUM(AP96:AQ96)</f>
        <v>0</v>
      </c>
      <c r="AS96" s="234">
        <v>0</v>
      </c>
      <c r="AT96" s="277">
        <f>SUM(AO96, AR96, AS96)</f>
        <v>0</v>
      </c>
      <c r="AU96" s="278">
        <f>IF($S$153&lt;&gt;0, AC96+AL96-AT96, M96+AL96-AT96)</f>
        <v>0</v>
      </c>
    </row>
    <row r="97" spans="1:48" x14ac:dyDescent="0.35">
      <c r="A97" s="415">
        <v>2</v>
      </c>
      <c r="B97" s="420"/>
      <c r="C97" s="491"/>
      <c r="D97" s="491"/>
      <c r="E97" s="423"/>
      <c r="F97" s="234">
        <v>0</v>
      </c>
      <c r="G97" s="234">
        <v>0</v>
      </c>
      <c r="H97" s="235">
        <f t="shared" ref="H97:H102" si="58">SUM(F97:G97)</f>
        <v>0</v>
      </c>
      <c r="I97" s="234">
        <v>0</v>
      </c>
      <c r="J97" s="234">
        <v>0</v>
      </c>
      <c r="K97" s="235">
        <f t="shared" ref="K97:K102" si="59">SUM(I97:J97)</f>
        <v>0</v>
      </c>
      <c r="L97" s="234">
        <v>0</v>
      </c>
      <c r="M97" s="236">
        <f t="shared" ref="M97:M102" si="60">SUM(H97, K97, L97)</f>
        <v>0</v>
      </c>
      <c r="N97" s="222"/>
      <c r="P97" s="415">
        <v>2</v>
      </c>
      <c r="Q97" s="420"/>
      <c r="R97" s="491"/>
      <c r="S97" s="491"/>
      <c r="T97" s="409"/>
      <c r="U97" s="162">
        <f t="shared" ref="U97:U103" si="61">AU17</f>
        <v>0</v>
      </c>
      <c r="V97" s="234">
        <v>0</v>
      </c>
      <c r="W97" s="234">
        <v>0</v>
      </c>
      <c r="X97" s="295">
        <f t="shared" ref="X97:X102" si="62">SUM(V97:W97)</f>
        <v>0</v>
      </c>
      <c r="Y97" s="234">
        <v>0</v>
      </c>
      <c r="Z97" s="234">
        <v>0</v>
      </c>
      <c r="AA97" s="295">
        <f t="shared" ref="AA97:AA102" si="63">SUM(Y97:Z97)</f>
        <v>0</v>
      </c>
      <c r="AB97" s="234">
        <v>0</v>
      </c>
      <c r="AC97" s="295">
        <f t="shared" ref="AC97:AC102" si="64">SUM(X97, AA97, AB97)</f>
        <v>0</v>
      </c>
      <c r="AD97" s="296">
        <f t="shared" ref="AD97:AD102" si="65">M97-AC97</f>
        <v>0</v>
      </c>
      <c r="AE97" s="222"/>
      <c r="AG97" s="415">
        <v>2</v>
      </c>
      <c r="AH97" s="420"/>
      <c r="AI97" s="491"/>
      <c r="AJ97" s="491"/>
      <c r="AK97" s="409"/>
      <c r="AL97" s="307">
        <f t="shared" ref="AL97:AL103" si="66">AU17</f>
        <v>0</v>
      </c>
      <c r="AM97" s="234">
        <v>0</v>
      </c>
      <c r="AN97" s="234">
        <v>0</v>
      </c>
      <c r="AO97" s="277">
        <f t="shared" ref="AO97:AO102" si="67">SUM(AM97:AN97)</f>
        <v>0</v>
      </c>
      <c r="AP97" s="234">
        <v>0</v>
      </c>
      <c r="AQ97" s="234">
        <v>0</v>
      </c>
      <c r="AR97" s="277">
        <f t="shared" ref="AR97:AR102" si="68">SUM(AP97:AQ97)</f>
        <v>0</v>
      </c>
      <c r="AS97" s="234">
        <v>0</v>
      </c>
      <c r="AT97" s="277">
        <f t="shared" ref="AT97:AT102" si="69">SUM(AO97, AR97, AS97)</f>
        <v>0</v>
      </c>
      <c r="AU97" s="278">
        <f t="shared" ref="AU97:AU103" si="70">IF($S$153&lt;&gt;0, AC97+AL97-AT97, M97+AL97-AT97)</f>
        <v>0</v>
      </c>
    </row>
    <row r="98" spans="1:48" x14ac:dyDescent="0.35">
      <c r="A98" s="415">
        <v>3</v>
      </c>
      <c r="B98" s="420"/>
      <c r="C98" s="491"/>
      <c r="D98" s="491"/>
      <c r="E98" s="423"/>
      <c r="F98" s="234">
        <v>0</v>
      </c>
      <c r="G98" s="234">
        <v>0</v>
      </c>
      <c r="H98" s="235">
        <f t="shared" si="58"/>
        <v>0</v>
      </c>
      <c r="I98" s="234">
        <v>0</v>
      </c>
      <c r="J98" s="234">
        <v>0</v>
      </c>
      <c r="K98" s="235">
        <f t="shared" si="59"/>
        <v>0</v>
      </c>
      <c r="L98" s="234">
        <v>0</v>
      </c>
      <c r="M98" s="236">
        <f t="shared" si="60"/>
        <v>0</v>
      </c>
      <c r="N98" s="222"/>
      <c r="P98" s="415">
        <v>3</v>
      </c>
      <c r="Q98" s="420"/>
      <c r="R98" s="491"/>
      <c r="S98" s="491"/>
      <c r="T98" s="409"/>
      <c r="U98" s="162">
        <f t="shared" si="61"/>
        <v>0</v>
      </c>
      <c r="V98" s="234">
        <v>0</v>
      </c>
      <c r="W98" s="234">
        <v>0</v>
      </c>
      <c r="X98" s="295">
        <f t="shared" si="62"/>
        <v>0</v>
      </c>
      <c r="Y98" s="234">
        <v>0</v>
      </c>
      <c r="Z98" s="234">
        <v>0</v>
      </c>
      <c r="AA98" s="295">
        <f t="shared" si="63"/>
        <v>0</v>
      </c>
      <c r="AB98" s="234">
        <v>0</v>
      </c>
      <c r="AC98" s="295">
        <f t="shared" si="64"/>
        <v>0</v>
      </c>
      <c r="AD98" s="296">
        <f t="shared" si="65"/>
        <v>0</v>
      </c>
      <c r="AE98" s="222"/>
      <c r="AG98" s="415">
        <v>3</v>
      </c>
      <c r="AH98" s="420"/>
      <c r="AI98" s="491"/>
      <c r="AJ98" s="491"/>
      <c r="AK98" s="409"/>
      <c r="AL98" s="307">
        <f t="shared" si="66"/>
        <v>0</v>
      </c>
      <c r="AM98" s="234">
        <v>0</v>
      </c>
      <c r="AN98" s="234">
        <v>0</v>
      </c>
      <c r="AO98" s="277">
        <f t="shared" si="67"/>
        <v>0</v>
      </c>
      <c r="AP98" s="234">
        <v>0</v>
      </c>
      <c r="AQ98" s="234">
        <v>0</v>
      </c>
      <c r="AR98" s="277">
        <f t="shared" si="68"/>
        <v>0</v>
      </c>
      <c r="AS98" s="234">
        <v>0</v>
      </c>
      <c r="AT98" s="277">
        <f t="shared" si="69"/>
        <v>0</v>
      </c>
      <c r="AU98" s="278">
        <f t="shared" si="70"/>
        <v>0</v>
      </c>
    </row>
    <row r="99" spans="1:48" x14ac:dyDescent="0.35">
      <c r="A99" s="415">
        <v>4</v>
      </c>
      <c r="B99" s="420"/>
      <c r="C99" s="491"/>
      <c r="D99" s="491"/>
      <c r="E99" s="423"/>
      <c r="F99" s="234">
        <v>0</v>
      </c>
      <c r="G99" s="234">
        <v>0</v>
      </c>
      <c r="H99" s="235">
        <f>SUM(F99:G99)</f>
        <v>0</v>
      </c>
      <c r="I99" s="234">
        <v>0</v>
      </c>
      <c r="J99" s="234">
        <v>0</v>
      </c>
      <c r="K99" s="235">
        <f>SUM(I99:J99)</f>
        <v>0</v>
      </c>
      <c r="L99" s="234">
        <v>0</v>
      </c>
      <c r="M99" s="236">
        <f>SUM(H99, K99, L99)</f>
        <v>0</v>
      </c>
      <c r="N99" s="222"/>
      <c r="P99" s="415">
        <v>4</v>
      </c>
      <c r="Q99" s="420"/>
      <c r="R99" s="491"/>
      <c r="S99" s="491"/>
      <c r="T99" s="409"/>
      <c r="U99" s="162">
        <f t="shared" si="61"/>
        <v>0</v>
      </c>
      <c r="V99" s="234">
        <v>0</v>
      </c>
      <c r="W99" s="234">
        <v>0</v>
      </c>
      <c r="X99" s="295">
        <f t="shared" si="62"/>
        <v>0</v>
      </c>
      <c r="Y99" s="234">
        <v>0</v>
      </c>
      <c r="Z99" s="234">
        <v>0</v>
      </c>
      <c r="AA99" s="295">
        <f t="shared" si="63"/>
        <v>0</v>
      </c>
      <c r="AB99" s="234">
        <v>0</v>
      </c>
      <c r="AC99" s="295">
        <f t="shared" si="64"/>
        <v>0</v>
      </c>
      <c r="AD99" s="296">
        <f t="shared" si="65"/>
        <v>0</v>
      </c>
      <c r="AE99" s="222"/>
      <c r="AG99" s="415">
        <v>4</v>
      </c>
      <c r="AH99" s="420"/>
      <c r="AI99" s="491"/>
      <c r="AJ99" s="491"/>
      <c r="AK99" s="409"/>
      <c r="AL99" s="307">
        <f t="shared" si="66"/>
        <v>0</v>
      </c>
      <c r="AM99" s="234">
        <v>0</v>
      </c>
      <c r="AN99" s="234">
        <v>0</v>
      </c>
      <c r="AO99" s="277">
        <f t="shared" si="67"/>
        <v>0</v>
      </c>
      <c r="AP99" s="234">
        <v>0</v>
      </c>
      <c r="AQ99" s="234">
        <v>0</v>
      </c>
      <c r="AR99" s="277">
        <f t="shared" si="68"/>
        <v>0</v>
      </c>
      <c r="AS99" s="234">
        <v>0</v>
      </c>
      <c r="AT99" s="277">
        <f t="shared" si="69"/>
        <v>0</v>
      </c>
      <c r="AU99" s="278">
        <f t="shared" si="70"/>
        <v>0</v>
      </c>
    </row>
    <row r="100" spans="1:48" x14ac:dyDescent="0.35">
      <c r="A100" s="415">
        <v>5</v>
      </c>
      <c r="B100" s="420"/>
      <c r="C100" s="491"/>
      <c r="D100" s="491"/>
      <c r="E100" s="423"/>
      <c r="F100" s="234">
        <v>0</v>
      </c>
      <c r="G100" s="234">
        <v>0</v>
      </c>
      <c r="H100" s="235">
        <f t="shared" si="58"/>
        <v>0</v>
      </c>
      <c r="I100" s="234">
        <v>0</v>
      </c>
      <c r="J100" s="234">
        <v>0</v>
      </c>
      <c r="K100" s="235">
        <f t="shared" si="59"/>
        <v>0</v>
      </c>
      <c r="L100" s="234">
        <v>0</v>
      </c>
      <c r="M100" s="236">
        <f t="shared" si="60"/>
        <v>0</v>
      </c>
      <c r="N100" s="222"/>
      <c r="P100" s="415">
        <v>5</v>
      </c>
      <c r="Q100" s="420"/>
      <c r="R100" s="491"/>
      <c r="S100" s="491"/>
      <c r="T100" s="409"/>
      <c r="U100" s="162">
        <f t="shared" si="61"/>
        <v>0</v>
      </c>
      <c r="V100" s="234">
        <v>0</v>
      </c>
      <c r="W100" s="234">
        <v>0</v>
      </c>
      <c r="X100" s="295">
        <f t="shared" si="62"/>
        <v>0</v>
      </c>
      <c r="Y100" s="234">
        <v>0</v>
      </c>
      <c r="Z100" s="234">
        <v>0</v>
      </c>
      <c r="AA100" s="295">
        <f t="shared" si="63"/>
        <v>0</v>
      </c>
      <c r="AB100" s="234">
        <v>0</v>
      </c>
      <c r="AC100" s="295">
        <f t="shared" si="64"/>
        <v>0</v>
      </c>
      <c r="AD100" s="296">
        <f t="shared" si="65"/>
        <v>0</v>
      </c>
      <c r="AE100" s="222"/>
      <c r="AG100" s="415">
        <v>5</v>
      </c>
      <c r="AH100" s="420"/>
      <c r="AI100" s="491"/>
      <c r="AJ100" s="491"/>
      <c r="AK100" s="409"/>
      <c r="AL100" s="307">
        <f t="shared" si="66"/>
        <v>0</v>
      </c>
      <c r="AM100" s="234">
        <v>0</v>
      </c>
      <c r="AN100" s="234">
        <v>0</v>
      </c>
      <c r="AO100" s="277">
        <f t="shared" si="67"/>
        <v>0</v>
      </c>
      <c r="AP100" s="234">
        <v>0</v>
      </c>
      <c r="AQ100" s="234">
        <v>0</v>
      </c>
      <c r="AR100" s="277">
        <f t="shared" si="68"/>
        <v>0</v>
      </c>
      <c r="AS100" s="234">
        <v>0</v>
      </c>
      <c r="AT100" s="277">
        <f t="shared" si="69"/>
        <v>0</v>
      </c>
      <c r="AU100" s="278">
        <f t="shared" si="70"/>
        <v>0</v>
      </c>
    </row>
    <row r="101" spans="1:48" x14ac:dyDescent="0.35">
      <c r="A101" s="415">
        <v>6</v>
      </c>
      <c r="B101" s="420"/>
      <c r="C101" s="491"/>
      <c r="D101" s="491"/>
      <c r="E101" s="423"/>
      <c r="F101" s="234">
        <v>0</v>
      </c>
      <c r="G101" s="234">
        <v>0</v>
      </c>
      <c r="H101" s="235">
        <f t="shared" si="58"/>
        <v>0</v>
      </c>
      <c r="I101" s="234">
        <v>0</v>
      </c>
      <c r="J101" s="234">
        <v>0</v>
      </c>
      <c r="K101" s="235">
        <f t="shared" si="59"/>
        <v>0</v>
      </c>
      <c r="L101" s="234">
        <v>0</v>
      </c>
      <c r="M101" s="236">
        <f t="shared" si="60"/>
        <v>0</v>
      </c>
      <c r="N101" s="222"/>
      <c r="P101" s="415">
        <v>6</v>
      </c>
      <c r="Q101" s="420"/>
      <c r="R101" s="491"/>
      <c r="S101" s="491"/>
      <c r="T101" s="409"/>
      <c r="U101" s="162">
        <f t="shared" si="61"/>
        <v>0</v>
      </c>
      <c r="V101" s="234">
        <v>0</v>
      </c>
      <c r="W101" s="234">
        <v>0</v>
      </c>
      <c r="X101" s="295">
        <f t="shared" si="62"/>
        <v>0</v>
      </c>
      <c r="Y101" s="234">
        <v>0</v>
      </c>
      <c r="Z101" s="234">
        <v>0</v>
      </c>
      <c r="AA101" s="295">
        <f t="shared" si="63"/>
        <v>0</v>
      </c>
      <c r="AB101" s="234">
        <v>0</v>
      </c>
      <c r="AC101" s="295">
        <f t="shared" si="64"/>
        <v>0</v>
      </c>
      <c r="AD101" s="296">
        <f t="shared" si="65"/>
        <v>0</v>
      </c>
      <c r="AE101" s="222"/>
      <c r="AG101" s="415">
        <v>6</v>
      </c>
      <c r="AH101" s="420"/>
      <c r="AI101" s="491"/>
      <c r="AJ101" s="491"/>
      <c r="AK101" s="409"/>
      <c r="AL101" s="307">
        <f t="shared" si="66"/>
        <v>0</v>
      </c>
      <c r="AM101" s="234">
        <v>0</v>
      </c>
      <c r="AN101" s="234">
        <v>0</v>
      </c>
      <c r="AO101" s="277">
        <f t="shared" si="67"/>
        <v>0</v>
      </c>
      <c r="AP101" s="234">
        <v>0</v>
      </c>
      <c r="AQ101" s="234">
        <v>0</v>
      </c>
      <c r="AR101" s="277">
        <f t="shared" si="68"/>
        <v>0</v>
      </c>
      <c r="AS101" s="234">
        <v>0</v>
      </c>
      <c r="AT101" s="277">
        <f t="shared" si="69"/>
        <v>0</v>
      </c>
      <c r="AU101" s="278">
        <f t="shared" si="70"/>
        <v>0</v>
      </c>
    </row>
    <row r="102" spans="1:48" x14ac:dyDescent="0.35">
      <c r="A102" s="620" t="s">
        <v>180</v>
      </c>
      <c r="B102" s="617"/>
      <c r="C102" s="532">
        <v>0</v>
      </c>
      <c r="D102" s="532"/>
      <c r="E102" s="423"/>
      <c r="F102" s="234">
        <v>0</v>
      </c>
      <c r="G102" s="234">
        <v>0</v>
      </c>
      <c r="H102" s="235">
        <f t="shared" si="58"/>
        <v>0</v>
      </c>
      <c r="I102" s="234">
        <v>0</v>
      </c>
      <c r="J102" s="234">
        <v>0</v>
      </c>
      <c r="K102" s="235">
        <f t="shared" si="59"/>
        <v>0</v>
      </c>
      <c r="L102" s="234">
        <v>0</v>
      </c>
      <c r="M102" s="236">
        <f t="shared" si="60"/>
        <v>0</v>
      </c>
      <c r="N102" s="222"/>
      <c r="P102" s="620" t="s">
        <v>180</v>
      </c>
      <c r="Q102" s="617"/>
      <c r="R102" s="532">
        <v>0</v>
      </c>
      <c r="S102" s="532"/>
      <c r="T102" s="409"/>
      <c r="U102" s="162">
        <f t="shared" si="61"/>
        <v>0</v>
      </c>
      <c r="V102" s="234">
        <v>0</v>
      </c>
      <c r="W102" s="234">
        <v>0</v>
      </c>
      <c r="X102" s="295">
        <f t="shared" si="62"/>
        <v>0</v>
      </c>
      <c r="Y102" s="234">
        <v>0</v>
      </c>
      <c r="Z102" s="234">
        <v>0</v>
      </c>
      <c r="AA102" s="295">
        <f t="shared" si="63"/>
        <v>0</v>
      </c>
      <c r="AB102" s="234">
        <v>0</v>
      </c>
      <c r="AC102" s="295">
        <f t="shared" si="64"/>
        <v>0</v>
      </c>
      <c r="AD102" s="296">
        <f t="shared" si="65"/>
        <v>0</v>
      </c>
      <c r="AE102" s="222"/>
      <c r="AG102" s="620" t="s">
        <v>180</v>
      </c>
      <c r="AH102" s="617"/>
      <c r="AI102" s="532">
        <v>0</v>
      </c>
      <c r="AJ102" s="532"/>
      <c r="AK102" s="409"/>
      <c r="AL102" s="307">
        <f t="shared" si="66"/>
        <v>0</v>
      </c>
      <c r="AM102" s="234">
        <v>0</v>
      </c>
      <c r="AN102" s="234">
        <v>0</v>
      </c>
      <c r="AO102" s="277">
        <f t="shared" si="67"/>
        <v>0</v>
      </c>
      <c r="AP102" s="234">
        <v>0</v>
      </c>
      <c r="AQ102" s="234">
        <v>0</v>
      </c>
      <c r="AR102" s="277">
        <f t="shared" si="68"/>
        <v>0</v>
      </c>
      <c r="AS102" s="234">
        <v>0</v>
      </c>
      <c r="AT102" s="277">
        <f t="shared" si="69"/>
        <v>0</v>
      </c>
      <c r="AU102" s="278">
        <f t="shared" si="70"/>
        <v>0</v>
      </c>
    </row>
    <row r="103" spans="1:48" ht="16" thickBot="1" x14ac:dyDescent="0.4">
      <c r="A103" s="493" t="s">
        <v>207</v>
      </c>
      <c r="B103" s="494"/>
      <c r="C103" s="497">
        <f>COUNTA(B96:B101)+C102</f>
        <v>0</v>
      </c>
      <c r="D103" s="497"/>
      <c r="E103" s="411"/>
      <c r="F103" s="250">
        <f>SUM(F96:F102)</f>
        <v>0</v>
      </c>
      <c r="G103" s="250">
        <f>SUM(G96:G102)</f>
        <v>0</v>
      </c>
      <c r="H103" s="250">
        <f t="shared" ref="H103:L103" si="71">SUM(H96:H102)</f>
        <v>0</v>
      </c>
      <c r="I103" s="250">
        <f t="shared" si="71"/>
        <v>0</v>
      </c>
      <c r="J103" s="250">
        <f>SUM(J96:J102)</f>
        <v>0</v>
      </c>
      <c r="K103" s="250">
        <f t="shared" si="71"/>
        <v>0</v>
      </c>
      <c r="L103" s="250">
        <f t="shared" si="71"/>
        <v>0</v>
      </c>
      <c r="M103" s="237">
        <f>SUM(M96:M102)</f>
        <v>0</v>
      </c>
      <c r="N103" s="222"/>
      <c r="P103" s="493" t="s">
        <v>207</v>
      </c>
      <c r="Q103" s="494"/>
      <c r="R103" s="498">
        <f>COUNTA(Q96:Q101)+R102</f>
        <v>0</v>
      </c>
      <c r="S103" s="498"/>
      <c r="T103" s="411"/>
      <c r="U103" s="339">
        <f t="shared" si="61"/>
        <v>0</v>
      </c>
      <c r="V103" s="293">
        <f>SUM(V96:V102)</f>
        <v>0</v>
      </c>
      <c r="W103" s="293">
        <f>SUM(W96:W102)</f>
        <v>0</v>
      </c>
      <c r="X103" s="293">
        <f t="shared" ref="X103:AB103" si="72">SUM(X96:X102)</f>
        <v>0</v>
      </c>
      <c r="Y103" s="293">
        <f t="shared" si="72"/>
        <v>0</v>
      </c>
      <c r="Z103" s="293">
        <f t="shared" si="72"/>
        <v>0</v>
      </c>
      <c r="AA103" s="293">
        <f t="shared" si="72"/>
        <v>0</v>
      </c>
      <c r="AB103" s="293">
        <f t="shared" si="72"/>
        <v>0</v>
      </c>
      <c r="AC103" s="293">
        <f>SUM(AC96:AC102)</f>
        <v>0</v>
      </c>
      <c r="AD103" s="294">
        <f>SUM(AD96:AD102)</f>
        <v>0</v>
      </c>
      <c r="AE103" s="222"/>
      <c r="AG103" s="493" t="s">
        <v>207</v>
      </c>
      <c r="AH103" s="494"/>
      <c r="AI103" s="543">
        <f>COUNTA(AH96:AH101)+AI102</f>
        <v>0</v>
      </c>
      <c r="AJ103" s="543"/>
      <c r="AK103" s="411"/>
      <c r="AL103" s="337">
        <f t="shared" si="66"/>
        <v>0</v>
      </c>
      <c r="AM103" s="275">
        <f>SUM(AM96:AM102)</f>
        <v>0</v>
      </c>
      <c r="AN103" s="275">
        <f>SUM(AN96:AN102)</f>
        <v>0</v>
      </c>
      <c r="AO103" s="275">
        <f t="shared" ref="AO103:AT103" si="73">SUM(AO96:AO102)</f>
        <v>0</v>
      </c>
      <c r="AP103" s="275">
        <f t="shared" si="73"/>
        <v>0</v>
      </c>
      <c r="AQ103" s="275">
        <f t="shared" si="73"/>
        <v>0</v>
      </c>
      <c r="AR103" s="275">
        <f t="shared" si="73"/>
        <v>0</v>
      </c>
      <c r="AS103" s="275">
        <f t="shared" si="73"/>
        <v>0</v>
      </c>
      <c r="AT103" s="275">
        <f t="shared" si="73"/>
        <v>0</v>
      </c>
      <c r="AU103" s="276">
        <f t="shared" si="70"/>
        <v>0</v>
      </c>
      <c r="AV103" s="358"/>
    </row>
    <row r="104" spans="1:48" ht="3.75" customHeight="1" thickBot="1" x14ac:dyDescent="0.4">
      <c r="F104" s="357"/>
      <c r="G104" s="357"/>
      <c r="Y104" s="163"/>
      <c r="Z104" s="163"/>
      <c r="AA104" s="163"/>
      <c r="AB104" s="163"/>
      <c r="AC104" s="163"/>
      <c r="AD104" s="163"/>
      <c r="AE104" s="358"/>
    </row>
    <row r="105" spans="1:48" s="242" customFormat="1" x14ac:dyDescent="0.35">
      <c r="A105" s="502" t="s">
        <v>186</v>
      </c>
      <c r="B105" s="503"/>
      <c r="C105" s="503"/>
      <c r="D105" s="503"/>
      <c r="E105" s="503"/>
      <c r="F105" s="503"/>
      <c r="G105" s="503"/>
      <c r="H105" s="503"/>
      <c r="I105" s="503"/>
      <c r="J105" s="503"/>
      <c r="K105" s="503"/>
      <c r="L105" s="503"/>
      <c r="M105" s="518"/>
      <c r="N105" s="413"/>
      <c r="P105" s="502" t="s">
        <v>186</v>
      </c>
      <c r="Q105" s="503"/>
      <c r="R105" s="503"/>
      <c r="S105" s="503"/>
      <c r="T105" s="503"/>
      <c r="U105" s="503"/>
      <c r="V105" s="503"/>
      <c r="W105" s="503"/>
      <c r="X105" s="503"/>
      <c r="Y105" s="503"/>
      <c r="Z105" s="503"/>
      <c r="AA105" s="503"/>
      <c r="AB105" s="503"/>
      <c r="AC105" s="503"/>
      <c r="AD105" s="418"/>
      <c r="AE105" s="413"/>
      <c r="AG105" s="502" t="s">
        <v>186</v>
      </c>
      <c r="AH105" s="503"/>
      <c r="AI105" s="503"/>
      <c r="AJ105" s="503"/>
      <c r="AK105" s="503"/>
      <c r="AL105" s="503"/>
      <c r="AM105" s="503"/>
      <c r="AN105" s="503"/>
      <c r="AO105" s="503"/>
      <c r="AP105" s="503"/>
      <c r="AQ105" s="503"/>
      <c r="AR105" s="503"/>
      <c r="AS105" s="503"/>
      <c r="AT105" s="503"/>
      <c r="AU105" s="418"/>
    </row>
    <row r="106" spans="1:48" s="242" customFormat="1" ht="31.5" customHeight="1" x14ac:dyDescent="0.35">
      <c r="A106" s="534" t="s">
        <v>188</v>
      </c>
      <c r="B106" s="533"/>
      <c r="C106" s="533" t="s">
        <v>13</v>
      </c>
      <c r="D106" s="533"/>
      <c r="E106" s="424" t="s">
        <v>14</v>
      </c>
      <c r="F106" s="412" t="s">
        <v>171</v>
      </c>
      <c r="G106" s="412" t="s">
        <v>68</v>
      </c>
      <c r="H106" s="422" t="s">
        <v>151</v>
      </c>
      <c r="I106" s="412" t="s">
        <v>80</v>
      </c>
      <c r="J106" s="412" t="s">
        <v>81</v>
      </c>
      <c r="K106" s="422" t="s">
        <v>82</v>
      </c>
      <c r="L106" s="412" t="s">
        <v>150</v>
      </c>
      <c r="M106" s="259" t="s">
        <v>18</v>
      </c>
      <c r="N106" s="413"/>
      <c r="P106" s="534" t="s">
        <v>188</v>
      </c>
      <c r="Q106" s="533"/>
      <c r="R106" s="533" t="s">
        <v>13</v>
      </c>
      <c r="S106" s="533"/>
      <c r="T106" s="424" t="s">
        <v>14</v>
      </c>
      <c r="U106" s="260" t="s">
        <v>110</v>
      </c>
      <c r="V106" s="424" t="s">
        <v>171</v>
      </c>
      <c r="W106" s="424" t="s">
        <v>68</v>
      </c>
      <c r="X106" s="260" t="s">
        <v>151</v>
      </c>
      <c r="Y106" s="424" t="s">
        <v>80</v>
      </c>
      <c r="Z106" s="424" t="s">
        <v>81</v>
      </c>
      <c r="AA106" s="260" t="s">
        <v>82</v>
      </c>
      <c r="AB106" s="424" t="s">
        <v>150</v>
      </c>
      <c r="AC106" s="260" t="s">
        <v>18</v>
      </c>
      <c r="AD106" s="267" t="s">
        <v>114</v>
      </c>
      <c r="AE106" s="413"/>
      <c r="AG106" s="534" t="s">
        <v>188</v>
      </c>
      <c r="AH106" s="533"/>
      <c r="AI106" s="533" t="s">
        <v>13</v>
      </c>
      <c r="AJ106" s="533"/>
      <c r="AK106" s="424" t="s">
        <v>14</v>
      </c>
      <c r="AL106" s="260" t="s">
        <v>110</v>
      </c>
      <c r="AM106" s="424" t="s">
        <v>171</v>
      </c>
      <c r="AN106" s="424" t="s">
        <v>68</v>
      </c>
      <c r="AO106" s="260" t="s">
        <v>151</v>
      </c>
      <c r="AP106" s="424" t="s">
        <v>80</v>
      </c>
      <c r="AQ106" s="424" t="s">
        <v>81</v>
      </c>
      <c r="AR106" s="260" t="s">
        <v>82</v>
      </c>
      <c r="AS106" s="424" t="s">
        <v>150</v>
      </c>
      <c r="AT106" s="260" t="s">
        <v>213</v>
      </c>
      <c r="AU106" s="267" t="s">
        <v>111</v>
      </c>
    </row>
    <row r="107" spans="1:48" x14ac:dyDescent="0.35">
      <c r="A107" s="495">
        <v>0</v>
      </c>
      <c r="B107" s="491"/>
      <c r="C107" s="496" t="s">
        <v>19</v>
      </c>
      <c r="D107" s="496"/>
      <c r="E107" s="409"/>
      <c r="F107" s="234">
        <v>0</v>
      </c>
      <c r="G107" s="234">
        <v>0</v>
      </c>
      <c r="H107" s="235">
        <f>SUM(F107:G107)</f>
        <v>0</v>
      </c>
      <c r="I107" s="234">
        <v>0</v>
      </c>
      <c r="J107" s="234">
        <v>0</v>
      </c>
      <c r="K107" s="235">
        <f>SUM(I107:J107)</f>
        <v>0</v>
      </c>
      <c r="L107" s="234">
        <v>0</v>
      </c>
      <c r="M107" s="236">
        <f>SUM(H107, K107, L107)</f>
        <v>0</v>
      </c>
      <c r="N107" s="223"/>
      <c r="P107" s="522">
        <v>0</v>
      </c>
      <c r="Q107" s="496"/>
      <c r="R107" s="496" t="s">
        <v>19</v>
      </c>
      <c r="S107" s="496"/>
      <c r="T107" s="409"/>
      <c r="U107" s="162">
        <f t="shared" ref="U107:U114" si="74">AU27</f>
        <v>0</v>
      </c>
      <c r="V107" s="234">
        <v>0</v>
      </c>
      <c r="W107" s="234">
        <v>0</v>
      </c>
      <c r="X107" s="295">
        <f>SUM(V107:W107)</f>
        <v>0</v>
      </c>
      <c r="Y107" s="234">
        <v>0</v>
      </c>
      <c r="Z107" s="234">
        <v>0</v>
      </c>
      <c r="AA107" s="295">
        <f>SUM(Y107:Z107)</f>
        <v>0</v>
      </c>
      <c r="AB107" s="234">
        <v>0</v>
      </c>
      <c r="AC107" s="295">
        <f>SUM(X107, AA107, AB107)</f>
        <v>0</v>
      </c>
      <c r="AD107" s="296">
        <f t="shared" ref="AD107:AD111" si="75">M107-AC107</f>
        <v>0</v>
      </c>
      <c r="AE107" s="223"/>
      <c r="AG107" s="522">
        <v>0</v>
      </c>
      <c r="AH107" s="496"/>
      <c r="AI107" s="496" t="s">
        <v>19</v>
      </c>
      <c r="AJ107" s="496"/>
      <c r="AK107" s="409"/>
      <c r="AL107" s="307">
        <f t="shared" ref="AL107:AL114" si="76">AU27</f>
        <v>0</v>
      </c>
      <c r="AM107" s="234">
        <v>0</v>
      </c>
      <c r="AN107" s="234">
        <v>0</v>
      </c>
      <c r="AO107" s="277">
        <f>SUM(AM107:AN107)</f>
        <v>0</v>
      </c>
      <c r="AP107" s="234">
        <v>0</v>
      </c>
      <c r="AQ107" s="234">
        <v>0</v>
      </c>
      <c r="AR107" s="277">
        <f>SUM(AP107:AQ107)</f>
        <v>0</v>
      </c>
      <c r="AS107" s="234">
        <v>0</v>
      </c>
      <c r="AT107" s="277">
        <f>SUM(AO107, AR107, AS107)</f>
        <v>0</v>
      </c>
      <c r="AU107" s="278">
        <f t="shared" ref="AU107:AU114" si="77">IF($S$153&lt;&gt;0, AC107+AL107-AT107, M107+AL107-AT107)</f>
        <v>0</v>
      </c>
    </row>
    <row r="108" spans="1:48" x14ac:dyDescent="0.35">
      <c r="A108" s="495">
        <v>0</v>
      </c>
      <c r="B108" s="491"/>
      <c r="C108" s="496" t="s">
        <v>20</v>
      </c>
      <c r="D108" s="496"/>
      <c r="E108" s="409"/>
      <c r="F108" s="234">
        <v>0</v>
      </c>
      <c r="G108" s="234">
        <v>0</v>
      </c>
      <c r="H108" s="235">
        <f t="shared" ref="H108:H111" si="78">SUM(F108:G108)</f>
        <v>0</v>
      </c>
      <c r="I108" s="234">
        <v>0</v>
      </c>
      <c r="J108" s="234">
        <v>0</v>
      </c>
      <c r="K108" s="235">
        <f t="shared" ref="K108:K111" si="79">SUM(I108:J108)</f>
        <v>0</v>
      </c>
      <c r="L108" s="234">
        <v>0</v>
      </c>
      <c r="M108" s="236">
        <f t="shared" ref="M108:M111" si="80">SUM(H108, K108, L108)</f>
        <v>0</v>
      </c>
      <c r="N108" s="223"/>
      <c r="P108" s="522">
        <v>0</v>
      </c>
      <c r="Q108" s="496"/>
      <c r="R108" s="496" t="s">
        <v>20</v>
      </c>
      <c r="S108" s="496"/>
      <c r="T108" s="409"/>
      <c r="U108" s="162">
        <f t="shared" si="74"/>
        <v>0</v>
      </c>
      <c r="V108" s="234">
        <v>0</v>
      </c>
      <c r="W108" s="234">
        <v>0</v>
      </c>
      <c r="X108" s="295">
        <f t="shared" ref="X108:X111" si="81">SUM(V108:W108)</f>
        <v>0</v>
      </c>
      <c r="Y108" s="234">
        <v>0</v>
      </c>
      <c r="Z108" s="234">
        <v>0</v>
      </c>
      <c r="AA108" s="295">
        <f t="shared" ref="AA108:AA111" si="82">SUM(Y108:Z108)</f>
        <v>0</v>
      </c>
      <c r="AB108" s="234">
        <v>0</v>
      </c>
      <c r="AC108" s="295">
        <f t="shared" ref="AC108:AC111" si="83">SUM(X108, AA108, AB108)</f>
        <v>0</v>
      </c>
      <c r="AD108" s="296">
        <f t="shared" si="75"/>
        <v>0</v>
      </c>
      <c r="AE108" s="223"/>
      <c r="AG108" s="522">
        <v>0</v>
      </c>
      <c r="AH108" s="496"/>
      <c r="AI108" s="496" t="s">
        <v>20</v>
      </c>
      <c r="AJ108" s="496"/>
      <c r="AK108" s="409"/>
      <c r="AL108" s="307">
        <f t="shared" si="76"/>
        <v>0</v>
      </c>
      <c r="AM108" s="234">
        <v>0</v>
      </c>
      <c r="AN108" s="234">
        <v>0</v>
      </c>
      <c r="AO108" s="277">
        <f t="shared" ref="AO108:AO111" si="84">SUM(AM108:AN108)</f>
        <v>0</v>
      </c>
      <c r="AP108" s="234">
        <v>0</v>
      </c>
      <c r="AQ108" s="234">
        <v>0</v>
      </c>
      <c r="AR108" s="277">
        <f t="shared" ref="AR108:AR111" si="85">SUM(AP108:AQ108)</f>
        <v>0</v>
      </c>
      <c r="AS108" s="234">
        <v>0</v>
      </c>
      <c r="AT108" s="277">
        <f t="shared" ref="AT108:AT111" si="86">SUM(AO108, AR108, AS108)</f>
        <v>0</v>
      </c>
      <c r="AU108" s="278">
        <f t="shared" si="77"/>
        <v>0</v>
      </c>
    </row>
    <row r="109" spans="1:48" x14ac:dyDescent="0.35">
      <c r="A109" s="495">
        <v>0</v>
      </c>
      <c r="B109" s="491"/>
      <c r="C109" s="496" t="s">
        <v>21</v>
      </c>
      <c r="D109" s="496"/>
      <c r="E109" s="409"/>
      <c r="F109" s="234">
        <v>0</v>
      </c>
      <c r="G109" s="234">
        <v>0</v>
      </c>
      <c r="H109" s="235">
        <f>SUM(F109:G109)</f>
        <v>0</v>
      </c>
      <c r="I109" s="234">
        <v>0</v>
      </c>
      <c r="J109" s="234">
        <v>0</v>
      </c>
      <c r="K109" s="235">
        <f t="shared" si="79"/>
        <v>0</v>
      </c>
      <c r="L109" s="234">
        <v>0</v>
      </c>
      <c r="M109" s="236">
        <f t="shared" si="80"/>
        <v>0</v>
      </c>
      <c r="N109" s="223"/>
      <c r="P109" s="522">
        <v>0</v>
      </c>
      <c r="Q109" s="496"/>
      <c r="R109" s="496" t="s">
        <v>21</v>
      </c>
      <c r="S109" s="496"/>
      <c r="T109" s="409"/>
      <c r="U109" s="162">
        <f t="shared" si="74"/>
        <v>0</v>
      </c>
      <c r="V109" s="234">
        <v>0</v>
      </c>
      <c r="W109" s="234">
        <v>0</v>
      </c>
      <c r="X109" s="295">
        <f t="shared" si="81"/>
        <v>0</v>
      </c>
      <c r="Y109" s="234">
        <v>0</v>
      </c>
      <c r="Z109" s="234">
        <v>0</v>
      </c>
      <c r="AA109" s="295">
        <f t="shared" si="82"/>
        <v>0</v>
      </c>
      <c r="AB109" s="234">
        <v>0</v>
      </c>
      <c r="AC109" s="295">
        <f t="shared" si="83"/>
        <v>0</v>
      </c>
      <c r="AD109" s="296">
        <f t="shared" si="75"/>
        <v>0</v>
      </c>
      <c r="AE109" s="223"/>
      <c r="AG109" s="522">
        <v>0</v>
      </c>
      <c r="AH109" s="496"/>
      <c r="AI109" s="496" t="s">
        <v>21</v>
      </c>
      <c r="AJ109" s="496"/>
      <c r="AK109" s="409"/>
      <c r="AL109" s="307">
        <f t="shared" si="76"/>
        <v>0</v>
      </c>
      <c r="AM109" s="234">
        <v>0</v>
      </c>
      <c r="AN109" s="234">
        <v>0</v>
      </c>
      <c r="AO109" s="277">
        <f t="shared" si="84"/>
        <v>0</v>
      </c>
      <c r="AP109" s="234">
        <v>0</v>
      </c>
      <c r="AQ109" s="234">
        <v>0</v>
      </c>
      <c r="AR109" s="277">
        <f t="shared" si="85"/>
        <v>0</v>
      </c>
      <c r="AS109" s="234">
        <v>0</v>
      </c>
      <c r="AT109" s="277">
        <f t="shared" si="86"/>
        <v>0</v>
      </c>
      <c r="AU109" s="278">
        <f>IF($S$153&lt;&gt;0, AC109+AL109-AT109, M109+AL109-AT109)</f>
        <v>0</v>
      </c>
    </row>
    <row r="110" spans="1:48" x14ac:dyDescent="0.35">
      <c r="A110" s="495">
        <v>0</v>
      </c>
      <c r="B110" s="491"/>
      <c r="C110" s="496" t="s">
        <v>22</v>
      </c>
      <c r="D110" s="496"/>
      <c r="E110" s="409"/>
      <c r="F110" s="234">
        <v>0</v>
      </c>
      <c r="G110" s="234">
        <v>0</v>
      </c>
      <c r="H110" s="235">
        <f t="shared" si="78"/>
        <v>0</v>
      </c>
      <c r="I110" s="234">
        <v>0</v>
      </c>
      <c r="J110" s="234">
        <v>0</v>
      </c>
      <c r="K110" s="235">
        <f t="shared" si="79"/>
        <v>0</v>
      </c>
      <c r="L110" s="234">
        <v>0</v>
      </c>
      <c r="M110" s="236">
        <f t="shared" si="80"/>
        <v>0</v>
      </c>
      <c r="N110" s="223"/>
      <c r="P110" s="522">
        <v>0</v>
      </c>
      <c r="Q110" s="496"/>
      <c r="R110" s="496" t="s">
        <v>22</v>
      </c>
      <c r="S110" s="496"/>
      <c r="T110" s="409"/>
      <c r="U110" s="162">
        <f t="shared" si="74"/>
        <v>0</v>
      </c>
      <c r="V110" s="234">
        <v>0</v>
      </c>
      <c r="W110" s="234">
        <v>0</v>
      </c>
      <c r="X110" s="295">
        <f t="shared" si="81"/>
        <v>0</v>
      </c>
      <c r="Y110" s="234">
        <v>0</v>
      </c>
      <c r="Z110" s="234">
        <v>0</v>
      </c>
      <c r="AA110" s="295">
        <f t="shared" si="82"/>
        <v>0</v>
      </c>
      <c r="AB110" s="234">
        <v>0</v>
      </c>
      <c r="AC110" s="295">
        <f t="shared" si="83"/>
        <v>0</v>
      </c>
      <c r="AD110" s="296">
        <f t="shared" si="75"/>
        <v>0</v>
      </c>
      <c r="AE110" s="223"/>
      <c r="AG110" s="522">
        <v>0</v>
      </c>
      <c r="AH110" s="496"/>
      <c r="AI110" s="496" t="s">
        <v>22</v>
      </c>
      <c r="AJ110" s="496"/>
      <c r="AK110" s="409"/>
      <c r="AL110" s="307">
        <f t="shared" si="76"/>
        <v>0</v>
      </c>
      <c r="AM110" s="234">
        <v>0</v>
      </c>
      <c r="AN110" s="234">
        <v>0</v>
      </c>
      <c r="AO110" s="277">
        <f t="shared" si="84"/>
        <v>0</v>
      </c>
      <c r="AP110" s="234">
        <v>0</v>
      </c>
      <c r="AQ110" s="234">
        <v>0</v>
      </c>
      <c r="AR110" s="277">
        <f t="shared" si="85"/>
        <v>0</v>
      </c>
      <c r="AS110" s="234">
        <v>0</v>
      </c>
      <c r="AT110" s="277">
        <f t="shared" si="86"/>
        <v>0</v>
      </c>
      <c r="AU110" s="278">
        <f t="shared" si="77"/>
        <v>0</v>
      </c>
    </row>
    <row r="111" spans="1:48" x14ac:dyDescent="0.35">
      <c r="A111" s="495">
        <v>0</v>
      </c>
      <c r="B111" s="491"/>
      <c r="C111" s="491" t="s">
        <v>23</v>
      </c>
      <c r="D111" s="491"/>
      <c r="E111" s="409"/>
      <c r="F111" s="234">
        <v>0</v>
      </c>
      <c r="G111" s="234">
        <v>0</v>
      </c>
      <c r="H111" s="235">
        <f t="shared" si="78"/>
        <v>0</v>
      </c>
      <c r="I111" s="234">
        <v>0</v>
      </c>
      <c r="J111" s="234">
        <v>0</v>
      </c>
      <c r="K111" s="235">
        <f t="shared" si="79"/>
        <v>0</v>
      </c>
      <c r="L111" s="234">
        <v>0</v>
      </c>
      <c r="M111" s="236">
        <f t="shared" si="80"/>
        <v>0</v>
      </c>
      <c r="N111" s="223"/>
      <c r="P111" s="522">
        <v>0</v>
      </c>
      <c r="Q111" s="496"/>
      <c r="R111" s="496" t="s">
        <v>23</v>
      </c>
      <c r="S111" s="496"/>
      <c r="T111" s="409"/>
      <c r="U111" s="162">
        <f t="shared" si="74"/>
        <v>0</v>
      </c>
      <c r="V111" s="234">
        <v>0</v>
      </c>
      <c r="W111" s="234">
        <v>0</v>
      </c>
      <c r="X111" s="295">
        <f t="shared" si="81"/>
        <v>0</v>
      </c>
      <c r="Y111" s="234">
        <v>0</v>
      </c>
      <c r="Z111" s="234">
        <v>0</v>
      </c>
      <c r="AA111" s="295">
        <f t="shared" si="82"/>
        <v>0</v>
      </c>
      <c r="AB111" s="234">
        <v>0</v>
      </c>
      <c r="AC111" s="295">
        <f t="shared" si="83"/>
        <v>0</v>
      </c>
      <c r="AD111" s="296">
        <f t="shared" si="75"/>
        <v>0</v>
      </c>
      <c r="AE111" s="223"/>
      <c r="AG111" s="522">
        <v>0</v>
      </c>
      <c r="AH111" s="496"/>
      <c r="AI111" s="496" t="s">
        <v>23</v>
      </c>
      <c r="AJ111" s="496"/>
      <c r="AK111" s="409"/>
      <c r="AL111" s="307">
        <f t="shared" si="76"/>
        <v>0</v>
      </c>
      <c r="AM111" s="234">
        <v>0</v>
      </c>
      <c r="AN111" s="234">
        <v>0</v>
      </c>
      <c r="AO111" s="277">
        <f t="shared" si="84"/>
        <v>0</v>
      </c>
      <c r="AP111" s="234">
        <v>0</v>
      </c>
      <c r="AQ111" s="234">
        <v>0</v>
      </c>
      <c r="AR111" s="277">
        <f t="shared" si="85"/>
        <v>0</v>
      </c>
      <c r="AS111" s="234">
        <v>0</v>
      </c>
      <c r="AT111" s="277">
        <f t="shared" si="86"/>
        <v>0</v>
      </c>
      <c r="AU111" s="278">
        <f t="shared" si="77"/>
        <v>0</v>
      </c>
    </row>
    <row r="112" spans="1:48" ht="16" thickBot="1" x14ac:dyDescent="0.4">
      <c r="A112" s="410" t="s">
        <v>181</v>
      </c>
      <c r="B112" s="411"/>
      <c r="C112" s="497">
        <f>SUM(A107:B111)</f>
        <v>0</v>
      </c>
      <c r="D112" s="497"/>
      <c r="E112" s="411"/>
      <c r="F112" s="250">
        <f>SUM(F107:F111)</f>
        <v>0</v>
      </c>
      <c r="G112" s="250">
        <f t="shared" ref="G112:L112" si="87">SUM(G107:G111)</f>
        <v>0</v>
      </c>
      <c r="H112" s="250">
        <f t="shared" si="87"/>
        <v>0</v>
      </c>
      <c r="I112" s="250">
        <f t="shared" si="87"/>
        <v>0</v>
      </c>
      <c r="J112" s="250">
        <f t="shared" si="87"/>
        <v>0</v>
      </c>
      <c r="K112" s="250">
        <f t="shared" si="87"/>
        <v>0</v>
      </c>
      <c r="L112" s="250">
        <f t="shared" si="87"/>
        <v>0</v>
      </c>
      <c r="M112" s="237">
        <f>SUM(M107:M111)</f>
        <v>0</v>
      </c>
      <c r="N112" s="223"/>
      <c r="P112" s="410" t="s">
        <v>181</v>
      </c>
      <c r="Q112" s="411"/>
      <c r="R112" s="498">
        <f>SUM(P107:Q111)</f>
        <v>0</v>
      </c>
      <c r="S112" s="498"/>
      <c r="T112" s="421"/>
      <c r="U112" s="339">
        <f t="shared" si="74"/>
        <v>0</v>
      </c>
      <c r="V112" s="293">
        <f>SUM(V107:V111)</f>
        <v>0</v>
      </c>
      <c r="W112" s="293">
        <f t="shared" ref="W112:AB112" si="88">SUM(W107:W111)</f>
        <v>0</v>
      </c>
      <c r="X112" s="293">
        <f t="shared" si="88"/>
        <v>0</v>
      </c>
      <c r="Y112" s="293">
        <f t="shared" si="88"/>
        <v>0</v>
      </c>
      <c r="Z112" s="293">
        <f t="shared" si="88"/>
        <v>0</v>
      </c>
      <c r="AA112" s="293">
        <f t="shared" si="88"/>
        <v>0</v>
      </c>
      <c r="AB112" s="293">
        <f t="shared" si="88"/>
        <v>0</v>
      </c>
      <c r="AC112" s="293">
        <f>SUM(AC107:AC111)</f>
        <v>0</v>
      </c>
      <c r="AD112" s="294">
        <f>SUM(AD107:AD111)</f>
        <v>0</v>
      </c>
      <c r="AE112" s="223"/>
      <c r="AG112" s="410" t="s">
        <v>181</v>
      </c>
      <c r="AH112" s="411"/>
      <c r="AI112" s="543">
        <f>SUM(AG107:AH111)</f>
        <v>0</v>
      </c>
      <c r="AJ112" s="543"/>
      <c r="AK112" s="421"/>
      <c r="AL112" s="337">
        <f t="shared" si="76"/>
        <v>0</v>
      </c>
      <c r="AM112" s="275">
        <f>SUM(AM107:AM111)</f>
        <v>0</v>
      </c>
      <c r="AN112" s="275">
        <f t="shared" ref="AN112:AT112" si="89">SUM(AN107:AN111)</f>
        <v>0</v>
      </c>
      <c r="AO112" s="275">
        <f t="shared" si="89"/>
        <v>0</v>
      </c>
      <c r="AP112" s="275">
        <f t="shared" si="89"/>
        <v>0</v>
      </c>
      <c r="AQ112" s="275">
        <f t="shared" si="89"/>
        <v>0</v>
      </c>
      <c r="AR112" s="275">
        <f t="shared" si="89"/>
        <v>0</v>
      </c>
      <c r="AS112" s="275">
        <f t="shared" si="89"/>
        <v>0</v>
      </c>
      <c r="AT112" s="275">
        <f t="shared" si="89"/>
        <v>0</v>
      </c>
      <c r="AU112" s="276">
        <f t="shared" si="77"/>
        <v>0</v>
      </c>
    </row>
    <row r="113" spans="1:47" s="358" customFormat="1" ht="3.75" customHeight="1" thickBot="1" x14ac:dyDescent="0.4">
      <c r="A113" s="499"/>
      <c r="B113" s="499"/>
      <c r="C113" s="499"/>
      <c r="D113" s="499"/>
      <c r="E113" s="499"/>
      <c r="F113" s="499"/>
      <c r="G113" s="499"/>
      <c r="H113" s="499"/>
      <c r="I113" s="499"/>
      <c r="J113" s="499"/>
      <c r="K113" s="499"/>
      <c r="L113" s="499"/>
      <c r="M113" s="499"/>
      <c r="N113" s="223"/>
      <c r="P113" s="499"/>
      <c r="Q113" s="499"/>
      <c r="R113" s="499"/>
      <c r="S113" s="499"/>
      <c r="T113" s="499"/>
      <c r="U113" s="499"/>
      <c r="V113" s="499"/>
      <c r="W113" s="499"/>
      <c r="X113" s="499"/>
      <c r="Y113" s="499"/>
      <c r="Z113" s="499"/>
      <c r="AA113" s="499"/>
      <c r="AB113" s="499"/>
      <c r="AC113" s="499"/>
      <c r="AD113" s="499"/>
      <c r="AE113" s="223"/>
      <c r="AG113" s="499"/>
      <c r="AH113" s="499"/>
      <c r="AI113" s="499"/>
      <c r="AJ113" s="499"/>
      <c r="AK113" s="499"/>
      <c r="AL113" s="499"/>
      <c r="AM113" s="499"/>
      <c r="AN113" s="499"/>
      <c r="AO113" s="499"/>
      <c r="AP113" s="499"/>
      <c r="AQ113" s="499"/>
      <c r="AR113" s="499"/>
      <c r="AS113" s="499"/>
      <c r="AT113" s="499"/>
      <c r="AU113" s="499"/>
    </row>
    <row r="114" spans="1:47" ht="16" thickBot="1" x14ac:dyDescent="0.4">
      <c r="A114" s="500" t="s">
        <v>187</v>
      </c>
      <c r="B114" s="501"/>
      <c r="C114" s="501"/>
      <c r="D114" s="501"/>
      <c r="E114" s="501"/>
      <c r="F114" s="241">
        <f>SUM(F112, F103)</f>
        <v>0</v>
      </c>
      <c r="G114" s="241">
        <f t="shared" ref="G114:L114" si="90">SUM(G112, G103)</f>
        <v>0</v>
      </c>
      <c r="H114" s="241">
        <f>SUM(H112, H103)</f>
        <v>0</v>
      </c>
      <c r="I114" s="241">
        <f t="shared" si="90"/>
        <v>0</v>
      </c>
      <c r="J114" s="241">
        <f t="shared" si="90"/>
        <v>0</v>
      </c>
      <c r="K114" s="241">
        <f>SUM(K112, K103)</f>
        <v>0</v>
      </c>
      <c r="L114" s="241">
        <f t="shared" si="90"/>
        <v>0</v>
      </c>
      <c r="M114" s="240">
        <f>SUM(M112, M103)</f>
        <v>0</v>
      </c>
      <c r="N114" s="223"/>
      <c r="P114" s="500" t="s">
        <v>187</v>
      </c>
      <c r="Q114" s="501"/>
      <c r="R114" s="501"/>
      <c r="S114" s="501"/>
      <c r="T114" s="501"/>
      <c r="U114" s="340">
        <f t="shared" si="74"/>
        <v>0</v>
      </c>
      <c r="V114" s="297">
        <f>SUM(V112, V103)</f>
        <v>0</v>
      </c>
      <c r="W114" s="297">
        <f t="shared" ref="W114" si="91">SUM(W112, W103)</f>
        <v>0</v>
      </c>
      <c r="X114" s="297">
        <f>SUM(X112, X103)</f>
        <v>0</v>
      </c>
      <c r="Y114" s="297">
        <f t="shared" ref="Y114:AB114" si="92">SUM(Y112, Y103)</f>
        <v>0</v>
      </c>
      <c r="Z114" s="297">
        <f t="shared" si="92"/>
        <v>0</v>
      </c>
      <c r="AA114" s="297">
        <f t="shared" si="92"/>
        <v>0</v>
      </c>
      <c r="AB114" s="297">
        <f t="shared" si="92"/>
        <v>0</v>
      </c>
      <c r="AC114" s="297">
        <f>SUM(AC112, AC103)</f>
        <v>0</v>
      </c>
      <c r="AD114" s="298">
        <f>SUM(AD112, AD103)</f>
        <v>0</v>
      </c>
      <c r="AE114" s="223"/>
      <c r="AG114" s="500" t="s">
        <v>187</v>
      </c>
      <c r="AH114" s="501"/>
      <c r="AI114" s="501"/>
      <c r="AJ114" s="501"/>
      <c r="AK114" s="501"/>
      <c r="AL114" s="338">
        <f t="shared" si="76"/>
        <v>0</v>
      </c>
      <c r="AM114" s="279">
        <f>SUM(AM112, AM103)</f>
        <v>0</v>
      </c>
      <c r="AN114" s="279">
        <f t="shared" ref="AN114" si="93">SUM(AN112, AN103)</f>
        <v>0</v>
      </c>
      <c r="AO114" s="279">
        <f>SUM(AO112, AO103)</f>
        <v>0</v>
      </c>
      <c r="AP114" s="279">
        <f t="shared" ref="AP114:AT114" si="94">SUM(AP112, AP103)</f>
        <v>0</v>
      </c>
      <c r="AQ114" s="279">
        <f t="shared" si="94"/>
        <v>0</v>
      </c>
      <c r="AR114" s="279">
        <f t="shared" si="94"/>
        <v>0</v>
      </c>
      <c r="AS114" s="279">
        <f t="shared" si="94"/>
        <v>0</v>
      </c>
      <c r="AT114" s="279">
        <f t="shared" si="94"/>
        <v>0</v>
      </c>
      <c r="AU114" s="280">
        <f t="shared" si="77"/>
        <v>0</v>
      </c>
    </row>
    <row r="115" spans="1:47" ht="16" thickBot="1" x14ac:dyDescent="0.4">
      <c r="F115" s="357"/>
      <c r="G115" s="357"/>
      <c r="AE115" s="358"/>
    </row>
    <row r="116" spans="1:47" s="242" customFormat="1" x14ac:dyDescent="0.35">
      <c r="A116" s="502" t="s">
        <v>98</v>
      </c>
      <c r="B116" s="503"/>
      <c r="C116" s="503"/>
      <c r="D116" s="503"/>
      <c r="E116" s="503"/>
      <c r="F116" s="503"/>
      <c r="G116" s="503"/>
      <c r="H116" s="503"/>
      <c r="I116" s="503"/>
      <c r="J116" s="503"/>
      <c r="K116" s="503"/>
      <c r="L116" s="503"/>
      <c r="M116" s="518"/>
      <c r="N116" s="413"/>
      <c r="P116" s="502" t="s">
        <v>98</v>
      </c>
      <c r="Q116" s="503"/>
      <c r="R116" s="503"/>
      <c r="S116" s="503"/>
      <c r="T116" s="503"/>
      <c r="U116" s="503"/>
      <c r="V116" s="503"/>
      <c r="W116" s="503"/>
      <c r="X116" s="503"/>
      <c r="Y116" s="503"/>
      <c r="Z116" s="503"/>
      <c r="AA116" s="503"/>
      <c r="AB116" s="503"/>
      <c r="AC116" s="503"/>
      <c r="AD116" s="418"/>
      <c r="AE116" s="413"/>
      <c r="AG116" s="502" t="s">
        <v>98</v>
      </c>
      <c r="AH116" s="503"/>
      <c r="AI116" s="503"/>
      <c r="AJ116" s="503"/>
      <c r="AK116" s="503"/>
      <c r="AL116" s="503"/>
      <c r="AM116" s="503"/>
      <c r="AN116" s="503"/>
      <c r="AO116" s="503"/>
      <c r="AP116" s="503"/>
      <c r="AQ116" s="503"/>
      <c r="AR116" s="503"/>
      <c r="AS116" s="503"/>
      <c r="AT116" s="503"/>
      <c r="AU116" s="418"/>
    </row>
    <row r="117" spans="1:47" s="242" customFormat="1" x14ac:dyDescent="0.35">
      <c r="A117" s="530" t="s">
        <v>24</v>
      </c>
      <c r="B117" s="531"/>
      <c r="C117" s="531"/>
      <c r="D117" s="531"/>
      <c r="E117" s="531"/>
      <c r="F117" s="531"/>
      <c r="G117" s="531"/>
      <c r="H117" s="531"/>
      <c r="I117" s="531"/>
      <c r="J117" s="424" t="s">
        <v>17</v>
      </c>
      <c r="K117" s="424" t="s">
        <v>15</v>
      </c>
      <c r="L117" s="424" t="s">
        <v>16</v>
      </c>
      <c r="M117" s="259" t="s">
        <v>18</v>
      </c>
      <c r="N117" s="413"/>
      <c r="P117" s="530" t="s">
        <v>24</v>
      </c>
      <c r="Q117" s="531"/>
      <c r="R117" s="531"/>
      <c r="S117" s="531"/>
      <c r="T117" s="531"/>
      <c r="U117" s="531"/>
      <c r="V117" s="531"/>
      <c r="W117" s="531"/>
      <c r="X117" s="531"/>
      <c r="Y117" s="422" t="s">
        <v>110</v>
      </c>
      <c r="Z117" s="328" t="s">
        <v>77</v>
      </c>
      <c r="AA117" s="424" t="s">
        <v>15</v>
      </c>
      <c r="AB117" s="424" t="s">
        <v>16</v>
      </c>
      <c r="AC117" s="422" t="s">
        <v>18</v>
      </c>
      <c r="AD117" s="267" t="s">
        <v>114</v>
      </c>
      <c r="AE117" s="413"/>
      <c r="AG117" s="530" t="s">
        <v>24</v>
      </c>
      <c r="AH117" s="531"/>
      <c r="AI117" s="531"/>
      <c r="AJ117" s="531"/>
      <c r="AK117" s="531"/>
      <c r="AL117" s="531"/>
      <c r="AM117" s="531"/>
      <c r="AN117" s="531"/>
      <c r="AO117" s="531"/>
      <c r="AP117" s="422" t="s">
        <v>110</v>
      </c>
      <c r="AQ117" s="328" t="s">
        <v>211</v>
      </c>
      <c r="AR117" s="424" t="s">
        <v>15</v>
      </c>
      <c r="AS117" s="424" t="s">
        <v>16</v>
      </c>
      <c r="AT117" s="422" t="s">
        <v>213</v>
      </c>
      <c r="AU117" s="267" t="s">
        <v>111</v>
      </c>
    </row>
    <row r="118" spans="1:47" x14ac:dyDescent="0.35">
      <c r="A118" s="415">
        <v>1</v>
      </c>
      <c r="B118" s="491"/>
      <c r="C118" s="491"/>
      <c r="D118" s="491"/>
      <c r="E118" s="491"/>
      <c r="F118" s="491"/>
      <c r="G118" s="491"/>
      <c r="H118" s="491"/>
      <c r="I118" s="491"/>
      <c r="J118" s="234">
        <v>0</v>
      </c>
      <c r="K118" s="234">
        <v>0</v>
      </c>
      <c r="L118" s="234">
        <v>0</v>
      </c>
      <c r="M118" s="236">
        <f>SUM(J118:L118)</f>
        <v>0</v>
      </c>
      <c r="N118" s="223"/>
      <c r="P118" s="415">
        <v>1</v>
      </c>
      <c r="Q118" s="491"/>
      <c r="R118" s="491"/>
      <c r="S118" s="491"/>
      <c r="T118" s="491"/>
      <c r="U118" s="491"/>
      <c r="V118" s="491"/>
      <c r="W118" s="491"/>
      <c r="X118" s="491"/>
      <c r="Y118" s="164">
        <f>AU38</f>
        <v>0</v>
      </c>
      <c r="Z118" s="234">
        <v>0</v>
      </c>
      <c r="AA118" s="234">
        <v>0</v>
      </c>
      <c r="AB118" s="234">
        <v>0</v>
      </c>
      <c r="AC118" s="295">
        <f>SUM(Z118:AB118)</f>
        <v>0</v>
      </c>
      <c r="AD118" s="296">
        <f t="shared" ref="AD118:AD120" si="95">M118-AC118</f>
        <v>0</v>
      </c>
      <c r="AE118" s="223"/>
      <c r="AG118" s="415">
        <v>1</v>
      </c>
      <c r="AH118" s="491"/>
      <c r="AI118" s="491"/>
      <c r="AJ118" s="491"/>
      <c r="AK118" s="491"/>
      <c r="AL118" s="491"/>
      <c r="AM118" s="491"/>
      <c r="AN118" s="491"/>
      <c r="AO118" s="491"/>
      <c r="AP118" s="305">
        <f>AU38</f>
        <v>0</v>
      </c>
      <c r="AQ118" s="234">
        <v>0</v>
      </c>
      <c r="AR118" s="234">
        <v>0</v>
      </c>
      <c r="AS118" s="234">
        <v>0</v>
      </c>
      <c r="AT118" s="277">
        <f>SUM(AQ118:AS118)</f>
        <v>0</v>
      </c>
      <c r="AU118" s="278">
        <f>IF($S$153&lt;&gt;0, AC118+AP118-AT118, M118+AP118-AT118)</f>
        <v>0</v>
      </c>
    </row>
    <row r="119" spans="1:47" x14ac:dyDescent="0.35">
      <c r="A119" s="415">
        <v>2</v>
      </c>
      <c r="B119" s="492"/>
      <c r="C119" s="492"/>
      <c r="D119" s="492"/>
      <c r="E119" s="492"/>
      <c r="F119" s="492"/>
      <c r="G119" s="492"/>
      <c r="H119" s="492"/>
      <c r="I119" s="492"/>
      <c r="J119" s="234">
        <v>0</v>
      </c>
      <c r="K119" s="234">
        <v>0</v>
      </c>
      <c r="L119" s="234">
        <v>0</v>
      </c>
      <c r="M119" s="236">
        <f>SUM(J119:L119)</f>
        <v>0</v>
      </c>
      <c r="N119" s="223"/>
      <c r="P119" s="415">
        <v>2</v>
      </c>
      <c r="Q119" s="492"/>
      <c r="R119" s="492"/>
      <c r="S119" s="492"/>
      <c r="T119" s="492"/>
      <c r="U119" s="492"/>
      <c r="V119" s="492"/>
      <c r="W119" s="492"/>
      <c r="X119" s="492"/>
      <c r="Y119" s="164">
        <f t="shared" ref="Y119:Y121" si="96">AU39</f>
        <v>0</v>
      </c>
      <c r="Z119" s="234">
        <v>0</v>
      </c>
      <c r="AA119" s="234">
        <v>0</v>
      </c>
      <c r="AB119" s="234">
        <v>0</v>
      </c>
      <c r="AC119" s="295">
        <f t="shared" ref="AC119:AC120" si="97">SUM(Z119:AB119)</f>
        <v>0</v>
      </c>
      <c r="AD119" s="296">
        <f t="shared" si="95"/>
        <v>0</v>
      </c>
      <c r="AE119" s="223"/>
      <c r="AG119" s="415">
        <v>2</v>
      </c>
      <c r="AH119" s="492"/>
      <c r="AI119" s="492"/>
      <c r="AJ119" s="492"/>
      <c r="AK119" s="492"/>
      <c r="AL119" s="492"/>
      <c r="AM119" s="492"/>
      <c r="AN119" s="492"/>
      <c r="AO119" s="492"/>
      <c r="AP119" s="305">
        <f t="shared" ref="AP119:AP121" si="98">AU39</f>
        <v>0</v>
      </c>
      <c r="AQ119" s="234">
        <v>0</v>
      </c>
      <c r="AR119" s="234">
        <v>0</v>
      </c>
      <c r="AS119" s="234">
        <v>0</v>
      </c>
      <c r="AT119" s="277">
        <f t="shared" ref="AT119:AT120" si="99">SUM(AQ119:AS119)</f>
        <v>0</v>
      </c>
      <c r="AU119" s="278">
        <f t="shared" ref="AU119:AU120" si="100">IF($S$153&lt;&gt;0, AC119+AP119-AT119, M119+AP119-AT119)</f>
        <v>0</v>
      </c>
    </row>
    <row r="120" spans="1:47" x14ac:dyDescent="0.35">
      <c r="A120" s="415">
        <v>3</v>
      </c>
      <c r="B120" s="492"/>
      <c r="C120" s="492"/>
      <c r="D120" s="492"/>
      <c r="E120" s="492"/>
      <c r="F120" s="492"/>
      <c r="G120" s="492"/>
      <c r="H120" s="492"/>
      <c r="I120" s="492"/>
      <c r="J120" s="234">
        <v>0</v>
      </c>
      <c r="K120" s="234">
        <v>0</v>
      </c>
      <c r="L120" s="234">
        <v>0</v>
      </c>
      <c r="M120" s="236">
        <f t="shared" ref="M120:M139" si="101">SUM(J120:L120)</f>
        <v>0</v>
      </c>
      <c r="N120" s="223"/>
      <c r="P120" s="415">
        <v>3</v>
      </c>
      <c r="Q120" s="492"/>
      <c r="R120" s="492"/>
      <c r="S120" s="492"/>
      <c r="T120" s="492"/>
      <c r="U120" s="492"/>
      <c r="V120" s="492"/>
      <c r="W120" s="492"/>
      <c r="X120" s="492"/>
      <c r="Y120" s="164">
        <f t="shared" si="96"/>
        <v>0</v>
      </c>
      <c r="Z120" s="234">
        <v>0</v>
      </c>
      <c r="AA120" s="234">
        <v>0</v>
      </c>
      <c r="AB120" s="234">
        <v>0</v>
      </c>
      <c r="AC120" s="295">
        <f t="shared" si="97"/>
        <v>0</v>
      </c>
      <c r="AD120" s="296">
        <f t="shared" si="95"/>
        <v>0</v>
      </c>
      <c r="AE120" s="223"/>
      <c r="AG120" s="415">
        <v>3</v>
      </c>
      <c r="AH120" s="492"/>
      <c r="AI120" s="492"/>
      <c r="AJ120" s="492"/>
      <c r="AK120" s="492"/>
      <c r="AL120" s="492"/>
      <c r="AM120" s="492"/>
      <c r="AN120" s="492"/>
      <c r="AO120" s="492"/>
      <c r="AP120" s="305">
        <f t="shared" si="98"/>
        <v>0</v>
      </c>
      <c r="AQ120" s="234">
        <v>0</v>
      </c>
      <c r="AR120" s="234">
        <v>0</v>
      </c>
      <c r="AS120" s="234">
        <v>0</v>
      </c>
      <c r="AT120" s="277">
        <f t="shared" si="99"/>
        <v>0</v>
      </c>
      <c r="AU120" s="278">
        <f t="shared" si="100"/>
        <v>0</v>
      </c>
    </row>
    <row r="121" spans="1:47" ht="16" thickBot="1" x14ac:dyDescent="0.4">
      <c r="A121" s="504" t="s">
        <v>25</v>
      </c>
      <c r="B121" s="505"/>
      <c r="C121" s="505"/>
      <c r="D121" s="505"/>
      <c r="E121" s="505"/>
      <c r="F121" s="505"/>
      <c r="G121" s="505"/>
      <c r="H121" s="505"/>
      <c r="I121" s="505"/>
      <c r="J121" s="250">
        <f>SUM(J118:J120)</f>
        <v>0</v>
      </c>
      <c r="K121" s="250">
        <f t="shared" ref="K121:L121" si="102">SUM(K118:K120)</f>
        <v>0</v>
      </c>
      <c r="L121" s="250">
        <f t="shared" si="102"/>
        <v>0</v>
      </c>
      <c r="M121" s="237">
        <f t="shared" si="101"/>
        <v>0</v>
      </c>
      <c r="N121" s="223"/>
      <c r="P121" s="504" t="s">
        <v>25</v>
      </c>
      <c r="Q121" s="505"/>
      <c r="R121" s="505"/>
      <c r="S121" s="505"/>
      <c r="T121" s="505"/>
      <c r="U121" s="505"/>
      <c r="V121" s="505"/>
      <c r="W121" s="505"/>
      <c r="X121" s="505"/>
      <c r="Y121" s="200">
        <f t="shared" si="96"/>
        <v>0</v>
      </c>
      <c r="Z121" s="293">
        <f>SUM(Z118:Z120)</f>
        <v>0</v>
      </c>
      <c r="AA121" s="293">
        <f t="shared" ref="AA121:AD121" si="103">SUM(AA118:AA120)</f>
        <v>0</v>
      </c>
      <c r="AB121" s="293">
        <f t="shared" si="103"/>
        <v>0</v>
      </c>
      <c r="AC121" s="293">
        <f t="shared" si="103"/>
        <v>0</v>
      </c>
      <c r="AD121" s="294">
        <f t="shared" si="103"/>
        <v>0</v>
      </c>
      <c r="AE121" s="223"/>
      <c r="AG121" s="504" t="s">
        <v>25</v>
      </c>
      <c r="AH121" s="505"/>
      <c r="AI121" s="505"/>
      <c r="AJ121" s="505"/>
      <c r="AK121" s="505"/>
      <c r="AL121" s="505"/>
      <c r="AM121" s="505"/>
      <c r="AN121" s="505"/>
      <c r="AO121" s="505"/>
      <c r="AP121" s="306">
        <f t="shared" si="98"/>
        <v>0</v>
      </c>
      <c r="AQ121" s="275">
        <f>SUM(AQ118:AQ120)</f>
        <v>0</v>
      </c>
      <c r="AR121" s="275">
        <f t="shared" ref="AR121:AT121" si="104">SUM(AR118:AR120)</f>
        <v>0</v>
      </c>
      <c r="AS121" s="275">
        <f t="shared" si="104"/>
        <v>0</v>
      </c>
      <c r="AT121" s="275">
        <f t="shared" si="104"/>
        <v>0</v>
      </c>
      <c r="AU121" s="276">
        <f>IF($S$153&lt;&gt;0, AC121+AP121-AT121, M121+AP121-AT121)</f>
        <v>0</v>
      </c>
    </row>
    <row r="122" spans="1:47" s="358" customFormat="1" ht="3.75" customHeight="1" thickBot="1" x14ac:dyDescent="0.4">
      <c r="A122" s="413"/>
      <c r="B122" s="413"/>
      <c r="C122" s="413"/>
      <c r="D122" s="413"/>
      <c r="E122" s="413"/>
      <c r="F122" s="413"/>
      <c r="G122" s="413"/>
      <c r="H122" s="413"/>
      <c r="I122" s="413"/>
      <c r="J122" s="246"/>
      <c r="K122" s="246"/>
      <c r="L122" s="246"/>
      <c r="M122" s="246"/>
      <c r="N122" s="223"/>
      <c r="P122" s="413"/>
      <c r="Q122" s="413"/>
      <c r="R122" s="413"/>
      <c r="S122" s="413"/>
      <c r="T122" s="413"/>
      <c r="U122" s="413"/>
      <c r="V122" s="413"/>
      <c r="W122" s="413"/>
      <c r="X122" s="413"/>
      <c r="Y122" s="304"/>
      <c r="Z122" s="246"/>
      <c r="AA122" s="246"/>
      <c r="AB122" s="246"/>
      <c r="AC122" s="246"/>
      <c r="AD122" s="246"/>
      <c r="AE122" s="223"/>
      <c r="AG122" s="413"/>
      <c r="AH122" s="413"/>
      <c r="AI122" s="413"/>
      <c r="AJ122" s="413"/>
      <c r="AK122" s="413"/>
      <c r="AL122" s="413"/>
      <c r="AM122" s="413"/>
      <c r="AN122" s="413"/>
      <c r="AO122" s="413"/>
      <c r="AP122" s="304"/>
      <c r="AQ122" s="246"/>
      <c r="AR122" s="246"/>
      <c r="AS122" s="246"/>
      <c r="AT122" s="246"/>
      <c r="AU122" s="246"/>
    </row>
    <row r="123" spans="1:47" s="242" customFormat="1" x14ac:dyDescent="0.35">
      <c r="A123" s="502" t="s">
        <v>33</v>
      </c>
      <c r="B123" s="503"/>
      <c r="C123" s="503"/>
      <c r="D123" s="503"/>
      <c r="E123" s="503"/>
      <c r="F123" s="503"/>
      <c r="G123" s="503"/>
      <c r="H123" s="503"/>
      <c r="I123" s="503"/>
      <c r="J123" s="425" t="s">
        <v>17</v>
      </c>
      <c r="K123" s="425" t="s">
        <v>15</v>
      </c>
      <c r="L123" s="425" t="s">
        <v>16</v>
      </c>
      <c r="M123" s="418" t="s">
        <v>18</v>
      </c>
      <c r="N123" s="413"/>
      <c r="P123" s="502" t="s">
        <v>33</v>
      </c>
      <c r="Q123" s="503"/>
      <c r="R123" s="503"/>
      <c r="S123" s="503"/>
      <c r="T123" s="503"/>
      <c r="U123" s="503"/>
      <c r="V123" s="503"/>
      <c r="W123" s="503"/>
      <c r="X123" s="503"/>
      <c r="Y123" s="414" t="s">
        <v>110</v>
      </c>
      <c r="Z123" s="425" t="s">
        <v>77</v>
      </c>
      <c r="AA123" s="425" t="s">
        <v>15</v>
      </c>
      <c r="AB123" s="425" t="s">
        <v>16</v>
      </c>
      <c r="AC123" s="414" t="s">
        <v>18</v>
      </c>
      <c r="AD123" s="268" t="s">
        <v>114</v>
      </c>
      <c r="AE123" s="413"/>
      <c r="AG123" s="502" t="s">
        <v>33</v>
      </c>
      <c r="AH123" s="503"/>
      <c r="AI123" s="503"/>
      <c r="AJ123" s="503"/>
      <c r="AK123" s="503"/>
      <c r="AL123" s="503"/>
      <c r="AM123" s="503"/>
      <c r="AN123" s="503"/>
      <c r="AO123" s="503"/>
      <c r="AP123" s="414" t="s">
        <v>110</v>
      </c>
      <c r="AQ123" s="425" t="s">
        <v>211</v>
      </c>
      <c r="AR123" s="425" t="s">
        <v>15</v>
      </c>
      <c r="AS123" s="425" t="s">
        <v>16</v>
      </c>
      <c r="AT123" s="414" t="s">
        <v>213</v>
      </c>
      <c r="AU123" s="268" t="s">
        <v>111</v>
      </c>
    </row>
    <row r="124" spans="1:47" x14ac:dyDescent="0.35">
      <c r="A124" s="415">
        <v>1</v>
      </c>
      <c r="B124" s="492"/>
      <c r="C124" s="492"/>
      <c r="D124" s="492"/>
      <c r="E124" s="492"/>
      <c r="F124" s="492"/>
      <c r="G124" s="492"/>
      <c r="H124" s="492"/>
      <c r="I124" s="492"/>
      <c r="J124" s="234">
        <v>0</v>
      </c>
      <c r="K124" s="234">
        <v>0</v>
      </c>
      <c r="L124" s="234">
        <v>0</v>
      </c>
      <c r="M124" s="236">
        <f t="shared" si="101"/>
        <v>0</v>
      </c>
      <c r="N124" s="223"/>
      <c r="P124" s="415">
        <v>1</v>
      </c>
      <c r="Q124" s="492"/>
      <c r="R124" s="492"/>
      <c r="S124" s="492"/>
      <c r="T124" s="492"/>
      <c r="U124" s="492"/>
      <c r="V124" s="492"/>
      <c r="W124" s="492"/>
      <c r="X124" s="492"/>
      <c r="Y124" s="164">
        <f>AU44</f>
        <v>0</v>
      </c>
      <c r="Z124" s="234">
        <v>0</v>
      </c>
      <c r="AA124" s="234">
        <v>0</v>
      </c>
      <c r="AB124" s="234">
        <v>0</v>
      </c>
      <c r="AC124" s="295">
        <f t="shared" ref="AC124:AC126" si="105">SUM(Z124:AB124)</f>
        <v>0</v>
      </c>
      <c r="AD124" s="296">
        <f t="shared" ref="AD124:AD126" si="106">M124-AC124</f>
        <v>0</v>
      </c>
      <c r="AE124" s="223"/>
      <c r="AG124" s="415">
        <v>1</v>
      </c>
      <c r="AH124" s="492"/>
      <c r="AI124" s="492"/>
      <c r="AJ124" s="492"/>
      <c r="AK124" s="492"/>
      <c r="AL124" s="492"/>
      <c r="AM124" s="492"/>
      <c r="AN124" s="492"/>
      <c r="AO124" s="492"/>
      <c r="AP124" s="305">
        <f t="shared" ref="AP124:AP127" si="107">AU44</f>
        <v>0</v>
      </c>
      <c r="AQ124" s="234">
        <v>0</v>
      </c>
      <c r="AR124" s="234">
        <v>0</v>
      </c>
      <c r="AS124" s="234">
        <v>0</v>
      </c>
      <c r="AT124" s="277">
        <f t="shared" ref="AT124:AT126" si="108">SUM(AQ124:AS124)</f>
        <v>0</v>
      </c>
      <c r="AU124" s="278">
        <f>IF($S$153&lt;&gt;0, AC124+AP124-AT124, M124+AP124-AT124)</f>
        <v>0</v>
      </c>
    </row>
    <row r="125" spans="1:47" x14ac:dyDescent="0.35">
      <c r="A125" s="415">
        <v>2</v>
      </c>
      <c r="B125" s="492"/>
      <c r="C125" s="492"/>
      <c r="D125" s="492"/>
      <c r="E125" s="492"/>
      <c r="F125" s="492"/>
      <c r="G125" s="492"/>
      <c r="H125" s="492"/>
      <c r="I125" s="492"/>
      <c r="J125" s="234">
        <v>0</v>
      </c>
      <c r="K125" s="234">
        <v>0</v>
      </c>
      <c r="L125" s="234">
        <v>0</v>
      </c>
      <c r="M125" s="236">
        <f t="shared" si="101"/>
        <v>0</v>
      </c>
      <c r="N125" s="223"/>
      <c r="P125" s="415">
        <v>2</v>
      </c>
      <c r="Q125" s="492"/>
      <c r="R125" s="492"/>
      <c r="S125" s="492"/>
      <c r="T125" s="492"/>
      <c r="U125" s="492"/>
      <c r="V125" s="492"/>
      <c r="W125" s="492"/>
      <c r="X125" s="492"/>
      <c r="Y125" s="164">
        <f t="shared" ref="Y125:Y127" si="109">AU45</f>
        <v>0</v>
      </c>
      <c r="Z125" s="234">
        <v>0</v>
      </c>
      <c r="AA125" s="234">
        <v>0</v>
      </c>
      <c r="AB125" s="234">
        <v>0</v>
      </c>
      <c r="AC125" s="295">
        <f t="shared" si="105"/>
        <v>0</v>
      </c>
      <c r="AD125" s="296">
        <f t="shared" si="106"/>
        <v>0</v>
      </c>
      <c r="AE125" s="223"/>
      <c r="AG125" s="415">
        <v>2</v>
      </c>
      <c r="AH125" s="492"/>
      <c r="AI125" s="492"/>
      <c r="AJ125" s="492"/>
      <c r="AK125" s="492"/>
      <c r="AL125" s="492"/>
      <c r="AM125" s="492"/>
      <c r="AN125" s="492"/>
      <c r="AO125" s="492"/>
      <c r="AP125" s="305">
        <f t="shared" si="107"/>
        <v>0</v>
      </c>
      <c r="AQ125" s="234">
        <v>0</v>
      </c>
      <c r="AR125" s="234">
        <v>0</v>
      </c>
      <c r="AS125" s="234">
        <v>0</v>
      </c>
      <c r="AT125" s="277">
        <f t="shared" si="108"/>
        <v>0</v>
      </c>
      <c r="AU125" s="278">
        <f t="shared" ref="AU125:AU127" si="110">IF($S$153&lt;&gt;0, AC125+AP125-AT125, M125+AP125-AT125)</f>
        <v>0</v>
      </c>
    </row>
    <row r="126" spans="1:47" x14ac:dyDescent="0.35">
      <c r="A126" s="415">
        <v>3</v>
      </c>
      <c r="B126" s="492"/>
      <c r="C126" s="492"/>
      <c r="D126" s="492"/>
      <c r="E126" s="492"/>
      <c r="F126" s="492"/>
      <c r="G126" s="492"/>
      <c r="H126" s="492"/>
      <c r="I126" s="492"/>
      <c r="J126" s="234">
        <v>0</v>
      </c>
      <c r="K126" s="234">
        <v>0</v>
      </c>
      <c r="L126" s="234">
        <v>0</v>
      </c>
      <c r="M126" s="236">
        <f>SUM(J126:L126)</f>
        <v>0</v>
      </c>
      <c r="N126" s="223"/>
      <c r="P126" s="415">
        <v>3</v>
      </c>
      <c r="Q126" s="492"/>
      <c r="R126" s="492"/>
      <c r="S126" s="492"/>
      <c r="T126" s="492"/>
      <c r="U126" s="492"/>
      <c r="V126" s="492"/>
      <c r="W126" s="492"/>
      <c r="X126" s="492"/>
      <c r="Y126" s="164">
        <f t="shared" si="109"/>
        <v>0</v>
      </c>
      <c r="Z126" s="234">
        <v>0</v>
      </c>
      <c r="AA126" s="234">
        <v>0</v>
      </c>
      <c r="AB126" s="234">
        <v>0</v>
      </c>
      <c r="AC126" s="295">
        <f t="shared" si="105"/>
        <v>0</v>
      </c>
      <c r="AD126" s="296">
        <f t="shared" si="106"/>
        <v>0</v>
      </c>
      <c r="AE126" s="223"/>
      <c r="AG126" s="415">
        <v>3</v>
      </c>
      <c r="AH126" s="492"/>
      <c r="AI126" s="492"/>
      <c r="AJ126" s="492"/>
      <c r="AK126" s="492"/>
      <c r="AL126" s="492"/>
      <c r="AM126" s="492"/>
      <c r="AN126" s="492"/>
      <c r="AO126" s="492"/>
      <c r="AP126" s="305">
        <f t="shared" si="107"/>
        <v>0</v>
      </c>
      <c r="AQ126" s="234">
        <v>0</v>
      </c>
      <c r="AR126" s="234">
        <v>0</v>
      </c>
      <c r="AS126" s="234">
        <v>0</v>
      </c>
      <c r="AT126" s="277">
        <f t="shared" si="108"/>
        <v>0</v>
      </c>
      <c r="AU126" s="278">
        <f t="shared" si="110"/>
        <v>0</v>
      </c>
    </row>
    <row r="127" spans="1:47" ht="16" thickBot="1" x14ac:dyDescent="0.4">
      <c r="A127" s="504" t="s">
        <v>26</v>
      </c>
      <c r="B127" s="505"/>
      <c r="C127" s="505"/>
      <c r="D127" s="505"/>
      <c r="E127" s="505"/>
      <c r="F127" s="505"/>
      <c r="G127" s="505"/>
      <c r="H127" s="505"/>
      <c r="I127" s="505"/>
      <c r="J127" s="250">
        <f>SUM(J124:J126)</f>
        <v>0</v>
      </c>
      <c r="K127" s="250">
        <f t="shared" ref="K127" si="111">SUM(K124:K126)</f>
        <v>0</v>
      </c>
      <c r="L127" s="250">
        <f>SUM(L124:L126)</f>
        <v>0</v>
      </c>
      <c r="M127" s="237">
        <f t="shared" si="101"/>
        <v>0</v>
      </c>
      <c r="N127" s="223"/>
      <c r="P127" s="504" t="s">
        <v>26</v>
      </c>
      <c r="Q127" s="505"/>
      <c r="R127" s="505"/>
      <c r="S127" s="505"/>
      <c r="T127" s="505"/>
      <c r="U127" s="505"/>
      <c r="V127" s="505"/>
      <c r="W127" s="505"/>
      <c r="X127" s="505"/>
      <c r="Y127" s="200">
        <f t="shared" si="109"/>
        <v>0</v>
      </c>
      <c r="Z127" s="293">
        <f>SUM(Z124:Z126)</f>
        <v>0</v>
      </c>
      <c r="AA127" s="293">
        <f t="shared" ref="AA127:AD127" si="112">SUM(AA124:AA126)</f>
        <v>0</v>
      </c>
      <c r="AB127" s="293">
        <f t="shared" si="112"/>
        <v>0</v>
      </c>
      <c r="AC127" s="293">
        <f t="shared" si="112"/>
        <v>0</v>
      </c>
      <c r="AD127" s="294">
        <f t="shared" si="112"/>
        <v>0</v>
      </c>
      <c r="AE127" s="223"/>
      <c r="AG127" s="504" t="s">
        <v>26</v>
      </c>
      <c r="AH127" s="505"/>
      <c r="AI127" s="505"/>
      <c r="AJ127" s="505"/>
      <c r="AK127" s="505"/>
      <c r="AL127" s="505"/>
      <c r="AM127" s="505"/>
      <c r="AN127" s="505"/>
      <c r="AO127" s="505"/>
      <c r="AP127" s="306">
        <f t="shared" si="107"/>
        <v>0</v>
      </c>
      <c r="AQ127" s="275">
        <f>SUM(AQ124:AQ126)</f>
        <v>0</v>
      </c>
      <c r="AR127" s="275">
        <f t="shared" ref="AR127:AT127" si="113">SUM(AR124:AR126)</f>
        <v>0</v>
      </c>
      <c r="AS127" s="275">
        <f t="shared" si="113"/>
        <v>0</v>
      </c>
      <c r="AT127" s="275">
        <f t="shared" si="113"/>
        <v>0</v>
      </c>
      <c r="AU127" s="276">
        <f t="shared" si="110"/>
        <v>0</v>
      </c>
    </row>
    <row r="128" spans="1:47" s="358" customFormat="1" ht="3.75" customHeight="1" thickBot="1" x14ac:dyDescent="0.4">
      <c r="A128" s="413"/>
      <c r="B128" s="413"/>
      <c r="C128" s="413"/>
      <c r="D128" s="413"/>
      <c r="E128" s="413"/>
      <c r="F128" s="413"/>
      <c r="G128" s="413"/>
      <c r="H128" s="413"/>
      <c r="I128" s="413"/>
      <c r="J128" s="246"/>
      <c r="K128" s="246"/>
      <c r="L128" s="246"/>
      <c r="M128" s="246"/>
      <c r="N128" s="223"/>
      <c r="P128" s="413"/>
      <c r="Q128" s="413"/>
      <c r="R128" s="413"/>
      <c r="S128" s="413"/>
      <c r="T128" s="413"/>
      <c r="U128" s="413"/>
      <c r="V128" s="413"/>
      <c r="W128" s="413"/>
      <c r="X128" s="413"/>
      <c r="Y128" s="246"/>
      <c r="Z128" s="246"/>
      <c r="AA128" s="246"/>
      <c r="AB128" s="246"/>
      <c r="AC128" s="246"/>
      <c r="AD128" s="246"/>
      <c r="AE128" s="223"/>
      <c r="AG128" s="413"/>
      <c r="AH128" s="413"/>
      <c r="AI128" s="413"/>
      <c r="AJ128" s="413"/>
      <c r="AK128" s="413"/>
      <c r="AL128" s="413"/>
      <c r="AM128" s="413"/>
      <c r="AN128" s="413"/>
      <c r="AO128" s="413"/>
      <c r="AP128" s="246"/>
      <c r="AQ128" s="246"/>
      <c r="AR128" s="246"/>
      <c r="AS128" s="246"/>
      <c r="AT128" s="246"/>
      <c r="AU128" s="246"/>
    </row>
    <row r="129" spans="1:134" s="242" customFormat="1" x14ac:dyDescent="0.35">
      <c r="A129" s="502" t="s">
        <v>27</v>
      </c>
      <c r="B129" s="503"/>
      <c r="C129" s="503"/>
      <c r="D129" s="503"/>
      <c r="E129" s="503"/>
      <c r="F129" s="503"/>
      <c r="G129" s="503"/>
      <c r="H129" s="503"/>
      <c r="I129" s="503"/>
      <c r="J129" s="425" t="s">
        <v>17</v>
      </c>
      <c r="K129" s="425" t="s">
        <v>15</v>
      </c>
      <c r="L129" s="425" t="s">
        <v>16</v>
      </c>
      <c r="M129" s="418" t="s">
        <v>18</v>
      </c>
      <c r="N129" s="413"/>
      <c r="P129" s="502" t="s">
        <v>27</v>
      </c>
      <c r="Q129" s="503"/>
      <c r="R129" s="503"/>
      <c r="S129" s="503"/>
      <c r="T129" s="503"/>
      <c r="U129" s="503"/>
      <c r="V129" s="503"/>
      <c r="W129" s="503"/>
      <c r="X129" s="503"/>
      <c r="Y129" s="414" t="s">
        <v>110</v>
      </c>
      <c r="Z129" s="425" t="s">
        <v>77</v>
      </c>
      <c r="AA129" s="425" t="s">
        <v>15</v>
      </c>
      <c r="AB129" s="425" t="s">
        <v>16</v>
      </c>
      <c r="AC129" s="414" t="s">
        <v>18</v>
      </c>
      <c r="AD129" s="268" t="s">
        <v>114</v>
      </c>
      <c r="AE129" s="413"/>
      <c r="AG129" s="502" t="s">
        <v>27</v>
      </c>
      <c r="AH129" s="503"/>
      <c r="AI129" s="503"/>
      <c r="AJ129" s="503"/>
      <c r="AK129" s="503"/>
      <c r="AL129" s="503"/>
      <c r="AM129" s="503"/>
      <c r="AN129" s="503"/>
      <c r="AO129" s="503"/>
      <c r="AP129" s="414" t="s">
        <v>110</v>
      </c>
      <c r="AQ129" s="425" t="s">
        <v>211</v>
      </c>
      <c r="AR129" s="425" t="s">
        <v>15</v>
      </c>
      <c r="AS129" s="425" t="s">
        <v>16</v>
      </c>
      <c r="AT129" s="414" t="s">
        <v>213</v>
      </c>
      <c r="AU129" s="268" t="s">
        <v>111</v>
      </c>
    </row>
    <row r="130" spans="1:134" x14ac:dyDescent="0.35">
      <c r="A130" s="415">
        <v>1</v>
      </c>
      <c r="B130" s="228" t="s">
        <v>28</v>
      </c>
      <c r="C130" s="492"/>
      <c r="D130" s="492"/>
      <c r="E130" s="492"/>
      <c r="F130" s="492"/>
      <c r="G130" s="492"/>
      <c r="H130" s="492"/>
      <c r="I130" s="492"/>
      <c r="J130" s="234">
        <v>0</v>
      </c>
      <c r="K130" s="234">
        <v>0</v>
      </c>
      <c r="L130" s="234">
        <v>0</v>
      </c>
      <c r="M130" s="236">
        <f t="shared" si="101"/>
        <v>0</v>
      </c>
      <c r="N130" s="223"/>
      <c r="P130" s="415">
        <v>1</v>
      </c>
      <c r="Q130" s="228" t="s">
        <v>28</v>
      </c>
      <c r="R130" s="492"/>
      <c r="S130" s="492"/>
      <c r="T130" s="492"/>
      <c r="U130" s="492"/>
      <c r="V130" s="492"/>
      <c r="W130" s="492"/>
      <c r="X130" s="492"/>
      <c r="Y130" s="164">
        <f t="shared" ref="Y130:Y141" si="114">AU50</f>
        <v>0</v>
      </c>
      <c r="Z130" s="234">
        <v>0</v>
      </c>
      <c r="AA130" s="234">
        <v>0</v>
      </c>
      <c r="AB130" s="234">
        <v>0</v>
      </c>
      <c r="AC130" s="295">
        <f t="shared" ref="AC130:AC139" si="115">SUM(Z130:AB130)</f>
        <v>0</v>
      </c>
      <c r="AD130" s="296">
        <f t="shared" ref="AD130:AD140" si="116">M130-AC130</f>
        <v>0</v>
      </c>
      <c r="AE130" s="223"/>
      <c r="AG130" s="415">
        <v>1</v>
      </c>
      <c r="AH130" s="228" t="s">
        <v>28</v>
      </c>
      <c r="AI130" s="492"/>
      <c r="AJ130" s="492"/>
      <c r="AK130" s="492"/>
      <c r="AL130" s="492"/>
      <c r="AM130" s="492"/>
      <c r="AN130" s="492"/>
      <c r="AO130" s="492"/>
      <c r="AP130" s="305">
        <f t="shared" ref="AP130:AP141" si="117">AU50</f>
        <v>0</v>
      </c>
      <c r="AQ130" s="234">
        <v>0</v>
      </c>
      <c r="AR130" s="234">
        <v>0</v>
      </c>
      <c r="AS130" s="234">
        <v>0</v>
      </c>
      <c r="AT130" s="277">
        <f t="shared" ref="AT130:AT139" si="118">SUM(AQ130:AS130)</f>
        <v>0</v>
      </c>
      <c r="AU130" s="278">
        <f t="shared" ref="AU130:AU140" si="119">IF($S$153&lt;&gt;0, AC130+AP130-AT130, M130+AP130-AT130)</f>
        <v>0</v>
      </c>
    </row>
    <row r="131" spans="1:134" x14ac:dyDescent="0.35">
      <c r="A131" s="415">
        <v>2</v>
      </c>
      <c r="B131" s="228" t="s">
        <v>31</v>
      </c>
      <c r="C131" s="492"/>
      <c r="D131" s="492"/>
      <c r="E131" s="492"/>
      <c r="F131" s="492"/>
      <c r="G131" s="492"/>
      <c r="H131" s="492"/>
      <c r="I131" s="492"/>
      <c r="J131" s="234">
        <v>0</v>
      </c>
      <c r="K131" s="234">
        <v>0</v>
      </c>
      <c r="L131" s="234">
        <v>0</v>
      </c>
      <c r="M131" s="236">
        <f t="shared" si="101"/>
        <v>0</v>
      </c>
      <c r="N131" s="223"/>
      <c r="P131" s="415">
        <v>2</v>
      </c>
      <c r="Q131" s="228" t="s">
        <v>31</v>
      </c>
      <c r="R131" s="492"/>
      <c r="S131" s="492"/>
      <c r="T131" s="492"/>
      <c r="U131" s="492"/>
      <c r="V131" s="492"/>
      <c r="W131" s="492"/>
      <c r="X131" s="492"/>
      <c r="Y131" s="164">
        <f t="shared" si="114"/>
        <v>0</v>
      </c>
      <c r="Z131" s="234">
        <v>0</v>
      </c>
      <c r="AA131" s="234">
        <v>0</v>
      </c>
      <c r="AB131" s="234">
        <v>0</v>
      </c>
      <c r="AC131" s="295">
        <f t="shared" si="115"/>
        <v>0</v>
      </c>
      <c r="AD131" s="296">
        <f t="shared" si="116"/>
        <v>0</v>
      </c>
      <c r="AE131" s="223"/>
      <c r="AG131" s="415">
        <v>2</v>
      </c>
      <c r="AH131" s="228" t="s">
        <v>31</v>
      </c>
      <c r="AI131" s="492"/>
      <c r="AJ131" s="492"/>
      <c r="AK131" s="492"/>
      <c r="AL131" s="492"/>
      <c r="AM131" s="492"/>
      <c r="AN131" s="492"/>
      <c r="AO131" s="492"/>
      <c r="AP131" s="305">
        <f t="shared" si="117"/>
        <v>0</v>
      </c>
      <c r="AQ131" s="234">
        <v>0</v>
      </c>
      <c r="AR131" s="234">
        <v>0</v>
      </c>
      <c r="AS131" s="234">
        <v>0</v>
      </c>
      <c r="AT131" s="277">
        <f t="shared" si="118"/>
        <v>0</v>
      </c>
      <c r="AU131" s="278">
        <f t="shared" si="119"/>
        <v>0</v>
      </c>
    </row>
    <row r="132" spans="1:134" x14ac:dyDescent="0.35">
      <c r="A132" s="415">
        <v>3</v>
      </c>
      <c r="B132" s="228" t="s">
        <v>32</v>
      </c>
      <c r="C132" s="492"/>
      <c r="D132" s="492"/>
      <c r="E132" s="492"/>
      <c r="F132" s="492"/>
      <c r="G132" s="492"/>
      <c r="H132" s="492"/>
      <c r="I132" s="492"/>
      <c r="J132" s="234">
        <v>0</v>
      </c>
      <c r="K132" s="234">
        <v>0</v>
      </c>
      <c r="L132" s="234">
        <v>0</v>
      </c>
      <c r="M132" s="236">
        <f t="shared" si="101"/>
        <v>0</v>
      </c>
      <c r="N132" s="223"/>
      <c r="P132" s="415">
        <v>3</v>
      </c>
      <c r="Q132" s="228" t="s">
        <v>32</v>
      </c>
      <c r="R132" s="492"/>
      <c r="S132" s="492"/>
      <c r="T132" s="492"/>
      <c r="U132" s="492"/>
      <c r="V132" s="492"/>
      <c r="W132" s="492"/>
      <c r="X132" s="492"/>
      <c r="Y132" s="164">
        <f t="shared" si="114"/>
        <v>0</v>
      </c>
      <c r="Z132" s="234">
        <v>0</v>
      </c>
      <c r="AA132" s="234">
        <v>0</v>
      </c>
      <c r="AB132" s="234">
        <v>0</v>
      </c>
      <c r="AC132" s="295">
        <f t="shared" si="115"/>
        <v>0</v>
      </c>
      <c r="AD132" s="296">
        <f t="shared" si="116"/>
        <v>0</v>
      </c>
      <c r="AE132" s="223"/>
      <c r="AG132" s="415">
        <v>3</v>
      </c>
      <c r="AH132" s="228" t="s">
        <v>32</v>
      </c>
      <c r="AI132" s="492"/>
      <c r="AJ132" s="492"/>
      <c r="AK132" s="492"/>
      <c r="AL132" s="492"/>
      <c r="AM132" s="492"/>
      <c r="AN132" s="492"/>
      <c r="AO132" s="492"/>
      <c r="AP132" s="305">
        <f t="shared" si="117"/>
        <v>0</v>
      </c>
      <c r="AQ132" s="234">
        <v>0</v>
      </c>
      <c r="AR132" s="234">
        <v>0</v>
      </c>
      <c r="AS132" s="234">
        <v>0</v>
      </c>
      <c r="AT132" s="277">
        <f t="shared" si="118"/>
        <v>0</v>
      </c>
      <c r="AU132" s="278">
        <f t="shared" si="119"/>
        <v>0</v>
      </c>
    </row>
    <row r="133" spans="1:134" s="358" customFormat="1" x14ac:dyDescent="0.35">
      <c r="A133" s="229">
        <v>4</v>
      </c>
      <c r="B133" s="228" t="s">
        <v>72</v>
      </c>
      <c r="C133" s="492"/>
      <c r="D133" s="492"/>
      <c r="E133" s="492"/>
      <c r="F133" s="492"/>
      <c r="G133" s="492"/>
      <c r="H133" s="492"/>
      <c r="I133" s="492"/>
      <c r="J133" s="234">
        <v>0</v>
      </c>
      <c r="K133" s="234">
        <v>0</v>
      </c>
      <c r="L133" s="234">
        <v>0</v>
      </c>
      <c r="M133" s="236">
        <f t="shared" si="101"/>
        <v>0</v>
      </c>
      <c r="N133" s="223"/>
      <c r="P133" s="229">
        <v>4</v>
      </c>
      <c r="Q133" s="228" t="s">
        <v>72</v>
      </c>
      <c r="R133" s="492"/>
      <c r="S133" s="492"/>
      <c r="T133" s="492"/>
      <c r="U133" s="492"/>
      <c r="V133" s="492"/>
      <c r="W133" s="492"/>
      <c r="X133" s="492"/>
      <c r="Y133" s="164">
        <f t="shared" si="114"/>
        <v>0</v>
      </c>
      <c r="Z133" s="234">
        <v>0</v>
      </c>
      <c r="AA133" s="234">
        <v>0</v>
      </c>
      <c r="AB133" s="234">
        <v>0</v>
      </c>
      <c r="AC133" s="295">
        <f t="shared" si="115"/>
        <v>0</v>
      </c>
      <c r="AD133" s="296">
        <f t="shared" si="116"/>
        <v>0</v>
      </c>
      <c r="AE133" s="223"/>
      <c r="AG133" s="229">
        <v>4</v>
      </c>
      <c r="AH133" s="228" t="s">
        <v>72</v>
      </c>
      <c r="AI133" s="492"/>
      <c r="AJ133" s="492"/>
      <c r="AK133" s="492"/>
      <c r="AL133" s="492"/>
      <c r="AM133" s="492"/>
      <c r="AN133" s="492"/>
      <c r="AO133" s="492"/>
      <c r="AP133" s="305">
        <f t="shared" si="117"/>
        <v>0</v>
      </c>
      <c r="AQ133" s="234">
        <v>0</v>
      </c>
      <c r="AR133" s="234">
        <v>0</v>
      </c>
      <c r="AS133" s="234">
        <v>0</v>
      </c>
      <c r="AT133" s="277">
        <f t="shared" si="118"/>
        <v>0</v>
      </c>
      <c r="AU133" s="278">
        <f t="shared" si="119"/>
        <v>0</v>
      </c>
    </row>
    <row r="134" spans="1:134" x14ac:dyDescent="0.35">
      <c r="A134" s="415">
        <v>5</v>
      </c>
      <c r="B134" s="228" t="s">
        <v>29</v>
      </c>
      <c r="C134" s="492"/>
      <c r="D134" s="492"/>
      <c r="E134" s="492"/>
      <c r="F134" s="492"/>
      <c r="G134" s="492"/>
      <c r="H134" s="492"/>
      <c r="I134" s="492"/>
      <c r="J134" s="234">
        <v>0</v>
      </c>
      <c r="K134" s="234">
        <v>0</v>
      </c>
      <c r="L134" s="234">
        <v>0</v>
      </c>
      <c r="M134" s="236">
        <f t="shared" si="101"/>
        <v>0</v>
      </c>
      <c r="N134" s="223"/>
      <c r="P134" s="415">
        <v>5</v>
      </c>
      <c r="Q134" s="228" t="s">
        <v>29</v>
      </c>
      <c r="R134" s="492"/>
      <c r="S134" s="492"/>
      <c r="T134" s="492"/>
      <c r="U134" s="492"/>
      <c r="V134" s="492"/>
      <c r="W134" s="492"/>
      <c r="X134" s="492"/>
      <c r="Y134" s="164">
        <f t="shared" si="114"/>
        <v>0</v>
      </c>
      <c r="Z134" s="234">
        <v>0</v>
      </c>
      <c r="AA134" s="234">
        <v>0</v>
      </c>
      <c r="AB134" s="234">
        <v>0</v>
      </c>
      <c r="AC134" s="295">
        <f t="shared" si="115"/>
        <v>0</v>
      </c>
      <c r="AD134" s="296">
        <f t="shared" si="116"/>
        <v>0</v>
      </c>
      <c r="AE134" s="223"/>
      <c r="AG134" s="415">
        <v>5</v>
      </c>
      <c r="AH134" s="228" t="s">
        <v>29</v>
      </c>
      <c r="AI134" s="492"/>
      <c r="AJ134" s="492"/>
      <c r="AK134" s="492"/>
      <c r="AL134" s="492"/>
      <c r="AM134" s="492"/>
      <c r="AN134" s="492"/>
      <c r="AO134" s="492"/>
      <c r="AP134" s="305">
        <f t="shared" si="117"/>
        <v>0</v>
      </c>
      <c r="AQ134" s="234">
        <v>0</v>
      </c>
      <c r="AR134" s="234">
        <v>0</v>
      </c>
      <c r="AS134" s="234">
        <v>0</v>
      </c>
      <c r="AT134" s="277">
        <f t="shared" si="118"/>
        <v>0</v>
      </c>
      <c r="AU134" s="278">
        <f t="shared" si="119"/>
        <v>0</v>
      </c>
    </row>
    <row r="135" spans="1:134" x14ac:dyDescent="0.35">
      <c r="A135" s="415">
        <v>6</v>
      </c>
      <c r="B135" s="228" t="s">
        <v>30</v>
      </c>
      <c r="C135" s="492"/>
      <c r="D135" s="492"/>
      <c r="E135" s="492"/>
      <c r="F135" s="492"/>
      <c r="G135" s="492"/>
      <c r="H135" s="492"/>
      <c r="I135" s="492"/>
      <c r="J135" s="234">
        <v>0</v>
      </c>
      <c r="K135" s="234">
        <v>0</v>
      </c>
      <c r="L135" s="234">
        <v>0</v>
      </c>
      <c r="M135" s="236">
        <f t="shared" si="101"/>
        <v>0</v>
      </c>
      <c r="N135" s="223"/>
      <c r="P135" s="415">
        <v>6</v>
      </c>
      <c r="Q135" s="228" t="s">
        <v>30</v>
      </c>
      <c r="R135" s="492"/>
      <c r="S135" s="492"/>
      <c r="T135" s="492"/>
      <c r="U135" s="492"/>
      <c r="V135" s="492"/>
      <c r="W135" s="492"/>
      <c r="X135" s="492"/>
      <c r="Y135" s="164">
        <f t="shared" si="114"/>
        <v>0</v>
      </c>
      <c r="Z135" s="234">
        <v>0</v>
      </c>
      <c r="AA135" s="234">
        <v>0</v>
      </c>
      <c r="AB135" s="234">
        <v>0</v>
      </c>
      <c r="AC135" s="295">
        <f t="shared" si="115"/>
        <v>0</v>
      </c>
      <c r="AD135" s="296">
        <f t="shared" si="116"/>
        <v>0</v>
      </c>
      <c r="AE135" s="223"/>
      <c r="AG135" s="415">
        <v>6</v>
      </c>
      <c r="AH135" s="228" t="s">
        <v>30</v>
      </c>
      <c r="AI135" s="492"/>
      <c r="AJ135" s="492"/>
      <c r="AK135" s="492"/>
      <c r="AL135" s="492"/>
      <c r="AM135" s="492"/>
      <c r="AN135" s="492"/>
      <c r="AO135" s="492"/>
      <c r="AP135" s="305">
        <f t="shared" si="117"/>
        <v>0</v>
      </c>
      <c r="AQ135" s="234">
        <v>0</v>
      </c>
      <c r="AR135" s="234">
        <v>0</v>
      </c>
      <c r="AS135" s="234">
        <v>0</v>
      </c>
      <c r="AT135" s="277">
        <f t="shared" si="118"/>
        <v>0</v>
      </c>
      <c r="AU135" s="278">
        <f t="shared" si="119"/>
        <v>0</v>
      </c>
    </row>
    <row r="136" spans="1:134" x14ac:dyDescent="0.35">
      <c r="A136" s="415">
        <v>7</v>
      </c>
      <c r="B136" s="228" t="s">
        <v>34</v>
      </c>
      <c r="C136" s="492"/>
      <c r="D136" s="492"/>
      <c r="E136" s="492"/>
      <c r="F136" s="492"/>
      <c r="G136" s="492"/>
      <c r="H136" s="492"/>
      <c r="I136" s="492"/>
      <c r="J136" s="234">
        <v>0</v>
      </c>
      <c r="K136" s="234">
        <v>0</v>
      </c>
      <c r="L136" s="234">
        <v>0</v>
      </c>
      <c r="M136" s="236">
        <f t="shared" si="101"/>
        <v>0</v>
      </c>
      <c r="N136" s="223"/>
      <c r="P136" s="415">
        <v>7</v>
      </c>
      <c r="Q136" s="228" t="s">
        <v>34</v>
      </c>
      <c r="R136" s="492"/>
      <c r="S136" s="492"/>
      <c r="T136" s="492"/>
      <c r="U136" s="492"/>
      <c r="V136" s="492"/>
      <c r="W136" s="492"/>
      <c r="X136" s="492"/>
      <c r="Y136" s="164">
        <f t="shared" si="114"/>
        <v>0</v>
      </c>
      <c r="Z136" s="234">
        <v>0</v>
      </c>
      <c r="AA136" s="234">
        <v>0</v>
      </c>
      <c r="AB136" s="234">
        <v>0</v>
      </c>
      <c r="AC136" s="295">
        <f t="shared" si="115"/>
        <v>0</v>
      </c>
      <c r="AD136" s="296">
        <f t="shared" si="116"/>
        <v>0</v>
      </c>
      <c r="AE136" s="223"/>
      <c r="AG136" s="415">
        <v>7</v>
      </c>
      <c r="AH136" s="228" t="s">
        <v>34</v>
      </c>
      <c r="AI136" s="492"/>
      <c r="AJ136" s="492"/>
      <c r="AK136" s="492"/>
      <c r="AL136" s="492"/>
      <c r="AM136" s="492"/>
      <c r="AN136" s="492"/>
      <c r="AO136" s="492"/>
      <c r="AP136" s="305">
        <f t="shared" si="117"/>
        <v>0</v>
      </c>
      <c r="AQ136" s="234">
        <v>0</v>
      </c>
      <c r="AR136" s="234">
        <v>0</v>
      </c>
      <c r="AS136" s="234">
        <v>0</v>
      </c>
      <c r="AT136" s="277">
        <f t="shared" si="118"/>
        <v>0</v>
      </c>
      <c r="AU136" s="278">
        <f t="shared" si="119"/>
        <v>0</v>
      </c>
    </row>
    <row r="137" spans="1:134" x14ac:dyDescent="0.35">
      <c r="A137" s="415">
        <v>8</v>
      </c>
      <c r="B137" s="228" t="s">
        <v>35</v>
      </c>
      <c r="C137" s="492"/>
      <c r="D137" s="492"/>
      <c r="E137" s="492"/>
      <c r="F137" s="492"/>
      <c r="G137" s="492"/>
      <c r="H137" s="492"/>
      <c r="I137" s="492"/>
      <c r="J137" s="234">
        <v>0</v>
      </c>
      <c r="K137" s="234">
        <v>0</v>
      </c>
      <c r="L137" s="234">
        <v>0</v>
      </c>
      <c r="M137" s="236">
        <f>SUM(J137:L137)</f>
        <v>0</v>
      </c>
      <c r="N137" s="223"/>
      <c r="P137" s="415">
        <v>8</v>
      </c>
      <c r="Q137" s="228" t="s">
        <v>35</v>
      </c>
      <c r="R137" s="492"/>
      <c r="S137" s="492"/>
      <c r="T137" s="492"/>
      <c r="U137" s="492"/>
      <c r="V137" s="492"/>
      <c r="W137" s="492"/>
      <c r="X137" s="492"/>
      <c r="Y137" s="164">
        <f t="shared" si="114"/>
        <v>0</v>
      </c>
      <c r="Z137" s="234">
        <v>0</v>
      </c>
      <c r="AA137" s="234">
        <v>0</v>
      </c>
      <c r="AB137" s="234">
        <v>0</v>
      </c>
      <c r="AC137" s="295">
        <f t="shared" si="115"/>
        <v>0</v>
      </c>
      <c r="AD137" s="296">
        <f t="shared" si="116"/>
        <v>0</v>
      </c>
      <c r="AE137" s="223"/>
      <c r="AG137" s="415">
        <v>8</v>
      </c>
      <c r="AH137" s="228" t="s">
        <v>35</v>
      </c>
      <c r="AI137" s="492"/>
      <c r="AJ137" s="492"/>
      <c r="AK137" s="492"/>
      <c r="AL137" s="492"/>
      <c r="AM137" s="492"/>
      <c r="AN137" s="492"/>
      <c r="AO137" s="492"/>
      <c r="AP137" s="305">
        <f t="shared" si="117"/>
        <v>0</v>
      </c>
      <c r="AQ137" s="234">
        <v>0</v>
      </c>
      <c r="AR137" s="234">
        <v>0</v>
      </c>
      <c r="AS137" s="234">
        <v>0</v>
      </c>
      <c r="AT137" s="277">
        <f t="shared" si="118"/>
        <v>0</v>
      </c>
      <c r="AU137" s="278">
        <f t="shared" si="119"/>
        <v>0</v>
      </c>
    </row>
    <row r="138" spans="1:134" x14ac:dyDescent="0.35">
      <c r="A138" s="415">
        <v>9</v>
      </c>
      <c r="B138" s="228" t="s">
        <v>50</v>
      </c>
      <c r="C138" s="492"/>
      <c r="D138" s="492"/>
      <c r="E138" s="492"/>
      <c r="F138" s="492"/>
      <c r="G138" s="492"/>
      <c r="H138" s="492"/>
      <c r="I138" s="492"/>
      <c r="J138" s="234">
        <v>0</v>
      </c>
      <c r="K138" s="234">
        <v>0</v>
      </c>
      <c r="L138" s="234">
        <v>0</v>
      </c>
      <c r="M138" s="236">
        <f t="shared" si="101"/>
        <v>0</v>
      </c>
      <c r="N138" s="223"/>
      <c r="P138" s="415">
        <v>9</v>
      </c>
      <c r="Q138" s="228" t="s">
        <v>50</v>
      </c>
      <c r="R138" s="492"/>
      <c r="S138" s="492"/>
      <c r="T138" s="492"/>
      <c r="U138" s="492"/>
      <c r="V138" s="492"/>
      <c r="W138" s="492"/>
      <c r="X138" s="492"/>
      <c r="Y138" s="164">
        <f t="shared" si="114"/>
        <v>0</v>
      </c>
      <c r="Z138" s="234">
        <v>0</v>
      </c>
      <c r="AA138" s="234">
        <v>0</v>
      </c>
      <c r="AB138" s="234">
        <v>0</v>
      </c>
      <c r="AC138" s="295">
        <f t="shared" si="115"/>
        <v>0</v>
      </c>
      <c r="AD138" s="296">
        <f t="shared" si="116"/>
        <v>0</v>
      </c>
      <c r="AE138" s="223"/>
      <c r="AG138" s="415">
        <v>9</v>
      </c>
      <c r="AH138" s="228" t="s">
        <v>50</v>
      </c>
      <c r="AI138" s="492"/>
      <c r="AJ138" s="492"/>
      <c r="AK138" s="492"/>
      <c r="AL138" s="492"/>
      <c r="AM138" s="492"/>
      <c r="AN138" s="492"/>
      <c r="AO138" s="492"/>
      <c r="AP138" s="305">
        <f t="shared" si="117"/>
        <v>0</v>
      </c>
      <c r="AQ138" s="234">
        <v>0</v>
      </c>
      <c r="AR138" s="234">
        <v>0</v>
      </c>
      <c r="AS138" s="234">
        <v>0</v>
      </c>
      <c r="AT138" s="277">
        <f t="shared" si="118"/>
        <v>0</v>
      </c>
      <c r="AU138" s="278">
        <f>IF($S$153&lt;&gt;0, AC138+AP138-AT138, M138+AP138-AT138)</f>
        <v>0</v>
      </c>
    </row>
    <row r="139" spans="1:134" x14ac:dyDescent="0.35">
      <c r="A139" s="229">
        <v>10</v>
      </c>
      <c r="B139" s="313" t="s">
        <v>205</v>
      </c>
      <c r="C139" s="623"/>
      <c r="D139" s="623"/>
      <c r="E139" s="623"/>
      <c r="F139" s="623"/>
      <c r="G139" s="623"/>
      <c r="H139" s="623"/>
      <c r="I139" s="623"/>
      <c r="J139" s="234">
        <v>0</v>
      </c>
      <c r="K139" s="234">
        <v>0</v>
      </c>
      <c r="L139" s="234">
        <v>0</v>
      </c>
      <c r="M139" s="236">
        <f t="shared" si="101"/>
        <v>0</v>
      </c>
      <c r="N139" s="223"/>
      <c r="P139" s="229">
        <v>10</v>
      </c>
      <c r="Q139" s="313" t="s">
        <v>205</v>
      </c>
      <c r="R139" s="623"/>
      <c r="S139" s="623"/>
      <c r="T139" s="623"/>
      <c r="U139" s="623"/>
      <c r="V139" s="623"/>
      <c r="W139" s="623"/>
      <c r="X139" s="623"/>
      <c r="Y139" s="164">
        <f t="shared" si="114"/>
        <v>0</v>
      </c>
      <c r="Z139" s="234">
        <v>0</v>
      </c>
      <c r="AA139" s="234">
        <v>0</v>
      </c>
      <c r="AB139" s="234">
        <v>0</v>
      </c>
      <c r="AC139" s="295">
        <f t="shared" si="115"/>
        <v>0</v>
      </c>
      <c r="AD139" s="296">
        <f t="shared" si="116"/>
        <v>0</v>
      </c>
      <c r="AE139" s="223"/>
      <c r="AG139" s="229">
        <v>10</v>
      </c>
      <c r="AH139" s="313" t="s">
        <v>205</v>
      </c>
      <c r="AI139" s="623"/>
      <c r="AJ139" s="623"/>
      <c r="AK139" s="623"/>
      <c r="AL139" s="623"/>
      <c r="AM139" s="623"/>
      <c r="AN139" s="623"/>
      <c r="AO139" s="623"/>
      <c r="AP139" s="305">
        <f t="shared" si="117"/>
        <v>0</v>
      </c>
      <c r="AQ139" s="234">
        <v>0</v>
      </c>
      <c r="AR139" s="234">
        <v>0</v>
      </c>
      <c r="AS139" s="234">
        <v>0</v>
      </c>
      <c r="AT139" s="277">
        <f t="shared" si="118"/>
        <v>0</v>
      </c>
      <c r="AU139" s="278">
        <f>IF($S$153&lt;&gt;0, AC139+AP139-AT139, M139+AP139-AT139)</f>
        <v>0</v>
      </c>
    </row>
    <row r="140" spans="1:134" x14ac:dyDescent="0.35">
      <c r="A140" s="229">
        <v>11</v>
      </c>
      <c r="B140" s="313" t="s">
        <v>205</v>
      </c>
      <c r="C140" s="623"/>
      <c r="D140" s="623"/>
      <c r="E140" s="623"/>
      <c r="F140" s="623"/>
      <c r="G140" s="623"/>
      <c r="H140" s="623"/>
      <c r="I140" s="623"/>
      <c r="J140" s="234">
        <v>0</v>
      </c>
      <c r="K140" s="234">
        <v>0</v>
      </c>
      <c r="L140" s="234">
        <v>0</v>
      </c>
      <c r="M140" s="236">
        <f>SUM(J140:L140)</f>
        <v>0</v>
      </c>
      <c r="N140" s="223"/>
      <c r="P140" s="229">
        <v>11</v>
      </c>
      <c r="Q140" s="313" t="s">
        <v>205</v>
      </c>
      <c r="R140" s="623"/>
      <c r="S140" s="623"/>
      <c r="T140" s="623"/>
      <c r="U140" s="623"/>
      <c r="V140" s="623"/>
      <c r="W140" s="623"/>
      <c r="X140" s="623"/>
      <c r="Y140" s="164">
        <f t="shared" si="114"/>
        <v>0</v>
      </c>
      <c r="Z140" s="234">
        <v>0</v>
      </c>
      <c r="AA140" s="234">
        <v>0</v>
      </c>
      <c r="AB140" s="234">
        <v>0</v>
      </c>
      <c r="AC140" s="295">
        <f>SUM(Z140:AB140)</f>
        <v>0</v>
      </c>
      <c r="AD140" s="296">
        <f t="shared" si="116"/>
        <v>0</v>
      </c>
      <c r="AE140" s="223"/>
      <c r="AG140" s="229">
        <v>11</v>
      </c>
      <c r="AH140" s="313" t="s">
        <v>205</v>
      </c>
      <c r="AI140" s="623"/>
      <c r="AJ140" s="623"/>
      <c r="AK140" s="623"/>
      <c r="AL140" s="623"/>
      <c r="AM140" s="623"/>
      <c r="AN140" s="623"/>
      <c r="AO140" s="623"/>
      <c r="AP140" s="305">
        <f t="shared" si="117"/>
        <v>0</v>
      </c>
      <c r="AQ140" s="234">
        <v>0</v>
      </c>
      <c r="AR140" s="234">
        <v>0</v>
      </c>
      <c r="AS140" s="234">
        <v>0</v>
      </c>
      <c r="AT140" s="277">
        <f>SUM(AQ140:AS140)</f>
        <v>0</v>
      </c>
      <c r="AU140" s="278">
        <f t="shared" si="119"/>
        <v>0</v>
      </c>
    </row>
    <row r="141" spans="1:134" ht="16" thickBot="1" x14ac:dyDescent="0.4">
      <c r="A141" s="578" t="s">
        <v>36</v>
      </c>
      <c r="B141" s="579"/>
      <c r="C141" s="579"/>
      <c r="D141" s="579"/>
      <c r="E141" s="579"/>
      <c r="F141" s="579"/>
      <c r="G141" s="579"/>
      <c r="H141" s="579"/>
      <c r="I141" s="579"/>
      <c r="J141" s="250">
        <f>SUM(J130:J140)</f>
        <v>0</v>
      </c>
      <c r="K141" s="250">
        <f t="shared" ref="K141:L141" si="120">SUM(K130:K140)</f>
        <v>0</v>
      </c>
      <c r="L141" s="250">
        <f t="shared" si="120"/>
        <v>0</v>
      </c>
      <c r="M141" s="237">
        <f>SUM(J141:L141)</f>
        <v>0</v>
      </c>
      <c r="N141" s="223"/>
      <c r="P141" s="578" t="s">
        <v>36</v>
      </c>
      <c r="Q141" s="579"/>
      <c r="R141" s="579"/>
      <c r="S141" s="579"/>
      <c r="T141" s="579"/>
      <c r="U141" s="579"/>
      <c r="V141" s="579"/>
      <c r="W141" s="579"/>
      <c r="X141" s="579"/>
      <c r="Y141" s="200">
        <f t="shared" si="114"/>
        <v>0</v>
      </c>
      <c r="Z141" s="293">
        <f>SUM(Z130:Z140)</f>
        <v>0</v>
      </c>
      <c r="AA141" s="293">
        <f t="shared" ref="AA141" si="121">SUM(AA130:AA140)</f>
        <v>0</v>
      </c>
      <c r="AB141" s="293">
        <f>SUM(AB130:AB140)</f>
        <v>0</v>
      </c>
      <c r="AC141" s="293">
        <f t="shared" ref="AC141:AD141" si="122">SUM(AC130:AC140)</f>
        <v>0</v>
      </c>
      <c r="AD141" s="294">
        <f t="shared" si="122"/>
        <v>0</v>
      </c>
      <c r="AE141" s="223"/>
      <c r="AG141" s="578" t="s">
        <v>36</v>
      </c>
      <c r="AH141" s="579"/>
      <c r="AI141" s="579"/>
      <c r="AJ141" s="579"/>
      <c r="AK141" s="579"/>
      <c r="AL141" s="579"/>
      <c r="AM141" s="579"/>
      <c r="AN141" s="579"/>
      <c r="AO141" s="579"/>
      <c r="AP141" s="306">
        <f t="shared" si="117"/>
        <v>0</v>
      </c>
      <c r="AQ141" s="275">
        <f>SUM(AQ130:AQ140)</f>
        <v>0</v>
      </c>
      <c r="AR141" s="275">
        <f t="shared" ref="AR141:AU141" si="123">SUM(AR130:AR140)</f>
        <v>0</v>
      </c>
      <c r="AS141" s="275">
        <f t="shared" si="123"/>
        <v>0</v>
      </c>
      <c r="AT141" s="275">
        <f t="shared" si="123"/>
        <v>0</v>
      </c>
      <c r="AU141" s="276">
        <f t="shared" si="123"/>
        <v>0</v>
      </c>
    </row>
    <row r="142" spans="1:134" s="358" customFormat="1" ht="3.75" customHeight="1" x14ac:dyDescent="0.35">
      <c r="B142" s="281"/>
      <c r="C142" s="284"/>
      <c r="D142" s="284"/>
      <c r="E142" s="284"/>
      <c r="F142" s="284"/>
      <c r="G142" s="284"/>
      <c r="H142" s="284"/>
      <c r="I142" s="284"/>
      <c r="J142" s="283"/>
      <c r="K142" s="283"/>
      <c r="L142" s="283"/>
      <c r="M142" s="246"/>
      <c r="N142" s="223"/>
      <c r="Q142" s="281"/>
      <c r="R142" s="284"/>
      <c r="S142" s="284"/>
      <c r="T142" s="284"/>
      <c r="U142" s="284"/>
      <c r="V142" s="284"/>
      <c r="W142" s="284"/>
      <c r="X142" s="284"/>
      <c r="Y142" s="304"/>
      <c r="Z142" s="283"/>
      <c r="AA142" s="283"/>
      <c r="AB142" s="283"/>
      <c r="AC142" s="246"/>
      <c r="AD142" s="246"/>
      <c r="AE142" s="223"/>
      <c r="AH142" s="281"/>
      <c r="AI142" s="284"/>
      <c r="AJ142" s="284"/>
      <c r="AK142" s="284"/>
      <c r="AL142" s="284"/>
      <c r="AM142" s="284"/>
      <c r="AN142" s="284"/>
      <c r="AO142" s="284"/>
      <c r="AP142" s="304"/>
      <c r="AQ142" s="283"/>
      <c r="AR142" s="283"/>
      <c r="AS142" s="283"/>
      <c r="AT142" s="246"/>
      <c r="AU142" s="246"/>
      <c r="AW142" s="357"/>
      <c r="AX142" s="357"/>
      <c r="AY142" s="357"/>
      <c r="AZ142" s="357"/>
      <c r="BA142" s="357"/>
      <c r="BB142" s="357"/>
      <c r="BC142" s="357"/>
      <c r="BD142" s="357"/>
      <c r="BE142" s="357"/>
      <c r="BF142" s="357"/>
      <c r="BG142" s="357"/>
      <c r="BH142" s="357"/>
      <c r="BI142" s="357"/>
      <c r="BJ142" s="357"/>
      <c r="BK142" s="357"/>
      <c r="BL142" s="357"/>
      <c r="BM142" s="357"/>
      <c r="BN142" s="357"/>
      <c r="BO142" s="357"/>
      <c r="BP142" s="357"/>
      <c r="BQ142" s="357"/>
      <c r="BR142" s="357"/>
      <c r="BS142" s="357"/>
      <c r="BT142" s="357"/>
      <c r="BU142" s="357"/>
      <c r="BV142" s="357"/>
      <c r="BW142" s="357"/>
      <c r="BX142" s="357"/>
      <c r="BY142" s="357"/>
      <c r="BZ142" s="357"/>
      <c r="CA142" s="357"/>
      <c r="CB142" s="357"/>
      <c r="CC142" s="357"/>
      <c r="CD142" s="357"/>
      <c r="CE142" s="357"/>
      <c r="CF142" s="357"/>
      <c r="CG142" s="357"/>
      <c r="CH142" s="357"/>
      <c r="CI142" s="357"/>
      <c r="CJ142" s="357"/>
      <c r="CK142" s="357"/>
      <c r="CL142" s="357"/>
      <c r="CM142" s="357"/>
      <c r="CN142" s="357"/>
      <c r="CO142" s="357"/>
      <c r="CP142" s="357"/>
      <c r="CQ142" s="357"/>
      <c r="CR142" s="357"/>
      <c r="CS142" s="357"/>
      <c r="CT142" s="357"/>
      <c r="CU142" s="357"/>
      <c r="CV142" s="357"/>
      <c r="CW142" s="357"/>
      <c r="CX142" s="357"/>
      <c r="CY142" s="357"/>
      <c r="CZ142" s="357"/>
      <c r="DA142" s="357"/>
      <c r="DB142" s="357"/>
      <c r="DC142" s="357"/>
      <c r="DD142" s="357"/>
      <c r="DE142" s="357"/>
      <c r="DF142" s="357"/>
      <c r="DG142" s="357"/>
      <c r="DH142" s="357"/>
      <c r="DI142" s="357"/>
      <c r="DJ142" s="357"/>
      <c r="DK142" s="357"/>
      <c r="DL142" s="357"/>
      <c r="DM142" s="357"/>
      <c r="DN142" s="357"/>
      <c r="DO142" s="357"/>
      <c r="DP142" s="357"/>
      <c r="DQ142" s="357"/>
      <c r="DR142" s="357"/>
      <c r="DS142" s="357"/>
      <c r="DT142" s="357"/>
      <c r="DU142" s="357"/>
      <c r="DV142" s="357"/>
      <c r="DW142" s="357"/>
      <c r="DX142" s="357"/>
      <c r="DY142" s="357"/>
      <c r="DZ142" s="357"/>
      <c r="EA142" s="357"/>
      <c r="EB142" s="357"/>
      <c r="EC142" s="357"/>
      <c r="ED142" s="357"/>
    </row>
    <row r="143" spans="1:134" ht="3.75" customHeight="1" thickBot="1" x14ac:dyDescent="0.4">
      <c r="A143" s="242"/>
      <c r="B143" s="242"/>
      <c r="C143" s="242"/>
      <c r="D143" s="242"/>
      <c r="E143" s="242"/>
      <c r="F143" s="242"/>
      <c r="G143" s="242"/>
      <c r="H143" s="242"/>
      <c r="I143" s="413"/>
      <c r="J143" s="246"/>
      <c r="K143" s="246"/>
      <c r="L143" s="246"/>
      <c r="M143" s="246"/>
      <c r="N143" s="223"/>
      <c r="P143" s="242"/>
      <c r="Q143" s="242"/>
      <c r="R143" s="242"/>
      <c r="S143" s="242"/>
      <c r="T143" s="242"/>
      <c r="U143" s="242"/>
      <c r="V143" s="242"/>
      <c r="W143" s="242"/>
      <c r="X143" s="413"/>
      <c r="Y143" s="246"/>
      <c r="Z143" s="246"/>
      <c r="AA143" s="246"/>
      <c r="AB143" s="246"/>
      <c r="AC143" s="246"/>
      <c r="AD143" s="246"/>
      <c r="AE143" s="223"/>
      <c r="AG143" s="242"/>
      <c r="AH143" s="242"/>
      <c r="AI143" s="242"/>
      <c r="AJ143" s="242"/>
      <c r="AK143" s="242"/>
      <c r="AL143" s="242"/>
      <c r="AM143" s="242"/>
      <c r="AN143" s="242"/>
      <c r="AO143" s="413"/>
      <c r="AP143" s="246"/>
      <c r="AQ143" s="246"/>
      <c r="AR143" s="246"/>
      <c r="AS143" s="246"/>
      <c r="AT143" s="246"/>
      <c r="AU143" s="246"/>
    </row>
    <row r="144" spans="1:134" x14ac:dyDescent="0.35">
      <c r="A144" s="544" t="s">
        <v>189</v>
      </c>
      <c r="B144" s="545"/>
      <c r="C144" s="545"/>
      <c r="D144" s="545"/>
      <c r="E144" s="545"/>
      <c r="F144" s="545"/>
      <c r="G144" s="545"/>
      <c r="H144" s="545"/>
      <c r="I144" s="545"/>
      <c r="J144" s="244">
        <f>SUM(J141, J127, J121, H114)</f>
        <v>0</v>
      </c>
      <c r="K144" s="244">
        <f>SUM( K141, K127, K121, K114)</f>
        <v>0</v>
      </c>
      <c r="L144" s="244">
        <f>SUM( L141, L127, L121, L114)</f>
        <v>0</v>
      </c>
      <c r="M144" s="245">
        <f>SUM(J144:L144)</f>
        <v>0</v>
      </c>
      <c r="N144" s="223"/>
      <c r="P144" s="544" t="s">
        <v>182</v>
      </c>
      <c r="Q144" s="545"/>
      <c r="R144" s="545"/>
      <c r="S144" s="545"/>
      <c r="T144" s="545"/>
      <c r="U144" s="545"/>
      <c r="V144" s="545"/>
      <c r="W144" s="545"/>
      <c r="X144" s="545"/>
      <c r="Y144" s="199">
        <f t="shared" ref="Y144:Y145" si="124">AU64</f>
        <v>0</v>
      </c>
      <c r="Z144" s="300">
        <f>SUM(Z141, Z127, Z121, X114)</f>
        <v>0</v>
      </c>
      <c r="AA144" s="300">
        <f>SUM(AA141, AA127, AA121, AA114)</f>
        <v>0</v>
      </c>
      <c r="AB144" s="300">
        <f>SUM(AB141, AB127, AB121, AB114, )</f>
        <v>0</v>
      </c>
      <c r="AC144" s="300">
        <f t="shared" ref="AC144" si="125">SUM(Z144:AB144)</f>
        <v>0</v>
      </c>
      <c r="AD144" s="301">
        <f>M144-AC144</f>
        <v>0</v>
      </c>
      <c r="AE144" s="246"/>
      <c r="AG144" s="544" t="s">
        <v>182</v>
      </c>
      <c r="AH144" s="545"/>
      <c r="AI144" s="545"/>
      <c r="AJ144" s="545"/>
      <c r="AK144" s="545"/>
      <c r="AL144" s="545"/>
      <c r="AM144" s="545"/>
      <c r="AN144" s="545"/>
      <c r="AO144" s="545"/>
      <c r="AP144" s="205">
        <f t="shared" ref="AP144:AP145" si="126">AU64</f>
        <v>0</v>
      </c>
      <c r="AQ144" s="286">
        <f>SUM( AQ141, AQ127, AQ121, AO114)</f>
        <v>0</v>
      </c>
      <c r="AR144" s="286">
        <f>SUM( AR141, AR127, AR121, AR114)</f>
        <v>0</v>
      </c>
      <c r="AS144" s="286">
        <f>SUM( AS141, AS127, AS121, AS114, )</f>
        <v>0</v>
      </c>
      <c r="AT144" s="286">
        <f t="shared" ref="AT144" si="127">SUM(AQ144:AS144)</f>
        <v>0</v>
      </c>
      <c r="AU144" s="287">
        <f>IF($S$153&lt;&gt;0, AC144+AP144-AT144, M144+AP144-AT144)</f>
        <v>0</v>
      </c>
      <c r="AV144" s="246"/>
    </row>
    <row r="145" spans="1:134" ht="16" thickBot="1" x14ac:dyDescent="0.4">
      <c r="A145" s="540" t="s">
        <v>183</v>
      </c>
      <c r="B145" s="541"/>
      <c r="C145" s="541"/>
      <c r="D145" s="541"/>
      <c r="E145" s="541"/>
      <c r="F145" s="541"/>
      <c r="G145" s="541"/>
      <c r="H145" s="541"/>
      <c r="I145" s="541"/>
      <c r="J145" s="593">
        <f>SUM(K141, L141, K127, L127, K121, L121, K114, L114)</f>
        <v>0</v>
      </c>
      <c r="K145" s="593"/>
      <c r="L145" s="593"/>
      <c r="M145" s="594"/>
      <c r="N145" s="223"/>
      <c r="P145" s="540" t="s">
        <v>183</v>
      </c>
      <c r="Q145" s="541"/>
      <c r="R145" s="541"/>
      <c r="S145" s="541"/>
      <c r="T145" s="541"/>
      <c r="U145" s="541"/>
      <c r="V145" s="541"/>
      <c r="W145" s="541"/>
      <c r="X145" s="541"/>
      <c r="Y145" s="200">
        <f t="shared" si="124"/>
        <v>0</v>
      </c>
      <c r="Z145" s="588">
        <f>SUM(AA141, AB141, AA127, AB127, AA121, AB121, AA114, AB114)</f>
        <v>0</v>
      </c>
      <c r="AA145" s="588"/>
      <c r="AB145" s="588"/>
      <c r="AC145" s="588"/>
      <c r="AD145" s="330">
        <f>M145-Z145</f>
        <v>0</v>
      </c>
      <c r="AE145" s="223"/>
      <c r="AG145" s="540" t="s">
        <v>183</v>
      </c>
      <c r="AH145" s="541"/>
      <c r="AI145" s="541"/>
      <c r="AJ145" s="541"/>
      <c r="AK145" s="541"/>
      <c r="AL145" s="541"/>
      <c r="AM145" s="541"/>
      <c r="AN145" s="541"/>
      <c r="AO145" s="541"/>
      <c r="AP145" s="306">
        <f t="shared" si="126"/>
        <v>0</v>
      </c>
      <c r="AQ145" s="539">
        <f>SUM(AR141, AS141, AR127, AS127, AR121, AS121, AR114, AS114)</f>
        <v>0</v>
      </c>
      <c r="AR145" s="539"/>
      <c r="AS145" s="539"/>
      <c r="AT145" s="539"/>
      <c r="AU145" s="276">
        <f>IF($S$153&lt;&gt;0, AC145+AP145-AQ145, M145+AP145-AQ145)</f>
        <v>0</v>
      </c>
    </row>
    <row r="146" spans="1:134" s="224" customFormat="1" ht="16" thickBot="1" x14ac:dyDescent="0.4">
      <c r="A146" s="358"/>
      <c r="B146" s="413"/>
      <c r="C146" s="413"/>
      <c r="D146" s="413"/>
      <c r="E146" s="413"/>
      <c r="F146" s="413"/>
      <c r="G146" s="413"/>
      <c r="H146" s="413"/>
      <c r="I146" s="413"/>
      <c r="J146" s="258"/>
      <c r="K146" s="258"/>
      <c r="L146" s="258"/>
      <c r="M146" s="358"/>
      <c r="N146" s="223"/>
      <c r="O146" s="357"/>
      <c r="P146" s="358"/>
      <c r="Q146" s="413"/>
      <c r="R146" s="413"/>
      <c r="S146" s="413"/>
      <c r="T146" s="413"/>
      <c r="U146" s="413"/>
      <c r="V146" s="413"/>
      <c r="W146" s="413"/>
      <c r="X146" s="413"/>
      <c r="Y146" s="258"/>
      <c r="Z146" s="258"/>
      <c r="AA146" s="258"/>
      <c r="AB146" s="358"/>
      <c r="AC146" s="358"/>
      <c r="AD146" s="358"/>
      <c r="AE146" s="223"/>
      <c r="AF146" s="357"/>
      <c r="AG146" s="358"/>
      <c r="AH146" s="413"/>
      <c r="AI146" s="413"/>
      <c r="AJ146" s="413"/>
      <c r="AK146" s="413"/>
      <c r="AL146" s="413"/>
      <c r="AM146" s="413"/>
      <c r="AN146" s="413"/>
      <c r="AO146" s="413"/>
      <c r="AP146" s="258"/>
      <c r="AQ146" s="258"/>
      <c r="AR146" s="258"/>
      <c r="AS146" s="358"/>
      <c r="AT146" s="358"/>
      <c r="AU146" s="358"/>
      <c r="AV146" s="357"/>
      <c r="AW146" s="357"/>
      <c r="AX146" s="357"/>
      <c r="AY146" s="357"/>
      <c r="AZ146" s="357"/>
      <c r="BA146" s="357"/>
      <c r="BB146" s="357"/>
      <c r="BC146" s="357"/>
      <c r="BD146" s="357"/>
      <c r="BE146" s="357"/>
      <c r="BF146" s="357"/>
      <c r="BG146" s="357"/>
      <c r="BH146" s="357"/>
      <c r="BI146" s="357"/>
      <c r="BJ146" s="357"/>
      <c r="BK146" s="357"/>
      <c r="BL146" s="357"/>
      <c r="BM146" s="357"/>
      <c r="BN146" s="357"/>
      <c r="BO146" s="357"/>
      <c r="BP146" s="357"/>
      <c r="BQ146" s="357"/>
      <c r="BR146" s="357"/>
      <c r="BS146" s="357"/>
      <c r="BT146" s="357"/>
      <c r="BU146" s="357"/>
      <c r="BV146" s="357"/>
      <c r="BW146" s="357"/>
      <c r="BX146" s="357"/>
      <c r="BY146" s="357"/>
      <c r="BZ146" s="357"/>
      <c r="CA146" s="357"/>
      <c r="CB146" s="357"/>
      <c r="CC146" s="357"/>
      <c r="CD146" s="357"/>
      <c r="CE146" s="357"/>
      <c r="CF146" s="357"/>
      <c r="CG146" s="357"/>
      <c r="CH146" s="357"/>
      <c r="CI146" s="357"/>
      <c r="CJ146" s="357"/>
      <c r="CK146" s="357"/>
      <c r="CL146" s="357"/>
      <c r="CM146" s="357"/>
      <c r="CN146" s="357"/>
      <c r="CO146" s="357"/>
      <c r="CP146" s="357"/>
      <c r="CQ146" s="357"/>
      <c r="CR146" s="357"/>
      <c r="CS146" s="357"/>
      <c r="CT146" s="357"/>
      <c r="CU146" s="357"/>
      <c r="CV146" s="357"/>
      <c r="CW146" s="357"/>
      <c r="CX146" s="357"/>
      <c r="CY146" s="357"/>
      <c r="CZ146" s="357"/>
      <c r="DA146" s="357"/>
      <c r="DB146" s="357"/>
      <c r="DC146" s="357"/>
      <c r="DD146" s="357"/>
      <c r="DE146" s="357"/>
      <c r="DF146" s="357"/>
      <c r="DG146" s="357"/>
      <c r="DH146" s="357"/>
      <c r="DI146" s="357"/>
      <c r="DJ146" s="357"/>
      <c r="DK146" s="357"/>
      <c r="DL146" s="357"/>
      <c r="DM146" s="357"/>
      <c r="DN146" s="357"/>
      <c r="DO146" s="357"/>
      <c r="DP146" s="357"/>
      <c r="DQ146" s="357"/>
      <c r="DR146" s="357"/>
      <c r="DS146" s="357"/>
      <c r="DT146" s="357"/>
      <c r="DU146" s="357"/>
      <c r="DV146" s="357"/>
      <c r="DW146" s="357"/>
      <c r="DX146" s="357"/>
      <c r="DY146" s="357"/>
      <c r="DZ146" s="357"/>
      <c r="EA146" s="357"/>
      <c r="EB146" s="357"/>
      <c r="EC146" s="357"/>
      <c r="ED146" s="357"/>
    </row>
    <row r="147" spans="1:134" s="242" customFormat="1" x14ac:dyDescent="0.35">
      <c r="A147" s="502" t="s">
        <v>100</v>
      </c>
      <c r="B147" s="503"/>
      <c r="C147" s="503"/>
      <c r="D147" s="503"/>
      <c r="E147" s="503"/>
      <c r="F147" s="503"/>
      <c r="G147" s="503"/>
      <c r="H147" s="503"/>
      <c r="I147" s="503"/>
      <c r="J147" s="425" t="s">
        <v>17</v>
      </c>
      <c r="K147" s="542" t="s">
        <v>4</v>
      </c>
      <c r="L147" s="542"/>
      <c r="M147" s="418" t="s">
        <v>49</v>
      </c>
      <c r="N147" s="261"/>
      <c r="P147" s="502" t="s">
        <v>100</v>
      </c>
      <c r="Q147" s="503"/>
      <c r="R147" s="503"/>
      <c r="S147" s="503"/>
      <c r="T147" s="503"/>
      <c r="U147" s="503"/>
      <c r="V147" s="503"/>
      <c r="W147" s="503"/>
      <c r="X147" s="503"/>
      <c r="Y147" s="414" t="s">
        <v>110</v>
      </c>
      <c r="Z147" s="425" t="s">
        <v>77</v>
      </c>
      <c r="AA147" s="542" t="s">
        <v>4</v>
      </c>
      <c r="AB147" s="542"/>
      <c r="AC147" s="414" t="s">
        <v>18</v>
      </c>
      <c r="AD147" s="268" t="s">
        <v>114</v>
      </c>
      <c r="AE147" s="261"/>
      <c r="AG147" s="502" t="s">
        <v>100</v>
      </c>
      <c r="AH147" s="503"/>
      <c r="AI147" s="503"/>
      <c r="AJ147" s="503"/>
      <c r="AK147" s="503"/>
      <c r="AL147" s="503"/>
      <c r="AM147" s="503"/>
      <c r="AN147" s="503"/>
      <c r="AO147" s="503"/>
      <c r="AP147" s="414" t="s">
        <v>110</v>
      </c>
      <c r="AQ147" s="425" t="s">
        <v>212</v>
      </c>
      <c r="AR147" s="542" t="s">
        <v>4</v>
      </c>
      <c r="AS147" s="542"/>
      <c r="AT147" s="414" t="s">
        <v>214</v>
      </c>
      <c r="AU147" s="268" t="s">
        <v>111</v>
      </c>
      <c r="AW147" s="357"/>
      <c r="AX147" s="357"/>
      <c r="AY147" s="357"/>
      <c r="AZ147" s="357"/>
      <c r="BA147" s="357"/>
      <c r="BB147" s="357"/>
      <c r="BC147" s="357"/>
      <c r="BD147" s="357"/>
      <c r="BE147" s="357"/>
      <c r="BF147" s="357"/>
      <c r="BG147" s="357"/>
      <c r="BH147" s="357"/>
      <c r="BI147" s="357"/>
      <c r="BJ147" s="357"/>
      <c r="BK147" s="357"/>
      <c r="BL147" s="357"/>
      <c r="BM147" s="357"/>
      <c r="BN147" s="357"/>
      <c r="BO147" s="357"/>
      <c r="BP147" s="357"/>
      <c r="BQ147" s="357"/>
      <c r="BR147" s="357"/>
      <c r="BS147" s="357"/>
      <c r="BT147" s="357"/>
      <c r="BU147" s="357"/>
      <c r="BV147" s="357"/>
      <c r="BW147" s="357"/>
      <c r="BX147" s="357"/>
      <c r="BY147" s="357"/>
      <c r="BZ147" s="357"/>
      <c r="CA147" s="357"/>
      <c r="CB147" s="357"/>
      <c r="CC147" s="357"/>
      <c r="CD147" s="357"/>
      <c r="CE147" s="357"/>
      <c r="CF147" s="357"/>
      <c r="CG147" s="357"/>
      <c r="CH147" s="357"/>
      <c r="CI147" s="357"/>
      <c r="CJ147" s="357"/>
      <c r="CK147" s="357"/>
      <c r="CL147" s="357"/>
      <c r="CM147" s="357"/>
      <c r="CN147" s="357"/>
      <c r="CO147" s="357"/>
      <c r="CP147" s="357"/>
      <c r="CQ147" s="357"/>
      <c r="CR147" s="357"/>
      <c r="CS147" s="357"/>
      <c r="CT147" s="357"/>
      <c r="CU147" s="357"/>
      <c r="CV147" s="357"/>
      <c r="CW147" s="357"/>
      <c r="CX147" s="357"/>
      <c r="CY147" s="357"/>
      <c r="CZ147" s="357"/>
      <c r="DA147" s="357"/>
      <c r="DB147" s="357"/>
      <c r="DC147" s="357"/>
      <c r="DD147" s="357"/>
      <c r="DE147" s="357"/>
      <c r="DF147" s="357"/>
      <c r="DG147" s="357"/>
      <c r="DH147" s="357"/>
      <c r="DI147" s="357"/>
      <c r="DJ147" s="357"/>
      <c r="DK147" s="357"/>
      <c r="DL147" s="357"/>
      <c r="DM147" s="357"/>
      <c r="DN147" s="357"/>
      <c r="DO147" s="357"/>
      <c r="DP147" s="357"/>
      <c r="DQ147" s="357"/>
      <c r="DR147" s="357"/>
      <c r="DS147" s="357"/>
      <c r="DT147" s="357"/>
      <c r="DU147" s="357"/>
      <c r="DV147" s="357"/>
      <c r="DW147" s="357"/>
      <c r="DX147" s="357"/>
      <c r="DY147" s="357"/>
      <c r="DZ147" s="357"/>
      <c r="EA147" s="357"/>
      <c r="EB147" s="357"/>
      <c r="EC147" s="357"/>
      <c r="ED147" s="357"/>
    </row>
    <row r="148" spans="1:134" ht="16" thickBot="1" x14ac:dyDescent="0.4">
      <c r="A148" s="540" t="s">
        <v>37</v>
      </c>
      <c r="B148" s="541"/>
      <c r="C148" s="541"/>
      <c r="D148" s="541"/>
      <c r="E148" s="541"/>
      <c r="F148" s="541"/>
      <c r="G148" s="541"/>
      <c r="H148" s="541"/>
      <c r="I148" s="541"/>
      <c r="J148" s="243">
        <f>(SUM(J141, J127, J121, H114))*'Cumulative Budget'!$G$36</f>
        <v>0</v>
      </c>
      <c r="K148" s="593">
        <f>(SUM(K141, L141, K127, L127, K121, L121, K114, L114))*'Cumulative Budget'!$G$36</f>
        <v>0</v>
      </c>
      <c r="L148" s="593"/>
      <c r="M148" s="237">
        <f t="shared" ref="M148" si="128">SUM(J148:L148)</f>
        <v>0</v>
      </c>
      <c r="N148" s="223"/>
      <c r="P148" s="540" t="s">
        <v>37</v>
      </c>
      <c r="Q148" s="541"/>
      <c r="R148" s="541"/>
      <c r="S148" s="541"/>
      <c r="T148" s="541"/>
      <c r="U148" s="541"/>
      <c r="V148" s="541"/>
      <c r="W148" s="541"/>
      <c r="X148" s="541"/>
      <c r="Y148" s="200">
        <f t="shared" ref="Y148:Y150" si="129">AU68</f>
        <v>0</v>
      </c>
      <c r="Z148" s="302">
        <f>(SUM(Z141, Z127, Z121, X114))*'Cumulative Budget'!$G$36</f>
        <v>0</v>
      </c>
      <c r="AA148" s="588">
        <f>(SUM(AA141, AB141, AA127, AB127, AA121, AB121, AA114, AB114))*'Cumulative Budget'!$G$36</f>
        <v>0</v>
      </c>
      <c r="AB148" s="588"/>
      <c r="AC148" s="293">
        <f t="shared" ref="AC148" si="130">SUM(Z148:AB148)</f>
        <v>0</v>
      </c>
      <c r="AD148" s="294">
        <f t="shared" ref="AD148" si="131">M148-AC148</f>
        <v>0</v>
      </c>
      <c r="AE148" s="223"/>
      <c r="AG148" s="540" t="s">
        <v>37</v>
      </c>
      <c r="AH148" s="541"/>
      <c r="AI148" s="541"/>
      <c r="AJ148" s="541"/>
      <c r="AK148" s="541"/>
      <c r="AL148" s="541"/>
      <c r="AM148" s="541"/>
      <c r="AN148" s="541"/>
      <c r="AO148" s="541"/>
      <c r="AP148" s="306">
        <f t="shared" ref="AP148:AP150" si="132">AU68</f>
        <v>0</v>
      </c>
      <c r="AQ148" s="443">
        <v>0</v>
      </c>
      <c r="AR148" s="563">
        <v>0</v>
      </c>
      <c r="AS148" s="563"/>
      <c r="AT148" s="275">
        <f>SUM(AQ148:AS148)</f>
        <v>0</v>
      </c>
      <c r="AU148" s="276">
        <f>IF($S$153&lt;&gt;0, AC148+AP148-AT148, M148+AP148-AT148)</f>
        <v>0</v>
      </c>
    </row>
    <row r="149" spans="1:134" s="358" customFormat="1" ht="16" thickBot="1" x14ac:dyDescent="0.4">
      <c r="A149" s="359" t="s">
        <v>99</v>
      </c>
      <c r="B149" s="359"/>
      <c r="J149" s="233"/>
      <c r="K149" s="233"/>
      <c r="L149" s="233"/>
      <c r="M149" s="233"/>
      <c r="N149" s="223"/>
      <c r="O149" s="357"/>
      <c r="P149" s="359" t="s">
        <v>99</v>
      </c>
      <c r="Q149" s="359"/>
      <c r="Z149" s="233"/>
      <c r="AA149" s="233"/>
      <c r="AB149" s="233"/>
      <c r="AC149" s="233"/>
      <c r="AD149" s="233"/>
      <c r="AE149" s="223"/>
      <c r="AG149" s="359" t="s">
        <v>99</v>
      </c>
      <c r="AH149" s="359"/>
      <c r="AQ149" s="233"/>
      <c r="AR149" s="233"/>
      <c r="AS149" s="233"/>
      <c r="AT149" s="233"/>
      <c r="AU149" s="233"/>
      <c r="AV149" s="357"/>
      <c r="AW149" s="357"/>
      <c r="AX149" s="357"/>
      <c r="AY149" s="357"/>
      <c r="AZ149" s="357"/>
      <c r="BA149" s="357"/>
      <c r="BB149" s="357"/>
      <c r="BC149" s="357"/>
      <c r="BD149" s="357"/>
      <c r="BE149" s="357"/>
      <c r="BF149" s="357"/>
      <c r="BG149" s="357"/>
      <c r="BH149" s="357"/>
      <c r="BI149" s="357"/>
      <c r="BJ149" s="357"/>
      <c r="BK149" s="357"/>
      <c r="BL149" s="357"/>
      <c r="BM149" s="357"/>
      <c r="BN149" s="357"/>
      <c r="BO149" s="357"/>
      <c r="BP149" s="357"/>
      <c r="BQ149" s="357"/>
      <c r="BR149" s="357"/>
      <c r="BS149" s="357"/>
      <c r="BT149" s="357"/>
      <c r="BU149" s="357"/>
      <c r="BV149" s="357"/>
      <c r="BW149" s="357"/>
      <c r="BX149" s="357"/>
      <c r="BY149" s="357"/>
      <c r="BZ149" s="357"/>
      <c r="CA149" s="357"/>
      <c r="CB149" s="357"/>
      <c r="CC149" s="357"/>
      <c r="CD149" s="357"/>
      <c r="CE149" s="357"/>
      <c r="CF149" s="357"/>
      <c r="CG149" s="357"/>
      <c r="CH149" s="357"/>
      <c r="CI149" s="357"/>
      <c r="CJ149" s="357"/>
      <c r="CK149" s="357"/>
      <c r="CL149" s="357"/>
      <c r="CM149" s="357"/>
      <c r="CN149" s="357"/>
      <c r="CO149" s="357"/>
      <c r="CP149" s="357"/>
      <c r="CQ149" s="357"/>
      <c r="CR149" s="357"/>
      <c r="CS149" s="357"/>
      <c r="CT149" s="357"/>
      <c r="CU149" s="357"/>
      <c r="CV149" s="357"/>
      <c r="CW149" s="357"/>
      <c r="CX149" s="357"/>
      <c r="CY149" s="357"/>
      <c r="CZ149" s="357"/>
      <c r="DA149" s="357"/>
      <c r="DB149" s="357"/>
      <c r="DC149" s="357"/>
      <c r="DD149" s="357"/>
      <c r="DE149" s="357"/>
      <c r="DF149" s="357"/>
      <c r="DG149" s="357"/>
      <c r="DH149" s="357"/>
      <c r="DI149" s="357"/>
      <c r="DJ149" s="357"/>
      <c r="DK149" s="357"/>
      <c r="DL149" s="357"/>
      <c r="DM149" s="357"/>
      <c r="DN149" s="357"/>
      <c r="DO149" s="357"/>
      <c r="DP149" s="357"/>
      <c r="DQ149" s="357"/>
      <c r="DR149" s="357"/>
      <c r="DS149" s="357"/>
      <c r="DT149" s="357"/>
      <c r="DU149" s="357"/>
      <c r="DV149" s="357"/>
      <c r="DW149" s="357"/>
      <c r="DX149" s="357"/>
      <c r="DY149" s="357"/>
      <c r="DZ149" s="357"/>
      <c r="EA149" s="357"/>
      <c r="EB149" s="357"/>
      <c r="EC149" s="357"/>
      <c r="ED149" s="357"/>
    </row>
    <row r="150" spans="1:134" s="331" customFormat="1" ht="16" thickBot="1" x14ac:dyDescent="0.4">
      <c r="A150" s="621" t="s">
        <v>101</v>
      </c>
      <c r="B150" s="622"/>
      <c r="C150" s="622"/>
      <c r="D150" s="622"/>
      <c r="E150" s="622"/>
      <c r="F150" s="622"/>
      <c r="G150" s="622"/>
      <c r="H150" s="622"/>
      <c r="I150" s="622"/>
      <c r="J150" s="239">
        <f xml:space="preserve"> SUM(J148, J141, J127, J121, H114)</f>
        <v>0</v>
      </c>
      <c r="K150" s="211">
        <f xml:space="preserve"> SUM(K148, K141, K127, K121, K114)</f>
        <v>0</v>
      </c>
      <c r="L150" s="239">
        <f xml:space="preserve"> SUM(L141, L127, L121, L114)</f>
        <v>0</v>
      </c>
      <c r="M150" s="240">
        <f>SUM(J150:L150)</f>
        <v>0</v>
      </c>
      <c r="N150" s="246"/>
      <c r="P150" s="589" t="s">
        <v>101</v>
      </c>
      <c r="Q150" s="590"/>
      <c r="R150" s="590"/>
      <c r="S150" s="590"/>
      <c r="T150" s="590"/>
      <c r="U150" s="590"/>
      <c r="V150" s="590"/>
      <c r="W150" s="590"/>
      <c r="X150" s="590"/>
      <c r="Y150" s="201">
        <f t="shared" si="129"/>
        <v>0</v>
      </c>
      <c r="Z150" s="303">
        <f xml:space="preserve"> SUM(Z148, Z141, Z127, Z121, X114)</f>
        <v>0</v>
      </c>
      <c r="AA150" s="212">
        <f xml:space="preserve"> SUM(AA148, AA141, AA127, AA121, AA114)</f>
        <v>0</v>
      </c>
      <c r="AB150" s="303">
        <f xml:space="preserve"> SUM(AB141, AB127, AB121, AB114)</f>
        <v>0</v>
      </c>
      <c r="AC150" s="297">
        <f>SUM(Z150:AB150)</f>
        <v>0</v>
      </c>
      <c r="AD150" s="298">
        <f t="shared" ref="AD150" si="133">M150-AC150</f>
        <v>0</v>
      </c>
      <c r="AE150" s="246"/>
      <c r="AG150" s="564" t="s">
        <v>101</v>
      </c>
      <c r="AH150" s="565"/>
      <c r="AI150" s="565"/>
      <c r="AJ150" s="565"/>
      <c r="AK150" s="565"/>
      <c r="AL150" s="565"/>
      <c r="AM150" s="565"/>
      <c r="AN150" s="565"/>
      <c r="AO150" s="565"/>
      <c r="AP150" s="206">
        <f t="shared" si="132"/>
        <v>0</v>
      </c>
      <c r="AQ150" s="288">
        <f xml:space="preserve"> SUM(AQ148, AQ141, AQ127, AQ121, AO114)</f>
        <v>0</v>
      </c>
      <c r="AR150" s="213">
        <f xml:space="preserve"> SUM(AR148, AR141, AR127, AR121, AR114)</f>
        <v>0</v>
      </c>
      <c r="AS150" s="288">
        <f xml:space="preserve"> SUM(AS141, AS127, AS121, AS114)</f>
        <v>0</v>
      </c>
      <c r="AT150" s="279">
        <f>SUM(AQ150:AS150)</f>
        <v>0</v>
      </c>
      <c r="AU150" s="280">
        <f>IF($S$153&lt;&gt;0, AC150+AP150-AT150, M150+AP150-AT150)</f>
        <v>0</v>
      </c>
    </row>
    <row r="151" spans="1:134" x14ac:dyDescent="0.35">
      <c r="F151" s="357"/>
      <c r="G151" s="357"/>
      <c r="N151" s="223"/>
    </row>
    <row r="152" spans="1:134" ht="16" thickBot="1" x14ac:dyDescent="0.4">
      <c r="F152" s="357"/>
      <c r="G152" s="357"/>
      <c r="P152" s="270"/>
      <c r="Q152" s="270"/>
      <c r="R152" s="270"/>
      <c r="S152" s="270"/>
      <c r="T152" s="270"/>
      <c r="U152" s="270"/>
      <c r="V152" s="270"/>
      <c r="AK152" s="270"/>
      <c r="AL152" s="270"/>
    </row>
    <row r="153" spans="1:134" x14ac:dyDescent="0.35">
      <c r="B153" s="576" t="s">
        <v>125</v>
      </c>
      <c r="C153" s="577"/>
      <c r="D153" s="264">
        <f>J150</f>
        <v>0</v>
      </c>
      <c r="F153" s="357"/>
      <c r="G153" s="357"/>
      <c r="O153" s="309"/>
      <c r="P153" s="583" t="s">
        <v>103</v>
      </c>
      <c r="Q153" s="584"/>
      <c r="R153" s="584"/>
      <c r="S153" s="202">
        <f>Z150</f>
        <v>0</v>
      </c>
      <c r="T153" s="584" t="s">
        <v>104</v>
      </c>
      <c r="U153" s="584"/>
      <c r="V153" s="160">
        <f>D153-S153</f>
        <v>0</v>
      </c>
      <c r="W153" s="430"/>
      <c r="X153" s="601"/>
      <c r="Y153" s="601"/>
      <c r="Z153" s="430"/>
      <c r="AA153" s="430"/>
      <c r="AF153" s="309"/>
      <c r="AG153" s="547" t="s">
        <v>191</v>
      </c>
      <c r="AH153" s="548"/>
      <c r="AI153" s="637">
        <f>AQ150</f>
        <v>0</v>
      </c>
      <c r="AJ153" s="637"/>
      <c r="AK153" s="554" t="s">
        <v>196</v>
      </c>
      <c r="AL153" s="554"/>
      <c r="AM153" s="287">
        <f>IF($S$73&lt;&gt;0, S153+'Year 1'!AM173-AI153, D153+'Year 1'!AM173-AI153)</f>
        <v>0</v>
      </c>
      <c r="AO153" s="315" t="s">
        <v>89</v>
      </c>
      <c r="AP153" s="556"/>
      <c r="AQ153" s="556"/>
      <c r="AR153" s="556" t="s">
        <v>90</v>
      </c>
      <c r="AS153" s="612"/>
    </row>
    <row r="154" spans="1:134" x14ac:dyDescent="0.35">
      <c r="B154" s="535" t="s">
        <v>184</v>
      </c>
      <c r="C154" s="536"/>
      <c r="D154" s="390">
        <f>K150</f>
        <v>0</v>
      </c>
      <c r="F154" s="357"/>
      <c r="G154" s="357"/>
      <c r="O154" s="309"/>
      <c r="P154" s="585" t="s">
        <v>172</v>
      </c>
      <c r="Q154" s="586"/>
      <c r="R154" s="586"/>
      <c r="S154" s="393">
        <f>AA150</f>
        <v>0</v>
      </c>
      <c r="T154" s="586" t="s">
        <v>105</v>
      </c>
      <c r="U154" s="586"/>
      <c r="V154" s="161">
        <f>D154-S154</f>
        <v>0</v>
      </c>
      <c r="W154" s="430"/>
      <c r="X154" s="604"/>
      <c r="Y154" s="604"/>
      <c r="Z154" s="604"/>
      <c r="AA154" s="604"/>
      <c r="AF154" s="309"/>
      <c r="AG154" s="549" t="s">
        <v>192</v>
      </c>
      <c r="AH154" s="550"/>
      <c r="AI154" s="639">
        <f>AR150</f>
        <v>0</v>
      </c>
      <c r="AJ154" s="606"/>
      <c r="AK154" s="550" t="s">
        <v>197</v>
      </c>
      <c r="AL154" s="550"/>
      <c r="AM154" s="278">
        <f>IF($S$73&lt;&gt;0, S154+'Year 1'!AM174-AI154, D154+'Year 1'!AM174-AI154)</f>
        <v>0</v>
      </c>
      <c r="AO154" s="314" t="s">
        <v>91</v>
      </c>
      <c r="AP154" s="532"/>
      <c r="AQ154" s="532"/>
      <c r="AR154" s="532"/>
      <c r="AS154" s="562"/>
    </row>
    <row r="155" spans="1:134" ht="16" thickBot="1" x14ac:dyDescent="0.4">
      <c r="B155" s="535" t="s">
        <v>133</v>
      </c>
      <c r="C155" s="536"/>
      <c r="D155" s="265">
        <f>L150</f>
        <v>0</v>
      </c>
      <c r="F155" s="357"/>
      <c r="G155" s="357"/>
      <c r="O155" s="309"/>
      <c r="P155" s="585" t="s">
        <v>113</v>
      </c>
      <c r="Q155" s="586"/>
      <c r="R155" s="586"/>
      <c r="S155" s="189">
        <f>AB150</f>
        <v>0</v>
      </c>
      <c r="T155" s="586" t="s">
        <v>106</v>
      </c>
      <c r="U155" s="586"/>
      <c r="V155" s="161">
        <f>D155-S155</f>
        <v>0</v>
      </c>
      <c r="W155" s="430"/>
      <c r="X155" s="601"/>
      <c r="Y155" s="601"/>
      <c r="Z155" s="430"/>
      <c r="AA155" s="430"/>
      <c r="AF155" s="309"/>
      <c r="AG155" s="549" t="s">
        <v>193</v>
      </c>
      <c r="AH155" s="550"/>
      <c r="AI155" s="606">
        <f>AS150</f>
        <v>0</v>
      </c>
      <c r="AJ155" s="606"/>
      <c r="AK155" s="550" t="s">
        <v>198</v>
      </c>
      <c r="AL155" s="550"/>
      <c r="AM155" s="278">
        <f>IF($S$73&lt;&gt;0, S155+'Year 1'!AM175-AI155, D155+'Year 1'!AM175-AI155)</f>
        <v>0</v>
      </c>
      <c r="AO155" s="318" t="s">
        <v>92</v>
      </c>
      <c r="AP155" s="557"/>
      <c r="AQ155" s="557"/>
      <c r="AR155" s="557" t="s">
        <v>90</v>
      </c>
      <c r="AS155" s="613"/>
    </row>
    <row r="156" spans="1:134" ht="16" thickBot="1" x14ac:dyDescent="0.4">
      <c r="B156" s="535" t="s">
        <v>126</v>
      </c>
      <c r="C156" s="536"/>
      <c r="D156" s="390">
        <f>K150+L150</f>
        <v>0</v>
      </c>
      <c r="F156" s="357"/>
      <c r="G156" s="357"/>
      <c r="O156" s="309"/>
      <c r="P156" s="585" t="s">
        <v>109</v>
      </c>
      <c r="Q156" s="586"/>
      <c r="R156" s="586"/>
      <c r="S156" s="393">
        <f>SUM(S154:S155)</f>
        <v>0</v>
      </c>
      <c r="T156" s="586" t="s">
        <v>107</v>
      </c>
      <c r="U156" s="586"/>
      <c r="V156" s="161">
        <f>D156-S156</f>
        <v>0</v>
      </c>
      <c r="W156" s="431"/>
      <c r="X156" s="431"/>
      <c r="Y156" s="431"/>
      <c r="Z156" s="431"/>
      <c r="AA156" s="431"/>
      <c r="AF156" s="309"/>
      <c r="AG156" s="549" t="s">
        <v>194</v>
      </c>
      <c r="AH156" s="550"/>
      <c r="AI156" s="639">
        <f>SUM(AI154:AI155)</f>
        <v>0</v>
      </c>
      <c r="AJ156" s="606"/>
      <c r="AK156" s="550" t="s">
        <v>200</v>
      </c>
      <c r="AL156" s="550"/>
      <c r="AM156" s="278">
        <f>IF($S$73&lt;&gt;0, S156+'Year 1'!AM176-AI156, D156+'Year 1'!AM176-AI156)</f>
        <v>0</v>
      </c>
      <c r="AO156" s="431"/>
      <c r="AP156" s="431"/>
      <c r="AQ156" s="431"/>
      <c r="AR156" s="431"/>
      <c r="AS156" s="431"/>
    </row>
    <row r="157" spans="1:134" ht="16" thickBot="1" x14ac:dyDescent="0.4">
      <c r="B157" s="535" t="s">
        <v>185</v>
      </c>
      <c r="C157" s="536"/>
      <c r="D157" s="265">
        <f>M150</f>
        <v>0</v>
      </c>
      <c r="F157" s="357"/>
      <c r="G157" s="357"/>
      <c r="O157" s="309"/>
      <c r="P157" s="585" t="s">
        <v>173</v>
      </c>
      <c r="Q157" s="586"/>
      <c r="R157" s="586"/>
      <c r="S157" s="189">
        <f>AC150</f>
        <v>0</v>
      </c>
      <c r="T157" s="580" t="s">
        <v>108</v>
      </c>
      <c r="U157" s="580"/>
      <c r="V157" s="196">
        <f>D157-S157</f>
        <v>0</v>
      </c>
      <c r="W157" s="602"/>
      <c r="X157" s="602"/>
      <c r="Y157" s="604"/>
      <c r="Z157" s="604"/>
      <c r="AA157" s="604"/>
      <c r="AB157" s="358"/>
      <c r="AC157" s="358"/>
      <c r="AD157" s="358"/>
      <c r="AF157" s="309"/>
      <c r="AG157" s="549" t="s">
        <v>201</v>
      </c>
      <c r="AH157" s="550"/>
      <c r="AI157" s="606">
        <f>AT150</f>
        <v>0</v>
      </c>
      <c r="AJ157" s="606"/>
      <c r="AK157" s="551" t="s">
        <v>202</v>
      </c>
      <c r="AL157" s="551"/>
      <c r="AM157" s="276">
        <f>IF($S$73&lt;&gt;0, S157+'Year 1'!AM177-AI157, D157+'Year 1'!AM177-AI157)</f>
        <v>0</v>
      </c>
      <c r="AO157" s="428" t="s">
        <v>93</v>
      </c>
      <c r="AP157" s="429"/>
      <c r="AQ157" s="630"/>
      <c r="AR157" s="630"/>
      <c r="AS157" s="631"/>
      <c r="AT157" s="358"/>
      <c r="AU157" s="358"/>
    </row>
    <row r="158" spans="1:134" x14ac:dyDescent="0.35">
      <c r="B158" s="535" t="s">
        <v>174</v>
      </c>
      <c r="C158" s="536"/>
      <c r="D158" s="324" t="e">
        <f>L150/K150</f>
        <v>#DIV/0!</v>
      </c>
      <c r="F158" s="357"/>
      <c r="G158" s="357"/>
      <c r="O158" s="309"/>
      <c r="P158" s="585" t="s">
        <v>174</v>
      </c>
      <c r="Q158" s="586"/>
      <c r="R158" s="586"/>
      <c r="S158" s="203" t="e">
        <f>S155/S154</f>
        <v>#DIV/0!</v>
      </c>
      <c r="T158" s="349"/>
      <c r="U158" s="188"/>
      <c r="V158" s="190"/>
      <c r="W158" s="358"/>
      <c r="X158" s="358"/>
      <c r="Y158" s="358"/>
      <c r="Z158" s="358"/>
      <c r="AA158" s="358"/>
      <c r="AF158" s="309"/>
      <c r="AG158" s="624" t="s">
        <v>208</v>
      </c>
      <c r="AH158" s="617"/>
      <c r="AI158" s="607" t="e">
        <f>AQ148/AQ150</f>
        <v>#DIV/0!</v>
      </c>
      <c r="AJ158" s="608"/>
      <c r="AO158" s="358"/>
      <c r="AP158" s="358"/>
      <c r="AQ158" s="358"/>
      <c r="AR158" s="358"/>
      <c r="AS158" s="358"/>
    </row>
    <row r="159" spans="1:134" ht="16" thickBot="1" x14ac:dyDescent="0.4">
      <c r="B159" s="537" t="s">
        <v>144</v>
      </c>
      <c r="C159" s="538"/>
      <c r="D159" s="266" t="e">
        <f>D162 &amp; D163 &amp; D164</f>
        <v>#DIV/0!</v>
      </c>
      <c r="F159" s="357"/>
      <c r="G159" s="357"/>
      <c r="O159" s="309"/>
      <c r="P159" s="638" t="s">
        <v>144</v>
      </c>
      <c r="Q159" s="580"/>
      <c r="R159" s="580"/>
      <c r="S159" s="204" t="e">
        <f>S162 &amp; S163 &amp; S164</f>
        <v>#DIV/0!</v>
      </c>
      <c r="T159" s="188"/>
      <c r="U159" s="188"/>
      <c r="V159" s="190"/>
      <c r="AF159" s="309"/>
      <c r="AG159" s="625" t="s">
        <v>209</v>
      </c>
      <c r="AH159" s="626"/>
      <c r="AI159" s="627" t="e">
        <f>AR148/(AR150+AS150)</f>
        <v>#DIV/0!</v>
      </c>
      <c r="AJ159" s="628"/>
    </row>
    <row r="160" spans="1:134" x14ac:dyDescent="0.35">
      <c r="F160" s="357"/>
      <c r="G160" s="357"/>
      <c r="S160" s="166"/>
      <c r="AG160" s="166"/>
      <c r="AH160" s="166"/>
      <c r="AI160" s="166"/>
      <c r="AJ160" s="166"/>
    </row>
    <row r="161" spans="1:47" x14ac:dyDescent="0.35">
      <c r="F161" s="357"/>
      <c r="G161" s="357"/>
    </row>
    <row r="162" spans="1:47" x14ac:dyDescent="0.35">
      <c r="D162" s="357" t="e">
        <f>D153/D153</f>
        <v>#DIV/0!</v>
      </c>
      <c r="F162" s="357"/>
      <c r="G162" s="357"/>
      <c r="S162" s="357" t="e">
        <f>S153/S153</f>
        <v>#DIV/0!</v>
      </c>
    </row>
    <row r="163" spans="1:47" x14ac:dyDescent="0.35">
      <c r="D163" s="357" t="s">
        <v>145</v>
      </c>
      <c r="F163" s="357"/>
      <c r="G163" s="357"/>
      <c r="S163" s="357" t="s">
        <v>145</v>
      </c>
    </row>
    <row r="164" spans="1:47" x14ac:dyDescent="0.35">
      <c r="D164" s="225" t="e">
        <f>D156/D153</f>
        <v>#DIV/0!</v>
      </c>
      <c r="F164" s="357"/>
      <c r="G164" s="357"/>
      <c r="S164" s="225" t="e">
        <f>S156/S153</f>
        <v>#DIV/0!</v>
      </c>
    </row>
    <row r="165" spans="1:47" x14ac:dyDescent="0.35">
      <c r="F165" s="357"/>
      <c r="G165" s="357"/>
    </row>
    <row r="166" spans="1:47" ht="16" thickBot="1" x14ac:dyDescent="0.4">
      <c r="F166" s="357"/>
      <c r="G166" s="357"/>
    </row>
    <row r="167" spans="1:47" s="242" customFormat="1" x14ac:dyDescent="0.35">
      <c r="A167" s="519" t="s">
        <v>97</v>
      </c>
      <c r="B167" s="520"/>
      <c r="C167" s="520"/>
      <c r="D167" s="520"/>
      <c r="E167" s="520"/>
      <c r="F167" s="520"/>
      <c r="G167" s="520"/>
      <c r="H167" s="520"/>
      <c r="I167" s="520"/>
      <c r="J167" s="520"/>
      <c r="K167" s="520"/>
      <c r="L167" s="520"/>
      <c r="M167" s="521"/>
      <c r="N167" s="413"/>
      <c r="P167" s="573" t="s">
        <v>258</v>
      </c>
      <c r="Q167" s="574"/>
      <c r="R167" s="574"/>
      <c r="S167" s="574"/>
      <c r="T167" s="574"/>
      <c r="U167" s="574"/>
      <c r="V167" s="574"/>
      <c r="W167" s="574"/>
      <c r="X167" s="574"/>
      <c r="Y167" s="574"/>
      <c r="Z167" s="574"/>
      <c r="AA167" s="574"/>
      <c r="AB167" s="574"/>
      <c r="AC167" s="574"/>
      <c r="AD167" s="575"/>
      <c r="AG167" s="614" t="s">
        <v>270</v>
      </c>
      <c r="AH167" s="615"/>
      <c r="AI167" s="615"/>
      <c r="AJ167" s="615"/>
      <c r="AK167" s="615"/>
      <c r="AL167" s="615"/>
      <c r="AM167" s="615"/>
      <c r="AN167" s="615"/>
      <c r="AO167" s="615"/>
      <c r="AP167" s="615"/>
      <c r="AQ167" s="615"/>
      <c r="AR167" s="615"/>
      <c r="AS167" s="615"/>
      <c r="AT167" s="615"/>
      <c r="AU167" s="616"/>
    </row>
    <row r="168" spans="1:47" s="242" customFormat="1" x14ac:dyDescent="0.35">
      <c r="A168" s="522" t="s">
        <v>6</v>
      </c>
      <c r="B168" s="496"/>
      <c r="C168" s="496"/>
      <c r="D168" s="496"/>
      <c r="E168" s="496"/>
      <c r="F168" s="496"/>
      <c r="G168" s="496"/>
      <c r="H168" s="496"/>
      <c r="I168" s="496"/>
      <c r="J168" s="496"/>
      <c r="K168" s="496"/>
      <c r="L168" s="496"/>
      <c r="M168" s="523"/>
      <c r="N168" s="413"/>
      <c r="P168" s="522" t="s">
        <v>128</v>
      </c>
      <c r="Q168" s="496"/>
      <c r="R168" s="496"/>
      <c r="S168" s="496"/>
      <c r="T168" s="496"/>
      <c r="U168" s="496"/>
      <c r="V168" s="496"/>
      <c r="W168" s="496"/>
      <c r="X168" s="496"/>
      <c r="Y168" s="496"/>
      <c r="Z168" s="496"/>
      <c r="AA168" s="496"/>
      <c r="AB168" s="496"/>
      <c r="AC168" s="496"/>
      <c r="AD168" s="523"/>
      <c r="AG168" s="522" t="s">
        <v>270</v>
      </c>
      <c r="AH168" s="496"/>
      <c r="AI168" s="496"/>
      <c r="AJ168" s="496"/>
      <c r="AK168" s="496"/>
      <c r="AL168" s="496"/>
      <c r="AM168" s="496"/>
      <c r="AN168" s="496"/>
      <c r="AO168" s="496"/>
      <c r="AP168" s="496"/>
      <c r="AQ168" s="496"/>
      <c r="AR168" s="496"/>
      <c r="AS168" s="496"/>
      <c r="AT168" s="496"/>
      <c r="AU168" s="523"/>
    </row>
    <row r="169" spans="1:47" s="165" customFormat="1" x14ac:dyDescent="0.35">
      <c r="A169" s="495" t="s">
        <v>228</v>
      </c>
      <c r="B169" s="491"/>
      <c r="C169" s="525"/>
      <c r="D169" s="525"/>
      <c r="E169" s="525"/>
      <c r="F169" s="525"/>
      <c r="G169" s="409" t="s">
        <v>229</v>
      </c>
      <c r="H169" s="525"/>
      <c r="I169" s="525"/>
      <c r="J169" s="525"/>
      <c r="K169" s="525"/>
      <c r="L169" s="525"/>
      <c r="M169" s="526"/>
      <c r="N169" s="432"/>
      <c r="P169" s="495" t="s">
        <v>228</v>
      </c>
      <c r="Q169" s="491"/>
      <c r="R169" s="525"/>
      <c r="S169" s="525"/>
      <c r="T169" s="525"/>
      <c r="U169" s="525"/>
      <c r="V169" s="525"/>
      <c r="W169" s="409" t="s">
        <v>229</v>
      </c>
      <c r="X169" s="525"/>
      <c r="Y169" s="525"/>
      <c r="Z169" s="525"/>
      <c r="AA169" s="525"/>
      <c r="AB169" s="525"/>
      <c r="AC169" s="525"/>
      <c r="AD169" s="526"/>
      <c r="AG169" s="495" t="s">
        <v>228</v>
      </c>
      <c r="AH169" s="491"/>
      <c r="AI169" s="525"/>
      <c r="AJ169" s="525"/>
      <c r="AK169" s="525"/>
      <c r="AL169" s="525"/>
      <c r="AM169" s="525"/>
      <c r="AN169" s="409" t="s">
        <v>229</v>
      </c>
      <c r="AO169" s="525"/>
      <c r="AP169" s="525"/>
      <c r="AQ169" s="525"/>
      <c r="AR169" s="525"/>
      <c r="AS169" s="525"/>
      <c r="AT169" s="525"/>
      <c r="AU169" s="526"/>
    </row>
    <row r="170" spans="1:47" x14ac:dyDescent="0.35">
      <c r="A170" s="522" t="s">
        <v>0</v>
      </c>
      <c r="B170" s="496"/>
      <c r="C170" s="512"/>
      <c r="D170" s="512"/>
      <c r="E170" s="512"/>
      <c r="F170" s="512"/>
      <c r="G170" s="512"/>
      <c r="H170" s="512"/>
      <c r="I170" s="512"/>
      <c r="J170" s="512"/>
      <c r="K170" s="512"/>
      <c r="L170" s="512"/>
      <c r="M170" s="527"/>
      <c r="P170" s="522" t="s">
        <v>0</v>
      </c>
      <c r="Q170" s="496"/>
      <c r="R170" s="617"/>
      <c r="S170" s="617"/>
      <c r="T170" s="617"/>
      <c r="U170" s="617"/>
      <c r="V170" s="617"/>
      <c r="W170" s="617"/>
      <c r="X170" s="617"/>
      <c r="Y170" s="617"/>
      <c r="Z170" s="617"/>
      <c r="AA170" s="617"/>
      <c r="AB170" s="617"/>
      <c r="AC170" s="617"/>
      <c r="AD170" s="618"/>
      <c r="AG170" s="522" t="s">
        <v>0</v>
      </c>
      <c r="AH170" s="496"/>
      <c r="AI170" s="617"/>
      <c r="AJ170" s="617"/>
      <c r="AK170" s="617"/>
      <c r="AL170" s="617"/>
      <c r="AM170" s="617"/>
      <c r="AN170" s="617"/>
      <c r="AO170" s="617"/>
      <c r="AP170" s="617"/>
      <c r="AQ170" s="617"/>
      <c r="AR170" s="617"/>
      <c r="AS170" s="617"/>
      <c r="AT170" s="617"/>
      <c r="AU170" s="618"/>
    </row>
    <row r="171" spans="1:47" x14ac:dyDescent="0.35">
      <c r="A171" s="522" t="s">
        <v>96</v>
      </c>
      <c r="B171" s="496"/>
      <c r="C171" s="512"/>
      <c r="D171" s="512"/>
      <c r="E171" s="512"/>
      <c r="F171" s="512"/>
      <c r="G171" s="512"/>
      <c r="H171" s="512"/>
      <c r="I171" s="512"/>
      <c r="J171" s="512"/>
      <c r="K171" s="512"/>
      <c r="L171" s="512"/>
      <c r="M171" s="527"/>
      <c r="P171" s="522" t="s">
        <v>96</v>
      </c>
      <c r="Q171" s="496"/>
      <c r="R171" s="617"/>
      <c r="S171" s="617"/>
      <c r="T171" s="617"/>
      <c r="U171" s="617"/>
      <c r="V171" s="617"/>
      <c r="W171" s="617"/>
      <c r="X171" s="617"/>
      <c r="Y171" s="617"/>
      <c r="Z171" s="617"/>
      <c r="AA171" s="617"/>
      <c r="AB171" s="617"/>
      <c r="AC171" s="617"/>
      <c r="AD171" s="618"/>
      <c r="AG171" s="522" t="s">
        <v>96</v>
      </c>
      <c r="AH171" s="496"/>
      <c r="AI171" s="617"/>
      <c r="AJ171" s="617"/>
      <c r="AK171" s="617"/>
      <c r="AL171" s="617"/>
      <c r="AM171" s="617"/>
      <c r="AN171" s="617"/>
      <c r="AO171" s="617"/>
      <c r="AP171" s="617"/>
      <c r="AQ171" s="617"/>
      <c r="AR171" s="617"/>
      <c r="AS171" s="617"/>
      <c r="AT171" s="617"/>
      <c r="AU171" s="618"/>
    </row>
    <row r="172" spans="1:47" ht="16" thickBot="1" x14ac:dyDescent="0.4">
      <c r="A172" s="540" t="s">
        <v>2</v>
      </c>
      <c r="B172" s="541"/>
      <c r="C172" s="528"/>
      <c r="D172" s="528"/>
      <c r="E172" s="528"/>
      <c r="F172" s="528"/>
      <c r="G172" s="528"/>
      <c r="H172" s="528"/>
      <c r="I172" s="528"/>
      <c r="J172" s="528"/>
      <c r="K172" s="528"/>
      <c r="L172" s="528"/>
      <c r="M172" s="529"/>
      <c r="P172" s="540" t="s">
        <v>2</v>
      </c>
      <c r="Q172" s="541"/>
      <c r="R172" s="494"/>
      <c r="S172" s="494"/>
      <c r="T172" s="494"/>
      <c r="U172" s="494"/>
      <c r="V172" s="494"/>
      <c r="W172" s="494"/>
      <c r="X172" s="494"/>
      <c r="Y172" s="494"/>
      <c r="Z172" s="494"/>
      <c r="AA172" s="494"/>
      <c r="AB172" s="494"/>
      <c r="AC172" s="494"/>
      <c r="AD172" s="619"/>
      <c r="AG172" s="540" t="s">
        <v>2</v>
      </c>
      <c r="AH172" s="541"/>
      <c r="AI172" s="494"/>
      <c r="AJ172" s="494"/>
      <c r="AK172" s="494"/>
      <c r="AL172" s="494"/>
      <c r="AM172" s="494"/>
      <c r="AN172" s="494"/>
      <c r="AO172" s="494"/>
      <c r="AP172" s="494"/>
      <c r="AQ172" s="494"/>
      <c r="AR172" s="494"/>
      <c r="AS172" s="494"/>
      <c r="AT172" s="494"/>
      <c r="AU172" s="619"/>
    </row>
    <row r="173" spans="1:47" ht="16" thickBot="1" x14ac:dyDescent="0.4">
      <c r="F173" s="357"/>
      <c r="G173" s="357"/>
    </row>
    <row r="174" spans="1:47" s="242" customFormat="1" x14ac:dyDescent="0.35">
      <c r="A174" s="502" t="s">
        <v>84</v>
      </c>
      <c r="B174" s="503"/>
      <c r="C174" s="503"/>
      <c r="D174" s="503"/>
      <c r="E174" s="503"/>
      <c r="F174" s="503"/>
      <c r="G174" s="503"/>
      <c r="H174" s="503"/>
      <c r="I174" s="503"/>
      <c r="J174" s="503"/>
      <c r="K174" s="503"/>
      <c r="L174" s="503"/>
      <c r="M174" s="518"/>
      <c r="N174" s="413"/>
      <c r="P174" s="502" t="s">
        <v>84</v>
      </c>
      <c r="Q174" s="503"/>
      <c r="R174" s="503"/>
      <c r="S174" s="503"/>
      <c r="T174" s="503"/>
      <c r="U174" s="503"/>
      <c r="V174" s="503"/>
      <c r="W174" s="503"/>
      <c r="X174" s="503"/>
      <c r="Y174" s="503"/>
      <c r="Z174" s="503"/>
      <c r="AA174" s="503"/>
      <c r="AB174" s="503"/>
      <c r="AC174" s="503"/>
      <c r="AD174" s="518"/>
      <c r="AE174" s="413"/>
      <c r="AG174" s="502" t="s">
        <v>84</v>
      </c>
      <c r="AH174" s="503"/>
      <c r="AI174" s="503"/>
      <c r="AJ174" s="503"/>
      <c r="AK174" s="503"/>
      <c r="AL174" s="503"/>
      <c r="AM174" s="503"/>
      <c r="AN174" s="503"/>
      <c r="AO174" s="503"/>
      <c r="AP174" s="503"/>
      <c r="AQ174" s="503"/>
      <c r="AR174" s="503"/>
      <c r="AS174" s="503"/>
      <c r="AT174" s="503"/>
      <c r="AU174" s="518"/>
    </row>
    <row r="175" spans="1:47" s="242" customFormat="1" x14ac:dyDescent="0.35">
      <c r="A175" s="419"/>
      <c r="B175" s="412" t="s">
        <v>85</v>
      </c>
      <c r="C175" s="496" t="s">
        <v>13</v>
      </c>
      <c r="D175" s="496"/>
      <c r="E175" s="424" t="s">
        <v>14</v>
      </c>
      <c r="F175" s="412" t="s">
        <v>171</v>
      </c>
      <c r="G175" s="412" t="s">
        <v>68</v>
      </c>
      <c r="H175" s="422" t="s">
        <v>151</v>
      </c>
      <c r="I175" s="412" t="s">
        <v>80</v>
      </c>
      <c r="J175" s="412" t="s">
        <v>81</v>
      </c>
      <c r="K175" s="422" t="s">
        <v>82</v>
      </c>
      <c r="L175" s="412" t="s">
        <v>150</v>
      </c>
      <c r="M175" s="259" t="s">
        <v>18</v>
      </c>
      <c r="N175" s="413"/>
      <c r="P175" s="419"/>
      <c r="Q175" s="412" t="s">
        <v>85</v>
      </c>
      <c r="R175" s="496" t="s">
        <v>13</v>
      </c>
      <c r="S175" s="496"/>
      <c r="T175" s="424" t="s">
        <v>14</v>
      </c>
      <c r="U175" s="260" t="s">
        <v>111</v>
      </c>
      <c r="V175" s="424" t="s">
        <v>171</v>
      </c>
      <c r="W175" s="424" t="s">
        <v>68</v>
      </c>
      <c r="X175" s="260" t="s">
        <v>151</v>
      </c>
      <c r="Y175" s="424" t="s">
        <v>80</v>
      </c>
      <c r="Z175" s="424" t="s">
        <v>81</v>
      </c>
      <c r="AA175" s="260" t="s">
        <v>82</v>
      </c>
      <c r="AB175" s="424" t="s">
        <v>150</v>
      </c>
      <c r="AC175" s="260" t="s">
        <v>18</v>
      </c>
      <c r="AD175" s="267" t="s">
        <v>114</v>
      </c>
      <c r="AE175" s="413"/>
      <c r="AG175" s="419"/>
      <c r="AH175" s="412" t="s">
        <v>85</v>
      </c>
      <c r="AI175" s="496" t="s">
        <v>13</v>
      </c>
      <c r="AJ175" s="496"/>
      <c r="AK175" s="424" t="s">
        <v>14</v>
      </c>
      <c r="AL175" s="260" t="s">
        <v>111</v>
      </c>
      <c r="AM175" s="424" t="s">
        <v>171</v>
      </c>
      <c r="AN175" s="424" t="s">
        <v>68</v>
      </c>
      <c r="AO175" s="260" t="s">
        <v>151</v>
      </c>
      <c r="AP175" s="424" t="s">
        <v>80</v>
      </c>
      <c r="AQ175" s="424" t="s">
        <v>81</v>
      </c>
      <c r="AR175" s="260" t="s">
        <v>82</v>
      </c>
      <c r="AS175" s="424" t="s">
        <v>150</v>
      </c>
      <c r="AT175" s="260" t="s">
        <v>213</v>
      </c>
      <c r="AU175" s="267" t="s">
        <v>260</v>
      </c>
    </row>
    <row r="176" spans="1:47" x14ac:dyDescent="0.35">
      <c r="A176" s="415">
        <v>1</v>
      </c>
      <c r="B176" s="420"/>
      <c r="C176" s="491"/>
      <c r="D176" s="491"/>
      <c r="E176" s="423"/>
      <c r="F176" s="234">
        <v>0</v>
      </c>
      <c r="G176" s="234">
        <v>0</v>
      </c>
      <c r="H176" s="235">
        <f>SUM(F176:G176)</f>
        <v>0</v>
      </c>
      <c r="I176" s="234">
        <v>0</v>
      </c>
      <c r="J176" s="234">
        <v>0</v>
      </c>
      <c r="K176" s="235">
        <f>SUM(I176:J176)</f>
        <v>0</v>
      </c>
      <c r="L176" s="234">
        <v>0</v>
      </c>
      <c r="M176" s="236">
        <f>SUM(H176, K176, L176)</f>
        <v>0</v>
      </c>
      <c r="N176" s="222"/>
      <c r="P176" s="415">
        <v>1</v>
      </c>
      <c r="Q176" s="420"/>
      <c r="R176" s="491"/>
      <c r="S176" s="491"/>
      <c r="T176" s="409"/>
      <c r="U176" s="162">
        <f>AU96</f>
        <v>0</v>
      </c>
      <c r="V176" s="234">
        <v>0</v>
      </c>
      <c r="W176" s="234">
        <v>0</v>
      </c>
      <c r="X176" s="295">
        <f>SUM(V176:W176)</f>
        <v>0</v>
      </c>
      <c r="Y176" s="234">
        <v>0</v>
      </c>
      <c r="Z176" s="234">
        <v>0</v>
      </c>
      <c r="AA176" s="295">
        <f>SUM(Y176:Z176)</f>
        <v>0</v>
      </c>
      <c r="AB176" s="234">
        <v>0</v>
      </c>
      <c r="AC176" s="295">
        <f>SUM(X176, AA176, AB176)</f>
        <v>0</v>
      </c>
      <c r="AD176" s="296">
        <f>M176-AC176</f>
        <v>0</v>
      </c>
      <c r="AE176" s="222"/>
      <c r="AG176" s="415">
        <v>1</v>
      </c>
      <c r="AH176" s="420"/>
      <c r="AI176" s="491"/>
      <c r="AJ176" s="491"/>
      <c r="AK176" s="409"/>
      <c r="AL176" s="307">
        <f>AU96</f>
        <v>0</v>
      </c>
      <c r="AM176" s="234">
        <v>0</v>
      </c>
      <c r="AN176" s="234">
        <v>0</v>
      </c>
      <c r="AO176" s="277">
        <f>SUM(AM176:AN176)</f>
        <v>0</v>
      </c>
      <c r="AP176" s="234">
        <v>0</v>
      </c>
      <c r="AQ176" s="234">
        <v>0</v>
      </c>
      <c r="AR176" s="277">
        <f>SUM(AP176:AQ176)</f>
        <v>0</v>
      </c>
      <c r="AS176" s="234">
        <v>0</v>
      </c>
      <c r="AT176" s="277">
        <f>SUM(AO176, AR176, AS176)</f>
        <v>0</v>
      </c>
      <c r="AU176" s="278">
        <f>IF($S$233&lt;&gt;0, AC176+AL176-AT176, M176+AL176-AT176)</f>
        <v>0</v>
      </c>
    </row>
    <row r="177" spans="1:48" x14ac:dyDescent="0.35">
      <c r="A177" s="415">
        <v>2</v>
      </c>
      <c r="B177" s="420"/>
      <c r="C177" s="491"/>
      <c r="D177" s="491"/>
      <c r="E177" s="423"/>
      <c r="F177" s="234">
        <v>0</v>
      </c>
      <c r="G177" s="234">
        <v>0</v>
      </c>
      <c r="H177" s="235">
        <f t="shared" ref="H177:H182" si="134">SUM(F177:G177)</f>
        <v>0</v>
      </c>
      <c r="I177" s="234">
        <v>0</v>
      </c>
      <c r="J177" s="234">
        <v>0</v>
      </c>
      <c r="K177" s="235">
        <f t="shared" ref="K177:K182" si="135">SUM(I177:J177)</f>
        <v>0</v>
      </c>
      <c r="L177" s="234">
        <v>0</v>
      </c>
      <c r="M177" s="236">
        <f t="shared" ref="M177:M182" si="136">SUM(H177, K177, L177)</f>
        <v>0</v>
      </c>
      <c r="N177" s="222"/>
      <c r="P177" s="415">
        <v>2</v>
      </c>
      <c r="Q177" s="420"/>
      <c r="R177" s="491"/>
      <c r="S177" s="491"/>
      <c r="T177" s="409"/>
      <c r="U177" s="162">
        <f t="shared" ref="U177:U183" si="137">AU97</f>
        <v>0</v>
      </c>
      <c r="V177" s="234">
        <v>0</v>
      </c>
      <c r="W177" s="234">
        <v>0</v>
      </c>
      <c r="X177" s="295">
        <f t="shared" ref="X177:X182" si="138">SUM(V177:W177)</f>
        <v>0</v>
      </c>
      <c r="Y177" s="234">
        <v>0</v>
      </c>
      <c r="Z177" s="234">
        <v>0</v>
      </c>
      <c r="AA177" s="295">
        <f t="shared" ref="AA177:AA182" si="139">SUM(Y177:Z177)</f>
        <v>0</v>
      </c>
      <c r="AB177" s="234">
        <v>0</v>
      </c>
      <c r="AC177" s="295">
        <f t="shared" ref="AC177:AC182" si="140">SUM(X177, AA177, AB177)</f>
        <v>0</v>
      </c>
      <c r="AD177" s="296">
        <f t="shared" ref="AD177:AD182" si="141">M177-AC177</f>
        <v>0</v>
      </c>
      <c r="AE177" s="222"/>
      <c r="AG177" s="415">
        <v>2</v>
      </c>
      <c r="AH177" s="420"/>
      <c r="AI177" s="491"/>
      <c r="AJ177" s="491"/>
      <c r="AK177" s="409"/>
      <c r="AL177" s="307">
        <f t="shared" ref="AL177:AL183" si="142">AU97</f>
        <v>0</v>
      </c>
      <c r="AM177" s="234">
        <v>0</v>
      </c>
      <c r="AN177" s="234">
        <v>0</v>
      </c>
      <c r="AO177" s="277">
        <f t="shared" ref="AO177:AO182" si="143">SUM(AM177:AN177)</f>
        <v>0</v>
      </c>
      <c r="AP177" s="234">
        <v>0</v>
      </c>
      <c r="AQ177" s="234">
        <v>0</v>
      </c>
      <c r="AR177" s="277">
        <f t="shared" ref="AR177:AR182" si="144">SUM(AP177:AQ177)</f>
        <v>0</v>
      </c>
      <c r="AS177" s="234">
        <v>0</v>
      </c>
      <c r="AT177" s="277">
        <f t="shared" ref="AT177:AT182" si="145">SUM(AO177, AR177, AS177)</f>
        <v>0</v>
      </c>
      <c r="AU177" s="278">
        <f>IF($S$233&lt;&gt;0, AC177+AL177-AT177, M177+AL177-AT177)</f>
        <v>0</v>
      </c>
    </row>
    <row r="178" spans="1:48" x14ac:dyDescent="0.35">
      <c r="A178" s="415">
        <v>3</v>
      </c>
      <c r="B178" s="420"/>
      <c r="C178" s="491"/>
      <c r="D178" s="491"/>
      <c r="E178" s="423"/>
      <c r="F178" s="234">
        <v>0</v>
      </c>
      <c r="G178" s="234">
        <v>0</v>
      </c>
      <c r="H178" s="235">
        <f t="shared" si="134"/>
        <v>0</v>
      </c>
      <c r="I178" s="234">
        <v>0</v>
      </c>
      <c r="J178" s="234">
        <v>0</v>
      </c>
      <c r="K178" s="235">
        <f t="shared" si="135"/>
        <v>0</v>
      </c>
      <c r="L178" s="234">
        <v>0</v>
      </c>
      <c r="M178" s="236">
        <f t="shared" si="136"/>
        <v>0</v>
      </c>
      <c r="N178" s="222"/>
      <c r="P178" s="415">
        <v>3</v>
      </c>
      <c r="Q178" s="420"/>
      <c r="R178" s="491"/>
      <c r="S178" s="491"/>
      <c r="T178" s="409"/>
      <c r="U178" s="162">
        <f t="shared" si="137"/>
        <v>0</v>
      </c>
      <c r="V178" s="234">
        <v>0</v>
      </c>
      <c r="W178" s="234">
        <v>0</v>
      </c>
      <c r="X178" s="295">
        <f t="shared" si="138"/>
        <v>0</v>
      </c>
      <c r="Y178" s="234">
        <v>0</v>
      </c>
      <c r="Z178" s="234">
        <v>0</v>
      </c>
      <c r="AA178" s="295">
        <f t="shared" si="139"/>
        <v>0</v>
      </c>
      <c r="AB178" s="234">
        <v>0</v>
      </c>
      <c r="AC178" s="295">
        <f t="shared" si="140"/>
        <v>0</v>
      </c>
      <c r="AD178" s="296">
        <f t="shared" si="141"/>
        <v>0</v>
      </c>
      <c r="AE178" s="222"/>
      <c r="AG178" s="415">
        <v>3</v>
      </c>
      <c r="AH178" s="420"/>
      <c r="AI178" s="491"/>
      <c r="AJ178" s="491"/>
      <c r="AK178" s="409"/>
      <c r="AL178" s="307">
        <f t="shared" si="142"/>
        <v>0</v>
      </c>
      <c r="AM178" s="234">
        <v>0</v>
      </c>
      <c r="AN178" s="234">
        <v>0</v>
      </c>
      <c r="AO178" s="277">
        <f t="shared" si="143"/>
        <v>0</v>
      </c>
      <c r="AP178" s="234">
        <v>0</v>
      </c>
      <c r="AQ178" s="234">
        <v>0</v>
      </c>
      <c r="AR178" s="277">
        <f t="shared" si="144"/>
        <v>0</v>
      </c>
      <c r="AS178" s="234">
        <v>0</v>
      </c>
      <c r="AT178" s="277">
        <f t="shared" si="145"/>
        <v>0</v>
      </c>
      <c r="AU178" s="278">
        <f t="shared" ref="AU178:AU183" si="146">IF($S$233&lt;&gt;0, AC178+AL178-AT178, M178+AL178-AT178)</f>
        <v>0</v>
      </c>
    </row>
    <row r="179" spans="1:48" x14ac:dyDescent="0.35">
      <c r="A179" s="415">
        <v>4</v>
      </c>
      <c r="B179" s="420"/>
      <c r="C179" s="491"/>
      <c r="D179" s="491"/>
      <c r="E179" s="423"/>
      <c r="F179" s="234">
        <v>0</v>
      </c>
      <c r="G179" s="234">
        <v>0</v>
      </c>
      <c r="H179" s="235">
        <f>SUM(F179:G179)</f>
        <v>0</v>
      </c>
      <c r="I179" s="234">
        <v>0</v>
      </c>
      <c r="J179" s="234">
        <v>0</v>
      </c>
      <c r="K179" s="235">
        <f>SUM(I179:J179)</f>
        <v>0</v>
      </c>
      <c r="L179" s="234">
        <v>0</v>
      </c>
      <c r="M179" s="236">
        <f>SUM(H179, K179, L179)</f>
        <v>0</v>
      </c>
      <c r="N179" s="222"/>
      <c r="P179" s="415">
        <v>4</v>
      </c>
      <c r="Q179" s="420"/>
      <c r="R179" s="491"/>
      <c r="S179" s="491"/>
      <c r="T179" s="409"/>
      <c r="U179" s="162">
        <f t="shared" si="137"/>
        <v>0</v>
      </c>
      <c r="V179" s="234">
        <v>0</v>
      </c>
      <c r="W179" s="234">
        <v>0</v>
      </c>
      <c r="X179" s="295">
        <f t="shared" si="138"/>
        <v>0</v>
      </c>
      <c r="Y179" s="234">
        <v>0</v>
      </c>
      <c r="Z179" s="234">
        <v>0</v>
      </c>
      <c r="AA179" s="295">
        <f t="shared" si="139"/>
        <v>0</v>
      </c>
      <c r="AB179" s="234">
        <v>0</v>
      </c>
      <c r="AC179" s="295">
        <f t="shared" si="140"/>
        <v>0</v>
      </c>
      <c r="AD179" s="296">
        <f t="shared" si="141"/>
        <v>0</v>
      </c>
      <c r="AE179" s="222"/>
      <c r="AG179" s="415">
        <v>4</v>
      </c>
      <c r="AH179" s="420"/>
      <c r="AI179" s="491"/>
      <c r="AJ179" s="491"/>
      <c r="AK179" s="409"/>
      <c r="AL179" s="307">
        <f t="shared" si="142"/>
        <v>0</v>
      </c>
      <c r="AM179" s="234">
        <v>0</v>
      </c>
      <c r="AN179" s="234">
        <v>0</v>
      </c>
      <c r="AO179" s="277">
        <f t="shared" si="143"/>
        <v>0</v>
      </c>
      <c r="AP179" s="234">
        <v>0</v>
      </c>
      <c r="AQ179" s="234">
        <v>0</v>
      </c>
      <c r="AR179" s="277">
        <f t="shared" si="144"/>
        <v>0</v>
      </c>
      <c r="AS179" s="234">
        <v>0</v>
      </c>
      <c r="AT179" s="277">
        <f t="shared" si="145"/>
        <v>0</v>
      </c>
      <c r="AU179" s="278">
        <f t="shared" si="146"/>
        <v>0</v>
      </c>
    </row>
    <row r="180" spans="1:48" x14ac:dyDescent="0.35">
      <c r="A180" s="415">
        <v>5</v>
      </c>
      <c r="B180" s="420"/>
      <c r="C180" s="491"/>
      <c r="D180" s="491"/>
      <c r="E180" s="423"/>
      <c r="F180" s="234">
        <v>0</v>
      </c>
      <c r="G180" s="234">
        <v>0</v>
      </c>
      <c r="H180" s="235">
        <f t="shared" si="134"/>
        <v>0</v>
      </c>
      <c r="I180" s="234">
        <v>0</v>
      </c>
      <c r="J180" s="234">
        <v>0</v>
      </c>
      <c r="K180" s="235">
        <f t="shared" si="135"/>
        <v>0</v>
      </c>
      <c r="L180" s="234">
        <v>0</v>
      </c>
      <c r="M180" s="236">
        <f t="shared" si="136"/>
        <v>0</v>
      </c>
      <c r="N180" s="222"/>
      <c r="P180" s="415">
        <v>5</v>
      </c>
      <c r="Q180" s="420"/>
      <c r="R180" s="491"/>
      <c r="S180" s="491"/>
      <c r="T180" s="409"/>
      <c r="U180" s="162">
        <f t="shared" si="137"/>
        <v>0</v>
      </c>
      <c r="V180" s="234">
        <v>0</v>
      </c>
      <c r="W180" s="234">
        <v>0</v>
      </c>
      <c r="X180" s="295">
        <f t="shared" si="138"/>
        <v>0</v>
      </c>
      <c r="Y180" s="234">
        <v>0</v>
      </c>
      <c r="Z180" s="234">
        <v>0</v>
      </c>
      <c r="AA180" s="295">
        <f t="shared" si="139"/>
        <v>0</v>
      </c>
      <c r="AB180" s="234">
        <v>0</v>
      </c>
      <c r="AC180" s="295">
        <f t="shared" si="140"/>
        <v>0</v>
      </c>
      <c r="AD180" s="296">
        <f t="shared" si="141"/>
        <v>0</v>
      </c>
      <c r="AE180" s="222"/>
      <c r="AG180" s="415">
        <v>5</v>
      </c>
      <c r="AH180" s="420"/>
      <c r="AI180" s="491"/>
      <c r="AJ180" s="491"/>
      <c r="AK180" s="409"/>
      <c r="AL180" s="307">
        <f t="shared" si="142"/>
        <v>0</v>
      </c>
      <c r="AM180" s="234">
        <v>0</v>
      </c>
      <c r="AN180" s="234">
        <v>0</v>
      </c>
      <c r="AO180" s="277">
        <f t="shared" si="143"/>
        <v>0</v>
      </c>
      <c r="AP180" s="234">
        <v>0</v>
      </c>
      <c r="AQ180" s="234">
        <v>0</v>
      </c>
      <c r="AR180" s="277">
        <f t="shared" si="144"/>
        <v>0</v>
      </c>
      <c r="AS180" s="234">
        <v>0</v>
      </c>
      <c r="AT180" s="277">
        <f t="shared" si="145"/>
        <v>0</v>
      </c>
      <c r="AU180" s="278">
        <f t="shared" si="146"/>
        <v>0</v>
      </c>
    </row>
    <row r="181" spans="1:48" x14ac:dyDescent="0.35">
      <c r="A181" s="415">
        <v>6</v>
      </c>
      <c r="B181" s="420"/>
      <c r="C181" s="491"/>
      <c r="D181" s="491"/>
      <c r="E181" s="423"/>
      <c r="F181" s="234">
        <v>0</v>
      </c>
      <c r="G181" s="234">
        <v>0</v>
      </c>
      <c r="H181" s="235">
        <f t="shared" si="134"/>
        <v>0</v>
      </c>
      <c r="I181" s="234">
        <v>0</v>
      </c>
      <c r="J181" s="234">
        <v>0</v>
      </c>
      <c r="K181" s="235">
        <f t="shared" si="135"/>
        <v>0</v>
      </c>
      <c r="L181" s="234">
        <v>0</v>
      </c>
      <c r="M181" s="236">
        <f t="shared" si="136"/>
        <v>0</v>
      </c>
      <c r="N181" s="222"/>
      <c r="P181" s="415">
        <v>6</v>
      </c>
      <c r="Q181" s="420"/>
      <c r="R181" s="491"/>
      <c r="S181" s="491"/>
      <c r="T181" s="409"/>
      <c r="U181" s="162">
        <f t="shared" si="137"/>
        <v>0</v>
      </c>
      <c r="V181" s="234">
        <v>0</v>
      </c>
      <c r="W181" s="234">
        <v>0</v>
      </c>
      <c r="X181" s="295">
        <f t="shared" si="138"/>
        <v>0</v>
      </c>
      <c r="Y181" s="234">
        <v>0</v>
      </c>
      <c r="Z181" s="234">
        <v>0</v>
      </c>
      <c r="AA181" s="295">
        <f t="shared" si="139"/>
        <v>0</v>
      </c>
      <c r="AB181" s="234">
        <v>0</v>
      </c>
      <c r="AC181" s="295">
        <f t="shared" si="140"/>
        <v>0</v>
      </c>
      <c r="AD181" s="296">
        <f t="shared" si="141"/>
        <v>0</v>
      </c>
      <c r="AE181" s="222"/>
      <c r="AG181" s="415">
        <v>6</v>
      </c>
      <c r="AH181" s="420"/>
      <c r="AI181" s="491"/>
      <c r="AJ181" s="491"/>
      <c r="AK181" s="409"/>
      <c r="AL181" s="307">
        <f t="shared" si="142"/>
        <v>0</v>
      </c>
      <c r="AM181" s="234">
        <v>0</v>
      </c>
      <c r="AN181" s="234">
        <v>0</v>
      </c>
      <c r="AO181" s="277">
        <f t="shared" si="143"/>
        <v>0</v>
      </c>
      <c r="AP181" s="234">
        <v>0</v>
      </c>
      <c r="AQ181" s="234">
        <v>0</v>
      </c>
      <c r="AR181" s="277">
        <f t="shared" si="144"/>
        <v>0</v>
      </c>
      <c r="AS181" s="234">
        <v>0</v>
      </c>
      <c r="AT181" s="277">
        <f t="shared" si="145"/>
        <v>0</v>
      </c>
      <c r="AU181" s="278">
        <f t="shared" si="146"/>
        <v>0</v>
      </c>
    </row>
    <row r="182" spans="1:48" x14ac:dyDescent="0.35">
      <c r="A182" s="620" t="s">
        <v>180</v>
      </c>
      <c r="B182" s="617"/>
      <c r="C182" s="532">
        <v>0</v>
      </c>
      <c r="D182" s="532"/>
      <c r="E182" s="423"/>
      <c r="F182" s="234">
        <v>0</v>
      </c>
      <c r="G182" s="234">
        <v>0</v>
      </c>
      <c r="H182" s="235">
        <f t="shared" si="134"/>
        <v>0</v>
      </c>
      <c r="I182" s="234">
        <v>0</v>
      </c>
      <c r="J182" s="234">
        <v>0</v>
      </c>
      <c r="K182" s="235">
        <f t="shared" si="135"/>
        <v>0</v>
      </c>
      <c r="L182" s="234">
        <v>0</v>
      </c>
      <c r="M182" s="236">
        <f t="shared" si="136"/>
        <v>0</v>
      </c>
      <c r="N182" s="222"/>
      <c r="P182" s="620" t="s">
        <v>180</v>
      </c>
      <c r="Q182" s="617"/>
      <c r="R182" s="532">
        <v>0</v>
      </c>
      <c r="S182" s="532"/>
      <c r="T182" s="409"/>
      <c r="U182" s="162">
        <f t="shared" si="137"/>
        <v>0</v>
      </c>
      <c r="V182" s="234">
        <v>0</v>
      </c>
      <c r="W182" s="234">
        <v>0</v>
      </c>
      <c r="X182" s="295">
        <f t="shared" si="138"/>
        <v>0</v>
      </c>
      <c r="Y182" s="234">
        <v>0</v>
      </c>
      <c r="Z182" s="234">
        <v>0</v>
      </c>
      <c r="AA182" s="295">
        <f t="shared" si="139"/>
        <v>0</v>
      </c>
      <c r="AB182" s="234">
        <v>0</v>
      </c>
      <c r="AC182" s="295">
        <f t="shared" si="140"/>
        <v>0</v>
      </c>
      <c r="AD182" s="296">
        <f t="shared" si="141"/>
        <v>0</v>
      </c>
      <c r="AE182" s="222"/>
      <c r="AG182" s="620" t="s">
        <v>180</v>
      </c>
      <c r="AH182" s="617"/>
      <c r="AI182" s="532">
        <v>0</v>
      </c>
      <c r="AJ182" s="532"/>
      <c r="AK182" s="409"/>
      <c r="AL182" s="307">
        <f t="shared" si="142"/>
        <v>0</v>
      </c>
      <c r="AM182" s="234">
        <v>0</v>
      </c>
      <c r="AN182" s="234">
        <v>0</v>
      </c>
      <c r="AO182" s="277">
        <f t="shared" si="143"/>
        <v>0</v>
      </c>
      <c r="AP182" s="234">
        <v>0</v>
      </c>
      <c r="AQ182" s="234">
        <v>0</v>
      </c>
      <c r="AR182" s="277">
        <f t="shared" si="144"/>
        <v>0</v>
      </c>
      <c r="AS182" s="234">
        <v>0</v>
      </c>
      <c r="AT182" s="277">
        <f t="shared" si="145"/>
        <v>0</v>
      </c>
      <c r="AU182" s="278">
        <f t="shared" si="146"/>
        <v>0</v>
      </c>
    </row>
    <row r="183" spans="1:48" ht="16" thickBot="1" x14ac:dyDescent="0.4">
      <c r="A183" s="493" t="s">
        <v>207</v>
      </c>
      <c r="B183" s="494"/>
      <c r="C183" s="497">
        <f>COUNTA(B176:B181)+C182</f>
        <v>0</v>
      </c>
      <c r="D183" s="497"/>
      <c r="E183" s="411"/>
      <c r="F183" s="250">
        <f>SUM(F176:F182)</f>
        <v>0</v>
      </c>
      <c r="G183" s="250">
        <f>SUM(G176:G182)</f>
        <v>0</v>
      </c>
      <c r="H183" s="250">
        <f t="shared" ref="H183:L183" si="147">SUM(H176:H182)</f>
        <v>0</v>
      </c>
      <c r="I183" s="250">
        <f t="shared" si="147"/>
        <v>0</v>
      </c>
      <c r="J183" s="250">
        <f>SUM(J176:J182)</f>
        <v>0</v>
      </c>
      <c r="K183" s="250">
        <f t="shared" si="147"/>
        <v>0</v>
      </c>
      <c r="L183" s="250">
        <f t="shared" si="147"/>
        <v>0</v>
      </c>
      <c r="M183" s="237">
        <f>SUM(M176:M182)</f>
        <v>0</v>
      </c>
      <c r="N183" s="222"/>
      <c r="P183" s="493" t="s">
        <v>207</v>
      </c>
      <c r="Q183" s="494"/>
      <c r="R183" s="498">
        <f>COUNTA(Q176:Q181)+R182</f>
        <v>0</v>
      </c>
      <c r="S183" s="498"/>
      <c r="T183" s="411"/>
      <c r="U183" s="339">
        <f t="shared" si="137"/>
        <v>0</v>
      </c>
      <c r="V183" s="293">
        <f>SUM(V176:V182)</f>
        <v>0</v>
      </c>
      <c r="W183" s="293">
        <f>SUM(W176:W182)</f>
        <v>0</v>
      </c>
      <c r="X183" s="293">
        <f t="shared" ref="X183:AB183" si="148">SUM(X176:X182)</f>
        <v>0</v>
      </c>
      <c r="Y183" s="293">
        <f t="shared" si="148"/>
        <v>0</v>
      </c>
      <c r="Z183" s="293">
        <f t="shared" si="148"/>
        <v>0</v>
      </c>
      <c r="AA183" s="293">
        <f t="shared" si="148"/>
        <v>0</v>
      </c>
      <c r="AB183" s="293">
        <f t="shared" si="148"/>
        <v>0</v>
      </c>
      <c r="AC183" s="293">
        <f>SUM(AC176:AC182)</f>
        <v>0</v>
      </c>
      <c r="AD183" s="294">
        <f>SUM(AD176:AD182)</f>
        <v>0</v>
      </c>
      <c r="AE183" s="222"/>
      <c r="AG183" s="493" t="s">
        <v>207</v>
      </c>
      <c r="AH183" s="494"/>
      <c r="AI183" s="543">
        <f>COUNTA(AH176:AH181)+AI182</f>
        <v>0</v>
      </c>
      <c r="AJ183" s="543"/>
      <c r="AK183" s="411"/>
      <c r="AL183" s="337">
        <f t="shared" si="142"/>
        <v>0</v>
      </c>
      <c r="AM183" s="275">
        <f>SUM(AM176:AM182)</f>
        <v>0</v>
      </c>
      <c r="AN183" s="275">
        <f>SUM(AN176:AN182)</f>
        <v>0</v>
      </c>
      <c r="AO183" s="275">
        <f t="shared" ref="AO183:AT183" si="149">SUM(AO176:AO182)</f>
        <v>0</v>
      </c>
      <c r="AP183" s="275">
        <f t="shared" si="149"/>
        <v>0</v>
      </c>
      <c r="AQ183" s="275">
        <f t="shared" si="149"/>
        <v>0</v>
      </c>
      <c r="AR183" s="275">
        <f t="shared" si="149"/>
        <v>0</v>
      </c>
      <c r="AS183" s="275">
        <f t="shared" si="149"/>
        <v>0</v>
      </c>
      <c r="AT183" s="275">
        <f t="shared" si="149"/>
        <v>0</v>
      </c>
      <c r="AU183" s="276">
        <f t="shared" si="146"/>
        <v>0</v>
      </c>
      <c r="AV183" s="358"/>
    </row>
    <row r="184" spans="1:48" ht="3.75" customHeight="1" thickBot="1" x14ac:dyDescent="0.4">
      <c r="F184" s="357"/>
      <c r="G184" s="357"/>
      <c r="Y184" s="163"/>
      <c r="Z184" s="163"/>
      <c r="AA184" s="163"/>
      <c r="AB184" s="163"/>
      <c r="AC184" s="163"/>
      <c r="AD184" s="163"/>
      <c r="AE184" s="358"/>
    </row>
    <row r="185" spans="1:48" s="242" customFormat="1" x14ac:dyDescent="0.35">
      <c r="A185" s="502" t="s">
        <v>186</v>
      </c>
      <c r="B185" s="503"/>
      <c r="C185" s="503"/>
      <c r="D185" s="503"/>
      <c r="E185" s="503"/>
      <c r="F185" s="503"/>
      <c r="G185" s="503"/>
      <c r="H185" s="503"/>
      <c r="I185" s="503"/>
      <c r="J185" s="503"/>
      <c r="K185" s="503"/>
      <c r="L185" s="503"/>
      <c r="M185" s="518"/>
      <c r="N185" s="413"/>
      <c r="P185" s="502" t="s">
        <v>186</v>
      </c>
      <c r="Q185" s="503"/>
      <c r="R185" s="503"/>
      <c r="S185" s="503"/>
      <c r="T185" s="503"/>
      <c r="U185" s="503"/>
      <c r="V185" s="503"/>
      <c r="W185" s="503"/>
      <c r="X185" s="503"/>
      <c r="Y185" s="503"/>
      <c r="Z185" s="503"/>
      <c r="AA185" s="503"/>
      <c r="AB185" s="503"/>
      <c r="AC185" s="503"/>
      <c r="AD185" s="418"/>
      <c r="AE185" s="413"/>
      <c r="AG185" s="502" t="s">
        <v>186</v>
      </c>
      <c r="AH185" s="503"/>
      <c r="AI185" s="503"/>
      <c r="AJ185" s="503"/>
      <c r="AK185" s="503"/>
      <c r="AL185" s="503"/>
      <c r="AM185" s="503"/>
      <c r="AN185" s="503"/>
      <c r="AO185" s="503"/>
      <c r="AP185" s="503"/>
      <c r="AQ185" s="503"/>
      <c r="AR185" s="503"/>
      <c r="AS185" s="503"/>
      <c r="AT185" s="503"/>
      <c r="AU185" s="418"/>
    </row>
    <row r="186" spans="1:48" s="242" customFormat="1" ht="31.5" customHeight="1" x14ac:dyDescent="0.35">
      <c r="A186" s="534" t="s">
        <v>188</v>
      </c>
      <c r="B186" s="533"/>
      <c r="C186" s="533" t="s">
        <v>13</v>
      </c>
      <c r="D186" s="533"/>
      <c r="E186" s="424" t="s">
        <v>14</v>
      </c>
      <c r="F186" s="412" t="s">
        <v>171</v>
      </c>
      <c r="G186" s="412" t="s">
        <v>68</v>
      </c>
      <c r="H186" s="422" t="s">
        <v>151</v>
      </c>
      <c r="I186" s="412" t="s">
        <v>80</v>
      </c>
      <c r="J186" s="412" t="s">
        <v>81</v>
      </c>
      <c r="K186" s="422" t="s">
        <v>82</v>
      </c>
      <c r="L186" s="412" t="s">
        <v>150</v>
      </c>
      <c r="M186" s="259" t="s">
        <v>18</v>
      </c>
      <c r="N186" s="413"/>
      <c r="P186" s="534" t="s">
        <v>188</v>
      </c>
      <c r="Q186" s="533"/>
      <c r="R186" s="533" t="s">
        <v>13</v>
      </c>
      <c r="S186" s="533"/>
      <c r="T186" s="424" t="s">
        <v>14</v>
      </c>
      <c r="U186" s="260" t="s">
        <v>111</v>
      </c>
      <c r="V186" s="424" t="s">
        <v>171</v>
      </c>
      <c r="W186" s="424" t="s">
        <v>68</v>
      </c>
      <c r="X186" s="260" t="s">
        <v>151</v>
      </c>
      <c r="Y186" s="424" t="s">
        <v>80</v>
      </c>
      <c r="Z186" s="424" t="s">
        <v>81</v>
      </c>
      <c r="AA186" s="260" t="s">
        <v>82</v>
      </c>
      <c r="AB186" s="424" t="s">
        <v>150</v>
      </c>
      <c r="AC186" s="260" t="s">
        <v>18</v>
      </c>
      <c r="AD186" s="267" t="s">
        <v>114</v>
      </c>
      <c r="AE186" s="413"/>
      <c r="AG186" s="534" t="s">
        <v>188</v>
      </c>
      <c r="AH186" s="533"/>
      <c r="AI186" s="533" t="s">
        <v>13</v>
      </c>
      <c r="AJ186" s="533"/>
      <c r="AK186" s="424" t="s">
        <v>14</v>
      </c>
      <c r="AL186" s="260" t="s">
        <v>111</v>
      </c>
      <c r="AM186" s="424" t="s">
        <v>171</v>
      </c>
      <c r="AN186" s="424" t="s">
        <v>68</v>
      </c>
      <c r="AO186" s="260" t="s">
        <v>151</v>
      </c>
      <c r="AP186" s="424" t="s">
        <v>80</v>
      </c>
      <c r="AQ186" s="424" t="s">
        <v>81</v>
      </c>
      <c r="AR186" s="260" t="s">
        <v>82</v>
      </c>
      <c r="AS186" s="424" t="s">
        <v>150</v>
      </c>
      <c r="AT186" s="260" t="s">
        <v>213</v>
      </c>
      <c r="AU186" s="267" t="s">
        <v>260</v>
      </c>
    </row>
    <row r="187" spans="1:48" x14ac:dyDescent="0.35">
      <c r="A187" s="495">
        <v>0</v>
      </c>
      <c r="B187" s="491"/>
      <c r="C187" s="496" t="s">
        <v>19</v>
      </c>
      <c r="D187" s="496"/>
      <c r="E187" s="409"/>
      <c r="F187" s="234">
        <v>0</v>
      </c>
      <c r="G187" s="234">
        <v>0</v>
      </c>
      <c r="H187" s="235">
        <f>SUM(F187:G187)</f>
        <v>0</v>
      </c>
      <c r="I187" s="234">
        <v>0</v>
      </c>
      <c r="J187" s="234">
        <v>0</v>
      </c>
      <c r="K187" s="235">
        <f>SUM(I187:J187)</f>
        <v>0</v>
      </c>
      <c r="L187" s="234">
        <v>0</v>
      </c>
      <c r="M187" s="236">
        <f>SUM(H187, K187, L187)</f>
        <v>0</v>
      </c>
      <c r="N187" s="223"/>
      <c r="P187" s="522">
        <v>0</v>
      </c>
      <c r="Q187" s="496"/>
      <c r="R187" s="496" t="s">
        <v>19</v>
      </c>
      <c r="S187" s="496"/>
      <c r="T187" s="409"/>
      <c r="U187" s="162">
        <f t="shared" ref="U187:U194" si="150">AU107</f>
        <v>0</v>
      </c>
      <c r="V187" s="234">
        <v>0</v>
      </c>
      <c r="W187" s="234">
        <v>0</v>
      </c>
      <c r="X187" s="295">
        <f>SUM(V187:W187)</f>
        <v>0</v>
      </c>
      <c r="Y187" s="234">
        <v>0</v>
      </c>
      <c r="Z187" s="234">
        <v>0</v>
      </c>
      <c r="AA187" s="295">
        <f>SUM(Y187:Z187)</f>
        <v>0</v>
      </c>
      <c r="AB187" s="234">
        <v>0</v>
      </c>
      <c r="AC187" s="295">
        <f>SUM(X187, AA187, AB187)</f>
        <v>0</v>
      </c>
      <c r="AD187" s="296">
        <f t="shared" ref="AD187:AD191" si="151">M187-AC187</f>
        <v>0</v>
      </c>
      <c r="AE187" s="223"/>
      <c r="AG187" s="522">
        <v>0</v>
      </c>
      <c r="AH187" s="496"/>
      <c r="AI187" s="496" t="s">
        <v>19</v>
      </c>
      <c r="AJ187" s="496"/>
      <c r="AK187" s="409"/>
      <c r="AL187" s="307">
        <f t="shared" ref="AL187:AL194" si="152">AU107</f>
        <v>0</v>
      </c>
      <c r="AM187" s="234">
        <v>0</v>
      </c>
      <c r="AN187" s="234">
        <v>0</v>
      </c>
      <c r="AO187" s="277">
        <f>SUM(AM187:AN187)</f>
        <v>0</v>
      </c>
      <c r="AP187" s="234">
        <v>0</v>
      </c>
      <c r="AQ187" s="234">
        <v>0</v>
      </c>
      <c r="AR187" s="277">
        <f>SUM(AP187:AQ187)</f>
        <v>0</v>
      </c>
      <c r="AS187" s="234">
        <v>0</v>
      </c>
      <c r="AT187" s="277">
        <f>SUM(AO187, AR187, AS187)</f>
        <v>0</v>
      </c>
      <c r="AU187" s="278">
        <f t="shared" ref="AU187:AU192" si="153">IF($S$233&lt;&gt;0, AC187+AL187-AT187, M187+AL187-AT187)</f>
        <v>0</v>
      </c>
    </row>
    <row r="188" spans="1:48" x14ac:dyDescent="0.35">
      <c r="A188" s="495">
        <v>0</v>
      </c>
      <c r="B188" s="491"/>
      <c r="C188" s="496" t="s">
        <v>20</v>
      </c>
      <c r="D188" s="496"/>
      <c r="E188" s="409"/>
      <c r="F188" s="234">
        <v>0</v>
      </c>
      <c r="G188" s="234">
        <v>0</v>
      </c>
      <c r="H188" s="235">
        <f t="shared" ref="H188:H191" si="154">SUM(F188:G188)</f>
        <v>0</v>
      </c>
      <c r="I188" s="234">
        <v>0</v>
      </c>
      <c r="J188" s="234">
        <v>0</v>
      </c>
      <c r="K188" s="235">
        <f t="shared" ref="K188:K191" si="155">SUM(I188:J188)</f>
        <v>0</v>
      </c>
      <c r="L188" s="234">
        <v>0</v>
      </c>
      <c r="M188" s="236">
        <f t="shared" ref="M188:M191" si="156">SUM(H188, K188, L188)</f>
        <v>0</v>
      </c>
      <c r="N188" s="223"/>
      <c r="P188" s="522">
        <v>0</v>
      </c>
      <c r="Q188" s="496"/>
      <c r="R188" s="496" t="s">
        <v>20</v>
      </c>
      <c r="S188" s="496"/>
      <c r="T188" s="409"/>
      <c r="U188" s="162">
        <f t="shared" si="150"/>
        <v>0</v>
      </c>
      <c r="V188" s="234">
        <v>0</v>
      </c>
      <c r="W188" s="234">
        <v>0</v>
      </c>
      <c r="X188" s="295">
        <f t="shared" ref="X188:X191" si="157">SUM(V188:W188)</f>
        <v>0</v>
      </c>
      <c r="Y188" s="234">
        <v>0</v>
      </c>
      <c r="Z188" s="234">
        <v>0</v>
      </c>
      <c r="AA188" s="295">
        <f t="shared" ref="AA188:AA191" si="158">SUM(Y188:Z188)</f>
        <v>0</v>
      </c>
      <c r="AB188" s="234">
        <v>0</v>
      </c>
      <c r="AC188" s="295">
        <f t="shared" ref="AC188:AC191" si="159">SUM(X188, AA188, AB188)</f>
        <v>0</v>
      </c>
      <c r="AD188" s="296">
        <f t="shared" si="151"/>
        <v>0</v>
      </c>
      <c r="AE188" s="223"/>
      <c r="AG188" s="522">
        <v>0</v>
      </c>
      <c r="AH188" s="496"/>
      <c r="AI188" s="496" t="s">
        <v>20</v>
      </c>
      <c r="AJ188" s="496"/>
      <c r="AK188" s="409"/>
      <c r="AL188" s="307">
        <f t="shared" si="152"/>
        <v>0</v>
      </c>
      <c r="AM188" s="234">
        <v>0</v>
      </c>
      <c r="AN188" s="234">
        <v>0</v>
      </c>
      <c r="AO188" s="277">
        <f t="shared" ref="AO188:AO191" si="160">SUM(AM188:AN188)</f>
        <v>0</v>
      </c>
      <c r="AP188" s="234">
        <v>0</v>
      </c>
      <c r="AQ188" s="234">
        <v>0</v>
      </c>
      <c r="AR188" s="277">
        <f t="shared" ref="AR188:AR191" si="161">SUM(AP188:AQ188)</f>
        <v>0</v>
      </c>
      <c r="AS188" s="234">
        <v>0</v>
      </c>
      <c r="AT188" s="277">
        <f t="shared" ref="AT188:AT191" si="162">SUM(AO188, AR188, AS188)</f>
        <v>0</v>
      </c>
      <c r="AU188" s="278">
        <f t="shared" si="153"/>
        <v>0</v>
      </c>
    </row>
    <row r="189" spans="1:48" x14ac:dyDescent="0.35">
      <c r="A189" s="495">
        <v>0</v>
      </c>
      <c r="B189" s="491"/>
      <c r="C189" s="496" t="s">
        <v>21</v>
      </c>
      <c r="D189" s="496"/>
      <c r="E189" s="409"/>
      <c r="F189" s="234">
        <v>0</v>
      </c>
      <c r="G189" s="234">
        <v>0</v>
      </c>
      <c r="H189" s="235">
        <f>SUM(F189:G189)</f>
        <v>0</v>
      </c>
      <c r="I189" s="234">
        <v>0</v>
      </c>
      <c r="J189" s="234">
        <v>0</v>
      </c>
      <c r="K189" s="235">
        <f t="shared" si="155"/>
        <v>0</v>
      </c>
      <c r="L189" s="234">
        <v>0</v>
      </c>
      <c r="M189" s="236">
        <f t="shared" si="156"/>
        <v>0</v>
      </c>
      <c r="N189" s="223"/>
      <c r="P189" s="522">
        <v>0</v>
      </c>
      <c r="Q189" s="496"/>
      <c r="R189" s="496" t="s">
        <v>21</v>
      </c>
      <c r="S189" s="496"/>
      <c r="T189" s="409"/>
      <c r="U189" s="162">
        <f t="shared" si="150"/>
        <v>0</v>
      </c>
      <c r="V189" s="234">
        <v>0</v>
      </c>
      <c r="W189" s="234">
        <v>0</v>
      </c>
      <c r="X189" s="295">
        <f t="shared" si="157"/>
        <v>0</v>
      </c>
      <c r="Y189" s="234">
        <v>0</v>
      </c>
      <c r="Z189" s="234">
        <v>0</v>
      </c>
      <c r="AA189" s="295">
        <f t="shared" si="158"/>
        <v>0</v>
      </c>
      <c r="AB189" s="234">
        <v>0</v>
      </c>
      <c r="AC189" s="295">
        <f t="shared" si="159"/>
        <v>0</v>
      </c>
      <c r="AD189" s="296">
        <f t="shared" si="151"/>
        <v>0</v>
      </c>
      <c r="AE189" s="223"/>
      <c r="AG189" s="522">
        <v>0</v>
      </c>
      <c r="AH189" s="496"/>
      <c r="AI189" s="496" t="s">
        <v>21</v>
      </c>
      <c r="AJ189" s="496"/>
      <c r="AK189" s="409"/>
      <c r="AL189" s="307">
        <f t="shared" si="152"/>
        <v>0</v>
      </c>
      <c r="AM189" s="234">
        <v>0</v>
      </c>
      <c r="AN189" s="234">
        <v>0</v>
      </c>
      <c r="AO189" s="277">
        <f t="shared" si="160"/>
        <v>0</v>
      </c>
      <c r="AP189" s="234">
        <v>0</v>
      </c>
      <c r="AQ189" s="234">
        <v>0</v>
      </c>
      <c r="AR189" s="277">
        <f t="shared" si="161"/>
        <v>0</v>
      </c>
      <c r="AS189" s="234">
        <v>0</v>
      </c>
      <c r="AT189" s="277">
        <f t="shared" si="162"/>
        <v>0</v>
      </c>
      <c r="AU189" s="278">
        <f t="shared" si="153"/>
        <v>0</v>
      </c>
    </row>
    <row r="190" spans="1:48" x14ac:dyDescent="0.35">
      <c r="A190" s="495">
        <v>0</v>
      </c>
      <c r="B190" s="491"/>
      <c r="C190" s="496" t="s">
        <v>22</v>
      </c>
      <c r="D190" s="496"/>
      <c r="E190" s="409"/>
      <c r="F190" s="234">
        <v>0</v>
      </c>
      <c r="G190" s="234">
        <v>0</v>
      </c>
      <c r="H190" s="235">
        <f t="shared" si="154"/>
        <v>0</v>
      </c>
      <c r="I190" s="234">
        <v>0</v>
      </c>
      <c r="J190" s="234">
        <v>0</v>
      </c>
      <c r="K190" s="235">
        <f t="shared" si="155"/>
        <v>0</v>
      </c>
      <c r="L190" s="234">
        <v>0</v>
      </c>
      <c r="M190" s="236">
        <f t="shared" si="156"/>
        <v>0</v>
      </c>
      <c r="N190" s="223"/>
      <c r="P190" s="522">
        <v>0</v>
      </c>
      <c r="Q190" s="496"/>
      <c r="R190" s="496" t="s">
        <v>22</v>
      </c>
      <c r="S190" s="496"/>
      <c r="T190" s="409"/>
      <c r="U190" s="162">
        <f t="shared" si="150"/>
        <v>0</v>
      </c>
      <c r="V190" s="234">
        <v>0</v>
      </c>
      <c r="W190" s="234">
        <v>0</v>
      </c>
      <c r="X190" s="295">
        <f t="shared" si="157"/>
        <v>0</v>
      </c>
      <c r="Y190" s="234">
        <v>0</v>
      </c>
      <c r="Z190" s="234">
        <v>0</v>
      </c>
      <c r="AA190" s="295">
        <f t="shared" si="158"/>
        <v>0</v>
      </c>
      <c r="AB190" s="234">
        <v>0</v>
      </c>
      <c r="AC190" s="295">
        <f t="shared" si="159"/>
        <v>0</v>
      </c>
      <c r="AD190" s="296">
        <f t="shared" si="151"/>
        <v>0</v>
      </c>
      <c r="AE190" s="223"/>
      <c r="AG190" s="522">
        <v>0</v>
      </c>
      <c r="AH190" s="496"/>
      <c r="AI190" s="496" t="s">
        <v>22</v>
      </c>
      <c r="AJ190" s="496"/>
      <c r="AK190" s="409"/>
      <c r="AL190" s="307">
        <f t="shared" si="152"/>
        <v>0</v>
      </c>
      <c r="AM190" s="234">
        <v>0</v>
      </c>
      <c r="AN190" s="234">
        <v>0</v>
      </c>
      <c r="AO190" s="277">
        <f t="shared" si="160"/>
        <v>0</v>
      </c>
      <c r="AP190" s="234">
        <v>0</v>
      </c>
      <c r="AQ190" s="234">
        <v>0</v>
      </c>
      <c r="AR190" s="277">
        <f t="shared" si="161"/>
        <v>0</v>
      </c>
      <c r="AS190" s="234">
        <v>0</v>
      </c>
      <c r="AT190" s="277">
        <f t="shared" si="162"/>
        <v>0</v>
      </c>
      <c r="AU190" s="278">
        <f>IF($S$233&lt;&gt;0, AC190+AL190-AT190, M190+AL190-AT190)</f>
        <v>0</v>
      </c>
    </row>
    <row r="191" spans="1:48" x14ac:dyDescent="0.35">
      <c r="A191" s="495">
        <v>0</v>
      </c>
      <c r="B191" s="491"/>
      <c r="C191" s="491" t="s">
        <v>23</v>
      </c>
      <c r="D191" s="491"/>
      <c r="E191" s="409"/>
      <c r="F191" s="234">
        <v>0</v>
      </c>
      <c r="G191" s="234">
        <v>0</v>
      </c>
      <c r="H191" s="235">
        <f t="shared" si="154"/>
        <v>0</v>
      </c>
      <c r="I191" s="234">
        <v>0</v>
      </c>
      <c r="J191" s="234">
        <v>0</v>
      </c>
      <c r="K191" s="235">
        <f t="shared" si="155"/>
        <v>0</v>
      </c>
      <c r="L191" s="234">
        <v>0</v>
      </c>
      <c r="M191" s="236">
        <f t="shared" si="156"/>
        <v>0</v>
      </c>
      <c r="N191" s="223"/>
      <c r="P191" s="522">
        <v>0</v>
      </c>
      <c r="Q191" s="496"/>
      <c r="R191" s="496" t="s">
        <v>23</v>
      </c>
      <c r="S191" s="496"/>
      <c r="T191" s="409"/>
      <c r="U191" s="162">
        <f t="shared" si="150"/>
        <v>0</v>
      </c>
      <c r="V191" s="234">
        <v>0</v>
      </c>
      <c r="W191" s="234">
        <v>0</v>
      </c>
      <c r="X191" s="295">
        <f t="shared" si="157"/>
        <v>0</v>
      </c>
      <c r="Y191" s="234">
        <v>0</v>
      </c>
      <c r="Z191" s="234">
        <v>0</v>
      </c>
      <c r="AA191" s="295">
        <f t="shared" si="158"/>
        <v>0</v>
      </c>
      <c r="AB191" s="234">
        <v>0</v>
      </c>
      <c r="AC191" s="295">
        <f t="shared" si="159"/>
        <v>0</v>
      </c>
      <c r="AD191" s="296">
        <f t="shared" si="151"/>
        <v>0</v>
      </c>
      <c r="AE191" s="223"/>
      <c r="AG191" s="522">
        <v>0</v>
      </c>
      <c r="AH191" s="496"/>
      <c r="AI191" s="496" t="s">
        <v>23</v>
      </c>
      <c r="AJ191" s="496"/>
      <c r="AK191" s="409"/>
      <c r="AL191" s="307">
        <f t="shared" si="152"/>
        <v>0</v>
      </c>
      <c r="AM191" s="234">
        <v>0</v>
      </c>
      <c r="AN191" s="234">
        <v>0</v>
      </c>
      <c r="AO191" s="277">
        <f t="shared" si="160"/>
        <v>0</v>
      </c>
      <c r="AP191" s="234">
        <v>0</v>
      </c>
      <c r="AQ191" s="234">
        <v>0</v>
      </c>
      <c r="AR191" s="277">
        <f t="shared" si="161"/>
        <v>0</v>
      </c>
      <c r="AS191" s="234">
        <v>0</v>
      </c>
      <c r="AT191" s="277">
        <f t="shared" si="162"/>
        <v>0</v>
      </c>
      <c r="AU191" s="278">
        <f t="shared" si="153"/>
        <v>0</v>
      </c>
    </row>
    <row r="192" spans="1:48" ht="16" thickBot="1" x14ac:dyDescent="0.4">
      <c r="A192" s="410" t="s">
        <v>181</v>
      </c>
      <c r="B192" s="411"/>
      <c r="C192" s="497">
        <f>SUM(A187:B191)</f>
        <v>0</v>
      </c>
      <c r="D192" s="497"/>
      <c r="E192" s="411"/>
      <c r="F192" s="250">
        <f>SUM(F187:F191)</f>
        <v>0</v>
      </c>
      <c r="G192" s="250">
        <f t="shared" ref="G192:L192" si="163">SUM(G187:G191)</f>
        <v>0</v>
      </c>
      <c r="H192" s="250">
        <f t="shared" si="163"/>
        <v>0</v>
      </c>
      <c r="I192" s="250">
        <f t="shared" si="163"/>
        <v>0</v>
      </c>
      <c r="J192" s="250">
        <f t="shared" si="163"/>
        <v>0</v>
      </c>
      <c r="K192" s="250">
        <f t="shared" si="163"/>
        <v>0</v>
      </c>
      <c r="L192" s="250">
        <f t="shared" si="163"/>
        <v>0</v>
      </c>
      <c r="M192" s="237">
        <f>SUM(M187:M191)</f>
        <v>0</v>
      </c>
      <c r="N192" s="223"/>
      <c r="P192" s="410" t="s">
        <v>181</v>
      </c>
      <c r="Q192" s="411"/>
      <c r="R192" s="498">
        <f>SUM(P187:Q191)</f>
        <v>0</v>
      </c>
      <c r="S192" s="498"/>
      <c r="T192" s="421"/>
      <c r="U192" s="339">
        <f t="shared" si="150"/>
        <v>0</v>
      </c>
      <c r="V192" s="293">
        <f>SUM(V187:V191)</f>
        <v>0</v>
      </c>
      <c r="W192" s="293">
        <f t="shared" ref="W192:AB192" si="164">SUM(W187:W191)</f>
        <v>0</v>
      </c>
      <c r="X192" s="293">
        <f t="shared" si="164"/>
        <v>0</v>
      </c>
      <c r="Y192" s="293">
        <f t="shared" si="164"/>
        <v>0</v>
      </c>
      <c r="Z192" s="293">
        <f t="shared" si="164"/>
        <v>0</v>
      </c>
      <c r="AA192" s="293">
        <f t="shared" si="164"/>
        <v>0</v>
      </c>
      <c r="AB192" s="293">
        <f t="shared" si="164"/>
        <v>0</v>
      </c>
      <c r="AC192" s="293">
        <f>SUM(AC187:AC191)</f>
        <v>0</v>
      </c>
      <c r="AD192" s="294">
        <f>SUM(AD187:AD191)</f>
        <v>0</v>
      </c>
      <c r="AE192" s="223"/>
      <c r="AG192" s="410" t="s">
        <v>181</v>
      </c>
      <c r="AH192" s="411"/>
      <c r="AI192" s="543">
        <f>SUM(AG187:AH191)</f>
        <v>0</v>
      </c>
      <c r="AJ192" s="543"/>
      <c r="AK192" s="421"/>
      <c r="AL192" s="337">
        <f t="shared" si="152"/>
        <v>0</v>
      </c>
      <c r="AM192" s="275">
        <f>SUM(AM187:AM191)</f>
        <v>0</v>
      </c>
      <c r="AN192" s="275">
        <f t="shared" ref="AN192:AT192" si="165">SUM(AN187:AN191)</f>
        <v>0</v>
      </c>
      <c r="AO192" s="275">
        <f t="shared" si="165"/>
        <v>0</v>
      </c>
      <c r="AP192" s="275">
        <f t="shared" si="165"/>
        <v>0</v>
      </c>
      <c r="AQ192" s="275">
        <f t="shared" si="165"/>
        <v>0</v>
      </c>
      <c r="AR192" s="275">
        <f t="shared" si="165"/>
        <v>0</v>
      </c>
      <c r="AS192" s="275">
        <f t="shared" si="165"/>
        <v>0</v>
      </c>
      <c r="AT192" s="275">
        <f t="shared" si="165"/>
        <v>0</v>
      </c>
      <c r="AU192" s="276">
        <f t="shared" si="153"/>
        <v>0</v>
      </c>
    </row>
    <row r="193" spans="1:47" s="358" customFormat="1" ht="3.75" customHeight="1" thickBot="1" x14ac:dyDescent="0.4">
      <c r="A193" s="499"/>
      <c r="B193" s="499"/>
      <c r="C193" s="499"/>
      <c r="D193" s="499"/>
      <c r="E193" s="499"/>
      <c r="F193" s="499"/>
      <c r="G193" s="499"/>
      <c r="H193" s="499"/>
      <c r="I193" s="499"/>
      <c r="J193" s="499"/>
      <c r="K193" s="499"/>
      <c r="L193" s="499"/>
      <c r="M193" s="499"/>
      <c r="N193" s="223"/>
      <c r="P193" s="499"/>
      <c r="Q193" s="499"/>
      <c r="R193" s="499"/>
      <c r="S193" s="499"/>
      <c r="T193" s="499"/>
      <c r="U193" s="499"/>
      <c r="V193" s="499"/>
      <c r="W193" s="499"/>
      <c r="X193" s="499"/>
      <c r="Y193" s="499"/>
      <c r="Z193" s="499"/>
      <c r="AA193" s="499"/>
      <c r="AB193" s="499"/>
      <c r="AC193" s="499"/>
      <c r="AD193" s="499"/>
      <c r="AE193" s="223"/>
      <c r="AG193" s="499"/>
      <c r="AH193" s="499"/>
      <c r="AI193" s="499"/>
      <c r="AJ193" s="499"/>
      <c r="AK193" s="499"/>
      <c r="AL193" s="499"/>
      <c r="AM193" s="499"/>
      <c r="AN193" s="499"/>
      <c r="AO193" s="499"/>
      <c r="AP193" s="499"/>
      <c r="AQ193" s="499"/>
      <c r="AR193" s="499"/>
      <c r="AS193" s="499"/>
      <c r="AT193" s="499"/>
      <c r="AU193" s="499"/>
    </row>
    <row r="194" spans="1:47" ht="16" thickBot="1" x14ac:dyDescent="0.4">
      <c r="A194" s="500" t="s">
        <v>187</v>
      </c>
      <c r="B194" s="501"/>
      <c r="C194" s="501"/>
      <c r="D194" s="501"/>
      <c r="E194" s="501"/>
      <c r="F194" s="241">
        <f>SUM(F192, F183)</f>
        <v>0</v>
      </c>
      <c r="G194" s="241">
        <f t="shared" ref="G194:L194" si="166">SUM(G192, G183)</f>
        <v>0</v>
      </c>
      <c r="H194" s="241">
        <f>SUM(H192, H183)</f>
        <v>0</v>
      </c>
      <c r="I194" s="241">
        <f t="shared" si="166"/>
        <v>0</v>
      </c>
      <c r="J194" s="241">
        <f t="shared" si="166"/>
        <v>0</v>
      </c>
      <c r="K194" s="241">
        <f>SUM(K192, K183)</f>
        <v>0</v>
      </c>
      <c r="L194" s="241">
        <f t="shared" si="166"/>
        <v>0</v>
      </c>
      <c r="M194" s="240">
        <f>SUM(M192, M183)</f>
        <v>0</v>
      </c>
      <c r="N194" s="223"/>
      <c r="P194" s="500" t="s">
        <v>187</v>
      </c>
      <c r="Q194" s="501"/>
      <c r="R194" s="501"/>
      <c r="S194" s="501"/>
      <c r="T194" s="501"/>
      <c r="U194" s="340">
        <f t="shared" si="150"/>
        <v>0</v>
      </c>
      <c r="V194" s="297">
        <f>SUM(V192, V183)</f>
        <v>0</v>
      </c>
      <c r="W194" s="297">
        <f t="shared" ref="W194" si="167">SUM(W192, W183)</f>
        <v>0</v>
      </c>
      <c r="X194" s="297">
        <f>SUM(X192, X183)</f>
        <v>0</v>
      </c>
      <c r="Y194" s="297">
        <f t="shared" ref="Y194:AB194" si="168">SUM(Y192, Y183)</f>
        <v>0</v>
      </c>
      <c r="Z194" s="297">
        <f t="shared" si="168"/>
        <v>0</v>
      </c>
      <c r="AA194" s="297">
        <f t="shared" si="168"/>
        <v>0</v>
      </c>
      <c r="AB194" s="297">
        <f t="shared" si="168"/>
        <v>0</v>
      </c>
      <c r="AC194" s="297">
        <f>SUM(AC192, AC183)</f>
        <v>0</v>
      </c>
      <c r="AD194" s="298">
        <f>SUM(AD192, AD183)</f>
        <v>0</v>
      </c>
      <c r="AE194" s="223"/>
      <c r="AG194" s="500" t="s">
        <v>187</v>
      </c>
      <c r="AH194" s="501"/>
      <c r="AI194" s="501"/>
      <c r="AJ194" s="501"/>
      <c r="AK194" s="501"/>
      <c r="AL194" s="338">
        <f t="shared" si="152"/>
        <v>0</v>
      </c>
      <c r="AM194" s="279">
        <f>SUM(AM192, AM183)</f>
        <v>0</v>
      </c>
      <c r="AN194" s="279">
        <f t="shared" ref="AN194" si="169">SUM(AN192, AN183)</f>
        <v>0</v>
      </c>
      <c r="AO194" s="279">
        <f>SUM(AO192, AO183)</f>
        <v>0</v>
      </c>
      <c r="AP194" s="279">
        <f t="shared" ref="AP194:AT194" si="170">SUM(AP192, AP183)</f>
        <v>0</v>
      </c>
      <c r="AQ194" s="279">
        <f t="shared" si="170"/>
        <v>0</v>
      </c>
      <c r="AR194" s="279">
        <f t="shared" si="170"/>
        <v>0</v>
      </c>
      <c r="AS194" s="279">
        <f t="shared" si="170"/>
        <v>0</v>
      </c>
      <c r="AT194" s="279">
        <f t="shared" si="170"/>
        <v>0</v>
      </c>
      <c r="AU194" s="280">
        <f>IF($S$233&lt;&gt;0, AC194+AL194-AT194, M194+AL194-AT194)</f>
        <v>0</v>
      </c>
    </row>
    <row r="195" spans="1:47" ht="16" thickBot="1" x14ac:dyDescent="0.4">
      <c r="F195" s="357"/>
      <c r="G195" s="357"/>
      <c r="AE195" s="358"/>
    </row>
    <row r="196" spans="1:47" s="242" customFormat="1" x14ac:dyDescent="0.35">
      <c r="A196" s="502" t="s">
        <v>98</v>
      </c>
      <c r="B196" s="503"/>
      <c r="C196" s="503"/>
      <c r="D196" s="503"/>
      <c r="E196" s="503"/>
      <c r="F196" s="503"/>
      <c r="G196" s="503"/>
      <c r="H196" s="503"/>
      <c r="I196" s="503"/>
      <c r="J196" s="503"/>
      <c r="K196" s="503"/>
      <c r="L196" s="503"/>
      <c r="M196" s="518"/>
      <c r="N196" s="413"/>
      <c r="P196" s="502" t="s">
        <v>98</v>
      </c>
      <c r="Q196" s="503"/>
      <c r="R196" s="503"/>
      <c r="S196" s="503"/>
      <c r="T196" s="503"/>
      <c r="U196" s="503"/>
      <c r="V196" s="503"/>
      <c r="W196" s="503"/>
      <c r="X196" s="503"/>
      <c r="Y196" s="503"/>
      <c r="Z196" s="503"/>
      <c r="AA196" s="503"/>
      <c r="AB196" s="503"/>
      <c r="AC196" s="503"/>
      <c r="AD196" s="418"/>
      <c r="AE196" s="413"/>
      <c r="AG196" s="502" t="s">
        <v>98</v>
      </c>
      <c r="AH196" s="503"/>
      <c r="AI196" s="503"/>
      <c r="AJ196" s="503"/>
      <c r="AK196" s="503"/>
      <c r="AL196" s="503"/>
      <c r="AM196" s="503"/>
      <c r="AN196" s="503"/>
      <c r="AO196" s="503"/>
      <c r="AP196" s="503"/>
      <c r="AQ196" s="503"/>
      <c r="AR196" s="503"/>
      <c r="AS196" s="503"/>
      <c r="AT196" s="503"/>
      <c r="AU196" s="418"/>
    </row>
    <row r="197" spans="1:47" s="242" customFormat="1" x14ac:dyDescent="0.35">
      <c r="A197" s="530" t="s">
        <v>24</v>
      </c>
      <c r="B197" s="531"/>
      <c r="C197" s="531"/>
      <c r="D197" s="531"/>
      <c r="E197" s="531"/>
      <c r="F197" s="531"/>
      <c r="G197" s="531"/>
      <c r="H197" s="531"/>
      <c r="I197" s="531"/>
      <c r="J197" s="424" t="s">
        <v>17</v>
      </c>
      <c r="K197" s="424" t="s">
        <v>15</v>
      </c>
      <c r="L197" s="424" t="s">
        <v>16</v>
      </c>
      <c r="M197" s="259" t="s">
        <v>18</v>
      </c>
      <c r="N197" s="413"/>
      <c r="P197" s="530" t="s">
        <v>24</v>
      </c>
      <c r="Q197" s="531"/>
      <c r="R197" s="531"/>
      <c r="S197" s="531"/>
      <c r="T197" s="531"/>
      <c r="U197" s="531"/>
      <c r="V197" s="531"/>
      <c r="W197" s="531"/>
      <c r="X197" s="531"/>
      <c r="Y197" s="422" t="s">
        <v>111</v>
      </c>
      <c r="Z197" s="328" t="s">
        <v>77</v>
      </c>
      <c r="AA197" s="424" t="s">
        <v>15</v>
      </c>
      <c r="AB197" s="424" t="s">
        <v>16</v>
      </c>
      <c r="AC197" s="422" t="s">
        <v>18</v>
      </c>
      <c r="AD197" s="267" t="s">
        <v>114</v>
      </c>
      <c r="AE197" s="413"/>
      <c r="AG197" s="530" t="s">
        <v>24</v>
      </c>
      <c r="AH197" s="531"/>
      <c r="AI197" s="531"/>
      <c r="AJ197" s="531"/>
      <c r="AK197" s="531"/>
      <c r="AL197" s="531"/>
      <c r="AM197" s="531"/>
      <c r="AN197" s="531"/>
      <c r="AO197" s="531"/>
      <c r="AP197" s="422" t="s">
        <v>111</v>
      </c>
      <c r="AQ197" s="328" t="s">
        <v>211</v>
      </c>
      <c r="AR197" s="424" t="s">
        <v>15</v>
      </c>
      <c r="AS197" s="424" t="s">
        <v>16</v>
      </c>
      <c r="AT197" s="422" t="s">
        <v>213</v>
      </c>
      <c r="AU197" s="267" t="s">
        <v>260</v>
      </c>
    </row>
    <row r="198" spans="1:47" x14ac:dyDescent="0.35">
      <c r="A198" s="415">
        <v>1</v>
      </c>
      <c r="B198" s="491"/>
      <c r="C198" s="491"/>
      <c r="D198" s="491"/>
      <c r="E198" s="491"/>
      <c r="F198" s="491"/>
      <c r="G198" s="491"/>
      <c r="H198" s="491"/>
      <c r="I198" s="491"/>
      <c r="J198" s="234">
        <v>0</v>
      </c>
      <c r="K198" s="234">
        <v>0</v>
      </c>
      <c r="L198" s="234">
        <v>0</v>
      </c>
      <c r="M198" s="236">
        <f>SUM(J198:L198)</f>
        <v>0</v>
      </c>
      <c r="N198" s="223"/>
      <c r="P198" s="415">
        <v>1</v>
      </c>
      <c r="Q198" s="491"/>
      <c r="R198" s="491"/>
      <c r="S198" s="491"/>
      <c r="T198" s="491"/>
      <c r="U198" s="491"/>
      <c r="V198" s="491"/>
      <c r="W198" s="491"/>
      <c r="X198" s="491"/>
      <c r="Y198" s="164">
        <f>AU118</f>
        <v>0</v>
      </c>
      <c r="Z198" s="234">
        <v>0</v>
      </c>
      <c r="AA198" s="234">
        <v>0</v>
      </c>
      <c r="AB198" s="234">
        <v>0</v>
      </c>
      <c r="AC198" s="295">
        <f>SUM(Z198:AB198)</f>
        <v>0</v>
      </c>
      <c r="AD198" s="296">
        <f t="shared" ref="AD198:AD200" si="171">M198-AC198</f>
        <v>0</v>
      </c>
      <c r="AE198" s="223"/>
      <c r="AG198" s="415">
        <v>1</v>
      </c>
      <c r="AH198" s="491"/>
      <c r="AI198" s="491"/>
      <c r="AJ198" s="491"/>
      <c r="AK198" s="491"/>
      <c r="AL198" s="491"/>
      <c r="AM198" s="491"/>
      <c r="AN198" s="491"/>
      <c r="AO198" s="491"/>
      <c r="AP198" s="305">
        <f>AU118</f>
        <v>0</v>
      </c>
      <c r="AQ198" s="234">
        <v>0</v>
      </c>
      <c r="AR198" s="234">
        <v>0</v>
      </c>
      <c r="AS198" s="234">
        <v>0</v>
      </c>
      <c r="AT198" s="277">
        <f>SUM(AQ198:AS198)</f>
        <v>0</v>
      </c>
      <c r="AU198" s="278">
        <f>IF($S$233&lt;&gt;0, AC198+AP198-AT198, M198+AP198-AT198)</f>
        <v>0</v>
      </c>
    </row>
    <row r="199" spans="1:47" x14ac:dyDescent="0.35">
      <c r="A199" s="415">
        <v>2</v>
      </c>
      <c r="B199" s="492"/>
      <c r="C199" s="492"/>
      <c r="D199" s="492"/>
      <c r="E199" s="492"/>
      <c r="F199" s="492"/>
      <c r="G199" s="492"/>
      <c r="H199" s="492"/>
      <c r="I199" s="492"/>
      <c r="J199" s="234">
        <v>0</v>
      </c>
      <c r="K199" s="234">
        <v>0</v>
      </c>
      <c r="L199" s="234">
        <v>0</v>
      </c>
      <c r="M199" s="236">
        <f>SUM(J199:L199)</f>
        <v>0</v>
      </c>
      <c r="N199" s="223"/>
      <c r="P199" s="415">
        <v>2</v>
      </c>
      <c r="Q199" s="492"/>
      <c r="R199" s="492"/>
      <c r="S199" s="492"/>
      <c r="T199" s="492"/>
      <c r="U199" s="492"/>
      <c r="V199" s="492"/>
      <c r="W199" s="492"/>
      <c r="X199" s="492"/>
      <c r="Y199" s="164">
        <f t="shared" ref="Y199:Y201" si="172">AU119</f>
        <v>0</v>
      </c>
      <c r="Z199" s="234">
        <v>0</v>
      </c>
      <c r="AA199" s="234">
        <v>0</v>
      </c>
      <c r="AB199" s="234">
        <v>0</v>
      </c>
      <c r="AC199" s="295">
        <f t="shared" ref="AC199:AC200" si="173">SUM(Z199:AB199)</f>
        <v>0</v>
      </c>
      <c r="AD199" s="296">
        <f t="shared" si="171"/>
        <v>0</v>
      </c>
      <c r="AE199" s="223"/>
      <c r="AG199" s="415">
        <v>2</v>
      </c>
      <c r="AH199" s="492"/>
      <c r="AI199" s="492"/>
      <c r="AJ199" s="492"/>
      <c r="AK199" s="492"/>
      <c r="AL199" s="492"/>
      <c r="AM199" s="492"/>
      <c r="AN199" s="492"/>
      <c r="AO199" s="492"/>
      <c r="AP199" s="305">
        <f t="shared" ref="AP199:AP201" si="174">AU119</f>
        <v>0</v>
      </c>
      <c r="AQ199" s="234">
        <v>0</v>
      </c>
      <c r="AR199" s="234">
        <v>0</v>
      </c>
      <c r="AS199" s="234">
        <v>0</v>
      </c>
      <c r="AT199" s="277">
        <f t="shared" ref="AT199:AT200" si="175">SUM(AQ199:AS199)</f>
        <v>0</v>
      </c>
      <c r="AU199" s="278">
        <f t="shared" ref="AU199:AU201" si="176">IF($S$233&lt;&gt;0, AC199+AP199-AT199, M199+AP199-AT199)</f>
        <v>0</v>
      </c>
    </row>
    <row r="200" spans="1:47" x14ac:dyDescent="0.35">
      <c r="A200" s="415">
        <v>3</v>
      </c>
      <c r="B200" s="492"/>
      <c r="C200" s="492"/>
      <c r="D200" s="492"/>
      <c r="E200" s="492"/>
      <c r="F200" s="492"/>
      <c r="G200" s="492"/>
      <c r="H200" s="492"/>
      <c r="I200" s="492"/>
      <c r="J200" s="234">
        <v>0</v>
      </c>
      <c r="K200" s="234">
        <v>0</v>
      </c>
      <c r="L200" s="234">
        <v>0</v>
      </c>
      <c r="M200" s="236">
        <f t="shared" ref="M200:M219" si="177">SUM(J200:L200)</f>
        <v>0</v>
      </c>
      <c r="N200" s="223"/>
      <c r="P200" s="415">
        <v>3</v>
      </c>
      <c r="Q200" s="492"/>
      <c r="R200" s="492"/>
      <c r="S200" s="492"/>
      <c r="T200" s="492"/>
      <c r="U200" s="492"/>
      <c r="V200" s="492"/>
      <c r="W200" s="492"/>
      <c r="X200" s="492"/>
      <c r="Y200" s="164">
        <f t="shared" si="172"/>
        <v>0</v>
      </c>
      <c r="Z200" s="234">
        <v>0</v>
      </c>
      <c r="AA200" s="234">
        <v>0</v>
      </c>
      <c r="AB200" s="234">
        <v>0</v>
      </c>
      <c r="AC200" s="295">
        <f t="shared" si="173"/>
        <v>0</v>
      </c>
      <c r="AD200" s="296">
        <f t="shared" si="171"/>
        <v>0</v>
      </c>
      <c r="AE200" s="223"/>
      <c r="AG200" s="415">
        <v>3</v>
      </c>
      <c r="AH200" s="492"/>
      <c r="AI200" s="492"/>
      <c r="AJ200" s="492"/>
      <c r="AK200" s="492"/>
      <c r="AL200" s="492"/>
      <c r="AM200" s="492"/>
      <c r="AN200" s="492"/>
      <c r="AO200" s="492"/>
      <c r="AP200" s="305">
        <f t="shared" si="174"/>
        <v>0</v>
      </c>
      <c r="AQ200" s="234">
        <v>0</v>
      </c>
      <c r="AR200" s="234">
        <v>0</v>
      </c>
      <c r="AS200" s="234">
        <v>0</v>
      </c>
      <c r="AT200" s="277">
        <f t="shared" si="175"/>
        <v>0</v>
      </c>
      <c r="AU200" s="278">
        <f t="shared" si="176"/>
        <v>0</v>
      </c>
    </row>
    <row r="201" spans="1:47" ht="16" thickBot="1" x14ac:dyDescent="0.4">
      <c r="A201" s="504" t="s">
        <v>25</v>
      </c>
      <c r="B201" s="505"/>
      <c r="C201" s="505"/>
      <c r="D201" s="505"/>
      <c r="E201" s="505"/>
      <c r="F201" s="505"/>
      <c r="G201" s="505"/>
      <c r="H201" s="505"/>
      <c r="I201" s="505"/>
      <c r="J201" s="250">
        <f>SUM(J198:J200)</f>
        <v>0</v>
      </c>
      <c r="K201" s="250">
        <f t="shared" ref="K201:L201" si="178">SUM(K198:K200)</f>
        <v>0</v>
      </c>
      <c r="L201" s="250">
        <f t="shared" si="178"/>
        <v>0</v>
      </c>
      <c r="M201" s="237">
        <f t="shared" si="177"/>
        <v>0</v>
      </c>
      <c r="N201" s="223"/>
      <c r="P201" s="504" t="s">
        <v>25</v>
      </c>
      <c r="Q201" s="505"/>
      <c r="R201" s="505"/>
      <c r="S201" s="505"/>
      <c r="T201" s="505"/>
      <c r="U201" s="505"/>
      <c r="V201" s="505"/>
      <c r="W201" s="505"/>
      <c r="X201" s="505"/>
      <c r="Y201" s="200">
        <f t="shared" si="172"/>
        <v>0</v>
      </c>
      <c r="Z201" s="293">
        <f>SUM(Z198:Z200)</f>
        <v>0</v>
      </c>
      <c r="AA201" s="293">
        <f t="shared" ref="AA201:AD201" si="179">SUM(AA198:AA200)</f>
        <v>0</v>
      </c>
      <c r="AB201" s="293">
        <f t="shared" si="179"/>
        <v>0</v>
      </c>
      <c r="AC201" s="293">
        <f t="shared" si="179"/>
        <v>0</v>
      </c>
      <c r="AD201" s="294">
        <f t="shared" si="179"/>
        <v>0</v>
      </c>
      <c r="AE201" s="223"/>
      <c r="AG201" s="504" t="s">
        <v>25</v>
      </c>
      <c r="AH201" s="505"/>
      <c r="AI201" s="505"/>
      <c r="AJ201" s="505"/>
      <c r="AK201" s="505"/>
      <c r="AL201" s="505"/>
      <c r="AM201" s="505"/>
      <c r="AN201" s="505"/>
      <c r="AO201" s="505"/>
      <c r="AP201" s="306">
        <f t="shared" si="174"/>
        <v>0</v>
      </c>
      <c r="AQ201" s="275">
        <f>SUM(AQ198:AQ200)</f>
        <v>0</v>
      </c>
      <c r="AR201" s="275">
        <f t="shared" ref="AR201:AT201" si="180">SUM(AR198:AR200)</f>
        <v>0</v>
      </c>
      <c r="AS201" s="275">
        <f t="shared" si="180"/>
        <v>0</v>
      </c>
      <c r="AT201" s="275">
        <f t="shared" si="180"/>
        <v>0</v>
      </c>
      <c r="AU201" s="276">
        <f t="shared" si="176"/>
        <v>0</v>
      </c>
    </row>
    <row r="202" spans="1:47" s="358" customFormat="1" ht="3.75" customHeight="1" thickBot="1" x14ac:dyDescent="0.4">
      <c r="A202" s="413"/>
      <c r="B202" s="413"/>
      <c r="C202" s="413"/>
      <c r="D202" s="413"/>
      <c r="E202" s="413"/>
      <c r="F202" s="413"/>
      <c r="G202" s="413"/>
      <c r="H202" s="413"/>
      <c r="I202" s="413"/>
      <c r="J202" s="246"/>
      <c r="K202" s="246"/>
      <c r="L202" s="246"/>
      <c r="M202" s="246"/>
      <c r="N202" s="223"/>
      <c r="P202" s="413"/>
      <c r="Q202" s="413"/>
      <c r="R202" s="413"/>
      <c r="S202" s="413"/>
      <c r="T202" s="413"/>
      <c r="U202" s="413"/>
      <c r="V202" s="413"/>
      <c r="W202" s="413"/>
      <c r="X202" s="413"/>
      <c r="Y202" s="304"/>
      <c r="Z202" s="246"/>
      <c r="AA202" s="246"/>
      <c r="AB202" s="246"/>
      <c r="AC202" s="246"/>
      <c r="AD202" s="246"/>
      <c r="AE202" s="223"/>
      <c r="AG202" s="413"/>
      <c r="AH202" s="413"/>
      <c r="AI202" s="413"/>
      <c r="AJ202" s="413"/>
      <c r="AK202" s="413"/>
      <c r="AL202" s="413"/>
      <c r="AM202" s="413"/>
      <c r="AN202" s="413"/>
      <c r="AO202" s="413"/>
      <c r="AP202" s="304"/>
      <c r="AQ202" s="246"/>
      <c r="AR202" s="246"/>
      <c r="AS202" s="246"/>
      <c r="AT202" s="246"/>
      <c r="AU202" s="246"/>
    </row>
    <row r="203" spans="1:47" s="242" customFormat="1" x14ac:dyDescent="0.35">
      <c r="A203" s="502" t="s">
        <v>33</v>
      </c>
      <c r="B203" s="503"/>
      <c r="C203" s="503"/>
      <c r="D203" s="503"/>
      <c r="E203" s="503"/>
      <c r="F203" s="503"/>
      <c r="G203" s="503"/>
      <c r="H203" s="503"/>
      <c r="I203" s="503"/>
      <c r="J203" s="425" t="s">
        <v>17</v>
      </c>
      <c r="K203" s="425" t="s">
        <v>15</v>
      </c>
      <c r="L203" s="425" t="s">
        <v>16</v>
      </c>
      <c r="M203" s="418" t="s">
        <v>18</v>
      </c>
      <c r="N203" s="413"/>
      <c r="P203" s="502" t="s">
        <v>33</v>
      </c>
      <c r="Q203" s="503"/>
      <c r="R203" s="503"/>
      <c r="S203" s="503"/>
      <c r="T203" s="503"/>
      <c r="U203" s="503"/>
      <c r="V203" s="503"/>
      <c r="W203" s="503"/>
      <c r="X203" s="503"/>
      <c r="Y203" s="414" t="s">
        <v>111</v>
      </c>
      <c r="Z203" s="425" t="s">
        <v>77</v>
      </c>
      <c r="AA203" s="425" t="s">
        <v>15</v>
      </c>
      <c r="AB203" s="425" t="s">
        <v>16</v>
      </c>
      <c r="AC203" s="414" t="s">
        <v>18</v>
      </c>
      <c r="AD203" s="268" t="s">
        <v>114</v>
      </c>
      <c r="AE203" s="413"/>
      <c r="AG203" s="502" t="s">
        <v>33</v>
      </c>
      <c r="AH203" s="503"/>
      <c r="AI203" s="503"/>
      <c r="AJ203" s="503"/>
      <c r="AK203" s="503"/>
      <c r="AL203" s="503"/>
      <c r="AM203" s="503"/>
      <c r="AN203" s="503"/>
      <c r="AO203" s="503"/>
      <c r="AP203" s="414" t="s">
        <v>111</v>
      </c>
      <c r="AQ203" s="425" t="s">
        <v>211</v>
      </c>
      <c r="AR203" s="425" t="s">
        <v>15</v>
      </c>
      <c r="AS203" s="425" t="s">
        <v>16</v>
      </c>
      <c r="AT203" s="414" t="s">
        <v>213</v>
      </c>
      <c r="AU203" s="268" t="s">
        <v>260</v>
      </c>
    </row>
    <row r="204" spans="1:47" x14ac:dyDescent="0.35">
      <c r="A204" s="415">
        <v>1</v>
      </c>
      <c r="B204" s="492"/>
      <c r="C204" s="492"/>
      <c r="D204" s="492"/>
      <c r="E204" s="492"/>
      <c r="F204" s="492"/>
      <c r="G204" s="492"/>
      <c r="H204" s="492"/>
      <c r="I204" s="492"/>
      <c r="J204" s="234">
        <v>0</v>
      </c>
      <c r="K204" s="234">
        <v>0</v>
      </c>
      <c r="L204" s="234">
        <v>0</v>
      </c>
      <c r="M204" s="236">
        <f t="shared" si="177"/>
        <v>0</v>
      </c>
      <c r="N204" s="223"/>
      <c r="P204" s="415">
        <v>1</v>
      </c>
      <c r="Q204" s="492"/>
      <c r="R204" s="492"/>
      <c r="S204" s="492"/>
      <c r="T204" s="492"/>
      <c r="U204" s="492"/>
      <c r="V204" s="492"/>
      <c r="W204" s="492"/>
      <c r="X204" s="492"/>
      <c r="Y204" s="164">
        <f t="shared" ref="Y204:Y207" si="181">AU124</f>
        <v>0</v>
      </c>
      <c r="Z204" s="234">
        <v>0</v>
      </c>
      <c r="AA204" s="234">
        <v>0</v>
      </c>
      <c r="AB204" s="234">
        <v>0</v>
      </c>
      <c r="AC204" s="295">
        <f t="shared" ref="AC204:AC206" si="182">SUM(Z204:AB204)</f>
        <v>0</v>
      </c>
      <c r="AD204" s="296">
        <f t="shared" ref="AD204:AD206" si="183">M204-AC204</f>
        <v>0</v>
      </c>
      <c r="AE204" s="223"/>
      <c r="AG204" s="415">
        <v>1</v>
      </c>
      <c r="AH204" s="492"/>
      <c r="AI204" s="492"/>
      <c r="AJ204" s="492"/>
      <c r="AK204" s="492"/>
      <c r="AL204" s="492"/>
      <c r="AM204" s="492"/>
      <c r="AN204" s="492"/>
      <c r="AO204" s="492"/>
      <c r="AP204" s="305">
        <f t="shared" ref="AP204:AP207" si="184">AU124</f>
        <v>0</v>
      </c>
      <c r="AQ204" s="234">
        <v>0</v>
      </c>
      <c r="AR204" s="234">
        <v>0</v>
      </c>
      <c r="AS204" s="234">
        <v>0</v>
      </c>
      <c r="AT204" s="277">
        <f t="shared" ref="AT204:AT206" si="185">SUM(AQ204:AS204)</f>
        <v>0</v>
      </c>
      <c r="AU204" s="278">
        <f>IF($S$233&lt;&gt;0, AC204+AP204-AT204, M204+AP204-AT204)</f>
        <v>0</v>
      </c>
    </row>
    <row r="205" spans="1:47" x14ac:dyDescent="0.35">
      <c r="A205" s="415">
        <v>2</v>
      </c>
      <c r="B205" s="492"/>
      <c r="C205" s="492"/>
      <c r="D205" s="492"/>
      <c r="E205" s="492"/>
      <c r="F205" s="492"/>
      <c r="G205" s="492"/>
      <c r="H205" s="492"/>
      <c r="I205" s="492"/>
      <c r="J205" s="234">
        <v>0</v>
      </c>
      <c r="K205" s="234">
        <v>0</v>
      </c>
      <c r="L205" s="234">
        <v>0</v>
      </c>
      <c r="M205" s="236">
        <f t="shared" si="177"/>
        <v>0</v>
      </c>
      <c r="N205" s="223"/>
      <c r="P205" s="415">
        <v>2</v>
      </c>
      <c r="Q205" s="492"/>
      <c r="R205" s="492"/>
      <c r="S205" s="492"/>
      <c r="T205" s="492"/>
      <c r="U205" s="492"/>
      <c r="V205" s="492"/>
      <c r="W205" s="492"/>
      <c r="X205" s="492"/>
      <c r="Y205" s="164">
        <f t="shared" si="181"/>
        <v>0</v>
      </c>
      <c r="Z205" s="234">
        <v>0</v>
      </c>
      <c r="AA205" s="234">
        <v>0</v>
      </c>
      <c r="AB205" s="234">
        <v>0</v>
      </c>
      <c r="AC205" s="295">
        <f t="shared" si="182"/>
        <v>0</v>
      </c>
      <c r="AD205" s="296">
        <f t="shared" si="183"/>
        <v>0</v>
      </c>
      <c r="AE205" s="223"/>
      <c r="AG205" s="415">
        <v>2</v>
      </c>
      <c r="AH205" s="492"/>
      <c r="AI205" s="492"/>
      <c r="AJ205" s="492"/>
      <c r="AK205" s="492"/>
      <c r="AL205" s="492"/>
      <c r="AM205" s="492"/>
      <c r="AN205" s="492"/>
      <c r="AO205" s="492"/>
      <c r="AP205" s="305">
        <f t="shared" si="184"/>
        <v>0</v>
      </c>
      <c r="AQ205" s="234">
        <v>0</v>
      </c>
      <c r="AR205" s="234">
        <v>0</v>
      </c>
      <c r="AS205" s="234">
        <v>0</v>
      </c>
      <c r="AT205" s="277">
        <f t="shared" si="185"/>
        <v>0</v>
      </c>
      <c r="AU205" s="278">
        <f t="shared" ref="AU205:AU207" si="186">IF($S$233&lt;&gt;0, AC205+AP205-AT205, M205+AP205-AT205)</f>
        <v>0</v>
      </c>
    </row>
    <row r="206" spans="1:47" x14ac:dyDescent="0.35">
      <c r="A206" s="415">
        <v>3</v>
      </c>
      <c r="B206" s="492"/>
      <c r="C206" s="492"/>
      <c r="D206" s="492"/>
      <c r="E206" s="492"/>
      <c r="F206" s="492"/>
      <c r="G206" s="492"/>
      <c r="H206" s="492"/>
      <c r="I206" s="492"/>
      <c r="J206" s="234">
        <v>0</v>
      </c>
      <c r="K206" s="234">
        <v>0</v>
      </c>
      <c r="L206" s="234">
        <v>0</v>
      </c>
      <c r="M206" s="236">
        <f>SUM(J206:L206)</f>
        <v>0</v>
      </c>
      <c r="N206" s="223"/>
      <c r="P206" s="415">
        <v>3</v>
      </c>
      <c r="Q206" s="492"/>
      <c r="R206" s="492"/>
      <c r="S206" s="492"/>
      <c r="T206" s="492"/>
      <c r="U206" s="492"/>
      <c r="V206" s="492"/>
      <c r="W206" s="492"/>
      <c r="X206" s="492"/>
      <c r="Y206" s="164">
        <f t="shared" si="181"/>
        <v>0</v>
      </c>
      <c r="Z206" s="234">
        <v>0</v>
      </c>
      <c r="AA206" s="234">
        <v>0</v>
      </c>
      <c r="AB206" s="234">
        <v>0</v>
      </c>
      <c r="AC206" s="295">
        <f t="shared" si="182"/>
        <v>0</v>
      </c>
      <c r="AD206" s="296">
        <f t="shared" si="183"/>
        <v>0</v>
      </c>
      <c r="AE206" s="223"/>
      <c r="AG206" s="415">
        <v>3</v>
      </c>
      <c r="AH206" s="492"/>
      <c r="AI206" s="492"/>
      <c r="AJ206" s="492"/>
      <c r="AK206" s="492"/>
      <c r="AL206" s="492"/>
      <c r="AM206" s="492"/>
      <c r="AN206" s="492"/>
      <c r="AO206" s="492"/>
      <c r="AP206" s="305">
        <f t="shared" si="184"/>
        <v>0</v>
      </c>
      <c r="AQ206" s="234">
        <v>0</v>
      </c>
      <c r="AR206" s="234">
        <v>0</v>
      </c>
      <c r="AS206" s="234">
        <v>0</v>
      </c>
      <c r="AT206" s="277">
        <f t="shared" si="185"/>
        <v>0</v>
      </c>
      <c r="AU206" s="278">
        <f>IF($S$233&lt;&gt;0, AC206+AP206-AT206, M206+AP206-AT206)</f>
        <v>0</v>
      </c>
    </row>
    <row r="207" spans="1:47" ht="16" thickBot="1" x14ac:dyDescent="0.4">
      <c r="A207" s="504" t="s">
        <v>26</v>
      </c>
      <c r="B207" s="505"/>
      <c r="C207" s="505"/>
      <c r="D207" s="505"/>
      <c r="E207" s="505"/>
      <c r="F207" s="505"/>
      <c r="G207" s="505"/>
      <c r="H207" s="505"/>
      <c r="I207" s="505"/>
      <c r="J207" s="250">
        <f>SUM(J204:J206)</f>
        <v>0</v>
      </c>
      <c r="K207" s="250">
        <f t="shared" ref="K207" si="187">SUM(K204:K206)</f>
        <v>0</v>
      </c>
      <c r="L207" s="250">
        <f>SUM(L204:L206)</f>
        <v>0</v>
      </c>
      <c r="M207" s="237">
        <f t="shared" si="177"/>
        <v>0</v>
      </c>
      <c r="N207" s="223"/>
      <c r="P207" s="504" t="s">
        <v>26</v>
      </c>
      <c r="Q207" s="505"/>
      <c r="R207" s="505"/>
      <c r="S207" s="505"/>
      <c r="T207" s="505"/>
      <c r="U207" s="505"/>
      <c r="V207" s="505"/>
      <c r="W207" s="505"/>
      <c r="X207" s="505"/>
      <c r="Y207" s="200">
        <f t="shared" si="181"/>
        <v>0</v>
      </c>
      <c r="Z207" s="293">
        <f>SUM(Z204:Z206)</f>
        <v>0</v>
      </c>
      <c r="AA207" s="293">
        <f t="shared" ref="AA207:AD207" si="188">SUM(AA204:AA206)</f>
        <v>0</v>
      </c>
      <c r="AB207" s="293">
        <f t="shared" si="188"/>
        <v>0</v>
      </c>
      <c r="AC207" s="293">
        <f t="shared" si="188"/>
        <v>0</v>
      </c>
      <c r="AD207" s="294">
        <f t="shared" si="188"/>
        <v>0</v>
      </c>
      <c r="AE207" s="223"/>
      <c r="AG207" s="504" t="s">
        <v>26</v>
      </c>
      <c r="AH207" s="505"/>
      <c r="AI207" s="505"/>
      <c r="AJ207" s="505"/>
      <c r="AK207" s="505"/>
      <c r="AL207" s="505"/>
      <c r="AM207" s="505"/>
      <c r="AN207" s="505"/>
      <c r="AO207" s="505"/>
      <c r="AP207" s="306">
        <f t="shared" si="184"/>
        <v>0</v>
      </c>
      <c r="AQ207" s="275">
        <f>SUM(AQ204:AQ206)</f>
        <v>0</v>
      </c>
      <c r="AR207" s="275">
        <f t="shared" ref="AR207:AT207" si="189">SUM(AR204:AR206)</f>
        <v>0</v>
      </c>
      <c r="AS207" s="275">
        <f t="shared" si="189"/>
        <v>0</v>
      </c>
      <c r="AT207" s="275">
        <f t="shared" si="189"/>
        <v>0</v>
      </c>
      <c r="AU207" s="276">
        <f t="shared" si="186"/>
        <v>0</v>
      </c>
    </row>
    <row r="208" spans="1:47" s="358" customFormat="1" ht="3.75" customHeight="1" thickBot="1" x14ac:dyDescent="0.4">
      <c r="A208" s="413"/>
      <c r="B208" s="413"/>
      <c r="C208" s="413"/>
      <c r="D208" s="413"/>
      <c r="E208" s="413"/>
      <c r="F208" s="413"/>
      <c r="G208" s="413"/>
      <c r="H208" s="413"/>
      <c r="I208" s="413"/>
      <c r="J208" s="246"/>
      <c r="K208" s="246"/>
      <c r="L208" s="246"/>
      <c r="M208" s="246"/>
      <c r="N208" s="223"/>
      <c r="P208" s="413"/>
      <c r="Q208" s="413"/>
      <c r="R208" s="413"/>
      <c r="S208" s="413"/>
      <c r="T208" s="413"/>
      <c r="U208" s="413"/>
      <c r="V208" s="413"/>
      <c r="W208" s="413"/>
      <c r="X208" s="413"/>
      <c r="Y208" s="246"/>
      <c r="Z208" s="246"/>
      <c r="AA208" s="246"/>
      <c r="AB208" s="246"/>
      <c r="AC208" s="246"/>
      <c r="AD208" s="246"/>
      <c r="AE208" s="223"/>
      <c r="AG208" s="413"/>
      <c r="AH208" s="413"/>
      <c r="AI208" s="413"/>
      <c r="AJ208" s="413"/>
      <c r="AK208" s="413"/>
      <c r="AL208" s="413"/>
      <c r="AM208" s="413"/>
      <c r="AN208" s="413"/>
      <c r="AO208" s="413"/>
      <c r="AP208" s="246"/>
      <c r="AQ208" s="246"/>
      <c r="AR208" s="246"/>
      <c r="AS208" s="246"/>
      <c r="AT208" s="246"/>
      <c r="AU208" s="246"/>
    </row>
    <row r="209" spans="1:134" s="242" customFormat="1" x14ac:dyDescent="0.35">
      <c r="A209" s="502" t="s">
        <v>27</v>
      </c>
      <c r="B209" s="503"/>
      <c r="C209" s="503"/>
      <c r="D209" s="503"/>
      <c r="E209" s="503"/>
      <c r="F209" s="503"/>
      <c r="G209" s="503"/>
      <c r="H209" s="503"/>
      <c r="I209" s="503"/>
      <c r="J209" s="425" t="s">
        <v>17</v>
      </c>
      <c r="K209" s="425" t="s">
        <v>15</v>
      </c>
      <c r="L209" s="425" t="s">
        <v>16</v>
      </c>
      <c r="M209" s="418" t="s">
        <v>18</v>
      </c>
      <c r="N209" s="413"/>
      <c r="P209" s="502" t="s">
        <v>27</v>
      </c>
      <c r="Q209" s="503"/>
      <c r="R209" s="503"/>
      <c r="S209" s="503"/>
      <c r="T209" s="503"/>
      <c r="U209" s="503"/>
      <c r="V209" s="503"/>
      <c r="W209" s="503"/>
      <c r="X209" s="503"/>
      <c r="Y209" s="414" t="s">
        <v>111</v>
      </c>
      <c r="Z209" s="425" t="s">
        <v>77</v>
      </c>
      <c r="AA209" s="425" t="s">
        <v>15</v>
      </c>
      <c r="AB209" s="425" t="s">
        <v>16</v>
      </c>
      <c r="AC209" s="414" t="s">
        <v>18</v>
      </c>
      <c r="AD209" s="268" t="s">
        <v>114</v>
      </c>
      <c r="AE209" s="413"/>
      <c r="AG209" s="502" t="s">
        <v>27</v>
      </c>
      <c r="AH209" s="503"/>
      <c r="AI209" s="503"/>
      <c r="AJ209" s="503"/>
      <c r="AK209" s="503"/>
      <c r="AL209" s="503"/>
      <c r="AM209" s="503"/>
      <c r="AN209" s="503"/>
      <c r="AO209" s="503"/>
      <c r="AP209" s="414" t="s">
        <v>111</v>
      </c>
      <c r="AQ209" s="425" t="s">
        <v>211</v>
      </c>
      <c r="AR209" s="425" t="s">
        <v>15</v>
      </c>
      <c r="AS209" s="425" t="s">
        <v>16</v>
      </c>
      <c r="AT209" s="414" t="s">
        <v>213</v>
      </c>
      <c r="AU209" s="268" t="s">
        <v>260</v>
      </c>
    </row>
    <row r="210" spans="1:134" x14ac:dyDescent="0.35">
      <c r="A210" s="415">
        <v>1</v>
      </c>
      <c r="B210" s="228" t="s">
        <v>28</v>
      </c>
      <c r="C210" s="492"/>
      <c r="D210" s="492"/>
      <c r="E210" s="492"/>
      <c r="F210" s="492"/>
      <c r="G210" s="492"/>
      <c r="H210" s="492"/>
      <c r="I210" s="492"/>
      <c r="J210" s="234">
        <v>0</v>
      </c>
      <c r="K210" s="234">
        <v>0</v>
      </c>
      <c r="L210" s="234">
        <v>0</v>
      </c>
      <c r="M210" s="236">
        <f t="shared" si="177"/>
        <v>0</v>
      </c>
      <c r="N210" s="223"/>
      <c r="P210" s="415">
        <v>1</v>
      </c>
      <c r="Q210" s="228" t="s">
        <v>28</v>
      </c>
      <c r="R210" s="492"/>
      <c r="S210" s="492"/>
      <c r="T210" s="492"/>
      <c r="U210" s="492"/>
      <c r="V210" s="492"/>
      <c r="W210" s="492"/>
      <c r="X210" s="492"/>
      <c r="Y210" s="164">
        <f t="shared" ref="Y210:Y221" si="190">AU130</f>
        <v>0</v>
      </c>
      <c r="Z210" s="234">
        <v>0</v>
      </c>
      <c r="AA210" s="234">
        <v>0</v>
      </c>
      <c r="AB210" s="234">
        <v>0</v>
      </c>
      <c r="AC210" s="295">
        <f t="shared" ref="AC210:AC219" si="191">SUM(Z210:AB210)</f>
        <v>0</v>
      </c>
      <c r="AD210" s="296">
        <f t="shared" ref="AD210:AD220" si="192">M210-AC210</f>
        <v>0</v>
      </c>
      <c r="AE210" s="223"/>
      <c r="AG210" s="415">
        <v>1</v>
      </c>
      <c r="AH210" s="228" t="s">
        <v>28</v>
      </c>
      <c r="AI210" s="492"/>
      <c r="AJ210" s="492"/>
      <c r="AK210" s="492"/>
      <c r="AL210" s="492"/>
      <c r="AM210" s="492"/>
      <c r="AN210" s="492"/>
      <c r="AO210" s="492"/>
      <c r="AP210" s="305">
        <f t="shared" ref="AP210:AP221" si="193">AU130</f>
        <v>0</v>
      </c>
      <c r="AQ210" s="234">
        <v>0</v>
      </c>
      <c r="AR210" s="234">
        <v>0</v>
      </c>
      <c r="AS210" s="234">
        <v>0</v>
      </c>
      <c r="AT210" s="277">
        <f t="shared" ref="AT210:AT219" si="194">SUM(AQ210:AS210)</f>
        <v>0</v>
      </c>
      <c r="AU210" s="278">
        <f>IF($S$233&lt;&gt;0, AC210+AP210-AT210, M210+AP210-AT210)</f>
        <v>0</v>
      </c>
    </row>
    <row r="211" spans="1:134" x14ac:dyDescent="0.35">
      <c r="A211" s="415">
        <v>2</v>
      </c>
      <c r="B211" s="228" t="s">
        <v>31</v>
      </c>
      <c r="C211" s="492"/>
      <c r="D211" s="492"/>
      <c r="E211" s="492"/>
      <c r="F211" s="492"/>
      <c r="G211" s="492"/>
      <c r="H211" s="492"/>
      <c r="I211" s="492"/>
      <c r="J211" s="234">
        <v>0</v>
      </c>
      <c r="K211" s="234">
        <v>0</v>
      </c>
      <c r="L211" s="234">
        <v>0</v>
      </c>
      <c r="M211" s="236">
        <f t="shared" si="177"/>
        <v>0</v>
      </c>
      <c r="N211" s="223"/>
      <c r="P211" s="415">
        <v>2</v>
      </c>
      <c r="Q211" s="228" t="s">
        <v>31</v>
      </c>
      <c r="R211" s="492"/>
      <c r="S211" s="492"/>
      <c r="T211" s="492"/>
      <c r="U211" s="492"/>
      <c r="V211" s="492"/>
      <c r="W211" s="492"/>
      <c r="X211" s="492"/>
      <c r="Y211" s="164">
        <f t="shared" si="190"/>
        <v>0</v>
      </c>
      <c r="Z211" s="234">
        <v>0</v>
      </c>
      <c r="AA211" s="234">
        <v>0</v>
      </c>
      <c r="AB211" s="234">
        <v>0</v>
      </c>
      <c r="AC211" s="295">
        <f t="shared" si="191"/>
        <v>0</v>
      </c>
      <c r="AD211" s="296">
        <f t="shared" si="192"/>
        <v>0</v>
      </c>
      <c r="AE211" s="223"/>
      <c r="AG211" s="415">
        <v>2</v>
      </c>
      <c r="AH211" s="228" t="s">
        <v>31</v>
      </c>
      <c r="AI211" s="492"/>
      <c r="AJ211" s="492"/>
      <c r="AK211" s="492"/>
      <c r="AL211" s="492"/>
      <c r="AM211" s="492"/>
      <c r="AN211" s="492"/>
      <c r="AO211" s="492"/>
      <c r="AP211" s="305">
        <f t="shared" si="193"/>
        <v>0</v>
      </c>
      <c r="AQ211" s="234">
        <v>0</v>
      </c>
      <c r="AR211" s="234">
        <v>0</v>
      </c>
      <c r="AS211" s="234">
        <v>0</v>
      </c>
      <c r="AT211" s="277">
        <f t="shared" si="194"/>
        <v>0</v>
      </c>
      <c r="AU211" s="278">
        <f t="shared" ref="AU211:AU221" si="195">IF($S$233&lt;&gt;0, AC211+AP211-AT211, M211+AP211-AT211)</f>
        <v>0</v>
      </c>
    </row>
    <row r="212" spans="1:134" x14ac:dyDescent="0.35">
      <c r="A212" s="415">
        <v>3</v>
      </c>
      <c r="B212" s="228" t="s">
        <v>32</v>
      </c>
      <c r="C212" s="492"/>
      <c r="D212" s="492"/>
      <c r="E212" s="492"/>
      <c r="F212" s="492"/>
      <c r="G212" s="492"/>
      <c r="H212" s="492"/>
      <c r="I212" s="492"/>
      <c r="J212" s="234">
        <v>0</v>
      </c>
      <c r="K212" s="234">
        <v>0</v>
      </c>
      <c r="L212" s="234">
        <v>0</v>
      </c>
      <c r="M212" s="236">
        <f t="shared" si="177"/>
        <v>0</v>
      </c>
      <c r="N212" s="223"/>
      <c r="P212" s="415">
        <v>3</v>
      </c>
      <c r="Q212" s="228" t="s">
        <v>32</v>
      </c>
      <c r="R212" s="492"/>
      <c r="S212" s="492"/>
      <c r="T212" s="492"/>
      <c r="U212" s="492"/>
      <c r="V212" s="492"/>
      <c r="W212" s="492"/>
      <c r="X212" s="492"/>
      <c r="Y212" s="164">
        <f t="shared" si="190"/>
        <v>0</v>
      </c>
      <c r="Z212" s="234">
        <v>0</v>
      </c>
      <c r="AA212" s="234">
        <v>0</v>
      </c>
      <c r="AB212" s="234">
        <v>0</v>
      </c>
      <c r="AC212" s="295">
        <f t="shared" si="191"/>
        <v>0</v>
      </c>
      <c r="AD212" s="296">
        <f t="shared" si="192"/>
        <v>0</v>
      </c>
      <c r="AE212" s="223"/>
      <c r="AG212" s="415">
        <v>3</v>
      </c>
      <c r="AH212" s="228" t="s">
        <v>32</v>
      </c>
      <c r="AI212" s="492"/>
      <c r="AJ212" s="492"/>
      <c r="AK212" s="492"/>
      <c r="AL212" s="492"/>
      <c r="AM212" s="492"/>
      <c r="AN212" s="492"/>
      <c r="AO212" s="492"/>
      <c r="AP212" s="305">
        <f t="shared" si="193"/>
        <v>0</v>
      </c>
      <c r="AQ212" s="234">
        <v>0</v>
      </c>
      <c r="AR212" s="234">
        <v>0</v>
      </c>
      <c r="AS212" s="234">
        <v>0</v>
      </c>
      <c r="AT212" s="277">
        <f t="shared" si="194"/>
        <v>0</v>
      </c>
      <c r="AU212" s="278">
        <f t="shared" si="195"/>
        <v>0</v>
      </c>
    </row>
    <row r="213" spans="1:134" s="358" customFormat="1" x14ac:dyDescent="0.35">
      <c r="A213" s="229">
        <v>4</v>
      </c>
      <c r="B213" s="228" t="s">
        <v>72</v>
      </c>
      <c r="C213" s="492"/>
      <c r="D213" s="492"/>
      <c r="E213" s="492"/>
      <c r="F213" s="492"/>
      <c r="G213" s="492"/>
      <c r="H213" s="492"/>
      <c r="I213" s="492"/>
      <c r="J213" s="234">
        <v>0</v>
      </c>
      <c r="K213" s="234">
        <v>0</v>
      </c>
      <c r="L213" s="234">
        <v>0</v>
      </c>
      <c r="M213" s="236">
        <f t="shared" si="177"/>
        <v>0</v>
      </c>
      <c r="N213" s="223"/>
      <c r="P213" s="229">
        <v>4</v>
      </c>
      <c r="Q213" s="228" t="s">
        <v>72</v>
      </c>
      <c r="R213" s="492"/>
      <c r="S213" s="492"/>
      <c r="T213" s="492"/>
      <c r="U213" s="492"/>
      <c r="V213" s="492"/>
      <c r="W213" s="492"/>
      <c r="X213" s="492"/>
      <c r="Y213" s="164">
        <f t="shared" si="190"/>
        <v>0</v>
      </c>
      <c r="Z213" s="234">
        <v>0</v>
      </c>
      <c r="AA213" s="234">
        <v>0</v>
      </c>
      <c r="AB213" s="234">
        <v>0</v>
      </c>
      <c r="AC213" s="295">
        <f t="shared" si="191"/>
        <v>0</v>
      </c>
      <c r="AD213" s="296">
        <f t="shared" si="192"/>
        <v>0</v>
      </c>
      <c r="AE213" s="223"/>
      <c r="AG213" s="229">
        <v>4</v>
      </c>
      <c r="AH213" s="228" t="s">
        <v>72</v>
      </c>
      <c r="AI213" s="492"/>
      <c r="AJ213" s="492"/>
      <c r="AK213" s="492"/>
      <c r="AL213" s="492"/>
      <c r="AM213" s="492"/>
      <c r="AN213" s="492"/>
      <c r="AO213" s="492"/>
      <c r="AP213" s="305">
        <f t="shared" si="193"/>
        <v>0</v>
      </c>
      <c r="AQ213" s="234">
        <v>0</v>
      </c>
      <c r="AR213" s="234">
        <v>0</v>
      </c>
      <c r="AS213" s="234">
        <v>0</v>
      </c>
      <c r="AT213" s="277">
        <f t="shared" si="194"/>
        <v>0</v>
      </c>
      <c r="AU213" s="278">
        <f t="shared" si="195"/>
        <v>0</v>
      </c>
    </row>
    <row r="214" spans="1:134" x14ac:dyDescent="0.35">
      <c r="A214" s="415">
        <v>5</v>
      </c>
      <c r="B214" s="228" t="s">
        <v>29</v>
      </c>
      <c r="C214" s="492"/>
      <c r="D214" s="492"/>
      <c r="E214" s="492"/>
      <c r="F214" s="492"/>
      <c r="G214" s="492"/>
      <c r="H214" s="492"/>
      <c r="I214" s="492"/>
      <c r="J214" s="234">
        <v>0</v>
      </c>
      <c r="K214" s="234">
        <v>0</v>
      </c>
      <c r="L214" s="234">
        <v>0</v>
      </c>
      <c r="M214" s="236">
        <f t="shared" si="177"/>
        <v>0</v>
      </c>
      <c r="N214" s="223"/>
      <c r="P214" s="415">
        <v>5</v>
      </c>
      <c r="Q214" s="228" t="s">
        <v>29</v>
      </c>
      <c r="R214" s="492"/>
      <c r="S214" s="492"/>
      <c r="T214" s="492"/>
      <c r="U214" s="492"/>
      <c r="V214" s="492"/>
      <c r="W214" s="492"/>
      <c r="X214" s="492"/>
      <c r="Y214" s="164">
        <f t="shared" si="190"/>
        <v>0</v>
      </c>
      <c r="Z214" s="234">
        <v>0</v>
      </c>
      <c r="AA214" s="234">
        <v>0</v>
      </c>
      <c r="AB214" s="234">
        <v>0</v>
      </c>
      <c r="AC214" s="295">
        <f t="shared" si="191"/>
        <v>0</v>
      </c>
      <c r="AD214" s="296">
        <f t="shared" si="192"/>
        <v>0</v>
      </c>
      <c r="AE214" s="223"/>
      <c r="AG214" s="415">
        <v>5</v>
      </c>
      <c r="AH214" s="228" t="s">
        <v>29</v>
      </c>
      <c r="AI214" s="492"/>
      <c r="AJ214" s="492"/>
      <c r="AK214" s="492"/>
      <c r="AL214" s="492"/>
      <c r="AM214" s="492"/>
      <c r="AN214" s="492"/>
      <c r="AO214" s="492"/>
      <c r="AP214" s="305">
        <f t="shared" si="193"/>
        <v>0</v>
      </c>
      <c r="AQ214" s="234">
        <v>0</v>
      </c>
      <c r="AR214" s="234">
        <v>0</v>
      </c>
      <c r="AS214" s="234">
        <v>0</v>
      </c>
      <c r="AT214" s="277">
        <f t="shared" si="194"/>
        <v>0</v>
      </c>
      <c r="AU214" s="278">
        <f t="shared" si="195"/>
        <v>0</v>
      </c>
    </row>
    <row r="215" spans="1:134" x14ac:dyDescent="0.35">
      <c r="A215" s="415">
        <v>6</v>
      </c>
      <c r="B215" s="228" t="s">
        <v>30</v>
      </c>
      <c r="C215" s="492"/>
      <c r="D215" s="492"/>
      <c r="E215" s="492"/>
      <c r="F215" s="492"/>
      <c r="G215" s="492"/>
      <c r="H215" s="492"/>
      <c r="I215" s="492"/>
      <c r="J215" s="234">
        <v>0</v>
      </c>
      <c r="K215" s="234">
        <v>0</v>
      </c>
      <c r="L215" s="234">
        <v>0</v>
      </c>
      <c r="M215" s="236">
        <f t="shared" si="177"/>
        <v>0</v>
      </c>
      <c r="N215" s="223"/>
      <c r="P215" s="415">
        <v>6</v>
      </c>
      <c r="Q215" s="228" t="s">
        <v>30</v>
      </c>
      <c r="R215" s="492"/>
      <c r="S215" s="492"/>
      <c r="T215" s="492"/>
      <c r="U215" s="492"/>
      <c r="V215" s="492"/>
      <c r="W215" s="492"/>
      <c r="X215" s="492"/>
      <c r="Y215" s="164">
        <f t="shared" si="190"/>
        <v>0</v>
      </c>
      <c r="Z215" s="234">
        <v>0</v>
      </c>
      <c r="AA215" s="234">
        <v>0</v>
      </c>
      <c r="AB215" s="234">
        <v>0</v>
      </c>
      <c r="AC215" s="295">
        <f t="shared" si="191"/>
        <v>0</v>
      </c>
      <c r="AD215" s="296">
        <f t="shared" si="192"/>
        <v>0</v>
      </c>
      <c r="AE215" s="223"/>
      <c r="AG215" s="415">
        <v>6</v>
      </c>
      <c r="AH215" s="228" t="s">
        <v>30</v>
      </c>
      <c r="AI215" s="492"/>
      <c r="AJ215" s="492"/>
      <c r="AK215" s="492"/>
      <c r="AL215" s="492"/>
      <c r="AM215" s="492"/>
      <c r="AN215" s="492"/>
      <c r="AO215" s="492"/>
      <c r="AP215" s="305">
        <f t="shared" si="193"/>
        <v>0</v>
      </c>
      <c r="AQ215" s="234">
        <v>0</v>
      </c>
      <c r="AR215" s="234">
        <v>0</v>
      </c>
      <c r="AS215" s="234">
        <v>0</v>
      </c>
      <c r="AT215" s="277">
        <f t="shared" si="194"/>
        <v>0</v>
      </c>
      <c r="AU215" s="278">
        <f t="shared" si="195"/>
        <v>0</v>
      </c>
    </row>
    <row r="216" spans="1:134" x14ac:dyDescent="0.35">
      <c r="A216" s="415">
        <v>7</v>
      </c>
      <c r="B216" s="228" t="s">
        <v>34</v>
      </c>
      <c r="C216" s="492"/>
      <c r="D216" s="492"/>
      <c r="E216" s="492"/>
      <c r="F216" s="492"/>
      <c r="G216" s="492"/>
      <c r="H216" s="492"/>
      <c r="I216" s="492"/>
      <c r="J216" s="234">
        <v>0</v>
      </c>
      <c r="K216" s="234">
        <v>0</v>
      </c>
      <c r="L216" s="234">
        <v>0</v>
      </c>
      <c r="M216" s="236">
        <f t="shared" si="177"/>
        <v>0</v>
      </c>
      <c r="N216" s="223"/>
      <c r="P216" s="415">
        <v>7</v>
      </c>
      <c r="Q216" s="228" t="s">
        <v>34</v>
      </c>
      <c r="R216" s="492"/>
      <c r="S216" s="492"/>
      <c r="T216" s="492"/>
      <c r="U216" s="492"/>
      <c r="V216" s="492"/>
      <c r="W216" s="492"/>
      <c r="X216" s="492"/>
      <c r="Y216" s="164">
        <f t="shared" si="190"/>
        <v>0</v>
      </c>
      <c r="Z216" s="234">
        <v>0</v>
      </c>
      <c r="AA216" s="234">
        <v>0</v>
      </c>
      <c r="AB216" s="234">
        <v>0</v>
      </c>
      <c r="AC216" s="295">
        <f t="shared" si="191"/>
        <v>0</v>
      </c>
      <c r="AD216" s="296">
        <f t="shared" si="192"/>
        <v>0</v>
      </c>
      <c r="AE216" s="223"/>
      <c r="AG216" s="415">
        <v>7</v>
      </c>
      <c r="AH216" s="228" t="s">
        <v>34</v>
      </c>
      <c r="AI216" s="492"/>
      <c r="AJ216" s="492"/>
      <c r="AK216" s="492"/>
      <c r="AL216" s="492"/>
      <c r="AM216" s="492"/>
      <c r="AN216" s="492"/>
      <c r="AO216" s="492"/>
      <c r="AP216" s="305">
        <f t="shared" si="193"/>
        <v>0</v>
      </c>
      <c r="AQ216" s="234">
        <v>0</v>
      </c>
      <c r="AR216" s="234">
        <v>0</v>
      </c>
      <c r="AS216" s="234">
        <v>0</v>
      </c>
      <c r="AT216" s="277">
        <f t="shared" si="194"/>
        <v>0</v>
      </c>
      <c r="AU216" s="278">
        <f t="shared" si="195"/>
        <v>0</v>
      </c>
    </row>
    <row r="217" spans="1:134" x14ac:dyDescent="0.35">
      <c r="A217" s="415">
        <v>8</v>
      </c>
      <c r="B217" s="228" t="s">
        <v>35</v>
      </c>
      <c r="C217" s="492"/>
      <c r="D217" s="492"/>
      <c r="E217" s="492"/>
      <c r="F217" s="492"/>
      <c r="G217" s="492"/>
      <c r="H217" s="492"/>
      <c r="I217" s="492"/>
      <c r="J217" s="234">
        <v>0</v>
      </c>
      <c r="K217" s="234">
        <v>0</v>
      </c>
      <c r="L217" s="234">
        <v>0</v>
      </c>
      <c r="M217" s="236">
        <f>SUM(J217:L217)</f>
        <v>0</v>
      </c>
      <c r="N217" s="223"/>
      <c r="P217" s="415">
        <v>8</v>
      </c>
      <c r="Q217" s="228" t="s">
        <v>35</v>
      </c>
      <c r="R217" s="492"/>
      <c r="S217" s="492"/>
      <c r="T217" s="492"/>
      <c r="U217" s="492"/>
      <c r="V217" s="492"/>
      <c r="W217" s="492"/>
      <c r="X217" s="492"/>
      <c r="Y217" s="164">
        <f t="shared" si="190"/>
        <v>0</v>
      </c>
      <c r="Z217" s="234">
        <v>0</v>
      </c>
      <c r="AA217" s="234">
        <v>0</v>
      </c>
      <c r="AB217" s="234">
        <v>0</v>
      </c>
      <c r="AC217" s="295">
        <f t="shared" si="191"/>
        <v>0</v>
      </c>
      <c r="AD217" s="296">
        <f t="shared" si="192"/>
        <v>0</v>
      </c>
      <c r="AE217" s="223"/>
      <c r="AG217" s="415">
        <v>8</v>
      </c>
      <c r="AH217" s="228" t="s">
        <v>35</v>
      </c>
      <c r="AI217" s="492"/>
      <c r="AJ217" s="492"/>
      <c r="AK217" s="492"/>
      <c r="AL217" s="492"/>
      <c r="AM217" s="492"/>
      <c r="AN217" s="492"/>
      <c r="AO217" s="492"/>
      <c r="AP217" s="305">
        <f t="shared" si="193"/>
        <v>0</v>
      </c>
      <c r="AQ217" s="234">
        <v>0</v>
      </c>
      <c r="AR217" s="234">
        <v>0</v>
      </c>
      <c r="AS217" s="234">
        <v>0</v>
      </c>
      <c r="AT217" s="277">
        <f t="shared" si="194"/>
        <v>0</v>
      </c>
      <c r="AU217" s="278">
        <f t="shared" si="195"/>
        <v>0</v>
      </c>
    </row>
    <row r="218" spans="1:134" x14ac:dyDescent="0.35">
      <c r="A218" s="415">
        <v>9</v>
      </c>
      <c r="B218" s="228" t="s">
        <v>50</v>
      </c>
      <c r="C218" s="492"/>
      <c r="D218" s="492"/>
      <c r="E218" s="492"/>
      <c r="F218" s="492"/>
      <c r="G218" s="492"/>
      <c r="H218" s="492"/>
      <c r="I218" s="492"/>
      <c r="J218" s="234">
        <v>0</v>
      </c>
      <c r="K218" s="234">
        <v>0</v>
      </c>
      <c r="L218" s="234">
        <v>0</v>
      </c>
      <c r="M218" s="236">
        <f t="shared" si="177"/>
        <v>0</v>
      </c>
      <c r="N218" s="223"/>
      <c r="P218" s="415">
        <v>9</v>
      </c>
      <c r="Q218" s="228" t="s">
        <v>50</v>
      </c>
      <c r="R218" s="492"/>
      <c r="S218" s="492"/>
      <c r="T218" s="492"/>
      <c r="U218" s="492"/>
      <c r="V218" s="492"/>
      <c r="W218" s="492"/>
      <c r="X218" s="492"/>
      <c r="Y218" s="164">
        <f t="shared" si="190"/>
        <v>0</v>
      </c>
      <c r="Z218" s="234">
        <v>0</v>
      </c>
      <c r="AA218" s="234">
        <v>0</v>
      </c>
      <c r="AB218" s="234">
        <v>0</v>
      </c>
      <c r="AC218" s="295">
        <f t="shared" si="191"/>
        <v>0</v>
      </c>
      <c r="AD218" s="296">
        <f t="shared" si="192"/>
        <v>0</v>
      </c>
      <c r="AE218" s="223"/>
      <c r="AG218" s="415">
        <v>9</v>
      </c>
      <c r="AH218" s="228" t="s">
        <v>50</v>
      </c>
      <c r="AI218" s="492"/>
      <c r="AJ218" s="492"/>
      <c r="AK218" s="492"/>
      <c r="AL218" s="492"/>
      <c r="AM218" s="492"/>
      <c r="AN218" s="492"/>
      <c r="AO218" s="492"/>
      <c r="AP218" s="305">
        <f t="shared" si="193"/>
        <v>0</v>
      </c>
      <c r="AQ218" s="234">
        <v>0</v>
      </c>
      <c r="AR218" s="234">
        <v>0</v>
      </c>
      <c r="AS218" s="234">
        <v>0</v>
      </c>
      <c r="AT218" s="277">
        <f t="shared" si="194"/>
        <v>0</v>
      </c>
      <c r="AU218" s="278">
        <f t="shared" si="195"/>
        <v>0</v>
      </c>
    </row>
    <row r="219" spans="1:134" x14ac:dyDescent="0.35">
      <c r="A219" s="229">
        <v>10</v>
      </c>
      <c r="B219" s="313" t="s">
        <v>205</v>
      </c>
      <c r="C219" s="623"/>
      <c r="D219" s="623"/>
      <c r="E219" s="623"/>
      <c r="F219" s="623"/>
      <c r="G219" s="623"/>
      <c r="H219" s="623"/>
      <c r="I219" s="623"/>
      <c r="J219" s="234">
        <v>0</v>
      </c>
      <c r="K219" s="234">
        <v>0</v>
      </c>
      <c r="L219" s="234">
        <v>0</v>
      </c>
      <c r="M219" s="236">
        <f t="shared" si="177"/>
        <v>0</v>
      </c>
      <c r="N219" s="223"/>
      <c r="P219" s="229">
        <v>10</v>
      </c>
      <c r="Q219" s="313" t="s">
        <v>205</v>
      </c>
      <c r="R219" s="623"/>
      <c r="S219" s="623"/>
      <c r="T219" s="623"/>
      <c r="U219" s="623"/>
      <c r="V219" s="623"/>
      <c r="W219" s="623"/>
      <c r="X219" s="623"/>
      <c r="Y219" s="164">
        <f t="shared" si="190"/>
        <v>0</v>
      </c>
      <c r="Z219" s="234">
        <v>0</v>
      </c>
      <c r="AA219" s="234">
        <v>0</v>
      </c>
      <c r="AB219" s="234">
        <v>0</v>
      </c>
      <c r="AC219" s="295">
        <f t="shared" si="191"/>
        <v>0</v>
      </c>
      <c r="AD219" s="296">
        <f t="shared" si="192"/>
        <v>0</v>
      </c>
      <c r="AE219" s="223"/>
      <c r="AG219" s="229">
        <v>10</v>
      </c>
      <c r="AH219" s="313" t="s">
        <v>205</v>
      </c>
      <c r="AI219" s="623"/>
      <c r="AJ219" s="623"/>
      <c r="AK219" s="623"/>
      <c r="AL219" s="623"/>
      <c r="AM219" s="623"/>
      <c r="AN219" s="623"/>
      <c r="AO219" s="623"/>
      <c r="AP219" s="305">
        <f t="shared" si="193"/>
        <v>0</v>
      </c>
      <c r="AQ219" s="234">
        <v>0</v>
      </c>
      <c r="AR219" s="234">
        <v>0</v>
      </c>
      <c r="AS219" s="234">
        <v>0</v>
      </c>
      <c r="AT219" s="277">
        <f t="shared" si="194"/>
        <v>0</v>
      </c>
      <c r="AU219" s="278">
        <f t="shared" si="195"/>
        <v>0</v>
      </c>
    </row>
    <row r="220" spans="1:134" x14ac:dyDescent="0.35">
      <c r="A220" s="229">
        <v>11</v>
      </c>
      <c r="B220" s="313" t="s">
        <v>205</v>
      </c>
      <c r="C220" s="623"/>
      <c r="D220" s="623"/>
      <c r="E220" s="623"/>
      <c r="F220" s="623"/>
      <c r="G220" s="623"/>
      <c r="H220" s="623"/>
      <c r="I220" s="623"/>
      <c r="J220" s="234">
        <v>0</v>
      </c>
      <c r="K220" s="234">
        <v>0</v>
      </c>
      <c r="L220" s="234">
        <v>0</v>
      </c>
      <c r="M220" s="236">
        <f>SUM(J220:L220)</f>
        <v>0</v>
      </c>
      <c r="N220" s="223"/>
      <c r="P220" s="229">
        <v>11</v>
      </c>
      <c r="Q220" s="313" t="s">
        <v>205</v>
      </c>
      <c r="R220" s="623"/>
      <c r="S220" s="623"/>
      <c r="T220" s="623"/>
      <c r="U220" s="623"/>
      <c r="V220" s="623"/>
      <c r="W220" s="623"/>
      <c r="X220" s="623"/>
      <c r="Y220" s="164">
        <f t="shared" si="190"/>
        <v>0</v>
      </c>
      <c r="Z220" s="234">
        <v>0</v>
      </c>
      <c r="AA220" s="234">
        <v>0</v>
      </c>
      <c r="AB220" s="234">
        <v>0</v>
      </c>
      <c r="AC220" s="295">
        <f>SUM(Z220:AB220)</f>
        <v>0</v>
      </c>
      <c r="AD220" s="296">
        <f t="shared" si="192"/>
        <v>0</v>
      </c>
      <c r="AE220" s="223"/>
      <c r="AG220" s="229">
        <v>11</v>
      </c>
      <c r="AH220" s="313" t="s">
        <v>205</v>
      </c>
      <c r="AI220" s="623"/>
      <c r="AJ220" s="623"/>
      <c r="AK220" s="623"/>
      <c r="AL220" s="623"/>
      <c r="AM220" s="623"/>
      <c r="AN220" s="623"/>
      <c r="AO220" s="623"/>
      <c r="AP220" s="305">
        <f t="shared" si="193"/>
        <v>0</v>
      </c>
      <c r="AQ220" s="234">
        <v>0</v>
      </c>
      <c r="AR220" s="234">
        <v>0</v>
      </c>
      <c r="AS220" s="234">
        <v>0</v>
      </c>
      <c r="AT220" s="277">
        <f>SUM(AQ220:AS220)</f>
        <v>0</v>
      </c>
      <c r="AU220" s="278">
        <f t="shared" si="195"/>
        <v>0</v>
      </c>
    </row>
    <row r="221" spans="1:134" ht="16" thickBot="1" x14ac:dyDescent="0.4">
      <c r="A221" s="578" t="s">
        <v>36</v>
      </c>
      <c r="B221" s="579"/>
      <c r="C221" s="579"/>
      <c r="D221" s="579"/>
      <c r="E221" s="579"/>
      <c r="F221" s="579"/>
      <c r="G221" s="579"/>
      <c r="H221" s="579"/>
      <c r="I221" s="579"/>
      <c r="J221" s="250">
        <f>SUM(J210:J220)</f>
        <v>0</v>
      </c>
      <c r="K221" s="250">
        <f t="shared" ref="K221:L221" si="196">SUM(K210:K220)</f>
        <v>0</v>
      </c>
      <c r="L221" s="250">
        <f t="shared" si="196"/>
        <v>0</v>
      </c>
      <c r="M221" s="237">
        <f>SUM(J221:L221)</f>
        <v>0</v>
      </c>
      <c r="N221" s="223"/>
      <c r="P221" s="578" t="s">
        <v>36</v>
      </c>
      <c r="Q221" s="579"/>
      <c r="R221" s="579"/>
      <c r="S221" s="579"/>
      <c r="T221" s="579"/>
      <c r="U221" s="579"/>
      <c r="V221" s="579"/>
      <c r="W221" s="579"/>
      <c r="X221" s="579"/>
      <c r="Y221" s="200">
        <f t="shared" si="190"/>
        <v>0</v>
      </c>
      <c r="Z221" s="293">
        <f>SUM(Z210:Z220)</f>
        <v>0</v>
      </c>
      <c r="AA221" s="293">
        <f t="shared" ref="AA221" si="197">SUM(AA210:AA220)</f>
        <v>0</v>
      </c>
      <c r="AB221" s="293">
        <f>SUM(AB210:AB220)</f>
        <v>0</v>
      </c>
      <c r="AC221" s="293">
        <f t="shared" ref="AC221:AD221" si="198">SUM(AC210:AC220)</f>
        <v>0</v>
      </c>
      <c r="AD221" s="294">
        <f t="shared" si="198"/>
        <v>0</v>
      </c>
      <c r="AE221" s="223"/>
      <c r="AG221" s="578" t="s">
        <v>36</v>
      </c>
      <c r="AH221" s="579"/>
      <c r="AI221" s="579"/>
      <c r="AJ221" s="579"/>
      <c r="AK221" s="579"/>
      <c r="AL221" s="579"/>
      <c r="AM221" s="579"/>
      <c r="AN221" s="579"/>
      <c r="AO221" s="579"/>
      <c r="AP221" s="306">
        <f t="shared" si="193"/>
        <v>0</v>
      </c>
      <c r="AQ221" s="275">
        <f>SUM(AQ210:AQ220)</f>
        <v>0</v>
      </c>
      <c r="AR221" s="275">
        <f t="shared" ref="AR221:AT221" si="199">SUM(AR210:AR220)</f>
        <v>0</v>
      </c>
      <c r="AS221" s="275">
        <f t="shared" si="199"/>
        <v>0</v>
      </c>
      <c r="AT221" s="275">
        <f t="shared" si="199"/>
        <v>0</v>
      </c>
      <c r="AU221" s="276">
        <f t="shared" si="195"/>
        <v>0</v>
      </c>
    </row>
    <row r="222" spans="1:134" s="358" customFormat="1" ht="3.75" customHeight="1" x14ac:dyDescent="0.35">
      <c r="B222" s="281"/>
      <c r="C222" s="284"/>
      <c r="D222" s="284"/>
      <c r="E222" s="284"/>
      <c r="F222" s="284"/>
      <c r="G222" s="284"/>
      <c r="H222" s="284"/>
      <c r="I222" s="284"/>
      <c r="J222" s="283"/>
      <c r="K222" s="283"/>
      <c r="L222" s="283"/>
      <c r="M222" s="246"/>
      <c r="N222" s="223"/>
      <c r="Q222" s="281"/>
      <c r="R222" s="284"/>
      <c r="S222" s="284"/>
      <c r="T222" s="284"/>
      <c r="U222" s="284"/>
      <c r="V222" s="284"/>
      <c r="W222" s="284"/>
      <c r="X222" s="284"/>
      <c r="Y222" s="304"/>
      <c r="Z222" s="283"/>
      <c r="AA222" s="283"/>
      <c r="AB222" s="283"/>
      <c r="AC222" s="246"/>
      <c r="AD222" s="246"/>
      <c r="AE222" s="223"/>
      <c r="AH222" s="281"/>
      <c r="AI222" s="284"/>
      <c r="AJ222" s="284"/>
      <c r="AK222" s="284"/>
      <c r="AL222" s="284"/>
      <c r="AM222" s="284"/>
      <c r="AN222" s="284"/>
      <c r="AO222" s="284"/>
      <c r="AP222" s="304"/>
      <c r="AQ222" s="283"/>
      <c r="AR222" s="283"/>
      <c r="AS222" s="283"/>
      <c r="AT222" s="246"/>
      <c r="AU222" s="246"/>
      <c r="AW222" s="357"/>
      <c r="AX222" s="357"/>
      <c r="AY222" s="357"/>
      <c r="AZ222" s="357"/>
      <c r="BA222" s="357"/>
      <c r="BB222" s="357"/>
      <c r="BC222" s="357"/>
      <c r="BD222" s="357"/>
      <c r="BE222" s="357"/>
      <c r="BF222" s="357"/>
      <c r="BG222" s="357"/>
      <c r="BH222" s="357"/>
      <c r="BI222" s="357"/>
      <c r="BJ222" s="357"/>
      <c r="BK222" s="357"/>
      <c r="BL222" s="357"/>
      <c r="BM222" s="357"/>
      <c r="BN222" s="357"/>
      <c r="BO222" s="357"/>
      <c r="BP222" s="357"/>
      <c r="BQ222" s="357"/>
      <c r="BR222" s="357"/>
      <c r="BS222" s="357"/>
      <c r="BT222" s="357"/>
      <c r="BU222" s="357"/>
      <c r="BV222" s="357"/>
      <c r="BW222" s="357"/>
      <c r="BX222" s="357"/>
      <c r="BY222" s="357"/>
      <c r="BZ222" s="357"/>
      <c r="CA222" s="357"/>
      <c r="CB222" s="357"/>
      <c r="CC222" s="357"/>
      <c r="CD222" s="357"/>
      <c r="CE222" s="357"/>
      <c r="CF222" s="357"/>
      <c r="CG222" s="357"/>
      <c r="CH222" s="357"/>
      <c r="CI222" s="357"/>
      <c r="CJ222" s="357"/>
      <c r="CK222" s="357"/>
      <c r="CL222" s="357"/>
      <c r="CM222" s="357"/>
      <c r="CN222" s="357"/>
      <c r="CO222" s="357"/>
      <c r="CP222" s="357"/>
      <c r="CQ222" s="357"/>
      <c r="CR222" s="357"/>
      <c r="CS222" s="357"/>
      <c r="CT222" s="357"/>
      <c r="CU222" s="357"/>
      <c r="CV222" s="357"/>
      <c r="CW222" s="357"/>
      <c r="CX222" s="357"/>
      <c r="CY222" s="357"/>
      <c r="CZ222" s="357"/>
      <c r="DA222" s="357"/>
      <c r="DB222" s="357"/>
      <c r="DC222" s="357"/>
      <c r="DD222" s="357"/>
      <c r="DE222" s="357"/>
      <c r="DF222" s="357"/>
      <c r="DG222" s="357"/>
      <c r="DH222" s="357"/>
      <c r="DI222" s="357"/>
      <c r="DJ222" s="357"/>
      <c r="DK222" s="357"/>
      <c r="DL222" s="357"/>
      <c r="DM222" s="357"/>
      <c r="DN222" s="357"/>
      <c r="DO222" s="357"/>
      <c r="DP222" s="357"/>
      <c r="DQ222" s="357"/>
      <c r="DR222" s="357"/>
      <c r="DS222" s="357"/>
      <c r="DT222" s="357"/>
      <c r="DU222" s="357"/>
      <c r="DV222" s="357"/>
      <c r="DW222" s="357"/>
      <c r="DX222" s="357"/>
      <c r="DY222" s="357"/>
      <c r="DZ222" s="357"/>
      <c r="EA222" s="357"/>
      <c r="EB222" s="357"/>
      <c r="EC222" s="357"/>
      <c r="ED222" s="357"/>
    </row>
    <row r="223" spans="1:134" ht="3.75" customHeight="1" thickBot="1" x14ac:dyDescent="0.4">
      <c r="A223" s="242"/>
      <c r="B223" s="242"/>
      <c r="C223" s="242"/>
      <c r="D223" s="242"/>
      <c r="E223" s="242"/>
      <c r="F223" s="242"/>
      <c r="G223" s="242"/>
      <c r="H223" s="242"/>
      <c r="I223" s="413"/>
      <c r="J223" s="246"/>
      <c r="K223" s="246"/>
      <c r="L223" s="246"/>
      <c r="M223" s="246"/>
      <c r="N223" s="223"/>
      <c r="P223" s="242"/>
      <c r="Q223" s="242"/>
      <c r="R223" s="242"/>
      <c r="S223" s="242"/>
      <c r="T223" s="242"/>
      <c r="U223" s="242"/>
      <c r="V223" s="242"/>
      <c r="W223" s="242"/>
      <c r="X223" s="413"/>
      <c r="Y223" s="246"/>
      <c r="Z223" s="246"/>
      <c r="AA223" s="246"/>
      <c r="AB223" s="246"/>
      <c r="AC223" s="246"/>
      <c r="AD223" s="246"/>
      <c r="AE223" s="223"/>
      <c r="AG223" s="242"/>
      <c r="AH223" s="242"/>
      <c r="AI223" s="242"/>
      <c r="AJ223" s="242"/>
      <c r="AK223" s="242"/>
      <c r="AL223" s="242"/>
      <c r="AM223" s="242"/>
      <c r="AN223" s="242"/>
      <c r="AO223" s="413"/>
      <c r="AP223" s="246"/>
      <c r="AQ223" s="246"/>
      <c r="AR223" s="246"/>
      <c r="AS223" s="246"/>
      <c r="AT223" s="246"/>
      <c r="AU223" s="246"/>
    </row>
    <row r="224" spans="1:134" x14ac:dyDescent="0.35">
      <c r="A224" s="544" t="s">
        <v>189</v>
      </c>
      <c r="B224" s="545"/>
      <c r="C224" s="545"/>
      <c r="D224" s="545"/>
      <c r="E224" s="545"/>
      <c r="F224" s="545"/>
      <c r="G224" s="545"/>
      <c r="H224" s="545"/>
      <c r="I224" s="545"/>
      <c r="J224" s="244">
        <f>SUM(J221, J207, J201, H194)</f>
        <v>0</v>
      </c>
      <c r="K224" s="244">
        <f>SUM( K221, K207, K201, K194)</f>
        <v>0</v>
      </c>
      <c r="L224" s="244">
        <f>SUM( L221, L207, L201, L194)</f>
        <v>0</v>
      </c>
      <c r="M224" s="245">
        <f>SUM(J224:L224)</f>
        <v>0</v>
      </c>
      <c r="N224" s="223"/>
      <c r="P224" s="544" t="s">
        <v>182</v>
      </c>
      <c r="Q224" s="545"/>
      <c r="R224" s="545"/>
      <c r="S224" s="545"/>
      <c r="T224" s="545"/>
      <c r="U224" s="545"/>
      <c r="V224" s="545"/>
      <c r="W224" s="545"/>
      <c r="X224" s="545"/>
      <c r="Y224" s="199">
        <f t="shared" ref="Y224:Y225" si="200">AU144</f>
        <v>0</v>
      </c>
      <c r="Z224" s="300">
        <f>SUM(Z221, Z207, Z201, X194)</f>
        <v>0</v>
      </c>
      <c r="AA224" s="300">
        <f>SUM(AA221, AA207, AA201, AA194)</f>
        <v>0</v>
      </c>
      <c r="AB224" s="300">
        <f>SUM(AB221, AB207, AB201, AB194, )</f>
        <v>0</v>
      </c>
      <c r="AC224" s="300">
        <f t="shared" ref="AC224" si="201">SUM(Z224:AB224)</f>
        <v>0</v>
      </c>
      <c r="AD224" s="301">
        <f>M224-AC224</f>
        <v>0</v>
      </c>
      <c r="AE224" s="246"/>
      <c r="AG224" s="544" t="s">
        <v>182</v>
      </c>
      <c r="AH224" s="545"/>
      <c r="AI224" s="545"/>
      <c r="AJ224" s="545"/>
      <c r="AK224" s="545"/>
      <c r="AL224" s="545"/>
      <c r="AM224" s="545"/>
      <c r="AN224" s="545"/>
      <c r="AO224" s="545"/>
      <c r="AP224" s="205">
        <f t="shared" ref="AP224:AP225" si="202">AU144</f>
        <v>0</v>
      </c>
      <c r="AQ224" s="286">
        <f>SUM( AQ221, AQ207, AQ201, AO194)</f>
        <v>0</v>
      </c>
      <c r="AR224" s="286">
        <f>SUM( AR221, AR207, AR201, AR194)</f>
        <v>0</v>
      </c>
      <c r="AS224" s="286">
        <f>SUM( AS221, AS207, AS201, AS194, )</f>
        <v>0</v>
      </c>
      <c r="AT224" s="286">
        <f t="shared" ref="AT224" si="203">SUM(AQ224:AS224)</f>
        <v>0</v>
      </c>
      <c r="AU224" s="287">
        <f>IF($S$233&lt;&gt;0, AC224+AP224-AT224, M224+AP224-AT224)</f>
        <v>0</v>
      </c>
      <c r="AV224" s="246"/>
    </row>
    <row r="225" spans="1:134" ht="16" thickBot="1" x14ac:dyDescent="0.4">
      <c r="A225" s="540" t="s">
        <v>183</v>
      </c>
      <c r="B225" s="541"/>
      <c r="C225" s="541"/>
      <c r="D225" s="541"/>
      <c r="E225" s="541"/>
      <c r="F225" s="541"/>
      <c r="G225" s="541"/>
      <c r="H225" s="541"/>
      <c r="I225" s="541"/>
      <c r="J225" s="593">
        <f>SUM(K221, L221, K207, L207, K201, L201, K194, L194)</f>
        <v>0</v>
      </c>
      <c r="K225" s="593"/>
      <c r="L225" s="593"/>
      <c r="M225" s="594"/>
      <c r="N225" s="223"/>
      <c r="P225" s="540" t="s">
        <v>183</v>
      </c>
      <c r="Q225" s="541"/>
      <c r="R225" s="541"/>
      <c r="S225" s="541"/>
      <c r="T225" s="541"/>
      <c r="U225" s="541"/>
      <c r="V225" s="541"/>
      <c r="W225" s="541"/>
      <c r="X225" s="541"/>
      <c r="Y225" s="200">
        <f t="shared" si="200"/>
        <v>0</v>
      </c>
      <c r="Z225" s="588">
        <f>SUM(AA221, AB221, AA207, AB207, AA201, AB201, AA194, AB194)</f>
        <v>0</v>
      </c>
      <c r="AA225" s="588"/>
      <c r="AB225" s="588"/>
      <c r="AC225" s="588"/>
      <c r="AD225" s="330">
        <f>M225-Z225</f>
        <v>0</v>
      </c>
      <c r="AE225" s="223"/>
      <c r="AG225" s="540" t="s">
        <v>183</v>
      </c>
      <c r="AH225" s="541"/>
      <c r="AI225" s="541"/>
      <c r="AJ225" s="541"/>
      <c r="AK225" s="541"/>
      <c r="AL225" s="541"/>
      <c r="AM225" s="541"/>
      <c r="AN225" s="541"/>
      <c r="AO225" s="541"/>
      <c r="AP225" s="306">
        <f t="shared" si="202"/>
        <v>0</v>
      </c>
      <c r="AQ225" s="539">
        <f>SUM( AR221, AS221, AR207, AS207, AR201, AS201, AR194, AS194)</f>
        <v>0</v>
      </c>
      <c r="AR225" s="539"/>
      <c r="AS225" s="539"/>
      <c r="AT225" s="539"/>
      <c r="AU225" s="276">
        <f>IF($S$233&lt;&gt;0, AC225+AP225-AT225, M225+AP225-AT225)</f>
        <v>0</v>
      </c>
    </row>
    <row r="226" spans="1:134" s="224" customFormat="1" ht="16" thickBot="1" x14ac:dyDescent="0.4">
      <c r="A226" s="358"/>
      <c r="B226" s="413"/>
      <c r="C226" s="413"/>
      <c r="D226" s="413"/>
      <c r="E226" s="413"/>
      <c r="F226" s="413"/>
      <c r="G226" s="413"/>
      <c r="H226" s="413"/>
      <c r="I226" s="413"/>
      <c r="J226" s="258"/>
      <c r="K226" s="258"/>
      <c r="L226" s="258"/>
      <c r="M226" s="358"/>
      <c r="N226" s="223"/>
      <c r="O226" s="357"/>
      <c r="P226" s="358"/>
      <c r="Q226" s="413"/>
      <c r="R226" s="413"/>
      <c r="S226" s="413"/>
      <c r="T226" s="413"/>
      <c r="U226" s="413"/>
      <c r="V226" s="413"/>
      <c r="W226" s="413"/>
      <c r="X226" s="413"/>
      <c r="Y226" s="258"/>
      <c r="Z226" s="258"/>
      <c r="AA226" s="258"/>
      <c r="AB226" s="358"/>
      <c r="AC226" s="358"/>
      <c r="AD226" s="358"/>
      <c r="AE226" s="223"/>
      <c r="AF226" s="357"/>
      <c r="AG226" s="358"/>
      <c r="AH226" s="413"/>
      <c r="AI226" s="413"/>
      <c r="AJ226" s="413"/>
      <c r="AK226" s="413"/>
      <c r="AL226" s="413"/>
      <c r="AM226" s="413"/>
      <c r="AN226" s="413"/>
      <c r="AO226" s="413"/>
      <c r="AP226" s="258"/>
      <c r="AQ226" s="258"/>
      <c r="AR226" s="258"/>
      <c r="AS226" s="358"/>
      <c r="AT226" s="358"/>
      <c r="AU226" s="358"/>
      <c r="AV226" s="357"/>
      <c r="AW226" s="357"/>
      <c r="AX226" s="357"/>
      <c r="AY226" s="357"/>
      <c r="AZ226" s="357"/>
      <c r="BA226" s="357"/>
      <c r="BB226" s="357"/>
      <c r="BC226" s="357"/>
      <c r="BD226" s="357"/>
      <c r="BE226" s="357"/>
      <c r="BF226" s="357"/>
      <c r="BG226" s="357"/>
      <c r="BH226" s="357"/>
      <c r="BI226" s="357"/>
      <c r="BJ226" s="357"/>
      <c r="BK226" s="357"/>
      <c r="BL226" s="357"/>
      <c r="BM226" s="357"/>
      <c r="BN226" s="357"/>
      <c r="BO226" s="357"/>
      <c r="BP226" s="357"/>
      <c r="BQ226" s="357"/>
      <c r="BR226" s="357"/>
      <c r="BS226" s="357"/>
      <c r="BT226" s="357"/>
      <c r="BU226" s="357"/>
      <c r="BV226" s="357"/>
      <c r="BW226" s="357"/>
      <c r="BX226" s="357"/>
      <c r="BY226" s="357"/>
      <c r="BZ226" s="357"/>
      <c r="CA226" s="357"/>
      <c r="CB226" s="357"/>
      <c r="CC226" s="357"/>
      <c r="CD226" s="357"/>
      <c r="CE226" s="357"/>
      <c r="CF226" s="357"/>
      <c r="CG226" s="357"/>
      <c r="CH226" s="357"/>
      <c r="CI226" s="357"/>
      <c r="CJ226" s="357"/>
      <c r="CK226" s="357"/>
      <c r="CL226" s="357"/>
      <c r="CM226" s="357"/>
      <c r="CN226" s="357"/>
      <c r="CO226" s="357"/>
      <c r="CP226" s="357"/>
      <c r="CQ226" s="357"/>
      <c r="CR226" s="357"/>
      <c r="CS226" s="357"/>
      <c r="CT226" s="357"/>
      <c r="CU226" s="357"/>
      <c r="CV226" s="357"/>
      <c r="CW226" s="357"/>
      <c r="CX226" s="357"/>
      <c r="CY226" s="357"/>
      <c r="CZ226" s="357"/>
      <c r="DA226" s="357"/>
      <c r="DB226" s="357"/>
      <c r="DC226" s="357"/>
      <c r="DD226" s="357"/>
      <c r="DE226" s="357"/>
      <c r="DF226" s="357"/>
      <c r="DG226" s="357"/>
      <c r="DH226" s="357"/>
      <c r="DI226" s="357"/>
      <c r="DJ226" s="357"/>
      <c r="DK226" s="357"/>
      <c r="DL226" s="357"/>
      <c r="DM226" s="357"/>
      <c r="DN226" s="357"/>
      <c r="DO226" s="357"/>
      <c r="DP226" s="357"/>
      <c r="DQ226" s="357"/>
      <c r="DR226" s="357"/>
      <c r="DS226" s="357"/>
      <c r="DT226" s="357"/>
      <c r="DU226" s="357"/>
      <c r="DV226" s="357"/>
      <c r="DW226" s="357"/>
      <c r="DX226" s="357"/>
      <c r="DY226" s="357"/>
      <c r="DZ226" s="357"/>
      <c r="EA226" s="357"/>
      <c r="EB226" s="357"/>
      <c r="EC226" s="357"/>
      <c r="ED226" s="357"/>
    </row>
    <row r="227" spans="1:134" s="242" customFormat="1" x14ac:dyDescent="0.35">
      <c r="A227" s="502" t="s">
        <v>100</v>
      </c>
      <c r="B227" s="503"/>
      <c r="C227" s="503"/>
      <c r="D227" s="503"/>
      <c r="E227" s="503"/>
      <c r="F227" s="503"/>
      <c r="G227" s="503"/>
      <c r="H227" s="503"/>
      <c r="I227" s="503"/>
      <c r="J227" s="425" t="s">
        <v>17</v>
      </c>
      <c r="K227" s="542" t="s">
        <v>4</v>
      </c>
      <c r="L227" s="542"/>
      <c r="M227" s="418" t="s">
        <v>49</v>
      </c>
      <c r="N227" s="261"/>
      <c r="P227" s="502" t="s">
        <v>100</v>
      </c>
      <c r="Q227" s="503"/>
      <c r="R227" s="503"/>
      <c r="S227" s="503"/>
      <c r="T227" s="503"/>
      <c r="U227" s="503"/>
      <c r="V227" s="503"/>
      <c r="W227" s="503"/>
      <c r="X227" s="503"/>
      <c r="Y227" s="414" t="s">
        <v>111</v>
      </c>
      <c r="Z227" s="425" t="s">
        <v>77</v>
      </c>
      <c r="AA227" s="542" t="s">
        <v>4</v>
      </c>
      <c r="AB227" s="542"/>
      <c r="AC227" s="414" t="s">
        <v>18</v>
      </c>
      <c r="AD227" s="268" t="s">
        <v>114</v>
      </c>
      <c r="AE227" s="261"/>
      <c r="AG227" s="502" t="s">
        <v>100</v>
      </c>
      <c r="AH227" s="503"/>
      <c r="AI227" s="503"/>
      <c r="AJ227" s="503"/>
      <c r="AK227" s="503"/>
      <c r="AL227" s="503"/>
      <c r="AM227" s="503"/>
      <c r="AN227" s="503"/>
      <c r="AO227" s="503"/>
      <c r="AP227" s="414" t="s">
        <v>111</v>
      </c>
      <c r="AQ227" s="425" t="s">
        <v>212</v>
      </c>
      <c r="AR227" s="542" t="s">
        <v>4</v>
      </c>
      <c r="AS227" s="542"/>
      <c r="AT227" s="414" t="s">
        <v>214</v>
      </c>
      <c r="AU227" s="268" t="s">
        <v>260</v>
      </c>
      <c r="AW227" s="357"/>
      <c r="AX227" s="357"/>
      <c r="AY227" s="357"/>
      <c r="AZ227" s="357"/>
      <c r="BA227" s="357"/>
      <c r="BB227" s="357"/>
      <c r="BC227" s="357"/>
      <c r="BD227" s="357"/>
      <c r="BE227" s="357"/>
      <c r="BF227" s="357"/>
      <c r="BG227" s="357"/>
      <c r="BH227" s="357"/>
      <c r="BI227" s="357"/>
      <c r="BJ227" s="357"/>
      <c r="BK227" s="357"/>
      <c r="BL227" s="357"/>
      <c r="BM227" s="357"/>
      <c r="BN227" s="357"/>
      <c r="BO227" s="357"/>
      <c r="BP227" s="357"/>
      <c r="BQ227" s="357"/>
      <c r="BR227" s="357"/>
      <c r="BS227" s="357"/>
      <c r="BT227" s="357"/>
      <c r="BU227" s="357"/>
      <c r="BV227" s="357"/>
      <c r="BW227" s="357"/>
      <c r="BX227" s="357"/>
      <c r="BY227" s="357"/>
      <c r="BZ227" s="357"/>
      <c r="CA227" s="357"/>
      <c r="CB227" s="357"/>
      <c r="CC227" s="357"/>
      <c r="CD227" s="357"/>
      <c r="CE227" s="357"/>
      <c r="CF227" s="357"/>
      <c r="CG227" s="357"/>
      <c r="CH227" s="357"/>
      <c r="CI227" s="357"/>
      <c r="CJ227" s="357"/>
      <c r="CK227" s="357"/>
      <c r="CL227" s="357"/>
      <c r="CM227" s="357"/>
      <c r="CN227" s="357"/>
      <c r="CO227" s="357"/>
      <c r="CP227" s="357"/>
      <c r="CQ227" s="357"/>
      <c r="CR227" s="357"/>
      <c r="CS227" s="357"/>
      <c r="CT227" s="357"/>
      <c r="CU227" s="357"/>
      <c r="CV227" s="357"/>
      <c r="CW227" s="357"/>
      <c r="CX227" s="357"/>
      <c r="CY227" s="357"/>
      <c r="CZ227" s="357"/>
      <c r="DA227" s="357"/>
      <c r="DB227" s="357"/>
      <c r="DC227" s="357"/>
      <c r="DD227" s="357"/>
      <c r="DE227" s="357"/>
      <c r="DF227" s="357"/>
      <c r="DG227" s="357"/>
      <c r="DH227" s="357"/>
      <c r="DI227" s="357"/>
      <c r="DJ227" s="357"/>
      <c r="DK227" s="357"/>
      <c r="DL227" s="357"/>
      <c r="DM227" s="357"/>
      <c r="DN227" s="357"/>
      <c r="DO227" s="357"/>
      <c r="DP227" s="357"/>
      <c r="DQ227" s="357"/>
      <c r="DR227" s="357"/>
      <c r="DS227" s="357"/>
      <c r="DT227" s="357"/>
      <c r="DU227" s="357"/>
      <c r="DV227" s="357"/>
      <c r="DW227" s="357"/>
      <c r="DX227" s="357"/>
      <c r="DY227" s="357"/>
      <c r="DZ227" s="357"/>
      <c r="EA227" s="357"/>
      <c r="EB227" s="357"/>
      <c r="EC227" s="357"/>
      <c r="ED227" s="357"/>
    </row>
    <row r="228" spans="1:134" ht="16" thickBot="1" x14ac:dyDescent="0.4">
      <c r="A228" s="540" t="s">
        <v>37</v>
      </c>
      <c r="B228" s="541"/>
      <c r="C228" s="541"/>
      <c r="D228" s="541"/>
      <c r="E228" s="541"/>
      <c r="F228" s="541"/>
      <c r="G228" s="541"/>
      <c r="H228" s="541"/>
      <c r="I228" s="541"/>
      <c r="J228" s="243">
        <f>(SUM(J221, J207, J201, H194))*'Cumulative Budget'!$G$36</f>
        <v>0</v>
      </c>
      <c r="K228" s="593">
        <f>(SUM(K221, L221, K207, L207, K201, L201, K194, L194))*'Cumulative Budget'!$G$36</f>
        <v>0</v>
      </c>
      <c r="L228" s="593"/>
      <c r="M228" s="237">
        <f t="shared" ref="M228" si="204">SUM(J228:L228)</f>
        <v>0</v>
      </c>
      <c r="N228" s="223"/>
      <c r="P228" s="540" t="s">
        <v>37</v>
      </c>
      <c r="Q228" s="541"/>
      <c r="R228" s="541"/>
      <c r="S228" s="541"/>
      <c r="T228" s="541"/>
      <c r="U228" s="541"/>
      <c r="V228" s="541"/>
      <c r="W228" s="541"/>
      <c r="X228" s="541"/>
      <c r="Y228" s="200">
        <f t="shared" ref="Y228:Y230" si="205">AU148</f>
        <v>0</v>
      </c>
      <c r="Z228" s="302">
        <f>(SUM(Z221, Z207, Z201, X194))*'Cumulative Budget'!$G$36</f>
        <v>0</v>
      </c>
      <c r="AA228" s="588">
        <f>(SUM(AA221, AB221, AA207, AB207, AA201, AB201, AA194, AB194))*'Cumulative Budget'!$G$36</f>
        <v>0</v>
      </c>
      <c r="AB228" s="588"/>
      <c r="AC228" s="293">
        <f t="shared" ref="AC228" si="206">SUM(Z228:AB228)</f>
        <v>0</v>
      </c>
      <c r="AD228" s="294">
        <f t="shared" ref="AD228" si="207">M228-AC228</f>
        <v>0</v>
      </c>
      <c r="AE228" s="223"/>
      <c r="AG228" s="540" t="s">
        <v>37</v>
      </c>
      <c r="AH228" s="541"/>
      <c r="AI228" s="541"/>
      <c r="AJ228" s="541"/>
      <c r="AK228" s="541"/>
      <c r="AL228" s="541"/>
      <c r="AM228" s="541"/>
      <c r="AN228" s="541"/>
      <c r="AO228" s="541"/>
      <c r="AP228" s="306">
        <f t="shared" ref="AP228:AP230" si="208">AU148</f>
        <v>0</v>
      </c>
      <c r="AQ228" s="443">
        <v>0</v>
      </c>
      <c r="AR228" s="563">
        <v>0</v>
      </c>
      <c r="AS228" s="563"/>
      <c r="AT228" s="275">
        <f>SUM(AQ228:AS228)</f>
        <v>0</v>
      </c>
      <c r="AU228" s="276">
        <f>IF($S$233&lt;&gt;0, AC228+AP228-AT228, M228+AP228-AT228)</f>
        <v>0</v>
      </c>
    </row>
    <row r="229" spans="1:134" s="358" customFormat="1" ht="16" thickBot="1" x14ac:dyDescent="0.4">
      <c r="A229" s="359" t="s">
        <v>99</v>
      </c>
      <c r="B229" s="359"/>
      <c r="J229" s="233"/>
      <c r="K229" s="233"/>
      <c r="L229" s="233"/>
      <c r="M229" s="233"/>
      <c r="N229" s="223"/>
      <c r="O229" s="357"/>
      <c r="P229" s="359" t="s">
        <v>99</v>
      </c>
      <c r="Q229" s="359"/>
      <c r="Z229" s="233"/>
      <c r="AA229" s="233"/>
      <c r="AB229" s="233"/>
      <c r="AC229" s="233"/>
      <c r="AD229" s="233"/>
      <c r="AE229" s="223"/>
      <c r="AG229" s="359" t="s">
        <v>99</v>
      </c>
      <c r="AH229" s="359"/>
      <c r="AQ229" s="233"/>
      <c r="AR229" s="233"/>
      <c r="AS229" s="233"/>
      <c r="AT229" s="233"/>
      <c r="AU229" s="233"/>
      <c r="AV229" s="357"/>
      <c r="AW229" s="357"/>
      <c r="AX229" s="357"/>
      <c r="AY229" s="357"/>
      <c r="AZ229" s="357"/>
      <c r="BA229" s="357"/>
      <c r="BB229" s="357"/>
      <c r="BC229" s="357"/>
      <c r="BD229" s="357"/>
      <c r="BE229" s="357"/>
      <c r="BF229" s="357"/>
      <c r="BG229" s="357"/>
      <c r="BH229" s="357"/>
      <c r="BI229" s="357"/>
      <c r="BJ229" s="357"/>
      <c r="BK229" s="357"/>
      <c r="BL229" s="357"/>
      <c r="BM229" s="357"/>
      <c r="BN229" s="357"/>
      <c r="BO229" s="357"/>
      <c r="BP229" s="357"/>
      <c r="BQ229" s="357"/>
      <c r="BR229" s="357"/>
      <c r="BS229" s="357"/>
      <c r="BT229" s="357"/>
      <c r="BU229" s="357"/>
      <c r="BV229" s="357"/>
      <c r="BW229" s="357"/>
      <c r="BX229" s="357"/>
      <c r="BY229" s="357"/>
      <c r="BZ229" s="357"/>
      <c r="CA229" s="357"/>
      <c r="CB229" s="357"/>
      <c r="CC229" s="357"/>
      <c r="CD229" s="357"/>
      <c r="CE229" s="357"/>
      <c r="CF229" s="357"/>
      <c r="CG229" s="357"/>
      <c r="CH229" s="357"/>
      <c r="CI229" s="357"/>
      <c r="CJ229" s="357"/>
      <c r="CK229" s="357"/>
      <c r="CL229" s="357"/>
      <c r="CM229" s="357"/>
      <c r="CN229" s="357"/>
      <c r="CO229" s="357"/>
      <c r="CP229" s="357"/>
      <c r="CQ229" s="357"/>
      <c r="CR229" s="357"/>
      <c r="CS229" s="357"/>
      <c r="CT229" s="357"/>
      <c r="CU229" s="357"/>
      <c r="CV229" s="357"/>
      <c r="CW229" s="357"/>
      <c r="CX229" s="357"/>
      <c r="CY229" s="357"/>
      <c r="CZ229" s="357"/>
      <c r="DA229" s="357"/>
      <c r="DB229" s="357"/>
      <c r="DC229" s="357"/>
      <c r="DD229" s="357"/>
      <c r="DE229" s="357"/>
      <c r="DF229" s="357"/>
      <c r="DG229" s="357"/>
      <c r="DH229" s="357"/>
      <c r="DI229" s="357"/>
      <c r="DJ229" s="357"/>
      <c r="DK229" s="357"/>
      <c r="DL229" s="357"/>
      <c r="DM229" s="357"/>
      <c r="DN229" s="357"/>
      <c r="DO229" s="357"/>
      <c r="DP229" s="357"/>
      <c r="DQ229" s="357"/>
      <c r="DR229" s="357"/>
      <c r="DS229" s="357"/>
      <c r="DT229" s="357"/>
      <c r="DU229" s="357"/>
      <c r="DV229" s="357"/>
      <c r="DW229" s="357"/>
      <c r="DX229" s="357"/>
      <c r="DY229" s="357"/>
      <c r="DZ229" s="357"/>
      <c r="EA229" s="357"/>
      <c r="EB229" s="357"/>
      <c r="EC229" s="357"/>
      <c r="ED229" s="357"/>
    </row>
    <row r="230" spans="1:134" s="331" customFormat="1" ht="16" thickBot="1" x14ac:dyDescent="0.4">
      <c r="A230" s="621" t="s">
        <v>101</v>
      </c>
      <c r="B230" s="622"/>
      <c r="C230" s="622"/>
      <c r="D230" s="622"/>
      <c r="E230" s="622"/>
      <c r="F230" s="622"/>
      <c r="G230" s="622"/>
      <c r="H230" s="622"/>
      <c r="I230" s="622"/>
      <c r="J230" s="239">
        <f xml:space="preserve"> SUM(J228, J221, J207, J201, H194)</f>
        <v>0</v>
      </c>
      <c r="K230" s="211">
        <f xml:space="preserve"> SUM(K228, K221, K207, K201, K194)</f>
        <v>0</v>
      </c>
      <c r="L230" s="239">
        <f xml:space="preserve"> SUM(L221, L207, L201, L194)</f>
        <v>0</v>
      </c>
      <c r="M230" s="240">
        <f>SUM(J230:L230)</f>
        <v>0</v>
      </c>
      <c r="N230" s="246"/>
      <c r="P230" s="589" t="s">
        <v>101</v>
      </c>
      <c r="Q230" s="590"/>
      <c r="R230" s="590"/>
      <c r="S230" s="590"/>
      <c r="T230" s="590"/>
      <c r="U230" s="590"/>
      <c r="V230" s="590"/>
      <c r="W230" s="590"/>
      <c r="X230" s="590"/>
      <c r="Y230" s="201">
        <f t="shared" si="205"/>
        <v>0</v>
      </c>
      <c r="Z230" s="303">
        <f xml:space="preserve"> SUM(Z228, Z221, Z207, Z201, X194)</f>
        <v>0</v>
      </c>
      <c r="AA230" s="212">
        <f xml:space="preserve"> SUM(AA228, AA221, AA207, AA201, AA194)</f>
        <v>0</v>
      </c>
      <c r="AB230" s="303">
        <f xml:space="preserve"> SUM(AB221, AB207, AB201, AB194)</f>
        <v>0</v>
      </c>
      <c r="AC230" s="297">
        <f>SUM(Z230:AB230)</f>
        <v>0</v>
      </c>
      <c r="AD230" s="298">
        <f t="shared" ref="AD230" si="209">M230-AC230</f>
        <v>0</v>
      </c>
      <c r="AE230" s="246"/>
      <c r="AG230" s="564" t="s">
        <v>101</v>
      </c>
      <c r="AH230" s="565"/>
      <c r="AI230" s="565"/>
      <c r="AJ230" s="565"/>
      <c r="AK230" s="565"/>
      <c r="AL230" s="565"/>
      <c r="AM230" s="565"/>
      <c r="AN230" s="565"/>
      <c r="AO230" s="565"/>
      <c r="AP230" s="206">
        <f t="shared" si="208"/>
        <v>0</v>
      </c>
      <c r="AQ230" s="288">
        <f xml:space="preserve"> SUM(AQ228, AQ221, AQ207, AQ201, AO194)</f>
        <v>0</v>
      </c>
      <c r="AR230" s="213">
        <f xml:space="preserve"> SUM(AR228, AR221, AR207, AR201, AR194)</f>
        <v>0</v>
      </c>
      <c r="AS230" s="288">
        <f xml:space="preserve"> SUM(AS221, AS207, AS201, AS194)</f>
        <v>0</v>
      </c>
      <c r="AT230" s="279">
        <f>SUM(AQ230:AS230)</f>
        <v>0</v>
      </c>
      <c r="AU230" s="280">
        <f>IF($S$233&lt;&gt;0, AC230+AP230-AT230, M230+AP230-AT230)</f>
        <v>0</v>
      </c>
    </row>
    <row r="231" spans="1:134" x14ac:dyDescent="0.35">
      <c r="F231" s="357"/>
      <c r="G231" s="357"/>
      <c r="N231" s="223"/>
    </row>
    <row r="232" spans="1:134" ht="16" thickBot="1" x14ac:dyDescent="0.4">
      <c r="F232" s="357"/>
      <c r="G232" s="357"/>
      <c r="AG232" s="270"/>
      <c r="AH232" s="270"/>
    </row>
    <row r="233" spans="1:134" x14ac:dyDescent="0.35">
      <c r="B233" s="576" t="s">
        <v>230</v>
      </c>
      <c r="C233" s="577"/>
      <c r="D233" s="264">
        <f>J230</f>
        <v>0</v>
      </c>
      <c r="F233" s="357"/>
      <c r="G233" s="357"/>
      <c r="O233" s="309"/>
      <c r="P233" s="645" t="s">
        <v>230</v>
      </c>
      <c r="Q233" s="646"/>
      <c r="R233" s="646"/>
      <c r="S233" s="351">
        <f>Z230</f>
        <v>0</v>
      </c>
      <c r="T233" s="646" t="s">
        <v>104</v>
      </c>
      <c r="U233" s="646"/>
      <c r="V233" s="160">
        <f>D233-S233</f>
        <v>0</v>
      </c>
      <c r="W233" s="430"/>
      <c r="X233" s="601"/>
      <c r="Y233" s="601"/>
      <c r="Z233" s="430"/>
      <c r="AA233" s="430"/>
      <c r="AF233" s="309"/>
      <c r="AG233" s="609" t="s">
        <v>191</v>
      </c>
      <c r="AH233" s="554"/>
      <c r="AI233" s="637">
        <f>AQ230</f>
        <v>0</v>
      </c>
      <c r="AJ233" s="637"/>
      <c r="AK233" s="548" t="s">
        <v>196</v>
      </c>
      <c r="AL233" s="548"/>
      <c r="AM233" s="287">
        <f>IF($S$73&lt;&gt;0, S233+'Year 1'!AM265-AI233, D233+'Year 1'!AM265-AI233)</f>
        <v>0</v>
      </c>
      <c r="AO233" s="315" t="s">
        <v>89</v>
      </c>
      <c r="AP233" s="556"/>
      <c r="AQ233" s="556"/>
      <c r="AR233" s="556" t="s">
        <v>90</v>
      </c>
      <c r="AS233" s="612"/>
    </row>
    <row r="234" spans="1:134" x14ac:dyDescent="0.35">
      <c r="B234" s="535" t="s">
        <v>231</v>
      </c>
      <c r="C234" s="536"/>
      <c r="D234" s="390">
        <f>K230</f>
        <v>0</v>
      </c>
      <c r="F234" s="357"/>
      <c r="G234" s="357"/>
      <c r="O234" s="309"/>
      <c r="P234" s="585" t="s">
        <v>231</v>
      </c>
      <c r="Q234" s="586"/>
      <c r="R234" s="586"/>
      <c r="S234" s="393">
        <f>AA230</f>
        <v>0</v>
      </c>
      <c r="T234" s="585" t="s">
        <v>105</v>
      </c>
      <c r="U234" s="586"/>
      <c r="V234" s="161">
        <f>D234-S234</f>
        <v>0</v>
      </c>
      <c r="W234" s="430"/>
      <c r="X234" s="604"/>
      <c r="Y234" s="604"/>
      <c r="Z234" s="604"/>
      <c r="AA234" s="604"/>
      <c r="AF234" s="309"/>
      <c r="AG234" s="549" t="s">
        <v>192</v>
      </c>
      <c r="AH234" s="550"/>
      <c r="AI234" s="639">
        <f>AR230</f>
        <v>0</v>
      </c>
      <c r="AJ234" s="606"/>
      <c r="AK234" s="550" t="s">
        <v>197</v>
      </c>
      <c r="AL234" s="550"/>
      <c r="AM234" s="278">
        <f>IF($S$73&lt;&gt;0, S234+'Year 1'!AM266-AI234, D234+'Year 1'!AM266-AI234)</f>
        <v>0</v>
      </c>
      <c r="AO234" s="314" t="s">
        <v>91</v>
      </c>
      <c r="AP234" s="532"/>
      <c r="AQ234" s="532"/>
      <c r="AR234" s="532"/>
      <c r="AS234" s="562"/>
    </row>
    <row r="235" spans="1:134" ht="16" thickBot="1" x14ac:dyDescent="0.4">
      <c r="B235" s="535" t="s">
        <v>135</v>
      </c>
      <c r="C235" s="536"/>
      <c r="D235" s="265">
        <f>L230</f>
        <v>0</v>
      </c>
      <c r="F235" s="357"/>
      <c r="G235" s="357"/>
      <c r="O235" s="309"/>
      <c r="P235" s="585" t="s">
        <v>135</v>
      </c>
      <c r="Q235" s="586"/>
      <c r="R235" s="586"/>
      <c r="S235" s="189">
        <f>AB230</f>
        <v>0</v>
      </c>
      <c r="T235" s="585" t="s">
        <v>106</v>
      </c>
      <c r="U235" s="586"/>
      <c r="V235" s="161">
        <f>D235-S235</f>
        <v>0</v>
      </c>
      <c r="W235" s="430"/>
      <c r="X235" s="601"/>
      <c r="Y235" s="601"/>
      <c r="Z235" s="430"/>
      <c r="AA235" s="430"/>
      <c r="AF235" s="309"/>
      <c r="AG235" s="549" t="s">
        <v>193</v>
      </c>
      <c r="AH235" s="550"/>
      <c r="AI235" s="606">
        <f>AS230</f>
        <v>0</v>
      </c>
      <c r="AJ235" s="606"/>
      <c r="AK235" s="550" t="s">
        <v>198</v>
      </c>
      <c r="AL235" s="550"/>
      <c r="AM235" s="278">
        <f>IF($S$73&lt;&gt;0, S235+'Year 1'!AM267-AI235, D235+'Year 1'!AM267-AI235)</f>
        <v>0</v>
      </c>
      <c r="AO235" s="318" t="s">
        <v>92</v>
      </c>
      <c r="AP235" s="557"/>
      <c r="AQ235" s="557"/>
      <c r="AR235" s="557" t="s">
        <v>90</v>
      </c>
      <c r="AS235" s="613"/>
    </row>
    <row r="236" spans="1:134" ht="16" thickBot="1" x14ac:dyDescent="0.4">
      <c r="B236" s="535" t="s">
        <v>232</v>
      </c>
      <c r="C236" s="536"/>
      <c r="D236" s="390">
        <f>K230+L230</f>
        <v>0</v>
      </c>
      <c r="F236" s="357"/>
      <c r="G236" s="357"/>
      <c r="O236" s="309"/>
      <c r="P236" s="585" t="s">
        <v>232</v>
      </c>
      <c r="Q236" s="586"/>
      <c r="R236" s="586"/>
      <c r="S236" s="393">
        <f>SUM(S234:S235)</f>
        <v>0</v>
      </c>
      <c r="T236" s="585" t="s">
        <v>107</v>
      </c>
      <c r="U236" s="586"/>
      <c r="V236" s="161">
        <f>D236-S236</f>
        <v>0</v>
      </c>
      <c r="W236" s="431"/>
      <c r="X236" s="431"/>
      <c r="Y236" s="431"/>
      <c r="Z236" s="431"/>
      <c r="AA236" s="431"/>
      <c r="AF236" s="309"/>
      <c r="AG236" s="549" t="s">
        <v>194</v>
      </c>
      <c r="AH236" s="550"/>
      <c r="AI236" s="639">
        <f>SUM(AI234:AI235)</f>
        <v>0</v>
      </c>
      <c r="AJ236" s="606"/>
      <c r="AK236" s="550" t="s">
        <v>200</v>
      </c>
      <c r="AL236" s="550"/>
      <c r="AM236" s="278">
        <f>IF($S$73&lt;&gt;0, S236+'Year 1'!AM268-AI236, D236+'Year 1'!AM268-AI236)</f>
        <v>0</v>
      </c>
      <c r="AO236" s="431"/>
      <c r="AP236" s="431"/>
      <c r="AQ236" s="431"/>
      <c r="AR236" s="431"/>
      <c r="AS236" s="431"/>
    </row>
    <row r="237" spans="1:134" ht="16" thickBot="1" x14ac:dyDescent="0.4">
      <c r="B237" s="535" t="s">
        <v>233</v>
      </c>
      <c r="C237" s="536"/>
      <c r="D237" s="265">
        <f>M230</f>
        <v>0</v>
      </c>
      <c r="F237" s="357"/>
      <c r="G237" s="357"/>
      <c r="O237" s="309"/>
      <c r="P237" s="585" t="s">
        <v>233</v>
      </c>
      <c r="Q237" s="586"/>
      <c r="R237" s="586"/>
      <c r="S237" s="189">
        <f>AC230</f>
        <v>0</v>
      </c>
      <c r="T237" s="580" t="s">
        <v>108</v>
      </c>
      <c r="U237" s="580"/>
      <c r="V237" s="196">
        <f>D237-S237</f>
        <v>0</v>
      </c>
      <c r="W237" s="602"/>
      <c r="X237" s="602"/>
      <c r="Y237" s="604"/>
      <c r="Z237" s="604"/>
      <c r="AA237" s="604"/>
      <c r="AB237" s="358"/>
      <c r="AC237" s="358"/>
      <c r="AD237" s="358"/>
      <c r="AF237" s="309"/>
      <c r="AG237" s="549" t="s">
        <v>271</v>
      </c>
      <c r="AH237" s="550"/>
      <c r="AI237" s="606">
        <f>AT230</f>
        <v>0</v>
      </c>
      <c r="AJ237" s="606"/>
      <c r="AK237" s="611" t="s">
        <v>272</v>
      </c>
      <c r="AL237" s="611"/>
      <c r="AM237" s="312">
        <f>IF($S$73&lt;&gt;0, S237+'Year 1'!AM269-AI237, D237+'Year 1'!AM269-AI237)</f>
        <v>0</v>
      </c>
      <c r="AO237" s="428" t="s">
        <v>93</v>
      </c>
      <c r="AP237" s="429"/>
      <c r="AQ237" s="630"/>
      <c r="AR237" s="630"/>
      <c r="AS237" s="631"/>
      <c r="AT237" s="358"/>
      <c r="AU237" s="358"/>
    </row>
    <row r="238" spans="1:134" x14ac:dyDescent="0.35">
      <c r="B238" s="535" t="s">
        <v>174</v>
      </c>
      <c r="C238" s="536"/>
      <c r="D238" s="324" t="e">
        <f>L230/K230</f>
        <v>#DIV/0!</v>
      </c>
      <c r="F238" s="357"/>
      <c r="G238" s="357"/>
      <c r="O238" s="309"/>
      <c r="P238" s="585" t="s">
        <v>174</v>
      </c>
      <c r="Q238" s="586"/>
      <c r="R238" s="586"/>
      <c r="S238" s="203" t="e">
        <f>S235/S234</f>
        <v>#DIV/0!</v>
      </c>
      <c r="T238" s="188"/>
      <c r="U238" s="188"/>
      <c r="V238" s="190"/>
      <c r="W238" s="358"/>
      <c r="X238" s="358"/>
      <c r="Y238" s="358"/>
      <c r="Z238" s="358"/>
      <c r="AA238" s="358"/>
      <c r="AF238" s="309"/>
      <c r="AG238" s="624" t="s">
        <v>208</v>
      </c>
      <c r="AH238" s="617"/>
      <c r="AI238" s="607" t="e">
        <f>AQ228/AQ230</f>
        <v>#DIV/0!</v>
      </c>
      <c r="AJ238" s="608"/>
      <c r="AK238" s="167"/>
      <c r="AL238" s="166"/>
      <c r="AM238" s="166"/>
      <c r="AO238" s="358"/>
      <c r="AP238" s="358"/>
      <c r="AQ238" s="358"/>
      <c r="AR238" s="358"/>
      <c r="AS238" s="358"/>
    </row>
    <row r="239" spans="1:134" ht="16" thickBot="1" x14ac:dyDescent="0.4">
      <c r="B239" s="537" t="s">
        <v>144</v>
      </c>
      <c r="C239" s="538"/>
      <c r="D239" s="266" t="e">
        <f>D242 &amp; D243 &amp; D244</f>
        <v>#DIV/0!</v>
      </c>
      <c r="F239" s="357"/>
      <c r="G239" s="357"/>
      <c r="O239" s="309"/>
      <c r="P239" s="638" t="s">
        <v>144</v>
      </c>
      <c r="Q239" s="580"/>
      <c r="R239" s="580"/>
      <c r="S239" s="204" t="e">
        <f>S242 &amp; S243 &amp; S244</f>
        <v>#DIV/0!</v>
      </c>
      <c r="T239" s="188"/>
      <c r="U239" s="188"/>
      <c r="V239" s="190"/>
      <c r="AF239" s="309"/>
      <c r="AG239" s="537" t="s">
        <v>209</v>
      </c>
      <c r="AH239" s="538"/>
      <c r="AI239" s="647" t="e">
        <f>AR228/(AR230+AS230)</f>
        <v>#DIV/0!</v>
      </c>
      <c r="AJ239" s="648"/>
    </row>
    <row r="240" spans="1:134" x14ac:dyDescent="0.35">
      <c r="F240" s="357"/>
      <c r="G240" s="357"/>
      <c r="S240" s="166"/>
    </row>
    <row r="241" spans="1:47" x14ac:dyDescent="0.35">
      <c r="F241" s="357"/>
      <c r="G241" s="357"/>
    </row>
    <row r="242" spans="1:47" x14ac:dyDescent="0.35">
      <c r="D242" s="357" t="e">
        <f>D233/D233</f>
        <v>#DIV/0!</v>
      </c>
      <c r="F242" s="357"/>
      <c r="G242" s="357"/>
      <c r="S242" s="357" t="e">
        <f>S233/S233</f>
        <v>#DIV/0!</v>
      </c>
    </row>
    <row r="243" spans="1:47" x14ac:dyDescent="0.35">
      <c r="D243" s="357" t="s">
        <v>145</v>
      </c>
      <c r="F243" s="357"/>
      <c r="G243" s="357"/>
      <c r="S243" s="357" t="s">
        <v>145</v>
      </c>
    </row>
    <row r="244" spans="1:47" x14ac:dyDescent="0.35">
      <c r="D244" s="225" t="e">
        <f>D236/D233</f>
        <v>#DIV/0!</v>
      </c>
      <c r="F244" s="357"/>
      <c r="G244" s="357"/>
      <c r="S244" s="225" t="e">
        <f>S236/S233</f>
        <v>#DIV/0!</v>
      </c>
    </row>
    <row r="245" spans="1:47" x14ac:dyDescent="0.35">
      <c r="F245" s="357"/>
      <c r="G245" s="357"/>
    </row>
    <row r="246" spans="1:47" ht="16" thickBot="1" x14ac:dyDescent="0.4">
      <c r="F246" s="357"/>
      <c r="G246" s="357"/>
    </row>
    <row r="247" spans="1:47" s="242" customFormat="1" x14ac:dyDescent="0.35">
      <c r="A247" s="519" t="s">
        <v>97</v>
      </c>
      <c r="B247" s="520"/>
      <c r="C247" s="520"/>
      <c r="D247" s="520"/>
      <c r="E247" s="520"/>
      <c r="F247" s="520"/>
      <c r="G247" s="520"/>
      <c r="H247" s="520"/>
      <c r="I247" s="520"/>
      <c r="J247" s="520"/>
      <c r="K247" s="520"/>
      <c r="L247" s="520"/>
      <c r="M247" s="521"/>
      <c r="N247" s="413"/>
      <c r="P247" s="573" t="s">
        <v>259</v>
      </c>
      <c r="Q247" s="574"/>
      <c r="R247" s="574"/>
      <c r="S247" s="574"/>
      <c r="T247" s="574"/>
      <c r="U247" s="574"/>
      <c r="V247" s="574"/>
      <c r="W247" s="574"/>
      <c r="X247" s="574"/>
      <c r="Y247" s="574"/>
      <c r="Z247" s="574"/>
      <c r="AA247" s="574"/>
      <c r="AB247" s="574"/>
      <c r="AC247" s="574"/>
      <c r="AD247" s="575"/>
      <c r="AG247" s="614" t="s">
        <v>274</v>
      </c>
      <c r="AH247" s="615"/>
      <c r="AI247" s="615"/>
      <c r="AJ247" s="615"/>
      <c r="AK247" s="615"/>
      <c r="AL247" s="615"/>
      <c r="AM247" s="615"/>
      <c r="AN247" s="615"/>
      <c r="AO247" s="615"/>
      <c r="AP247" s="615"/>
      <c r="AQ247" s="615"/>
      <c r="AR247" s="615"/>
      <c r="AS247" s="615"/>
      <c r="AT247" s="615"/>
      <c r="AU247" s="616"/>
    </row>
    <row r="248" spans="1:47" s="242" customFormat="1" x14ac:dyDescent="0.35">
      <c r="A248" s="522" t="s">
        <v>7</v>
      </c>
      <c r="B248" s="496"/>
      <c r="C248" s="496"/>
      <c r="D248" s="496"/>
      <c r="E248" s="496"/>
      <c r="F248" s="496"/>
      <c r="G248" s="496"/>
      <c r="H248" s="496"/>
      <c r="I248" s="496"/>
      <c r="J248" s="496"/>
      <c r="K248" s="496"/>
      <c r="L248" s="496"/>
      <c r="M248" s="523"/>
      <c r="N248" s="413"/>
      <c r="P248" s="522" t="s">
        <v>259</v>
      </c>
      <c r="Q248" s="496"/>
      <c r="R248" s="496"/>
      <c r="S248" s="496"/>
      <c r="T248" s="496"/>
      <c r="U248" s="496"/>
      <c r="V248" s="496"/>
      <c r="W248" s="496"/>
      <c r="X248" s="496"/>
      <c r="Y248" s="496"/>
      <c r="Z248" s="496"/>
      <c r="AA248" s="496"/>
      <c r="AB248" s="496"/>
      <c r="AC248" s="496"/>
      <c r="AD248" s="523"/>
      <c r="AG248" s="522" t="s">
        <v>273</v>
      </c>
      <c r="AH248" s="496"/>
      <c r="AI248" s="496"/>
      <c r="AJ248" s="496"/>
      <c r="AK248" s="496"/>
      <c r="AL248" s="496"/>
      <c r="AM248" s="496"/>
      <c r="AN248" s="496"/>
      <c r="AO248" s="496"/>
      <c r="AP248" s="496"/>
      <c r="AQ248" s="496"/>
      <c r="AR248" s="496"/>
      <c r="AS248" s="496"/>
      <c r="AT248" s="496"/>
      <c r="AU248" s="523"/>
    </row>
    <row r="249" spans="1:47" s="165" customFormat="1" x14ac:dyDescent="0.35">
      <c r="A249" s="495" t="s">
        <v>234</v>
      </c>
      <c r="B249" s="491"/>
      <c r="C249" s="525"/>
      <c r="D249" s="525"/>
      <c r="E249" s="525"/>
      <c r="F249" s="525"/>
      <c r="G249" s="409" t="s">
        <v>235</v>
      </c>
      <c r="H249" s="525"/>
      <c r="I249" s="525"/>
      <c r="J249" s="525"/>
      <c r="K249" s="525"/>
      <c r="L249" s="525"/>
      <c r="M249" s="526"/>
      <c r="N249" s="432"/>
      <c r="P249" s="495" t="s">
        <v>234</v>
      </c>
      <c r="Q249" s="491"/>
      <c r="R249" s="525"/>
      <c r="S249" s="525"/>
      <c r="T249" s="525"/>
      <c r="U249" s="525"/>
      <c r="V249" s="525"/>
      <c r="W249" s="409" t="s">
        <v>235</v>
      </c>
      <c r="X249" s="525"/>
      <c r="Y249" s="525"/>
      <c r="Z249" s="525"/>
      <c r="AA249" s="525"/>
      <c r="AB249" s="525"/>
      <c r="AC249" s="525"/>
      <c r="AD249" s="526"/>
      <c r="AG249" s="495" t="s">
        <v>234</v>
      </c>
      <c r="AH249" s="491"/>
      <c r="AI249" s="525"/>
      <c r="AJ249" s="525"/>
      <c r="AK249" s="525"/>
      <c r="AL249" s="525"/>
      <c r="AM249" s="525"/>
      <c r="AN249" s="409" t="s">
        <v>235</v>
      </c>
      <c r="AO249" s="525"/>
      <c r="AP249" s="525"/>
      <c r="AQ249" s="525"/>
      <c r="AR249" s="525"/>
      <c r="AS249" s="525"/>
      <c r="AT249" s="525"/>
      <c r="AU249" s="526"/>
    </row>
    <row r="250" spans="1:47" x14ac:dyDescent="0.35">
      <c r="A250" s="522" t="s">
        <v>0</v>
      </c>
      <c r="B250" s="496"/>
      <c r="C250" s="512"/>
      <c r="D250" s="512"/>
      <c r="E250" s="512"/>
      <c r="F250" s="512"/>
      <c r="G250" s="512"/>
      <c r="H250" s="512"/>
      <c r="I250" s="512"/>
      <c r="J250" s="512"/>
      <c r="K250" s="512"/>
      <c r="L250" s="512"/>
      <c r="M250" s="527"/>
      <c r="P250" s="522" t="s">
        <v>0</v>
      </c>
      <c r="Q250" s="496"/>
      <c r="R250" s="617"/>
      <c r="S250" s="617"/>
      <c r="T250" s="617"/>
      <c r="U250" s="617"/>
      <c r="V250" s="617"/>
      <c r="W250" s="617"/>
      <c r="X250" s="617"/>
      <c r="Y250" s="617"/>
      <c r="Z250" s="617"/>
      <c r="AA250" s="617"/>
      <c r="AB250" s="617"/>
      <c r="AC250" s="617"/>
      <c r="AD250" s="618"/>
      <c r="AG250" s="522" t="s">
        <v>0</v>
      </c>
      <c r="AH250" s="496"/>
      <c r="AI250" s="617"/>
      <c r="AJ250" s="617"/>
      <c r="AK250" s="617"/>
      <c r="AL250" s="617"/>
      <c r="AM250" s="617"/>
      <c r="AN250" s="617"/>
      <c r="AO250" s="617"/>
      <c r="AP250" s="617"/>
      <c r="AQ250" s="617"/>
      <c r="AR250" s="617"/>
      <c r="AS250" s="617"/>
      <c r="AT250" s="617"/>
      <c r="AU250" s="618"/>
    </row>
    <row r="251" spans="1:47" x14ac:dyDescent="0.35">
      <c r="A251" s="522" t="s">
        <v>96</v>
      </c>
      <c r="B251" s="496"/>
      <c r="C251" s="512"/>
      <c r="D251" s="512"/>
      <c r="E251" s="512"/>
      <c r="F251" s="512"/>
      <c r="G251" s="512"/>
      <c r="H251" s="512"/>
      <c r="I251" s="512"/>
      <c r="J251" s="512"/>
      <c r="K251" s="512"/>
      <c r="L251" s="512"/>
      <c r="M251" s="527"/>
      <c r="P251" s="522" t="s">
        <v>96</v>
      </c>
      <c r="Q251" s="496"/>
      <c r="R251" s="617"/>
      <c r="S251" s="617"/>
      <c r="T251" s="617"/>
      <c r="U251" s="617"/>
      <c r="V251" s="617"/>
      <c r="W251" s="617"/>
      <c r="X251" s="617"/>
      <c r="Y251" s="617"/>
      <c r="Z251" s="617"/>
      <c r="AA251" s="617"/>
      <c r="AB251" s="617"/>
      <c r="AC251" s="617"/>
      <c r="AD251" s="618"/>
      <c r="AG251" s="522" t="s">
        <v>96</v>
      </c>
      <c r="AH251" s="496"/>
      <c r="AI251" s="617"/>
      <c r="AJ251" s="617"/>
      <c r="AK251" s="617"/>
      <c r="AL251" s="617"/>
      <c r="AM251" s="617"/>
      <c r="AN251" s="617"/>
      <c r="AO251" s="617"/>
      <c r="AP251" s="617"/>
      <c r="AQ251" s="617"/>
      <c r="AR251" s="617"/>
      <c r="AS251" s="617"/>
      <c r="AT251" s="617"/>
      <c r="AU251" s="618"/>
    </row>
    <row r="252" spans="1:47" ht="16" thickBot="1" x14ac:dyDescent="0.4">
      <c r="A252" s="540" t="s">
        <v>2</v>
      </c>
      <c r="B252" s="541"/>
      <c r="C252" s="528"/>
      <c r="D252" s="528"/>
      <c r="E252" s="528"/>
      <c r="F252" s="528"/>
      <c r="G252" s="528"/>
      <c r="H252" s="528"/>
      <c r="I252" s="528"/>
      <c r="J252" s="528"/>
      <c r="K252" s="528"/>
      <c r="L252" s="528"/>
      <c r="M252" s="529"/>
      <c r="P252" s="540" t="s">
        <v>2</v>
      </c>
      <c r="Q252" s="541"/>
      <c r="R252" s="494"/>
      <c r="S252" s="494"/>
      <c r="T252" s="494"/>
      <c r="U252" s="494"/>
      <c r="V252" s="494"/>
      <c r="W252" s="494"/>
      <c r="X252" s="494"/>
      <c r="Y252" s="494"/>
      <c r="Z252" s="494"/>
      <c r="AA252" s="494"/>
      <c r="AB252" s="494"/>
      <c r="AC252" s="494"/>
      <c r="AD252" s="619"/>
      <c r="AG252" s="540" t="s">
        <v>2</v>
      </c>
      <c r="AH252" s="541"/>
      <c r="AI252" s="494"/>
      <c r="AJ252" s="494"/>
      <c r="AK252" s="494"/>
      <c r="AL252" s="494"/>
      <c r="AM252" s="494"/>
      <c r="AN252" s="494"/>
      <c r="AO252" s="494"/>
      <c r="AP252" s="494"/>
      <c r="AQ252" s="494"/>
      <c r="AR252" s="494"/>
      <c r="AS252" s="494"/>
      <c r="AT252" s="494"/>
      <c r="AU252" s="619"/>
    </row>
    <row r="253" spans="1:47" ht="16" thickBot="1" x14ac:dyDescent="0.4">
      <c r="F253" s="357"/>
      <c r="G253" s="357"/>
    </row>
    <row r="254" spans="1:47" s="242" customFormat="1" x14ac:dyDescent="0.35">
      <c r="A254" s="502" t="s">
        <v>84</v>
      </c>
      <c r="B254" s="503"/>
      <c r="C254" s="503"/>
      <c r="D254" s="503"/>
      <c r="E254" s="503"/>
      <c r="F254" s="503"/>
      <c r="G254" s="503"/>
      <c r="H254" s="503"/>
      <c r="I254" s="503"/>
      <c r="J254" s="503"/>
      <c r="K254" s="503"/>
      <c r="L254" s="503"/>
      <c r="M254" s="518"/>
      <c r="N254" s="413"/>
      <c r="P254" s="502" t="s">
        <v>84</v>
      </c>
      <c r="Q254" s="503"/>
      <c r="R254" s="503"/>
      <c r="S254" s="503"/>
      <c r="T254" s="503"/>
      <c r="U254" s="503"/>
      <c r="V254" s="503"/>
      <c r="W254" s="503"/>
      <c r="X254" s="503"/>
      <c r="Y254" s="503"/>
      <c r="Z254" s="503"/>
      <c r="AA254" s="503"/>
      <c r="AB254" s="503"/>
      <c r="AC254" s="503"/>
      <c r="AD254" s="518"/>
      <c r="AE254" s="413"/>
      <c r="AG254" s="502" t="s">
        <v>84</v>
      </c>
      <c r="AH254" s="503"/>
      <c r="AI254" s="503"/>
      <c r="AJ254" s="503"/>
      <c r="AK254" s="503"/>
      <c r="AL254" s="503"/>
      <c r="AM254" s="503"/>
      <c r="AN254" s="503"/>
      <c r="AO254" s="503"/>
      <c r="AP254" s="503"/>
      <c r="AQ254" s="503"/>
      <c r="AR254" s="503"/>
      <c r="AS254" s="503"/>
      <c r="AT254" s="503"/>
      <c r="AU254" s="518"/>
    </row>
    <row r="255" spans="1:47" s="242" customFormat="1" x14ac:dyDescent="0.35">
      <c r="A255" s="419"/>
      <c r="B255" s="412" t="s">
        <v>85</v>
      </c>
      <c r="C255" s="496" t="s">
        <v>13</v>
      </c>
      <c r="D255" s="496"/>
      <c r="E255" s="424" t="s">
        <v>14</v>
      </c>
      <c r="F255" s="412" t="s">
        <v>171</v>
      </c>
      <c r="G255" s="412" t="s">
        <v>68</v>
      </c>
      <c r="H255" s="422" t="s">
        <v>151</v>
      </c>
      <c r="I255" s="412" t="s">
        <v>80</v>
      </c>
      <c r="J255" s="412" t="s">
        <v>81</v>
      </c>
      <c r="K255" s="422" t="s">
        <v>82</v>
      </c>
      <c r="L255" s="412" t="s">
        <v>150</v>
      </c>
      <c r="M255" s="259" t="s">
        <v>18</v>
      </c>
      <c r="N255" s="413"/>
      <c r="P255" s="419"/>
      <c r="Q255" s="412" t="s">
        <v>85</v>
      </c>
      <c r="R255" s="496" t="s">
        <v>13</v>
      </c>
      <c r="S255" s="496"/>
      <c r="T255" s="424" t="s">
        <v>14</v>
      </c>
      <c r="U255" s="260" t="s">
        <v>260</v>
      </c>
      <c r="V255" s="424" t="s">
        <v>171</v>
      </c>
      <c r="W255" s="424" t="s">
        <v>68</v>
      </c>
      <c r="X255" s="260" t="s">
        <v>151</v>
      </c>
      <c r="Y255" s="424" t="s">
        <v>80</v>
      </c>
      <c r="Z255" s="424" t="s">
        <v>81</v>
      </c>
      <c r="AA255" s="260" t="s">
        <v>82</v>
      </c>
      <c r="AB255" s="424" t="s">
        <v>150</v>
      </c>
      <c r="AC255" s="260" t="s">
        <v>18</v>
      </c>
      <c r="AD255" s="267" t="s">
        <v>114</v>
      </c>
      <c r="AE255" s="413"/>
      <c r="AG255" s="419"/>
      <c r="AH255" s="412" t="s">
        <v>85</v>
      </c>
      <c r="AI255" s="496" t="s">
        <v>13</v>
      </c>
      <c r="AJ255" s="496"/>
      <c r="AK255" s="424" t="s">
        <v>14</v>
      </c>
      <c r="AL255" s="260" t="s">
        <v>260</v>
      </c>
      <c r="AM255" s="424" t="s">
        <v>171</v>
      </c>
      <c r="AN255" s="424" t="s">
        <v>68</v>
      </c>
      <c r="AO255" s="260" t="s">
        <v>151</v>
      </c>
      <c r="AP255" s="424" t="s">
        <v>80</v>
      </c>
      <c r="AQ255" s="424" t="s">
        <v>81</v>
      </c>
      <c r="AR255" s="260" t="s">
        <v>82</v>
      </c>
      <c r="AS255" s="424" t="s">
        <v>150</v>
      </c>
      <c r="AT255" s="260" t="s">
        <v>213</v>
      </c>
      <c r="AU255" s="267" t="s">
        <v>263</v>
      </c>
    </row>
    <row r="256" spans="1:47" x14ac:dyDescent="0.35">
      <c r="A256" s="415">
        <v>1</v>
      </c>
      <c r="B256" s="420"/>
      <c r="C256" s="491"/>
      <c r="D256" s="491"/>
      <c r="E256" s="423"/>
      <c r="F256" s="234">
        <v>0</v>
      </c>
      <c r="G256" s="234">
        <v>0</v>
      </c>
      <c r="H256" s="235">
        <f>SUM(F256:G256)</f>
        <v>0</v>
      </c>
      <c r="I256" s="234">
        <v>0</v>
      </c>
      <c r="J256" s="234">
        <v>0</v>
      </c>
      <c r="K256" s="235">
        <f>SUM(I256:J256)</f>
        <v>0</v>
      </c>
      <c r="L256" s="234">
        <v>0</v>
      </c>
      <c r="M256" s="236">
        <f>SUM(H256, K256, L256)</f>
        <v>0</v>
      </c>
      <c r="N256" s="222"/>
      <c r="P256" s="415">
        <v>1</v>
      </c>
      <c r="Q256" s="420"/>
      <c r="R256" s="491"/>
      <c r="S256" s="491"/>
      <c r="T256" s="409"/>
      <c r="U256" s="162">
        <f>AU176</f>
        <v>0</v>
      </c>
      <c r="V256" s="234">
        <v>0</v>
      </c>
      <c r="W256" s="234">
        <v>0</v>
      </c>
      <c r="X256" s="295">
        <f>SUM(V256:W256)</f>
        <v>0</v>
      </c>
      <c r="Y256" s="234">
        <v>0</v>
      </c>
      <c r="Z256" s="234">
        <v>0</v>
      </c>
      <c r="AA256" s="295">
        <f>SUM(Y256:Z256)</f>
        <v>0</v>
      </c>
      <c r="AB256" s="234">
        <v>0</v>
      </c>
      <c r="AC256" s="295">
        <f>SUM(X256, AA256, AB256)</f>
        <v>0</v>
      </c>
      <c r="AD256" s="296">
        <f>M256-AC256</f>
        <v>0</v>
      </c>
      <c r="AE256" s="222"/>
      <c r="AG256" s="415">
        <v>1</v>
      </c>
      <c r="AH256" s="420"/>
      <c r="AI256" s="491"/>
      <c r="AJ256" s="491"/>
      <c r="AK256" s="409"/>
      <c r="AL256" s="307">
        <f>AU176</f>
        <v>0</v>
      </c>
      <c r="AM256" s="234">
        <v>0</v>
      </c>
      <c r="AN256" s="234">
        <v>0</v>
      </c>
      <c r="AO256" s="277">
        <f>SUM(AM256:AN256)</f>
        <v>0</v>
      </c>
      <c r="AP256" s="234">
        <v>0</v>
      </c>
      <c r="AQ256" s="234">
        <v>0</v>
      </c>
      <c r="AR256" s="277">
        <f>SUM(AP256:AQ256)</f>
        <v>0</v>
      </c>
      <c r="AS256" s="234">
        <v>0</v>
      </c>
      <c r="AT256" s="277">
        <f>SUM(AO256, AR256, AS256)</f>
        <v>0</v>
      </c>
      <c r="AU256" s="278">
        <f>IF($S$313&lt;&gt;0, AC256+AL256-AT256, M256+AL256-AT256)</f>
        <v>0</v>
      </c>
    </row>
    <row r="257" spans="1:48" x14ac:dyDescent="0.35">
      <c r="A257" s="415">
        <v>2</v>
      </c>
      <c r="B257" s="420"/>
      <c r="C257" s="491"/>
      <c r="D257" s="491"/>
      <c r="E257" s="423"/>
      <c r="F257" s="234">
        <v>0</v>
      </c>
      <c r="G257" s="234">
        <v>0</v>
      </c>
      <c r="H257" s="235">
        <f t="shared" ref="H257:H262" si="210">SUM(F257:G257)</f>
        <v>0</v>
      </c>
      <c r="I257" s="234">
        <v>0</v>
      </c>
      <c r="J257" s="234">
        <v>0</v>
      </c>
      <c r="K257" s="235">
        <f t="shared" ref="K257:K262" si="211">SUM(I257:J257)</f>
        <v>0</v>
      </c>
      <c r="L257" s="234">
        <v>0</v>
      </c>
      <c r="M257" s="236">
        <f t="shared" ref="M257:M262" si="212">SUM(H257, K257, L257)</f>
        <v>0</v>
      </c>
      <c r="N257" s="222"/>
      <c r="P257" s="415">
        <v>2</v>
      </c>
      <c r="Q257" s="420"/>
      <c r="R257" s="491"/>
      <c r="S257" s="491"/>
      <c r="T257" s="409"/>
      <c r="U257" s="162">
        <f t="shared" ref="U257:U263" si="213">AU177</f>
        <v>0</v>
      </c>
      <c r="V257" s="234">
        <v>0</v>
      </c>
      <c r="W257" s="234">
        <v>0</v>
      </c>
      <c r="X257" s="295">
        <f t="shared" ref="X257:X262" si="214">SUM(V257:W257)</f>
        <v>0</v>
      </c>
      <c r="Y257" s="234">
        <v>0</v>
      </c>
      <c r="Z257" s="234">
        <v>0</v>
      </c>
      <c r="AA257" s="295">
        <f t="shared" ref="AA257:AA262" si="215">SUM(Y257:Z257)</f>
        <v>0</v>
      </c>
      <c r="AB257" s="234">
        <v>0</v>
      </c>
      <c r="AC257" s="295">
        <f t="shared" ref="AC257:AC262" si="216">SUM(X257, AA257, AB257)</f>
        <v>0</v>
      </c>
      <c r="AD257" s="296">
        <f t="shared" ref="AD257:AD262" si="217">M257-AC257</f>
        <v>0</v>
      </c>
      <c r="AE257" s="222"/>
      <c r="AG257" s="415">
        <v>2</v>
      </c>
      <c r="AH257" s="420"/>
      <c r="AI257" s="491"/>
      <c r="AJ257" s="491"/>
      <c r="AK257" s="409"/>
      <c r="AL257" s="307">
        <f t="shared" ref="AL257:AL263" si="218">AU177</f>
        <v>0</v>
      </c>
      <c r="AM257" s="234">
        <v>0</v>
      </c>
      <c r="AN257" s="234">
        <v>0</v>
      </c>
      <c r="AO257" s="277">
        <f t="shared" ref="AO257:AO262" si="219">SUM(AM257:AN257)</f>
        <v>0</v>
      </c>
      <c r="AP257" s="234">
        <v>0</v>
      </c>
      <c r="AQ257" s="234">
        <v>0</v>
      </c>
      <c r="AR257" s="277">
        <f t="shared" ref="AR257:AR262" si="220">SUM(AP257:AQ257)</f>
        <v>0</v>
      </c>
      <c r="AS257" s="234">
        <v>0</v>
      </c>
      <c r="AT257" s="277">
        <f t="shared" ref="AT257:AT262" si="221">SUM(AO257, AR257, AS257)</f>
        <v>0</v>
      </c>
      <c r="AU257" s="278">
        <f t="shared" ref="AU257:AU263" si="222">IF($S$313&lt;&gt;0, AC257+AL257-AT257, M257+AL257-AT257)</f>
        <v>0</v>
      </c>
    </row>
    <row r="258" spans="1:48" x14ac:dyDescent="0.35">
      <c r="A258" s="415">
        <v>3</v>
      </c>
      <c r="B258" s="420"/>
      <c r="C258" s="491"/>
      <c r="D258" s="491"/>
      <c r="E258" s="423"/>
      <c r="F258" s="234">
        <v>0</v>
      </c>
      <c r="G258" s="234">
        <v>0</v>
      </c>
      <c r="H258" s="235">
        <f t="shared" si="210"/>
        <v>0</v>
      </c>
      <c r="I258" s="234">
        <v>0</v>
      </c>
      <c r="J258" s="234">
        <v>0</v>
      </c>
      <c r="K258" s="235">
        <f t="shared" si="211"/>
        <v>0</v>
      </c>
      <c r="L258" s="234">
        <v>0</v>
      </c>
      <c r="M258" s="236">
        <f t="shared" si="212"/>
        <v>0</v>
      </c>
      <c r="N258" s="222"/>
      <c r="P258" s="415">
        <v>3</v>
      </c>
      <c r="Q258" s="420"/>
      <c r="R258" s="491"/>
      <c r="S258" s="491"/>
      <c r="T258" s="409"/>
      <c r="U258" s="162">
        <f t="shared" si="213"/>
        <v>0</v>
      </c>
      <c r="V258" s="234">
        <v>0</v>
      </c>
      <c r="W258" s="234">
        <v>0</v>
      </c>
      <c r="X258" s="295">
        <f t="shared" si="214"/>
        <v>0</v>
      </c>
      <c r="Y258" s="234">
        <v>0</v>
      </c>
      <c r="Z258" s="234">
        <v>0</v>
      </c>
      <c r="AA258" s="295">
        <f t="shared" si="215"/>
        <v>0</v>
      </c>
      <c r="AB258" s="234">
        <v>0</v>
      </c>
      <c r="AC258" s="295">
        <f t="shared" si="216"/>
        <v>0</v>
      </c>
      <c r="AD258" s="296">
        <f t="shared" si="217"/>
        <v>0</v>
      </c>
      <c r="AE258" s="222"/>
      <c r="AG258" s="415">
        <v>3</v>
      </c>
      <c r="AH258" s="420"/>
      <c r="AI258" s="491"/>
      <c r="AJ258" s="491"/>
      <c r="AK258" s="409"/>
      <c r="AL258" s="307">
        <f t="shared" si="218"/>
        <v>0</v>
      </c>
      <c r="AM258" s="234">
        <v>0</v>
      </c>
      <c r="AN258" s="234">
        <v>0</v>
      </c>
      <c r="AO258" s="277">
        <f t="shared" si="219"/>
        <v>0</v>
      </c>
      <c r="AP258" s="234">
        <v>0</v>
      </c>
      <c r="AQ258" s="234">
        <v>0</v>
      </c>
      <c r="AR258" s="277">
        <f t="shared" si="220"/>
        <v>0</v>
      </c>
      <c r="AS258" s="234">
        <v>0</v>
      </c>
      <c r="AT258" s="277">
        <f t="shared" si="221"/>
        <v>0</v>
      </c>
      <c r="AU258" s="278">
        <f>IF($S$313&lt;&gt;0, AC258+AL258-AT258, M258+AL258-AT258)</f>
        <v>0</v>
      </c>
    </row>
    <row r="259" spans="1:48" x14ac:dyDescent="0.35">
      <c r="A259" s="415">
        <v>4</v>
      </c>
      <c r="B259" s="420"/>
      <c r="C259" s="491"/>
      <c r="D259" s="491"/>
      <c r="E259" s="423"/>
      <c r="F259" s="234">
        <v>0</v>
      </c>
      <c r="G259" s="234">
        <v>0</v>
      </c>
      <c r="H259" s="235">
        <f>SUM(F259:G259)</f>
        <v>0</v>
      </c>
      <c r="I259" s="234">
        <v>0</v>
      </c>
      <c r="J259" s="234">
        <v>0</v>
      </c>
      <c r="K259" s="235">
        <f>SUM(I259:J259)</f>
        <v>0</v>
      </c>
      <c r="L259" s="234">
        <v>0</v>
      </c>
      <c r="M259" s="236">
        <f>SUM(H259, K259, L259)</f>
        <v>0</v>
      </c>
      <c r="N259" s="222"/>
      <c r="P259" s="415">
        <v>4</v>
      </c>
      <c r="Q259" s="420"/>
      <c r="R259" s="491"/>
      <c r="S259" s="491"/>
      <c r="T259" s="409"/>
      <c r="U259" s="162">
        <f t="shared" si="213"/>
        <v>0</v>
      </c>
      <c r="V259" s="234">
        <v>0</v>
      </c>
      <c r="W259" s="234">
        <v>0</v>
      </c>
      <c r="X259" s="295">
        <f t="shared" si="214"/>
        <v>0</v>
      </c>
      <c r="Y259" s="234">
        <v>0</v>
      </c>
      <c r="Z259" s="234">
        <v>0</v>
      </c>
      <c r="AA259" s="295">
        <f t="shared" si="215"/>
        <v>0</v>
      </c>
      <c r="AB259" s="234">
        <v>0</v>
      </c>
      <c r="AC259" s="295">
        <f t="shared" si="216"/>
        <v>0</v>
      </c>
      <c r="AD259" s="296">
        <f t="shared" si="217"/>
        <v>0</v>
      </c>
      <c r="AE259" s="222"/>
      <c r="AG259" s="415">
        <v>4</v>
      </c>
      <c r="AH259" s="420"/>
      <c r="AI259" s="491"/>
      <c r="AJ259" s="491"/>
      <c r="AK259" s="409"/>
      <c r="AL259" s="307">
        <f t="shared" si="218"/>
        <v>0</v>
      </c>
      <c r="AM259" s="234">
        <v>0</v>
      </c>
      <c r="AN259" s="234">
        <v>0</v>
      </c>
      <c r="AO259" s="277">
        <f t="shared" si="219"/>
        <v>0</v>
      </c>
      <c r="AP259" s="234">
        <v>0</v>
      </c>
      <c r="AQ259" s="234">
        <v>0</v>
      </c>
      <c r="AR259" s="277">
        <f t="shared" si="220"/>
        <v>0</v>
      </c>
      <c r="AS259" s="234">
        <v>0</v>
      </c>
      <c r="AT259" s="277">
        <f t="shared" si="221"/>
        <v>0</v>
      </c>
      <c r="AU259" s="278">
        <f t="shared" si="222"/>
        <v>0</v>
      </c>
    </row>
    <row r="260" spans="1:48" x14ac:dyDescent="0.35">
      <c r="A260" s="415">
        <v>5</v>
      </c>
      <c r="B260" s="420"/>
      <c r="C260" s="491"/>
      <c r="D260" s="491"/>
      <c r="E260" s="423"/>
      <c r="F260" s="234">
        <v>0</v>
      </c>
      <c r="G260" s="234">
        <v>0</v>
      </c>
      <c r="H260" s="235">
        <f t="shared" si="210"/>
        <v>0</v>
      </c>
      <c r="I260" s="234">
        <v>0</v>
      </c>
      <c r="J260" s="234">
        <v>0</v>
      </c>
      <c r="K260" s="235">
        <f t="shared" si="211"/>
        <v>0</v>
      </c>
      <c r="L260" s="234">
        <v>0</v>
      </c>
      <c r="M260" s="236">
        <f t="shared" si="212"/>
        <v>0</v>
      </c>
      <c r="N260" s="222"/>
      <c r="P260" s="415">
        <v>5</v>
      </c>
      <c r="Q260" s="420"/>
      <c r="R260" s="491"/>
      <c r="S260" s="491"/>
      <c r="T260" s="409"/>
      <c r="U260" s="162">
        <f t="shared" si="213"/>
        <v>0</v>
      </c>
      <c r="V260" s="234">
        <v>0</v>
      </c>
      <c r="W260" s="234">
        <v>0</v>
      </c>
      <c r="X260" s="295">
        <f t="shared" si="214"/>
        <v>0</v>
      </c>
      <c r="Y260" s="234">
        <v>0</v>
      </c>
      <c r="Z260" s="234">
        <v>0</v>
      </c>
      <c r="AA260" s="295">
        <f t="shared" si="215"/>
        <v>0</v>
      </c>
      <c r="AB260" s="234">
        <v>0</v>
      </c>
      <c r="AC260" s="295">
        <f t="shared" si="216"/>
        <v>0</v>
      </c>
      <c r="AD260" s="296">
        <f t="shared" si="217"/>
        <v>0</v>
      </c>
      <c r="AE260" s="222"/>
      <c r="AG260" s="415">
        <v>5</v>
      </c>
      <c r="AH260" s="420"/>
      <c r="AI260" s="491"/>
      <c r="AJ260" s="491"/>
      <c r="AK260" s="409"/>
      <c r="AL260" s="307">
        <f t="shared" si="218"/>
        <v>0</v>
      </c>
      <c r="AM260" s="234">
        <v>0</v>
      </c>
      <c r="AN260" s="234">
        <v>0</v>
      </c>
      <c r="AO260" s="277">
        <f t="shared" si="219"/>
        <v>0</v>
      </c>
      <c r="AP260" s="234">
        <v>0</v>
      </c>
      <c r="AQ260" s="234">
        <v>0</v>
      </c>
      <c r="AR260" s="277">
        <f t="shared" si="220"/>
        <v>0</v>
      </c>
      <c r="AS260" s="234">
        <v>0</v>
      </c>
      <c r="AT260" s="277">
        <f t="shared" si="221"/>
        <v>0</v>
      </c>
      <c r="AU260" s="278">
        <f t="shared" si="222"/>
        <v>0</v>
      </c>
    </row>
    <row r="261" spans="1:48" x14ac:dyDescent="0.35">
      <c r="A261" s="415">
        <v>6</v>
      </c>
      <c r="B261" s="420"/>
      <c r="C261" s="491"/>
      <c r="D261" s="491"/>
      <c r="E261" s="423"/>
      <c r="F261" s="234">
        <v>0</v>
      </c>
      <c r="G261" s="234">
        <v>0</v>
      </c>
      <c r="H261" s="235">
        <f t="shared" si="210"/>
        <v>0</v>
      </c>
      <c r="I261" s="234">
        <v>0</v>
      </c>
      <c r="J261" s="234">
        <v>0</v>
      </c>
      <c r="K261" s="235">
        <f t="shared" si="211"/>
        <v>0</v>
      </c>
      <c r="L261" s="234">
        <v>0</v>
      </c>
      <c r="M261" s="236">
        <f t="shared" si="212"/>
        <v>0</v>
      </c>
      <c r="N261" s="222"/>
      <c r="P261" s="415">
        <v>6</v>
      </c>
      <c r="Q261" s="420"/>
      <c r="R261" s="491"/>
      <c r="S261" s="491"/>
      <c r="T261" s="409"/>
      <c r="U261" s="162">
        <f t="shared" si="213"/>
        <v>0</v>
      </c>
      <c r="V261" s="234">
        <v>0</v>
      </c>
      <c r="W261" s="234">
        <v>0</v>
      </c>
      <c r="X261" s="295">
        <f t="shared" si="214"/>
        <v>0</v>
      </c>
      <c r="Y261" s="234">
        <v>0</v>
      </c>
      <c r="Z261" s="234">
        <v>0</v>
      </c>
      <c r="AA261" s="295">
        <f t="shared" si="215"/>
        <v>0</v>
      </c>
      <c r="AB261" s="234">
        <v>0</v>
      </c>
      <c r="AC261" s="295">
        <f t="shared" si="216"/>
        <v>0</v>
      </c>
      <c r="AD261" s="296">
        <f t="shared" si="217"/>
        <v>0</v>
      </c>
      <c r="AE261" s="222"/>
      <c r="AG261" s="415">
        <v>6</v>
      </c>
      <c r="AH261" s="420"/>
      <c r="AI261" s="491"/>
      <c r="AJ261" s="491"/>
      <c r="AK261" s="409"/>
      <c r="AL261" s="307">
        <f t="shared" si="218"/>
        <v>0</v>
      </c>
      <c r="AM261" s="234">
        <v>0</v>
      </c>
      <c r="AN261" s="234">
        <v>0</v>
      </c>
      <c r="AO261" s="277">
        <f t="shared" si="219"/>
        <v>0</v>
      </c>
      <c r="AP261" s="234">
        <v>0</v>
      </c>
      <c r="AQ261" s="234">
        <v>0</v>
      </c>
      <c r="AR261" s="277">
        <f t="shared" si="220"/>
        <v>0</v>
      </c>
      <c r="AS261" s="234">
        <v>0</v>
      </c>
      <c r="AT261" s="277">
        <f t="shared" si="221"/>
        <v>0</v>
      </c>
      <c r="AU261" s="278">
        <f t="shared" si="222"/>
        <v>0</v>
      </c>
    </row>
    <row r="262" spans="1:48" x14ac:dyDescent="0.35">
      <c r="A262" s="620" t="s">
        <v>180</v>
      </c>
      <c r="B262" s="617"/>
      <c r="C262" s="532">
        <v>0</v>
      </c>
      <c r="D262" s="532"/>
      <c r="E262" s="423"/>
      <c r="F262" s="234">
        <v>0</v>
      </c>
      <c r="G262" s="234">
        <v>0</v>
      </c>
      <c r="H262" s="235">
        <f t="shared" si="210"/>
        <v>0</v>
      </c>
      <c r="I262" s="234">
        <v>0</v>
      </c>
      <c r="J262" s="234">
        <v>0</v>
      </c>
      <c r="K262" s="235">
        <f t="shared" si="211"/>
        <v>0</v>
      </c>
      <c r="L262" s="234">
        <v>0</v>
      </c>
      <c r="M262" s="236">
        <f t="shared" si="212"/>
        <v>0</v>
      </c>
      <c r="N262" s="222"/>
      <c r="P262" s="620" t="s">
        <v>180</v>
      </c>
      <c r="Q262" s="617"/>
      <c r="R262" s="532">
        <v>0</v>
      </c>
      <c r="S262" s="532"/>
      <c r="T262" s="409"/>
      <c r="U262" s="162">
        <f t="shared" si="213"/>
        <v>0</v>
      </c>
      <c r="V262" s="234">
        <v>0</v>
      </c>
      <c r="W262" s="234">
        <v>0</v>
      </c>
      <c r="X262" s="295">
        <f t="shared" si="214"/>
        <v>0</v>
      </c>
      <c r="Y262" s="234">
        <v>0</v>
      </c>
      <c r="Z262" s="234">
        <v>0</v>
      </c>
      <c r="AA262" s="295">
        <f t="shared" si="215"/>
        <v>0</v>
      </c>
      <c r="AB262" s="234">
        <v>0</v>
      </c>
      <c r="AC262" s="295">
        <f t="shared" si="216"/>
        <v>0</v>
      </c>
      <c r="AD262" s="296">
        <f t="shared" si="217"/>
        <v>0</v>
      </c>
      <c r="AE262" s="222"/>
      <c r="AG262" s="620" t="s">
        <v>180</v>
      </c>
      <c r="AH262" s="617"/>
      <c r="AI262" s="532">
        <v>0</v>
      </c>
      <c r="AJ262" s="532"/>
      <c r="AK262" s="409"/>
      <c r="AL262" s="307">
        <f t="shared" si="218"/>
        <v>0</v>
      </c>
      <c r="AM262" s="234">
        <v>0</v>
      </c>
      <c r="AN262" s="234">
        <v>0</v>
      </c>
      <c r="AO262" s="277">
        <f t="shared" si="219"/>
        <v>0</v>
      </c>
      <c r="AP262" s="234">
        <v>0</v>
      </c>
      <c r="AQ262" s="234">
        <v>0</v>
      </c>
      <c r="AR262" s="277">
        <f t="shared" si="220"/>
        <v>0</v>
      </c>
      <c r="AS262" s="234">
        <v>0</v>
      </c>
      <c r="AT262" s="277">
        <f t="shared" si="221"/>
        <v>0</v>
      </c>
      <c r="AU262" s="278">
        <f t="shared" si="222"/>
        <v>0</v>
      </c>
    </row>
    <row r="263" spans="1:48" ht="16" thickBot="1" x14ac:dyDescent="0.4">
      <c r="A263" s="493" t="s">
        <v>207</v>
      </c>
      <c r="B263" s="494"/>
      <c r="C263" s="497">
        <f>COUNTA(B256:B261)+C262</f>
        <v>0</v>
      </c>
      <c r="D263" s="497"/>
      <c r="E263" s="411"/>
      <c r="F263" s="250">
        <f>SUM(F256:F262)</f>
        <v>0</v>
      </c>
      <c r="G263" s="250">
        <f>SUM(G256:G262)</f>
        <v>0</v>
      </c>
      <c r="H263" s="250">
        <f t="shared" ref="H263:L263" si="223">SUM(H256:H262)</f>
        <v>0</v>
      </c>
      <c r="I263" s="250">
        <f t="shared" si="223"/>
        <v>0</v>
      </c>
      <c r="J263" s="250">
        <f>SUM(J256:J262)</f>
        <v>0</v>
      </c>
      <c r="K263" s="250">
        <f t="shared" si="223"/>
        <v>0</v>
      </c>
      <c r="L263" s="250">
        <f t="shared" si="223"/>
        <v>0</v>
      </c>
      <c r="M263" s="237">
        <f>SUM(M256:M262)</f>
        <v>0</v>
      </c>
      <c r="N263" s="222"/>
      <c r="P263" s="493" t="s">
        <v>207</v>
      </c>
      <c r="Q263" s="494"/>
      <c r="R263" s="498">
        <f>COUNTA(Q256:Q261)+R262</f>
        <v>0</v>
      </c>
      <c r="S263" s="498"/>
      <c r="T263" s="411"/>
      <c r="U263" s="339">
        <f t="shared" si="213"/>
        <v>0</v>
      </c>
      <c r="V263" s="293">
        <f>SUM(V256:V262)</f>
        <v>0</v>
      </c>
      <c r="W263" s="293">
        <f>SUM(W256:W262)</f>
        <v>0</v>
      </c>
      <c r="X263" s="293">
        <f t="shared" ref="X263:AB263" si="224">SUM(X256:X262)</f>
        <v>0</v>
      </c>
      <c r="Y263" s="293">
        <f t="shared" si="224"/>
        <v>0</v>
      </c>
      <c r="Z263" s="293">
        <f t="shared" si="224"/>
        <v>0</v>
      </c>
      <c r="AA263" s="293">
        <f t="shared" si="224"/>
        <v>0</v>
      </c>
      <c r="AB263" s="293">
        <f t="shared" si="224"/>
        <v>0</v>
      </c>
      <c r="AC263" s="293">
        <f>SUM(AC256:AC262)</f>
        <v>0</v>
      </c>
      <c r="AD263" s="294">
        <f>SUM(AD256:AD262)</f>
        <v>0</v>
      </c>
      <c r="AE263" s="222"/>
      <c r="AG263" s="493" t="s">
        <v>207</v>
      </c>
      <c r="AH263" s="494"/>
      <c r="AI263" s="543">
        <f>COUNTA(AH256:AH261)+AI262</f>
        <v>0</v>
      </c>
      <c r="AJ263" s="543"/>
      <c r="AK263" s="411"/>
      <c r="AL263" s="337">
        <f t="shared" si="218"/>
        <v>0</v>
      </c>
      <c r="AM263" s="275">
        <f>SUM(AM256:AM262)</f>
        <v>0</v>
      </c>
      <c r="AN263" s="275">
        <f>SUM(AN256:AN262)</f>
        <v>0</v>
      </c>
      <c r="AO263" s="275">
        <f t="shared" ref="AO263:AT263" si="225">SUM(AO256:AO262)</f>
        <v>0</v>
      </c>
      <c r="AP263" s="275">
        <f t="shared" si="225"/>
        <v>0</v>
      </c>
      <c r="AQ263" s="275">
        <f t="shared" si="225"/>
        <v>0</v>
      </c>
      <c r="AR263" s="275">
        <f t="shared" si="225"/>
        <v>0</v>
      </c>
      <c r="AS263" s="275">
        <f t="shared" si="225"/>
        <v>0</v>
      </c>
      <c r="AT263" s="275">
        <f t="shared" si="225"/>
        <v>0</v>
      </c>
      <c r="AU263" s="276">
        <f t="shared" si="222"/>
        <v>0</v>
      </c>
      <c r="AV263" s="358"/>
    </row>
    <row r="264" spans="1:48" ht="3.75" customHeight="1" thickBot="1" x14ac:dyDescent="0.4">
      <c r="F264" s="357"/>
      <c r="G264" s="357"/>
      <c r="Y264" s="163"/>
      <c r="Z264" s="163"/>
      <c r="AA264" s="163"/>
      <c r="AB264" s="163"/>
      <c r="AC264" s="163"/>
      <c r="AD264" s="163"/>
      <c r="AE264" s="358"/>
    </row>
    <row r="265" spans="1:48" s="242" customFormat="1" x14ac:dyDescent="0.35">
      <c r="A265" s="502" t="s">
        <v>186</v>
      </c>
      <c r="B265" s="503"/>
      <c r="C265" s="503"/>
      <c r="D265" s="503"/>
      <c r="E265" s="503"/>
      <c r="F265" s="503"/>
      <c r="G265" s="503"/>
      <c r="H265" s="503"/>
      <c r="I265" s="503"/>
      <c r="J265" s="503"/>
      <c r="K265" s="503"/>
      <c r="L265" s="503"/>
      <c r="M265" s="518"/>
      <c r="N265" s="413"/>
      <c r="P265" s="502" t="s">
        <v>186</v>
      </c>
      <c r="Q265" s="503"/>
      <c r="R265" s="503"/>
      <c r="S265" s="503"/>
      <c r="T265" s="503"/>
      <c r="U265" s="503"/>
      <c r="V265" s="503"/>
      <c r="W265" s="503"/>
      <c r="X265" s="503"/>
      <c r="Y265" s="503"/>
      <c r="Z265" s="503"/>
      <c r="AA265" s="503"/>
      <c r="AB265" s="503"/>
      <c r="AC265" s="503"/>
      <c r="AD265" s="418"/>
      <c r="AE265" s="413"/>
      <c r="AG265" s="502" t="s">
        <v>186</v>
      </c>
      <c r="AH265" s="503"/>
      <c r="AI265" s="503"/>
      <c r="AJ265" s="503"/>
      <c r="AK265" s="503"/>
      <c r="AL265" s="503"/>
      <c r="AM265" s="503"/>
      <c r="AN265" s="503"/>
      <c r="AO265" s="503"/>
      <c r="AP265" s="503"/>
      <c r="AQ265" s="503"/>
      <c r="AR265" s="503"/>
      <c r="AS265" s="503"/>
      <c r="AT265" s="503"/>
      <c r="AU265" s="418"/>
    </row>
    <row r="266" spans="1:48" s="242" customFormat="1" ht="31.5" customHeight="1" x14ac:dyDescent="0.35">
      <c r="A266" s="534" t="s">
        <v>188</v>
      </c>
      <c r="B266" s="533"/>
      <c r="C266" s="533" t="s">
        <v>13</v>
      </c>
      <c r="D266" s="533"/>
      <c r="E266" s="424" t="s">
        <v>14</v>
      </c>
      <c r="F266" s="412" t="s">
        <v>171</v>
      </c>
      <c r="G266" s="412" t="s">
        <v>68</v>
      </c>
      <c r="H266" s="422" t="s">
        <v>151</v>
      </c>
      <c r="I266" s="412" t="s">
        <v>80</v>
      </c>
      <c r="J266" s="412" t="s">
        <v>81</v>
      </c>
      <c r="K266" s="422" t="s">
        <v>82</v>
      </c>
      <c r="L266" s="412" t="s">
        <v>150</v>
      </c>
      <c r="M266" s="259" t="s">
        <v>18</v>
      </c>
      <c r="N266" s="413"/>
      <c r="P266" s="534" t="s">
        <v>188</v>
      </c>
      <c r="Q266" s="533"/>
      <c r="R266" s="533" t="s">
        <v>13</v>
      </c>
      <c r="S266" s="533"/>
      <c r="T266" s="424" t="s">
        <v>14</v>
      </c>
      <c r="U266" s="260" t="s">
        <v>260</v>
      </c>
      <c r="V266" s="424" t="s">
        <v>171</v>
      </c>
      <c r="W266" s="424" t="s">
        <v>68</v>
      </c>
      <c r="X266" s="260" t="s">
        <v>151</v>
      </c>
      <c r="Y266" s="424" t="s">
        <v>80</v>
      </c>
      <c r="Z266" s="424" t="s">
        <v>81</v>
      </c>
      <c r="AA266" s="260" t="s">
        <v>82</v>
      </c>
      <c r="AB266" s="424" t="s">
        <v>150</v>
      </c>
      <c r="AC266" s="260" t="s">
        <v>18</v>
      </c>
      <c r="AD266" s="267" t="s">
        <v>114</v>
      </c>
      <c r="AE266" s="413"/>
      <c r="AG266" s="534" t="s">
        <v>188</v>
      </c>
      <c r="AH266" s="533"/>
      <c r="AI266" s="533" t="s">
        <v>13</v>
      </c>
      <c r="AJ266" s="533"/>
      <c r="AK266" s="424" t="s">
        <v>14</v>
      </c>
      <c r="AL266" s="260" t="s">
        <v>260</v>
      </c>
      <c r="AM266" s="424" t="s">
        <v>171</v>
      </c>
      <c r="AN266" s="424" t="s">
        <v>68</v>
      </c>
      <c r="AO266" s="260" t="s">
        <v>151</v>
      </c>
      <c r="AP266" s="424" t="s">
        <v>80</v>
      </c>
      <c r="AQ266" s="424" t="s">
        <v>81</v>
      </c>
      <c r="AR266" s="260" t="s">
        <v>82</v>
      </c>
      <c r="AS266" s="424" t="s">
        <v>150</v>
      </c>
      <c r="AT266" s="260" t="s">
        <v>213</v>
      </c>
      <c r="AU266" s="267" t="s">
        <v>263</v>
      </c>
    </row>
    <row r="267" spans="1:48" x14ac:dyDescent="0.35">
      <c r="A267" s="495">
        <v>0</v>
      </c>
      <c r="B267" s="491"/>
      <c r="C267" s="496" t="s">
        <v>19</v>
      </c>
      <c r="D267" s="496"/>
      <c r="E267" s="409"/>
      <c r="F267" s="234">
        <v>0</v>
      </c>
      <c r="G267" s="234">
        <v>0</v>
      </c>
      <c r="H267" s="235">
        <f>SUM(F267:G267)</f>
        <v>0</v>
      </c>
      <c r="I267" s="234">
        <v>0</v>
      </c>
      <c r="J267" s="234">
        <v>0</v>
      </c>
      <c r="K267" s="235">
        <f>SUM(I267:J267)</f>
        <v>0</v>
      </c>
      <c r="L267" s="234">
        <v>0</v>
      </c>
      <c r="M267" s="236">
        <f>SUM(H267, K267, L267)</f>
        <v>0</v>
      </c>
      <c r="N267" s="223"/>
      <c r="P267" s="522">
        <v>0</v>
      </c>
      <c r="Q267" s="496"/>
      <c r="R267" s="496" t="s">
        <v>19</v>
      </c>
      <c r="S267" s="496"/>
      <c r="T267" s="409"/>
      <c r="U267" s="162">
        <f t="shared" ref="U267:U274" si="226">AU187</f>
        <v>0</v>
      </c>
      <c r="V267" s="234">
        <v>0</v>
      </c>
      <c r="W267" s="234">
        <v>0</v>
      </c>
      <c r="X267" s="295">
        <f>SUM(V267:W267)</f>
        <v>0</v>
      </c>
      <c r="Y267" s="234">
        <v>0</v>
      </c>
      <c r="Z267" s="234">
        <v>0</v>
      </c>
      <c r="AA267" s="295">
        <f>SUM(Y267:Z267)</f>
        <v>0</v>
      </c>
      <c r="AB267" s="234">
        <v>0</v>
      </c>
      <c r="AC267" s="295">
        <f>SUM(X267, AA267, AB267)</f>
        <v>0</v>
      </c>
      <c r="AD267" s="296">
        <f t="shared" ref="AD267:AD271" si="227">M267-AC267</f>
        <v>0</v>
      </c>
      <c r="AE267" s="223"/>
      <c r="AG267" s="522">
        <v>0</v>
      </c>
      <c r="AH267" s="496"/>
      <c r="AI267" s="496" t="s">
        <v>19</v>
      </c>
      <c r="AJ267" s="496"/>
      <c r="AK267" s="409"/>
      <c r="AL267" s="307">
        <f t="shared" ref="AL267:AL274" si="228">AU187</f>
        <v>0</v>
      </c>
      <c r="AM267" s="234">
        <v>0</v>
      </c>
      <c r="AN267" s="234">
        <v>0</v>
      </c>
      <c r="AO267" s="277">
        <f>SUM(AM267:AN267)</f>
        <v>0</v>
      </c>
      <c r="AP267" s="234">
        <v>0</v>
      </c>
      <c r="AQ267" s="234">
        <v>0</v>
      </c>
      <c r="AR267" s="277">
        <f>SUM(AP267:AQ267)</f>
        <v>0</v>
      </c>
      <c r="AS267" s="234">
        <v>0</v>
      </c>
      <c r="AT267" s="277">
        <f>SUM(AO267, AR267, AS267)</f>
        <v>0</v>
      </c>
      <c r="AU267" s="278">
        <f t="shared" ref="AU267:AU274" si="229">IF($S$313&lt;&gt;0, AC267+AL267-AT267, M267+AL267-AT267)</f>
        <v>0</v>
      </c>
    </row>
    <row r="268" spans="1:48" x14ac:dyDescent="0.35">
      <c r="A268" s="495">
        <v>0</v>
      </c>
      <c r="B268" s="491"/>
      <c r="C268" s="496" t="s">
        <v>20</v>
      </c>
      <c r="D268" s="496"/>
      <c r="E268" s="409"/>
      <c r="F268" s="234">
        <v>0</v>
      </c>
      <c r="G268" s="234">
        <v>0</v>
      </c>
      <c r="H268" s="235">
        <f t="shared" ref="H268:H271" si="230">SUM(F268:G268)</f>
        <v>0</v>
      </c>
      <c r="I268" s="234">
        <v>0</v>
      </c>
      <c r="J268" s="234">
        <v>0</v>
      </c>
      <c r="K268" s="235">
        <f t="shared" ref="K268:K271" si="231">SUM(I268:J268)</f>
        <v>0</v>
      </c>
      <c r="L268" s="234">
        <v>0</v>
      </c>
      <c r="M268" s="236">
        <f t="shared" ref="M268:M271" si="232">SUM(H268, K268, L268)</f>
        <v>0</v>
      </c>
      <c r="N268" s="223"/>
      <c r="P268" s="522">
        <v>0</v>
      </c>
      <c r="Q268" s="496"/>
      <c r="R268" s="496" t="s">
        <v>20</v>
      </c>
      <c r="S268" s="496"/>
      <c r="T268" s="409"/>
      <c r="U268" s="162">
        <f t="shared" si="226"/>
        <v>0</v>
      </c>
      <c r="V268" s="234">
        <v>0</v>
      </c>
      <c r="W268" s="234">
        <v>0</v>
      </c>
      <c r="X268" s="295">
        <f t="shared" ref="X268:X271" si="233">SUM(V268:W268)</f>
        <v>0</v>
      </c>
      <c r="Y268" s="234">
        <v>0</v>
      </c>
      <c r="Z268" s="234">
        <v>0</v>
      </c>
      <c r="AA268" s="295">
        <f t="shared" ref="AA268:AA271" si="234">SUM(Y268:Z268)</f>
        <v>0</v>
      </c>
      <c r="AB268" s="234">
        <v>0</v>
      </c>
      <c r="AC268" s="295">
        <f t="shared" ref="AC268:AC271" si="235">SUM(X268, AA268, AB268)</f>
        <v>0</v>
      </c>
      <c r="AD268" s="296">
        <f t="shared" si="227"/>
        <v>0</v>
      </c>
      <c r="AE268" s="223"/>
      <c r="AG268" s="522">
        <v>0</v>
      </c>
      <c r="AH268" s="496"/>
      <c r="AI268" s="496" t="s">
        <v>20</v>
      </c>
      <c r="AJ268" s="496"/>
      <c r="AK268" s="409"/>
      <c r="AL268" s="307">
        <f t="shared" si="228"/>
        <v>0</v>
      </c>
      <c r="AM268" s="234">
        <v>0</v>
      </c>
      <c r="AN268" s="234">
        <v>0</v>
      </c>
      <c r="AO268" s="277">
        <f t="shared" ref="AO268:AO271" si="236">SUM(AM268:AN268)</f>
        <v>0</v>
      </c>
      <c r="AP268" s="234">
        <v>0</v>
      </c>
      <c r="AQ268" s="234">
        <v>0</v>
      </c>
      <c r="AR268" s="277">
        <f t="shared" ref="AR268:AR271" si="237">SUM(AP268:AQ268)</f>
        <v>0</v>
      </c>
      <c r="AS268" s="234">
        <v>0</v>
      </c>
      <c r="AT268" s="277">
        <f t="shared" ref="AT268:AT271" si="238">SUM(AO268, AR268, AS268)</f>
        <v>0</v>
      </c>
      <c r="AU268" s="278">
        <f>IF($S$313&lt;&gt;0, AC268+AL268-AT268, M268+AL268-AT268)</f>
        <v>0</v>
      </c>
    </row>
    <row r="269" spans="1:48" x14ac:dyDescent="0.35">
      <c r="A269" s="495">
        <v>0</v>
      </c>
      <c r="B269" s="491"/>
      <c r="C269" s="496" t="s">
        <v>21</v>
      </c>
      <c r="D269" s="496"/>
      <c r="E269" s="409"/>
      <c r="F269" s="234">
        <v>0</v>
      </c>
      <c r="G269" s="234">
        <v>0</v>
      </c>
      <c r="H269" s="235">
        <f>SUM(F269:G269)</f>
        <v>0</v>
      </c>
      <c r="I269" s="234">
        <v>0</v>
      </c>
      <c r="J269" s="234">
        <v>0</v>
      </c>
      <c r="K269" s="235">
        <f t="shared" si="231"/>
        <v>0</v>
      </c>
      <c r="L269" s="234">
        <v>0</v>
      </c>
      <c r="M269" s="236">
        <f t="shared" si="232"/>
        <v>0</v>
      </c>
      <c r="N269" s="223"/>
      <c r="P269" s="522">
        <v>0</v>
      </c>
      <c r="Q269" s="496"/>
      <c r="R269" s="496" t="s">
        <v>21</v>
      </c>
      <c r="S269" s="496"/>
      <c r="T269" s="409"/>
      <c r="U269" s="162">
        <f t="shared" si="226"/>
        <v>0</v>
      </c>
      <c r="V269" s="234">
        <v>0</v>
      </c>
      <c r="W269" s="234">
        <v>0</v>
      </c>
      <c r="X269" s="295">
        <f t="shared" si="233"/>
        <v>0</v>
      </c>
      <c r="Y269" s="234">
        <v>0</v>
      </c>
      <c r="Z269" s="234">
        <v>0</v>
      </c>
      <c r="AA269" s="295">
        <f t="shared" si="234"/>
        <v>0</v>
      </c>
      <c r="AB269" s="234">
        <v>0</v>
      </c>
      <c r="AC269" s="295">
        <f t="shared" si="235"/>
        <v>0</v>
      </c>
      <c r="AD269" s="296">
        <f t="shared" si="227"/>
        <v>0</v>
      </c>
      <c r="AE269" s="223"/>
      <c r="AG269" s="522">
        <v>0</v>
      </c>
      <c r="AH269" s="496"/>
      <c r="AI269" s="496" t="s">
        <v>21</v>
      </c>
      <c r="AJ269" s="496"/>
      <c r="AK269" s="409"/>
      <c r="AL269" s="307">
        <f t="shared" si="228"/>
        <v>0</v>
      </c>
      <c r="AM269" s="234">
        <v>0</v>
      </c>
      <c r="AN269" s="234">
        <v>0</v>
      </c>
      <c r="AO269" s="277">
        <f t="shared" si="236"/>
        <v>0</v>
      </c>
      <c r="AP269" s="234">
        <v>0</v>
      </c>
      <c r="AQ269" s="234">
        <v>0</v>
      </c>
      <c r="AR269" s="277">
        <f t="shared" si="237"/>
        <v>0</v>
      </c>
      <c r="AS269" s="234">
        <v>0</v>
      </c>
      <c r="AT269" s="277">
        <f t="shared" si="238"/>
        <v>0</v>
      </c>
      <c r="AU269" s="278">
        <f t="shared" si="229"/>
        <v>0</v>
      </c>
    </row>
    <row r="270" spans="1:48" x14ac:dyDescent="0.35">
      <c r="A270" s="495">
        <v>0</v>
      </c>
      <c r="B270" s="491"/>
      <c r="C270" s="496" t="s">
        <v>22</v>
      </c>
      <c r="D270" s="496"/>
      <c r="E270" s="409"/>
      <c r="F270" s="234">
        <v>0</v>
      </c>
      <c r="G270" s="234">
        <v>0</v>
      </c>
      <c r="H270" s="235">
        <f t="shared" si="230"/>
        <v>0</v>
      </c>
      <c r="I270" s="234">
        <v>0</v>
      </c>
      <c r="J270" s="234">
        <v>0</v>
      </c>
      <c r="K270" s="235">
        <f t="shared" si="231"/>
        <v>0</v>
      </c>
      <c r="L270" s="234">
        <v>0</v>
      </c>
      <c r="M270" s="236">
        <f t="shared" si="232"/>
        <v>0</v>
      </c>
      <c r="N270" s="223"/>
      <c r="P270" s="522">
        <v>0</v>
      </c>
      <c r="Q270" s="496"/>
      <c r="R270" s="496" t="s">
        <v>22</v>
      </c>
      <c r="S270" s="496"/>
      <c r="T270" s="409"/>
      <c r="U270" s="162">
        <f t="shared" si="226"/>
        <v>0</v>
      </c>
      <c r="V270" s="234">
        <v>0</v>
      </c>
      <c r="W270" s="234">
        <v>0</v>
      </c>
      <c r="X270" s="295">
        <f t="shared" si="233"/>
        <v>0</v>
      </c>
      <c r="Y270" s="234">
        <v>0</v>
      </c>
      <c r="Z270" s="234">
        <v>0</v>
      </c>
      <c r="AA270" s="295">
        <f t="shared" si="234"/>
        <v>0</v>
      </c>
      <c r="AB270" s="234">
        <v>0</v>
      </c>
      <c r="AC270" s="295">
        <f t="shared" si="235"/>
        <v>0</v>
      </c>
      <c r="AD270" s="296">
        <f t="shared" si="227"/>
        <v>0</v>
      </c>
      <c r="AE270" s="223"/>
      <c r="AG270" s="522">
        <v>0</v>
      </c>
      <c r="AH270" s="496"/>
      <c r="AI270" s="496" t="s">
        <v>22</v>
      </c>
      <c r="AJ270" s="496"/>
      <c r="AK270" s="409"/>
      <c r="AL270" s="307">
        <f t="shared" si="228"/>
        <v>0</v>
      </c>
      <c r="AM270" s="234">
        <v>0</v>
      </c>
      <c r="AN270" s="234">
        <v>0</v>
      </c>
      <c r="AO270" s="277">
        <f t="shared" si="236"/>
        <v>0</v>
      </c>
      <c r="AP270" s="234">
        <v>0</v>
      </c>
      <c r="AQ270" s="234">
        <v>0</v>
      </c>
      <c r="AR270" s="277">
        <f t="shared" si="237"/>
        <v>0</v>
      </c>
      <c r="AS270" s="234">
        <v>0</v>
      </c>
      <c r="AT270" s="277">
        <f t="shared" si="238"/>
        <v>0</v>
      </c>
      <c r="AU270" s="278">
        <f t="shared" si="229"/>
        <v>0</v>
      </c>
    </row>
    <row r="271" spans="1:48" x14ac:dyDescent="0.35">
      <c r="A271" s="495">
        <v>0</v>
      </c>
      <c r="B271" s="491"/>
      <c r="C271" s="491" t="s">
        <v>23</v>
      </c>
      <c r="D271" s="491"/>
      <c r="E271" s="409"/>
      <c r="F271" s="234">
        <v>0</v>
      </c>
      <c r="G271" s="234">
        <v>0</v>
      </c>
      <c r="H271" s="235">
        <f t="shared" si="230"/>
        <v>0</v>
      </c>
      <c r="I271" s="234">
        <v>0</v>
      </c>
      <c r="J271" s="234">
        <v>0</v>
      </c>
      <c r="K271" s="235">
        <f t="shared" si="231"/>
        <v>0</v>
      </c>
      <c r="L271" s="234">
        <v>0</v>
      </c>
      <c r="M271" s="236">
        <f t="shared" si="232"/>
        <v>0</v>
      </c>
      <c r="N271" s="223"/>
      <c r="P271" s="522">
        <v>0</v>
      </c>
      <c r="Q271" s="496"/>
      <c r="R271" s="496" t="s">
        <v>23</v>
      </c>
      <c r="S271" s="496"/>
      <c r="T271" s="409"/>
      <c r="U271" s="162">
        <f t="shared" si="226"/>
        <v>0</v>
      </c>
      <c r="V271" s="234">
        <v>0</v>
      </c>
      <c r="W271" s="234">
        <v>0</v>
      </c>
      <c r="X271" s="295">
        <f t="shared" si="233"/>
        <v>0</v>
      </c>
      <c r="Y271" s="234">
        <v>0</v>
      </c>
      <c r="Z271" s="234">
        <v>0</v>
      </c>
      <c r="AA271" s="295">
        <f t="shared" si="234"/>
        <v>0</v>
      </c>
      <c r="AB271" s="234">
        <v>0</v>
      </c>
      <c r="AC271" s="295">
        <f t="shared" si="235"/>
        <v>0</v>
      </c>
      <c r="AD271" s="296">
        <f t="shared" si="227"/>
        <v>0</v>
      </c>
      <c r="AE271" s="223"/>
      <c r="AG271" s="522">
        <v>0</v>
      </c>
      <c r="AH271" s="496"/>
      <c r="AI271" s="496" t="s">
        <v>23</v>
      </c>
      <c r="AJ271" s="496"/>
      <c r="AK271" s="409"/>
      <c r="AL271" s="307">
        <f t="shared" si="228"/>
        <v>0</v>
      </c>
      <c r="AM271" s="234">
        <v>0</v>
      </c>
      <c r="AN271" s="234">
        <v>0</v>
      </c>
      <c r="AO271" s="277">
        <f t="shared" si="236"/>
        <v>0</v>
      </c>
      <c r="AP271" s="234">
        <v>0</v>
      </c>
      <c r="AQ271" s="234">
        <v>0</v>
      </c>
      <c r="AR271" s="277">
        <f t="shared" si="237"/>
        <v>0</v>
      </c>
      <c r="AS271" s="234">
        <v>0</v>
      </c>
      <c r="AT271" s="277">
        <f t="shared" si="238"/>
        <v>0</v>
      </c>
      <c r="AU271" s="278">
        <f t="shared" si="229"/>
        <v>0</v>
      </c>
    </row>
    <row r="272" spans="1:48" ht="16" thickBot="1" x14ac:dyDescent="0.4">
      <c r="A272" s="410" t="s">
        <v>181</v>
      </c>
      <c r="B272" s="411"/>
      <c r="C272" s="497">
        <f>SUM(A267:B271)</f>
        <v>0</v>
      </c>
      <c r="D272" s="497"/>
      <c r="E272" s="411"/>
      <c r="F272" s="250">
        <f>SUM(F267:F271)</f>
        <v>0</v>
      </c>
      <c r="G272" s="250">
        <f t="shared" ref="G272:L272" si="239">SUM(G267:G271)</f>
        <v>0</v>
      </c>
      <c r="H272" s="250">
        <f t="shared" si="239"/>
        <v>0</v>
      </c>
      <c r="I272" s="250">
        <f t="shared" si="239"/>
        <v>0</v>
      </c>
      <c r="J272" s="250">
        <f t="shared" si="239"/>
        <v>0</v>
      </c>
      <c r="K272" s="250">
        <f t="shared" si="239"/>
        <v>0</v>
      </c>
      <c r="L272" s="250">
        <f t="shared" si="239"/>
        <v>0</v>
      </c>
      <c r="M272" s="237">
        <f>SUM(M267:M271)</f>
        <v>0</v>
      </c>
      <c r="N272" s="223"/>
      <c r="P272" s="410" t="s">
        <v>181</v>
      </c>
      <c r="Q272" s="411"/>
      <c r="R272" s="498">
        <f>SUM(P267:Q271)</f>
        <v>0</v>
      </c>
      <c r="S272" s="498"/>
      <c r="T272" s="421"/>
      <c r="U272" s="339">
        <f t="shared" si="226"/>
        <v>0</v>
      </c>
      <c r="V272" s="293">
        <f>SUM(V267:V271)</f>
        <v>0</v>
      </c>
      <c r="W272" s="293">
        <f t="shared" ref="W272:AB272" si="240">SUM(W267:W271)</f>
        <v>0</v>
      </c>
      <c r="X272" s="293">
        <f t="shared" si="240"/>
        <v>0</v>
      </c>
      <c r="Y272" s="293">
        <f t="shared" si="240"/>
        <v>0</v>
      </c>
      <c r="Z272" s="293">
        <f t="shared" si="240"/>
        <v>0</v>
      </c>
      <c r="AA272" s="293">
        <f t="shared" si="240"/>
        <v>0</v>
      </c>
      <c r="AB272" s="293">
        <f t="shared" si="240"/>
        <v>0</v>
      </c>
      <c r="AC272" s="293">
        <f>SUM(AC267:AC271)</f>
        <v>0</v>
      </c>
      <c r="AD272" s="294">
        <f>SUM(AD267:AD271)</f>
        <v>0</v>
      </c>
      <c r="AE272" s="223"/>
      <c r="AG272" s="410" t="s">
        <v>181</v>
      </c>
      <c r="AH272" s="411"/>
      <c r="AI272" s="543">
        <f>SUM(AG267:AH271)</f>
        <v>0</v>
      </c>
      <c r="AJ272" s="543"/>
      <c r="AK272" s="421"/>
      <c r="AL272" s="337">
        <f t="shared" si="228"/>
        <v>0</v>
      </c>
      <c r="AM272" s="275">
        <f>SUM(AM267:AM271)</f>
        <v>0</v>
      </c>
      <c r="AN272" s="275">
        <f t="shared" ref="AN272:AT272" si="241">SUM(AN267:AN271)</f>
        <v>0</v>
      </c>
      <c r="AO272" s="275">
        <f t="shared" si="241"/>
        <v>0</v>
      </c>
      <c r="AP272" s="275">
        <f t="shared" si="241"/>
        <v>0</v>
      </c>
      <c r="AQ272" s="275">
        <f t="shared" si="241"/>
        <v>0</v>
      </c>
      <c r="AR272" s="275">
        <f t="shared" si="241"/>
        <v>0</v>
      </c>
      <c r="AS272" s="275">
        <f t="shared" si="241"/>
        <v>0</v>
      </c>
      <c r="AT272" s="275">
        <f t="shared" si="241"/>
        <v>0</v>
      </c>
      <c r="AU272" s="276">
        <f t="shared" si="229"/>
        <v>0</v>
      </c>
    </row>
    <row r="273" spans="1:47" s="358" customFormat="1" ht="3.75" customHeight="1" thickBot="1" x14ac:dyDescent="0.4">
      <c r="A273" s="499"/>
      <c r="B273" s="499"/>
      <c r="C273" s="499"/>
      <c r="D273" s="499"/>
      <c r="E273" s="499"/>
      <c r="F273" s="499"/>
      <c r="G273" s="499"/>
      <c r="H273" s="499"/>
      <c r="I273" s="499"/>
      <c r="J273" s="499"/>
      <c r="K273" s="499"/>
      <c r="L273" s="499"/>
      <c r="M273" s="499"/>
      <c r="N273" s="223"/>
      <c r="P273" s="499"/>
      <c r="Q273" s="499"/>
      <c r="R273" s="499"/>
      <c r="S273" s="499"/>
      <c r="T273" s="499"/>
      <c r="U273" s="499"/>
      <c r="V273" s="499"/>
      <c r="W273" s="499"/>
      <c r="X273" s="499"/>
      <c r="Y273" s="499"/>
      <c r="Z273" s="499"/>
      <c r="AA273" s="499"/>
      <c r="AB273" s="499"/>
      <c r="AC273" s="499"/>
      <c r="AD273" s="499"/>
      <c r="AE273" s="223"/>
      <c r="AG273" s="634"/>
      <c r="AH273" s="635"/>
      <c r="AI273" s="635"/>
      <c r="AJ273" s="635"/>
      <c r="AK273" s="635"/>
      <c r="AL273" s="635"/>
      <c r="AM273" s="635"/>
      <c r="AN273" s="635"/>
      <c r="AO273" s="635"/>
      <c r="AP273" s="635"/>
      <c r="AQ273" s="635"/>
      <c r="AR273" s="635"/>
      <c r="AS273" s="635"/>
      <c r="AT273" s="635"/>
      <c r="AU273" s="636"/>
    </row>
    <row r="274" spans="1:47" ht="16" thickBot="1" x14ac:dyDescent="0.4">
      <c r="A274" s="500" t="s">
        <v>187</v>
      </c>
      <c r="B274" s="501"/>
      <c r="C274" s="501"/>
      <c r="D274" s="501"/>
      <c r="E274" s="501"/>
      <c r="F274" s="241">
        <f>SUM(F272, F263)</f>
        <v>0</v>
      </c>
      <c r="G274" s="241">
        <f t="shared" ref="G274:L274" si="242">SUM(G272, G263)</f>
        <v>0</v>
      </c>
      <c r="H274" s="241">
        <f>SUM(H272, H263)</f>
        <v>0</v>
      </c>
      <c r="I274" s="241">
        <f t="shared" si="242"/>
        <v>0</v>
      </c>
      <c r="J274" s="241">
        <f t="shared" si="242"/>
        <v>0</v>
      </c>
      <c r="K274" s="241">
        <f>SUM(K272, K263)</f>
        <v>0</v>
      </c>
      <c r="L274" s="241">
        <f t="shared" si="242"/>
        <v>0</v>
      </c>
      <c r="M274" s="240">
        <f>SUM(M272, M263)</f>
        <v>0</v>
      </c>
      <c r="N274" s="223"/>
      <c r="P274" s="500" t="s">
        <v>187</v>
      </c>
      <c r="Q274" s="501"/>
      <c r="R274" s="501"/>
      <c r="S274" s="501"/>
      <c r="T274" s="501"/>
      <c r="U274" s="340">
        <f t="shared" si="226"/>
        <v>0</v>
      </c>
      <c r="V274" s="297">
        <f>SUM(V272, V263)</f>
        <v>0</v>
      </c>
      <c r="W274" s="297">
        <f t="shared" ref="W274" si="243">SUM(W272, W263)</f>
        <v>0</v>
      </c>
      <c r="X274" s="297">
        <f>SUM(X272, X263)</f>
        <v>0</v>
      </c>
      <c r="Y274" s="297">
        <f t="shared" ref="Y274:AB274" si="244">SUM(Y272, Y263)</f>
        <v>0</v>
      </c>
      <c r="Z274" s="297">
        <f t="shared" si="244"/>
        <v>0</v>
      </c>
      <c r="AA274" s="297">
        <f t="shared" si="244"/>
        <v>0</v>
      </c>
      <c r="AB274" s="297">
        <f t="shared" si="244"/>
        <v>0</v>
      </c>
      <c r="AC274" s="297">
        <f>SUM(AC272, AC263)</f>
        <v>0</v>
      </c>
      <c r="AD274" s="298">
        <f>SUM(AD272, AD263)</f>
        <v>0</v>
      </c>
      <c r="AE274" s="223"/>
      <c r="AG274" s="493" t="s">
        <v>187</v>
      </c>
      <c r="AH274" s="494"/>
      <c r="AI274" s="494"/>
      <c r="AJ274" s="494"/>
      <c r="AK274" s="494"/>
      <c r="AL274" s="337">
        <f t="shared" si="228"/>
        <v>0</v>
      </c>
      <c r="AM274" s="275">
        <f>SUM(AM272, AM263)</f>
        <v>0</v>
      </c>
      <c r="AN274" s="275">
        <f t="shared" ref="AN274" si="245">SUM(AN272, AN263)</f>
        <v>0</v>
      </c>
      <c r="AO274" s="275">
        <f>SUM(AO272, AO263)</f>
        <v>0</v>
      </c>
      <c r="AP274" s="275">
        <f t="shared" ref="AP274:AT274" si="246">SUM(AP272, AP263)</f>
        <v>0</v>
      </c>
      <c r="AQ274" s="275">
        <f t="shared" si="246"/>
        <v>0</v>
      </c>
      <c r="AR274" s="275">
        <f t="shared" si="246"/>
        <v>0</v>
      </c>
      <c r="AS274" s="275">
        <f t="shared" si="246"/>
        <v>0</v>
      </c>
      <c r="AT274" s="275">
        <f t="shared" si="246"/>
        <v>0</v>
      </c>
      <c r="AU274" s="276">
        <f t="shared" si="229"/>
        <v>0</v>
      </c>
    </row>
    <row r="275" spans="1:47" ht="16" thickBot="1" x14ac:dyDescent="0.4">
      <c r="F275" s="357"/>
      <c r="G275" s="357"/>
      <c r="AE275" s="358"/>
    </row>
    <row r="276" spans="1:47" s="242" customFormat="1" x14ac:dyDescent="0.35">
      <c r="A276" s="502" t="s">
        <v>98</v>
      </c>
      <c r="B276" s="503"/>
      <c r="C276" s="503"/>
      <c r="D276" s="503"/>
      <c r="E276" s="503"/>
      <c r="F276" s="503"/>
      <c r="G276" s="503"/>
      <c r="H276" s="503"/>
      <c r="I276" s="503"/>
      <c r="J276" s="503"/>
      <c r="K276" s="503"/>
      <c r="L276" s="503"/>
      <c r="M276" s="518"/>
      <c r="N276" s="413"/>
      <c r="P276" s="502" t="s">
        <v>98</v>
      </c>
      <c r="Q276" s="503"/>
      <c r="R276" s="503"/>
      <c r="S276" s="503"/>
      <c r="T276" s="503"/>
      <c r="U276" s="503"/>
      <c r="V276" s="503"/>
      <c r="W276" s="503"/>
      <c r="X276" s="503"/>
      <c r="Y276" s="503"/>
      <c r="Z276" s="503"/>
      <c r="AA276" s="503"/>
      <c r="AB276" s="503"/>
      <c r="AC276" s="503"/>
      <c r="AD276" s="418"/>
      <c r="AE276" s="413"/>
      <c r="AG276" s="502" t="s">
        <v>98</v>
      </c>
      <c r="AH276" s="503"/>
      <c r="AI276" s="503"/>
      <c r="AJ276" s="503"/>
      <c r="AK276" s="503"/>
      <c r="AL276" s="503"/>
      <c r="AM276" s="503"/>
      <c r="AN276" s="503"/>
      <c r="AO276" s="503"/>
      <c r="AP276" s="503"/>
      <c r="AQ276" s="503"/>
      <c r="AR276" s="503"/>
      <c r="AS276" s="503"/>
      <c r="AT276" s="503"/>
      <c r="AU276" s="418"/>
    </row>
    <row r="277" spans="1:47" s="242" customFormat="1" x14ac:dyDescent="0.35">
      <c r="A277" s="530" t="s">
        <v>24</v>
      </c>
      <c r="B277" s="531"/>
      <c r="C277" s="531"/>
      <c r="D277" s="531"/>
      <c r="E277" s="531"/>
      <c r="F277" s="531"/>
      <c r="G277" s="531"/>
      <c r="H277" s="531"/>
      <c r="I277" s="531"/>
      <c r="J277" s="424" t="s">
        <v>17</v>
      </c>
      <c r="K277" s="424" t="s">
        <v>15</v>
      </c>
      <c r="L277" s="424" t="s">
        <v>16</v>
      </c>
      <c r="M277" s="259" t="s">
        <v>18</v>
      </c>
      <c r="N277" s="413"/>
      <c r="P277" s="530" t="s">
        <v>24</v>
      </c>
      <c r="Q277" s="531"/>
      <c r="R277" s="531"/>
      <c r="S277" s="531"/>
      <c r="T277" s="531"/>
      <c r="U277" s="531"/>
      <c r="V277" s="531"/>
      <c r="W277" s="531"/>
      <c r="X277" s="531"/>
      <c r="Y277" s="422" t="s">
        <v>260</v>
      </c>
      <c r="Z277" s="328" t="s">
        <v>77</v>
      </c>
      <c r="AA277" s="424" t="s">
        <v>15</v>
      </c>
      <c r="AB277" s="424" t="s">
        <v>16</v>
      </c>
      <c r="AC277" s="422" t="s">
        <v>18</v>
      </c>
      <c r="AD277" s="267" t="s">
        <v>114</v>
      </c>
      <c r="AE277" s="413"/>
      <c r="AG277" s="530" t="s">
        <v>24</v>
      </c>
      <c r="AH277" s="531"/>
      <c r="AI277" s="531"/>
      <c r="AJ277" s="531"/>
      <c r="AK277" s="531"/>
      <c r="AL277" s="531"/>
      <c r="AM277" s="531"/>
      <c r="AN277" s="531"/>
      <c r="AO277" s="531"/>
      <c r="AP277" s="422" t="s">
        <v>260</v>
      </c>
      <c r="AQ277" s="328" t="s">
        <v>211</v>
      </c>
      <c r="AR277" s="424" t="s">
        <v>15</v>
      </c>
      <c r="AS277" s="424" t="s">
        <v>16</v>
      </c>
      <c r="AT277" s="422" t="s">
        <v>213</v>
      </c>
      <c r="AU277" s="267" t="s">
        <v>263</v>
      </c>
    </row>
    <row r="278" spans="1:47" x14ac:dyDescent="0.35">
      <c r="A278" s="415">
        <v>1</v>
      </c>
      <c r="B278" s="491"/>
      <c r="C278" s="491"/>
      <c r="D278" s="491"/>
      <c r="E278" s="491"/>
      <c r="F278" s="491"/>
      <c r="G278" s="491"/>
      <c r="H278" s="491"/>
      <c r="I278" s="491"/>
      <c r="J278" s="234">
        <v>0</v>
      </c>
      <c r="K278" s="234">
        <v>0</v>
      </c>
      <c r="L278" s="234">
        <v>0</v>
      </c>
      <c r="M278" s="236">
        <f>SUM(J278:L278)</f>
        <v>0</v>
      </c>
      <c r="N278" s="223"/>
      <c r="P278" s="415">
        <v>1</v>
      </c>
      <c r="Q278" s="491"/>
      <c r="R278" s="491"/>
      <c r="S278" s="491"/>
      <c r="T278" s="491"/>
      <c r="U278" s="491"/>
      <c r="V278" s="491"/>
      <c r="W278" s="491"/>
      <c r="X278" s="491"/>
      <c r="Y278" s="164">
        <f>AU198</f>
        <v>0</v>
      </c>
      <c r="Z278" s="234">
        <v>0</v>
      </c>
      <c r="AA278" s="234">
        <v>0</v>
      </c>
      <c r="AB278" s="234">
        <v>0</v>
      </c>
      <c r="AC278" s="295">
        <f>SUM(Z278:AB278)</f>
        <v>0</v>
      </c>
      <c r="AD278" s="296">
        <f t="shared" ref="AD278:AD280" si="247">M278-AC278</f>
        <v>0</v>
      </c>
      <c r="AE278" s="223"/>
      <c r="AG278" s="415">
        <v>1</v>
      </c>
      <c r="AH278" s="491"/>
      <c r="AI278" s="491"/>
      <c r="AJ278" s="491"/>
      <c r="AK278" s="491"/>
      <c r="AL278" s="491"/>
      <c r="AM278" s="491"/>
      <c r="AN278" s="491"/>
      <c r="AO278" s="491"/>
      <c r="AP278" s="305">
        <f>AU198</f>
        <v>0</v>
      </c>
      <c r="AQ278" s="234">
        <v>0</v>
      </c>
      <c r="AR278" s="234">
        <v>0</v>
      </c>
      <c r="AS278" s="234">
        <v>0</v>
      </c>
      <c r="AT278" s="277">
        <f>SUM(AQ278:AS278)</f>
        <v>0</v>
      </c>
      <c r="AU278" s="278">
        <f>IF($S$313&lt;&gt;0, AC278+AP278-AT278, M278+AP278-AT278)</f>
        <v>0</v>
      </c>
    </row>
    <row r="279" spans="1:47" x14ac:dyDescent="0.35">
      <c r="A279" s="415">
        <v>2</v>
      </c>
      <c r="B279" s="492"/>
      <c r="C279" s="492"/>
      <c r="D279" s="492"/>
      <c r="E279" s="492"/>
      <c r="F279" s="492"/>
      <c r="G279" s="492"/>
      <c r="H279" s="492"/>
      <c r="I279" s="492"/>
      <c r="J279" s="234">
        <v>0</v>
      </c>
      <c r="K279" s="234">
        <v>0</v>
      </c>
      <c r="L279" s="234">
        <v>0</v>
      </c>
      <c r="M279" s="236">
        <f>SUM(J279:L279)</f>
        <v>0</v>
      </c>
      <c r="N279" s="223"/>
      <c r="P279" s="415">
        <v>2</v>
      </c>
      <c r="Q279" s="492"/>
      <c r="R279" s="492"/>
      <c r="S279" s="492"/>
      <c r="T279" s="492"/>
      <c r="U279" s="492"/>
      <c r="V279" s="492"/>
      <c r="W279" s="492"/>
      <c r="X279" s="492"/>
      <c r="Y279" s="164">
        <f t="shared" ref="Y279:Y281" si="248">AU199</f>
        <v>0</v>
      </c>
      <c r="Z279" s="234">
        <v>0</v>
      </c>
      <c r="AA279" s="234">
        <v>0</v>
      </c>
      <c r="AB279" s="234">
        <v>0</v>
      </c>
      <c r="AC279" s="295">
        <f t="shared" ref="AC279:AC280" si="249">SUM(Z279:AB279)</f>
        <v>0</v>
      </c>
      <c r="AD279" s="296">
        <f t="shared" si="247"/>
        <v>0</v>
      </c>
      <c r="AE279" s="223"/>
      <c r="AG279" s="415">
        <v>2</v>
      </c>
      <c r="AH279" s="492"/>
      <c r="AI279" s="492"/>
      <c r="AJ279" s="492"/>
      <c r="AK279" s="492"/>
      <c r="AL279" s="492"/>
      <c r="AM279" s="492"/>
      <c r="AN279" s="492"/>
      <c r="AO279" s="492"/>
      <c r="AP279" s="305">
        <f t="shared" ref="AP279:AP281" si="250">AU199</f>
        <v>0</v>
      </c>
      <c r="AQ279" s="234">
        <v>0</v>
      </c>
      <c r="AR279" s="234">
        <v>0</v>
      </c>
      <c r="AS279" s="234">
        <v>0</v>
      </c>
      <c r="AT279" s="277">
        <f t="shared" ref="AT279:AT280" si="251">SUM(AQ279:AS279)</f>
        <v>0</v>
      </c>
      <c r="AU279" s="278">
        <f t="shared" ref="AU279:AU281" si="252">IF($S$313&lt;&gt;0, AC279+AP279-AT279, M279+AP279-AT279)</f>
        <v>0</v>
      </c>
    </row>
    <row r="280" spans="1:47" x14ac:dyDescent="0.35">
      <c r="A280" s="415">
        <v>3</v>
      </c>
      <c r="B280" s="492"/>
      <c r="C280" s="492"/>
      <c r="D280" s="492"/>
      <c r="E280" s="492"/>
      <c r="F280" s="492"/>
      <c r="G280" s="492"/>
      <c r="H280" s="492"/>
      <c r="I280" s="492"/>
      <c r="J280" s="234">
        <v>0</v>
      </c>
      <c r="K280" s="234">
        <v>0</v>
      </c>
      <c r="L280" s="234">
        <v>0</v>
      </c>
      <c r="M280" s="236">
        <f t="shared" ref="M280:M299" si="253">SUM(J280:L280)</f>
        <v>0</v>
      </c>
      <c r="N280" s="223"/>
      <c r="P280" s="415">
        <v>3</v>
      </c>
      <c r="Q280" s="492"/>
      <c r="R280" s="492"/>
      <c r="S280" s="492"/>
      <c r="T280" s="492"/>
      <c r="U280" s="492"/>
      <c r="V280" s="492"/>
      <c r="W280" s="492"/>
      <c r="X280" s="492"/>
      <c r="Y280" s="164">
        <f t="shared" si="248"/>
        <v>0</v>
      </c>
      <c r="Z280" s="234">
        <v>0</v>
      </c>
      <c r="AA280" s="234">
        <v>0</v>
      </c>
      <c r="AB280" s="234">
        <v>0</v>
      </c>
      <c r="AC280" s="295">
        <f t="shared" si="249"/>
        <v>0</v>
      </c>
      <c r="AD280" s="296">
        <f t="shared" si="247"/>
        <v>0</v>
      </c>
      <c r="AE280" s="223"/>
      <c r="AG280" s="415">
        <v>3</v>
      </c>
      <c r="AH280" s="492"/>
      <c r="AI280" s="492"/>
      <c r="AJ280" s="492"/>
      <c r="AK280" s="492"/>
      <c r="AL280" s="492"/>
      <c r="AM280" s="492"/>
      <c r="AN280" s="492"/>
      <c r="AO280" s="492"/>
      <c r="AP280" s="305">
        <f t="shared" si="250"/>
        <v>0</v>
      </c>
      <c r="AQ280" s="234">
        <v>0</v>
      </c>
      <c r="AR280" s="234">
        <v>0</v>
      </c>
      <c r="AS280" s="234">
        <v>0</v>
      </c>
      <c r="AT280" s="277">
        <f t="shared" si="251"/>
        <v>0</v>
      </c>
      <c r="AU280" s="278">
        <f t="shared" si="252"/>
        <v>0</v>
      </c>
    </row>
    <row r="281" spans="1:47" ht="16" thickBot="1" x14ac:dyDescent="0.4">
      <c r="A281" s="504" t="s">
        <v>25</v>
      </c>
      <c r="B281" s="505"/>
      <c r="C281" s="505"/>
      <c r="D281" s="505"/>
      <c r="E281" s="505"/>
      <c r="F281" s="505"/>
      <c r="G281" s="505"/>
      <c r="H281" s="505"/>
      <c r="I281" s="505"/>
      <c r="J281" s="250">
        <f>SUM(J278:J280)</f>
        <v>0</v>
      </c>
      <c r="K281" s="250">
        <f t="shared" ref="K281:L281" si="254">SUM(K278:K280)</f>
        <v>0</v>
      </c>
      <c r="L281" s="250">
        <f t="shared" si="254"/>
        <v>0</v>
      </c>
      <c r="M281" s="237">
        <f t="shared" si="253"/>
        <v>0</v>
      </c>
      <c r="N281" s="223"/>
      <c r="P281" s="504" t="s">
        <v>25</v>
      </c>
      <c r="Q281" s="505"/>
      <c r="R281" s="505"/>
      <c r="S281" s="505"/>
      <c r="T281" s="505"/>
      <c r="U281" s="505"/>
      <c r="V281" s="505"/>
      <c r="W281" s="505"/>
      <c r="X281" s="505"/>
      <c r="Y281" s="200">
        <f t="shared" si="248"/>
        <v>0</v>
      </c>
      <c r="Z281" s="293">
        <f>SUM(Z278:Z280)</f>
        <v>0</v>
      </c>
      <c r="AA281" s="293">
        <f t="shared" ref="AA281:AD281" si="255">SUM(AA278:AA280)</f>
        <v>0</v>
      </c>
      <c r="AB281" s="293">
        <f t="shared" si="255"/>
        <v>0</v>
      </c>
      <c r="AC281" s="293">
        <f t="shared" si="255"/>
        <v>0</v>
      </c>
      <c r="AD281" s="294">
        <f t="shared" si="255"/>
        <v>0</v>
      </c>
      <c r="AE281" s="223"/>
      <c r="AG281" s="504" t="s">
        <v>25</v>
      </c>
      <c r="AH281" s="505"/>
      <c r="AI281" s="505"/>
      <c r="AJ281" s="505"/>
      <c r="AK281" s="505"/>
      <c r="AL281" s="505"/>
      <c r="AM281" s="505"/>
      <c r="AN281" s="505"/>
      <c r="AO281" s="505"/>
      <c r="AP281" s="306">
        <f t="shared" si="250"/>
        <v>0</v>
      </c>
      <c r="AQ281" s="275">
        <f>SUM(AQ278:AQ280)</f>
        <v>0</v>
      </c>
      <c r="AR281" s="275">
        <f t="shared" ref="AR281:AT281" si="256">SUM(AR278:AR280)</f>
        <v>0</v>
      </c>
      <c r="AS281" s="275">
        <f t="shared" si="256"/>
        <v>0</v>
      </c>
      <c r="AT281" s="275">
        <f t="shared" si="256"/>
        <v>0</v>
      </c>
      <c r="AU281" s="276">
        <f t="shared" si="252"/>
        <v>0</v>
      </c>
    </row>
    <row r="282" spans="1:47" s="358" customFormat="1" ht="3.75" customHeight="1" thickBot="1" x14ac:dyDescent="0.4">
      <c r="A282" s="413"/>
      <c r="B282" s="413"/>
      <c r="C282" s="413"/>
      <c r="D282" s="413"/>
      <c r="E282" s="413"/>
      <c r="F282" s="413"/>
      <c r="G282" s="413"/>
      <c r="H282" s="413"/>
      <c r="I282" s="413"/>
      <c r="J282" s="246"/>
      <c r="K282" s="246"/>
      <c r="L282" s="246"/>
      <c r="M282" s="246"/>
      <c r="N282" s="223"/>
      <c r="P282" s="413"/>
      <c r="Q282" s="413"/>
      <c r="R282" s="413"/>
      <c r="S282" s="413"/>
      <c r="T282" s="413"/>
      <c r="U282" s="413"/>
      <c r="V282" s="413"/>
      <c r="W282" s="413"/>
      <c r="X282" s="413"/>
      <c r="Y282" s="304"/>
      <c r="Z282" s="246"/>
      <c r="AA282" s="246"/>
      <c r="AB282" s="246"/>
      <c r="AC282" s="246"/>
      <c r="AD282" s="246"/>
      <c r="AE282" s="223"/>
      <c r="AG282" s="413"/>
      <c r="AH282" s="413"/>
      <c r="AI282" s="413"/>
      <c r="AJ282" s="413"/>
      <c r="AK282" s="413"/>
      <c r="AL282" s="413"/>
      <c r="AM282" s="413"/>
      <c r="AN282" s="413"/>
      <c r="AO282" s="413"/>
      <c r="AP282" s="304"/>
      <c r="AQ282" s="246"/>
      <c r="AR282" s="246"/>
      <c r="AS282" s="246"/>
      <c r="AT282" s="246"/>
      <c r="AU282" s="246"/>
    </row>
    <row r="283" spans="1:47" s="242" customFormat="1" x14ac:dyDescent="0.35">
      <c r="A283" s="502" t="s">
        <v>33</v>
      </c>
      <c r="B283" s="503"/>
      <c r="C283" s="503"/>
      <c r="D283" s="503"/>
      <c r="E283" s="503"/>
      <c r="F283" s="503"/>
      <c r="G283" s="503"/>
      <c r="H283" s="503"/>
      <c r="I283" s="503"/>
      <c r="J283" s="425" t="s">
        <v>17</v>
      </c>
      <c r="K283" s="425" t="s">
        <v>15</v>
      </c>
      <c r="L283" s="425" t="s">
        <v>16</v>
      </c>
      <c r="M283" s="418" t="s">
        <v>18</v>
      </c>
      <c r="N283" s="413"/>
      <c r="P283" s="502" t="s">
        <v>33</v>
      </c>
      <c r="Q283" s="503"/>
      <c r="R283" s="503"/>
      <c r="S283" s="503"/>
      <c r="T283" s="503"/>
      <c r="U283" s="503"/>
      <c r="V283" s="503"/>
      <c r="W283" s="503"/>
      <c r="X283" s="503"/>
      <c r="Y283" s="414" t="s">
        <v>260</v>
      </c>
      <c r="Z283" s="425" t="s">
        <v>77</v>
      </c>
      <c r="AA283" s="425" t="s">
        <v>15</v>
      </c>
      <c r="AB283" s="425" t="s">
        <v>16</v>
      </c>
      <c r="AC283" s="414" t="s">
        <v>18</v>
      </c>
      <c r="AD283" s="268" t="s">
        <v>114</v>
      </c>
      <c r="AE283" s="413"/>
      <c r="AG283" s="502" t="s">
        <v>33</v>
      </c>
      <c r="AH283" s="503"/>
      <c r="AI283" s="503"/>
      <c r="AJ283" s="503"/>
      <c r="AK283" s="503"/>
      <c r="AL283" s="503"/>
      <c r="AM283" s="503"/>
      <c r="AN283" s="503"/>
      <c r="AO283" s="503"/>
      <c r="AP283" s="414" t="s">
        <v>260</v>
      </c>
      <c r="AQ283" s="425" t="s">
        <v>211</v>
      </c>
      <c r="AR283" s="425" t="s">
        <v>15</v>
      </c>
      <c r="AS283" s="425" t="s">
        <v>16</v>
      </c>
      <c r="AT283" s="414" t="s">
        <v>213</v>
      </c>
      <c r="AU283" s="268" t="s">
        <v>263</v>
      </c>
    </row>
    <row r="284" spans="1:47" x14ac:dyDescent="0.35">
      <c r="A284" s="415">
        <v>1</v>
      </c>
      <c r="B284" s="492"/>
      <c r="C284" s="492"/>
      <c r="D284" s="492"/>
      <c r="E284" s="492"/>
      <c r="F284" s="492"/>
      <c r="G284" s="492"/>
      <c r="H284" s="492"/>
      <c r="I284" s="492"/>
      <c r="J284" s="234">
        <v>0</v>
      </c>
      <c r="K284" s="234">
        <v>0</v>
      </c>
      <c r="L284" s="234">
        <v>0</v>
      </c>
      <c r="M284" s="236">
        <f t="shared" si="253"/>
        <v>0</v>
      </c>
      <c r="N284" s="223"/>
      <c r="P284" s="415">
        <v>1</v>
      </c>
      <c r="Q284" s="492"/>
      <c r="R284" s="492"/>
      <c r="S284" s="492"/>
      <c r="T284" s="492"/>
      <c r="U284" s="492"/>
      <c r="V284" s="492"/>
      <c r="W284" s="492"/>
      <c r="X284" s="492"/>
      <c r="Y284" s="164">
        <f t="shared" ref="Y284:Y287" si="257">AU204</f>
        <v>0</v>
      </c>
      <c r="Z284" s="234">
        <v>0</v>
      </c>
      <c r="AA284" s="234">
        <v>0</v>
      </c>
      <c r="AB284" s="234">
        <v>0</v>
      </c>
      <c r="AC284" s="295">
        <f t="shared" ref="AC284:AC286" si="258">SUM(Z284:AB284)</f>
        <v>0</v>
      </c>
      <c r="AD284" s="296">
        <f t="shared" ref="AD284:AD286" si="259">M284-AC284</f>
        <v>0</v>
      </c>
      <c r="AE284" s="223"/>
      <c r="AG284" s="415">
        <v>1</v>
      </c>
      <c r="AH284" s="492"/>
      <c r="AI284" s="492"/>
      <c r="AJ284" s="492"/>
      <c r="AK284" s="492"/>
      <c r="AL284" s="492"/>
      <c r="AM284" s="492"/>
      <c r="AN284" s="492"/>
      <c r="AO284" s="492"/>
      <c r="AP284" s="305">
        <f t="shared" ref="AP284:AP287" si="260">AU204</f>
        <v>0</v>
      </c>
      <c r="AQ284" s="234">
        <v>0</v>
      </c>
      <c r="AR284" s="234">
        <v>0</v>
      </c>
      <c r="AS284" s="234">
        <v>0</v>
      </c>
      <c r="AT284" s="277">
        <f t="shared" ref="AT284:AT286" si="261">SUM(AQ284:AS284)</f>
        <v>0</v>
      </c>
      <c r="AU284" s="278">
        <f t="shared" ref="AU284:AU287" si="262">IF($S$313&lt;&gt;0, AC284+AP284-AT284, M284+AP284-AT284)</f>
        <v>0</v>
      </c>
    </row>
    <row r="285" spans="1:47" x14ac:dyDescent="0.35">
      <c r="A285" s="415">
        <v>2</v>
      </c>
      <c r="B285" s="492"/>
      <c r="C285" s="492"/>
      <c r="D285" s="492"/>
      <c r="E285" s="492"/>
      <c r="F285" s="492"/>
      <c r="G285" s="492"/>
      <c r="H285" s="492"/>
      <c r="I285" s="492"/>
      <c r="J285" s="234">
        <v>0</v>
      </c>
      <c r="K285" s="234">
        <v>0</v>
      </c>
      <c r="L285" s="234">
        <v>0</v>
      </c>
      <c r="M285" s="236">
        <f t="shared" si="253"/>
        <v>0</v>
      </c>
      <c r="N285" s="223"/>
      <c r="P285" s="415">
        <v>2</v>
      </c>
      <c r="Q285" s="492"/>
      <c r="R285" s="492"/>
      <c r="S285" s="492"/>
      <c r="T285" s="492"/>
      <c r="U285" s="492"/>
      <c r="V285" s="492"/>
      <c r="W285" s="492"/>
      <c r="X285" s="492"/>
      <c r="Y285" s="164">
        <f t="shared" si="257"/>
        <v>0</v>
      </c>
      <c r="Z285" s="234">
        <v>0</v>
      </c>
      <c r="AA285" s="234">
        <v>0</v>
      </c>
      <c r="AB285" s="234">
        <v>0</v>
      </c>
      <c r="AC285" s="295">
        <f t="shared" si="258"/>
        <v>0</v>
      </c>
      <c r="AD285" s="296">
        <f t="shared" si="259"/>
        <v>0</v>
      </c>
      <c r="AE285" s="223"/>
      <c r="AG285" s="415">
        <v>2</v>
      </c>
      <c r="AH285" s="492"/>
      <c r="AI285" s="492"/>
      <c r="AJ285" s="492"/>
      <c r="AK285" s="492"/>
      <c r="AL285" s="492"/>
      <c r="AM285" s="492"/>
      <c r="AN285" s="492"/>
      <c r="AO285" s="492"/>
      <c r="AP285" s="305">
        <f t="shared" si="260"/>
        <v>0</v>
      </c>
      <c r="AQ285" s="234">
        <v>0</v>
      </c>
      <c r="AR285" s="234">
        <v>0</v>
      </c>
      <c r="AS285" s="234">
        <v>0</v>
      </c>
      <c r="AT285" s="277">
        <f t="shared" si="261"/>
        <v>0</v>
      </c>
      <c r="AU285" s="278">
        <f t="shared" si="262"/>
        <v>0</v>
      </c>
    </row>
    <row r="286" spans="1:47" x14ac:dyDescent="0.35">
      <c r="A286" s="415">
        <v>3</v>
      </c>
      <c r="B286" s="492"/>
      <c r="C286" s="492"/>
      <c r="D286" s="492"/>
      <c r="E286" s="492"/>
      <c r="F286" s="492"/>
      <c r="G286" s="492"/>
      <c r="H286" s="492"/>
      <c r="I286" s="492"/>
      <c r="J286" s="234">
        <v>0</v>
      </c>
      <c r="K286" s="234">
        <v>0</v>
      </c>
      <c r="L286" s="234">
        <v>0</v>
      </c>
      <c r="M286" s="236">
        <f>SUM(J286:L286)</f>
        <v>0</v>
      </c>
      <c r="N286" s="223"/>
      <c r="P286" s="415">
        <v>3</v>
      </c>
      <c r="Q286" s="492"/>
      <c r="R286" s="492"/>
      <c r="S286" s="492"/>
      <c r="T286" s="492"/>
      <c r="U286" s="492"/>
      <c r="V286" s="492"/>
      <c r="W286" s="492"/>
      <c r="X286" s="492"/>
      <c r="Y286" s="164">
        <f t="shared" si="257"/>
        <v>0</v>
      </c>
      <c r="Z286" s="234">
        <v>0</v>
      </c>
      <c r="AA286" s="234">
        <v>0</v>
      </c>
      <c r="AB286" s="234">
        <v>0</v>
      </c>
      <c r="AC286" s="295">
        <f t="shared" si="258"/>
        <v>0</v>
      </c>
      <c r="AD286" s="296">
        <f t="shared" si="259"/>
        <v>0</v>
      </c>
      <c r="AE286" s="223"/>
      <c r="AG286" s="415">
        <v>3</v>
      </c>
      <c r="AH286" s="492"/>
      <c r="AI286" s="492"/>
      <c r="AJ286" s="492"/>
      <c r="AK286" s="492"/>
      <c r="AL286" s="492"/>
      <c r="AM286" s="492"/>
      <c r="AN286" s="492"/>
      <c r="AO286" s="492"/>
      <c r="AP286" s="305">
        <f t="shared" si="260"/>
        <v>0</v>
      </c>
      <c r="AQ286" s="234">
        <v>0</v>
      </c>
      <c r="AR286" s="234">
        <v>0</v>
      </c>
      <c r="AS286" s="234">
        <v>0</v>
      </c>
      <c r="AT286" s="277">
        <f t="shared" si="261"/>
        <v>0</v>
      </c>
      <c r="AU286" s="278">
        <f t="shared" si="262"/>
        <v>0</v>
      </c>
    </row>
    <row r="287" spans="1:47" ht="16" thickBot="1" x14ac:dyDescent="0.4">
      <c r="A287" s="504" t="s">
        <v>26</v>
      </c>
      <c r="B287" s="505"/>
      <c r="C287" s="505"/>
      <c r="D287" s="505"/>
      <c r="E287" s="505"/>
      <c r="F287" s="505"/>
      <c r="G287" s="505"/>
      <c r="H287" s="505"/>
      <c r="I287" s="505"/>
      <c r="J287" s="250">
        <f>SUM(J284:J286)</f>
        <v>0</v>
      </c>
      <c r="K287" s="250">
        <f t="shared" ref="K287" si="263">SUM(K284:K286)</f>
        <v>0</v>
      </c>
      <c r="L287" s="250">
        <f>SUM(L284:L286)</f>
        <v>0</v>
      </c>
      <c r="M287" s="237">
        <f t="shared" si="253"/>
        <v>0</v>
      </c>
      <c r="N287" s="223"/>
      <c r="P287" s="530" t="s">
        <v>26</v>
      </c>
      <c r="Q287" s="531"/>
      <c r="R287" s="531"/>
      <c r="S287" s="531"/>
      <c r="T287" s="531"/>
      <c r="U287" s="531"/>
      <c r="V287" s="531"/>
      <c r="W287" s="531"/>
      <c r="X287" s="531"/>
      <c r="Y287" s="164">
        <f t="shared" si="257"/>
        <v>0</v>
      </c>
      <c r="Z287" s="295">
        <f>SUM(Z284:Z286)</f>
        <v>0</v>
      </c>
      <c r="AA287" s="295">
        <f t="shared" ref="AA287:AD287" si="264">SUM(AA284:AA286)</f>
        <v>0</v>
      </c>
      <c r="AB287" s="295">
        <f t="shared" si="264"/>
        <v>0</v>
      </c>
      <c r="AC287" s="295">
        <f t="shared" si="264"/>
        <v>0</v>
      </c>
      <c r="AD287" s="296">
        <f t="shared" si="264"/>
        <v>0</v>
      </c>
      <c r="AE287" s="223"/>
      <c r="AG287" s="504" t="s">
        <v>26</v>
      </c>
      <c r="AH287" s="505"/>
      <c r="AI287" s="505"/>
      <c r="AJ287" s="505"/>
      <c r="AK287" s="505"/>
      <c r="AL287" s="505"/>
      <c r="AM287" s="505"/>
      <c r="AN287" s="505"/>
      <c r="AO287" s="505"/>
      <c r="AP287" s="306">
        <f t="shared" si="260"/>
        <v>0</v>
      </c>
      <c r="AQ287" s="275">
        <f>SUM(AQ284:AQ286)</f>
        <v>0</v>
      </c>
      <c r="AR287" s="275">
        <f t="shared" ref="AR287:AT287" si="265">SUM(AR284:AR286)</f>
        <v>0</v>
      </c>
      <c r="AS287" s="275">
        <f t="shared" si="265"/>
        <v>0</v>
      </c>
      <c r="AT287" s="275">
        <f t="shared" si="265"/>
        <v>0</v>
      </c>
      <c r="AU287" s="276">
        <f t="shared" si="262"/>
        <v>0</v>
      </c>
    </row>
    <row r="288" spans="1:47" s="358" customFormat="1" ht="3.75" customHeight="1" thickBot="1" x14ac:dyDescent="0.4">
      <c r="A288" s="413"/>
      <c r="B288" s="413"/>
      <c r="C288" s="413"/>
      <c r="D288" s="413"/>
      <c r="E288" s="413"/>
      <c r="F288" s="413"/>
      <c r="G288" s="413"/>
      <c r="H288" s="413"/>
      <c r="I288" s="413"/>
      <c r="J288" s="246"/>
      <c r="K288" s="246"/>
      <c r="L288" s="246"/>
      <c r="M288" s="246"/>
      <c r="N288" s="223"/>
      <c r="P288" s="341"/>
      <c r="Q288" s="342"/>
      <c r="R288" s="342"/>
      <c r="S288" s="342"/>
      <c r="T288" s="342"/>
      <c r="U288" s="342"/>
      <c r="V288" s="342"/>
      <c r="W288" s="342"/>
      <c r="X288" s="342"/>
      <c r="Y288" s="249"/>
      <c r="Z288" s="249"/>
      <c r="AA288" s="249"/>
      <c r="AB288" s="249"/>
      <c r="AC288" s="249"/>
      <c r="AD288" s="343"/>
      <c r="AE288" s="223"/>
      <c r="AG288" s="413"/>
      <c r="AH288" s="413"/>
      <c r="AI288" s="413"/>
      <c r="AJ288" s="413"/>
      <c r="AK288" s="413"/>
      <c r="AL288" s="413"/>
      <c r="AM288" s="413"/>
      <c r="AN288" s="413"/>
      <c r="AO288" s="413"/>
      <c r="AP288" s="246"/>
      <c r="AQ288" s="246"/>
      <c r="AR288" s="246"/>
      <c r="AS288" s="246"/>
      <c r="AT288" s="246"/>
      <c r="AU288" s="246"/>
    </row>
    <row r="289" spans="1:134" s="242" customFormat="1" x14ac:dyDescent="0.35">
      <c r="A289" s="502" t="s">
        <v>27</v>
      </c>
      <c r="B289" s="503"/>
      <c r="C289" s="503"/>
      <c r="D289" s="503"/>
      <c r="E289" s="503"/>
      <c r="F289" s="503"/>
      <c r="G289" s="503"/>
      <c r="H289" s="503"/>
      <c r="I289" s="503"/>
      <c r="J289" s="425" t="s">
        <v>17</v>
      </c>
      <c r="K289" s="425" t="s">
        <v>15</v>
      </c>
      <c r="L289" s="425" t="s">
        <v>16</v>
      </c>
      <c r="M289" s="418" t="s">
        <v>18</v>
      </c>
      <c r="N289" s="413"/>
      <c r="P289" s="502" t="s">
        <v>27</v>
      </c>
      <c r="Q289" s="503"/>
      <c r="R289" s="503"/>
      <c r="S289" s="503"/>
      <c r="T289" s="503"/>
      <c r="U289" s="503"/>
      <c r="V289" s="503"/>
      <c r="W289" s="503"/>
      <c r="X289" s="503"/>
      <c r="Y289" s="414" t="s">
        <v>260</v>
      </c>
      <c r="Z289" s="425" t="s">
        <v>77</v>
      </c>
      <c r="AA289" s="425" t="s">
        <v>15</v>
      </c>
      <c r="AB289" s="425" t="s">
        <v>16</v>
      </c>
      <c r="AC289" s="414" t="s">
        <v>18</v>
      </c>
      <c r="AD289" s="268" t="s">
        <v>114</v>
      </c>
      <c r="AE289" s="413"/>
      <c r="AG289" s="502" t="s">
        <v>27</v>
      </c>
      <c r="AH289" s="503"/>
      <c r="AI289" s="503"/>
      <c r="AJ289" s="503"/>
      <c r="AK289" s="503"/>
      <c r="AL289" s="503"/>
      <c r="AM289" s="503"/>
      <c r="AN289" s="503"/>
      <c r="AO289" s="503"/>
      <c r="AP289" s="414" t="s">
        <v>260</v>
      </c>
      <c r="AQ289" s="425" t="s">
        <v>211</v>
      </c>
      <c r="AR289" s="425" t="s">
        <v>15</v>
      </c>
      <c r="AS289" s="425" t="s">
        <v>16</v>
      </c>
      <c r="AT289" s="414" t="s">
        <v>213</v>
      </c>
      <c r="AU289" s="268" t="s">
        <v>263</v>
      </c>
    </row>
    <row r="290" spans="1:134" x14ac:dyDescent="0.35">
      <c r="A290" s="415">
        <v>1</v>
      </c>
      <c r="B290" s="228" t="s">
        <v>28</v>
      </c>
      <c r="C290" s="492"/>
      <c r="D290" s="492"/>
      <c r="E290" s="492"/>
      <c r="F290" s="492"/>
      <c r="G290" s="492"/>
      <c r="H290" s="492"/>
      <c r="I290" s="492"/>
      <c r="J290" s="234">
        <v>0</v>
      </c>
      <c r="K290" s="234">
        <v>0</v>
      </c>
      <c r="L290" s="234">
        <v>0</v>
      </c>
      <c r="M290" s="236">
        <f t="shared" si="253"/>
        <v>0</v>
      </c>
      <c r="N290" s="223"/>
      <c r="P290" s="415">
        <v>1</v>
      </c>
      <c r="Q290" s="228" t="s">
        <v>28</v>
      </c>
      <c r="R290" s="492"/>
      <c r="S290" s="492"/>
      <c r="T290" s="492"/>
      <c r="U290" s="492"/>
      <c r="V290" s="492"/>
      <c r="W290" s="492"/>
      <c r="X290" s="492"/>
      <c r="Y290" s="164">
        <f t="shared" ref="Y290:Y301" si="266">AU210</f>
        <v>0</v>
      </c>
      <c r="Z290" s="234">
        <v>0</v>
      </c>
      <c r="AA290" s="234">
        <v>0</v>
      </c>
      <c r="AB290" s="234">
        <v>0</v>
      </c>
      <c r="AC290" s="295">
        <f t="shared" ref="AC290:AC299" si="267">SUM(Z290:AB290)</f>
        <v>0</v>
      </c>
      <c r="AD290" s="296">
        <f t="shared" ref="AD290:AD300" si="268">M290-AC290</f>
        <v>0</v>
      </c>
      <c r="AE290" s="223"/>
      <c r="AG290" s="415">
        <v>1</v>
      </c>
      <c r="AH290" s="228" t="s">
        <v>28</v>
      </c>
      <c r="AI290" s="492"/>
      <c r="AJ290" s="492"/>
      <c r="AK290" s="492"/>
      <c r="AL290" s="492"/>
      <c r="AM290" s="492"/>
      <c r="AN290" s="492"/>
      <c r="AO290" s="492"/>
      <c r="AP290" s="305">
        <f t="shared" ref="AP290:AP301" si="269">AU210</f>
        <v>0</v>
      </c>
      <c r="AQ290" s="234">
        <v>0</v>
      </c>
      <c r="AR290" s="234">
        <v>0</v>
      </c>
      <c r="AS290" s="234">
        <v>0</v>
      </c>
      <c r="AT290" s="277">
        <f t="shared" ref="AT290:AT299" si="270">SUM(AQ290:AS290)</f>
        <v>0</v>
      </c>
      <c r="AU290" s="278">
        <f t="shared" ref="AU290:AU301" si="271">IF($S$313&lt;&gt;0, AC290+AP290-AT290, M290+AP290-AT290)</f>
        <v>0</v>
      </c>
    </row>
    <row r="291" spans="1:134" x14ac:dyDescent="0.35">
      <c r="A291" s="415">
        <v>2</v>
      </c>
      <c r="B291" s="228" t="s">
        <v>31</v>
      </c>
      <c r="C291" s="492"/>
      <c r="D291" s="492"/>
      <c r="E291" s="492"/>
      <c r="F291" s="492"/>
      <c r="G291" s="492"/>
      <c r="H291" s="492"/>
      <c r="I291" s="492"/>
      <c r="J291" s="234">
        <v>0</v>
      </c>
      <c r="K291" s="234">
        <v>0</v>
      </c>
      <c r="L291" s="234">
        <v>0</v>
      </c>
      <c r="M291" s="236">
        <f t="shared" si="253"/>
        <v>0</v>
      </c>
      <c r="N291" s="223"/>
      <c r="P291" s="415">
        <v>2</v>
      </c>
      <c r="Q291" s="228" t="s">
        <v>31</v>
      </c>
      <c r="R291" s="492"/>
      <c r="S291" s="492"/>
      <c r="T291" s="492"/>
      <c r="U291" s="492"/>
      <c r="V291" s="492"/>
      <c r="W291" s="492"/>
      <c r="X291" s="492"/>
      <c r="Y291" s="164">
        <f t="shared" si="266"/>
        <v>0</v>
      </c>
      <c r="Z291" s="234">
        <v>0</v>
      </c>
      <c r="AA291" s="234">
        <v>0</v>
      </c>
      <c r="AB291" s="234">
        <v>0</v>
      </c>
      <c r="AC291" s="295">
        <f t="shared" si="267"/>
        <v>0</v>
      </c>
      <c r="AD291" s="296">
        <f t="shared" si="268"/>
        <v>0</v>
      </c>
      <c r="AE291" s="223"/>
      <c r="AG291" s="415">
        <v>2</v>
      </c>
      <c r="AH291" s="228" t="s">
        <v>31</v>
      </c>
      <c r="AI291" s="492"/>
      <c r="AJ291" s="492"/>
      <c r="AK291" s="492"/>
      <c r="AL291" s="492"/>
      <c r="AM291" s="492"/>
      <c r="AN291" s="492"/>
      <c r="AO291" s="492"/>
      <c r="AP291" s="305">
        <f t="shared" si="269"/>
        <v>0</v>
      </c>
      <c r="AQ291" s="234">
        <v>0</v>
      </c>
      <c r="AR291" s="234">
        <v>0</v>
      </c>
      <c r="AS291" s="234">
        <v>0</v>
      </c>
      <c r="AT291" s="277">
        <f t="shared" si="270"/>
        <v>0</v>
      </c>
      <c r="AU291" s="278">
        <f t="shared" si="271"/>
        <v>0</v>
      </c>
    </row>
    <row r="292" spans="1:134" x14ac:dyDescent="0.35">
      <c r="A292" s="415">
        <v>3</v>
      </c>
      <c r="B292" s="228" t="s">
        <v>32</v>
      </c>
      <c r="C292" s="492"/>
      <c r="D292" s="492"/>
      <c r="E292" s="492"/>
      <c r="F292" s="492"/>
      <c r="G292" s="492"/>
      <c r="H292" s="492"/>
      <c r="I292" s="492"/>
      <c r="J292" s="234">
        <v>0</v>
      </c>
      <c r="K292" s="234">
        <v>0</v>
      </c>
      <c r="L292" s="234">
        <v>0</v>
      </c>
      <c r="M292" s="236">
        <f t="shared" si="253"/>
        <v>0</v>
      </c>
      <c r="N292" s="223"/>
      <c r="P292" s="415">
        <v>3</v>
      </c>
      <c r="Q292" s="228" t="s">
        <v>32</v>
      </c>
      <c r="R292" s="492"/>
      <c r="S292" s="492"/>
      <c r="T292" s="492"/>
      <c r="U292" s="492"/>
      <c r="V292" s="492"/>
      <c r="W292" s="492"/>
      <c r="X292" s="492"/>
      <c r="Y292" s="164">
        <f t="shared" si="266"/>
        <v>0</v>
      </c>
      <c r="Z292" s="234">
        <v>0</v>
      </c>
      <c r="AA292" s="234">
        <v>0</v>
      </c>
      <c r="AB292" s="234">
        <v>0</v>
      </c>
      <c r="AC292" s="295">
        <f t="shared" si="267"/>
        <v>0</v>
      </c>
      <c r="AD292" s="296">
        <f t="shared" si="268"/>
        <v>0</v>
      </c>
      <c r="AE292" s="223"/>
      <c r="AG292" s="415">
        <v>3</v>
      </c>
      <c r="AH292" s="228" t="s">
        <v>32</v>
      </c>
      <c r="AI292" s="492"/>
      <c r="AJ292" s="492"/>
      <c r="AK292" s="492"/>
      <c r="AL292" s="492"/>
      <c r="AM292" s="492"/>
      <c r="AN292" s="492"/>
      <c r="AO292" s="492"/>
      <c r="AP292" s="305">
        <f t="shared" si="269"/>
        <v>0</v>
      </c>
      <c r="AQ292" s="234">
        <v>0</v>
      </c>
      <c r="AR292" s="234">
        <v>0</v>
      </c>
      <c r="AS292" s="234">
        <v>0</v>
      </c>
      <c r="AT292" s="277">
        <f t="shared" si="270"/>
        <v>0</v>
      </c>
      <c r="AU292" s="278">
        <f t="shared" si="271"/>
        <v>0</v>
      </c>
    </row>
    <row r="293" spans="1:134" s="358" customFormat="1" x14ac:dyDescent="0.35">
      <c r="A293" s="229">
        <v>4</v>
      </c>
      <c r="B293" s="228" t="s">
        <v>72</v>
      </c>
      <c r="C293" s="492"/>
      <c r="D293" s="492"/>
      <c r="E293" s="492"/>
      <c r="F293" s="492"/>
      <c r="G293" s="492"/>
      <c r="H293" s="492"/>
      <c r="I293" s="492"/>
      <c r="J293" s="234">
        <v>0</v>
      </c>
      <c r="K293" s="234">
        <v>0</v>
      </c>
      <c r="L293" s="234">
        <v>0</v>
      </c>
      <c r="M293" s="236">
        <f t="shared" si="253"/>
        <v>0</v>
      </c>
      <c r="N293" s="223"/>
      <c r="P293" s="229">
        <v>4</v>
      </c>
      <c r="Q293" s="228" t="s">
        <v>72</v>
      </c>
      <c r="R293" s="492"/>
      <c r="S293" s="492"/>
      <c r="T293" s="492"/>
      <c r="U293" s="492"/>
      <c r="V293" s="492"/>
      <c r="W293" s="492"/>
      <c r="X293" s="492"/>
      <c r="Y293" s="164">
        <f t="shared" si="266"/>
        <v>0</v>
      </c>
      <c r="Z293" s="234">
        <v>0</v>
      </c>
      <c r="AA293" s="234">
        <v>0</v>
      </c>
      <c r="AB293" s="234">
        <v>0</v>
      </c>
      <c r="AC293" s="295">
        <f t="shared" si="267"/>
        <v>0</v>
      </c>
      <c r="AD293" s="296">
        <f t="shared" si="268"/>
        <v>0</v>
      </c>
      <c r="AE293" s="223"/>
      <c r="AG293" s="229">
        <v>4</v>
      </c>
      <c r="AH293" s="228" t="s">
        <v>72</v>
      </c>
      <c r="AI293" s="492"/>
      <c r="AJ293" s="492"/>
      <c r="AK293" s="492"/>
      <c r="AL293" s="492"/>
      <c r="AM293" s="492"/>
      <c r="AN293" s="492"/>
      <c r="AO293" s="492"/>
      <c r="AP293" s="305">
        <f t="shared" si="269"/>
        <v>0</v>
      </c>
      <c r="AQ293" s="234">
        <v>0</v>
      </c>
      <c r="AR293" s="234">
        <v>0</v>
      </c>
      <c r="AS293" s="234">
        <v>0</v>
      </c>
      <c r="AT293" s="277">
        <f t="shared" si="270"/>
        <v>0</v>
      </c>
      <c r="AU293" s="278">
        <f>IF($S$313&lt;&gt;0, AC293+AP293-AT293, M293+AP293-AT293)</f>
        <v>0</v>
      </c>
    </row>
    <row r="294" spans="1:134" x14ac:dyDescent="0.35">
      <c r="A294" s="415">
        <v>5</v>
      </c>
      <c r="B294" s="228" t="s">
        <v>29</v>
      </c>
      <c r="C294" s="492"/>
      <c r="D294" s="492"/>
      <c r="E294" s="492"/>
      <c r="F294" s="492"/>
      <c r="G294" s="492"/>
      <c r="H294" s="492"/>
      <c r="I294" s="492"/>
      <c r="J294" s="234">
        <v>0</v>
      </c>
      <c r="K294" s="234">
        <v>0</v>
      </c>
      <c r="L294" s="234">
        <v>0</v>
      </c>
      <c r="M294" s="236">
        <f t="shared" si="253"/>
        <v>0</v>
      </c>
      <c r="N294" s="223"/>
      <c r="P294" s="415">
        <v>5</v>
      </c>
      <c r="Q294" s="228" t="s">
        <v>29</v>
      </c>
      <c r="R294" s="492"/>
      <c r="S294" s="492"/>
      <c r="T294" s="492"/>
      <c r="U294" s="492"/>
      <c r="V294" s="492"/>
      <c r="W294" s="492"/>
      <c r="X294" s="492"/>
      <c r="Y294" s="164">
        <f t="shared" si="266"/>
        <v>0</v>
      </c>
      <c r="Z294" s="234">
        <v>0</v>
      </c>
      <c r="AA294" s="234">
        <v>0</v>
      </c>
      <c r="AB294" s="234">
        <v>0</v>
      </c>
      <c r="AC294" s="295">
        <f t="shared" si="267"/>
        <v>0</v>
      </c>
      <c r="AD294" s="296">
        <f t="shared" si="268"/>
        <v>0</v>
      </c>
      <c r="AE294" s="223"/>
      <c r="AG294" s="415">
        <v>5</v>
      </c>
      <c r="AH294" s="228" t="s">
        <v>29</v>
      </c>
      <c r="AI294" s="492"/>
      <c r="AJ294" s="492"/>
      <c r="AK294" s="492"/>
      <c r="AL294" s="492"/>
      <c r="AM294" s="492"/>
      <c r="AN294" s="492"/>
      <c r="AO294" s="492"/>
      <c r="AP294" s="305">
        <f t="shared" si="269"/>
        <v>0</v>
      </c>
      <c r="AQ294" s="234">
        <v>0</v>
      </c>
      <c r="AR294" s="234">
        <v>0</v>
      </c>
      <c r="AS294" s="234">
        <v>0</v>
      </c>
      <c r="AT294" s="277">
        <f t="shared" si="270"/>
        <v>0</v>
      </c>
      <c r="AU294" s="278">
        <f t="shared" si="271"/>
        <v>0</v>
      </c>
    </row>
    <row r="295" spans="1:134" x14ac:dyDescent="0.35">
      <c r="A295" s="415">
        <v>6</v>
      </c>
      <c r="B295" s="228" t="s">
        <v>30</v>
      </c>
      <c r="C295" s="492"/>
      <c r="D295" s="492"/>
      <c r="E295" s="492"/>
      <c r="F295" s="492"/>
      <c r="G295" s="492"/>
      <c r="H295" s="492"/>
      <c r="I295" s="492"/>
      <c r="J295" s="234">
        <v>0</v>
      </c>
      <c r="K295" s="234">
        <v>0</v>
      </c>
      <c r="L295" s="234">
        <v>0</v>
      </c>
      <c r="M295" s="236">
        <f t="shared" si="253"/>
        <v>0</v>
      </c>
      <c r="N295" s="223"/>
      <c r="P295" s="415">
        <v>6</v>
      </c>
      <c r="Q295" s="228" t="s">
        <v>30</v>
      </c>
      <c r="R295" s="492"/>
      <c r="S295" s="492"/>
      <c r="T295" s="492"/>
      <c r="U295" s="492"/>
      <c r="V295" s="492"/>
      <c r="W295" s="492"/>
      <c r="X295" s="492"/>
      <c r="Y295" s="164">
        <f t="shared" si="266"/>
        <v>0</v>
      </c>
      <c r="Z295" s="234">
        <v>0</v>
      </c>
      <c r="AA295" s="234">
        <v>0</v>
      </c>
      <c r="AB295" s="234">
        <v>0</v>
      </c>
      <c r="AC295" s="295">
        <f t="shared" si="267"/>
        <v>0</v>
      </c>
      <c r="AD295" s="296">
        <f t="shared" si="268"/>
        <v>0</v>
      </c>
      <c r="AE295" s="223"/>
      <c r="AG295" s="415">
        <v>6</v>
      </c>
      <c r="AH295" s="228" t="s">
        <v>30</v>
      </c>
      <c r="AI295" s="492"/>
      <c r="AJ295" s="492"/>
      <c r="AK295" s="492"/>
      <c r="AL295" s="492"/>
      <c r="AM295" s="492"/>
      <c r="AN295" s="492"/>
      <c r="AO295" s="492"/>
      <c r="AP295" s="305">
        <f t="shared" si="269"/>
        <v>0</v>
      </c>
      <c r="AQ295" s="234">
        <v>0</v>
      </c>
      <c r="AR295" s="234">
        <v>0</v>
      </c>
      <c r="AS295" s="234">
        <v>0</v>
      </c>
      <c r="AT295" s="277">
        <f t="shared" si="270"/>
        <v>0</v>
      </c>
      <c r="AU295" s="278">
        <f t="shared" si="271"/>
        <v>0</v>
      </c>
    </row>
    <row r="296" spans="1:134" x14ac:dyDescent="0.35">
      <c r="A296" s="415">
        <v>7</v>
      </c>
      <c r="B296" s="228" t="s">
        <v>34</v>
      </c>
      <c r="C296" s="492"/>
      <c r="D296" s="492"/>
      <c r="E296" s="492"/>
      <c r="F296" s="492"/>
      <c r="G296" s="492"/>
      <c r="H296" s="492"/>
      <c r="I296" s="492"/>
      <c r="J296" s="234">
        <v>0</v>
      </c>
      <c r="K296" s="234">
        <v>0</v>
      </c>
      <c r="L296" s="234">
        <v>0</v>
      </c>
      <c r="M296" s="236">
        <f t="shared" si="253"/>
        <v>0</v>
      </c>
      <c r="N296" s="223"/>
      <c r="P296" s="415">
        <v>7</v>
      </c>
      <c r="Q296" s="228" t="s">
        <v>34</v>
      </c>
      <c r="R296" s="492"/>
      <c r="S296" s="492"/>
      <c r="T296" s="492"/>
      <c r="U296" s="492"/>
      <c r="V296" s="492"/>
      <c r="W296" s="492"/>
      <c r="X296" s="492"/>
      <c r="Y296" s="164">
        <f t="shared" si="266"/>
        <v>0</v>
      </c>
      <c r="Z296" s="234">
        <v>0</v>
      </c>
      <c r="AA296" s="234">
        <v>0</v>
      </c>
      <c r="AB296" s="234">
        <v>0</v>
      </c>
      <c r="AC296" s="295">
        <f t="shared" si="267"/>
        <v>0</v>
      </c>
      <c r="AD296" s="296">
        <f t="shared" si="268"/>
        <v>0</v>
      </c>
      <c r="AE296" s="223"/>
      <c r="AG296" s="415">
        <v>7</v>
      </c>
      <c r="AH296" s="228" t="s">
        <v>34</v>
      </c>
      <c r="AI296" s="492"/>
      <c r="AJ296" s="492"/>
      <c r="AK296" s="492"/>
      <c r="AL296" s="492"/>
      <c r="AM296" s="492"/>
      <c r="AN296" s="492"/>
      <c r="AO296" s="492"/>
      <c r="AP296" s="305">
        <f t="shared" si="269"/>
        <v>0</v>
      </c>
      <c r="AQ296" s="234">
        <v>0</v>
      </c>
      <c r="AR296" s="234">
        <v>0</v>
      </c>
      <c r="AS296" s="234">
        <v>0</v>
      </c>
      <c r="AT296" s="277">
        <f t="shared" si="270"/>
        <v>0</v>
      </c>
      <c r="AU296" s="278">
        <f t="shared" si="271"/>
        <v>0</v>
      </c>
    </row>
    <row r="297" spans="1:134" x14ac:dyDescent="0.35">
      <c r="A297" s="415">
        <v>8</v>
      </c>
      <c r="B297" s="228" t="s">
        <v>35</v>
      </c>
      <c r="C297" s="492"/>
      <c r="D297" s="492"/>
      <c r="E297" s="492"/>
      <c r="F297" s="492"/>
      <c r="G297" s="492"/>
      <c r="H297" s="492"/>
      <c r="I297" s="492"/>
      <c r="J297" s="234">
        <v>0</v>
      </c>
      <c r="K297" s="234">
        <v>0</v>
      </c>
      <c r="L297" s="234">
        <v>0</v>
      </c>
      <c r="M297" s="236">
        <f>SUM(J297:L297)</f>
        <v>0</v>
      </c>
      <c r="N297" s="223"/>
      <c r="P297" s="415">
        <v>8</v>
      </c>
      <c r="Q297" s="228" t="s">
        <v>35</v>
      </c>
      <c r="R297" s="492"/>
      <c r="S297" s="492"/>
      <c r="T297" s="492"/>
      <c r="U297" s="492"/>
      <c r="V297" s="492"/>
      <c r="W297" s="492"/>
      <c r="X297" s="492"/>
      <c r="Y297" s="164">
        <f t="shared" si="266"/>
        <v>0</v>
      </c>
      <c r="Z297" s="234">
        <v>0</v>
      </c>
      <c r="AA297" s="234">
        <v>0</v>
      </c>
      <c r="AB297" s="234">
        <v>0</v>
      </c>
      <c r="AC297" s="295">
        <f t="shared" si="267"/>
        <v>0</v>
      </c>
      <c r="AD297" s="296">
        <f t="shared" si="268"/>
        <v>0</v>
      </c>
      <c r="AE297" s="223"/>
      <c r="AG297" s="415">
        <v>8</v>
      </c>
      <c r="AH297" s="228" t="s">
        <v>35</v>
      </c>
      <c r="AI297" s="492"/>
      <c r="AJ297" s="492"/>
      <c r="AK297" s="492"/>
      <c r="AL297" s="492"/>
      <c r="AM297" s="492"/>
      <c r="AN297" s="492"/>
      <c r="AO297" s="492"/>
      <c r="AP297" s="305">
        <f t="shared" si="269"/>
        <v>0</v>
      </c>
      <c r="AQ297" s="234">
        <v>0</v>
      </c>
      <c r="AR297" s="234">
        <v>0</v>
      </c>
      <c r="AS297" s="234">
        <v>0</v>
      </c>
      <c r="AT297" s="277">
        <f t="shared" si="270"/>
        <v>0</v>
      </c>
      <c r="AU297" s="278">
        <f t="shared" si="271"/>
        <v>0</v>
      </c>
    </row>
    <row r="298" spans="1:134" x14ac:dyDescent="0.35">
      <c r="A298" s="415">
        <v>9</v>
      </c>
      <c r="B298" s="228" t="s">
        <v>50</v>
      </c>
      <c r="C298" s="492"/>
      <c r="D298" s="492"/>
      <c r="E298" s="492"/>
      <c r="F298" s="492"/>
      <c r="G298" s="492"/>
      <c r="H298" s="492"/>
      <c r="I298" s="492"/>
      <c r="J298" s="234">
        <v>0</v>
      </c>
      <c r="K298" s="234">
        <v>0</v>
      </c>
      <c r="L298" s="234">
        <v>0</v>
      </c>
      <c r="M298" s="236">
        <f t="shared" si="253"/>
        <v>0</v>
      </c>
      <c r="N298" s="223"/>
      <c r="P298" s="415">
        <v>9</v>
      </c>
      <c r="Q298" s="228" t="s">
        <v>50</v>
      </c>
      <c r="R298" s="492"/>
      <c r="S298" s="492"/>
      <c r="T298" s="492"/>
      <c r="U298" s="492"/>
      <c r="V298" s="492"/>
      <c r="W298" s="492"/>
      <c r="X298" s="492"/>
      <c r="Y298" s="164">
        <f t="shared" si="266"/>
        <v>0</v>
      </c>
      <c r="Z298" s="234">
        <v>0</v>
      </c>
      <c r="AA298" s="234">
        <v>0</v>
      </c>
      <c r="AB298" s="234">
        <v>0</v>
      </c>
      <c r="AC298" s="295">
        <f t="shared" si="267"/>
        <v>0</v>
      </c>
      <c r="AD298" s="296">
        <f t="shared" si="268"/>
        <v>0</v>
      </c>
      <c r="AE298" s="223"/>
      <c r="AG298" s="415">
        <v>9</v>
      </c>
      <c r="AH298" s="228" t="s">
        <v>50</v>
      </c>
      <c r="AI298" s="492"/>
      <c r="AJ298" s="492"/>
      <c r="AK298" s="492"/>
      <c r="AL298" s="492"/>
      <c r="AM298" s="492"/>
      <c r="AN298" s="492"/>
      <c r="AO298" s="492"/>
      <c r="AP298" s="305">
        <f t="shared" si="269"/>
        <v>0</v>
      </c>
      <c r="AQ298" s="234">
        <v>0</v>
      </c>
      <c r="AR298" s="234">
        <v>0</v>
      </c>
      <c r="AS298" s="234">
        <v>0</v>
      </c>
      <c r="AT298" s="277">
        <f t="shared" si="270"/>
        <v>0</v>
      </c>
      <c r="AU298" s="278">
        <f t="shared" si="271"/>
        <v>0</v>
      </c>
    </row>
    <row r="299" spans="1:134" x14ac:dyDescent="0.35">
      <c r="A299" s="229">
        <v>10</v>
      </c>
      <c r="B299" s="313" t="s">
        <v>205</v>
      </c>
      <c r="C299" s="623"/>
      <c r="D299" s="623"/>
      <c r="E299" s="623"/>
      <c r="F299" s="623"/>
      <c r="G299" s="623"/>
      <c r="H299" s="623"/>
      <c r="I299" s="623"/>
      <c r="J299" s="234">
        <v>0</v>
      </c>
      <c r="K299" s="234">
        <v>0</v>
      </c>
      <c r="L299" s="234">
        <v>0</v>
      </c>
      <c r="M299" s="236">
        <f t="shared" si="253"/>
        <v>0</v>
      </c>
      <c r="N299" s="223"/>
      <c r="P299" s="229">
        <v>10</v>
      </c>
      <c r="Q299" s="313" t="s">
        <v>205</v>
      </c>
      <c r="R299" s="623"/>
      <c r="S299" s="623"/>
      <c r="T299" s="623"/>
      <c r="U299" s="623"/>
      <c r="V299" s="623"/>
      <c r="W299" s="623"/>
      <c r="X299" s="623"/>
      <c r="Y299" s="164">
        <f t="shared" si="266"/>
        <v>0</v>
      </c>
      <c r="Z299" s="234">
        <v>0</v>
      </c>
      <c r="AA299" s="234">
        <v>0</v>
      </c>
      <c r="AB299" s="234">
        <v>0</v>
      </c>
      <c r="AC299" s="295">
        <f t="shared" si="267"/>
        <v>0</v>
      </c>
      <c r="AD299" s="296">
        <f t="shared" si="268"/>
        <v>0</v>
      </c>
      <c r="AE299" s="223"/>
      <c r="AG299" s="229">
        <v>10</v>
      </c>
      <c r="AH299" s="313" t="s">
        <v>205</v>
      </c>
      <c r="AI299" s="623"/>
      <c r="AJ299" s="623"/>
      <c r="AK299" s="623"/>
      <c r="AL299" s="623"/>
      <c r="AM299" s="623"/>
      <c r="AN299" s="623"/>
      <c r="AO299" s="623"/>
      <c r="AP299" s="305">
        <f t="shared" si="269"/>
        <v>0</v>
      </c>
      <c r="AQ299" s="234">
        <v>0</v>
      </c>
      <c r="AR299" s="234">
        <v>0</v>
      </c>
      <c r="AS299" s="234">
        <v>0</v>
      </c>
      <c r="AT299" s="277">
        <f t="shared" si="270"/>
        <v>0</v>
      </c>
      <c r="AU299" s="278">
        <f t="shared" si="271"/>
        <v>0</v>
      </c>
    </row>
    <row r="300" spans="1:134" x14ac:dyDescent="0.35">
      <c r="A300" s="229">
        <v>11</v>
      </c>
      <c r="B300" s="313" t="s">
        <v>205</v>
      </c>
      <c r="C300" s="623"/>
      <c r="D300" s="623"/>
      <c r="E300" s="623"/>
      <c r="F300" s="623"/>
      <c r="G300" s="623"/>
      <c r="H300" s="623"/>
      <c r="I300" s="623"/>
      <c r="J300" s="234">
        <v>0</v>
      </c>
      <c r="K300" s="234">
        <v>0</v>
      </c>
      <c r="L300" s="234">
        <v>0</v>
      </c>
      <c r="M300" s="236">
        <f>SUM(J300:L300)</f>
        <v>0</v>
      </c>
      <c r="N300" s="223"/>
      <c r="P300" s="229">
        <v>11</v>
      </c>
      <c r="Q300" s="313" t="s">
        <v>205</v>
      </c>
      <c r="R300" s="623"/>
      <c r="S300" s="623"/>
      <c r="T300" s="623"/>
      <c r="U300" s="623"/>
      <c r="V300" s="623"/>
      <c r="W300" s="623"/>
      <c r="X300" s="623"/>
      <c r="Y300" s="164">
        <f t="shared" si="266"/>
        <v>0</v>
      </c>
      <c r="Z300" s="234">
        <v>0</v>
      </c>
      <c r="AA300" s="234">
        <v>0</v>
      </c>
      <c r="AB300" s="234">
        <v>0</v>
      </c>
      <c r="AC300" s="295">
        <f>SUM(Z300:AB300)</f>
        <v>0</v>
      </c>
      <c r="AD300" s="296">
        <f t="shared" si="268"/>
        <v>0</v>
      </c>
      <c r="AE300" s="223"/>
      <c r="AG300" s="229">
        <v>11</v>
      </c>
      <c r="AH300" s="313" t="s">
        <v>205</v>
      </c>
      <c r="AI300" s="623"/>
      <c r="AJ300" s="623"/>
      <c r="AK300" s="623"/>
      <c r="AL300" s="623"/>
      <c r="AM300" s="623"/>
      <c r="AN300" s="623"/>
      <c r="AO300" s="623"/>
      <c r="AP300" s="305">
        <f t="shared" si="269"/>
        <v>0</v>
      </c>
      <c r="AQ300" s="234">
        <v>0</v>
      </c>
      <c r="AR300" s="234">
        <v>0</v>
      </c>
      <c r="AS300" s="234">
        <v>0</v>
      </c>
      <c r="AT300" s="277">
        <f>SUM(AQ300:AS300)</f>
        <v>0</v>
      </c>
      <c r="AU300" s="278">
        <f>IF($S$313&lt;&gt;0, AC300+AP300-AT300, M300+AP300-AT300)</f>
        <v>0</v>
      </c>
    </row>
    <row r="301" spans="1:134" ht="16" thickBot="1" x14ac:dyDescent="0.4">
      <c r="A301" s="578" t="s">
        <v>36</v>
      </c>
      <c r="B301" s="579"/>
      <c r="C301" s="579"/>
      <c r="D301" s="579"/>
      <c r="E301" s="579"/>
      <c r="F301" s="579"/>
      <c r="G301" s="579"/>
      <c r="H301" s="579"/>
      <c r="I301" s="579"/>
      <c r="J301" s="250">
        <f>SUM(J290:J300)</f>
        <v>0</v>
      </c>
      <c r="K301" s="250">
        <f t="shared" ref="K301:L301" si="272">SUM(K290:K300)</f>
        <v>0</v>
      </c>
      <c r="L301" s="250">
        <f t="shared" si="272"/>
        <v>0</v>
      </c>
      <c r="M301" s="237">
        <f>SUM(J301:L301)</f>
        <v>0</v>
      </c>
      <c r="N301" s="223"/>
      <c r="P301" s="578" t="s">
        <v>36</v>
      </c>
      <c r="Q301" s="579"/>
      <c r="R301" s="579"/>
      <c r="S301" s="579"/>
      <c r="T301" s="579"/>
      <c r="U301" s="579"/>
      <c r="V301" s="579"/>
      <c r="W301" s="579"/>
      <c r="X301" s="579"/>
      <c r="Y301" s="200">
        <f t="shared" si="266"/>
        <v>0</v>
      </c>
      <c r="Z301" s="293">
        <f>SUM(Z290:Z300)</f>
        <v>0</v>
      </c>
      <c r="AA301" s="293">
        <f t="shared" ref="AA301" si="273">SUM(AA290:AA300)</f>
        <v>0</v>
      </c>
      <c r="AB301" s="293">
        <f>SUM(AB290:AB300)</f>
        <v>0</v>
      </c>
      <c r="AC301" s="293">
        <f t="shared" ref="AC301:AD301" si="274">SUM(AC290:AC300)</f>
        <v>0</v>
      </c>
      <c r="AD301" s="294">
        <f t="shared" si="274"/>
        <v>0</v>
      </c>
      <c r="AE301" s="223"/>
      <c r="AG301" s="578" t="s">
        <v>36</v>
      </c>
      <c r="AH301" s="579"/>
      <c r="AI301" s="579"/>
      <c r="AJ301" s="579"/>
      <c r="AK301" s="579"/>
      <c r="AL301" s="579"/>
      <c r="AM301" s="579"/>
      <c r="AN301" s="579"/>
      <c r="AO301" s="579"/>
      <c r="AP301" s="306">
        <f t="shared" si="269"/>
        <v>0</v>
      </c>
      <c r="AQ301" s="275">
        <f>SUM(AQ290:AQ300)</f>
        <v>0</v>
      </c>
      <c r="AR301" s="275">
        <f t="shared" ref="AR301:AT301" si="275">SUM(AR290:AR300)</f>
        <v>0</v>
      </c>
      <c r="AS301" s="275">
        <f t="shared" si="275"/>
        <v>0</v>
      </c>
      <c r="AT301" s="275">
        <f t="shared" si="275"/>
        <v>0</v>
      </c>
      <c r="AU301" s="276">
        <f t="shared" si="271"/>
        <v>0</v>
      </c>
    </row>
    <row r="302" spans="1:134" s="358" customFormat="1" ht="3.75" customHeight="1" x14ac:dyDescent="0.35">
      <c r="B302" s="281"/>
      <c r="C302" s="284"/>
      <c r="D302" s="284"/>
      <c r="E302" s="284"/>
      <c r="F302" s="284"/>
      <c r="G302" s="284"/>
      <c r="H302" s="284"/>
      <c r="I302" s="284"/>
      <c r="J302" s="283"/>
      <c r="K302" s="283"/>
      <c r="L302" s="283"/>
      <c r="M302" s="246"/>
      <c r="N302" s="223"/>
      <c r="Q302" s="281"/>
      <c r="R302" s="284"/>
      <c r="S302" s="284"/>
      <c r="T302" s="284"/>
      <c r="U302" s="284"/>
      <c r="V302" s="284"/>
      <c r="W302" s="284"/>
      <c r="X302" s="284"/>
      <c r="Y302" s="304"/>
      <c r="Z302" s="283"/>
      <c r="AA302" s="283"/>
      <c r="AB302" s="283"/>
      <c r="AC302" s="246"/>
      <c r="AD302" s="246"/>
      <c r="AE302" s="223"/>
      <c r="AH302" s="281"/>
      <c r="AI302" s="284"/>
      <c r="AJ302" s="284"/>
      <c r="AK302" s="284"/>
      <c r="AL302" s="284"/>
      <c r="AM302" s="284"/>
      <c r="AN302" s="284"/>
      <c r="AO302" s="284"/>
      <c r="AP302" s="304"/>
      <c r="AQ302" s="283"/>
      <c r="AR302" s="283"/>
      <c r="AS302" s="283"/>
      <c r="AT302" s="246"/>
      <c r="AU302" s="246"/>
      <c r="AW302" s="357"/>
      <c r="AX302" s="357"/>
      <c r="AY302" s="357"/>
      <c r="AZ302" s="357"/>
      <c r="BA302" s="357"/>
      <c r="BB302" s="357"/>
      <c r="BC302" s="357"/>
      <c r="BD302" s="357"/>
      <c r="BE302" s="357"/>
      <c r="BF302" s="357"/>
      <c r="BG302" s="357"/>
      <c r="BH302" s="357"/>
      <c r="BI302" s="357"/>
      <c r="BJ302" s="357"/>
      <c r="BK302" s="357"/>
      <c r="BL302" s="357"/>
      <c r="BM302" s="357"/>
      <c r="BN302" s="357"/>
      <c r="BO302" s="357"/>
      <c r="BP302" s="357"/>
      <c r="BQ302" s="357"/>
      <c r="BR302" s="357"/>
      <c r="BS302" s="357"/>
      <c r="BT302" s="357"/>
      <c r="BU302" s="357"/>
      <c r="BV302" s="357"/>
      <c r="BW302" s="357"/>
      <c r="BX302" s="357"/>
      <c r="BY302" s="357"/>
      <c r="BZ302" s="357"/>
      <c r="CA302" s="357"/>
      <c r="CB302" s="357"/>
      <c r="CC302" s="357"/>
      <c r="CD302" s="357"/>
      <c r="CE302" s="357"/>
      <c r="CF302" s="357"/>
      <c r="CG302" s="357"/>
      <c r="CH302" s="357"/>
      <c r="CI302" s="357"/>
      <c r="CJ302" s="357"/>
      <c r="CK302" s="357"/>
      <c r="CL302" s="357"/>
      <c r="CM302" s="357"/>
      <c r="CN302" s="357"/>
      <c r="CO302" s="357"/>
      <c r="CP302" s="357"/>
      <c r="CQ302" s="357"/>
      <c r="CR302" s="357"/>
      <c r="CS302" s="357"/>
      <c r="CT302" s="357"/>
      <c r="CU302" s="357"/>
      <c r="CV302" s="357"/>
      <c r="CW302" s="357"/>
      <c r="CX302" s="357"/>
      <c r="CY302" s="357"/>
      <c r="CZ302" s="357"/>
      <c r="DA302" s="357"/>
      <c r="DB302" s="357"/>
      <c r="DC302" s="357"/>
      <c r="DD302" s="357"/>
      <c r="DE302" s="357"/>
      <c r="DF302" s="357"/>
      <c r="DG302" s="357"/>
      <c r="DH302" s="357"/>
      <c r="DI302" s="357"/>
      <c r="DJ302" s="357"/>
      <c r="DK302" s="357"/>
      <c r="DL302" s="357"/>
      <c r="DM302" s="357"/>
      <c r="DN302" s="357"/>
      <c r="DO302" s="357"/>
      <c r="DP302" s="357"/>
      <c r="DQ302" s="357"/>
      <c r="DR302" s="357"/>
      <c r="DS302" s="357"/>
      <c r="DT302" s="357"/>
      <c r="DU302" s="357"/>
      <c r="DV302" s="357"/>
      <c r="DW302" s="357"/>
      <c r="DX302" s="357"/>
      <c r="DY302" s="357"/>
      <c r="DZ302" s="357"/>
      <c r="EA302" s="357"/>
      <c r="EB302" s="357"/>
      <c r="EC302" s="357"/>
      <c r="ED302" s="357"/>
    </row>
    <row r="303" spans="1:134" ht="3.75" customHeight="1" thickBot="1" x14ac:dyDescent="0.4">
      <c r="A303" s="242"/>
      <c r="B303" s="242"/>
      <c r="C303" s="242"/>
      <c r="D303" s="242"/>
      <c r="E303" s="242"/>
      <c r="F303" s="242"/>
      <c r="G303" s="242"/>
      <c r="H303" s="242"/>
      <c r="I303" s="413"/>
      <c r="J303" s="246"/>
      <c r="K303" s="246"/>
      <c r="L303" s="246"/>
      <c r="M303" s="246"/>
      <c r="N303" s="223"/>
      <c r="P303" s="242"/>
      <c r="Q303" s="242"/>
      <c r="R303" s="242"/>
      <c r="S303" s="242"/>
      <c r="T303" s="242"/>
      <c r="U303" s="242"/>
      <c r="V303" s="242"/>
      <c r="W303" s="242"/>
      <c r="X303" s="413"/>
      <c r="Y303" s="246"/>
      <c r="Z303" s="246"/>
      <c r="AA303" s="246"/>
      <c r="AB303" s="246"/>
      <c r="AC303" s="246"/>
      <c r="AD303" s="246"/>
      <c r="AE303" s="223"/>
      <c r="AG303" s="242"/>
      <c r="AH303" s="242"/>
      <c r="AI303" s="242"/>
      <c r="AJ303" s="242"/>
      <c r="AK303" s="242"/>
      <c r="AL303" s="242"/>
      <c r="AM303" s="242"/>
      <c r="AN303" s="242"/>
      <c r="AO303" s="413"/>
      <c r="AP303" s="246"/>
      <c r="AQ303" s="246"/>
      <c r="AR303" s="246"/>
      <c r="AS303" s="246"/>
      <c r="AT303" s="246"/>
      <c r="AU303" s="246"/>
    </row>
    <row r="304" spans="1:134" x14ac:dyDescent="0.35">
      <c r="A304" s="544" t="s">
        <v>189</v>
      </c>
      <c r="B304" s="545"/>
      <c r="C304" s="545"/>
      <c r="D304" s="545"/>
      <c r="E304" s="545"/>
      <c r="F304" s="545"/>
      <c r="G304" s="545"/>
      <c r="H304" s="545"/>
      <c r="I304" s="545"/>
      <c r="J304" s="244">
        <f>SUM(J301, J287, J281, H274)</f>
        <v>0</v>
      </c>
      <c r="K304" s="244">
        <f>SUM( K301, K287, K281, K274)</f>
        <v>0</v>
      </c>
      <c r="L304" s="244">
        <f>SUM( L301, L287, L281, L274)</f>
        <v>0</v>
      </c>
      <c r="M304" s="245">
        <f>SUM(J304:L304)</f>
        <v>0</v>
      </c>
      <c r="N304" s="223"/>
      <c r="P304" s="544" t="s">
        <v>182</v>
      </c>
      <c r="Q304" s="545"/>
      <c r="R304" s="545"/>
      <c r="S304" s="545"/>
      <c r="T304" s="545"/>
      <c r="U304" s="545"/>
      <c r="V304" s="545"/>
      <c r="W304" s="545"/>
      <c r="X304" s="545"/>
      <c r="Y304" s="199">
        <f t="shared" ref="Y304:Y305" si="276">AU224</f>
        <v>0</v>
      </c>
      <c r="Z304" s="300">
        <f>SUM(Z301, Z287, Z281, X274)</f>
        <v>0</v>
      </c>
      <c r="AA304" s="300">
        <f>SUM(AA301, AA287, AA281, AA274)</f>
        <v>0</v>
      </c>
      <c r="AB304" s="300">
        <f>SUM(AB301, AB287, AB281, AB274, )</f>
        <v>0</v>
      </c>
      <c r="AC304" s="300">
        <f t="shared" ref="AC304" si="277">SUM(Z304:AB304)</f>
        <v>0</v>
      </c>
      <c r="AD304" s="301">
        <f>M304-AC304</f>
        <v>0</v>
      </c>
      <c r="AE304" s="246"/>
      <c r="AG304" s="544" t="s">
        <v>182</v>
      </c>
      <c r="AH304" s="545"/>
      <c r="AI304" s="545"/>
      <c r="AJ304" s="545"/>
      <c r="AK304" s="545"/>
      <c r="AL304" s="545"/>
      <c r="AM304" s="545"/>
      <c r="AN304" s="545"/>
      <c r="AO304" s="545"/>
      <c r="AP304" s="205">
        <f t="shared" ref="AP304:AP305" si="278">AU224</f>
        <v>0</v>
      </c>
      <c r="AQ304" s="286">
        <f>SUM( AQ301, AQ287, AQ281, AO274)</f>
        <v>0</v>
      </c>
      <c r="AR304" s="286">
        <f>SUM( AR301, AR287, AR281, AR274)</f>
        <v>0</v>
      </c>
      <c r="AS304" s="286">
        <f>SUM( AS301, AS287, AS281, AS274, )</f>
        <v>0</v>
      </c>
      <c r="AT304" s="286">
        <f t="shared" ref="AT304" si="279">SUM(AQ304:AS304)</f>
        <v>0</v>
      </c>
      <c r="AU304" s="287">
        <f>IF($S$313&lt;&gt;0, AC304+AP304-AT304, M304+AP304-AT304)</f>
        <v>0</v>
      </c>
      <c r="AV304" s="246"/>
    </row>
    <row r="305" spans="1:134" ht="16" thickBot="1" x14ac:dyDescent="0.4">
      <c r="A305" s="540" t="s">
        <v>183</v>
      </c>
      <c r="B305" s="541"/>
      <c r="C305" s="541"/>
      <c r="D305" s="541"/>
      <c r="E305" s="541"/>
      <c r="F305" s="541"/>
      <c r="G305" s="541"/>
      <c r="H305" s="541"/>
      <c r="I305" s="541"/>
      <c r="J305" s="593">
        <f>SUM(K301, L301, K287, L287, K281, L281, K274, L274)</f>
        <v>0</v>
      </c>
      <c r="K305" s="593"/>
      <c r="L305" s="593"/>
      <c r="M305" s="594"/>
      <c r="N305" s="223"/>
      <c r="P305" s="540" t="s">
        <v>183</v>
      </c>
      <c r="Q305" s="541"/>
      <c r="R305" s="541"/>
      <c r="S305" s="541"/>
      <c r="T305" s="541"/>
      <c r="U305" s="541"/>
      <c r="V305" s="541"/>
      <c r="W305" s="541"/>
      <c r="X305" s="541"/>
      <c r="Y305" s="200">
        <f t="shared" si="276"/>
        <v>0</v>
      </c>
      <c r="Z305" s="588">
        <f>SUM(AA301, AB301, AA287, AB287, AA281, AB281, AA274, AB274)</f>
        <v>0</v>
      </c>
      <c r="AA305" s="588"/>
      <c r="AB305" s="588"/>
      <c r="AC305" s="588"/>
      <c r="AD305" s="330">
        <f>M305-Z305</f>
        <v>0</v>
      </c>
      <c r="AE305" s="223"/>
      <c r="AG305" s="540" t="s">
        <v>183</v>
      </c>
      <c r="AH305" s="541"/>
      <c r="AI305" s="541"/>
      <c r="AJ305" s="541"/>
      <c r="AK305" s="541"/>
      <c r="AL305" s="541"/>
      <c r="AM305" s="541"/>
      <c r="AN305" s="541"/>
      <c r="AO305" s="541"/>
      <c r="AP305" s="306">
        <f t="shared" si="278"/>
        <v>0</v>
      </c>
      <c r="AQ305" s="539">
        <f>SUM(AR301, AS301, AR287, AS287, AR281, AS281, AR274, AS274)</f>
        <v>0</v>
      </c>
      <c r="AR305" s="539"/>
      <c r="AS305" s="539"/>
      <c r="AT305" s="539"/>
      <c r="AU305" s="276">
        <f>IF($S$313&lt;&gt;0, AC305+AP305-AQ305, M305+AP305-AQ305)</f>
        <v>0</v>
      </c>
    </row>
    <row r="306" spans="1:134" s="224" customFormat="1" ht="16" thickBot="1" x14ac:dyDescent="0.4">
      <c r="A306" s="358"/>
      <c r="B306" s="413"/>
      <c r="C306" s="413"/>
      <c r="D306" s="413"/>
      <c r="E306" s="413"/>
      <c r="F306" s="413"/>
      <c r="G306" s="413"/>
      <c r="H306" s="413"/>
      <c r="I306" s="413"/>
      <c r="J306" s="258"/>
      <c r="K306" s="258"/>
      <c r="L306" s="258"/>
      <c r="M306" s="358"/>
      <c r="N306" s="223"/>
      <c r="O306" s="357"/>
      <c r="P306" s="358"/>
      <c r="Q306" s="413"/>
      <c r="R306" s="413"/>
      <c r="S306" s="413"/>
      <c r="T306" s="413"/>
      <c r="U306" s="413"/>
      <c r="V306" s="413"/>
      <c r="W306" s="413"/>
      <c r="X306" s="413"/>
      <c r="Y306" s="258"/>
      <c r="Z306" s="258"/>
      <c r="AA306" s="258"/>
      <c r="AB306" s="358"/>
      <c r="AC306" s="358"/>
      <c r="AD306" s="358"/>
      <c r="AE306" s="223"/>
      <c r="AF306" s="357"/>
      <c r="AG306" s="358"/>
      <c r="AH306" s="413"/>
      <c r="AI306" s="413"/>
      <c r="AJ306" s="413"/>
      <c r="AK306" s="413"/>
      <c r="AL306" s="413"/>
      <c r="AM306" s="413"/>
      <c r="AN306" s="413"/>
      <c r="AO306" s="413"/>
      <c r="AP306" s="258"/>
      <c r="AQ306" s="258"/>
      <c r="AR306" s="258"/>
      <c r="AS306" s="358"/>
      <c r="AT306" s="358"/>
      <c r="AU306" s="358"/>
      <c r="AV306" s="357"/>
      <c r="AW306" s="357"/>
      <c r="AX306" s="357"/>
      <c r="AY306" s="357"/>
      <c r="AZ306" s="357"/>
      <c r="BA306" s="357"/>
      <c r="BB306" s="357"/>
      <c r="BC306" s="357"/>
      <c r="BD306" s="357"/>
      <c r="BE306" s="357"/>
      <c r="BF306" s="357"/>
      <c r="BG306" s="357"/>
      <c r="BH306" s="357"/>
      <c r="BI306" s="357"/>
      <c r="BJ306" s="357"/>
      <c r="BK306" s="357"/>
      <c r="BL306" s="357"/>
      <c r="BM306" s="357"/>
      <c r="BN306" s="357"/>
      <c r="BO306" s="357"/>
      <c r="BP306" s="357"/>
      <c r="BQ306" s="357"/>
      <c r="BR306" s="357"/>
      <c r="BS306" s="357"/>
      <c r="BT306" s="357"/>
      <c r="BU306" s="357"/>
      <c r="BV306" s="357"/>
      <c r="BW306" s="357"/>
      <c r="BX306" s="357"/>
      <c r="BY306" s="357"/>
      <c r="BZ306" s="357"/>
      <c r="CA306" s="357"/>
      <c r="CB306" s="357"/>
      <c r="CC306" s="357"/>
      <c r="CD306" s="357"/>
      <c r="CE306" s="357"/>
      <c r="CF306" s="357"/>
      <c r="CG306" s="357"/>
      <c r="CH306" s="357"/>
      <c r="CI306" s="357"/>
      <c r="CJ306" s="357"/>
      <c r="CK306" s="357"/>
      <c r="CL306" s="357"/>
      <c r="CM306" s="357"/>
      <c r="CN306" s="357"/>
      <c r="CO306" s="357"/>
      <c r="CP306" s="357"/>
      <c r="CQ306" s="357"/>
      <c r="CR306" s="357"/>
      <c r="CS306" s="357"/>
      <c r="CT306" s="357"/>
      <c r="CU306" s="357"/>
      <c r="CV306" s="357"/>
      <c r="CW306" s="357"/>
      <c r="CX306" s="357"/>
      <c r="CY306" s="357"/>
      <c r="CZ306" s="357"/>
      <c r="DA306" s="357"/>
      <c r="DB306" s="357"/>
      <c r="DC306" s="357"/>
      <c r="DD306" s="357"/>
      <c r="DE306" s="357"/>
      <c r="DF306" s="357"/>
      <c r="DG306" s="357"/>
      <c r="DH306" s="357"/>
      <c r="DI306" s="357"/>
      <c r="DJ306" s="357"/>
      <c r="DK306" s="357"/>
      <c r="DL306" s="357"/>
      <c r="DM306" s="357"/>
      <c r="DN306" s="357"/>
      <c r="DO306" s="357"/>
      <c r="DP306" s="357"/>
      <c r="DQ306" s="357"/>
      <c r="DR306" s="357"/>
      <c r="DS306" s="357"/>
      <c r="DT306" s="357"/>
      <c r="DU306" s="357"/>
      <c r="DV306" s="357"/>
      <c r="DW306" s="357"/>
      <c r="DX306" s="357"/>
      <c r="DY306" s="357"/>
      <c r="DZ306" s="357"/>
      <c r="EA306" s="357"/>
      <c r="EB306" s="357"/>
      <c r="EC306" s="357"/>
      <c r="ED306" s="357"/>
    </row>
    <row r="307" spans="1:134" s="242" customFormat="1" x14ac:dyDescent="0.35">
      <c r="A307" s="502" t="s">
        <v>100</v>
      </c>
      <c r="B307" s="503"/>
      <c r="C307" s="503"/>
      <c r="D307" s="503"/>
      <c r="E307" s="503"/>
      <c r="F307" s="503"/>
      <c r="G307" s="503"/>
      <c r="H307" s="503"/>
      <c r="I307" s="503"/>
      <c r="J307" s="425" t="s">
        <v>17</v>
      </c>
      <c r="K307" s="542" t="s">
        <v>4</v>
      </c>
      <c r="L307" s="542"/>
      <c r="M307" s="418" t="s">
        <v>49</v>
      </c>
      <c r="N307" s="261"/>
      <c r="P307" s="502" t="s">
        <v>100</v>
      </c>
      <c r="Q307" s="503"/>
      <c r="R307" s="503"/>
      <c r="S307" s="503"/>
      <c r="T307" s="503"/>
      <c r="U307" s="503"/>
      <c r="V307" s="503"/>
      <c r="W307" s="503"/>
      <c r="X307" s="503"/>
      <c r="Y307" s="414" t="s">
        <v>260</v>
      </c>
      <c r="Z307" s="425" t="s">
        <v>77</v>
      </c>
      <c r="AA307" s="542" t="s">
        <v>4</v>
      </c>
      <c r="AB307" s="542"/>
      <c r="AC307" s="414" t="s">
        <v>18</v>
      </c>
      <c r="AD307" s="268" t="s">
        <v>114</v>
      </c>
      <c r="AE307" s="261"/>
      <c r="AG307" s="502" t="s">
        <v>100</v>
      </c>
      <c r="AH307" s="503"/>
      <c r="AI307" s="503"/>
      <c r="AJ307" s="503"/>
      <c r="AK307" s="503"/>
      <c r="AL307" s="503"/>
      <c r="AM307" s="503"/>
      <c r="AN307" s="503"/>
      <c r="AO307" s="503"/>
      <c r="AP307" s="414" t="s">
        <v>260</v>
      </c>
      <c r="AQ307" s="425" t="s">
        <v>212</v>
      </c>
      <c r="AR307" s="542" t="s">
        <v>4</v>
      </c>
      <c r="AS307" s="542"/>
      <c r="AT307" s="414" t="s">
        <v>214</v>
      </c>
      <c r="AU307" s="268" t="s">
        <v>263</v>
      </c>
      <c r="AW307" s="357"/>
      <c r="AX307" s="357"/>
      <c r="AY307" s="357"/>
      <c r="AZ307" s="357"/>
      <c r="BA307" s="357"/>
      <c r="BB307" s="357"/>
      <c r="BC307" s="357"/>
      <c r="BD307" s="357"/>
      <c r="BE307" s="357"/>
      <c r="BF307" s="357"/>
      <c r="BG307" s="357"/>
      <c r="BH307" s="357"/>
      <c r="BI307" s="357"/>
      <c r="BJ307" s="357"/>
      <c r="BK307" s="357"/>
      <c r="BL307" s="357"/>
      <c r="BM307" s="357"/>
      <c r="BN307" s="357"/>
      <c r="BO307" s="357"/>
      <c r="BP307" s="357"/>
      <c r="BQ307" s="357"/>
      <c r="BR307" s="357"/>
      <c r="BS307" s="357"/>
      <c r="BT307" s="357"/>
      <c r="BU307" s="357"/>
      <c r="BV307" s="357"/>
      <c r="BW307" s="357"/>
      <c r="BX307" s="357"/>
      <c r="BY307" s="357"/>
      <c r="BZ307" s="357"/>
      <c r="CA307" s="357"/>
      <c r="CB307" s="357"/>
      <c r="CC307" s="357"/>
      <c r="CD307" s="357"/>
      <c r="CE307" s="357"/>
      <c r="CF307" s="357"/>
      <c r="CG307" s="357"/>
      <c r="CH307" s="357"/>
      <c r="CI307" s="357"/>
      <c r="CJ307" s="357"/>
      <c r="CK307" s="357"/>
      <c r="CL307" s="357"/>
      <c r="CM307" s="357"/>
      <c r="CN307" s="357"/>
      <c r="CO307" s="357"/>
      <c r="CP307" s="357"/>
      <c r="CQ307" s="357"/>
      <c r="CR307" s="357"/>
      <c r="CS307" s="357"/>
      <c r="CT307" s="357"/>
      <c r="CU307" s="357"/>
      <c r="CV307" s="357"/>
      <c r="CW307" s="357"/>
      <c r="CX307" s="357"/>
      <c r="CY307" s="357"/>
      <c r="CZ307" s="357"/>
      <c r="DA307" s="357"/>
      <c r="DB307" s="357"/>
      <c r="DC307" s="357"/>
      <c r="DD307" s="357"/>
      <c r="DE307" s="357"/>
      <c r="DF307" s="357"/>
      <c r="DG307" s="357"/>
      <c r="DH307" s="357"/>
      <c r="DI307" s="357"/>
      <c r="DJ307" s="357"/>
      <c r="DK307" s="357"/>
      <c r="DL307" s="357"/>
      <c r="DM307" s="357"/>
      <c r="DN307" s="357"/>
      <c r="DO307" s="357"/>
      <c r="DP307" s="357"/>
      <c r="DQ307" s="357"/>
      <c r="DR307" s="357"/>
      <c r="DS307" s="357"/>
      <c r="DT307" s="357"/>
      <c r="DU307" s="357"/>
      <c r="DV307" s="357"/>
      <c r="DW307" s="357"/>
      <c r="DX307" s="357"/>
      <c r="DY307" s="357"/>
      <c r="DZ307" s="357"/>
      <c r="EA307" s="357"/>
      <c r="EB307" s="357"/>
      <c r="EC307" s="357"/>
      <c r="ED307" s="357"/>
    </row>
    <row r="308" spans="1:134" ht="16" thickBot="1" x14ac:dyDescent="0.4">
      <c r="A308" s="540" t="s">
        <v>37</v>
      </c>
      <c r="B308" s="541"/>
      <c r="C308" s="541"/>
      <c r="D308" s="541"/>
      <c r="E308" s="541"/>
      <c r="F308" s="541"/>
      <c r="G308" s="541"/>
      <c r="H308" s="541"/>
      <c r="I308" s="541"/>
      <c r="J308" s="243">
        <f>(SUM(J301, J287, J281, H274))*'Cumulative Budget'!$G$36</f>
        <v>0</v>
      </c>
      <c r="K308" s="593">
        <f>(SUM(K301, L301, K287, L287, K281, L281, K274, L274))*'Cumulative Budget'!$G$36</f>
        <v>0</v>
      </c>
      <c r="L308" s="593"/>
      <c r="M308" s="237">
        <f t="shared" ref="M308" si="280">SUM(J308:L308)</f>
        <v>0</v>
      </c>
      <c r="N308" s="223"/>
      <c r="P308" s="540" t="s">
        <v>37</v>
      </c>
      <c r="Q308" s="541"/>
      <c r="R308" s="541"/>
      <c r="S308" s="541"/>
      <c r="T308" s="541"/>
      <c r="U308" s="541"/>
      <c r="V308" s="541"/>
      <c r="W308" s="541"/>
      <c r="X308" s="541"/>
      <c r="Y308" s="200">
        <f t="shared" ref="Y308" si="281">AU228</f>
        <v>0</v>
      </c>
      <c r="Z308" s="302">
        <f>(SUM(Z301, Z287, Z281, X274))*'Cumulative Budget'!$G$36</f>
        <v>0</v>
      </c>
      <c r="AA308" s="588">
        <f>(SUM(AA301, AB301, AA287, AB287, AA281, AB281, AA274, AB274))*'Cumulative Budget'!$G$36</f>
        <v>0</v>
      </c>
      <c r="AB308" s="588"/>
      <c r="AC308" s="293">
        <f t="shared" ref="AC308" si="282">SUM(Z308:AB308)</f>
        <v>0</v>
      </c>
      <c r="AD308" s="294">
        <f t="shared" ref="AD308" si="283">M308-AC308</f>
        <v>0</v>
      </c>
      <c r="AE308" s="223"/>
      <c r="AG308" s="540" t="s">
        <v>37</v>
      </c>
      <c r="AH308" s="541"/>
      <c r="AI308" s="541"/>
      <c r="AJ308" s="541"/>
      <c r="AK308" s="541"/>
      <c r="AL308" s="541"/>
      <c r="AM308" s="541"/>
      <c r="AN308" s="541"/>
      <c r="AO308" s="541"/>
      <c r="AP308" s="306">
        <f t="shared" ref="AP308:AP310" si="284">AU228</f>
        <v>0</v>
      </c>
      <c r="AQ308" s="443">
        <v>0</v>
      </c>
      <c r="AR308" s="563">
        <v>0</v>
      </c>
      <c r="AS308" s="563"/>
      <c r="AT308" s="275">
        <f>SUM(AQ308:AS308)</f>
        <v>0</v>
      </c>
      <c r="AU308" s="276">
        <f>IF($S$313&lt;&gt;0, AC308+AP308-AT308, M308+AP308-AT308)</f>
        <v>0</v>
      </c>
    </row>
    <row r="309" spans="1:134" s="358" customFormat="1" ht="16" thickBot="1" x14ac:dyDescent="0.4">
      <c r="A309" s="359" t="s">
        <v>99</v>
      </c>
      <c r="B309" s="359"/>
      <c r="J309" s="233"/>
      <c r="K309" s="233"/>
      <c r="L309" s="233"/>
      <c r="M309" s="233"/>
      <c r="N309" s="223"/>
      <c r="O309" s="357"/>
      <c r="P309" s="359" t="s">
        <v>99</v>
      </c>
      <c r="Q309" s="359"/>
      <c r="Z309" s="233"/>
      <c r="AA309" s="233"/>
      <c r="AB309" s="233"/>
      <c r="AC309" s="233"/>
      <c r="AD309" s="233"/>
      <c r="AE309" s="223"/>
      <c r="AG309" s="359" t="s">
        <v>99</v>
      </c>
      <c r="AH309" s="359"/>
      <c r="AQ309" s="233"/>
      <c r="AR309" s="233"/>
      <c r="AS309" s="233"/>
      <c r="AT309" s="233"/>
      <c r="AU309" s="233"/>
      <c r="AV309" s="357"/>
      <c r="AW309" s="357"/>
      <c r="AX309" s="357"/>
      <c r="AY309" s="357"/>
      <c r="AZ309" s="357"/>
      <c r="BA309" s="357"/>
      <c r="BB309" s="357"/>
      <c r="BC309" s="357"/>
      <c r="BD309" s="357"/>
      <c r="BE309" s="357"/>
      <c r="BF309" s="357"/>
      <c r="BG309" s="357"/>
      <c r="BH309" s="357"/>
      <c r="BI309" s="357"/>
      <c r="BJ309" s="357"/>
      <c r="BK309" s="357"/>
      <c r="BL309" s="357"/>
      <c r="BM309" s="357"/>
      <c r="BN309" s="357"/>
      <c r="BO309" s="357"/>
      <c r="BP309" s="357"/>
      <c r="BQ309" s="357"/>
      <c r="BR309" s="357"/>
      <c r="BS309" s="357"/>
      <c r="BT309" s="357"/>
      <c r="BU309" s="357"/>
      <c r="BV309" s="357"/>
      <c r="BW309" s="357"/>
      <c r="BX309" s="357"/>
      <c r="BY309" s="357"/>
      <c r="BZ309" s="357"/>
      <c r="CA309" s="357"/>
      <c r="CB309" s="357"/>
      <c r="CC309" s="357"/>
      <c r="CD309" s="357"/>
      <c r="CE309" s="357"/>
      <c r="CF309" s="357"/>
      <c r="CG309" s="357"/>
      <c r="CH309" s="357"/>
      <c r="CI309" s="357"/>
      <c r="CJ309" s="357"/>
      <c r="CK309" s="357"/>
      <c r="CL309" s="357"/>
      <c r="CM309" s="357"/>
      <c r="CN309" s="357"/>
      <c r="CO309" s="357"/>
      <c r="CP309" s="357"/>
      <c r="CQ309" s="357"/>
      <c r="CR309" s="357"/>
      <c r="CS309" s="357"/>
      <c r="CT309" s="357"/>
      <c r="CU309" s="357"/>
      <c r="CV309" s="357"/>
      <c r="CW309" s="357"/>
      <c r="CX309" s="357"/>
      <c r="CY309" s="357"/>
      <c r="CZ309" s="357"/>
      <c r="DA309" s="357"/>
      <c r="DB309" s="357"/>
      <c r="DC309" s="357"/>
      <c r="DD309" s="357"/>
      <c r="DE309" s="357"/>
      <c r="DF309" s="357"/>
      <c r="DG309" s="357"/>
      <c r="DH309" s="357"/>
      <c r="DI309" s="357"/>
      <c r="DJ309" s="357"/>
      <c r="DK309" s="357"/>
      <c r="DL309" s="357"/>
      <c r="DM309" s="357"/>
      <c r="DN309" s="357"/>
      <c r="DO309" s="357"/>
      <c r="DP309" s="357"/>
      <c r="DQ309" s="357"/>
      <c r="DR309" s="357"/>
      <c r="DS309" s="357"/>
      <c r="DT309" s="357"/>
      <c r="DU309" s="357"/>
      <c r="DV309" s="357"/>
      <c r="DW309" s="357"/>
      <c r="DX309" s="357"/>
      <c r="DY309" s="357"/>
      <c r="DZ309" s="357"/>
      <c r="EA309" s="357"/>
      <c r="EB309" s="357"/>
      <c r="EC309" s="357"/>
      <c r="ED309" s="357"/>
    </row>
    <row r="310" spans="1:134" s="331" customFormat="1" ht="16" thickBot="1" x14ac:dyDescent="0.4">
      <c r="A310" s="621" t="s">
        <v>101</v>
      </c>
      <c r="B310" s="622"/>
      <c r="C310" s="622"/>
      <c r="D310" s="622"/>
      <c r="E310" s="622"/>
      <c r="F310" s="622"/>
      <c r="G310" s="622"/>
      <c r="H310" s="622"/>
      <c r="I310" s="622"/>
      <c r="J310" s="239">
        <f xml:space="preserve"> SUM(J308, J301, J287, J281, H274)</f>
        <v>0</v>
      </c>
      <c r="K310" s="211">
        <f xml:space="preserve"> SUM(K308, K301, K287, K281, K274)</f>
        <v>0</v>
      </c>
      <c r="L310" s="239">
        <f xml:space="preserve"> SUM(L301, L287, L281, L274)</f>
        <v>0</v>
      </c>
      <c r="M310" s="240">
        <f>SUM(J310:L310)</f>
        <v>0</v>
      </c>
      <c r="N310" s="246"/>
      <c r="P310" s="589" t="s">
        <v>101</v>
      </c>
      <c r="Q310" s="590"/>
      <c r="R310" s="590"/>
      <c r="S310" s="590"/>
      <c r="T310" s="590"/>
      <c r="U310" s="590"/>
      <c r="V310" s="590"/>
      <c r="W310" s="590"/>
      <c r="X310" s="590"/>
      <c r="Y310" s="201">
        <f t="shared" ref="Y310" si="285">AU230</f>
        <v>0</v>
      </c>
      <c r="Z310" s="303">
        <f xml:space="preserve"> SUM(Z308, Z301, Z287, Z281, X274)</f>
        <v>0</v>
      </c>
      <c r="AA310" s="212">
        <f xml:space="preserve"> SUM(AA308, AA301, AA287, AA281, AA274)</f>
        <v>0</v>
      </c>
      <c r="AB310" s="303">
        <f xml:space="preserve"> SUM(AB301, AB287, AB281, AB274)</f>
        <v>0</v>
      </c>
      <c r="AC310" s="297">
        <f>SUM(Z310:AB310)</f>
        <v>0</v>
      </c>
      <c r="AD310" s="298">
        <f t="shared" ref="AD310" si="286">M310-AC310</f>
        <v>0</v>
      </c>
      <c r="AE310" s="246"/>
      <c r="AG310" s="564" t="s">
        <v>101</v>
      </c>
      <c r="AH310" s="565"/>
      <c r="AI310" s="565"/>
      <c r="AJ310" s="565"/>
      <c r="AK310" s="565"/>
      <c r="AL310" s="565"/>
      <c r="AM310" s="565"/>
      <c r="AN310" s="565"/>
      <c r="AO310" s="565"/>
      <c r="AP310" s="206">
        <f t="shared" si="284"/>
        <v>0</v>
      </c>
      <c r="AQ310" s="288">
        <f xml:space="preserve"> SUM(AQ308, AQ301, AQ287, AQ281, AO274)</f>
        <v>0</v>
      </c>
      <c r="AR310" s="213">
        <f xml:space="preserve"> SUM(AR308, AR301, AR287, AR281, AR274)</f>
        <v>0</v>
      </c>
      <c r="AS310" s="288">
        <f xml:space="preserve"> SUM(AS301, AS287, AS281, AS274)</f>
        <v>0</v>
      </c>
      <c r="AT310" s="279">
        <f>SUM(AQ310:AS310)</f>
        <v>0</v>
      </c>
      <c r="AU310" s="280">
        <f>IF($S$313&lt;&gt;0, AC310+AP310-AT310, M310+AP310-AT310)</f>
        <v>0</v>
      </c>
    </row>
    <row r="311" spans="1:134" x14ac:dyDescent="0.35">
      <c r="F311" s="357"/>
      <c r="G311" s="357"/>
      <c r="N311" s="223"/>
    </row>
    <row r="312" spans="1:134" ht="16" thickBot="1" x14ac:dyDescent="0.4">
      <c r="F312" s="357"/>
      <c r="G312" s="357"/>
      <c r="S312" s="270"/>
      <c r="AM312" s="270"/>
    </row>
    <row r="313" spans="1:134" x14ac:dyDescent="0.35">
      <c r="B313" s="576" t="s">
        <v>236</v>
      </c>
      <c r="C313" s="577"/>
      <c r="D313" s="264">
        <f>J310</f>
        <v>0</v>
      </c>
      <c r="F313" s="357"/>
      <c r="G313" s="357"/>
      <c r="O313" s="309"/>
      <c r="P313" s="645" t="s">
        <v>236</v>
      </c>
      <c r="Q313" s="646"/>
      <c r="R313" s="646"/>
      <c r="S313" s="202">
        <f>Z310</f>
        <v>0</v>
      </c>
      <c r="T313" s="646" t="s">
        <v>104</v>
      </c>
      <c r="U313" s="646"/>
      <c r="V313" s="160">
        <f>D313-S313</f>
        <v>0</v>
      </c>
      <c r="W313" s="430"/>
      <c r="X313" s="601"/>
      <c r="Y313" s="601"/>
      <c r="Z313" s="430"/>
      <c r="AA313" s="430"/>
      <c r="AG313" s="642" t="s">
        <v>191</v>
      </c>
      <c r="AH313" s="548"/>
      <c r="AI313" s="637">
        <f>AQ310</f>
        <v>0</v>
      </c>
      <c r="AJ313" s="637"/>
      <c r="AK313" s="548" t="s">
        <v>196</v>
      </c>
      <c r="AL313" s="548"/>
      <c r="AM313" s="287">
        <f>IF($S$73&lt;&gt;0, S313+'Year 1'!AM357-AI313, D313+'Year 1'!AM357-AI313)</f>
        <v>0</v>
      </c>
      <c r="AO313" s="315" t="s">
        <v>89</v>
      </c>
      <c r="AP313" s="556"/>
      <c r="AQ313" s="556"/>
      <c r="AR313" s="556" t="s">
        <v>90</v>
      </c>
      <c r="AS313" s="612"/>
    </row>
    <row r="314" spans="1:134" x14ac:dyDescent="0.35">
      <c r="B314" s="535" t="s">
        <v>237</v>
      </c>
      <c r="C314" s="536"/>
      <c r="D314" s="390">
        <f>K310</f>
        <v>0</v>
      </c>
      <c r="F314" s="357"/>
      <c r="G314" s="357"/>
      <c r="O314" s="309"/>
      <c r="P314" s="585" t="s">
        <v>237</v>
      </c>
      <c r="Q314" s="586"/>
      <c r="R314" s="586"/>
      <c r="S314" s="189">
        <f>AA310</f>
        <v>0</v>
      </c>
      <c r="T314" s="585" t="s">
        <v>105</v>
      </c>
      <c r="U314" s="586"/>
      <c r="V314" s="161">
        <f>D314-S314</f>
        <v>0</v>
      </c>
      <c r="W314" s="430"/>
      <c r="X314" s="604"/>
      <c r="Y314" s="604"/>
      <c r="Z314" s="604"/>
      <c r="AA314" s="604"/>
      <c r="AG314" s="555" t="s">
        <v>192</v>
      </c>
      <c r="AH314" s="550"/>
      <c r="AI314" s="606">
        <f>AR310</f>
        <v>0</v>
      </c>
      <c r="AJ314" s="606"/>
      <c r="AK314" s="550" t="s">
        <v>197</v>
      </c>
      <c r="AL314" s="550"/>
      <c r="AM314" s="278">
        <f>IF($S$73&lt;&gt;0, S314+'Year 1'!AM358-AI314, D314+'Year 1'!AM358-AI314)</f>
        <v>0</v>
      </c>
      <c r="AO314" s="314" t="s">
        <v>91</v>
      </c>
      <c r="AP314" s="532"/>
      <c r="AQ314" s="532"/>
      <c r="AR314" s="532"/>
      <c r="AS314" s="562"/>
    </row>
    <row r="315" spans="1:134" ht="16" thickBot="1" x14ac:dyDescent="0.4">
      <c r="B315" s="535" t="s">
        <v>137</v>
      </c>
      <c r="C315" s="536"/>
      <c r="D315" s="265">
        <f>L310</f>
        <v>0</v>
      </c>
      <c r="F315" s="357"/>
      <c r="G315" s="357"/>
      <c r="O315" s="309"/>
      <c r="P315" s="585" t="s">
        <v>137</v>
      </c>
      <c r="Q315" s="586"/>
      <c r="R315" s="586"/>
      <c r="S315" s="189">
        <f>AB310</f>
        <v>0</v>
      </c>
      <c r="T315" s="585" t="s">
        <v>106</v>
      </c>
      <c r="U315" s="586"/>
      <c r="V315" s="161">
        <f>D315-S315</f>
        <v>0</v>
      </c>
      <c r="W315" s="430"/>
      <c r="X315" s="601"/>
      <c r="Y315" s="601"/>
      <c r="Z315" s="430"/>
      <c r="AA315" s="430"/>
      <c r="AG315" s="555" t="s">
        <v>193</v>
      </c>
      <c r="AH315" s="550"/>
      <c r="AI315" s="606">
        <f>AS310</f>
        <v>0</v>
      </c>
      <c r="AJ315" s="606"/>
      <c r="AK315" s="550" t="s">
        <v>198</v>
      </c>
      <c r="AL315" s="550"/>
      <c r="AM315" s="278">
        <f>IF($S$73&lt;&gt;0, S315+'Year 1'!AM359-AI315, D315+'Year 1'!AM359-AI315)</f>
        <v>0</v>
      </c>
      <c r="AO315" s="318" t="s">
        <v>92</v>
      </c>
      <c r="AP315" s="557"/>
      <c r="AQ315" s="557"/>
      <c r="AR315" s="557" t="s">
        <v>90</v>
      </c>
      <c r="AS315" s="613"/>
    </row>
    <row r="316" spans="1:134" ht="16" thickBot="1" x14ac:dyDescent="0.4">
      <c r="B316" s="535" t="s">
        <v>238</v>
      </c>
      <c r="C316" s="536"/>
      <c r="D316" s="390">
        <f>K310+L310</f>
        <v>0</v>
      </c>
      <c r="F316" s="357"/>
      <c r="G316" s="357"/>
      <c r="O316" s="309"/>
      <c r="P316" s="585" t="s">
        <v>238</v>
      </c>
      <c r="Q316" s="586"/>
      <c r="R316" s="586"/>
      <c r="S316" s="189">
        <f>SUM(S314:S315)</f>
        <v>0</v>
      </c>
      <c r="T316" s="585" t="s">
        <v>107</v>
      </c>
      <c r="U316" s="586"/>
      <c r="V316" s="161">
        <f>D316-S316</f>
        <v>0</v>
      </c>
      <c r="W316" s="431"/>
      <c r="X316" s="431"/>
      <c r="Y316" s="431"/>
      <c r="Z316" s="431"/>
      <c r="AA316" s="431"/>
      <c r="AF316" s="309"/>
      <c r="AG316" s="549" t="s">
        <v>194</v>
      </c>
      <c r="AH316" s="550"/>
      <c r="AI316" s="606">
        <f>SUM(AI314:AI315)</f>
        <v>0</v>
      </c>
      <c r="AJ316" s="606"/>
      <c r="AK316" s="550" t="s">
        <v>200</v>
      </c>
      <c r="AL316" s="550"/>
      <c r="AM316" s="278">
        <f>IF($S$73&lt;&gt;0, S316+'Year 1'!AM360-AI316, D316+'Year 1'!AM360-AI316)</f>
        <v>0</v>
      </c>
      <c r="AO316" s="431"/>
      <c r="AP316" s="431"/>
      <c r="AQ316" s="431"/>
      <c r="AR316" s="431"/>
      <c r="AS316" s="431"/>
    </row>
    <row r="317" spans="1:134" ht="16" thickBot="1" x14ac:dyDescent="0.4">
      <c r="B317" s="535" t="s">
        <v>239</v>
      </c>
      <c r="C317" s="536"/>
      <c r="D317" s="265">
        <f>M310</f>
        <v>0</v>
      </c>
      <c r="F317" s="357"/>
      <c r="G317" s="357"/>
      <c r="O317" s="309"/>
      <c r="P317" s="585" t="s">
        <v>239</v>
      </c>
      <c r="Q317" s="586"/>
      <c r="R317" s="586"/>
      <c r="S317" s="189">
        <f>AC310</f>
        <v>0</v>
      </c>
      <c r="T317" s="580" t="s">
        <v>108</v>
      </c>
      <c r="U317" s="580"/>
      <c r="V317" s="352">
        <f>D317-S317</f>
        <v>0</v>
      </c>
      <c r="W317" s="602"/>
      <c r="X317" s="602"/>
      <c r="Y317" s="604"/>
      <c r="Z317" s="604"/>
      <c r="AA317" s="604"/>
      <c r="AB317" s="358"/>
      <c r="AC317" s="358"/>
      <c r="AD317" s="358"/>
      <c r="AF317" s="309"/>
      <c r="AG317" s="549" t="s">
        <v>275</v>
      </c>
      <c r="AH317" s="550"/>
      <c r="AI317" s="606">
        <f>AT310</f>
        <v>0</v>
      </c>
      <c r="AJ317" s="606"/>
      <c r="AK317" s="551" t="s">
        <v>276</v>
      </c>
      <c r="AL317" s="551"/>
      <c r="AM317" s="276">
        <f>IF($S$73&lt;&gt;0, S317+'Year 1'!AM361-AI317, D317+'Year 1'!AM361-AI317)</f>
        <v>0</v>
      </c>
      <c r="AO317" s="428" t="s">
        <v>93</v>
      </c>
      <c r="AP317" s="429"/>
      <c r="AQ317" s="630"/>
      <c r="AR317" s="630"/>
      <c r="AS317" s="631"/>
      <c r="AT317" s="358"/>
      <c r="AU317" s="358"/>
    </row>
    <row r="318" spans="1:134" x14ac:dyDescent="0.35">
      <c r="B318" s="535" t="s">
        <v>174</v>
      </c>
      <c r="C318" s="536"/>
      <c r="D318" s="324" t="e">
        <f>L310/K310</f>
        <v>#DIV/0!</v>
      </c>
      <c r="F318" s="357"/>
      <c r="G318" s="357"/>
      <c r="O318" s="309"/>
      <c r="P318" s="585" t="s">
        <v>174</v>
      </c>
      <c r="Q318" s="586"/>
      <c r="R318" s="586"/>
      <c r="S318" s="203" t="e">
        <f>S315/S314</f>
        <v>#DIV/0!</v>
      </c>
      <c r="T318" s="349"/>
      <c r="U318" s="188"/>
      <c r="V318" s="350"/>
      <c r="W318" s="358"/>
      <c r="X318" s="358"/>
      <c r="Y318" s="358"/>
      <c r="Z318" s="358"/>
      <c r="AA318" s="358"/>
      <c r="AF318" s="309"/>
      <c r="AG318" s="624" t="s">
        <v>208</v>
      </c>
      <c r="AH318" s="617"/>
      <c r="AI318" s="607" t="e">
        <f>AQ308/AQ310</f>
        <v>#DIV/0!</v>
      </c>
      <c r="AJ318" s="608"/>
      <c r="AO318" s="358"/>
      <c r="AP318" s="358"/>
      <c r="AQ318" s="358"/>
      <c r="AR318" s="358"/>
      <c r="AS318" s="358"/>
    </row>
    <row r="319" spans="1:134" ht="16" thickBot="1" x14ac:dyDescent="0.4">
      <c r="B319" s="537" t="s">
        <v>144</v>
      </c>
      <c r="C319" s="538"/>
      <c r="D319" s="266" t="e">
        <f>D322 &amp; D323 &amp; D324</f>
        <v>#DIV/0!</v>
      </c>
      <c r="F319" s="357"/>
      <c r="G319" s="357"/>
      <c r="O319" s="309"/>
      <c r="P319" s="638" t="s">
        <v>144</v>
      </c>
      <c r="Q319" s="580"/>
      <c r="R319" s="580"/>
      <c r="S319" s="353" t="e">
        <f>S322 &amp; S323 &amp; S324</f>
        <v>#DIV/0!</v>
      </c>
      <c r="T319" s="188"/>
      <c r="U319" s="188"/>
      <c r="V319" s="190"/>
      <c r="AF319" s="309"/>
      <c r="AG319" s="537" t="s">
        <v>209</v>
      </c>
      <c r="AH319" s="538"/>
      <c r="AI319" s="647" t="e">
        <f>AR308/(AR310+AS310)</f>
        <v>#DIV/0!</v>
      </c>
      <c r="AJ319" s="648"/>
    </row>
    <row r="320" spans="1:134" x14ac:dyDescent="0.35">
      <c r="F320" s="357"/>
      <c r="G320" s="357"/>
    </row>
    <row r="321" spans="1:47" x14ac:dyDescent="0.35">
      <c r="F321" s="357"/>
      <c r="G321" s="357"/>
    </row>
    <row r="322" spans="1:47" x14ac:dyDescent="0.35">
      <c r="D322" s="357" t="e">
        <f>D313/D313</f>
        <v>#DIV/0!</v>
      </c>
      <c r="F322" s="357"/>
      <c r="G322" s="357"/>
      <c r="S322" s="357" t="e">
        <f>S313/S313</f>
        <v>#DIV/0!</v>
      </c>
    </row>
    <row r="323" spans="1:47" x14ac:dyDescent="0.35">
      <c r="D323" s="357" t="s">
        <v>145</v>
      </c>
      <c r="F323" s="357"/>
      <c r="G323" s="357"/>
      <c r="S323" s="357" t="s">
        <v>145</v>
      </c>
    </row>
    <row r="324" spans="1:47" x14ac:dyDescent="0.35">
      <c r="D324" s="225" t="e">
        <f>D316/D313</f>
        <v>#DIV/0!</v>
      </c>
      <c r="F324" s="357"/>
      <c r="G324" s="357"/>
      <c r="S324" s="225" t="e">
        <f>S316/S313</f>
        <v>#DIV/0!</v>
      </c>
    </row>
    <row r="325" spans="1:47" x14ac:dyDescent="0.35">
      <c r="F325" s="357"/>
      <c r="G325" s="357"/>
    </row>
    <row r="326" spans="1:47" ht="16" thickBot="1" x14ac:dyDescent="0.4">
      <c r="F326" s="357"/>
      <c r="G326" s="357"/>
    </row>
    <row r="327" spans="1:47" s="242" customFormat="1" x14ac:dyDescent="0.35">
      <c r="A327" s="519" t="s">
        <v>97</v>
      </c>
      <c r="B327" s="520"/>
      <c r="C327" s="520"/>
      <c r="D327" s="520"/>
      <c r="E327" s="520"/>
      <c r="F327" s="520"/>
      <c r="G327" s="520"/>
      <c r="H327" s="520"/>
      <c r="I327" s="520"/>
      <c r="J327" s="520"/>
      <c r="K327" s="520"/>
      <c r="L327" s="520"/>
      <c r="M327" s="521"/>
      <c r="N327" s="413"/>
      <c r="P327" s="573" t="s">
        <v>261</v>
      </c>
      <c r="Q327" s="574"/>
      <c r="R327" s="574"/>
      <c r="S327" s="574"/>
      <c r="T327" s="574"/>
      <c r="U327" s="574"/>
      <c r="V327" s="574"/>
      <c r="W327" s="574"/>
      <c r="X327" s="574"/>
      <c r="Y327" s="574"/>
      <c r="Z327" s="574"/>
      <c r="AA327" s="574"/>
      <c r="AB327" s="574"/>
      <c r="AC327" s="574"/>
      <c r="AD327" s="575"/>
      <c r="AG327" s="614" t="s">
        <v>277</v>
      </c>
      <c r="AH327" s="615"/>
      <c r="AI327" s="615"/>
      <c r="AJ327" s="615"/>
      <c r="AK327" s="615"/>
      <c r="AL327" s="615"/>
      <c r="AM327" s="615"/>
      <c r="AN327" s="615"/>
      <c r="AO327" s="615"/>
      <c r="AP327" s="615"/>
      <c r="AQ327" s="615"/>
      <c r="AR327" s="615"/>
      <c r="AS327" s="615"/>
      <c r="AT327" s="615"/>
      <c r="AU327" s="616"/>
    </row>
    <row r="328" spans="1:47" s="242" customFormat="1" x14ac:dyDescent="0.35">
      <c r="A328" s="522" t="s">
        <v>8</v>
      </c>
      <c r="B328" s="496"/>
      <c r="C328" s="496"/>
      <c r="D328" s="496"/>
      <c r="E328" s="496"/>
      <c r="F328" s="496"/>
      <c r="G328" s="496"/>
      <c r="H328" s="496"/>
      <c r="I328" s="496"/>
      <c r="J328" s="496"/>
      <c r="K328" s="496"/>
      <c r="L328" s="496"/>
      <c r="M328" s="523"/>
      <c r="N328" s="413"/>
      <c r="P328" s="522" t="s">
        <v>262</v>
      </c>
      <c r="Q328" s="496"/>
      <c r="R328" s="496"/>
      <c r="S328" s="496"/>
      <c r="T328" s="496"/>
      <c r="U328" s="496"/>
      <c r="V328" s="496"/>
      <c r="W328" s="496"/>
      <c r="X328" s="496"/>
      <c r="Y328" s="496"/>
      <c r="Z328" s="496"/>
      <c r="AA328" s="496"/>
      <c r="AB328" s="496"/>
      <c r="AC328" s="496"/>
      <c r="AD328" s="523"/>
      <c r="AG328" s="522" t="s">
        <v>45</v>
      </c>
      <c r="AH328" s="496"/>
      <c r="AI328" s="496"/>
      <c r="AJ328" s="496"/>
      <c r="AK328" s="496"/>
      <c r="AL328" s="496"/>
      <c r="AM328" s="496"/>
      <c r="AN328" s="496"/>
      <c r="AO328" s="496"/>
      <c r="AP328" s="496"/>
      <c r="AQ328" s="496"/>
      <c r="AR328" s="496"/>
      <c r="AS328" s="496"/>
      <c r="AT328" s="496"/>
      <c r="AU328" s="523"/>
    </row>
    <row r="329" spans="1:47" s="165" customFormat="1" x14ac:dyDescent="0.35">
      <c r="A329" s="495" t="s">
        <v>240</v>
      </c>
      <c r="B329" s="491"/>
      <c r="C329" s="525"/>
      <c r="D329" s="525"/>
      <c r="E329" s="525"/>
      <c r="F329" s="525"/>
      <c r="G329" s="409" t="s">
        <v>241</v>
      </c>
      <c r="H329" s="525"/>
      <c r="I329" s="525"/>
      <c r="J329" s="525"/>
      <c r="K329" s="525"/>
      <c r="L329" s="525"/>
      <c r="M329" s="526"/>
      <c r="N329" s="432"/>
      <c r="P329" s="495" t="s">
        <v>240</v>
      </c>
      <c r="Q329" s="491"/>
      <c r="R329" s="525"/>
      <c r="S329" s="525"/>
      <c r="T329" s="525"/>
      <c r="U329" s="525"/>
      <c r="V329" s="525"/>
      <c r="W329" s="409" t="s">
        <v>241</v>
      </c>
      <c r="X329" s="525"/>
      <c r="Y329" s="525"/>
      <c r="Z329" s="525"/>
      <c r="AA329" s="525"/>
      <c r="AB329" s="525"/>
      <c r="AC329" s="525"/>
      <c r="AD329" s="526"/>
      <c r="AG329" s="495" t="s">
        <v>240</v>
      </c>
      <c r="AH329" s="491"/>
      <c r="AI329" s="525"/>
      <c r="AJ329" s="525"/>
      <c r="AK329" s="525"/>
      <c r="AL329" s="525"/>
      <c r="AM329" s="525"/>
      <c r="AN329" s="409" t="s">
        <v>241</v>
      </c>
      <c r="AO329" s="525"/>
      <c r="AP329" s="525"/>
      <c r="AQ329" s="525"/>
      <c r="AR329" s="525"/>
      <c r="AS329" s="525"/>
      <c r="AT329" s="525"/>
      <c r="AU329" s="526"/>
    </row>
    <row r="330" spans="1:47" x14ac:dyDescent="0.35">
      <c r="A330" s="522" t="s">
        <v>0</v>
      </c>
      <c r="B330" s="496"/>
      <c r="C330" s="512"/>
      <c r="D330" s="512"/>
      <c r="E330" s="512"/>
      <c r="F330" s="512"/>
      <c r="G330" s="512"/>
      <c r="H330" s="512"/>
      <c r="I330" s="512"/>
      <c r="J330" s="512"/>
      <c r="K330" s="512"/>
      <c r="L330" s="512"/>
      <c r="M330" s="527"/>
      <c r="P330" s="522" t="s">
        <v>0</v>
      </c>
      <c r="Q330" s="496"/>
      <c r="R330" s="617"/>
      <c r="S330" s="617"/>
      <c r="T330" s="617"/>
      <c r="U330" s="617"/>
      <c r="V330" s="617"/>
      <c r="W330" s="617"/>
      <c r="X330" s="617"/>
      <c r="Y330" s="617"/>
      <c r="Z330" s="617"/>
      <c r="AA330" s="617"/>
      <c r="AB330" s="617"/>
      <c r="AC330" s="617"/>
      <c r="AD330" s="618"/>
      <c r="AG330" s="522" t="s">
        <v>0</v>
      </c>
      <c r="AH330" s="496"/>
      <c r="AI330" s="617"/>
      <c r="AJ330" s="617"/>
      <c r="AK330" s="617"/>
      <c r="AL330" s="617"/>
      <c r="AM330" s="617"/>
      <c r="AN330" s="617"/>
      <c r="AO330" s="617"/>
      <c r="AP330" s="617"/>
      <c r="AQ330" s="617"/>
      <c r="AR330" s="617"/>
      <c r="AS330" s="617"/>
      <c r="AT330" s="617"/>
      <c r="AU330" s="618"/>
    </row>
    <row r="331" spans="1:47" x14ac:dyDescent="0.35">
      <c r="A331" s="522" t="s">
        <v>96</v>
      </c>
      <c r="B331" s="496"/>
      <c r="C331" s="512"/>
      <c r="D331" s="512"/>
      <c r="E331" s="512"/>
      <c r="F331" s="512"/>
      <c r="G331" s="512"/>
      <c r="H331" s="512"/>
      <c r="I331" s="512"/>
      <c r="J331" s="512"/>
      <c r="K331" s="512"/>
      <c r="L331" s="512"/>
      <c r="M331" s="527"/>
      <c r="P331" s="522" t="s">
        <v>96</v>
      </c>
      <c r="Q331" s="496"/>
      <c r="R331" s="617"/>
      <c r="S331" s="617"/>
      <c r="T331" s="617"/>
      <c r="U331" s="617"/>
      <c r="V331" s="617"/>
      <c r="W331" s="617"/>
      <c r="X331" s="617"/>
      <c r="Y331" s="617"/>
      <c r="Z331" s="617"/>
      <c r="AA331" s="617"/>
      <c r="AB331" s="617"/>
      <c r="AC331" s="617"/>
      <c r="AD331" s="618"/>
      <c r="AG331" s="522" t="s">
        <v>96</v>
      </c>
      <c r="AH331" s="496"/>
      <c r="AI331" s="617"/>
      <c r="AJ331" s="617"/>
      <c r="AK331" s="617"/>
      <c r="AL331" s="617"/>
      <c r="AM331" s="617"/>
      <c r="AN331" s="617"/>
      <c r="AO331" s="617"/>
      <c r="AP331" s="617"/>
      <c r="AQ331" s="617"/>
      <c r="AR331" s="617"/>
      <c r="AS331" s="617"/>
      <c r="AT331" s="617"/>
      <c r="AU331" s="618"/>
    </row>
    <row r="332" spans="1:47" ht="16" thickBot="1" x14ac:dyDescent="0.4">
      <c r="A332" s="540" t="s">
        <v>2</v>
      </c>
      <c r="B332" s="541"/>
      <c r="C332" s="528"/>
      <c r="D332" s="528"/>
      <c r="E332" s="528"/>
      <c r="F332" s="528"/>
      <c r="G332" s="528"/>
      <c r="H332" s="528"/>
      <c r="I332" s="528"/>
      <c r="J332" s="528"/>
      <c r="K332" s="528"/>
      <c r="L332" s="528"/>
      <c r="M332" s="529"/>
      <c r="P332" s="540" t="s">
        <v>2</v>
      </c>
      <c r="Q332" s="541"/>
      <c r="R332" s="494"/>
      <c r="S332" s="494"/>
      <c r="T332" s="494"/>
      <c r="U332" s="494"/>
      <c r="V332" s="494"/>
      <c r="W332" s="494"/>
      <c r="X332" s="494"/>
      <c r="Y332" s="494"/>
      <c r="Z332" s="494"/>
      <c r="AA332" s="494"/>
      <c r="AB332" s="494"/>
      <c r="AC332" s="494"/>
      <c r="AD332" s="619"/>
      <c r="AG332" s="540" t="s">
        <v>2</v>
      </c>
      <c r="AH332" s="541"/>
      <c r="AI332" s="494"/>
      <c r="AJ332" s="494"/>
      <c r="AK332" s="494"/>
      <c r="AL332" s="494"/>
      <c r="AM332" s="494"/>
      <c r="AN332" s="494"/>
      <c r="AO332" s="494"/>
      <c r="AP332" s="494"/>
      <c r="AQ332" s="494"/>
      <c r="AR332" s="494"/>
      <c r="AS332" s="494"/>
      <c r="AT332" s="494"/>
      <c r="AU332" s="619"/>
    </row>
    <row r="333" spans="1:47" ht="16" thickBot="1" x14ac:dyDescent="0.4">
      <c r="F333" s="357"/>
      <c r="G333" s="357"/>
    </row>
    <row r="334" spans="1:47" s="242" customFormat="1" x14ac:dyDescent="0.35">
      <c r="A334" s="502" t="s">
        <v>84</v>
      </c>
      <c r="B334" s="503"/>
      <c r="C334" s="503"/>
      <c r="D334" s="503"/>
      <c r="E334" s="503"/>
      <c r="F334" s="503"/>
      <c r="G334" s="503"/>
      <c r="H334" s="503"/>
      <c r="I334" s="503"/>
      <c r="J334" s="503"/>
      <c r="K334" s="503"/>
      <c r="L334" s="503"/>
      <c r="M334" s="518"/>
      <c r="N334" s="413"/>
      <c r="P334" s="502" t="s">
        <v>84</v>
      </c>
      <c r="Q334" s="503"/>
      <c r="R334" s="503"/>
      <c r="S334" s="503"/>
      <c r="T334" s="503"/>
      <c r="U334" s="503"/>
      <c r="V334" s="503"/>
      <c r="W334" s="503"/>
      <c r="X334" s="503"/>
      <c r="Y334" s="503"/>
      <c r="Z334" s="503"/>
      <c r="AA334" s="503"/>
      <c r="AB334" s="503"/>
      <c r="AC334" s="503"/>
      <c r="AD334" s="518"/>
      <c r="AE334" s="413"/>
      <c r="AG334" s="502" t="s">
        <v>84</v>
      </c>
      <c r="AH334" s="503"/>
      <c r="AI334" s="503"/>
      <c r="AJ334" s="503"/>
      <c r="AK334" s="503"/>
      <c r="AL334" s="503"/>
      <c r="AM334" s="503"/>
      <c r="AN334" s="503"/>
      <c r="AO334" s="503"/>
      <c r="AP334" s="503"/>
      <c r="AQ334" s="503"/>
      <c r="AR334" s="503"/>
      <c r="AS334" s="503"/>
      <c r="AT334" s="503"/>
      <c r="AU334" s="518"/>
    </row>
    <row r="335" spans="1:47" s="242" customFormat="1" x14ac:dyDescent="0.35">
      <c r="A335" s="419"/>
      <c r="B335" s="412" t="s">
        <v>85</v>
      </c>
      <c r="C335" s="496" t="s">
        <v>13</v>
      </c>
      <c r="D335" s="496"/>
      <c r="E335" s="424" t="s">
        <v>14</v>
      </c>
      <c r="F335" s="412" t="s">
        <v>171</v>
      </c>
      <c r="G335" s="412" t="s">
        <v>68</v>
      </c>
      <c r="H335" s="422" t="s">
        <v>151</v>
      </c>
      <c r="I335" s="412" t="s">
        <v>80</v>
      </c>
      <c r="J335" s="412" t="s">
        <v>81</v>
      </c>
      <c r="K335" s="422" t="s">
        <v>82</v>
      </c>
      <c r="L335" s="412" t="s">
        <v>150</v>
      </c>
      <c r="M335" s="259" t="s">
        <v>18</v>
      </c>
      <c r="N335" s="413"/>
      <c r="P335" s="419"/>
      <c r="Q335" s="412" t="s">
        <v>85</v>
      </c>
      <c r="R335" s="496" t="s">
        <v>13</v>
      </c>
      <c r="S335" s="496"/>
      <c r="T335" s="424" t="s">
        <v>14</v>
      </c>
      <c r="U335" s="260" t="s">
        <v>263</v>
      </c>
      <c r="V335" s="424" t="s">
        <v>171</v>
      </c>
      <c r="W335" s="424" t="s">
        <v>68</v>
      </c>
      <c r="X335" s="260" t="s">
        <v>151</v>
      </c>
      <c r="Y335" s="424" t="s">
        <v>80</v>
      </c>
      <c r="Z335" s="424" t="s">
        <v>81</v>
      </c>
      <c r="AA335" s="260" t="s">
        <v>82</v>
      </c>
      <c r="AB335" s="424" t="s">
        <v>150</v>
      </c>
      <c r="AC335" s="260" t="s">
        <v>18</v>
      </c>
      <c r="AD335" s="267" t="s">
        <v>114</v>
      </c>
      <c r="AE335" s="413"/>
      <c r="AG335" s="419"/>
      <c r="AH335" s="412" t="s">
        <v>85</v>
      </c>
      <c r="AI335" s="496" t="s">
        <v>13</v>
      </c>
      <c r="AJ335" s="496"/>
      <c r="AK335" s="424" t="s">
        <v>14</v>
      </c>
      <c r="AL335" s="260" t="s">
        <v>263</v>
      </c>
      <c r="AM335" s="424" t="s">
        <v>171</v>
      </c>
      <c r="AN335" s="424" t="s">
        <v>68</v>
      </c>
      <c r="AO335" s="260" t="s">
        <v>151</v>
      </c>
      <c r="AP335" s="424" t="s">
        <v>80</v>
      </c>
      <c r="AQ335" s="424" t="s">
        <v>81</v>
      </c>
      <c r="AR335" s="260" t="s">
        <v>82</v>
      </c>
      <c r="AS335" s="424" t="s">
        <v>150</v>
      </c>
      <c r="AT335" s="260" t="s">
        <v>213</v>
      </c>
      <c r="AU335" s="267" t="s">
        <v>266</v>
      </c>
    </row>
    <row r="336" spans="1:47" x14ac:dyDescent="0.35">
      <c r="A336" s="415">
        <v>1</v>
      </c>
      <c r="B336" s="420"/>
      <c r="C336" s="491"/>
      <c r="D336" s="491"/>
      <c r="E336" s="423"/>
      <c r="F336" s="234">
        <v>0</v>
      </c>
      <c r="G336" s="234">
        <v>0</v>
      </c>
      <c r="H336" s="235">
        <f>SUM(F336:G336)</f>
        <v>0</v>
      </c>
      <c r="I336" s="234">
        <v>0</v>
      </c>
      <c r="J336" s="234">
        <v>0</v>
      </c>
      <c r="K336" s="235">
        <f>SUM(I336:J336)</f>
        <v>0</v>
      </c>
      <c r="L336" s="234">
        <v>0</v>
      </c>
      <c r="M336" s="236">
        <f>SUM(H336, K336, L336)</f>
        <v>0</v>
      </c>
      <c r="N336" s="222"/>
      <c r="P336" s="415">
        <v>1</v>
      </c>
      <c r="Q336" s="420"/>
      <c r="R336" s="491"/>
      <c r="S336" s="491"/>
      <c r="T336" s="409"/>
      <c r="U336" s="162">
        <f>AU256</f>
        <v>0</v>
      </c>
      <c r="V336" s="234">
        <v>0</v>
      </c>
      <c r="W336" s="234">
        <v>0</v>
      </c>
      <c r="X336" s="295">
        <f>SUM(V336:W336)</f>
        <v>0</v>
      </c>
      <c r="Y336" s="234">
        <v>0</v>
      </c>
      <c r="Z336" s="234">
        <v>0</v>
      </c>
      <c r="AA336" s="295">
        <f>SUM(Y336:Z336)</f>
        <v>0</v>
      </c>
      <c r="AB336" s="234">
        <v>0</v>
      </c>
      <c r="AC336" s="295">
        <f>SUM(X336, AA336, AB336)</f>
        <v>0</v>
      </c>
      <c r="AD336" s="296">
        <f>M336-AC336</f>
        <v>0</v>
      </c>
      <c r="AE336" s="222"/>
      <c r="AG336" s="415">
        <v>1</v>
      </c>
      <c r="AH336" s="420"/>
      <c r="AI336" s="491"/>
      <c r="AJ336" s="491"/>
      <c r="AK336" s="409"/>
      <c r="AL336" s="307">
        <f>AU256</f>
        <v>0</v>
      </c>
      <c r="AM336" s="234">
        <v>0</v>
      </c>
      <c r="AN336" s="234">
        <v>0</v>
      </c>
      <c r="AO336" s="277">
        <f>SUM(AM336:AN336)</f>
        <v>0</v>
      </c>
      <c r="AP336" s="234">
        <v>0</v>
      </c>
      <c r="AQ336" s="234">
        <v>0</v>
      </c>
      <c r="AR336" s="277">
        <f>SUM(AP336:AQ336)</f>
        <v>0</v>
      </c>
      <c r="AS336" s="234">
        <v>0</v>
      </c>
      <c r="AT336" s="277">
        <f>SUM(AO336, AR336, AS336)</f>
        <v>0</v>
      </c>
      <c r="AU336" s="278">
        <f>IF($S$393&lt;&gt;0, AC336+AL336-AT336, M336+AL336-AT336)</f>
        <v>0</v>
      </c>
    </row>
    <row r="337" spans="1:48" x14ac:dyDescent="0.35">
      <c r="A337" s="415">
        <v>2</v>
      </c>
      <c r="B337" s="420"/>
      <c r="C337" s="491"/>
      <c r="D337" s="491"/>
      <c r="E337" s="423"/>
      <c r="F337" s="234">
        <v>0</v>
      </c>
      <c r="G337" s="234">
        <v>0</v>
      </c>
      <c r="H337" s="235">
        <f t="shared" ref="H337:H342" si="287">SUM(F337:G337)</f>
        <v>0</v>
      </c>
      <c r="I337" s="234">
        <v>0</v>
      </c>
      <c r="J337" s="234">
        <v>0</v>
      </c>
      <c r="K337" s="235">
        <f t="shared" ref="K337:K342" si="288">SUM(I337:J337)</f>
        <v>0</v>
      </c>
      <c r="L337" s="234">
        <v>0</v>
      </c>
      <c r="M337" s="236">
        <f t="shared" ref="M337:M342" si="289">SUM(H337, K337, L337)</f>
        <v>0</v>
      </c>
      <c r="N337" s="222"/>
      <c r="P337" s="415">
        <v>2</v>
      </c>
      <c r="Q337" s="420"/>
      <c r="R337" s="491"/>
      <c r="S337" s="491"/>
      <c r="T337" s="409"/>
      <c r="U337" s="162">
        <f t="shared" ref="U337:U343" si="290">AU257</f>
        <v>0</v>
      </c>
      <c r="V337" s="234">
        <v>0</v>
      </c>
      <c r="W337" s="234">
        <v>0</v>
      </c>
      <c r="X337" s="295">
        <f t="shared" ref="X337:X342" si="291">SUM(V337:W337)</f>
        <v>0</v>
      </c>
      <c r="Y337" s="234">
        <v>0</v>
      </c>
      <c r="Z337" s="234">
        <v>0</v>
      </c>
      <c r="AA337" s="295">
        <f t="shared" ref="AA337:AA342" si="292">SUM(Y337:Z337)</f>
        <v>0</v>
      </c>
      <c r="AB337" s="234">
        <v>0</v>
      </c>
      <c r="AC337" s="295">
        <f t="shared" ref="AC337:AC342" si="293">SUM(X337, AA337, AB337)</f>
        <v>0</v>
      </c>
      <c r="AD337" s="296">
        <f t="shared" ref="AD337:AD342" si="294">M337-AC337</f>
        <v>0</v>
      </c>
      <c r="AE337" s="222"/>
      <c r="AG337" s="415">
        <v>2</v>
      </c>
      <c r="AH337" s="420"/>
      <c r="AI337" s="491"/>
      <c r="AJ337" s="491"/>
      <c r="AK337" s="409"/>
      <c r="AL337" s="307">
        <f t="shared" ref="AL337:AL343" si="295">AU257</f>
        <v>0</v>
      </c>
      <c r="AM337" s="234">
        <v>0</v>
      </c>
      <c r="AN337" s="234">
        <v>0</v>
      </c>
      <c r="AO337" s="277">
        <f t="shared" ref="AO337:AO342" si="296">SUM(AM337:AN337)</f>
        <v>0</v>
      </c>
      <c r="AP337" s="234">
        <v>0</v>
      </c>
      <c r="AQ337" s="234">
        <v>0</v>
      </c>
      <c r="AR337" s="277">
        <f t="shared" ref="AR337:AR342" si="297">SUM(AP337:AQ337)</f>
        <v>0</v>
      </c>
      <c r="AS337" s="234">
        <v>0</v>
      </c>
      <c r="AT337" s="277">
        <f t="shared" ref="AT337:AT342" si="298">SUM(AO337, AR337, AS337)</f>
        <v>0</v>
      </c>
      <c r="AU337" s="278">
        <f t="shared" ref="AU337:AU343" si="299">IF($S$393&lt;&gt;0, AC337+AL337-AT337, M337+AL337-AT337)</f>
        <v>0</v>
      </c>
    </row>
    <row r="338" spans="1:48" x14ac:dyDescent="0.35">
      <c r="A338" s="415">
        <v>3</v>
      </c>
      <c r="B338" s="420"/>
      <c r="C338" s="491"/>
      <c r="D338" s="491"/>
      <c r="E338" s="423"/>
      <c r="F338" s="234">
        <v>0</v>
      </c>
      <c r="G338" s="234">
        <v>0</v>
      </c>
      <c r="H338" s="235">
        <f t="shared" si="287"/>
        <v>0</v>
      </c>
      <c r="I338" s="234">
        <v>0</v>
      </c>
      <c r="J338" s="234">
        <v>0</v>
      </c>
      <c r="K338" s="235">
        <f t="shared" si="288"/>
        <v>0</v>
      </c>
      <c r="L338" s="234">
        <v>0</v>
      </c>
      <c r="M338" s="236">
        <f t="shared" si="289"/>
        <v>0</v>
      </c>
      <c r="N338" s="222"/>
      <c r="P338" s="415">
        <v>3</v>
      </c>
      <c r="Q338" s="420"/>
      <c r="R338" s="491"/>
      <c r="S338" s="491"/>
      <c r="T338" s="409"/>
      <c r="U338" s="162">
        <f t="shared" si="290"/>
        <v>0</v>
      </c>
      <c r="V338" s="234">
        <v>0</v>
      </c>
      <c r="W338" s="234">
        <v>0</v>
      </c>
      <c r="X338" s="295">
        <f t="shared" si="291"/>
        <v>0</v>
      </c>
      <c r="Y338" s="234">
        <v>0</v>
      </c>
      <c r="Z338" s="234">
        <v>0</v>
      </c>
      <c r="AA338" s="295">
        <f t="shared" si="292"/>
        <v>0</v>
      </c>
      <c r="AB338" s="234">
        <v>0</v>
      </c>
      <c r="AC338" s="295">
        <f t="shared" si="293"/>
        <v>0</v>
      </c>
      <c r="AD338" s="296">
        <f t="shared" si="294"/>
        <v>0</v>
      </c>
      <c r="AE338" s="222"/>
      <c r="AG338" s="415">
        <v>3</v>
      </c>
      <c r="AH338" s="420"/>
      <c r="AI338" s="491"/>
      <c r="AJ338" s="491"/>
      <c r="AK338" s="409"/>
      <c r="AL338" s="307">
        <f t="shared" si="295"/>
        <v>0</v>
      </c>
      <c r="AM338" s="234">
        <v>0</v>
      </c>
      <c r="AN338" s="234">
        <v>0</v>
      </c>
      <c r="AO338" s="277">
        <f t="shared" si="296"/>
        <v>0</v>
      </c>
      <c r="AP338" s="234">
        <v>0</v>
      </c>
      <c r="AQ338" s="234">
        <v>0</v>
      </c>
      <c r="AR338" s="277">
        <f t="shared" si="297"/>
        <v>0</v>
      </c>
      <c r="AS338" s="234">
        <v>0</v>
      </c>
      <c r="AT338" s="277">
        <f t="shared" si="298"/>
        <v>0</v>
      </c>
      <c r="AU338" s="278">
        <f t="shared" si="299"/>
        <v>0</v>
      </c>
    </row>
    <row r="339" spans="1:48" x14ac:dyDescent="0.35">
      <c r="A339" s="415">
        <v>4</v>
      </c>
      <c r="B339" s="420"/>
      <c r="C339" s="491"/>
      <c r="D339" s="491"/>
      <c r="E339" s="423"/>
      <c r="F339" s="234">
        <v>0</v>
      </c>
      <c r="G339" s="234">
        <v>0</v>
      </c>
      <c r="H339" s="235">
        <f>SUM(F339:G339)</f>
        <v>0</v>
      </c>
      <c r="I339" s="234">
        <v>0</v>
      </c>
      <c r="J339" s="234">
        <v>0</v>
      </c>
      <c r="K339" s="235">
        <f>SUM(I339:J339)</f>
        <v>0</v>
      </c>
      <c r="L339" s="234">
        <v>0</v>
      </c>
      <c r="M339" s="236">
        <f>SUM(H339, K339, L339)</f>
        <v>0</v>
      </c>
      <c r="N339" s="222"/>
      <c r="P339" s="415">
        <v>4</v>
      </c>
      <c r="Q339" s="420"/>
      <c r="R339" s="491"/>
      <c r="S339" s="491"/>
      <c r="T339" s="409"/>
      <c r="U339" s="162">
        <f t="shared" si="290"/>
        <v>0</v>
      </c>
      <c r="V339" s="234">
        <v>0</v>
      </c>
      <c r="W339" s="234">
        <v>0</v>
      </c>
      <c r="X339" s="295">
        <f t="shared" si="291"/>
        <v>0</v>
      </c>
      <c r="Y339" s="234">
        <v>0</v>
      </c>
      <c r="Z339" s="234">
        <v>0</v>
      </c>
      <c r="AA339" s="295">
        <f t="shared" si="292"/>
        <v>0</v>
      </c>
      <c r="AB339" s="234">
        <v>0</v>
      </c>
      <c r="AC339" s="295">
        <f t="shared" si="293"/>
        <v>0</v>
      </c>
      <c r="AD339" s="296">
        <f t="shared" si="294"/>
        <v>0</v>
      </c>
      <c r="AE339" s="222"/>
      <c r="AG339" s="415">
        <v>4</v>
      </c>
      <c r="AH339" s="420"/>
      <c r="AI339" s="491"/>
      <c r="AJ339" s="491"/>
      <c r="AK339" s="409"/>
      <c r="AL339" s="307">
        <f t="shared" si="295"/>
        <v>0</v>
      </c>
      <c r="AM339" s="234">
        <v>0</v>
      </c>
      <c r="AN339" s="234">
        <v>0</v>
      </c>
      <c r="AO339" s="277">
        <f t="shared" si="296"/>
        <v>0</v>
      </c>
      <c r="AP339" s="234">
        <v>0</v>
      </c>
      <c r="AQ339" s="234">
        <v>0</v>
      </c>
      <c r="AR339" s="277">
        <f t="shared" si="297"/>
        <v>0</v>
      </c>
      <c r="AS339" s="234">
        <v>0</v>
      </c>
      <c r="AT339" s="277">
        <f t="shared" si="298"/>
        <v>0</v>
      </c>
      <c r="AU339" s="278">
        <f t="shared" si="299"/>
        <v>0</v>
      </c>
    </row>
    <row r="340" spans="1:48" x14ac:dyDescent="0.35">
      <c r="A340" s="415">
        <v>5</v>
      </c>
      <c r="B340" s="420"/>
      <c r="C340" s="491"/>
      <c r="D340" s="491"/>
      <c r="E340" s="423"/>
      <c r="F340" s="234">
        <v>0</v>
      </c>
      <c r="G340" s="234">
        <v>0</v>
      </c>
      <c r="H340" s="235">
        <f t="shared" si="287"/>
        <v>0</v>
      </c>
      <c r="I340" s="234">
        <v>0</v>
      </c>
      <c r="J340" s="234">
        <v>0</v>
      </c>
      <c r="K340" s="235">
        <f t="shared" si="288"/>
        <v>0</v>
      </c>
      <c r="L340" s="234">
        <v>0</v>
      </c>
      <c r="M340" s="236">
        <f t="shared" si="289"/>
        <v>0</v>
      </c>
      <c r="N340" s="222"/>
      <c r="P340" s="415">
        <v>5</v>
      </c>
      <c r="Q340" s="420"/>
      <c r="R340" s="491"/>
      <c r="S340" s="491"/>
      <c r="T340" s="409"/>
      <c r="U340" s="162">
        <f t="shared" si="290"/>
        <v>0</v>
      </c>
      <c r="V340" s="234">
        <v>0</v>
      </c>
      <c r="W340" s="234">
        <v>0</v>
      </c>
      <c r="X340" s="295">
        <f t="shared" si="291"/>
        <v>0</v>
      </c>
      <c r="Y340" s="234">
        <v>0</v>
      </c>
      <c r="Z340" s="234">
        <v>0</v>
      </c>
      <c r="AA340" s="295">
        <f t="shared" si="292"/>
        <v>0</v>
      </c>
      <c r="AB340" s="234">
        <v>0</v>
      </c>
      <c r="AC340" s="295">
        <f t="shared" si="293"/>
        <v>0</v>
      </c>
      <c r="AD340" s="296">
        <f t="shared" si="294"/>
        <v>0</v>
      </c>
      <c r="AE340" s="222"/>
      <c r="AG340" s="415">
        <v>5</v>
      </c>
      <c r="AH340" s="420"/>
      <c r="AI340" s="491"/>
      <c r="AJ340" s="491"/>
      <c r="AK340" s="409"/>
      <c r="AL340" s="307">
        <f t="shared" si="295"/>
        <v>0</v>
      </c>
      <c r="AM340" s="234">
        <v>0</v>
      </c>
      <c r="AN340" s="234">
        <v>0</v>
      </c>
      <c r="AO340" s="277">
        <f t="shared" si="296"/>
        <v>0</v>
      </c>
      <c r="AP340" s="234">
        <v>0</v>
      </c>
      <c r="AQ340" s="234">
        <v>0</v>
      </c>
      <c r="AR340" s="277">
        <f t="shared" si="297"/>
        <v>0</v>
      </c>
      <c r="AS340" s="234">
        <v>0</v>
      </c>
      <c r="AT340" s="277">
        <f t="shared" si="298"/>
        <v>0</v>
      </c>
      <c r="AU340" s="278">
        <f t="shared" si="299"/>
        <v>0</v>
      </c>
    </row>
    <row r="341" spans="1:48" x14ac:dyDescent="0.35">
      <c r="A341" s="415">
        <v>6</v>
      </c>
      <c r="B341" s="420"/>
      <c r="C341" s="491"/>
      <c r="D341" s="491"/>
      <c r="E341" s="423"/>
      <c r="F341" s="234">
        <v>0</v>
      </c>
      <c r="G341" s="234">
        <v>0</v>
      </c>
      <c r="H341" s="235">
        <f t="shared" si="287"/>
        <v>0</v>
      </c>
      <c r="I341" s="234">
        <v>0</v>
      </c>
      <c r="J341" s="234">
        <v>0</v>
      </c>
      <c r="K341" s="235">
        <f t="shared" si="288"/>
        <v>0</v>
      </c>
      <c r="L341" s="234">
        <v>0</v>
      </c>
      <c r="M341" s="236">
        <f t="shared" si="289"/>
        <v>0</v>
      </c>
      <c r="N341" s="222"/>
      <c r="P341" s="415">
        <v>6</v>
      </c>
      <c r="Q341" s="420"/>
      <c r="R341" s="491"/>
      <c r="S341" s="491"/>
      <c r="T341" s="409"/>
      <c r="U341" s="162">
        <f t="shared" si="290"/>
        <v>0</v>
      </c>
      <c r="V341" s="234">
        <v>0</v>
      </c>
      <c r="W341" s="234">
        <v>0</v>
      </c>
      <c r="X341" s="295">
        <f t="shared" si="291"/>
        <v>0</v>
      </c>
      <c r="Y341" s="234">
        <v>0</v>
      </c>
      <c r="Z341" s="234">
        <v>0</v>
      </c>
      <c r="AA341" s="295">
        <f t="shared" si="292"/>
        <v>0</v>
      </c>
      <c r="AB341" s="234">
        <v>0</v>
      </c>
      <c r="AC341" s="295">
        <f t="shared" si="293"/>
        <v>0</v>
      </c>
      <c r="AD341" s="296">
        <f t="shared" si="294"/>
        <v>0</v>
      </c>
      <c r="AE341" s="222"/>
      <c r="AG341" s="415">
        <v>6</v>
      </c>
      <c r="AH341" s="420"/>
      <c r="AI341" s="491"/>
      <c r="AJ341" s="491"/>
      <c r="AK341" s="409"/>
      <c r="AL341" s="307">
        <f t="shared" si="295"/>
        <v>0</v>
      </c>
      <c r="AM341" s="234">
        <v>0</v>
      </c>
      <c r="AN341" s="234">
        <v>0</v>
      </c>
      <c r="AO341" s="277">
        <f t="shared" si="296"/>
        <v>0</v>
      </c>
      <c r="AP341" s="234">
        <v>0</v>
      </c>
      <c r="AQ341" s="234">
        <v>0</v>
      </c>
      <c r="AR341" s="277">
        <f t="shared" si="297"/>
        <v>0</v>
      </c>
      <c r="AS341" s="234">
        <v>0</v>
      </c>
      <c r="AT341" s="277">
        <f t="shared" si="298"/>
        <v>0</v>
      </c>
      <c r="AU341" s="278">
        <f t="shared" si="299"/>
        <v>0</v>
      </c>
    </row>
    <row r="342" spans="1:48" x14ac:dyDescent="0.35">
      <c r="A342" s="620" t="s">
        <v>180</v>
      </c>
      <c r="B342" s="617"/>
      <c r="C342" s="532">
        <v>0</v>
      </c>
      <c r="D342" s="532"/>
      <c r="E342" s="423"/>
      <c r="F342" s="234">
        <v>0</v>
      </c>
      <c r="G342" s="234">
        <v>0</v>
      </c>
      <c r="H342" s="235">
        <f t="shared" si="287"/>
        <v>0</v>
      </c>
      <c r="I342" s="234">
        <v>0</v>
      </c>
      <c r="J342" s="234">
        <v>0</v>
      </c>
      <c r="K342" s="235">
        <f t="shared" si="288"/>
        <v>0</v>
      </c>
      <c r="L342" s="234">
        <v>0</v>
      </c>
      <c r="M342" s="236">
        <f t="shared" si="289"/>
        <v>0</v>
      </c>
      <c r="N342" s="222"/>
      <c r="P342" s="620" t="s">
        <v>180</v>
      </c>
      <c r="Q342" s="617"/>
      <c r="R342" s="532">
        <v>0</v>
      </c>
      <c r="S342" s="532"/>
      <c r="T342" s="409"/>
      <c r="U342" s="162">
        <f t="shared" si="290"/>
        <v>0</v>
      </c>
      <c r="V342" s="234">
        <v>0</v>
      </c>
      <c r="W342" s="234">
        <v>0</v>
      </c>
      <c r="X342" s="295">
        <f t="shared" si="291"/>
        <v>0</v>
      </c>
      <c r="Y342" s="234">
        <v>0</v>
      </c>
      <c r="Z342" s="234">
        <v>0</v>
      </c>
      <c r="AA342" s="295">
        <f t="shared" si="292"/>
        <v>0</v>
      </c>
      <c r="AB342" s="234">
        <v>0</v>
      </c>
      <c r="AC342" s="295">
        <f t="shared" si="293"/>
        <v>0</v>
      </c>
      <c r="AD342" s="296">
        <f t="shared" si="294"/>
        <v>0</v>
      </c>
      <c r="AE342" s="222"/>
      <c r="AG342" s="620" t="s">
        <v>180</v>
      </c>
      <c r="AH342" s="617"/>
      <c r="AI342" s="532">
        <v>0</v>
      </c>
      <c r="AJ342" s="532"/>
      <c r="AK342" s="409"/>
      <c r="AL342" s="307">
        <f t="shared" si="295"/>
        <v>0</v>
      </c>
      <c r="AM342" s="234">
        <v>0</v>
      </c>
      <c r="AN342" s="234">
        <v>0</v>
      </c>
      <c r="AO342" s="277">
        <f t="shared" si="296"/>
        <v>0</v>
      </c>
      <c r="AP342" s="234">
        <v>0</v>
      </c>
      <c r="AQ342" s="234">
        <v>0</v>
      </c>
      <c r="AR342" s="277">
        <f t="shared" si="297"/>
        <v>0</v>
      </c>
      <c r="AS342" s="234">
        <v>0</v>
      </c>
      <c r="AT342" s="277">
        <f t="shared" si="298"/>
        <v>0</v>
      </c>
      <c r="AU342" s="278">
        <f t="shared" si="299"/>
        <v>0</v>
      </c>
    </row>
    <row r="343" spans="1:48" ht="16" thickBot="1" x14ac:dyDescent="0.4">
      <c r="A343" s="493" t="s">
        <v>207</v>
      </c>
      <c r="B343" s="494"/>
      <c r="C343" s="497">
        <f>COUNTA(B336:B341)+C342</f>
        <v>0</v>
      </c>
      <c r="D343" s="497"/>
      <c r="E343" s="411"/>
      <c r="F343" s="250">
        <f>SUM(F336:F342)</f>
        <v>0</v>
      </c>
      <c r="G343" s="250">
        <f>SUM(G336:G342)</f>
        <v>0</v>
      </c>
      <c r="H343" s="250">
        <f t="shared" ref="H343:L343" si="300">SUM(H336:H342)</f>
        <v>0</v>
      </c>
      <c r="I343" s="250">
        <f t="shared" si="300"/>
        <v>0</v>
      </c>
      <c r="J343" s="250">
        <f>SUM(J336:J342)</f>
        <v>0</v>
      </c>
      <c r="K343" s="250">
        <f t="shared" si="300"/>
        <v>0</v>
      </c>
      <c r="L343" s="250">
        <f t="shared" si="300"/>
        <v>0</v>
      </c>
      <c r="M343" s="237">
        <f>SUM(M336:M342)</f>
        <v>0</v>
      </c>
      <c r="N343" s="222"/>
      <c r="P343" s="620" t="s">
        <v>207</v>
      </c>
      <c r="Q343" s="617"/>
      <c r="R343" s="587">
        <f>COUNTA(Q336:Q341)+R342</f>
        <v>0</v>
      </c>
      <c r="S343" s="587"/>
      <c r="T343" s="416"/>
      <c r="U343" s="162">
        <f t="shared" si="290"/>
        <v>0</v>
      </c>
      <c r="V343" s="295">
        <f>SUM(V336:V342)</f>
        <v>0</v>
      </c>
      <c r="W343" s="295">
        <f>SUM(W336:W342)</f>
        <v>0</v>
      </c>
      <c r="X343" s="295">
        <f t="shared" ref="X343:AB343" si="301">SUM(X336:X342)</f>
        <v>0</v>
      </c>
      <c r="Y343" s="295">
        <f t="shared" si="301"/>
        <v>0</v>
      </c>
      <c r="Z343" s="295">
        <f t="shared" si="301"/>
        <v>0</v>
      </c>
      <c r="AA343" s="295">
        <f t="shared" si="301"/>
        <v>0</v>
      </c>
      <c r="AB343" s="295">
        <f t="shared" si="301"/>
        <v>0</v>
      </c>
      <c r="AC343" s="295">
        <f>SUM(AC336:AC342)</f>
        <v>0</v>
      </c>
      <c r="AD343" s="296">
        <f>SUM(AD336:AD342)</f>
        <v>0</v>
      </c>
      <c r="AE343" s="222"/>
      <c r="AG343" s="493" t="s">
        <v>207</v>
      </c>
      <c r="AH343" s="494"/>
      <c r="AI343" s="543">
        <f>COUNTA(AH336:AH341)+AI342</f>
        <v>0</v>
      </c>
      <c r="AJ343" s="543"/>
      <c r="AK343" s="411"/>
      <c r="AL343" s="337">
        <f t="shared" si="295"/>
        <v>0</v>
      </c>
      <c r="AM343" s="275">
        <f>SUM(AM336:AM342)</f>
        <v>0</v>
      </c>
      <c r="AN343" s="275">
        <f>SUM(AN336:AN342)</f>
        <v>0</v>
      </c>
      <c r="AO343" s="275">
        <f t="shared" ref="AO343:AT343" si="302">SUM(AO336:AO342)</f>
        <v>0</v>
      </c>
      <c r="AP343" s="275">
        <f t="shared" si="302"/>
        <v>0</v>
      </c>
      <c r="AQ343" s="275">
        <f t="shared" si="302"/>
        <v>0</v>
      </c>
      <c r="AR343" s="275">
        <f t="shared" si="302"/>
        <v>0</v>
      </c>
      <c r="AS343" s="275">
        <f t="shared" si="302"/>
        <v>0</v>
      </c>
      <c r="AT343" s="275">
        <f t="shared" si="302"/>
        <v>0</v>
      </c>
      <c r="AU343" s="276">
        <f t="shared" si="299"/>
        <v>0</v>
      </c>
      <c r="AV343" s="358"/>
    </row>
    <row r="344" spans="1:48" ht="3.75" customHeight="1" thickBot="1" x14ac:dyDescent="0.4">
      <c r="F344" s="357"/>
      <c r="G344" s="357"/>
      <c r="P344" s="410"/>
      <c r="Q344" s="411"/>
      <c r="R344" s="411"/>
      <c r="S344" s="411"/>
      <c r="T344" s="411"/>
      <c r="U344" s="411"/>
      <c r="V344" s="411"/>
      <c r="W344" s="411"/>
      <c r="X344" s="411"/>
      <c r="Y344" s="347"/>
      <c r="Z344" s="347"/>
      <c r="AA344" s="347"/>
      <c r="AB344" s="347"/>
      <c r="AC344" s="347"/>
      <c r="AD344" s="348"/>
      <c r="AE344" s="358"/>
    </row>
    <row r="345" spans="1:48" s="242" customFormat="1" x14ac:dyDescent="0.35">
      <c r="A345" s="502" t="s">
        <v>186</v>
      </c>
      <c r="B345" s="503"/>
      <c r="C345" s="503"/>
      <c r="D345" s="503"/>
      <c r="E345" s="503"/>
      <c r="F345" s="503"/>
      <c r="G345" s="503"/>
      <c r="H345" s="503"/>
      <c r="I345" s="503"/>
      <c r="J345" s="503"/>
      <c r="K345" s="503"/>
      <c r="L345" s="503"/>
      <c r="M345" s="518"/>
      <c r="N345" s="413"/>
      <c r="P345" s="502" t="s">
        <v>186</v>
      </c>
      <c r="Q345" s="503"/>
      <c r="R345" s="503"/>
      <c r="S345" s="503"/>
      <c r="T345" s="503"/>
      <c r="U345" s="503"/>
      <c r="V345" s="503"/>
      <c r="W345" s="503"/>
      <c r="X345" s="503"/>
      <c r="Y345" s="503"/>
      <c r="Z345" s="503"/>
      <c r="AA345" s="503"/>
      <c r="AB345" s="503"/>
      <c r="AC345" s="503"/>
      <c r="AD345" s="418"/>
      <c r="AE345" s="413"/>
      <c r="AG345" s="502" t="s">
        <v>186</v>
      </c>
      <c r="AH345" s="503"/>
      <c r="AI345" s="503"/>
      <c r="AJ345" s="503"/>
      <c r="AK345" s="503"/>
      <c r="AL345" s="503"/>
      <c r="AM345" s="503"/>
      <c r="AN345" s="503"/>
      <c r="AO345" s="503"/>
      <c r="AP345" s="503"/>
      <c r="AQ345" s="503"/>
      <c r="AR345" s="503"/>
      <c r="AS345" s="503"/>
      <c r="AT345" s="503"/>
      <c r="AU345" s="418"/>
    </row>
    <row r="346" spans="1:48" s="242" customFormat="1" ht="31.5" customHeight="1" x14ac:dyDescent="0.35">
      <c r="A346" s="534" t="s">
        <v>188</v>
      </c>
      <c r="B346" s="533"/>
      <c r="C346" s="533" t="s">
        <v>13</v>
      </c>
      <c r="D346" s="533"/>
      <c r="E346" s="424" t="s">
        <v>14</v>
      </c>
      <c r="F346" s="412" t="s">
        <v>171</v>
      </c>
      <c r="G346" s="412" t="s">
        <v>68</v>
      </c>
      <c r="H346" s="422" t="s">
        <v>151</v>
      </c>
      <c r="I346" s="412" t="s">
        <v>80</v>
      </c>
      <c r="J346" s="412" t="s">
        <v>81</v>
      </c>
      <c r="K346" s="422" t="s">
        <v>82</v>
      </c>
      <c r="L346" s="412" t="s">
        <v>150</v>
      </c>
      <c r="M346" s="259" t="s">
        <v>18</v>
      </c>
      <c r="N346" s="413"/>
      <c r="P346" s="534" t="s">
        <v>188</v>
      </c>
      <c r="Q346" s="533"/>
      <c r="R346" s="533" t="s">
        <v>13</v>
      </c>
      <c r="S346" s="533"/>
      <c r="T346" s="424" t="s">
        <v>14</v>
      </c>
      <c r="U346" s="260" t="s">
        <v>263</v>
      </c>
      <c r="V346" s="424" t="s">
        <v>171</v>
      </c>
      <c r="W346" s="424" t="s">
        <v>68</v>
      </c>
      <c r="X346" s="260" t="s">
        <v>151</v>
      </c>
      <c r="Y346" s="424" t="s">
        <v>80</v>
      </c>
      <c r="Z346" s="424" t="s">
        <v>81</v>
      </c>
      <c r="AA346" s="260" t="s">
        <v>82</v>
      </c>
      <c r="AB346" s="424" t="s">
        <v>150</v>
      </c>
      <c r="AC346" s="260" t="s">
        <v>18</v>
      </c>
      <c r="AD346" s="267" t="s">
        <v>114</v>
      </c>
      <c r="AE346" s="413"/>
      <c r="AG346" s="534" t="s">
        <v>188</v>
      </c>
      <c r="AH346" s="533"/>
      <c r="AI346" s="533" t="s">
        <v>13</v>
      </c>
      <c r="AJ346" s="533"/>
      <c r="AK346" s="424" t="s">
        <v>14</v>
      </c>
      <c r="AL346" s="260" t="s">
        <v>263</v>
      </c>
      <c r="AM346" s="424" t="s">
        <v>171</v>
      </c>
      <c r="AN346" s="424" t="s">
        <v>68</v>
      </c>
      <c r="AO346" s="260" t="s">
        <v>151</v>
      </c>
      <c r="AP346" s="424" t="s">
        <v>80</v>
      </c>
      <c r="AQ346" s="424" t="s">
        <v>81</v>
      </c>
      <c r="AR346" s="260" t="s">
        <v>82</v>
      </c>
      <c r="AS346" s="424" t="s">
        <v>150</v>
      </c>
      <c r="AT346" s="260" t="s">
        <v>213</v>
      </c>
      <c r="AU346" s="267" t="s">
        <v>266</v>
      </c>
    </row>
    <row r="347" spans="1:48" x14ac:dyDescent="0.35">
      <c r="A347" s="495">
        <v>0</v>
      </c>
      <c r="B347" s="491"/>
      <c r="C347" s="496" t="s">
        <v>19</v>
      </c>
      <c r="D347" s="496"/>
      <c r="E347" s="409"/>
      <c r="F347" s="234">
        <v>0</v>
      </c>
      <c r="G347" s="234">
        <v>0</v>
      </c>
      <c r="H347" s="235">
        <f>SUM(F347:G347)</f>
        <v>0</v>
      </c>
      <c r="I347" s="234">
        <v>0</v>
      </c>
      <c r="J347" s="234">
        <v>0</v>
      </c>
      <c r="K347" s="235">
        <f>SUM(I347:J347)</f>
        <v>0</v>
      </c>
      <c r="L347" s="234">
        <v>0</v>
      </c>
      <c r="M347" s="236">
        <f>SUM(H347, K347, L347)</f>
        <v>0</v>
      </c>
      <c r="N347" s="223"/>
      <c r="P347" s="522">
        <v>0</v>
      </c>
      <c r="Q347" s="496"/>
      <c r="R347" s="496" t="s">
        <v>19</v>
      </c>
      <c r="S347" s="496"/>
      <c r="T347" s="409"/>
      <c r="U347" s="162">
        <f t="shared" ref="U347:U354" si="303">AU267</f>
        <v>0</v>
      </c>
      <c r="V347" s="234">
        <v>0</v>
      </c>
      <c r="W347" s="234">
        <v>0</v>
      </c>
      <c r="X347" s="295">
        <f>SUM(V347:W347)</f>
        <v>0</v>
      </c>
      <c r="Y347" s="234">
        <v>0</v>
      </c>
      <c r="Z347" s="234">
        <v>0</v>
      </c>
      <c r="AA347" s="295">
        <f>SUM(Y347:Z347)</f>
        <v>0</v>
      </c>
      <c r="AB347" s="234">
        <v>0</v>
      </c>
      <c r="AC347" s="295">
        <f>SUM(X347, AA347, AB347)</f>
        <v>0</v>
      </c>
      <c r="AD347" s="296">
        <f t="shared" ref="AD347:AD351" si="304">M347-AC347</f>
        <v>0</v>
      </c>
      <c r="AE347" s="223"/>
      <c r="AG347" s="522">
        <v>0</v>
      </c>
      <c r="AH347" s="496"/>
      <c r="AI347" s="496" t="s">
        <v>19</v>
      </c>
      <c r="AJ347" s="496"/>
      <c r="AK347" s="409"/>
      <c r="AL347" s="307">
        <f t="shared" ref="AL347:AL354" si="305">AU267</f>
        <v>0</v>
      </c>
      <c r="AM347" s="234">
        <v>0</v>
      </c>
      <c r="AN347" s="234">
        <v>0</v>
      </c>
      <c r="AO347" s="277">
        <f>SUM(AM347:AN347)</f>
        <v>0</v>
      </c>
      <c r="AP347" s="234">
        <v>0</v>
      </c>
      <c r="AQ347" s="234">
        <v>0</v>
      </c>
      <c r="AR347" s="277">
        <f>SUM(AP347:AQ347)</f>
        <v>0</v>
      </c>
      <c r="AS347" s="234">
        <v>0</v>
      </c>
      <c r="AT347" s="277">
        <f>SUM(AO347, AR347, AS347)</f>
        <v>0</v>
      </c>
      <c r="AU347" s="278">
        <f t="shared" ref="AU347:AU352" si="306">IF($S$393&lt;&gt;0, AC347+AL347-AT347, M347+AL347-AT347)</f>
        <v>0</v>
      </c>
    </row>
    <row r="348" spans="1:48" x14ac:dyDescent="0.35">
      <c r="A348" s="495">
        <v>0</v>
      </c>
      <c r="B348" s="491"/>
      <c r="C348" s="496" t="s">
        <v>20</v>
      </c>
      <c r="D348" s="496"/>
      <c r="E348" s="409"/>
      <c r="F348" s="234">
        <v>0</v>
      </c>
      <c r="G348" s="234">
        <v>0</v>
      </c>
      <c r="H348" s="235">
        <f t="shared" ref="H348:H351" si="307">SUM(F348:G348)</f>
        <v>0</v>
      </c>
      <c r="I348" s="234">
        <v>0</v>
      </c>
      <c r="J348" s="234">
        <v>0</v>
      </c>
      <c r="K348" s="235">
        <f t="shared" ref="K348:K351" si="308">SUM(I348:J348)</f>
        <v>0</v>
      </c>
      <c r="L348" s="234">
        <v>0</v>
      </c>
      <c r="M348" s="236">
        <f t="shared" ref="M348:M351" si="309">SUM(H348, K348, L348)</f>
        <v>0</v>
      </c>
      <c r="N348" s="223"/>
      <c r="P348" s="522">
        <v>0</v>
      </c>
      <c r="Q348" s="496"/>
      <c r="R348" s="496" t="s">
        <v>20</v>
      </c>
      <c r="S348" s="496"/>
      <c r="T348" s="409"/>
      <c r="U348" s="162">
        <f t="shared" si="303"/>
        <v>0</v>
      </c>
      <c r="V348" s="234">
        <v>0</v>
      </c>
      <c r="W348" s="234">
        <v>0</v>
      </c>
      <c r="X348" s="295">
        <f t="shared" ref="X348:X351" si="310">SUM(V348:W348)</f>
        <v>0</v>
      </c>
      <c r="Y348" s="234">
        <v>0</v>
      </c>
      <c r="Z348" s="234">
        <v>0</v>
      </c>
      <c r="AA348" s="295">
        <f t="shared" ref="AA348:AA351" si="311">SUM(Y348:Z348)</f>
        <v>0</v>
      </c>
      <c r="AB348" s="234">
        <v>0</v>
      </c>
      <c r="AC348" s="295">
        <f t="shared" ref="AC348:AC351" si="312">SUM(X348, AA348, AB348)</f>
        <v>0</v>
      </c>
      <c r="AD348" s="296">
        <f t="shared" si="304"/>
        <v>0</v>
      </c>
      <c r="AE348" s="223"/>
      <c r="AG348" s="522">
        <v>0</v>
      </c>
      <c r="AH348" s="496"/>
      <c r="AI348" s="496" t="s">
        <v>20</v>
      </c>
      <c r="AJ348" s="496"/>
      <c r="AK348" s="409"/>
      <c r="AL348" s="307">
        <f t="shared" si="305"/>
        <v>0</v>
      </c>
      <c r="AM348" s="234">
        <v>0</v>
      </c>
      <c r="AN348" s="234">
        <v>0</v>
      </c>
      <c r="AO348" s="277">
        <f t="shared" ref="AO348:AO351" si="313">SUM(AM348:AN348)</f>
        <v>0</v>
      </c>
      <c r="AP348" s="234">
        <v>0</v>
      </c>
      <c r="AQ348" s="234">
        <v>0</v>
      </c>
      <c r="AR348" s="277">
        <f t="shared" ref="AR348:AR351" si="314">SUM(AP348:AQ348)</f>
        <v>0</v>
      </c>
      <c r="AS348" s="234">
        <v>0</v>
      </c>
      <c r="AT348" s="277">
        <f t="shared" ref="AT348:AT351" si="315">SUM(AO348, AR348, AS348)</f>
        <v>0</v>
      </c>
      <c r="AU348" s="278">
        <f>IF($S$393&lt;&gt;0, AC348+AL348-AT348, M348+AL348-AT348)</f>
        <v>0</v>
      </c>
    </row>
    <row r="349" spans="1:48" x14ac:dyDescent="0.35">
      <c r="A349" s="495">
        <v>0</v>
      </c>
      <c r="B349" s="491"/>
      <c r="C349" s="496" t="s">
        <v>21</v>
      </c>
      <c r="D349" s="496"/>
      <c r="E349" s="409"/>
      <c r="F349" s="234">
        <v>0</v>
      </c>
      <c r="G349" s="234">
        <v>0</v>
      </c>
      <c r="H349" s="235">
        <f>SUM(F349:G349)</f>
        <v>0</v>
      </c>
      <c r="I349" s="234">
        <v>0</v>
      </c>
      <c r="J349" s="234">
        <v>0</v>
      </c>
      <c r="K349" s="235">
        <f t="shared" si="308"/>
        <v>0</v>
      </c>
      <c r="L349" s="234">
        <v>0</v>
      </c>
      <c r="M349" s="236">
        <f t="shared" si="309"/>
        <v>0</v>
      </c>
      <c r="N349" s="223"/>
      <c r="P349" s="522">
        <v>0</v>
      </c>
      <c r="Q349" s="496"/>
      <c r="R349" s="496" t="s">
        <v>21</v>
      </c>
      <c r="S349" s="496"/>
      <c r="T349" s="409"/>
      <c r="U349" s="162">
        <f t="shared" si="303"/>
        <v>0</v>
      </c>
      <c r="V349" s="234">
        <v>0</v>
      </c>
      <c r="W349" s="234">
        <v>0</v>
      </c>
      <c r="X349" s="295">
        <f t="shared" si="310"/>
        <v>0</v>
      </c>
      <c r="Y349" s="234">
        <v>0</v>
      </c>
      <c r="Z349" s="234">
        <v>0</v>
      </c>
      <c r="AA349" s="295">
        <f t="shared" si="311"/>
        <v>0</v>
      </c>
      <c r="AB349" s="234">
        <v>0</v>
      </c>
      <c r="AC349" s="295">
        <f t="shared" si="312"/>
        <v>0</v>
      </c>
      <c r="AD349" s="296">
        <f t="shared" si="304"/>
        <v>0</v>
      </c>
      <c r="AE349" s="223"/>
      <c r="AG349" s="522">
        <v>0</v>
      </c>
      <c r="AH349" s="496"/>
      <c r="AI349" s="496" t="s">
        <v>21</v>
      </c>
      <c r="AJ349" s="496"/>
      <c r="AK349" s="409"/>
      <c r="AL349" s="307">
        <f t="shared" si="305"/>
        <v>0</v>
      </c>
      <c r="AM349" s="234">
        <v>0</v>
      </c>
      <c r="AN349" s="234">
        <v>0</v>
      </c>
      <c r="AO349" s="277">
        <f t="shared" si="313"/>
        <v>0</v>
      </c>
      <c r="AP349" s="234">
        <v>0</v>
      </c>
      <c r="AQ349" s="234">
        <v>0</v>
      </c>
      <c r="AR349" s="277">
        <f t="shared" si="314"/>
        <v>0</v>
      </c>
      <c r="AS349" s="234">
        <v>0</v>
      </c>
      <c r="AT349" s="277">
        <f t="shared" si="315"/>
        <v>0</v>
      </c>
      <c r="AU349" s="278">
        <f t="shared" si="306"/>
        <v>0</v>
      </c>
    </row>
    <row r="350" spans="1:48" x14ac:dyDescent="0.35">
      <c r="A350" s="495">
        <v>0</v>
      </c>
      <c r="B350" s="491"/>
      <c r="C350" s="496" t="s">
        <v>22</v>
      </c>
      <c r="D350" s="496"/>
      <c r="E350" s="409"/>
      <c r="F350" s="234">
        <v>0</v>
      </c>
      <c r="G350" s="234">
        <v>0</v>
      </c>
      <c r="H350" s="235">
        <f t="shared" si="307"/>
        <v>0</v>
      </c>
      <c r="I350" s="234">
        <v>0</v>
      </c>
      <c r="J350" s="234">
        <v>0</v>
      </c>
      <c r="K350" s="235">
        <f t="shared" si="308"/>
        <v>0</v>
      </c>
      <c r="L350" s="234">
        <v>0</v>
      </c>
      <c r="M350" s="236">
        <f t="shared" si="309"/>
        <v>0</v>
      </c>
      <c r="N350" s="223"/>
      <c r="P350" s="522">
        <v>0</v>
      </c>
      <c r="Q350" s="496"/>
      <c r="R350" s="496" t="s">
        <v>22</v>
      </c>
      <c r="S350" s="496"/>
      <c r="T350" s="409"/>
      <c r="U350" s="162">
        <f t="shared" si="303"/>
        <v>0</v>
      </c>
      <c r="V350" s="234">
        <v>0</v>
      </c>
      <c r="W350" s="234">
        <v>0</v>
      </c>
      <c r="X350" s="295">
        <f t="shared" si="310"/>
        <v>0</v>
      </c>
      <c r="Y350" s="234">
        <v>0</v>
      </c>
      <c r="Z350" s="234">
        <v>0</v>
      </c>
      <c r="AA350" s="295">
        <f t="shared" si="311"/>
        <v>0</v>
      </c>
      <c r="AB350" s="234">
        <v>0</v>
      </c>
      <c r="AC350" s="295">
        <f t="shared" si="312"/>
        <v>0</v>
      </c>
      <c r="AD350" s="296">
        <f t="shared" si="304"/>
        <v>0</v>
      </c>
      <c r="AE350" s="223"/>
      <c r="AG350" s="522">
        <v>0</v>
      </c>
      <c r="AH350" s="496"/>
      <c r="AI350" s="496" t="s">
        <v>22</v>
      </c>
      <c r="AJ350" s="496"/>
      <c r="AK350" s="409"/>
      <c r="AL350" s="307">
        <f t="shared" si="305"/>
        <v>0</v>
      </c>
      <c r="AM350" s="234">
        <v>0</v>
      </c>
      <c r="AN350" s="234">
        <v>0</v>
      </c>
      <c r="AO350" s="277">
        <f t="shared" si="313"/>
        <v>0</v>
      </c>
      <c r="AP350" s="234">
        <v>0</v>
      </c>
      <c r="AQ350" s="234">
        <v>0</v>
      </c>
      <c r="AR350" s="277">
        <f t="shared" si="314"/>
        <v>0</v>
      </c>
      <c r="AS350" s="234">
        <v>0</v>
      </c>
      <c r="AT350" s="277">
        <f t="shared" si="315"/>
        <v>0</v>
      </c>
      <c r="AU350" s="278">
        <f t="shared" si="306"/>
        <v>0</v>
      </c>
    </row>
    <row r="351" spans="1:48" x14ac:dyDescent="0.35">
      <c r="A351" s="495">
        <v>0</v>
      </c>
      <c r="B351" s="491"/>
      <c r="C351" s="491" t="s">
        <v>23</v>
      </c>
      <c r="D351" s="491"/>
      <c r="E351" s="409"/>
      <c r="F351" s="234">
        <v>0</v>
      </c>
      <c r="G351" s="234">
        <v>0</v>
      </c>
      <c r="H351" s="235">
        <f t="shared" si="307"/>
        <v>0</v>
      </c>
      <c r="I351" s="234">
        <v>0</v>
      </c>
      <c r="J351" s="234">
        <v>0</v>
      </c>
      <c r="K351" s="235">
        <f t="shared" si="308"/>
        <v>0</v>
      </c>
      <c r="L351" s="234">
        <v>0</v>
      </c>
      <c r="M351" s="236">
        <f t="shared" si="309"/>
        <v>0</v>
      </c>
      <c r="N351" s="223"/>
      <c r="P351" s="522">
        <v>0</v>
      </c>
      <c r="Q351" s="496"/>
      <c r="R351" s="496" t="s">
        <v>23</v>
      </c>
      <c r="S351" s="496"/>
      <c r="T351" s="409"/>
      <c r="U351" s="162">
        <f t="shared" si="303"/>
        <v>0</v>
      </c>
      <c r="V351" s="234">
        <v>0</v>
      </c>
      <c r="W351" s="234">
        <v>0</v>
      </c>
      <c r="X351" s="295">
        <f t="shared" si="310"/>
        <v>0</v>
      </c>
      <c r="Y351" s="234">
        <v>0</v>
      </c>
      <c r="Z351" s="234">
        <v>0</v>
      </c>
      <c r="AA351" s="295">
        <f t="shared" si="311"/>
        <v>0</v>
      </c>
      <c r="AB351" s="234">
        <v>0</v>
      </c>
      <c r="AC351" s="295">
        <f t="shared" si="312"/>
        <v>0</v>
      </c>
      <c r="AD351" s="296">
        <f t="shared" si="304"/>
        <v>0</v>
      </c>
      <c r="AE351" s="223"/>
      <c r="AG351" s="522">
        <v>0</v>
      </c>
      <c r="AH351" s="496"/>
      <c r="AI351" s="496" t="s">
        <v>23</v>
      </c>
      <c r="AJ351" s="496"/>
      <c r="AK351" s="409"/>
      <c r="AL351" s="307">
        <f t="shared" si="305"/>
        <v>0</v>
      </c>
      <c r="AM351" s="234">
        <v>0</v>
      </c>
      <c r="AN351" s="234">
        <v>0</v>
      </c>
      <c r="AO351" s="277">
        <f t="shared" si="313"/>
        <v>0</v>
      </c>
      <c r="AP351" s="234">
        <v>0</v>
      </c>
      <c r="AQ351" s="234">
        <v>0</v>
      </c>
      <c r="AR351" s="277">
        <f t="shared" si="314"/>
        <v>0</v>
      </c>
      <c r="AS351" s="234">
        <v>0</v>
      </c>
      <c r="AT351" s="277">
        <f t="shared" si="315"/>
        <v>0</v>
      </c>
      <c r="AU351" s="278">
        <f t="shared" si="306"/>
        <v>0</v>
      </c>
    </row>
    <row r="352" spans="1:48" ht="16" thickBot="1" x14ac:dyDescent="0.4">
      <c r="A352" s="410" t="s">
        <v>181</v>
      </c>
      <c r="B352" s="411"/>
      <c r="C352" s="497">
        <f>SUM(A347:B351)</f>
        <v>0</v>
      </c>
      <c r="D352" s="497"/>
      <c r="E352" s="411"/>
      <c r="F352" s="250">
        <f>SUM(F347:F351)</f>
        <v>0</v>
      </c>
      <c r="G352" s="250">
        <f t="shared" ref="G352:L352" si="316">SUM(G347:G351)</f>
        <v>0</v>
      </c>
      <c r="H352" s="250">
        <f t="shared" si="316"/>
        <v>0</v>
      </c>
      <c r="I352" s="250">
        <f t="shared" si="316"/>
        <v>0</v>
      </c>
      <c r="J352" s="250">
        <f t="shared" si="316"/>
        <v>0</v>
      </c>
      <c r="K352" s="250">
        <f t="shared" si="316"/>
        <v>0</v>
      </c>
      <c r="L352" s="250">
        <f t="shared" si="316"/>
        <v>0</v>
      </c>
      <c r="M352" s="237">
        <f>SUM(M347:M351)</f>
        <v>0</v>
      </c>
      <c r="N352" s="223"/>
      <c r="P352" s="410" t="s">
        <v>181</v>
      </c>
      <c r="Q352" s="411"/>
      <c r="R352" s="498">
        <f>SUM(P347:Q351)</f>
        <v>0</v>
      </c>
      <c r="S352" s="498"/>
      <c r="T352" s="421"/>
      <c r="U352" s="339">
        <f t="shared" si="303"/>
        <v>0</v>
      </c>
      <c r="V352" s="293">
        <f>SUM(V347:V351)</f>
        <v>0</v>
      </c>
      <c r="W352" s="293">
        <f t="shared" ref="W352:AB352" si="317">SUM(W347:W351)</f>
        <v>0</v>
      </c>
      <c r="X352" s="293">
        <f t="shared" si="317"/>
        <v>0</v>
      </c>
      <c r="Y352" s="293">
        <f t="shared" si="317"/>
        <v>0</v>
      </c>
      <c r="Z352" s="293">
        <f t="shared" si="317"/>
        <v>0</v>
      </c>
      <c r="AA352" s="293">
        <f t="shared" si="317"/>
        <v>0</v>
      </c>
      <c r="AB352" s="293">
        <f t="shared" si="317"/>
        <v>0</v>
      </c>
      <c r="AC352" s="293">
        <f>SUM(AC347:AC351)</f>
        <v>0</v>
      </c>
      <c r="AD352" s="294">
        <f>SUM(AD347:AD351)</f>
        <v>0</v>
      </c>
      <c r="AE352" s="223"/>
      <c r="AG352" s="410" t="s">
        <v>181</v>
      </c>
      <c r="AH352" s="411"/>
      <c r="AI352" s="543">
        <f>SUM(AG347:AH351)</f>
        <v>0</v>
      </c>
      <c r="AJ352" s="543"/>
      <c r="AK352" s="421"/>
      <c r="AL352" s="337">
        <f t="shared" si="305"/>
        <v>0</v>
      </c>
      <c r="AM352" s="275">
        <f>SUM(AM347:AM351)</f>
        <v>0</v>
      </c>
      <c r="AN352" s="275">
        <f t="shared" ref="AN352:AT352" si="318">SUM(AN347:AN351)</f>
        <v>0</v>
      </c>
      <c r="AO352" s="275">
        <f t="shared" si="318"/>
        <v>0</v>
      </c>
      <c r="AP352" s="275">
        <f t="shared" si="318"/>
        <v>0</v>
      </c>
      <c r="AQ352" s="275">
        <f t="shared" si="318"/>
        <v>0</v>
      </c>
      <c r="AR352" s="275">
        <f t="shared" si="318"/>
        <v>0</v>
      </c>
      <c r="AS352" s="275">
        <f t="shared" si="318"/>
        <v>0</v>
      </c>
      <c r="AT352" s="275">
        <f t="shared" si="318"/>
        <v>0</v>
      </c>
      <c r="AU352" s="276">
        <f t="shared" si="306"/>
        <v>0</v>
      </c>
    </row>
    <row r="353" spans="1:47" s="358" customFormat="1" ht="3.75" customHeight="1" thickBot="1" x14ac:dyDescent="0.4">
      <c r="A353" s="499"/>
      <c r="B353" s="499"/>
      <c r="C353" s="499"/>
      <c r="D353" s="499"/>
      <c r="E353" s="499"/>
      <c r="F353" s="499"/>
      <c r="G353" s="499"/>
      <c r="H353" s="499"/>
      <c r="I353" s="499"/>
      <c r="J353" s="499"/>
      <c r="K353" s="499"/>
      <c r="L353" s="499"/>
      <c r="M353" s="499"/>
      <c r="N353" s="223"/>
      <c r="P353" s="499"/>
      <c r="Q353" s="499"/>
      <c r="R353" s="499"/>
      <c r="S353" s="499"/>
      <c r="T353" s="499"/>
      <c r="U353" s="499"/>
      <c r="V353" s="499"/>
      <c r="W353" s="499"/>
      <c r="X353" s="499"/>
      <c r="Y353" s="499"/>
      <c r="Z353" s="499"/>
      <c r="AA353" s="499"/>
      <c r="AB353" s="499"/>
      <c r="AC353" s="499"/>
      <c r="AD353" s="499"/>
      <c r="AE353" s="223"/>
      <c r="AG353" s="649"/>
      <c r="AH353" s="650"/>
      <c r="AI353" s="650"/>
      <c r="AJ353" s="650"/>
      <c r="AK353" s="650"/>
      <c r="AL353" s="650"/>
      <c r="AM353" s="650"/>
      <c r="AN353" s="650"/>
      <c r="AO353" s="650"/>
      <c r="AP353" s="650"/>
      <c r="AQ353" s="650"/>
      <c r="AR353" s="650"/>
      <c r="AS353" s="650"/>
      <c r="AT353" s="650"/>
      <c r="AU353" s="651"/>
    </row>
    <row r="354" spans="1:47" ht="16" thickBot="1" x14ac:dyDescent="0.4">
      <c r="A354" s="500" t="s">
        <v>187</v>
      </c>
      <c r="B354" s="501"/>
      <c r="C354" s="501"/>
      <c r="D354" s="501"/>
      <c r="E354" s="501"/>
      <c r="F354" s="241">
        <f>SUM(F352, F343)</f>
        <v>0</v>
      </c>
      <c r="G354" s="241">
        <f t="shared" ref="G354:L354" si="319">SUM(G352, G343)</f>
        <v>0</v>
      </c>
      <c r="H354" s="241">
        <f>SUM(H352, H343)</f>
        <v>0</v>
      </c>
      <c r="I354" s="241">
        <f t="shared" si="319"/>
        <v>0</v>
      </c>
      <c r="J354" s="241">
        <f t="shared" si="319"/>
        <v>0</v>
      </c>
      <c r="K354" s="241">
        <f>SUM(K352, K343)</f>
        <v>0</v>
      </c>
      <c r="L354" s="241">
        <f t="shared" si="319"/>
        <v>0</v>
      </c>
      <c r="M354" s="240">
        <f>SUM(M352, M343)</f>
        <v>0</v>
      </c>
      <c r="N354" s="223"/>
      <c r="P354" s="500" t="s">
        <v>187</v>
      </c>
      <c r="Q354" s="501"/>
      <c r="R354" s="501"/>
      <c r="S354" s="501"/>
      <c r="T354" s="501"/>
      <c r="U354" s="340">
        <f t="shared" si="303"/>
        <v>0</v>
      </c>
      <c r="V354" s="297">
        <f>SUM(V352, V343)</f>
        <v>0</v>
      </c>
      <c r="W354" s="297">
        <f t="shared" ref="W354" si="320">SUM(W352, W343)</f>
        <v>0</v>
      </c>
      <c r="X354" s="297">
        <f>SUM(X352, X343)</f>
        <v>0</v>
      </c>
      <c r="Y354" s="297">
        <f t="shared" ref="Y354:AB354" si="321">SUM(Y352, Y343)</f>
        <v>0</v>
      </c>
      <c r="Z354" s="297">
        <f t="shared" si="321"/>
        <v>0</v>
      </c>
      <c r="AA354" s="297">
        <f t="shared" si="321"/>
        <v>0</v>
      </c>
      <c r="AB354" s="297">
        <f t="shared" si="321"/>
        <v>0</v>
      </c>
      <c r="AC354" s="297">
        <f>SUM(AC352, AC343)</f>
        <v>0</v>
      </c>
      <c r="AD354" s="298">
        <f>SUM(AD352, AD343)</f>
        <v>0</v>
      </c>
      <c r="AE354" s="223"/>
      <c r="AG354" s="500" t="s">
        <v>187</v>
      </c>
      <c r="AH354" s="501"/>
      <c r="AI354" s="501"/>
      <c r="AJ354" s="501"/>
      <c r="AK354" s="501"/>
      <c r="AL354" s="338">
        <f t="shared" si="305"/>
        <v>0</v>
      </c>
      <c r="AM354" s="279">
        <f>SUM(AM352, AM343)</f>
        <v>0</v>
      </c>
      <c r="AN354" s="279">
        <f t="shared" ref="AN354" si="322">SUM(AN352, AN343)</f>
        <v>0</v>
      </c>
      <c r="AO354" s="279">
        <f>SUM(AO352, AO343)</f>
        <v>0</v>
      </c>
      <c r="AP354" s="279">
        <f t="shared" ref="AP354:AT354" si="323">SUM(AP352, AP343)</f>
        <v>0</v>
      </c>
      <c r="AQ354" s="279">
        <f t="shared" si="323"/>
        <v>0</v>
      </c>
      <c r="AR354" s="279">
        <f t="shared" si="323"/>
        <v>0</v>
      </c>
      <c r="AS354" s="279">
        <f t="shared" si="323"/>
        <v>0</v>
      </c>
      <c r="AT354" s="279">
        <f t="shared" si="323"/>
        <v>0</v>
      </c>
      <c r="AU354" s="280">
        <f>IF($S$393&lt;&gt;0, AC354+AL354-AT354, M354+AL354-AT354)</f>
        <v>0</v>
      </c>
    </row>
    <row r="355" spans="1:47" ht="16" thickBot="1" x14ac:dyDescent="0.4">
      <c r="F355" s="357"/>
      <c r="G355" s="357"/>
      <c r="AE355" s="358"/>
    </row>
    <row r="356" spans="1:47" s="242" customFormat="1" x14ac:dyDescent="0.35">
      <c r="A356" s="502" t="s">
        <v>98</v>
      </c>
      <c r="B356" s="503"/>
      <c r="C356" s="503"/>
      <c r="D356" s="503"/>
      <c r="E356" s="503"/>
      <c r="F356" s="503"/>
      <c r="G356" s="503"/>
      <c r="H356" s="503"/>
      <c r="I356" s="503"/>
      <c r="J356" s="503"/>
      <c r="K356" s="503"/>
      <c r="L356" s="503"/>
      <c r="M356" s="518"/>
      <c r="N356" s="413"/>
      <c r="P356" s="502" t="s">
        <v>98</v>
      </c>
      <c r="Q356" s="503"/>
      <c r="R356" s="503"/>
      <c r="S356" s="503"/>
      <c r="T356" s="503"/>
      <c r="U356" s="503"/>
      <c r="V356" s="503"/>
      <c r="W356" s="503"/>
      <c r="X356" s="503"/>
      <c r="Y356" s="503"/>
      <c r="Z356" s="503"/>
      <c r="AA356" s="503"/>
      <c r="AB356" s="503"/>
      <c r="AC356" s="503"/>
      <c r="AD356" s="418"/>
      <c r="AE356" s="413"/>
      <c r="AG356" s="502" t="s">
        <v>98</v>
      </c>
      <c r="AH356" s="503"/>
      <c r="AI356" s="503"/>
      <c r="AJ356" s="503"/>
      <c r="AK356" s="503"/>
      <c r="AL356" s="503"/>
      <c r="AM356" s="503"/>
      <c r="AN356" s="503"/>
      <c r="AO356" s="503"/>
      <c r="AP356" s="503"/>
      <c r="AQ356" s="503"/>
      <c r="AR356" s="503"/>
      <c r="AS356" s="503"/>
      <c r="AT356" s="503"/>
      <c r="AU356" s="418"/>
    </row>
    <row r="357" spans="1:47" s="242" customFormat="1" x14ac:dyDescent="0.35">
      <c r="A357" s="530" t="s">
        <v>24</v>
      </c>
      <c r="B357" s="531"/>
      <c r="C357" s="531"/>
      <c r="D357" s="531"/>
      <c r="E357" s="531"/>
      <c r="F357" s="531"/>
      <c r="G357" s="531"/>
      <c r="H357" s="531"/>
      <c r="I357" s="531"/>
      <c r="J357" s="424" t="s">
        <v>17</v>
      </c>
      <c r="K357" s="424" t="s">
        <v>15</v>
      </c>
      <c r="L357" s="424" t="s">
        <v>16</v>
      </c>
      <c r="M357" s="259" t="s">
        <v>18</v>
      </c>
      <c r="N357" s="413"/>
      <c r="P357" s="530" t="s">
        <v>24</v>
      </c>
      <c r="Q357" s="531"/>
      <c r="R357" s="531"/>
      <c r="S357" s="531"/>
      <c r="T357" s="531"/>
      <c r="U357" s="531"/>
      <c r="V357" s="531"/>
      <c r="W357" s="531"/>
      <c r="X357" s="531"/>
      <c r="Y357" s="422" t="s">
        <v>263</v>
      </c>
      <c r="Z357" s="328" t="s">
        <v>77</v>
      </c>
      <c r="AA357" s="424" t="s">
        <v>15</v>
      </c>
      <c r="AB357" s="424" t="s">
        <v>16</v>
      </c>
      <c r="AC357" s="422" t="s">
        <v>18</v>
      </c>
      <c r="AD357" s="267" t="s">
        <v>114</v>
      </c>
      <c r="AE357" s="413"/>
      <c r="AG357" s="530" t="s">
        <v>24</v>
      </c>
      <c r="AH357" s="531"/>
      <c r="AI357" s="531"/>
      <c r="AJ357" s="531"/>
      <c r="AK357" s="531"/>
      <c r="AL357" s="531"/>
      <c r="AM357" s="531"/>
      <c r="AN357" s="531"/>
      <c r="AO357" s="531"/>
      <c r="AP357" s="422" t="s">
        <v>263</v>
      </c>
      <c r="AQ357" s="328" t="s">
        <v>211</v>
      </c>
      <c r="AR357" s="424" t="s">
        <v>15</v>
      </c>
      <c r="AS357" s="424" t="s">
        <v>16</v>
      </c>
      <c r="AT357" s="422" t="s">
        <v>213</v>
      </c>
      <c r="AU357" s="267" t="s">
        <v>266</v>
      </c>
    </row>
    <row r="358" spans="1:47" x14ac:dyDescent="0.35">
      <c r="A358" s="415">
        <v>1</v>
      </c>
      <c r="B358" s="491"/>
      <c r="C358" s="491"/>
      <c r="D358" s="491"/>
      <c r="E358" s="491"/>
      <c r="F358" s="491"/>
      <c r="G358" s="491"/>
      <c r="H358" s="491"/>
      <c r="I358" s="491"/>
      <c r="J358" s="234">
        <v>0</v>
      </c>
      <c r="K358" s="234">
        <v>0</v>
      </c>
      <c r="L358" s="234">
        <v>0</v>
      </c>
      <c r="M358" s="236">
        <f>SUM(J358:L358)</f>
        <v>0</v>
      </c>
      <c r="N358" s="223"/>
      <c r="P358" s="415">
        <v>1</v>
      </c>
      <c r="Q358" s="491"/>
      <c r="R358" s="491"/>
      <c r="S358" s="491"/>
      <c r="T358" s="491"/>
      <c r="U358" s="491"/>
      <c r="V358" s="491"/>
      <c r="W358" s="491"/>
      <c r="X358" s="491"/>
      <c r="Y358" s="164">
        <f>AU278</f>
        <v>0</v>
      </c>
      <c r="Z358" s="234">
        <v>0</v>
      </c>
      <c r="AA358" s="234">
        <v>0</v>
      </c>
      <c r="AB358" s="234">
        <v>0</v>
      </c>
      <c r="AC358" s="295">
        <f>SUM(Z358:AB358)</f>
        <v>0</v>
      </c>
      <c r="AD358" s="296">
        <f t="shared" ref="AD358:AD360" si="324">M358-AC358</f>
        <v>0</v>
      </c>
      <c r="AE358" s="223"/>
      <c r="AG358" s="415">
        <v>1</v>
      </c>
      <c r="AH358" s="491"/>
      <c r="AI358" s="491"/>
      <c r="AJ358" s="491"/>
      <c r="AK358" s="491"/>
      <c r="AL358" s="491"/>
      <c r="AM358" s="491"/>
      <c r="AN358" s="491"/>
      <c r="AO358" s="491"/>
      <c r="AP358" s="305">
        <f>AU278</f>
        <v>0</v>
      </c>
      <c r="AQ358" s="234">
        <v>0</v>
      </c>
      <c r="AR358" s="234">
        <v>0</v>
      </c>
      <c r="AS358" s="234">
        <v>0</v>
      </c>
      <c r="AT358" s="277">
        <f>SUM(AQ358:AS358)</f>
        <v>0</v>
      </c>
      <c r="AU358" s="278">
        <f>IF($S$393&lt;&gt;0, AC358+AP358-AT358, M358+AP358-AT358)</f>
        <v>0</v>
      </c>
    </row>
    <row r="359" spans="1:47" x14ac:dyDescent="0.35">
      <c r="A359" s="415">
        <v>2</v>
      </c>
      <c r="B359" s="492"/>
      <c r="C359" s="492"/>
      <c r="D359" s="492"/>
      <c r="E359" s="492"/>
      <c r="F359" s="492"/>
      <c r="G359" s="492"/>
      <c r="H359" s="492"/>
      <c r="I359" s="492"/>
      <c r="J359" s="234">
        <v>0</v>
      </c>
      <c r="K359" s="234">
        <v>0</v>
      </c>
      <c r="L359" s="234">
        <v>0</v>
      </c>
      <c r="M359" s="236">
        <f>SUM(J359:L359)</f>
        <v>0</v>
      </c>
      <c r="N359" s="223"/>
      <c r="P359" s="415">
        <v>2</v>
      </c>
      <c r="Q359" s="492"/>
      <c r="R359" s="492"/>
      <c r="S359" s="492"/>
      <c r="T359" s="492"/>
      <c r="U359" s="492"/>
      <c r="V359" s="492"/>
      <c r="W359" s="492"/>
      <c r="X359" s="492"/>
      <c r="Y359" s="164">
        <f t="shared" ref="Y359:Y361" si="325">AU279</f>
        <v>0</v>
      </c>
      <c r="Z359" s="234">
        <v>0</v>
      </c>
      <c r="AA359" s="234">
        <v>0</v>
      </c>
      <c r="AB359" s="234">
        <v>0</v>
      </c>
      <c r="AC359" s="295">
        <f t="shared" ref="AC359:AC360" si="326">SUM(Z359:AB359)</f>
        <v>0</v>
      </c>
      <c r="AD359" s="296">
        <f t="shared" si="324"/>
        <v>0</v>
      </c>
      <c r="AE359" s="223"/>
      <c r="AG359" s="415">
        <v>2</v>
      </c>
      <c r="AH359" s="492"/>
      <c r="AI359" s="492"/>
      <c r="AJ359" s="492"/>
      <c r="AK359" s="492"/>
      <c r="AL359" s="492"/>
      <c r="AM359" s="492"/>
      <c r="AN359" s="492"/>
      <c r="AO359" s="492"/>
      <c r="AP359" s="305">
        <f t="shared" ref="AP359:AP361" si="327">AU279</f>
        <v>0</v>
      </c>
      <c r="AQ359" s="234">
        <v>0</v>
      </c>
      <c r="AR359" s="234">
        <v>0</v>
      </c>
      <c r="AS359" s="234">
        <v>0</v>
      </c>
      <c r="AT359" s="277">
        <f t="shared" ref="AT359:AT360" si="328">SUM(AQ359:AS359)</f>
        <v>0</v>
      </c>
      <c r="AU359" s="278">
        <f t="shared" ref="AU359:AU361" si="329">IF($S$393&lt;&gt;0, AC359+AP359-AT359, M359+AP359-AT359)</f>
        <v>0</v>
      </c>
    </row>
    <row r="360" spans="1:47" x14ac:dyDescent="0.35">
      <c r="A360" s="415">
        <v>3</v>
      </c>
      <c r="B360" s="492"/>
      <c r="C360" s="492"/>
      <c r="D360" s="492"/>
      <c r="E360" s="492"/>
      <c r="F360" s="492"/>
      <c r="G360" s="492"/>
      <c r="H360" s="492"/>
      <c r="I360" s="492"/>
      <c r="J360" s="234">
        <v>0</v>
      </c>
      <c r="K360" s="234">
        <v>0</v>
      </c>
      <c r="L360" s="234">
        <v>0</v>
      </c>
      <c r="M360" s="236">
        <f t="shared" ref="M360:M379" si="330">SUM(J360:L360)</f>
        <v>0</v>
      </c>
      <c r="N360" s="223"/>
      <c r="P360" s="415">
        <v>3</v>
      </c>
      <c r="Q360" s="492"/>
      <c r="R360" s="492"/>
      <c r="S360" s="492"/>
      <c r="T360" s="492"/>
      <c r="U360" s="492"/>
      <c r="V360" s="492"/>
      <c r="W360" s="492"/>
      <c r="X360" s="492"/>
      <c r="Y360" s="164">
        <f t="shared" si="325"/>
        <v>0</v>
      </c>
      <c r="Z360" s="234">
        <v>0</v>
      </c>
      <c r="AA360" s="234">
        <v>0</v>
      </c>
      <c r="AB360" s="234">
        <v>0</v>
      </c>
      <c r="AC360" s="295">
        <f t="shared" si="326"/>
        <v>0</v>
      </c>
      <c r="AD360" s="296">
        <f t="shared" si="324"/>
        <v>0</v>
      </c>
      <c r="AE360" s="223"/>
      <c r="AG360" s="415">
        <v>3</v>
      </c>
      <c r="AH360" s="492"/>
      <c r="AI360" s="492"/>
      <c r="AJ360" s="492"/>
      <c r="AK360" s="492"/>
      <c r="AL360" s="492"/>
      <c r="AM360" s="492"/>
      <c r="AN360" s="492"/>
      <c r="AO360" s="492"/>
      <c r="AP360" s="305">
        <f t="shared" si="327"/>
        <v>0</v>
      </c>
      <c r="AQ360" s="234">
        <v>0</v>
      </c>
      <c r="AR360" s="234">
        <v>0</v>
      </c>
      <c r="AS360" s="234">
        <v>0</v>
      </c>
      <c r="AT360" s="277">
        <f t="shared" si="328"/>
        <v>0</v>
      </c>
      <c r="AU360" s="278">
        <f t="shared" si="329"/>
        <v>0</v>
      </c>
    </row>
    <row r="361" spans="1:47" ht="16" thickBot="1" x14ac:dyDescent="0.4">
      <c r="A361" s="504" t="s">
        <v>25</v>
      </c>
      <c r="B361" s="505"/>
      <c r="C361" s="505"/>
      <c r="D361" s="505"/>
      <c r="E361" s="505"/>
      <c r="F361" s="505"/>
      <c r="G361" s="505"/>
      <c r="H361" s="505"/>
      <c r="I361" s="505"/>
      <c r="J361" s="250">
        <f>SUM(J358:J360)</f>
        <v>0</v>
      </c>
      <c r="K361" s="250">
        <f t="shared" ref="K361:L361" si="331">SUM(K358:K360)</f>
        <v>0</v>
      </c>
      <c r="L361" s="250">
        <f t="shared" si="331"/>
        <v>0</v>
      </c>
      <c r="M361" s="237">
        <f t="shared" si="330"/>
        <v>0</v>
      </c>
      <c r="N361" s="223"/>
      <c r="P361" s="504" t="s">
        <v>25</v>
      </c>
      <c r="Q361" s="505"/>
      <c r="R361" s="505"/>
      <c r="S361" s="505"/>
      <c r="T361" s="505"/>
      <c r="U361" s="505"/>
      <c r="V361" s="505"/>
      <c r="W361" s="505"/>
      <c r="X361" s="505"/>
      <c r="Y361" s="200">
        <f t="shared" si="325"/>
        <v>0</v>
      </c>
      <c r="Z361" s="293">
        <f>SUM(Z358:Z360)</f>
        <v>0</v>
      </c>
      <c r="AA361" s="293">
        <f t="shared" ref="AA361:AD361" si="332">SUM(AA358:AA360)</f>
        <v>0</v>
      </c>
      <c r="AB361" s="293">
        <f t="shared" si="332"/>
        <v>0</v>
      </c>
      <c r="AC361" s="293">
        <f t="shared" si="332"/>
        <v>0</v>
      </c>
      <c r="AD361" s="294">
        <f t="shared" si="332"/>
        <v>0</v>
      </c>
      <c r="AE361" s="223"/>
      <c r="AG361" s="504" t="s">
        <v>25</v>
      </c>
      <c r="AH361" s="505"/>
      <c r="AI361" s="505"/>
      <c r="AJ361" s="505"/>
      <c r="AK361" s="505"/>
      <c r="AL361" s="505"/>
      <c r="AM361" s="505"/>
      <c r="AN361" s="505"/>
      <c r="AO361" s="505"/>
      <c r="AP361" s="306">
        <f t="shared" si="327"/>
        <v>0</v>
      </c>
      <c r="AQ361" s="275">
        <f>SUM(AQ358:AQ360)</f>
        <v>0</v>
      </c>
      <c r="AR361" s="275">
        <f t="shared" ref="AR361:AT361" si="333">SUM(AR358:AR360)</f>
        <v>0</v>
      </c>
      <c r="AS361" s="275">
        <f t="shared" si="333"/>
        <v>0</v>
      </c>
      <c r="AT361" s="275">
        <f t="shared" si="333"/>
        <v>0</v>
      </c>
      <c r="AU361" s="276">
        <f t="shared" si="329"/>
        <v>0</v>
      </c>
    </row>
    <row r="362" spans="1:47" s="358" customFormat="1" ht="3.75" customHeight="1" thickBot="1" x14ac:dyDescent="0.4">
      <c r="A362" s="413"/>
      <c r="B362" s="413"/>
      <c r="C362" s="413"/>
      <c r="D362" s="413"/>
      <c r="E362" s="413"/>
      <c r="F362" s="413"/>
      <c r="G362" s="413"/>
      <c r="H362" s="413"/>
      <c r="I362" s="413"/>
      <c r="J362" s="246"/>
      <c r="K362" s="246"/>
      <c r="L362" s="246"/>
      <c r="M362" s="246"/>
      <c r="N362" s="223"/>
      <c r="P362" s="413"/>
      <c r="Q362" s="413"/>
      <c r="R362" s="413"/>
      <c r="S362" s="413"/>
      <c r="T362" s="413"/>
      <c r="U362" s="413"/>
      <c r="V362" s="413"/>
      <c r="W362" s="413"/>
      <c r="X362" s="413"/>
      <c r="Y362" s="304"/>
      <c r="Z362" s="246"/>
      <c r="AA362" s="246"/>
      <c r="AB362" s="246"/>
      <c r="AC362" s="246"/>
      <c r="AD362" s="246"/>
      <c r="AE362" s="223"/>
      <c r="AG362" s="413"/>
      <c r="AH362" s="413"/>
      <c r="AI362" s="413"/>
      <c r="AJ362" s="413"/>
      <c r="AK362" s="413"/>
      <c r="AL362" s="413"/>
      <c r="AM362" s="413"/>
      <c r="AN362" s="413"/>
      <c r="AO362" s="413"/>
      <c r="AP362" s="304"/>
      <c r="AQ362" s="246"/>
      <c r="AR362" s="246"/>
      <c r="AS362" s="246"/>
      <c r="AT362" s="246"/>
      <c r="AU362" s="246"/>
    </row>
    <row r="363" spans="1:47" s="242" customFormat="1" x14ac:dyDescent="0.35">
      <c r="A363" s="502" t="s">
        <v>33</v>
      </c>
      <c r="B363" s="503"/>
      <c r="C363" s="503"/>
      <c r="D363" s="503"/>
      <c r="E363" s="503"/>
      <c r="F363" s="503"/>
      <c r="G363" s="503"/>
      <c r="H363" s="503"/>
      <c r="I363" s="503"/>
      <c r="J363" s="425" t="s">
        <v>17</v>
      </c>
      <c r="K363" s="425" t="s">
        <v>15</v>
      </c>
      <c r="L363" s="425" t="s">
        <v>16</v>
      </c>
      <c r="M363" s="418" t="s">
        <v>18</v>
      </c>
      <c r="N363" s="413"/>
      <c r="P363" s="502" t="s">
        <v>33</v>
      </c>
      <c r="Q363" s="503"/>
      <c r="R363" s="503"/>
      <c r="S363" s="503"/>
      <c r="T363" s="503"/>
      <c r="U363" s="503"/>
      <c r="V363" s="503"/>
      <c r="W363" s="503"/>
      <c r="X363" s="503"/>
      <c r="Y363" s="414" t="s">
        <v>263</v>
      </c>
      <c r="Z363" s="425" t="s">
        <v>77</v>
      </c>
      <c r="AA363" s="425" t="s">
        <v>15</v>
      </c>
      <c r="AB363" s="425" t="s">
        <v>16</v>
      </c>
      <c r="AC363" s="414" t="s">
        <v>18</v>
      </c>
      <c r="AD363" s="268" t="s">
        <v>114</v>
      </c>
      <c r="AE363" s="413"/>
      <c r="AG363" s="502" t="s">
        <v>33</v>
      </c>
      <c r="AH363" s="503"/>
      <c r="AI363" s="503"/>
      <c r="AJ363" s="503"/>
      <c r="AK363" s="503"/>
      <c r="AL363" s="503"/>
      <c r="AM363" s="503"/>
      <c r="AN363" s="503"/>
      <c r="AO363" s="503"/>
      <c r="AP363" s="414" t="s">
        <v>263</v>
      </c>
      <c r="AQ363" s="425" t="s">
        <v>211</v>
      </c>
      <c r="AR363" s="425" t="s">
        <v>15</v>
      </c>
      <c r="AS363" s="425" t="s">
        <v>16</v>
      </c>
      <c r="AT363" s="414" t="s">
        <v>213</v>
      </c>
      <c r="AU363" s="268" t="s">
        <v>266</v>
      </c>
    </row>
    <row r="364" spans="1:47" x14ac:dyDescent="0.35">
      <c r="A364" s="415">
        <v>1</v>
      </c>
      <c r="B364" s="492"/>
      <c r="C364" s="492"/>
      <c r="D364" s="492"/>
      <c r="E364" s="492"/>
      <c r="F364" s="492"/>
      <c r="G364" s="492"/>
      <c r="H364" s="492"/>
      <c r="I364" s="492"/>
      <c r="J364" s="234">
        <v>0</v>
      </c>
      <c r="K364" s="234">
        <v>0</v>
      </c>
      <c r="L364" s="234">
        <v>0</v>
      </c>
      <c r="M364" s="236">
        <f t="shared" si="330"/>
        <v>0</v>
      </c>
      <c r="N364" s="223"/>
      <c r="P364" s="415">
        <v>1</v>
      </c>
      <c r="Q364" s="492"/>
      <c r="R364" s="492"/>
      <c r="S364" s="492"/>
      <c r="T364" s="492"/>
      <c r="U364" s="492"/>
      <c r="V364" s="492"/>
      <c r="W364" s="492"/>
      <c r="X364" s="492"/>
      <c r="Y364" s="164">
        <f t="shared" ref="Y364:Y367" si="334">AU284</f>
        <v>0</v>
      </c>
      <c r="Z364" s="234">
        <v>0</v>
      </c>
      <c r="AA364" s="234">
        <v>0</v>
      </c>
      <c r="AB364" s="234">
        <v>0</v>
      </c>
      <c r="AC364" s="295">
        <f t="shared" ref="AC364:AC366" si="335">SUM(Z364:AB364)</f>
        <v>0</v>
      </c>
      <c r="AD364" s="296">
        <f t="shared" ref="AD364:AD366" si="336">M364-AC364</f>
        <v>0</v>
      </c>
      <c r="AE364" s="223"/>
      <c r="AG364" s="415">
        <v>1</v>
      </c>
      <c r="AH364" s="492"/>
      <c r="AI364" s="492"/>
      <c r="AJ364" s="492"/>
      <c r="AK364" s="492"/>
      <c r="AL364" s="492"/>
      <c r="AM364" s="492"/>
      <c r="AN364" s="492"/>
      <c r="AO364" s="492"/>
      <c r="AP364" s="305">
        <f t="shared" ref="AP364:AP367" si="337">AU284</f>
        <v>0</v>
      </c>
      <c r="AQ364" s="234">
        <v>0</v>
      </c>
      <c r="AR364" s="234">
        <v>0</v>
      </c>
      <c r="AS364" s="234">
        <v>0</v>
      </c>
      <c r="AT364" s="277">
        <f t="shared" ref="AT364:AT366" si="338">SUM(AQ364:AS364)</f>
        <v>0</v>
      </c>
      <c r="AU364" s="278">
        <f>IF($S$393&lt;&gt;0, AC364+AP364-AT364, M364+AP364-AT364)</f>
        <v>0</v>
      </c>
    </row>
    <row r="365" spans="1:47" x14ac:dyDescent="0.35">
      <c r="A365" s="415">
        <v>2</v>
      </c>
      <c r="B365" s="492"/>
      <c r="C365" s="492"/>
      <c r="D365" s="492"/>
      <c r="E365" s="492"/>
      <c r="F365" s="492"/>
      <c r="G365" s="492"/>
      <c r="H365" s="492"/>
      <c r="I365" s="492"/>
      <c r="J365" s="234">
        <v>0</v>
      </c>
      <c r="K365" s="234">
        <v>0</v>
      </c>
      <c r="L365" s="234">
        <v>0</v>
      </c>
      <c r="M365" s="236">
        <f t="shared" si="330"/>
        <v>0</v>
      </c>
      <c r="N365" s="223"/>
      <c r="P365" s="415">
        <v>2</v>
      </c>
      <c r="Q365" s="492"/>
      <c r="R365" s="492"/>
      <c r="S365" s="492"/>
      <c r="T365" s="492"/>
      <c r="U365" s="492"/>
      <c r="V365" s="492"/>
      <c r="W365" s="492"/>
      <c r="X365" s="492"/>
      <c r="Y365" s="164">
        <f t="shared" si="334"/>
        <v>0</v>
      </c>
      <c r="Z365" s="234">
        <v>0</v>
      </c>
      <c r="AA365" s="234">
        <v>0</v>
      </c>
      <c r="AB365" s="234">
        <v>0</v>
      </c>
      <c r="AC365" s="295">
        <f t="shared" si="335"/>
        <v>0</v>
      </c>
      <c r="AD365" s="296">
        <f t="shared" si="336"/>
        <v>0</v>
      </c>
      <c r="AE365" s="223"/>
      <c r="AG365" s="415">
        <v>2</v>
      </c>
      <c r="AH365" s="492"/>
      <c r="AI365" s="492"/>
      <c r="AJ365" s="492"/>
      <c r="AK365" s="492"/>
      <c r="AL365" s="492"/>
      <c r="AM365" s="492"/>
      <c r="AN365" s="492"/>
      <c r="AO365" s="492"/>
      <c r="AP365" s="305">
        <f t="shared" si="337"/>
        <v>0</v>
      </c>
      <c r="AQ365" s="234">
        <v>0</v>
      </c>
      <c r="AR365" s="234">
        <v>0</v>
      </c>
      <c r="AS365" s="234">
        <v>0</v>
      </c>
      <c r="AT365" s="277">
        <f t="shared" si="338"/>
        <v>0</v>
      </c>
      <c r="AU365" s="278">
        <f t="shared" ref="AU365:AU367" si="339">IF($S$393&lt;&gt;0, AC365+AP365-AT365, M365+AP365-AT365)</f>
        <v>0</v>
      </c>
    </row>
    <row r="366" spans="1:47" x14ac:dyDescent="0.35">
      <c r="A366" s="415">
        <v>3</v>
      </c>
      <c r="B366" s="492"/>
      <c r="C366" s="492"/>
      <c r="D366" s="492"/>
      <c r="E366" s="492"/>
      <c r="F366" s="492"/>
      <c r="G366" s="492"/>
      <c r="H366" s="492"/>
      <c r="I366" s="492"/>
      <c r="J366" s="234">
        <v>0</v>
      </c>
      <c r="K366" s="234">
        <v>0</v>
      </c>
      <c r="L366" s="234">
        <v>0</v>
      </c>
      <c r="M366" s="236">
        <f>SUM(J366:L366)</f>
        <v>0</v>
      </c>
      <c r="N366" s="223"/>
      <c r="P366" s="415">
        <v>3</v>
      </c>
      <c r="Q366" s="492"/>
      <c r="R366" s="492"/>
      <c r="S366" s="492"/>
      <c r="T366" s="492"/>
      <c r="U366" s="492"/>
      <c r="V366" s="492"/>
      <c r="W366" s="492"/>
      <c r="X366" s="492"/>
      <c r="Y366" s="164">
        <f t="shared" si="334"/>
        <v>0</v>
      </c>
      <c r="Z366" s="234">
        <v>0</v>
      </c>
      <c r="AA366" s="234">
        <v>0</v>
      </c>
      <c r="AB366" s="234">
        <v>0</v>
      </c>
      <c r="AC366" s="295">
        <f t="shared" si="335"/>
        <v>0</v>
      </c>
      <c r="AD366" s="296">
        <f t="shared" si="336"/>
        <v>0</v>
      </c>
      <c r="AE366" s="223"/>
      <c r="AG366" s="415">
        <v>3</v>
      </c>
      <c r="AH366" s="492"/>
      <c r="AI366" s="492"/>
      <c r="AJ366" s="492"/>
      <c r="AK366" s="492"/>
      <c r="AL366" s="492"/>
      <c r="AM366" s="492"/>
      <c r="AN366" s="492"/>
      <c r="AO366" s="492"/>
      <c r="AP366" s="305">
        <f t="shared" si="337"/>
        <v>0</v>
      </c>
      <c r="AQ366" s="234">
        <v>0</v>
      </c>
      <c r="AR366" s="234">
        <v>0</v>
      </c>
      <c r="AS366" s="234">
        <v>0</v>
      </c>
      <c r="AT366" s="277">
        <f t="shared" si="338"/>
        <v>0</v>
      </c>
      <c r="AU366" s="278">
        <f t="shared" si="339"/>
        <v>0</v>
      </c>
    </row>
    <row r="367" spans="1:47" ht="16" thickBot="1" x14ac:dyDescent="0.4">
      <c r="A367" s="504" t="s">
        <v>26</v>
      </c>
      <c r="B367" s="505"/>
      <c r="C367" s="505"/>
      <c r="D367" s="505"/>
      <c r="E367" s="505"/>
      <c r="F367" s="505"/>
      <c r="G367" s="505"/>
      <c r="H367" s="505"/>
      <c r="I367" s="505"/>
      <c r="J367" s="250">
        <f>SUM(J364:J366)</f>
        <v>0</v>
      </c>
      <c r="K367" s="250">
        <f t="shared" ref="K367" si="340">SUM(K364:K366)</f>
        <v>0</v>
      </c>
      <c r="L367" s="250">
        <f>SUM(L364:L366)</f>
        <v>0</v>
      </c>
      <c r="M367" s="237">
        <f t="shared" si="330"/>
        <v>0</v>
      </c>
      <c r="N367" s="223"/>
      <c r="P367" s="530" t="s">
        <v>26</v>
      </c>
      <c r="Q367" s="531"/>
      <c r="R367" s="531"/>
      <c r="S367" s="531"/>
      <c r="T367" s="531"/>
      <c r="U367" s="531"/>
      <c r="V367" s="531"/>
      <c r="W367" s="531"/>
      <c r="X367" s="531"/>
      <c r="Y367" s="164">
        <f t="shared" si="334"/>
        <v>0</v>
      </c>
      <c r="Z367" s="295">
        <f>SUM(Z364:Z366)</f>
        <v>0</v>
      </c>
      <c r="AA367" s="295">
        <f t="shared" ref="AA367:AD367" si="341">SUM(AA364:AA366)</f>
        <v>0</v>
      </c>
      <c r="AB367" s="295">
        <f t="shared" si="341"/>
        <v>0</v>
      </c>
      <c r="AC367" s="295">
        <f t="shared" si="341"/>
        <v>0</v>
      </c>
      <c r="AD367" s="296">
        <f t="shared" si="341"/>
        <v>0</v>
      </c>
      <c r="AE367" s="223"/>
      <c r="AG367" s="504" t="s">
        <v>26</v>
      </c>
      <c r="AH367" s="505"/>
      <c r="AI367" s="505"/>
      <c r="AJ367" s="505"/>
      <c r="AK367" s="505"/>
      <c r="AL367" s="505"/>
      <c r="AM367" s="505"/>
      <c r="AN367" s="505"/>
      <c r="AO367" s="505"/>
      <c r="AP367" s="306">
        <f t="shared" si="337"/>
        <v>0</v>
      </c>
      <c r="AQ367" s="275">
        <f>SUM(AQ364:AQ366)</f>
        <v>0</v>
      </c>
      <c r="AR367" s="275">
        <f t="shared" ref="AR367:AT367" si="342">SUM(AR364:AR366)</f>
        <v>0</v>
      </c>
      <c r="AS367" s="275">
        <f t="shared" si="342"/>
        <v>0</v>
      </c>
      <c r="AT367" s="275">
        <f t="shared" si="342"/>
        <v>0</v>
      </c>
      <c r="AU367" s="276">
        <f t="shared" si="339"/>
        <v>0</v>
      </c>
    </row>
    <row r="368" spans="1:47" s="358" customFormat="1" ht="3.75" customHeight="1" thickBot="1" x14ac:dyDescent="0.4">
      <c r="A368" s="413"/>
      <c r="B368" s="413"/>
      <c r="C368" s="413"/>
      <c r="D368" s="413"/>
      <c r="E368" s="413"/>
      <c r="F368" s="413"/>
      <c r="G368" s="413"/>
      <c r="H368" s="413"/>
      <c r="I368" s="413"/>
      <c r="J368" s="246"/>
      <c r="K368" s="246"/>
      <c r="L368" s="246"/>
      <c r="M368" s="246"/>
      <c r="N368" s="223"/>
      <c r="P368" s="341"/>
      <c r="Q368" s="342"/>
      <c r="R368" s="342"/>
      <c r="S368" s="342"/>
      <c r="T368" s="342"/>
      <c r="U368" s="342"/>
      <c r="V368" s="342"/>
      <c r="W368" s="342"/>
      <c r="X368" s="342"/>
      <c r="Y368" s="249"/>
      <c r="Z368" s="249"/>
      <c r="AA368" s="249"/>
      <c r="AB368" s="249"/>
      <c r="AC368" s="249"/>
      <c r="AD368" s="343"/>
      <c r="AE368" s="223"/>
      <c r="AG368" s="413"/>
      <c r="AH368" s="413"/>
      <c r="AI368" s="413"/>
      <c r="AJ368" s="413"/>
      <c r="AK368" s="413"/>
      <c r="AL368" s="413"/>
      <c r="AM368" s="413"/>
      <c r="AN368" s="413"/>
      <c r="AO368" s="413"/>
      <c r="AP368" s="246"/>
      <c r="AQ368" s="246"/>
      <c r="AR368" s="246"/>
      <c r="AS368" s="246"/>
      <c r="AT368" s="246"/>
      <c r="AU368" s="246"/>
    </row>
    <row r="369" spans="1:134" s="242" customFormat="1" x14ac:dyDescent="0.35">
      <c r="A369" s="502" t="s">
        <v>27</v>
      </c>
      <c r="B369" s="503"/>
      <c r="C369" s="503"/>
      <c r="D369" s="503"/>
      <c r="E369" s="503"/>
      <c r="F369" s="503"/>
      <c r="G369" s="503"/>
      <c r="H369" s="503"/>
      <c r="I369" s="503"/>
      <c r="J369" s="425" t="s">
        <v>17</v>
      </c>
      <c r="K369" s="425" t="s">
        <v>15</v>
      </c>
      <c r="L369" s="425" t="s">
        <v>16</v>
      </c>
      <c r="M369" s="418" t="s">
        <v>18</v>
      </c>
      <c r="N369" s="413"/>
      <c r="P369" s="502" t="s">
        <v>27</v>
      </c>
      <c r="Q369" s="503"/>
      <c r="R369" s="503"/>
      <c r="S369" s="503"/>
      <c r="T369" s="503"/>
      <c r="U369" s="503"/>
      <c r="V369" s="503"/>
      <c r="W369" s="503"/>
      <c r="X369" s="503"/>
      <c r="Y369" s="414" t="s">
        <v>263</v>
      </c>
      <c r="Z369" s="425" t="s">
        <v>77</v>
      </c>
      <c r="AA369" s="425" t="s">
        <v>15</v>
      </c>
      <c r="AB369" s="425" t="s">
        <v>16</v>
      </c>
      <c r="AC369" s="414" t="s">
        <v>18</v>
      </c>
      <c r="AD369" s="268" t="s">
        <v>114</v>
      </c>
      <c r="AE369" s="413"/>
      <c r="AG369" s="502" t="s">
        <v>27</v>
      </c>
      <c r="AH369" s="503"/>
      <c r="AI369" s="503"/>
      <c r="AJ369" s="503"/>
      <c r="AK369" s="503"/>
      <c r="AL369" s="503"/>
      <c r="AM369" s="503"/>
      <c r="AN369" s="503"/>
      <c r="AO369" s="503"/>
      <c r="AP369" s="414" t="s">
        <v>263</v>
      </c>
      <c r="AQ369" s="425" t="s">
        <v>211</v>
      </c>
      <c r="AR369" s="425" t="s">
        <v>15</v>
      </c>
      <c r="AS369" s="425" t="s">
        <v>16</v>
      </c>
      <c r="AT369" s="414" t="s">
        <v>213</v>
      </c>
      <c r="AU369" s="268" t="s">
        <v>266</v>
      </c>
    </row>
    <row r="370" spans="1:134" x14ac:dyDescent="0.35">
      <c r="A370" s="415">
        <v>1</v>
      </c>
      <c r="B370" s="228" t="s">
        <v>28</v>
      </c>
      <c r="C370" s="492"/>
      <c r="D370" s="492"/>
      <c r="E370" s="492"/>
      <c r="F370" s="492"/>
      <c r="G370" s="492"/>
      <c r="H370" s="492"/>
      <c r="I370" s="492"/>
      <c r="J370" s="234">
        <v>0</v>
      </c>
      <c r="K370" s="234">
        <v>0</v>
      </c>
      <c r="L370" s="234">
        <v>0</v>
      </c>
      <c r="M370" s="236">
        <f t="shared" si="330"/>
        <v>0</v>
      </c>
      <c r="N370" s="223"/>
      <c r="P370" s="415">
        <v>1</v>
      </c>
      <c r="Q370" s="228" t="s">
        <v>28</v>
      </c>
      <c r="R370" s="492"/>
      <c r="S370" s="492"/>
      <c r="T370" s="492"/>
      <c r="U370" s="492"/>
      <c r="V370" s="492"/>
      <c r="W370" s="492"/>
      <c r="X370" s="492"/>
      <c r="Y370" s="164">
        <f t="shared" ref="Y370:Y381" si="343">AU290</f>
        <v>0</v>
      </c>
      <c r="Z370" s="234">
        <v>0</v>
      </c>
      <c r="AA370" s="234">
        <v>0</v>
      </c>
      <c r="AB370" s="234">
        <v>0</v>
      </c>
      <c r="AC370" s="295">
        <f t="shared" ref="AC370:AC379" si="344">SUM(Z370:AB370)</f>
        <v>0</v>
      </c>
      <c r="AD370" s="296">
        <f t="shared" ref="AD370:AD380" si="345">M370-AC370</f>
        <v>0</v>
      </c>
      <c r="AE370" s="223"/>
      <c r="AG370" s="415">
        <v>1</v>
      </c>
      <c r="AH370" s="228" t="s">
        <v>28</v>
      </c>
      <c r="AI370" s="492"/>
      <c r="AJ370" s="492"/>
      <c r="AK370" s="492"/>
      <c r="AL370" s="492"/>
      <c r="AM370" s="492"/>
      <c r="AN370" s="492"/>
      <c r="AO370" s="492"/>
      <c r="AP370" s="305">
        <f t="shared" ref="AP370:AP381" si="346">AU290</f>
        <v>0</v>
      </c>
      <c r="AQ370" s="234">
        <v>0</v>
      </c>
      <c r="AR370" s="234">
        <v>0</v>
      </c>
      <c r="AS370" s="234">
        <v>0</v>
      </c>
      <c r="AT370" s="277">
        <f t="shared" ref="AT370:AT379" si="347">SUM(AQ370:AS370)</f>
        <v>0</v>
      </c>
      <c r="AU370" s="278">
        <f>IF($S$393&lt;&gt;0, AC370+AP370-AT370, M370+AP370-AT370)</f>
        <v>0</v>
      </c>
    </row>
    <row r="371" spans="1:134" x14ac:dyDescent="0.35">
      <c r="A371" s="415">
        <v>2</v>
      </c>
      <c r="B371" s="228" t="s">
        <v>31</v>
      </c>
      <c r="C371" s="492"/>
      <c r="D371" s="492"/>
      <c r="E371" s="492"/>
      <c r="F371" s="492"/>
      <c r="G371" s="492"/>
      <c r="H371" s="492"/>
      <c r="I371" s="492"/>
      <c r="J371" s="234">
        <v>0</v>
      </c>
      <c r="K371" s="234">
        <v>0</v>
      </c>
      <c r="L371" s="234">
        <v>0</v>
      </c>
      <c r="M371" s="236">
        <f t="shared" si="330"/>
        <v>0</v>
      </c>
      <c r="N371" s="223"/>
      <c r="P371" s="415">
        <v>2</v>
      </c>
      <c r="Q371" s="228" t="s">
        <v>31</v>
      </c>
      <c r="R371" s="492"/>
      <c r="S371" s="492"/>
      <c r="T371" s="492"/>
      <c r="U371" s="492"/>
      <c r="V371" s="492"/>
      <c r="W371" s="492"/>
      <c r="X371" s="492"/>
      <c r="Y371" s="164">
        <f t="shared" si="343"/>
        <v>0</v>
      </c>
      <c r="Z371" s="234">
        <v>0</v>
      </c>
      <c r="AA371" s="234">
        <v>0</v>
      </c>
      <c r="AB371" s="234">
        <v>0</v>
      </c>
      <c r="AC371" s="295">
        <f t="shared" si="344"/>
        <v>0</v>
      </c>
      <c r="AD371" s="296">
        <f t="shared" si="345"/>
        <v>0</v>
      </c>
      <c r="AE371" s="223"/>
      <c r="AG371" s="415">
        <v>2</v>
      </c>
      <c r="AH371" s="228" t="s">
        <v>31</v>
      </c>
      <c r="AI371" s="492"/>
      <c r="AJ371" s="492"/>
      <c r="AK371" s="492"/>
      <c r="AL371" s="492"/>
      <c r="AM371" s="492"/>
      <c r="AN371" s="492"/>
      <c r="AO371" s="492"/>
      <c r="AP371" s="305">
        <f t="shared" si="346"/>
        <v>0</v>
      </c>
      <c r="AQ371" s="234">
        <v>0</v>
      </c>
      <c r="AR371" s="234">
        <v>0</v>
      </c>
      <c r="AS371" s="234">
        <v>0</v>
      </c>
      <c r="AT371" s="277">
        <f t="shared" si="347"/>
        <v>0</v>
      </c>
      <c r="AU371" s="278">
        <f t="shared" ref="AU371:AU380" si="348">IF($S$393&lt;&gt;0, AC371+AP371-AT371, M371+AP371-AT371)</f>
        <v>0</v>
      </c>
    </row>
    <row r="372" spans="1:134" x14ac:dyDescent="0.35">
      <c r="A372" s="415">
        <v>3</v>
      </c>
      <c r="B372" s="228" t="s">
        <v>32</v>
      </c>
      <c r="C372" s="492"/>
      <c r="D372" s="492"/>
      <c r="E372" s="492"/>
      <c r="F372" s="492"/>
      <c r="G372" s="492"/>
      <c r="H372" s="492"/>
      <c r="I372" s="492"/>
      <c r="J372" s="234">
        <v>0</v>
      </c>
      <c r="K372" s="234">
        <v>0</v>
      </c>
      <c r="L372" s="234">
        <v>0</v>
      </c>
      <c r="M372" s="236">
        <f t="shared" si="330"/>
        <v>0</v>
      </c>
      <c r="N372" s="223"/>
      <c r="P372" s="415">
        <v>3</v>
      </c>
      <c r="Q372" s="228" t="s">
        <v>32</v>
      </c>
      <c r="R372" s="492"/>
      <c r="S372" s="492"/>
      <c r="T372" s="492"/>
      <c r="U372" s="492"/>
      <c r="V372" s="492"/>
      <c r="W372" s="492"/>
      <c r="X372" s="492"/>
      <c r="Y372" s="164">
        <f t="shared" si="343"/>
        <v>0</v>
      </c>
      <c r="Z372" s="234">
        <v>0</v>
      </c>
      <c r="AA372" s="234">
        <v>0</v>
      </c>
      <c r="AB372" s="234">
        <v>0</v>
      </c>
      <c r="AC372" s="295">
        <f t="shared" si="344"/>
        <v>0</v>
      </c>
      <c r="AD372" s="296">
        <f t="shared" si="345"/>
        <v>0</v>
      </c>
      <c r="AE372" s="223"/>
      <c r="AG372" s="415">
        <v>3</v>
      </c>
      <c r="AH372" s="228" t="s">
        <v>32</v>
      </c>
      <c r="AI372" s="492"/>
      <c r="AJ372" s="492"/>
      <c r="AK372" s="492"/>
      <c r="AL372" s="492"/>
      <c r="AM372" s="492"/>
      <c r="AN372" s="492"/>
      <c r="AO372" s="492"/>
      <c r="AP372" s="305">
        <f t="shared" si="346"/>
        <v>0</v>
      </c>
      <c r="AQ372" s="234">
        <v>0</v>
      </c>
      <c r="AR372" s="234">
        <v>0</v>
      </c>
      <c r="AS372" s="234">
        <v>0</v>
      </c>
      <c r="AT372" s="277">
        <f t="shared" si="347"/>
        <v>0</v>
      </c>
      <c r="AU372" s="278">
        <f t="shared" si="348"/>
        <v>0</v>
      </c>
    </row>
    <row r="373" spans="1:134" s="358" customFormat="1" x14ac:dyDescent="0.35">
      <c r="A373" s="229">
        <v>4</v>
      </c>
      <c r="B373" s="228" t="s">
        <v>72</v>
      </c>
      <c r="C373" s="492"/>
      <c r="D373" s="492"/>
      <c r="E373" s="492"/>
      <c r="F373" s="492"/>
      <c r="G373" s="492"/>
      <c r="H373" s="492"/>
      <c r="I373" s="492"/>
      <c r="J373" s="234">
        <v>0</v>
      </c>
      <c r="K373" s="234">
        <v>0</v>
      </c>
      <c r="L373" s="234">
        <v>0</v>
      </c>
      <c r="M373" s="236">
        <f t="shared" si="330"/>
        <v>0</v>
      </c>
      <c r="N373" s="223"/>
      <c r="P373" s="229">
        <v>4</v>
      </c>
      <c r="Q373" s="228" t="s">
        <v>72</v>
      </c>
      <c r="R373" s="492"/>
      <c r="S373" s="492"/>
      <c r="T373" s="492"/>
      <c r="U373" s="492"/>
      <c r="V373" s="492"/>
      <c r="W373" s="492"/>
      <c r="X373" s="492"/>
      <c r="Y373" s="164">
        <f t="shared" si="343"/>
        <v>0</v>
      </c>
      <c r="Z373" s="234">
        <v>0</v>
      </c>
      <c r="AA373" s="234">
        <v>0</v>
      </c>
      <c r="AB373" s="234">
        <v>0</v>
      </c>
      <c r="AC373" s="295">
        <f t="shared" si="344"/>
        <v>0</v>
      </c>
      <c r="AD373" s="296">
        <f t="shared" si="345"/>
        <v>0</v>
      </c>
      <c r="AE373" s="223"/>
      <c r="AG373" s="229">
        <v>4</v>
      </c>
      <c r="AH373" s="228" t="s">
        <v>72</v>
      </c>
      <c r="AI373" s="492"/>
      <c r="AJ373" s="492"/>
      <c r="AK373" s="492"/>
      <c r="AL373" s="492"/>
      <c r="AM373" s="492"/>
      <c r="AN373" s="492"/>
      <c r="AO373" s="492"/>
      <c r="AP373" s="305">
        <f t="shared" si="346"/>
        <v>0</v>
      </c>
      <c r="AQ373" s="234">
        <v>0</v>
      </c>
      <c r="AR373" s="234">
        <v>0</v>
      </c>
      <c r="AS373" s="234">
        <v>0</v>
      </c>
      <c r="AT373" s="277">
        <f t="shared" si="347"/>
        <v>0</v>
      </c>
      <c r="AU373" s="278">
        <f t="shared" si="348"/>
        <v>0</v>
      </c>
    </row>
    <row r="374" spans="1:134" x14ac:dyDescent="0.35">
      <c r="A374" s="415">
        <v>5</v>
      </c>
      <c r="B374" s="228" t="s">
        <v>29</v>
      </c>
      <c r="C374" s="492"/>
      <c r="D374" s="492"/>
      <c r="E374" s="492"/>
      <c r="F374" s="492"/>
      <c r="G374" s="492"/>
      <c r="H374" s="492"/>
      <c r="I374" s="492"/>
      <c r="J374" s="234">
        <v>0</v>
      </c>
      <c r="K374" s="234">
        <v>0</v>
      </c>
      <c r="L374" s="234">
        <v>0</v>
      </c>
      <c r="M374" s="236">
        <f t="shared" si="330"/>
        <v>0</v>
      </c>
      <c r="N374" s="223"/>
      <c r="P374" s="415">
        <v>5</v>
      </c>
      <c r="Q374" s="228" t="s">
        <v>29</v>
      </c>
      <c r="R374" s="492"/>
      <c r="S374" s="492"/>
      <c r="T374" s="492"/>
      <c r="U374" s="492"/>
      <c r="V374" s="492"/>
      <c r="W374" s="492"/>
      <c r="X374" s="492"/>
      <c r="Y374" s="164">
        <f t="shared" si="343"/>
        <v>0</v>
      </c>
      <c r="Z374" s="234">
        <v>0</v>
      </c>
      <c r="AA374" s="234">
        <v>0</v>
      </c>
      <c r="AB374" s="234">
        <v>0</v>
      </c>
      <c r="AC374" s="295">
        <f t="shared" si="344"/>
        <v>0</v>
      </c>
      <c r="AD374" s="296">
        <f t="shared" si="345"/>
        <v>0</v>
      </c>
      <c r="AE374" s="223"/>
      <c r="AG374" s="415">
        <v>5</v>
      </c>
      <c r="AH374" s="228" t="s">
        <v>29</v>
      </c>
      <c r="AI374" s="492"/>
      <c r="AJ374" s="492"/>
      <c r="AK374" s="492"/>
      <c r="AL374" s="492"/>
      <c r="AM374" s="492"/>
      <c r="AN374" s="492"/>
      <c r="AO374" s="492"/>
      <c r="AP374" s="305">
        <f t="shared" si="346"/>
        <v>0</v>
      </c>
      <c r="AQ374" s="234">
        <v>0</v>
      </c>
      <c r="AR374" s="234">
        <v>0</v>
      </c>
      <c r="AS374" s="234">
        <v>0</v>
      </c>
      <c r="AT374" s="277">
        <f t="shared" si="347"/>
        <v>0</v>
      </c>
      <c r="AU374" s="278">
        <f t="shared" si="348"/>
        <v>0</v>
      </c>
    </row>
    <row r="375" spans="1:134" x14ac:dyDescent="0.35">
      <c r="A375" s="415">
        <v>6</v>
      </c>
      <c r="B375" s="228" t="s">
        <v>30</v>
      </c>
      <c r="C375" s="492"/>
      <c r="D375" s="492"/>
      <c r="E375" s="492"/>
      <c r="F375" s="492"/>
      <c r="G375" s="492"/>
      <c r="H375" s="492"/>
      <c r="I375" s="492"/>
      <c r="J375" s="234">
        <v>0</v>
      </c>
      <c r="K375" s="234">
        <v>0</v>
      </c>
      <c r="L375" s="234">
        <v>0</v>
      </c>
      <c r="M375" s="236">
        <f t="shared" si="330"/>
        <v>0</v>
      </c>
      <c r="N375" s="223"/>
      <c r="P375" s="415">
        <v>6</v>
      </c>
      <c r="Q375" s="228" t="s">
        <v>30</v>
      </c>
      <c r="R375" s="492"/>
      <c r="S375" s="492"/>
      <c r="T375" s="492"/>
      <c r="U375" s="492"/>
      <c r="V375" s="492"/>
      <c r="W375" s="492"/>
      <c r="X375" s="492"/>
      <c r="Y375" s="164">
        <f t="shared" si="343"/>
        <v>0</v>
      </c>
      <c r="Z375" s="234">
        <v>0</v>
      </c>
      <c r="AA375" s="234">
        <v>0</v>
      </c>
      <c r="AB375" s="234">
        <v>0</v>
      </c>
      <c r="AC375" s="295">
        <f t="shared" si="344"/>
        <v>0</v>
      </c>
      <c r="AD375" s="296">
        <f t="shared" si="345"/>
        <v>0</v>
      </c>
      <c r="AE375" s="223"/>
      <c r="AG375" s="415">
        <v>6</v>
      </c>
      <c r="AH375" s="228" t="s">
        <v>30</v>
      </c>
      <c r="AI375" s="492"/>
      <c r="AJ375" s="492"/>
      <c r="AK375" s="492"/>
      <c r="AL375" s="492"/>
      <c r="AM375" s="492"/>
      <c r="AN375" s="492"/>
      <c r="AO375" s="492"/>
      <c r="AP375" s="305">
        <f t="shared" si="346"/>
        <v>0</v>
      </c>
      <c r="AQ375" s="234">
        <v>0</v>
      </c>
      <c r="AR375" s="234">
        <v>0</v>
      </c>
      <c r="AS375" s="234">
        <v>0</v>
      </c>
      <c r="AT375" s="277">
        <f t="shared" si="347"/>
        <v>0</v>
      </c>
      <c r="AU375" s="278">
        <f t="shared" si="348"/>
        <v>0</v>
      </c>
    </row>
    <row r="376" spans="1:134" x14ac:dyDescent="0.35">
      <c r="A376" s="415">
        <v>7</v>
      </c>
      <c r="B376" s="228" t="s">
        <v>34</v>
      </c>
      <c r="C376" s="492"/>
      <c r="D376" s="492"/>
      <c r="E376" s="492"/>
      <c r="F376" s="492"/>
      <c r="G376" s="492"/>
      <c r="H376" s="492"/>
      <c r="I376" s="492"/>
      <c r="J376" s="234">
        <v>0</v>
      </c>
      <c r="K376" s="234">
        <v>0</v>
      </c>
      <c r="L376" s="234">
        <v>0</v>
      </c>
      <c r="M376" s="236">
        <f t="shared" si="330"/>
        <v>0</v>
      </c>
      <c r="N376" s="223"/>
      <c r="P376" s="415">
        <v>7</v>
      </c>
      <c r="Q376" s="228" t="s">
        <v>34</v>
      </c>
      <c r="R376" s="492"/>
      <c r="S376" s="492"/>
      <c r="T376" s="492"/>
      <c r="U376" s="492"/>
      <c r="V376" s="492"/>
      <c r="W376" s="492"/>
      <c r="X376" s="492"/>
      <c r="Y376" s="164">
        <f t="shared" si="343"/>
        <v>0</v>
      </c>
      <c r="Z376" s="234">
        <v>0</v>
      </c>
      <c r="AA376" s="234">
        <v>0</v>
      </c>
      <c r="AB376" s="234">
        <v>0</v>
      </c>
      <c r="AC376" s="295">
        <f t="shared" si="344"/>
        <v>0</v>
      </c>
      <c r="AD376" s="296">
        <f t="shared" si="345"/>
        <v>0</v>
      </c>
      <c r="AE376" s="223"/>
      <c r="AG376" s="415">
        <v>7</v>
      </c>
      <c r="AH376" s="228" t="s">
        <v>34</v>
      </c>
      <c r="AI376" s="492"/>
      <c r="AJ376" s="492"/>
      <c r="AK376" s="492"/>
      <c r="AL376" s="492"/>
      <c r="AM376" s="492"/>
      <c r="AN376" s="492"/>
      <c r="AO376" s="492"/>
      <c r="AP376" s="305">
        <f t="shared" si="346"/>
        <v>0</v>
      </c>
      <c r="AQ376" s="234">
        <v>0</v>
      </c>
      <c r="AR376" s="234">
        <v>0</v>
      </c>
      <c r="AS376" s="234">
        <v>0</v>
      </c>
      <c r="AT376" s="277">
        <f t="shared" si="347"/>
        <v>0</v>
      </c>
      <c r="AU376" s="278">
        <f t="shared" si="348"/>
        <v>0</v>
      </c>
    </row>
    <row r="377" spans="1:134" x14ac:dyDescent="0.35">
      <c r="A377" s="415">
        <v>8</v>
      </c>
      <c r="B377" s="228" t="s">
        <v>35</v>
      </c>
      <c r="C377" s="492"/>
      <c r="D377" s="492"/>
      <c r="E377" s="492"/>
      <c r="F377" s="492"/>
      <c r="G377" s="492"/>
      <c r="H377" s="492"/>
      <c r="I377" s="492"/>
      <c r="J377" s="234">
        <v>0</v>
      </c>
      <c r="K377" s="234">
        <v>0</v>
      </c>
      <c r="L377" s="234">
        <v>0</v>
      </c>
      <c r="M377" s="236">
        <f>SUM(J377:L377)</f>
        <v>0</v>
      </c>
      <c r="N377" s="223"/>
      <c r="P377" s="415">
        <v>8</v>
      </c>
      <c r="Q377" s="228" t="s">
        <v>35</v>
      </c>
      <c r="R377" s="492"/>
      <c r="S377" s="492"/>
      <c r="T377" s="492"/>
      <c r="U377" s="492"/>
      <c r="V377" s="492"/>
      <c r="W377" s="492"/>
      <c r="X377" s="492"/>
      <c r="Y377" s="164">
        <f t="shared" si="343"/>
        <v>0</v>
      </c>
      <c r="Z377" s="234">
        <v>0</v>
      </c>
      <c r="AA377" s="234">
        <v>0</v>
      </c>
      <c r="AB377" s="234">
        <v>0</v>
      </c>
      <c r="AC377" s="295">
        <f t="shared" si="344"/>
        <v>0</v>
      </c>
      <c r="AD377" s="296">
        <f t="shared" si="345"/>
        <v>0</v>
      </c>
      <c r="AE377" s="223"/>
      <c r="AG377" s="415">
        <v>8</v>
      </c>
      <c r="AH377" s="228" t="s">
        <v>35</v>
      </c>
      <c r="AI377" s="492"/>
      <c r="AJ377" s="492"/>
      <c r="AK377" s="492"/>
      <c r="AL377" s="492"/>
      <c r="AM377" s="492"/>
      <c r="AN377" s="492"/>
      <c r="AO377" s="492"/>
      <c r="AP377" s="305">
        <f t="shared" si="346"/>
        <v>0</v>
      </c>
      <c r="AQ377" s="234">
        <v>0</v>
      </c>
      <c r="AR377" s="234">
        <v>0</v>
      </c>
      <c r="AS377" s="234">
        <v>0</v>
      </c>
      <c r="AT377" s="277">
        <f t="shared" si="347"/>
        <v>0</v>
      </c>
      <c r="AU377" s="278">
        <f t="shared" si="348"/>
        <v>0</v>
      </c>
    </row>
    <row r="378" spans="1:134" x14ac:dyDescent="0.35">
      <c r="A378" s="415">
        <v>9</v>
      </c>
      <c r="B378" s="228" t="s">
        <v>50</v>
      </c>
      <c r="C378" s="492"/>
      <c r="D378" s="492"/>
      <c r="E378" s="492"/>
      <c r="F378" s="492"/>
      <c r="G378" s="492"/>
      <c r="H378" s="492"/>
      <c r="I378" s="492"/>
      <c r="J378" s="234">
        <v>0</v>
      </c>
      <c r="K378" s="234">
        <v>0</v>
      </c>
      <c r="L378" s="234">
        <v>0</v>
      </c>
      <c r="M378" s="236">
        <f t="shared" si="330"/>
        <v>0</v>
      </c>
      <c r="N378" s="223"/>
      <c r="P378" s="415">
        <v>9</v>
      </c>
      <c r="Q378" s="228" t="s">
        <v>50</v>
      </c>
      <c r="R378" s="492"/>
      <c r="S378" s="492"/>
      <c r="T378" s="492"/>
      <c r="U378" s="492"/>
      <c r="V378" s="492"/>
      <c r="W378" s="492"/>
      <c r="X378" s="492"/>
      <c r="Y378" s="164">
        <f t="shared" si="343"/>
        <v>0</v>
      </c>
      <c r="Z378" s="234">
        <v>0</v>
      </c>
      <c r="AA378" s="234">
        <v>0</v>
      </c>
      <c r="AB378" s="234">
        <v>0</v>
      </c>
      <c r="AC378" s="295">
        <f t="shared" si="344"/>
        <v>0</v>
      </c>
      <c r="AD378" s="296">
        <f t="shared" si="345"/>
        <v>0</v>
      </c>
      <c r="AE378" s="223"/>
      <c r="AG378" s="415">
        <v>9</v>
      </c>
      <c r="AH378" s="228" t="s">
        <v>50</v>
      </c>
      <c r="AI378" s="492"/>
      <c r="AJ378" s="492"/>
      <c r="AK378" s="492"/>
      <c r="AL378" s="492"/>
      <c r="AM378" s="492"/>
      <c r="AN378" s="492"/>
      <c r="AO378" s="492"/>
      <c r="AP378" s="305">
        <f t="shared" si="346"/>
        <v>0</v>
      </c>
      <c r="AQ378" s="234">
        <v>0</v>
      </c>
      <c r="AR378" s="234">
        <v>0</v>
      </c>
      <c r="AS378" s="234">
        <v>0</v>
      </c>
      <c r="AT378" s="277">
        <f t="shared" si="347"/>
        <v>0</v>
      </c>
      <c r="AU378" s="278">
        <f t="shared" si="348"/>
        <v>0</v>
      </c>
    </row>
    <row r="379" spans="1:134" x14ac:dyDescent="0.35">
      <c r="A379" s="229">
        <v>10</v>
      </c>
      <c r="B379" s="313" t="s">
        <v>205</v>
      </c>
      <c r="C379" s="623"/>
      <c r="D379" s="623"/>
      <c r="E379" s="623"/>
      <c r="F379" s="623"/>
      <c r="G379" s="623"/>
      <c r="H379" s="623"/>
      <c r="I379" s="623"/>
      <c r="J379" s="234">
        <v>0</v>
      </c>
      <c r="K379" s="234">
        <v>0</v>
      </c>
      <c r="L379" s="234">
        <v>0</v>
      </c>
      <c r="M379" s="236">
        <f t="shared" si="330"/>
        <v>0</v>
      </c>
      <c r="N379" s="223"/>
      <c r="P379" s="229">
        <v>10</v>
      </c>
      <c r="Q379" s="313" t="s">
        <v>205</v>
      </c>
      <c r="R379" s="623"/>
      <c r="S379" s="623"/>
      <c r="T379" s="623"/>
      <c r="U379" s="623"/>
      <c r="V379" s="623"/>
      <c r="W379" s="623"/>
      <c r="X379" s="623"/>
      <c r="Y379" s="164">
        <f t="shared" si="343"/>
        <v>0</v>
      </c>
      <c r="Z379" s="234">
        <v>0</v>
      </c>
      <c r="AA379" s="234">
        <v>0</v>
      </c>
      <c r="AB379" s="234">
        <v>0</v>
      </c>
      <c r="AC379" s="295">
        <f t="shared" si="344"/>
        <v>0</v>
      </c>
      <c r="AD379" s="296">
        <f t="shared" si="345"/>
        <v>0</v>
      </c>
      <c r="AE379" s="223"/>
      <c r="AG379" s="229">
        <v>10</v>
      </c>
      <c r="AH379" s="313" t="s">
        <v>205</v>
      </c>
      <c r="AI379" s="623"/>
      <c r="AJ379" s="623"/>
      <c r="AK379" s="623"/>
      <c r="AL379" s="623"/>
      <c r="AM379" s="623"/>
      <c r="AN379" s="623"/>
      <c r="AO379" s="623"/>
      <c r="AP379" s="305">
        <f t="shared" si="346"/>
        <v>0</v>
      </c>
      <c r="AQ379" s="234">
        <v>0</v>
      </c>
      <c r="AR379" s="234">
        <v>0</v>
      </c>
      <c r="AS379" s="234">
        <v>0</v>
      </c>
      <c r="AT379" s="277">
        <f t="shared" si="347"/>
        <v>0</v>
      </c>
      <c r="AU379" s="278">
        <f t="shared" si="348"/>
        <v>0</v>
      </c>
    </row>
    <row r="380" spans="1:134" x14ac:dyDescent="0.35">
      <c r="A380" s="229">
        <v>11</v>
      </c>
      <c r="B380" s="313" t="s">
        <v>205</v>
      </c>
      <c r="C380" s="623"/>
      <c r="D380" s="623"/>
      <c r="E380" s="623"/>
      <c r="F380" s="623"/>
      <c r="G380" s="623"/>
      <c r="H380" s="623"/>
      <c r="I380" s="623"/>
      <c r="J380" s="234">
        <v>0</v>
      </c>
      <c r="K380" s="234">
        <v>0</v>
      </c>
      <c r="L380" s="234">
        <v>0</v>
      </c>
      <c r="M380" s="236">
        <f>SUM(J380:L380)</f>
        <v>0</v>
      </c>
      <c r="N380" s="223"/>
      <c r="P380" s="229">
        <v>11</v>
      </c>
      <c r="Q380" s="313" t="s">
        <v>205</v>
      </c>
      <c r="R380" s="623"/>
      <c r="S380" s="623"/>
      <c r="T380" s="623"/>
      <c r="U380" s="623"/>
      <c r="V380" s="623"/>
      <c r="W380" s="623"/>
      <c r="X380" s="623"/>
      <c r="Y380" s="164">
        <f t="shared" si="343"/>
        <v>0</v>
      </c>
      <c r="Z380" s="234">
        <v>0</v>
      </c>
      <c r="AA380" s="234">
        <v>0</v>
      </c>
      <c r="AB380" s="234">
        <v>0</v>
      </c>
      <c r="AC380" s="295">
        <f>SUM(Z380:AB380)</f>
        <v>0</v>
      </c>
      <c r="AD380" s="296">
        <f t="shared" si="345"/>
        <v>0</v>
      </c>
      <c r="AE380" s="223"/>
      <c r="AG380" s="229">
        <v>11</v>
      </c>
      <c r="AH380" s="313" t="s">
        <v>205</v>
      </c>
      <c r="AI380" s="623"/>
      <c r="AJ380" s="623"/>
      <c r="AK380" s="623"/>
      <c r="AL380" s="623"/>
      <c r="AM380" s="623"/>
      <c r="AN380" s="623"/>
      <c r="AO380" s="623"/>
      <c r="AP380" s="305">
        <f t="shared" si="346"/>
        <v>0</v>
      </c>
      <c r="AQ380" s="234">
        <v>0</v>
      </c>
      <c r="AR380" s="234">
        <v>0</v>
      </c>
      <c r="AS380" s="234">
        <v>0</v>
      </c>
      <c r="AT380" s="277">
        <f>SUM(AQ380:AS380)</f>
        <v>0</v>
      </c>
      <c r="AU380" s="278">
        <f t="shared" si="348"/>
        <v>0</v>
      </c>
    </row>
    <row r="381" spans="1:134" ht="16" thickBot="1" x14ac:dyDescent="0.4">
      <c r="A381" s="578" t="s">
        <v>36</v>
      </c>
      <c r="B381" s="579"/>
      <c r="C381" s="579"/>
      <c r="D381" s="579"/>
      <c r="E381" s="579"/>
      <c r="F381" s="579"/>
      <c r="G381" s="579"/>
      <c r="H381" s="579"/>
      <c r="I381" s="579"/>
      <c r="J381" s="250">
        <f>SUM(J370:J380)</f>
        <v>0</v>
      </c>
      <c r="K381" s="250">
        <f t="shared" ref="K381:L381" si="349">SUM(K370:K380)</f>
        <v>0</v>
      </c>
      <c r="L381" s="250">
        <f t="shared" si="349"/>
        <v>0</v>
      </c>
      <c r="M381" s="237">
        <f>SUM(J381:L381)</f>
        <v>0</v>
      </c>
      <c r="N381" s="223"/>
      <c r="P381" s="578" t="s">
        <v>36</v>
      </c>
      <c r="Q381" s="579"/>
      <c r="R381" s="579"/>
      <c r="S381" s="579"/>
      <c r="T381" s="579"/>
      <c r="U381" s="579"/>
      <c r="V381" s="579"/>
      <c r="W381" s="579"/>
      <c r="X381" s="579"/>
      <c r="Y381" s="200">
        <f t="shared" si="343"/>
        <v>0</v>
      </c>
      <c r="Z381" s="293">
        <f>SUM(Z370:Z380)</f>
        <v>0</v>
      </c>
      <c r="AA381" s="293">
        <f t="shared" ref="AA381" si="350">SUM(AA370:AA380)</f>
        <v>0</v>
      </c>
      <c r="AB381" s="293">
        <f>SUM(AB370:AB380)</f>
        <v>0</v>
      </c>
      <c r="AC381" s="293">
        <f t="shared" ref="AC381:AD381" si="351">SUM(AC370:AC380)</f>
        <v>0</v>
      </c>
      <c r="AD381" s="294">
        <f t="shared" si="351"/>
        <v>0</v>
      </c>
      <c r="AE381" s="223"/>
      <c r="AG381" s="578" t="s">
        <v>36</v>
      </c>
      <c r="AH381" s="579"/>
      <c r="AI381" s="579"/>
      <c r="AJ381" s="579"/>
      <c r="AK381" s="579"/>
      <c r="AL381" s="579"/>
      <c r="AM381" s="579"/>
      <c r="AN381" s="579"/>
      <c r="AO381" s="579"/>
      <c r="AP381" s="306">
        <f t="shared" si="346"/>
        <v>0</v>
      </c>
      <c r="AQ381" s="275">
        <f>SUM(AQ370:AQ380)</f>
        <v>0</v>
      </c>
      <c r="AR381" s="275">
        <f t="shared" ref="AR381:AU381" si="352">SUM(AR370:AR380)</f>
        <v>0</v>
      </c>
      <c r="AS381" s="275">
        <f t="shared" si="352"/>
        <v>0</v>
      </c>
      <c r="AT381" s="275">
        <f t="shared" si="352"/>
        <v>0</v>
      </c>
      <c r="AU381" s="276">
        <f t="shared" si="352"/>
        <v>0</v>
      </c>
    </row>
    <row r="382" spans="1:134" s="358" customFormat="1" ht="3.75" customHeight="1" x14ac:dyDescent="0.35">
      <c r="B382" s="281"/>
      <c r="C382" s="284"/>
      <c r="D382" s="284"/>
      <c r="E382" s="284"/>
      <c r="F382" s="284"/>
      <c r="G382" s="284"/>
      <c r="H382" s="284"/>
      <c r="I382" s="284"/>
      <c r="J382" s="283"/>
      <c r="K382" s="283"/>
      <c r="L382" s="283"/>
      <c r="M382" s="246"/>
      <c r="N382" s="223"/>
      <c r="Q382" s="281"/>
      <c r="R382" s="284"/>
      <c r="S382" s="284"/>
      <c r="T382" s="284"/>
      <c r="U382" s="284"/>
      <c r="V382" s="284"/>
      <c r="W382" s="284"/>
      <c r="X382" s="284"/>
      <c r="Y382" s="304"/>
      <c r="Z382" s="283"/>
      <c r="AA382" s="283"/>
      <c r="AB382" s="283"/>
      <c r="AC382" s="246"/>
      <c r="AD382" s="246"/>
      <c r="AE382" s="223"/>
      <c r="AH382" s="281"/>
      <c r="AI382" s="284"/>
      <c r="AJ382" s="284"/>
      <c r="AK382" s="284"/>
      <c r="AL382" s="284"/>
      <c r="AM382" s="284"/>
      <c r="AN382" s="284"/>
      <c r="AO382" s="284"/>
      <c r="AP382" s="304"/>
      <c r="AQ382" s="283"/>
      <c r="AR382" s="283"/>
      <c r="AS382" s="283"/>
      <c r="AT382" s="246"/>
      <c r="AU382" s="246"/>
      <c r="AW382" s="357"/>
      <c r="AX382" s="357"/>
      <c r="AY382" s="357"/>
      <c r="AZ382" s="357"/>
      <c r="BA382" s="357"/>
      <c r="BB382" s="357"/>
      <c r="BC382" s="357"/>
      <c r="BD382" s="357"/>
      <c r="BE382" s="357"/>
      <c r="BF382" s="357"/>
      <c r="BG382" s="357"/>
      <c r="BH382" s="357"/>
      <c r="BI382" s="357"/>
      <c r="BJ382" s="357"/>
      <c r="BK382" s="357"/>
      <c r="BL382" s="357"/>
      <c r="BM382" s="357"/>
      <c r="BN382" s="357"/>
      <c r="BO382" s="357"/>
      <c r="BP382" s="357"/>
      <c r="BQ382" s="357"/>
      <c r="BR382" s="357"/>
      <c r="BS382" s="357"/>
      <c r="BT382" s="357"/>
      <c r="BU382" s="357"/>
      <c r="BV382" s="357"/>
      <c r="BW382" s="357"/>
      <c r="BX382" s="357"/>
      <c r="BY382" s="357"/>
      <c r="BZ382" s="357"/>
      <c r="CA382" s="357"/>
      <c r="CB382" s="357"/>
      <c r="CC382" s="357"/>
      <c r="CD382" s="357"/>
      <c r="CE382" s="357"/>
      <c r="CF382" s="357"/>
      <c r="CG382" s="357"/>
      <c r="CH382" s="357"/>
      <c r="CI382" s="357"/>
      <c r="CJ382" s="357"/>
      <c r="CK382" s="357"/>
      <c r="CL382" s="357"/>
      <c r="CM382" s="357"/>
      <c r="CN382" s="357"/>
      <c r="CO382" s="357"/>
      <c r="CP382" s="357"/>
      <c r="CQ382" s="357"/>
      <c r="CR382" s="357"/>
      <c r="CS382" s="357"/>
      <c r="CT382" s="357"/>
      <c r="CU382" s="357"/>
      <c r="CV382" s="357"/>
      <c r="CW382" s="357"/>
      <c r="CX382" s="357"/>
      <c r="CY382" s="357"/>
      <c r="CZ382" s="357"/>
      <c r="DA382" s="357"/>
      <c r="DB382" s="357"/>
      <c r="DC382" s="357"/>
      <c r="DD382" s="357"/>
      <c r="DE382" s="357"/>
      <c r="DF382" s="357"/>
      <c r="DG382" s="357"/>
      <c r="DH382" s="357"/>
      <c r="DI382" s="357"/>
      <c r="DJ382" s="357"/>
      <c r="DK382" s="357"/>
      <c r="DL382" s="357"/>
      <c r="DM382" s="357"/>
      <c r="DN382" s="357"/>
      <c r="DO382" s="357"/>
      <c r="DP382" s="357"/>
      <c r="DQ382" s="357"/>
      <c r="DR382" s="357"/>
      <c r="DS382" s="357"/>
      <c r="DT382" s="357"/>
      <c r="DU382" s="357"/>
      <c r="DV382" s="357"/>
      <c r="DW382" s="357"/>
      <c r="DX382" s="357"/>
      <c r="DY382" s="357"/>
      <c r="DZ382" s="357"/>
      <c r="EA382" s="357"/>
      <c r="EB382" s="357"/>
      <c r="EC382" s="357"/>
      <c r="ED382" s="357"/>
    </row>
    <row r="383" spans="1:134" ht="3.75" customHeight="1" thickBot="1" x14ac:dyDescent="0.4">
      <c r="A383" s="242"/>
      <c r="B383" s="242"/>
      <c r="C383" s="242"/>
      <c r="D383" s="242"/>
      <c r="E383" s="242"/>
      <c r="F383" s="242"/>
      <c r="G383" s="242"/>
      <c r="H383" s="242"/>
      <c r="I383" s="413"/>
      <c r="J383" s="246"/>
      <c r="K383" s="246"/>
      <c r="L383" s="246"/>
      <c r="M383" s="246"/>
      <c r="N383" s="223"/>
      <c r="P383" s="242"/>
      <c r="Q383" s="242"/>
      <c r="R383" s="242"/>
      <c r="S383" s="242"/>
      <c r="T383" s="242"/>
      <c r="U383" s="242"/>
      <c r="V383" s="242"/>
      <c r="W383" s="242"/>
      <c r="X383" s="413"/>
      <c r="Y383" s="246"/>
      <c r="Z383" s="246"/>
      <c r="AA383" s="246"/>
      <c r="AB383" s="246"/>
      <c r="AC383" s="246"/>
      <c r="AD383" s="246"/>
      <c r="AE383" s="223"/>
      <c r="AG383" s="242"/>
      <c r="AH383" s="242"/>
      <c r="AI383" s="242"/>
      <c r="AJ383" s="242"/>
      <c r="AK383" s="242"/>
      <c r="AL383" s="242"/>
      <c r="AM383" s="242"/>
      <c r="AN383" s="242"/>
      <c r="AO383" s="413"/>
      <c r="AP383" s="246"/>
      <c r="AQ383" s="246"/>
      <c r="AR383" s="246"/>
      <c r="AS383" s="246"/>
      <c r="AT383" s="246"/>
      <c r="AU383" s="246"/>
    </row>
    <row r="384" spans="1:134" x14ac:dyDescent="0.35">
      <c r="A384" s="544" t="s">
        <v>189</v>
      </c>
      <c r="B384" s="545"/>
      <c r="C384" s="545"/>
      <c r="D384" s="545"/>
      <c r="E384" s="545"/>
      <c r="F384" s="545"/>
      <c r="G384" s="545"/>
      <c r="H384" s="545"/>
      <c r="I384" s="545"/>
      <c r="J384" s="244">
        <f>SUM(J381, J367, J361, H354)</f>
        <v>0</v>
      </c>
      <c r="K384" s="244">
        <f>SUM(K381, K367, K361, K354)</f>
        <v>0</v>
      </c>
      <c r="L384" s="244">
        <f>SUM(L381, L367, L361, L354)</f>
        <v>0</v>
      </c>
      <c r="M384" s="245">
        <f>SUM(J384:L384)</f>
        <v>0</v>
      </c>
      <c r="N384" s="223"/>
      <c r="P384" s="544" t="s">
        <v>182</v>
      </c>
      <c r="Q384" s="545"/>
      <c r="R384" s="545"/>
      <c r="S384" s="545"/>
      <c r="T384" s="545"/>
      <c r="U384" s="545"/>
      <c r="V384" s="545"/>
      <c r="W384" s="545"/>
      <c r="X384" s="545"/>
      <c r="Y384" s="199">
        <f t="shared" ref="Y384:Y385" si="353">AU304</f>
        <v>0</v>
      </c>
      <c r="Z384" s="300">
        <f>SUM(Z381, Z367, Z361, X354)</f>
        <v>0</v>
      </c>
      <c r="AA384" s="300">
        <f>SUM(AA381, AA367, AA361, AA354)</f>
        <v>0</v>
      </c>
      <c r="AB384" s="300">
        <f>SUM(AB381, AB367, AB361, AB354, )</f>
        <v>0</v>
      </c>
      <c r="AC384" s="300">
        <f t="shared" ref="AC384" si="354">SUM(Z384:AB384)</f>
        <v>0</v>
      </c>
      <c r="AD384" s="301">
        <f>M384-AC384</f>
        <v>0</v>
      </c>
      <c r="AE384" s="246"/>
      <c r="AG384" s="544" t="s">
        <v>182</v>
      </c>
      <c r="AH384" s="545"/>
      <c r="AI384" s="545"/>
      <c r="AJ384" s="545"/>
      <c r="AK384" s="545"/>
      <c r="AL384" s="545"/>
      <c r="AM384" s="545"/>
      <c r="AN384" s="545"/>
      <c r="AO384" s="545"/>
      <c r="AP384" s="205">
        <f t="shared" ref="AP384:AP385" si="355">AU304</f>
        <v>0</v>
      </c>
      <c r="AQ384" s="286">
        <f>SUM( AQ381, AQ367, AQ361, AO354)</f>
        <v>0</v>
      </c>
      <c r="AR384" s="286">
        <f>SUM( AR381, AR367, AR361, AR354)</f>
        <v>0</v>
      </c>
      <c r="AS384" s="286">
        <f>SUM(AS381, AS367, AS361, AS354, )</f>
        <v>0</v>
      </c>
      <c r="AT384" s="286">
        <f t="shared" ref="AT384" si="356">SUM(AQ384:AS384)</f>
        <v>0</v>
      </c>
      <c r="AU384" s="287">
        <f>IF($S$393&lt;&gt;0, AC384+AP384-AT384, M384+AP384-AT384)</f>
        <v>0</v>
      </c>
      <c r="AV384" s="246"/>
    </row>
    <row r="385" spans="1:134" ht="16" thickBot="1" x14ac:dyDescent="0.4">
      <c r="A385" s="540" t="s">
        <v>183</v>
      </c>
      <c r="B385" s="541"/>
      <c r="C385" s="541"/>
      <c r="D385" s="541"/>
      <c r="E385" s="541"/>
      <c r="F385" s="541"/>
      <c r="G385" s="541"/>
      <c r="H385" s="541"/>
      <c r="I385" s="541"/>
      <c r="J385" s="593">
        <f>SUM(K381, L381, K367, L367, K361, L361, K354, L354)</f>
        <v>0</v>
      </c>
      <c r="K385" s="593"/>
      <c r="L385" s="593"/>
      <c r="M385" s="594"/>
      <c r="N385" s="223"/>
      <c r="P385" s="540" t="s">
        <v>183</v>
      </c>
      <c r="Q385" s="541"/>
      <c r="R385" s="541"/>
      <c r="S385" s="541"/>
      <c r="T385" s="541"/>
      <c r="U385" s="541"/>
      <c r="V385" s="541"/>
      <c r="W385" s="541"/>
      <c r="X385" s="541"/>
      <c r="Y385" s="200">
        <f t="shared" si="353"/>
        <v>0</v>
      </c>
      <c r="Z385" s="588">
        <f>SUM(AA381, AB381, AA367, AB367, AA361, AB361, AA354, AB354)</f>
        <v>0</v>
      </c>
      <c r="AA385" s="588"/>
      <c r="AB385" s="588"/>
      <c r="AC385" s="588"/>
      <c r="AD385" s="330">
        <f>M385-Z385</f>
        <v>0</v>
      </c>
      <c r="AE385" s="223"/>
      <c r="AG385" s="540" t="s">
        <v>183</v>
      </c>
      <c r="AH385" s="541"/>
      <c r="AI385" s="541"/>
      <c r="AJ385" s="541"/>
      <c r="AK385" s="541"/>
      <c r="AL385" s="541"/>
      <c r="AM385" s="541"/>
      <c r="AN385" s="541"/>
      <c r="AO385" s="541"/>
      <c r="AP385" s="306">
        <f t="shared" si="355"/>
        <v>0</v>
      </c>
      <c r="AQ385" s="539">
        <f>SUM(AR381, AS381, AR367, AS367, AR361, AS361, AR354, AS354)</f>
        <v>0</v>
      </c>
      <c r="AR385" s="539"/>
      <c r="AS385" s="539"/>
      <c r="AT385" s="539"/>
      <c r="AU385" s="276">
        <f>IF($S$393&lt;&gt;0, AC385+AP385-AQ385, M385+AP385-AQ385)</f>
        <v>0</v>
      </c>
    </row>
    <row r="386" spans="1:134" s="224" customFormat="1" ht="16" thickBot="1" x14ac:dyDescent="0.4">
      <c r="A386" s="358"/>
      <c r="B386" s="413"/>
      <c r="C386" s="413"/>
      <c r="D386" s="413"/>
      <c r="E386" s="413"/>
      <c r="F386" s="413"/>
      <c r="G386" s="413"/>
      <c r="H386" s="413"/>
      <c r="I386" s="413"/>
      <c r="J386" s="258"/>
      <c r="K386" s="258"/>
      <c r="L386" s="258"/>
      <c r="M386" s="358"/>
      <c r="N386" s="223"/>
      <c r="O386" s="357"/>
      <c r="P386" s="358"/>
      <c r="Q386" s="413"/>
      <c r="R386" s="413"/>
      <c r="S386" s="413"/>
      <c r="T386" s="413"/>
      <c r="U386" s="413"/>
      <c r="V386" s="413"/>
      <c r="W386" s="413"/>
      <c r="X386" s="413"/>
      <c r="Y386" s="258"/>
      <c r="Z386" s="258"/>
      <c r="AA386" s="258"/>
      <c r="AB386" s="358"/>
      <c r="AC386" s="358"/>
      <c r="AD386" s="358"/>
      <c r="AE386" s="223"/>
      <c r="AF386" s="357"/>
      <c r="AG386" s="358"/>
      <c r="AH386" s="413"/>
      <c r="AI386" s="413"/>
      <c r="AJ386" s="413"/>
      <c r="AK386" s="413"/>
      <c r="AL386" s="413"/>
      <c r="AM386" s="413"/>
      <c r="AN386" s="413"/>
      <c r="AO386" s="413"/>
      <c r="AP386" s="258"/>
      <c r="AQ386" s="258"/>
      <c r="AR386" s="258"/>
      <c r="AS386" s="358"/>
      <c r="AT386" s="358"/>
      <c r="AU386" s="358"/>
      <c r="AV386" s="357"/>
      <c r="AW386" s="357"/>
      <c r="AX386" s="357"/>
      <c r="AY386" s="357"/>
      <c r="AZ386" s="357"/>
      <c r="BA386" s="357"/>
      <c r="BB386" s="357"/>
      <c r="BC386" s="357"/>
      <c r="BD386" s="357"/>
      <c r="BE386" s="357"/>
      <c r="BF386" s="357"/>
      <c r="BG386" s="357"/>
      <c r="BH386" s="357"/>
      <c r="BI386" s="357"/>
      <c r="BJ386" s="357"/>
      <c r="BK386" s="357"/>
      <c r="BL386" s="357"/>
      <c r="BM386" s="357"/>
      <c r="BN386" s="357"/>
      <c r="BO386" s="357"/>
      <c r="BP386" s="357"/>
      <c r="BQ386" s="357"/>
      <c r="BR386" s="357"/>
      <c r="BS386" s="357"/>
      <c r="BT386" s="357"/>
      <c r="BU386" s="357"/>
      <c r="BV386" s="357"/>
      <c r="BW386" s="357"/>
      <c r="BX386" s="357"/>
      <c r="BY386" s="357"/>
      <c r="BZ386" s="357"/>
      <c r="CA386" s="357"/>
      <c r="CB386" s="357"/>
      <c r="CC386" s="357"/>
      <c r="CD386" s="357"/>
      <c r="CE386" s="357"/>
      <c r="CF386" s="357"/>
      <c r="CG386" s="357"/>
      <c r="CH386" s="357"/>
      <c r="CI386" s="357"/>
      <c r="CJ386" s="357"/>
      <c r="CK386" s="357"/>
      <c r="CL386" s="357"/>
      <c r="CM386" s="357"/>
      <c r="CN386" s="357"/>
      <c r="CO386" s="357"/>
      <c r="CP386" s="357"/>
      <c r="CQ386" s="357"/>
      <c r="CR386" s="357"/>
      <c r="CS386" s="357"/>
      <c r="CT386" s="357"/>
      <c r="CU386" s="357"/>
      <c r="CV386" s="357"/>
      <c r="CW386" s="357"/>
      <c r="CX386" s="357"/>
      <c r="CY386" s="357"/>
      <c r="CZ386" s="357"/>
      <c r="DA386" s="357"/>
      <c r="DB386" s="357"/>
      <c r="DC386" s="357"/>
      <c r="DD386" s="357"/>
      <c r="DE386" s="357"/>
      <c r="DF386" s="357"/>
      <c r="DG386" s="357"/>
      <c r="DH386" s="357"/>
      <c r="DI386" s="357"/>
      <c r="DJ386" s="357"/>
      <c r="DK386" s="357"/>
      <c r="DL386" s="357"/>
      <c r="DM386" s="357"/>
      <c r="DN386" s="357"/>
      <c r="DO386" s="357"/>
      <c r="DP386" s="357"/>
      <c r="DQ386" s="357"/>
      <c r="DR386" s="357"/>
      <c r="DS386" s="357"/>
      <c r="DT386" s="357"/>
      <c r="DU386" s="357"/>
      <c r="DV386" s="357"/>
      <c r="DW386" s="357"/>
      <c r="DX386" s="357"/>
      <c r="DY386" s="357"/>
      <c r="DZ386" s="357"/>
      <c r="EA386" s="357"/>
      <c r="EB386" s="357"/>
      <c r="EC386" s="357"/>
      <c r="ED386" s="357"/>
    </row>
    <row r="387" spans="1:134" s="242" customFormat="1" x14ac:dyDescent="0.35">
      <c r="A387" s="502" t="s">
        <v>100</v>
      </c>
      <c r="B387" s="503"/>
      <c r="C387" s="503"/>
      <c r="D387" s="503"/>
      <c r="E387" s="503"/>
      <c r="F387" s="503"/>
      <c r="G387" s="503"/>
      <c r="H387" s="503"/>
      <c r="I387" s="503"/>
      <c r="J387" s="425" t="s">
        <v>17</v>
      </c>
      <c r="K387" s="542" t="s">
        <v>4</v>
      </c>
      <c r="L387" s="542"/>
      <c r="M387" s="418" t="s">
        <v>49</v>
      </c>
      <c r="N387" s="261"/>
      <c r="P387" s="502" t="s">
        <v>100</v>
      </c>
      <c r="Q387" s="503"/>
      <c r="R387" s="503"/>
      <c r="S387" s="503"/>
      <c r="T387" s="503"/>
      <c r="U387" s="503"/>
      <c r="V387" s="503"/>
      <c r="W387" s="503"/>
      <c r="X387" s="503"/>
      <c r="Y387" s="414" t="s">
        <v>263</v>
      </c>
      <c r="Z387" s="425" t="s">
        <v>77</v>
      </c>
      <c r="AA387" s="542" t="s">
        <v>4</v>
      </c>
      <c r="AB387" s="542"/>
      <c r="AC387" s="414" t="s">
        <v>18</v>
      </c>
      <c r="AD387" s="268" t="s">
        <v>114</v>
      </c>
      <c r="AE387" s="261"/>
      <c r="AG387" s="502" t="s">
        <v>100</v>
      </c>
      <c r="AH387" s="503"/>
      <c r="AI387" s="503"/>
      <c r="AJ387" s="503"/>
      <c r="AK387" s="503"/>
      <c r="AL387" s="503"/>
      <c r="AM387" s="503"/>
      <c r="AN387" s="503"/>
      <c r="AO387" s="503"/>
      <c r="AP387" s="414" t="s">
        <v>263</v>
      </c>
      <c r="AQ387" s="425" t="s">
        <v>212</v>
      </c>
      <c r="AR387" s="542" t="s">
        <v>4</v>
      </c>
      <c r="AS387" s="542"/>
      <c r="AT387" s="414" t="s">
        <v>214</v>
      </c>
      <c r="AU387" s="268" t="s">
        <v>266</v>
      </c>
      <c r="AW387" s="357"/>
      <c r="AX387" s="357"/>
      <c r="AY387" s="357"/>
      <c r="AZ387" s="357"/>
      <c r="BA387" s="357"/>
      <c r="BB387" s="357"/>
      <c r="BC387" s="357"/>
      <c r="BD387" s="357"/>
      <c r="BE387" s="357"/>
      <c r="BF387" s="357"/>
      <c r="BG387" s="357"/>
      <c r="BH387" s="357"/>
      <c r="BI387" s="357"/>
      <c r="BJ387" s="357"/>
      <c r="BK387" s="357"/>
      <c r="BL387" s="357"/>
      <c r="BM387" s="357"/>
      <c r="BN387" s="357"/>
      <c r="BO387" s="357"/>
      <c r="BP387" s="357"/>
      <c r="BQ387" s="357"/>
      <c r="BR387" s="357"/>
      <c r="BS387" s="357"/>
      <c r="BT387" s="357"/>
      <c r="BU387" s="357"/>
      <c r="BV387" s="357"/>
      <c r="BW387" s="357"/>
      <c r="BX387" s="357"/>
      <c r="BY387" s="357"/>
      <c r="BZ387" s="357"/>
      <c r="CA387" s="357"/>
      <c r="CB387" s="357"/>
      <c r="CC387" s="357"/>
      <c r="CD387" s="357"/>
      <c r="CE387" s="357"/>
      <c r="CF387" s="357"/>
      <c r="CG387" s="357"/>
      <c r="CH387" s="357"/>
      <c r="CI387" s="357"/>
      <c r="CJ387" s="357"/>
      <c r="CK387" s="357"/>
      <c r="CL387" s="357"/>
      <c r="CM387" s="357"/>
      <c r="CN387" s="357"/>
      <c r="CO387" s="357"/>
      <c r="CP387" s="357"/>
      <c r="CQ387" s="357"/>
      <c r="CR387" s="357"/>
      <c r="CS387" s="357"/>
      <c r="CT387" s="357"/>
      <c r="CU387" s="357"/>
      <c r="CV387" s="357"/>
      <c r="CW387" s="357"/>
      <c r="CX387" s="357"/>
      <c r="CY387" s="357"/>
      <c r="CZ387" s="357"/>
      <c r="DA387" s="357"/>
      <c r="DB387" s="357"/>
      <c r="DC387" s="357"/>
      <c r="DD387" s="357"/>
      <c r="DE387" s="357"/>
      <c r="DF387" s="357"/>
      <c r="DG387" s="357"/>
      <c r="DH387" s="357"/>
      <c r="DI387" s="357"/>
      <c r="DJ387" s="357"/>
      <c r="DK387" s="357"/>
      <c r="DL387" s="357"/>
      <c r="DM387" s="357"/>
      <c r="DN387" s="357"/>
      <c r="DO387" s="357"/>
      <c r="DP387" s="357"/>
      <c r="DQ387" s="357"/>
      <c r="DR387" s="357"/>
      <c r="DS387" s="357"/>
      <c r="DT387" s="357"/>
      <c r="DU387" s="357"/>
      <c r="DV387" s="357"/>
      <c r="DW387" s="357"/>
      <c r="DX387" s="357"/>
      <c r="DY387" s="357"/>
      <c r="DZ387" s="357"/>
      <c r="EA387" s="357"/>
      <c r="EB387" s="357"/>
      <c r="EC387" s="357"/>
      <c r="ED387" s="357"/>
    </row>
    <row r="388" spans="1:134" ht="16" thickBot="1" x14ac:dyDescent="0.4">
      <c r="A388" s="540" t="s">
        <v>37</v>
      </c>
      <c r="B388" s="541"/>
      <c r="C388" s="541"/>
      <c r="D388" s="541"/>
      <c r="E388" s="541"/>
      <c r="F388" s="541"/>
      <c r="G388" s="541"/>
      <c r="H388" s="541"/>
      <c r="I388" s="541"/>
      <c r="J388" s="243">
        <f>(SUM(J381, J367, J361, H354))*'Cumulative Budget'!$G$36</f>
        <v>0</v>
      </c>
      <c r="K388" s="593">
        <f>(SUM(K381, L381, K367, L367, K361, L361, K354, L354))*'Cumulative Budget'!$G$36</f>
        <v>0</v>
      </c>
      <c r="L388" s="593"/>
      <c r="M388" s="237">
        <f t="shared" ref="M388" si="357">SUM(J388:L388)</f>
        <v>0</v>
      </c>
      <c r="N388" s="223"/>
      <c r="P388" s="540" t="s">
        <v>37</v>
      </c>
      <c r="Q388" s="541"/>
      <c r="R388" s="541"/>
      <c r="S388" s="541"/>
      <c r="T388" s="541"/>
      <c r="U388" s="541"/>
      <c r="V388" s="541"/>
      <c r="W388" s="541"/>
      <c r="X388" s="541"/>
      <c r="Y388" s="200">
        <f t="shared" ref="Y388" si="358">AU308</f>
        <v>0</v>
      </c>
      <c r="Z388" s="302">
        <f>(SUM(Z381, Z367, Z361, X354))*'Cumulative Budget'!$G$36</f>
        <v>0</v>
      </c>
      <c r="AA388" s="588">
        <f>(SUM(AA381, AB381, AA367, AB367, AA361, AB361, AA354, AB354))*'Cumulative Budget'!$G$36</f>
        <v>0</v>
      </c>
      <c r="AB388" s="588"/>
      <c r="AC388" s="293">
        <f t="shared" ref="AC388" si="359">SUM(Z388:AB388)</f>
        <v>0</v>
      </c>
      <c r="AD388" s="294">
        <f t="shared" ref="AD388" si="360">M388-AC388</f>
        <v>0</v>
      </c>
      <c r="AE388" s="223"/>
      <c r="AG388" s="540" t="s">
        <v>37</v>
      </c>
      <c r="AH388" s="541"/>
      <c r="AI388" s="541"/>
      <c r="AJ388" s="541"/>
      <c r="AK388" s="541"/>
      <c r="AL388" s="541"/>
      <c r="AM388" s="541"/>
      <c r="AN388" s="541"/>
      <c r="AO388" s="541"/>
      <c r="AP388" s="306">
        <f t="shared" ref="AP388:AP390" si="361">AU308</f>
        <v>0</v>
      </c>
      <c r="AQ388" s="443">
        <v>0</v>
      </c>
      <c r="AR388" s="563">
        <v>0</v>
      </c>
      <c r="AS388" s="563"/>
      <c r="AT388" s="275">
        <f>SUM(AQ388:AS388)</f>
        <v>0</v>
      </c>
      <c r="AU388" s="276">
        <f>IF($S$393&lt;&gt;0, AC388+AP388-AT388, M388+AP388-AT388)</f>
        <v>0</v>
      </c>
    </row>
    <row r="389" spans="1:134" s="358" customFormat="1" ht="16" thickBot="1" x14ac:dyDescent="0.4">
      <c r="A389" s="359" t="s">
        <v>99</v>
      </c>
      <c r="B389" s="359"/>
      <c r="J389" s="233"/>
      <c r="K389" s="233"/>
      <c r="L389" s="233"/>
      <c r="M389" s="233"/>
      <c r="N389" s="223"/>
      <c r="O389" s="357"/>
      <c r="P389" s="359" t="s">
        <v>99</v>
      </c>
      <c r="Q389" s="359"/>
      <c r="Z389" s="233"/>
      <c r="AA389" s="233"/>
      <c r="AB389" s="233"/>
      <c r="AC389" s="233"/>
      <c r="AD389" s="233"/>
      <c r="AE389" s="223"/>
      <c r="AG389" s="359" t="s">
        <v>99</v>
      </c>
      <c r="AH389" s="359"/>
      <c r="AQ389" s="233"/>
      <c r="AR389" s="233"/>
      <c r="AS389" s="233"/>
      <c r="AT389" s="233"/>
      <c r="AU389" s="233"/>
      <c r="AV389" s="357"/>
      <c r="AW389" s="357"/>
      <c r="AX389" s="357"/>
      <c r="AY389" s="357"/>
      <c r="AZ389" s="357"/>
      <c r="BA389" s="357"/>
      <c r="BB389" s="357"/>
      <c r="BC389" s="357"/>
      <c r="BD389" s="357"/>
      <c r="BE389" s="357"/>
      <c r="BF389" s="357"/>
      <c r="BG389" s="357"/>
      <c r="BH389" s="357"/>
      <c r="BI389" s="357"/>
      <c r="BJ389" s="357"/>
      <c r="BK389" s="357"/>
      <c r="BL389" s="357"/>
      <c r="BM389" s="357"/>
      <c r="BN389" s="357"/>
      <c r="BO389" s="357"/>
      <c r="BP389" s="357"/>
      <c r="BQ389" s="357"/>
      <c r="BR389" s="357"/>
      <c r="BS389" s="357"/>
      <c r="BT389" s="357"/>
      <c r="BU389" s="357"/>
      <c r="BV389" s="357"/>
      <c r="BW389" s="357"/>
      <c r="BX389" s="357"/>
      <c r="BY389" s="357"/>
      <c r="BZ389" s="357"/>
      <c r="CA389" s="357"/>
      <c r="CB389" s="357"/>
      <c r="CC389" s="357"/>
      <c r="CD389" s="357"/>
      <c r="CE389" s="357"/>
      <c r="CF389" s="357"/>
      <c r="CG389" s="357"/>
      <c r="CH389" s="357"/>
      <c r="CI389" s="357"/>
      <c r="CJ389" s="357"/>
      <c r="CK389" s="357"/>
      <c r="CL389" s="357"/>
      <c r="CM389" s="357"/>
      <c r="CN389" s="357"/>
      <c r="CO389" s="357"/>
      <c r="CP389" s="357"/>
      <c r="CQ389" s="357"/>
      <c r="CR389" s="357"/>
      <c r="CS389" s="357"/>
      <c r="CT389" s="357"/>
      <c r="CU389" s="357"/>
      <c r="CV389" s="357"/>
      <c r="CW389" s="357"/>
      <c r="CX389" s="357"/>
      <c r="CY389" s="357"/>
      <c r="CZ389" s="357"/>
      <c r="DA389" s="357"/>
      <c r="DB389" s="357"/>
      <c r="DC389" s="357"/>
      <c r="DD389" s="357"/>
      <c r="DE389" s="357"/>
      <c r="DF389" s="357"/>
      <c r="DG389" s="357"/>
      <c r="DH389" s="357"/>
      <c r="DI389" s="357"/>
      <c r="DJ389" s="357"/>
      <c r="DK389" s="357"/>
      <c r="DL389" s="357"/>
      <c r="DM389" s="357"/>
      <c r="DN389" s="357"/>
      <c r="DO389" s="357"/>
      <c r="DP389" s="357"/>
      <c r="DQ389" s="357"/>
      <c r="DR389" s="357"/>
      <c r="DS389" s="357"/>
      <c r="DT389" s="357"/>
      <c r="DU389" s="357"/>
      <c r="DV389" s="357"/>
      <c r="DW389" s="357"/>
      <c r="DX389" s="357"/>
      <c r="DY389" s="357"/>
      <c r="DZ389" s="357"/>
      <c r="EA389" s="357"/>
      <c r="EB389" s="357"/>
      <c r="EC389" s="357"/>
      <c r="ED389" s="357"/>
    </row>
    <row r="390" spans="1:134" s="331" customFormat="1" ht="16" thickBot="1" x14ac:dyDescent="0.4">
      <c r="A390" s="621" t="s">
        <v>101</v>
      </c>
      <c r="B390" s="622"/>
      <c r="C390" s="622"/>
      <c r="D390" s="622"/>
      <c r="E390" s="622"/>
      <c r="F390" s="622"/>
      <c r="G390" s="622"/>
      <c r="H390" s="622"/>
      <c r="I390" s="622"/>
      <c r="J390" s="239">
        <f xml:space="preserve"> SUM(J388, J381, J367, J361, H354)</f>
        <v>0</v>
      </c>
      <c r="K390" s="211">
        <f xml:space="preserve"> SUM(K388, K381, K367, K361, K354)</f>
        <v>0</v>
      </c>
      <c r="L390" s="239">
        <f xml:space="preserve"> SUM(L381, L367, L361, L354)</f>
        <v>0</v>
      </c>
      <c r="M390" s="240">
        <f>SUM(J390:L390)</f>
        <v>0</v>
      </c>
      <c r="N390" s="246"/>
      <c r="P390" s="589" t="s">
        <v>101</v>
      </c>
      <c r="Q390" s="590"/>
      <c r="R390" s="590"/>
      <c r="S390" s="590"/>
      <c r="T390" s="590"/>
      <c r="U390" s="590"/>
      <c r="V390" s="590"/>
      <c r="W390" s="590"/>
      <c r="X390" s="590"/>
      <c r="Y390" s="201">
        <f t="shared" ref="Y390" si="362">AU310</f>
        <v>0</v>
      </c>
      <c r="Z390" s="303">
        <f xml:space="preserve"> SUM(Z388, Z381, Z367, Z361, X354)</f>
        <v>0</v>
      </c>
      <c r="AA390" s="212">
        <f xml:space="preserve"> SUM(AA388, AA381, AA367, AA361, AA354)</f>
        <v>0</v>
      </c>
      <c r="AB390" s="303">
        <f xml:space="preserve"> SUM(AB381, AB367, AB361, AB354)</f>
        <v>0</v>
      </c>
      <c r="AC390" s="297">
        <f>SUM(Z390:AB390)</f>
        <v>0</v>
      </c>
      <c r="AD390" s="298">
        <f t="shared" ref="AD390" si="363">M390-AC390</f>
        <v>0</v>
      </c>
      <c r="AE390" s="246"/>
      <c r="AG390" s="564" t="s">
        <v>101</v>
      </c>
      <c r="AH390" s="565"/>
      <c r="AI390" s="565"/>
      <c r="AJ390" s="565"/>
      <c r="AK390" s="565"/>
      <c r="AL390" s="565"/>
      <c r="AM390" s="565"/>
      <c r="AN390" s="565"/>
      <c r="AO390" s="565"/>
      <c r="AP390" s="206">
        <f t="shared" si="361"/>
        <v>0</v>
      </c>
      <c r="AQ390" s="288">
        <f xml:space="preserve"> SUM(AQ388, AQ381, AQ367, AQ361, AO354)</f>
        <v>0</v>
      </c>
      <c r="AR390" s="213">
        <f xml:space="preserve"> SUM(AR388, AR381, AR367, AR361, AR354)</f>
        <v>0</v>
      </c>
      <c r="AS390" s="288">
        <f xml:space="preserve"> SUM(AS381, AS367, AS361, AS354)</f>
        <v>0</v>
      </c>
      <c r="AT390" s="279">
        <f>SUM(AQ390:AS390)</f>
        <v>0</v>
      </c>
      <c r="AU390" s="280">
        <f>IF($S$393&lt;&gt;0, AC390+AP390-AT390, M390+AP390-AT390)</f>
        <v>0</v>
      </c>
    </row>
    <row r="391" spans="1:134" x14ac:dyDescent="0.35">
      <c r="F391" s="357"/>
      <c r="G391" s="357"/>
      <c r="N391" s="223"/>
    </row>
    <row r="392" spans="1:134" ht="16" thickBot="1" x14ac:dyDescent="0.4">
      <c r="F392" s="357"/>
      <c r="G392" s="357"/>
      <c r="P392" s="270"/>
      <c r="Q392" s="270"/>
      <c r="R392" s="270"/>
      <c r="S392" s="270"/>
      <c r="T392" s="270"/>
      <c r="U392" s="270"/>
      <c r="V392" s="270"/>
      <c r="AG392" s="270"/>
      <c r="AH392" s="270"/>
      <c r="AI392" s="270"/>
      <c r="AJ392" s="270"/>
      <c r="AK392" s="270"/>
      <c r="AL392" s="270"/>
      <c r="AM392" s="270"/>
    </row>
    <row r="393" spans="1:134" x14ac:dyDescent="0.35">
      <c r="B393" s="576" t="s">
        <v>242</v>
      </c>
      <c r="C393" s="577"/>
      <c r="D393" s="264">
        <f>J390</f>
        <v>0</v>
      </c>
      <c r="F393" s="357"/>
      <c r="G393" s="357"/>
      <c r="O393" s="309"/>
      <c r="P393" s="583" t="s">
        <v>242</v>
      </c>
      <c r="Q393" s="584"/>
      <c r="R393" s="584"/>
      <c r="S393" s="202">
        <f>Z390</f>
        <v>0</v>
      </c>
      <c r="T393" s="584" t="s">
        <v>104</v>
      </c>
      <c r="U393" s="584"/>
      <c r="V393" s="160">
        <f>D393-S393</f>
        <v>0</v>
      </c>
      <c r="W393" s="430"/>
      <c r="X393" s="601"/>
      <c r="Y393" s="601"/>
      <c r="Z393" s="430"/>
      <c r="AA393" s="430"/>
      <c r="AF393" s="309"/>
      <c r="AG393" s="609" t="s">
        <v>191</v>
      </c>
      <c r="AH393" s="554"/>
      <c r="AI393" s="605">
        <f>AQ390</f>
        <v>0</v>
      </c>
      <c r="AJ393" s="605"/>
      <c r="AK393" s="554" t="s">
        <v>196</v>
      </c>
      <c r="AL393" s="554"/>
      <c r="AM393" s="287">
        <f>IF($S$73&lt;&gt;0, S393+'Year 1'!AM449-AI393, D393+'Year 1'!AM449-AI393)</f>
        <v>0</v>
      </c>
      <c r="AO393" s="315" t="s">
        <v>89</v>
      </c>
      <c r="AP393" s="556"/>
      <c r="AQ393" s="556"/>
      <c r="AR393" s="556" t="s">
        <v>90</v>
      </c>
      <c r="AS393" s="612"/>
    </row>
    <row r="394" spans="1:134" x14ac:dyDescent="0.35">
      <c r="B394" s="535" t="s">
        <v>243</v>
      </c>
      <c r="C394" s="536"/>
      <c r="D394" s="390">
        <f>K390</f>
        <v>0</v>
      </c>
      <c r="F394" s="357"/>
      <c r="G394" s="357"/>
      <c r="O394" s="309"/>
      <c r="P394" s="585" t="s">
        <v>243</v>
      </c>
      <c r="Q394" s="586"/>
      <c r="R394" s="586"/>
      <c r="S394" s="189">
        <f>AA390</f>
        <v>0</v>
      </c>
      <c r="T394" s="586" t="s">
        <v>105</v>
      </c>
      <c r="U394" s="586"/>
      <c r="V394" s="161">
        <f>D394-S394</f>
        <v>0</v>
      </c>
      <c r="W394" s="430"/>
      <c r="X394" s="604"/>
      <c r="Y394" s="604"/>
      <c r="Z394" s="604"/>
      <c r="AA394" s="604"/>
      <c r="AF394" s="309"/>
      <c r="AG394" s="549" t="s">
        <v>192</v>
      </c>
      <c r="AH394" s="550"/>
      <c r="AI394" s="606">
        <f>AR390</f>
        <v>0</v>
      </c>
      <c r="AJ394" s="606"/>
      <c r="AK394" s="550" t="s">
        <v>197</v>
      </c>
      <c r="AL394" s="550"/>
      <c r="AM394" s="278">
        <f>IF($S$73&lt;&gt;0, S394+'Year 1'!AM450-AI394, D394+'Year 1'!AM450-AI394)</f>
        <v>0</v>
      </c>
      <c r="AO394" s="314" t="s">
        <v>91</v>
      </c>
      <c r="AP394" s="532"/>
      <c r="AQ394" s="532"/>
      <c r="AR394" s="532"/>
      <c r="AS394" s="562"/>
    </row>
    <row r="395" spans="1:134" ht="16" thickBot="1" x14ac:dyDescent="0.4">
      <c r="B395" s="535" t="s">
        <v>139</v>
      </c>
      <c r="C395" s="536"/>
      <c r="D395" s="265">
        <f>L390</f>
        <v>0</v>
      </c>
      <c r="F395" s="357"/>
      <c r="G395" s="357"/>
      <c r="O395" s="309"/>
      <c r="P395" s="585" t="s">
        <v>139</v>
      </c>
      <c r="Q395" s="586"/>
      <c r="R395" s="586"/>
      <c r="S395" s="189">
        <f>AB390</f>
        <v>0</v>
      </c>
      <c r="T395" s="586" t="s">
        <v>106</v>
      </c>
      <c r="U395" s="586"/>
      <c r="V395" s="161">
        <f>D395-S395</f>
        <v>0</v>
      </c>
      <c r="W395" s="430"/>
      <c r="X395" s="601"/>
      <c r="Y395" s="601"/>
      <c r="Z395" s="430"/>
      <c r="AA395" s="430"/>
      <c r="AF395" s="309"/>
      <c r="AG395" s="549" t="s">
        <v>193</v>
      </c>
      <c r="AH395" s="550"/>
      <c r="AI395" s="606">
        <f>AS390</f>
        <v>0</v>
      </c>
      <c r="AJ395" s="606"/>
      <c r="AK395" s="550" t="s">
        <v>198</v>
      </c>
      <c r="AL395" s="550"/>
      <c r="AM395" s="278">
        <f>IF($S$73&lt;&gt;0, S395+'Year 1'!AM451-AI395, D395+'Year 1'!AM451-AI395)</f>
        <v>0</v>
      </c>
      <c r="AO395" s="318" t="s">
        <v>92</v>
      </c>
      <c r="AP395" s="557"/>
      <c r="AQ395" s="557"/>
      <c r="AR395" s="557" t="s">
        <v>90</v>
      </c>
      <c r="AS395" s="613"/>
    </row>
    <row r="396" spans="1:134" ht="16" thickBot="1" x14ac:dyDescent="0.4">
      <c r="B396" s="535" t="s">
        <v>244</v>
      </c>
      <c r="C396" s="536"/>
      <c r="D396" s="390">
        <f>K390+L390</f>
        <v>0</v>
      </c>
      <c r="F396" s="357"/>
      <c r="G396" s="357"/>
      <c r="O396" s="309"/>
      <c r="P396" s="585" t="s">
        <v>244</v>
      </c>
      <c r="Q396" s="586"/>
      <c r="R396" s="586"/>
      <c r="S396" s="189">
        <f>SUM(S394:S395)</f>
        <v>0</v>
      </c>
      <c r="T396" s="586" t="s">
        <v>107</v>
      </c>
      <c r="U396" s="586"/>
      <c r="V396" s="161">
        <f>D396-S396</f>
        <v>0</v>
      </c>
      <c r="W396" s="431"/>
      <c r="X396" s="431"/>
      <c r="Y396" s="431"/>
      <c r="Z396" s="431"/>
      <c r="AA396" s="431"/>
      <c r="AF396" s="309"/>
      <c r="AG396" s="549" t="s">
        <v>194</v>
      </c>
      <c r="AH396" s="550"/>
      <c r="AI396" s="606">
        <f>SUM(AI394:AI395)</f>
        <v>0</v>
      </c>
      <c r="AJ396" s="606"/>
      <c r="AK396" s="550" t="s">
        <v>200</v>
      </c>
      <c r="AL396" s="550"/>
      <c r="AM396" s="278">
        <f>IF($S$73&lt;&gt;0, S396+'Year 1'!AM452-AI396, D396+'Year 1'!AM452-AI396)</f>
        <v>0</v>
      </c>
      <c r="AO396" s="431"/>
      <c r="AP396" s="431"/>
      <c r="AQ396" s="431"/>
      <c r="AR396" s="431"/>
      <c r="AS396" s="431"/>
    </row>
    <row r="397" spans="1:134" ht="16" thickBot="1" x14ac:dyDescent="0.4">
      <c r="B397" s="535" t="s">
        <v>245</v>
      </c>
      <c r="C397" s="536"/>
      <c r="D397" s="265">
        <f>M390</f>
        <v>0</v>
      </c>
      <c r="F397" s="357"/>
      <c r="G397" s="357"/>
      <c r="O397" s="309"/>
      <c r="P397" s="585" t="s">
        <v>245</v>
      </c>
      <c r="Q397" s="586"/>
      <c r="R397" s="586"/>
      <c r="S397" s="189">
        <f>AC390</f>
        <v>0</v>
      </c>
      <c r="T397" s="580" t="s">
        <v>108</v>
      </c>
      <c r="U397" s="580"/>
      <c r="V397" s="352">
        <f>D397-S397</f>
        <v>0</v>
      </c>
      <c r="W397" s="602"/>
      <c r="X397" s="602"/>
      <c r="Y397" s="604"/>
      <c r="Z397" s="604"/>
      <c r="AA397" s="604"/>
      <c r="AB397" s="358"/>
      <c r="AC397" s="358"/>
      <c r="AD397" s="358"/>
      <c r="AF397" s="309"/>
      <c r="AG397" s="549" t="s">
        <v>278</v>
      </c>
      <c r="AH397" s="550"/>
      <c r="AI397" s="606">
        <f>AT390</f>
        <v>0</v>
      </c>
      <c r="AJ397" s="606"/>
      <c r="AK397" s="551" t="s">
        <v>279</v>
      </c>
      <c r="AL397" s="551"/>
      <c r="AM397" s="276">
        <f>IF($S$73&lt;&gt;0, S397+'Year 1'!AM453-AI397, D397+'Year 1'!AM453-AI397)</f>
        <v>0</v>
      </c>
      <c r="AO397" s="428" t="s">
        <v>93</v>
      </c>
      <c r="AP397" s="429"/>
      <c r="AQ397" s="630"/>
      <c r="AR397" s="630"/>
      <c r="AS397" s="631"/>
      <c r="AT397" s="358"/>
      <c r="AU397" s="358"/>
    </row>
    <row r="398" spans="1:134" x14ac:dyDescent="0.35">
      <c r="B398" s="535" t="s">
        <v>174</v>
      </c>
      <c r="C398" s="536"/>
      <c r="D398" s="324" t="e">
        <f>L390/K390</f>
        <v>#DIV/0!</v>
      </c>
      <c r="F398" s="357"/>
      <c r="G398" s="357"/>
      <c r="O398" s="309"/>
      <c r="P398" s="585" t="s">
        <v>174</v>
      </c>
      <c r="Q398" s="586"/>
      <c r="R398" s="586"/>
      <c r="S398" s="203" t="e">
        <f>S395/S394</f>
        <v>#DIV/0!</v>
      </c>
      <c r="T398" s="188"/>
      <c r="U398" s="188"/>
      <c r="V398" s="350"/>
      <c r="W398" s="358"/>
      <c r="X398" s="358"/>
      <c r="Y398" s="358"/>
      <c r="Z398" s="358"/>
      <c r="AA398" s="358"/>
      <c r="AF398" s="309"/>
      <c r="AG398" s="624" t="s">
        <v>208</v>
      </c>
      <c r="AH398" s="617"/>
      <c r="AI398" s="607" t="e">
        <f>AQ388/AQ390</f>
        <v>#DIV/0!</v>
      </c>
      <c r="AJ398" s="608"/>
      <c r="AO398" s="358"/>
      <c r="AP398" s="358"/>
      <c r="AQ398" s="358"/>
      <c r="AR398" s="358"/>
      <c r="AS398" s="358"/>
    </row>
    <row r="399" spans="1:134" ht="16" thickBot="1" x14ac:dyDescent="0.4">
      <c r="B399" s="537" t="s">
        <v>144</v>
      </c>
      <c r="C399" s="538"/>
      <c r="D399" s="266" t="e">
        <f>D402 &amp; D403 &amp; D404</f>
        <v>#DIV/0!</v>
      </c>
      <c r="F399" s="357"/>
      <c r="G399" s="357"/>
      <c r="O399" s="309"/>
      <c r="P399" s="638" t="s">
        <v>144</v>
      </c>
      <c r="Q399" s="580"/>
      <c r="R399" s="580"/>
      <c r="S399" s="204" t="e">
        <f>S402 &amp; S403 &amp; S404</f>
        <v>#DIV/0!</v>
      </c>
      <c r="T399" s="188"/>
      <c r="U399" s="188"/>
      <c r="V399" s="190"/>
      <c r="AF399" s="309"/>
      <c r="AG399" s="625" t="s">
        <v>209</v>
      </c>
      <c r="AH399" s="626"/>
      <c r="AI399" s="627" t="e">
        <f>AR388/(AR390+AS390)</f>
        <v>#DIV/0!</v>
      </c>
      <c r="AJ399" s="628"/>
    </row>
    <row r="400" spans="1:134" x14ac:dyDescent="0.35">
      <c r="F400" s="357"/>
      <c r="G400" s="357"/>
      <c r="S400" s="166"/>
      <c r="AG400" s="166"/>
      <c r="AH400" s="166"/>
      <c r="AI400" s="166"/>
      <c r="AJ400" s="166"/>
    </row>
    <row r="401" spans="1:47" x14ac:dyDescent="0.35">
      <c r="F401" s="357"/>
      <c r="G401" s="357"/>
    </row>
    <row r="402" spans="1:47" x14ac:dyDescent="0.35">
      <c r="D402" s="357" t="e">
        <f>D393/D393</f>
        <v>#DIV/0!</v>
      </c>
      <c r="F402" s="357"/>
      <c r="G402" s="357"/>
      <c r="S402" s="357" t="e">
        <f>S393/S393</f>
        <v>#DIV/0!</v>
      </c>
    </row>
    <row r="403" spans="1:47" x14ac:dyDescent="0.35">
      <c r="D403" s="357" t="s">
        <v>145</v>
      </c>
      <c r="F403" s="357"/>
      <c r="G403" s="357"/>
      <c r="S403" s="357" t="s">
        <v>145</v>
      </c>
    </row>
    <row r="404" spans="1:47" x14ac:dyDescent="0.35">
      <c r="D404" s="225" t="e">
        <f>D396/D393</f>
        <v>#DIV/0!</v>
      </c>
      <c r="F404" s="357"/>
      <c r="G404" s="357"/>
      <c r="S404" s="225" t="e">
        <f>S396/S393</f>
        <v>#DIV/0!</v>
      </c>
    </row>
    <row r="405" spans="1:47" x14ac:dyDescent="0.35">
      <c r="F405" s="357"/>
      <c r="G405" s="357"/>
      <c r="AD405" s="357">
        <v>15</v>
      </c>
    </row>
    <row r="406" spans="1:47" ht="16" thickBot="1" x14ac:dyDescent="0.4">
      <c r="F406" s="357"/>
      <c r="G406" s="357"/>
    </row>
    <row r="407" spans="1:47" s="242" customFormat="1" x14ac:dyDescent="0.35">
      <c r="A407" s="519" t="s">
        <v>97</v>
      </c>
      <c r="B407" s="520"/>
      <c r="C407" s="520"/>
      <c r="D407" s="520"/>
      <c r="E407" s="520"/>
      <c r="F407" s="520"/>
      <c r="G407" s="520"/>
      <c r="H407" s="520"/>
      <c r="I407" s="520"/>
      <c r="J407" s="520"/>
      <c r="K407" s="520"/>
      <c r="L407" s="520"/>
      <c r="M407" s="521"/>
      <c r="N407" s="413"/>
      <c r="P407" s="573" t="s">
        <v>264</v>
      </c>
      <c r="Q407" s="574"/>
      <c r="R407" s="574"/>
      <c r="S407" s="574"/>
      <c r="T407" s="574"/>
      <c r="U407" s="574"/>
      <c r="V407" s="574"/>
      <c r="W407" s="574"/>
      <c r="X407" s="574"/>
      <c r="Y407" s="574"/>
      <c r="Z407" s="574"/>
      <c r="AA407" s="574"/>
      <c r="AB407" s="574"/>
      <c r="AC407" s="574"/>
      <c r="AD407" s="575"/>
      <c r="AG407" s="614" t="s">
        <v>280</v>
      </c>
      <c r="AH407" s="615"/>
      <c r="AI407" s="615"/>
      <c r="AJ407" s="615"/>
      <c r="AK407" s="615"/>
      <c r="AL407" s="615"/>
      <c r="AM407" s="615"/>
      <c r="AN407" s="615"/>
      <c r="AO407" s="615"/>
      <c r="AP407" s="615"/>
      <c r="AQ407" s="615"/>
      <c r="AR407" s="615"/>
      <c r="AS407" s="615"/>
      <c r="AT407" s="615"/>
      <c r="AU407" s="616"/>
    </row>
    <row r="408" spans="1:47" s="242" customFormat="1" x14ac:dyDescent="0.35">
      <c r="A408" s="522" t="s">
        <v>215</v>
      </c>
      <c r="B408" s="496"/>
      <c r="C408" s="496"/>
      <c r="D408" s="496"/>
      <c r="E408" s="496"/>
      <c r="F408" s="496"/>
      <c r="G408" s="496"/>
      <c r="H408" s="496"/>
      <c r="I408" s="496"/>
      <c r="J408" s="496"/>
      <c r="K408" s="496"/>
      <c r="L408" s="496"/>
      <c r="M408" s="523"/>
      <c r="N408" s="413"/>
      <c r="P408" s="522" t="s">
        <v>265</v>
      </c>
      <c r="Q408" s="496"/>
      <c r="R408" s="496"/>
      <c r="S408" s="496"/>
      <c r="T408" s="496"/>
      <c r="U408" s="496"/>
      <c r="V408" s="496"/>
      <c r="W408" s="496"/>
      <c r="X408" s="496"/>
      <c r="Y408" s="496"/>
      <c r="Z408" s="496"/>
      <c r="AA408" s="496"/>
      <c r="AB408" s="496"/>
      <c r="AC408" s="496"/>
      <c r="AD408" s="523"/>
      <c r="AG408" s="522" t="s">
        <v>280</v>
      </c>
      <c r="AH408" s="496"/>
      <c r="AI408" s="496"/>
      <c r="AJ408" s="496"/>
      <c r="AK408" s="496"/>
      <c r="AL408" s="496"/>
      <c r="AM408" s="496"/>
      <c r="AN408" s="496"/>
      <c r="AO408" s="496"/>
      <c r="AP408" s="496"/>
      <c r="AQ408" s="496"/>
      <c r="AR408" s="496"/>
      <c r="AS408" s="496"/>
      <c r="AT408" s="496"/>
      <c r="AU408" s="523"/>
    </row>
    <row r="409" spans="1:47" s="165" customFormat="1" x14ac:dyDescent="0.35">
      <c r="A409" s="495" t="s">
        <v>246</v>
      </c>
      <c r="B409" s="491"/>
      <c r="C409" s="525"/>
      <c r="D409" s="525"/>
      <c r="E409" s="525"/>
      <c r="F409" s="525"/>
      <c r="G409" s="409" t="s">
        <v>247</v>
      </c>
      <c r="H409" s="525"/>
      <c r="I409" s="525"/>
      <c r="J409" s="525"/>
      <c r="K409" s="525"/>
      <c r="L409" s="525"/>
      <c r="M409" s="526"/>
      <c r="N409" s="432"/>
      <c r="P409" s="495" t="s">
        <v>246</v>
      </c>
      <c r="Q409" s="491"/>
      <c r="R409" s="525"/>
      <c r="S409" s="525"/>
      <c r="T409" s="525"/>
      <c r="U409" s="525"/>
      <c r="V409" s="525"/>
      <c r="W409" s="409" t="s">
        <v>247</v>
      </c>
      <c r="X409" s="525"/>
      <c r="Y409" s="525"/>
      <c r="Z409" s="525"/>
      <c r="AA409" s="525"/>
      <c r="AB409" s="525"/>
      <c r="AC409" s="525"/>
      <c r="AD409" s="526"/>
      <c r="AG409" s="495" t="s">
        <v>246</v>
      </c>
      <c r="AH409" s="491"/>
      <c r="AI409" s="525"/>
      <c r="AJ409" s="525"/>
      <c r="AK409" s="525"/>
      <c r="AL409" s="525"/>
      <c r="AM409" s="525"/>
      <c r="AN409" s="409" t="s">
        <v>247</v>
      </c>
      <c r="AO409" s="525"/>
      <c r="AP409" s="525"/>
      <c r="AQ409" s="525"/>
      <c r="AR409" s="525"/>
      <c r="AS409" s="525"/>
      <c r="AT409" s="525"/>
      <c r="AU409" s="526"/>
    </row>
    <row r="410" spans="1:47" x14ac:dyDescent="0.35">
      <c r="A410" s="522" t="s">
        <v>0</v>
      </c>
      <c r="B410" s="496"/>
      <c r="C410" s="512"/>
      <c r="D410" s="512"/>
      <c r="E410" s="512"/>
      <c r="F410" s="512"/>
      <c r="G410" s="512"/>
      <c r="H410" s="512"/>
      <c r="I410" s="512"/>
      <c r="J410" s="512"/>
      <c r="K410" s="512"/>
      <c r="L410" s="512"/>
      <c r="M410" s="527"/>
      <c r="P410" s="522" t="s">
        <v>0</v>
      </c>
      <c r="Q410" s="496"/>
      <c r="R410" s="617"/>
      <c r="S410" s="617"/>
      <c r="T410" s="617"/>
      <c r="U410" s="617"/>
      <c r="V410" s="617"/>
      <c r="W410" s="617"/>
      <c r="X410" s="617"/>
      <c r="Y410" s="617"/>
      <c r="Z410" s="617"/>
      <c r="AA410" s="617"/>
      <c r="AB410" s="617"/>
      <c r="AC410" s="617"/>
      <c r="AD410" s="618"/>
      <c r="AG410" s="522" t="s">
        <v>0</v>
      </c>
      <c r="AH410" s="496"/>
      <c r="AI410" s="617"/>
      <c r="AJ410" s="617"/>
      <c r="AK410" s="617"/>
      <c r="AL410" s="617"/>
      <c r="AM410" s="617"/>
      <c r="AN410" s="617"/>
      <c r="AO410" s="617"/>
      <c r="AP410" s="617"/>
      <c r="AQ410" s="617"/>
      <c r="AR410" s="617"/>
      <c r="AS410" s="617"/>
      <c r="AT410" s="617"/>
      <c r="AU410" s="618"/>
    </row>
    <row r="411" spans="1:47" x14ac:dyDescent="0.35">
      <c r="A411" s="522" t="s">
        <v>96</v>
      </c>
      <c r="B411" s="496"/>
      <c r="C411" s="512"/>
      <c r="D411" s="512"/>
      <c r="E411" s="512"/>
      <c r="F411" s="512"/>
      <c r="G411" s="512"/>
      <c r="H411" s="512"/>
      <c r="I411" s="512"/>
      <c r="J411" s="512"/>
      <c r="K411" s="512"/>
      <c r="L411" s="512"/>
      <c r="M411" s="527"/>
      <c r="P411" s="522" t="s">
        <v>96</v>
      </c>
      <c r="Q411" s="496"/>
      <c r="R411" s="617"/>
      <c r="S411" s="617"/>
      <c r="T411" s="617"/>
      <c r="U411" s="617"/>
      <c r="V411" s="617"/>
      <c r="W411" s="617"/>
      <c r="X411" s="617"/>
      <c r="Y411" s="617"/>
      <c r="Z411" s="617"/>
      <c r="AA411" s="617"/>
      <c r="AB411" s="617"/>
      <c r="AC411" s="617"/>
      <c r="AD411" s="618"/>
      <c r="AG411" s="522" t="s">
        <v>96</v>
      </c>
      <c r="AH411" s="496"/>
      <c r="AI411" s="617"/>
      <c r="AJ411" s="617"/>
      <c r="AK411" s="617"/>
      <c r="AL411" s="617"/>
      <c r="AM411" s="617"/>
      <c r="AN411" s="617"/>
      <c r="AO411" s="617"/>
      <c r="AP411" s="617"/>
      <c r="AQ411" s="617"/>
      <c r="AR411" s="617"/>
      <c r="AS411" s="617"/>
      <c r="AT411" s="617"/>
      <c r="AU411" s="618"/>
    </row>
    <row r="412" spans="1:47" ht="16" thickBot="1" x14ac:dyDescent="0.4">
      <c r="A412" s="540" t="s">
        <v>2</v>
      </c>
      <c r="B412" s="541"/>
      <c r="C412" s="528"/>
      <c r="D412" s="528"/>
      <c r="E412" s="528"/>
      <c r="F412" s="528"/>
      <c r="G412" s="528"/>
      <c r="H412" s="528"/>
      <c r="I412" s="528"/>
      <c r="J412" s="528"/>
      <c r="K412" s="528"/>
      <c r="L412" s="528"/>
      <c r="M412" s="529"/>
      <c r="P412" s="540" t="s">
        <v>2</v>
      </c>
      <c r="Q412" s="541"/>
      <c r="R412" s="494"/>
      <c r="S412" s="494"/>
      <c r="T412" s="494"/>
      <c r="U412" s="494"/>
      <c r="V412" s="494"/>
      <c r="W412" s="494"/>
      <c r="X412" s="494"/>
      <c r="Y412" s="494"/>
      <c r="Z412" s="494"/>
      <c r="AA412" s="494"/>
      <c r="AB412" s="494"/>
      <c r="AC412" s="494"/>
      <c r="AD412" s="619"/>
      <c r="AG412" s="540" t="s">
        <v>2</v>
      </c>
      <c r="AH412" s="541"/>
      <c r="AI412" s="494"/>
      <c r="AJ412" s="494"/>
      <c r="AK412" s="494"/>
      <c r="AL412" s="494"/>
      <c r="AM412" s="494"/>
      <c r="AN412" s="494"/>
      <c r="AO412" s="494"/>
      <c r="AP412" s="494"/>
      <c r="AQ412" s="494"/>
      <c r="AR412" s="494"/>
      <c r="AS412" s="494"/>
      <c r="AT412" s="494"/>
      <c r="AU412" s="619"/>
    </row>
    <row r="413" spans="1:47" ht="16" thickBot="1" x14ac:dyDescent="0.4">
      <c r="F413" s="357"/>
      <c r="G413" s="357"/>
    </row>
    <row r="414" spans="1:47" s="242" customFormat="1" x14ac:dyDescent="0.35">
      <c r="A414" s="502" t="s">
        <v>84</v>
      </c>
      <c r="B414" s="503"/>
      <c r="C414" s="503"/>
      <c r="D414" s="503"/>
      <c r="E414" s="503"/>
      <c r="F414" s="503"/>
      <c r="G414" s="503"/>
      <c r="H414" s="503"/>
      <c r="I414" s="503"/>
      <c r="J414" s="503"/>
      <c r="K414" s="503"/>
      <c r="L414" s="503"/>
      <c r="M414" s="518"/>
      <c r="N414" s="413"/>
      <c r="P414" s="502" t="s">
        <v>84</v>
      </c>
      <c r="Q414" s="503"/>
      <c r="R414" s="503"/>
      <c r="S414" s="503"/>
      <c r="T414" s="503"/>
      <c r="U414" s="503"/>
      <c r="V414" s="503"/>
      <c r="W414" s="503"/>
      <c r="X414" s="503"/>
      <c r="Y414" s="503"/>
      <c r="Z414" s="503"/>
      <c r="AA414" s="503"/>
      <c r="AB414" s="503"/>
      <c r="AC414" s="503"/>
      <c r="AD414" s="518"/>
      <c r="AE414" s="413"/>
      <c r="AG414" s="502" t="s">
        <v>84</v>
      </c>
      <c r="AH414" s="503"/>
      <c r="AI414" s="503"/>
      <c r="AJ414" s="503"/>
      <c r="AK414" s="503"/>
      <c r="AL414" s="503"/>
      <c r="AM414" s="503"/>
      <c r="AN414" s="503"/>
      <c r="AO414" s="503"/>
      <c r="AP414" s="503"/>
      <c r="AQ414" s="503"/>
      <c r="AR414" s="503"/>
      <c r="AS414" s="503"/>
      <c r="AT414" s="503"/>
      <c r="AU414" s="518"/>
    </row>
    <row r="415" spans="1:47" s="242" customFormat="1" x14ac:dyDescent="0.35">
      <c r="A415" s="419"/>
      <c r="B415" s="412" t="s">
        <v>85</v>
      </c>
      <c r="C415" s="496" t="s">
        <v>13</v>
      </c>
      <c r="D415" s="496"/>
      <c r="E415" s="424" t="s">
        <v>14</v>
      </c>
      <c r="F415" s="412" t="s">
        <v>171</v>
      </c>
      <c r="G415" s="412" t="s">
        <v>68</v>
      </c>
      <c r="H415" s="422" t="s">
        <v>151</v>
      </c>
      <c r="I415" s="412" t="s">
        <v>80</v>
      </c>
      <c r="J415" s="412" t="s">
        <v>81</v>
      </c>
      <c r="K415" s="422" t="s">
        <v>82</v>
      </c>
      <c r="L415" s="412" t="s">
        <v>150</v>
      </c>
      <c r="M415" s="259" t="s">
        <v>18</v>
      </c>
      <c r="N415" s="413"/>
      <c r="P415" s="419"/>
      <c r="Q415" s="412" t="s">
        <v>85</v>
      </c>
      <c r="R415" s="496" t="s">
        <v>13</v>
      </c>
      <c r="S415" s="496"/>
      <c r="T415" s="424" t="s">
        <v>14</v>
      </c>
      <c r="U415" s="260" t="s">
        <v>266</v>
      </c>
      <c r="V415" s="424" t="s">
        <v>171</v>
      </c>
      <c r="W415" s="424" t="s">
        <v>68</v>
      </c>
      <c r="X415" s="260" t="s">
        <v>151</v>
      </c>
      <c r="Y415" s="424" t="s">
        <v>80</v>
      </c>
      <c r="Z415" s="424" t="s">
        <v>81</v>
      </c>
      <c r="AA415" s="260" t="s">
        <v>82</v>
      </c>
      <c r="AB415" s="424" t="s">
        <v>150</v>
      </c>
      <c r="AC415" s="260" t="s">
        <v>18</v>
      </c>
      <c r="AD415" s="267" t="s">
        <v>114</v>
      </c>
      <c r="AE415" s="413"/>
      <c r="AG415" s="419"/>
      <c r="AH415" s="412" t="s">
        <v>85</v>
      </c>
      <c r="AI415" s="496" t="s">
        <v>13</v>
      </c>
      <c r="AJ415" s="496"/>
      <c r="AK415" s="424" t="s">
        <v>14</v>
      </c>
      <c r="AL415" s="260" t="s">
        <v>266</v>
      </c>
      <c r="AM415" s="424" t="s">
        <v>171</v>
      </c>
      <c r="AN415" s="424" t="s">
        <v>68</v>
      </c>
      <c r="AO415" s="260" t="s">
        <v>151</v>
      </c>
      <c r="AP415" s="424" t="s">
        <v>80</v>
      </c>
      <c r="AQ415" s="424" t="s">
        <v>81</v>
      </c>
      <c r="AR415" s="260" t="s">
        <v>82</v>
      </c>
      <c r="AS415" s="424" t="s">
        <v>150</v>
      </c>
      <c r="AT415" s="260" t="s">
        <v>213</v>
      </c>
      <c r="AU415" s="267" t="s">
        <v>269</v>
      </c>
    </row>
    <row r="416" spans="1:47" x14ac:dyDescent="0.35">
      <c r="A416" s="415">
        <v>1</v>
      </c>
      <c r="B416" s="420"/>
      <c r="C416" s="491"/>
      <c r="D416" s="491"/>
      <c r="E416" s="423"/>
      <c r="F416" s="234">
        <v>0</v>
      </c>
      <c r="G416" s="234">
        <v>0</v>
      </c>
      <c r="H416" s="235">
        <f>SUM(F416:G416)</f>
        <v>0</v>
      </c>
      <c r="I416" s="234">
        <v>0</v>
      </c>
      <c r="J416" s="234">
        <v>0</v>
      </c>
      <c r="K416" s="235">
        <f>SUM(I416:J416)</f>
        <v>0</v>
      </c>
      <c r="L416" s="234">
        <v>0</v>
      </c>
      <c r="M416" s="236">
        <f>SUM(H416, K416, L416)</f>
        <v>0</v>
      </c>
      <c r="N416" s="222"/>
      <c r="P416" s="415">
        <v>1</v>
      </c>
      <c r="Q416" s="420"/>
      <c r="R416" s="491"/>
      <c r="S416" s="491"/>
      <c r="T416" s="409"/>
      <c r="U416" s="162">
        <f>AU336</f>
        <v>0</v>
      </c>
      <c r="V416" s="234">
        <v>0</v>
      </c>
      <c r="W416" s="234">
        <v>0</v>
      </c>
      <c r="X416" s="295">
        <f>SUM(V416:W416)</f>
        <v>0</v>
      </c>
      <c r="Y416" s="234">
        <v>0</v>
      </c>
      <c r="Z416" s="234">
        <v>0</v>
      </c>
      <c r="AA416" s="295">
        <f>SUM(Y416:Z416)</f>
        <v>0</v>
      </c>
      <c r="AB416" s="234">
        <v>0</v>
      </c>
      <c r="AC416" s="295">
        <f>SUM(X416, AA416, AB416)</f>
        <v>0</v>
      </c>
      <c r="AD416" s="296">
        <f>M416-AC416</f>
        <v>0</v>
      </c>
      <c r="AE416" s="222"/>
      <c r="AG416" s="415">
        <v>1</v>
      </c>
      <c r="AH416" s="420"/>
      <c r="AI416" s="491"/>
      <c r="AJ416" s="491"/>
      <c r="AK416" s="409"/>
      <c r="AL416" s="307">
        <f>AU336</f>
        <v>0</v>
      </c>
      <c r="AM416" s="234">
        <v>0</v>
      </c>
      <c r="AN416" s="234">
        <v>0</v>
      </c>
      <c r="AO416" s="277">
        <f>SUM(AM416:AN416)</f>
        <v>0</v>
      </c>
      <c r="AP416" s="234">
        <v>0</v>
      </c>
      <c r="AQ416" s="234">
        <v>0</v>
      </c>
      <c r="AR416" s="277">
        <f>SUM(AP416:AQ416)</f>
        <v>0</v>
      </c>
      <c r="AS416" s="234">
        <v>0</v>
      </c>
      <c r="AT416" s="277">
        <f>SUM(AO416, AR416, AS416)</f>
        <v>0</v>
      </c>
      <c r="AU416" s="278">
        <f>IF($S$473&lt;&gt;0, AC416+AL416-AT416, M416+AL416-AT416)</f>
        <v>0</v>
      </c>
    </row>
    <row r="417" spans="1:48" x14ac:dyDescent="0.35">
      <c r="A417" s="415">
        <v>2</v>
      </c>
      <c r="B417" s="420"/>
      <c r="C417" s="491"/>
      <c r="D417" s="491"/>
      <c r="E417" s="423"/>
      <c r="F417" s="234">
        <v>0</v>
      </c>
      <c r="G417" s="234">
        <v>0</v>
      </c>
      <c r="H417" s="235">
        <f t="shared" ref="H417:H422" si="364">SUM(F417:G417)</f>
        <v>0</v>
      </c>
      <c r="I417" s="234">
        <v>0</v>
      </c>
      <c r="J417" s="234">
        <v>0</v>
      </c>
      <c r="K417" s="235">
        <f t="shared" ref="K417:K422" si="365">SUM(I417:J417)</f>
        <v>0</v>
      </c>
      <c r="L417" s="234">
        <v>0</v>
      </c>
      <c r="M417" s="236">
        <f t="shared" ref="M417:M422" si="366">SUM(H417, K417, L417)</f>
        <v>0</v>
      </c>
      <c r="N417" s="222"/>
      <c r="P417" s="415">
        <v>2</v>
      </c>
      <c r="Q417" s="420"/>
      <c r="R417" s="491"/>
      <c r="S417" s="491"/>
      <c r="T417" s="409"/>
      <c r="U417" s="162">
        <f t="shared" ref="U417:U423" si="367">AU337</f>
        <v>0</v>
      </c>
      <c r="V417" s="234">
        <v>0</v>
      </c>
      <c r="W417" s="234">
        <v>0</v>
      </c>
      <c r="X417" s="295">
        <f t="shared" ref="X417:X422" si="368">SUM(V417:W417)</f>
        <v>0</v>
      </c>
      <c r="Y417" s="234">
        <v>0</v>
      </c>
      <c r="Z417" s="234">
        <v>0</v>
      </c>
      <c r="AA417" s="295">
        <f t="shared" ref="AA417:AA422" si="369">SUM(Y417:Z417)</f>
        <v>0</v>
      </c>
      <c r="AB417" s="234">
        <v>0</v>
      </c>
      <c r="AC417" s="295">
        <f t="shared" ref="AC417:AC422" si="370">SUM(X417, AA417, AB417)</f>
        <v>0</v>
      </c>
      <c r="AD417" s="296">
        <f t="shared" ref="AD417:AD422" si="371">M417-AC417</f>
        <v>0</v>
      </c>
      <c r="AE417" s="222"/>
      <c r="AG417" s="415">
        <v>2</v>
      </c>
      <c r="AH417" s="420"/>
      <c r="AI417" s="491"/>
      <c r="AJ417" s="491"/>
      <c r="AK417" s="409"/>
      <c r="AL417" s="307">
        <f t="shared" ref="AL417:AL423" si="372">AU337</f>
        <v>0</v>
      </c>
      <c r="AM417" s="234">
        <v>0</v>
      </c>
      <c r="AN417" s="234">
        <v>0</v>
      </c>
      <c r="AO417" s="277">
        <f t="shared" ref="AO417:AO422" si="373">SUM(AM417:AN417)</f>
        <v>0</v>
      </c>
      <c r="AP417" s="234">
        <v>0</v>
      </c>
      <c r="AQ417" s="234">
        <v>0</v>
      </c>
      <c r="AR417" s="277">
        <f t="shared" ref="AR417:AR422" si="374">SUM(AP417:AQ417)</f>
        <v>0</v>
      </c>
      <c r="AS417" s="234">
        <v>0</v>
      </c>
      <c r="AT417" s="277">
        <f t="shared" ref="AT417:AT422" si="375">SUM(AO417, AR417, AS417)</f>
        <v>0</v>
      </c>
      <c r="AU417" s="278">
        <f t="shared" ref="AU417:AU423" si="376">IF($S$473&lt;&gt;0, AC417+AL417-AT417, M417+AL417-AT417)</f>
        <v>0</v>
      </c>
    </row>
    <row r="418" spans="1:48" x14ac:dyDescent="0.35">
      <c r="A418" s="415">
        <v>3</v>
      </c>
      <c r="B418" s="420"/>
      <c r="C418" s="491"/>
      <c r="D418" s="491"/>
      <c r="E418" s="423"/>
      <c r="F418" s="234">
        <v>0</v>
      </c>
      <c r="G418" s="234">
        <v>0</v>
      </c>
      <c r="H418" s="235">
        <f t="shared" si="364"/>
        <v>0</v>
      </c>
      <c r="I418" s="234">
        <v>0</v>
      </c>
      <c r="J418" s="234">
        <v>0</v>
      </c>
      <c r="K418" s="235">
        <f t="shared" si="365"/>
        <v>0</v>
      </c>
      <c r="L418" s="234">
        <v>0</v>
      </c>
      <c r="M418" s="236">
        <f t="shared" si="366"/>
        <v>0</v>
      </c>
      <c r="N418" s="222"/>
      <c r="P418" s="415">
        <v>3</v>
      </c>
      <c r="Q418" s="420"/>
      <c r="R418" s="491"/>
      <c r="S418" s="491"/>
      <c r="T418" s="409"/>
      <c r="U418" s="162">
        <f t="shared" si="367"/>
        <v>0</v>
      </c>
      <c r="V418" s="234">
        <v>0</v>
      </c>
      <c r="W418" s="234">
        <v>0</v>
      </c>
      <c r="X418" s="295">
        <f t="shared" si="368"/>
        <v>0</v>
      </c>
      <c r="Y418" s="234">
        <v>0</v>
      </c>
      <c r="Z418" s="234">
        <v>0</v>
      </c>
      <c r="AA418" s="295">
        <f t="shared" si="369"/>
        <v>0</v>
      </c>
      <c r="AB418" s="234">
        <v>0</v>
      </c>
      <c r="AC418" s="295">
        <f t="shared" si="370"/>
        <v>0</v>
      </c>
      <c r="AD418" s="296">
        <f t="shared" si="371"/>
        <v>0</v>
      </c>
      <c r="AE418" s="222"/>
      <c r="AG418" s="415">
        <v>3</v>
      </c>
      <c r="AH418" s="420"/>
      <c r="AI418" s="491"/>
      <c r="AJ418" s="491"/>
      <c r="AK418" s="409"/>
      <c r="AL418" s="307">
        <f t="shared" si="372"/>
        <v>0</v>
      </c>
      <c r="AM418" s="234">
        <v>0</v>
      </c>
      <c r="AN418" s="234">
        <v>0</v>
      </c>
      <c r="AO418" s="277">
        <f t="shared" si="373"/>
        <v>0</v>
      </c>
      <c r="AP418" s="234">
        <v>0</v>
      </c>
      <c r="AQ418" s="234">
        <v>0</v>
      </c>
      <c r="AR418" s="277">
        <f t="shared" si="374"/>
        <v>0</v>
      </c>
      <c r="AS418" s="234">
        <v>0</v>
      </c>
      <c r="AT418" s="277">
        <f t="shared" si="375"/>
        <v>0</v>
      </c>
      <c r="AU418" s="278">
        <f t="shared" si="376"/>
        <v>0</v>
      </c>
    </row>
    <row r="419" spans="1:48" x14ac:dyDescent="0.35">
      <c r="A419" s="415">
        <v>4</v>
      </c>
      <c r="B419" s="420"/>
      <c r="C419" s="491"/>
      <c r="D419" s="491"/>
      <c r="E419" s="423"/>
      <c r="F419" s="234">
        <v>0</v>
      </c>
      <c r="G419" s="234">
        <v>0</v>
      </c>
      <c r="H419" s="235">
        <f>SUM(F419:G419)</f>
        <v>0</v>
      </c>
      <c r="I419" s="234">
        <v>0</v>
      </c>
      <c r="J419" s="234">
        <v>0</v>
      </c>
      <c r="K419" s="235">
        <f>SUM(I419:J419)</f>
        <v>0</v>
      </c>
      <c r="L419" s="234">
        <v>0</v>
      </c>
      <c r="M419" s="236">
        <f>SUM(H419, K419, L419)</f>
        <v>0</v>
      </c>
      <c r="N419" s="222"/>
      <c r="P419" s="415">
        <v>4</v>
      </c>
      <c r="Q419" s="420"/>
      <c r="R419" s="491"/>
      <c r="S419" s="491"/>
      <c r="T419" s="409"/>
      <c r="U419" s="162">
        <f t="shared" si="367"/>
        <v>0</v>
      </c>
      <c r="V419" s="234">
        <v>0</v>
      </c>
      <c r="W419" s="234">
        <v>0</v>
      </c>
      <c r="X419" s="295">
        <f t="shared" si="368"/>
        <v>0</v>
      </c>
      <c r="Y419" s="234">
        <v>0</v>
      </c>
      <c r="Z419" s="234">
        <v>0</v>
      </c>
      <c r="AA419" s="295">
        <f t="shared" si="369"/>
        <v>0</v>
      </c>
      <c r="AB419" s="234">
        <v>0</v>
      </c>
      <c r="AC419" s="295">
        <f t="shared" si="370"/>
        <v>0</v>
      </c>
      <c r="AD419" s="296">
        <f t="shared" si="371"/>
        <v>0</v>
      </c>
      <c r="AE419" s="222"/>
      <c r="AG419" s="415">
        <v>4</v>
      </c>
      <c r="AH419" s="420"/>
      <c r="AI419" s="491"/>
      <c r="AJ419" s="491"/>
      <c r="AK419" s="409"/>
      <c r="AL419" s="307">
        <f t="shared" si="372"/>
        <v>0</v>
      </c>
      <c r="AM419" s="234">
        <v>0</v>
      </c>
      <c r="AN419" s="234">
        <v>0</v>
      </c>
      <c r="AO419" s="277">
        <f t="shared" si="373"/>
        <v>0</v>
      </c>
      <c r="AP419" s="234">
        <v>0</v>
      </c>
      <c r="AQ419" s="234">
        <v>0</v>
      </c>
      <c r="AR419" s="277">
        <f t="shared" si="374"/>
        <v>0</v>
      </c>
      <c r="AS419" s="234">
        <v>0</v>
      </c>
      <c r="AT419" s="277">
        <f t="shared" si="375"/>
        <v>0</v>
      </c>
      <c r="AU419" s="278">
        <f t="shared" si="376"/>
        <v>0</v>
      </c>
    </row>
    <row r="420" spans="1:48" x14ac:dyDescent="0.35">
      <c r="A420" s="415">
        <v>5</v>
      </c>
      <c r="B420" s="420"/>
      <c r="C420" s="491"/>
      <c r="D420" s="491"/>
      <c r="E420" s="423"/>
      <c r="F420" s="234">
        <v>0</v>
      </c>
      <c r="G420" s="234">
        <v>0</v>
      </c>
      <c r="H420" s="235">
        <f t="shared" si="364"/>
        <v>0</v>
      </c>
      <c r="I420" s="234">
        <v>0</v>
      </c>
      <c r="J420" s="234">
        <v>0</v>
      </c>
      <c r="K420" s="235">
        <f t="shared" si="365"/>
        <v>0</v>
      </c>
      <c r="L420" s="234">
        <v>0</v>
      </c>
      <c r="M420" s="236">
        <f t="shared" si="366"/>
        <v>0</v>
      </c>
      <c r="N420" s="222"/>
      <c r="P420" s="415">
        <v>5</v>
      </c>
      <c r="Q420" s="420"/>
      <c r="R420" s="491"/>
      <c r="S420" s="491"/>
      <c r="T420" s="409"/>
      <c r="U420" s="162">
        <f t="shared" si="367"/>
        <v>0</v>
      </c>
      <c r="V420" s="234">
        <v>0</v>
      </c>
      <c r="W420" s="234">
        <v>0</v>
      </c>
      <c r="X420" s="295">
        <f t="shared" si="368"/>
        <v>0</v>
      </c>
      <c r="Y420" s="234">
        <v>0</v>
      </c>
      <c r="Z420" s="234">
        <v>0</v>
      </c>
      <c r="AA420" s="295">
        <f t="shared" si="369"/>
        <v>0</v>
      </c>
      <c r="AB420" s="234">
        <v>0</v>
      </c>
      <c r="AC420" s="295">
        <f t="shared" si="370"/>
        <v>0</v>
      </c>
      <c r="AD420" s="296">
        <f t="shared" si="371"/>
        <v>0</v>
      </c>
      <c r="AE420" s="222"/>
      <c r="AG420" s="415">
        <v>5</v>
      </c>
      <c r="AH420" s="420"/>
      <c r="AI420" s="491"/>
      <c r="AJ420" s="491"/>
      <c r="AK420" s="409"/>
      <c r="AL420" s="307">
        <f t="shared" si="372"/>
        <v>0</v>
      </c>
      <c r="AM420" s="234">
        <v>0</v>
      </c>
      <c r="AN420" s="234">
        <v>0</v>
      </c>
      <c r="AO420" s="277">
        <f t="shared" si="373"/>
        <v>0</v>
      </c>
      <c r="AP420" s="234">
        <v>0</v>
      </c>
      <c r="AQ420" s="234">
        <v>0</v>
      </c>
      <c r="AR420" s="277">
        <f t="shared" si="374"/>
        <v>0</v>
      </c>
      <c r="AS420" s="234">
        <v>0</v>
      </c>
      <c r="AT420" s="277">
        <f t="shared" si="375"/>
        <v>0</v>
      </c>
      <c r="AU420" s="278">
        <f t="shared" si="376"/>
        <v>0</v>
      </c>
    </row>
    <row r="421" spans="1:48" x14ac:dyDescent="0.35">
      <c r="A421" s="415">
        <v>6</v>
      </c>
      <c r="B421" s="420"/>
      <c r="C421" s="491"/>
      <c r="D421" s="491"/>
      <c r="E421" s="423"/>
      <c r="F421" s="234">
        <v>0</v>
      </c>
      <c r="G421" s="234">
        <v>0</v>
      </c>
      <c r="H421" s="235">
        <f t="shared" si="364"/>
        <v>0</v>
      </c>
      <c r="I421" s="234">
        <v>0</v>
      </c>
      <c r="J421" s="234">
        <v>0</v>
      </c>
      <c r="K421" s="235">
        <f t="shared" si="365"/>
        <v>0</v>
      </c>
      <c r="L421" s="234">
        <v>0</v>
      </c>
      <c r="M421" s="236">
        <f t="shared" si="366"/>
        <v>0</v>
      </c>
      <c r="N421" s="222"/>
      <c r="P421" s="415">
        <v>6</v>
      </c>
      <c r="Q421" s="420"/>
      <c r="R421" s="491"/>
      <c r="S421" s="491"/>
      <c r="T421" s="409"/>
      <c r="U421" s="162">
        <f t="shared" si="367"/>
        <v>0</v>
      </c>
      <c r="V421" s="234">
        <v>0</v>
      </c>
      <c r="W421" s="234">
        <v>0</v>
      </c>
      <c r="X421" s="295">
        <f t="shared" si="368"/>
        <v>0</v>
      </c>
      <c r="Y421" s="234">
        <v>0</v>
      </c>
      <c r="Z421" s="234">
        <v>0</v>
      </c>
      <c r="AA421" s="295">
        <f t="shared" si="369"/>
        <v>0</v>
      </c>
      <c r="AB421" s="234">
        <v>0</v>
      </c>
      <c r="AC421" s="295">
        <f t="shared" si="370"/>
        <v>0</v>
      </c>
      <c r="AD421" s="296">
        <f t="shared" si="371"/>
        <v>0</v>
      </c>
      <c r="AE421" s="222"/>
      <c r="AG421" s="415">
        <v>6</v>
      </c>
      <c r="AH421" s="420"/>
      <c r="AI421" s="491"/>
      <c r="AJ421" s="491"/>
      <c r="AK421" s="409"/>
      <c r="AL421" s="307">
        <f t="shared" si="372"/>
        <v>0</v>
      </c>
      <c r="AM421" s="234">
        <v>0</v>
      </c>
      <c r="AN421" s="234">
        <v>0</v>
      </c>
      <c r="AO421" s="277">
        <f t="shared" si="373"/>
        <v>0</v>
      </c>
      <c r="AP421" s="234">
        <v>0</v>
      </c>
      <c r="AQ421" s="234">
        <v>0</v>
      </c>
      <c r="AR421" s="277">
        <f t="shared" si="374"/>
        <v>0</v>
      </c>
      <c r="AS421" s="234">
        <v>0</v>
      </c>
      <c r="AT421" s="277">
        <f t="shared" si="375"/>
        <v>0</v>
      </c>
      <c r="AU421" s="278">
        <f t="shared" si="376"/>
        <v>0</v>
      </c>
    </row>
    <row r="422" spans="1:48" x14ac:dyDescent="0.35">
      <c r="A422" s="620" t="s">
        <v>180</v>
      </c>
      <c r="B422" s="617"/>
      <c r="C422" s="532">
        <v>0</v>
      </c>
      <c r="D422" s="532"/>
      <c r="E422" s="423"/>
      <c r="F422" s="234">
        <v>0</v>
      </c>
      <c r="G422" s="234">
        <v>0</v>
      </c>
      <c r="H422" s="235">
        <f t="shared" si="364"/>
        <v>0</v>
      </c>
      <c r="I422" s="234">
        <v>0</v>
      </c>
      <c r="J422" s="234">
        <v>0</v>
      </c>
      <c r="K422" s="235">
        <f t="shared" si="365"/>
        <v>0</v>
      </c>
      <c r="L422" s="234">
        <v>0</v>
      </c>
      <c r="M422" s="236">
        <f t="shared" si="366"/>
        <v>0</v>
      </c>
      <c r="N422" s="222"/>
      <c r="P422" s="620" t="s">
        <v>180</v>
      </c>
      <c r="Q422" s="617"/>
      <c r="R422" s="532">
        <v>0</v>
      </c>
      <c r="S422" s="532"/>
      <c r="T422" s="409"/>
      <c r="U422" s="162">
        <f t="shared" si="367"/>
        <v>0</v>
      </c>
      <c r="V422" s="234">
        <v>0</v>
      </c>
      <c r="W422" s="234">
        <v>0</v>
      </c>
      <c r="X422" s="295">
        <f t="shared" si="368"/>
        <v>0</v>
      </c>
      <c r="Y422" s="234">
        <v>0</v>
      </c>
      <c r="Z422" s="234">
        <v>0</v>
      </c>
      <c r="AA422" s="295">
        <f t="shared" si="369"/>
        <v>0</v>
      </c>
      <c r="AB422" s="234">
        <v>0</v>
      </c>
      <c r="AC422" s="295">
        <f t="shared" si="370"/>
        <v>0</v>
      </c>
      <c r="AD422" s="296">
        <f t="shared" si="371"/>
        <v>0</v>
      </c>
      <c r="AE422" s="222"/>
      <c r="AG422" s="620" t="s">
        <v>180</v>
      </c>
      <c r="AH422" s="617"/>
      <c r="AI422" s="532">
        <v>0</v>
      </c>
      <c r="AJ422" s="532"/>
      <c r="AK422" s="409"/>
      <c r="AL422" s="307">
        <f t="shared" si="372"/>
        <v>0</v>
      </c>
      <c r="AM422" s="234">
        <v>0</v>
      </c>
      <c r="AN422" s="234">
        <v>0</v>
      </c>
      <c r="AO422" s="277">
        <f t="shared" si="373"/>
        <v>0</v>
      </c>
      <c r="AP422" s="234">
        <v>0</v>
      </c>
      <c r="AQ422" s="234">
        <v>0</v>
      </c>
      <c r="AR422" s="277">
        <f t="shared" si="374"/>
        <v>0</v>
      </c>
      <c r="AS422" s="234">
        <v>0</v>
      </c>
      <c r="AT422" s="277">
        <f t="shared" si="375"/>
        <v>0</v>
      </c>
      <c r="AU422" s="278">
        <f t="shared" si="376"/>
        <v>0</v>
      </c>
    </row>
    <row r="423" spans="1:48" ht="16" thickBot="1" x14ac:dyDescent="0.4">
      <c r="A423" s="493" t="s">
        <v>207</v>
      </c>
      <c r="B423" s="494"/>
      <c r="C423" s="497">
        <f>COUNTA(B416:B421)+C422</f>
        <v>0</v>
      </c>
      <c r="D423" s="497"/>
      <c r="E423" s="411"/>
      <c r="F423" s="250">
        <f>SUM(F416:F422)</f>
        <v>0</v>
      </c>
      <c r="G423" s="250">
        <f>SUM(G416:G422)</f>
        <v>0</v>
      </c>
      <c r="H423" s="250">
        <f t="shared" ref="H423:L423" si="377">SUM(H416:H422)</f>
        <v>0</v>
      </c>
      <c r="I423" s="250">
        <f t="shared" si="377"/>
        <v>0</v>
      </c>
      <c r="J423" s="250">
        <f>SUM(J416:J422)</f>
        <v>0</v>
      </c>
      <c r="K423" s="250">
        <f t="shared" si="377"/>
        <v>0</v>
      </c>
      <c r="L423" s="250">
        <f t="shared" si="377"/>
        <v>0</v>
      </c>
      <c r="M423" s="237">
        <f>SUM(M416:M422)</f>
        <v>0</v>
      </c>
      <c r="N423" s="222"/>
      <c r="P423" s="493" t="s">
        <v>207</v>
      </c>
      <c r="Q423" s="494"/>
      <c r="R423" s="498">
        <f>COUNTA(Q416:Q421)+R422</f>
        <v>0</v>
      </c>
      <c r="S423" s="498"/>
      <c r="T423" s="411"/>
      <c r="U423" s="339">
        <f t="shared" si="367"/>
        <v>0</v>
      </c>
      <c r="V423" s="293">
        <f>SUM(V416:V422)</f>
        <v>0</v>
      </c>
      <c r="W423" s="293">
        <f>SUM(W416:W422)</f>
        <v>0</v>
      </c>
      <c r="X423" s="293">
        <f t="shared" ref="X423:AB423" si="378">SUM(X416:X422)</f>
        <v>0</v>
      </c>
      <c r="Y423" s="293">
        <f t="shared" si="378"/>
        <v>0</v>
      </c>
      <c r="Z423" s="293">
        <f t="shared" si="378"/>
        <v>0</v>
      </c>
      <c r="AA423" s="293">
        <f t="shared" si="378"/>
        <v>0</v>
      </c>
      <c r="AB423" s="293">
        <f t="shared" si="378"/>
        <v>0</v>
      </c>
      <c r="AC423" s="293">
        <f>SUM(AC416:AC422)</f>
        <v>0</v>
      </c>
      <c r="AD423" s="294">
        <f>SUM(AD416:AD422)</f>
        <v>0</v>
      </c>
      <c r="AE423" s="222"/>
      <c r="AG423" s="493" t="s">
        <v>207</v>
      </c>
      <c r="AH423" s="494"/>
      <c r="AI423" s="543">
        <f>COUNTA(AH416:AH421)+AI422</f>
        <v>0</v>
      </c>
      <c r="AJ423" s="543"/>
      <c r="AK423" s="411"/>
      <c r="AL423" s="337">
        <f t="shared" si="372"/>
        <v>0</v>
      </c>
      <c r="AM423" s="275">
        <f>SUM(AM416:AM422)</f>
        <v>0</v>
      </c>
      <c r="AN423" s="275">
        <f>SUM(AN416:AN422)</f>
        <v>0</v>
      </c>
      <c r="AO423" s="275">
        <f t="shared" ref="AO423:AT423" si="379">SUM(AO416:AO422)</f>
        <v>0</v>
      </c>
      <c r="AP423" s="275">
        <f t="shared" si="379"/>
        <v>0</v>
      </c>
      <c r="AQ423" s="275">
        <f t="shared" si="379"/>
        <v>0</v>
      </c>
      <c r="AR423" s="275">
        <f t="shared" si="379"/>
        <v>0</v>
      </c>
      <c r="AS423" s="275">
        <f t="shared" si="379"/>
        <v>0</v>
      </c>
      <c r="AT423" s="275">
        <f t="shared" si="379"/>
        <v>0</v>
      </c>
      <c r="AU423" s="276">
        <f t="shared" si="376"/>
        <v>0</v>
      </c>
      <c r="AV423" s="358"/>
    </row>
    <row r="424" spans="1:48" ht="3.75" customHeight="1" thickBot="1" x14ac:dyDescent="0.4">
      <c r="F424" s="357"/>
      <c r="G424" s="357"/>
      <c r="Y424" s="163"/>
      <c r="Z424" s="163"/>
      <c r="AA424" s="163"/>
      <c r="AB424" s="163"/>
      <c r="AC424" s="163"/>
      <c r="AD424" s="163"/>
      <c r="AE424" s="358"/>
    </row>
    <row r="425" spans="1:48" s="242" customFormat="1" x14ac:dyDescent="0.35">
      <c r="A425" s="502" t="s">
        <v>186</v>
      </c>
      <c r="B425" s="503"/>
      <c r="C425" s="503"/>
      <c r="D425" s="503"/>
      <c r="E425" s="503"/>
      <c r="F425" s="503"/>
      <c r="G425" s="503"/>
      <c r="H425" s="503"/>
      <c r="I425" s="503"/>
      <c r="J425" s="503"/>
      <c r="K425" s="503"/>
      <c r="L425" s="503"/>
      <c r="M425" s="518"/>
      <c r="N425" s="413"/>
      <c r="P425" s="502" t="s">
        <v>186</v>
      </c>
      <c r="Q425" s="503"/>
      <c r="R425" s="503"/>
      <c r="S425" s="503"/>
      <c r="T425" s="503"/>
      <c r="U425" s="503"/>
      <c r="V425" s="503"/>
      <c r="W425" s="503"/>
      <c r="X425" s="503"/>
      <c r="Y425" s="503"/>
      <c r="Z425" s="503"/>
      <c r="AA425" s="503"/>
      <c r="AB425" s="503"/>
      <c r="AC425" s="503"/>
      <c r="AD425" s="418"/>
      <c r="AE425" s="413"/>
      <c r="AG425" s="502" t="s">
        <v>186</v>
      </c>
      <c r="AH425" s="503"/>
      <c r="AI425" s="503"/>
      <c r="AJ425" s="503"/>
      <c r="AK425" s="503"/>
      <c r="AL425" s="503"/>
      <c r="AM425" s="503"/>
      <c r="AN425" s="503"/>
      <c r="AO425" s="503"/>
      <c r="AP425" s="503"/>
      <c r="AQ425" s="503"/>
      <c r="AR425" s="503"/>
      <c r="AS425" s="503"/>
      <c r="AT425" s="503"/>
      <c r="AU425" s="418"/>
    </row>
    <row r="426" spans="1:48" s="242" customFormat="1" ht="31.5" customHeight="1" x14ac:dyDescent="0.35">
      <c r="A426" s="534" t="s">
        <v>188</v>
      </c>
      <c r="B426" s="533"/>
      <c r="C426" s="533" t="s">
        <v>13</v>
      </c>
      <c r="D426" s="533"/>
      <c r="E426" s="424" t="s">
        <v>14</v>
      </c>
      <c r="F426" s="412" t="s">
        <v>171</v>
      </c>
      <c r="G426" s="412" t="s">
        <v>68</v>
      </c>
      <c r="H426" s="422" t="s">
        <v>151</v>
      </c>
      <c r="I426" s="412" t="s">
        <v>80</v>
      </c>
      <c r="J426" s="412" t="s">
        <v>81</v>
      </c>
      <c r="K426" s="422" t="s">
        <v>82</v>
      </c>
      <c r="L426" s="412" t="s">
        <v>150</v>
      </c>
      <c r="M426" s="259" t="s">
        <v>18</v>
      </c>
      <c r="N426" s="413"/>
      <c r="P426" s="534" t="s">
        <v>188</v>
      </c>
      <c r="Q426" s="533"/>
      <c r="R426" s="533" t="s">
        <v>13</v>
      </c>
      <c r="S426" s="533"/>
      <c r="T426" s="424" t="s">
        <v>14</v>
      </c>
      <c r="U426" s="260" t="s">
        <v>266</v>
      </c>
      <c r="V426" s="424" t="s">
        <v>171</v>
      </c>
      <c r="W426" s="424" t="s">
        <v>68</v>
      </c>
      <c r="X426" s="260" t="s">
        <v>151</v>
      </c>
      <c r="Y426" s="424" t="s">
        <v>80</v>
      </c>
      <c r="Z426" s="424" t="s">
        <v>81</v>
      </c>
      <c r="AA426" s="260" t="s">
        <v>82</v>
      </c>
      <c r="AB426" s="424" t="s">
        <v>150</v>
      </c>
      <c r="AC426" s="260" t="s">
        <v>18</v>
      </c>
      <c r="AD426" s="267" t="s">
        <v>114</v>
      </c>
      <c r="AE426" s="413"/>
      <c r="AG426" s="534" t="s">
        <v>188</v>
      </c>
      <c r="AH426" s="533"/>
      <c r="AI426" s="533" t="s">
        <v>13</v>
      </c>
      <c r="AJ426" s="533"/>
      <c r="AK426" s="424" t="s">
        <v>14</v>
      </c>
      <c r="AL426" s="260" t="s">
        <v>266</v>
      </c>
      <c r="AM426" s="424" t="s">
        <v>171</v>
      </c>
      <c r="AN426" s="424" t="s">
        <v>68</v>
      </c>
      <c r="AO426" s="260" t="s">
        <v>151</v>
      </c>
      <c r="AP426" s="424" t="s">
        <v>80</v>
      </c>
      <c r="AQ426" s="424" t="s">
        <v>81</v>
      </c>
      <c r="AR426" s="260" t="s">
        <v>82</v>
      </c>
      <c r="AS426" s="424" t="s">
        <v>150</v>
      </c>
      <c r="AT426" s="260" t="s">
        <v>213</v>
      </c>
      <c r="AU426" s="267" t="s">
        <v>269</v>
      </c>
    </row>
    <row r="427" spans="1:48" x14ac:dyDescent="0.35">
      <c r="A427" s="495">
        <v>0</v>
      </c>
      <c r="B427" s="491"/>
      <c r="C427" s="496" t="s">
        <v>19</v>
      </c>
      <c r="D427" s="496"/>
      <c r="E427" s="409"/>
      <c r="F427" s="234">
        <v>0</v>
      </c>
      <c r="G427" s="234">
        <v>0</v>
      </c>
      <c r="H427" s="235">
        <f>SUM(F427:G427)</f>
        <v>0</v>
      </c>
      <c r="I427" s="234">
        <v>0</v>
      </c>
      <c r="J427" s="234">
        <v>0</v>
      </c>
      <c r="K427" s="235">
        <f>SUM(I427:J427)</f>
        <v>0</v>
      </c>
      <c r="L427" s="234">
        <v>0</v>
      </c>
      <c r="M427" s="236">
        <f>SUM(H427, K427, L427)</f>
        <v>0</v>
      </c>
      <c r="N427" s="223"/>
      <c r="P427" s="522">
        <v>0</v>
      </c>
      <c r="Q427" s="496"/>
      <c r="R427" s="496" t="s">
        <v>19</v>
      </c>
      <c r="S427" s="496"/>
      <c r="T427" s="409"/>
      <c r="U427" s="162">
        <f t="shared" ref="U427:U434" si="380">AU347</f>
        <v>0</v>
      </c>
      <c r="V427" s="234">
        <v>0</v>
      </c>
      <c r="W427" s="234">
        <v>0</v>
      </c>
      <c r="X427" s="295">
        <f>SUM(V427:W427)</f>
        <v>0</v>
      </c>
      <c r="Y427" s="234">
        <v>0</v>
      </c>
      <c r="Z427" s="234">
        <v>0</v>
      </c>
      <c r="AA427" s="295">
        <f>SUM(Y427:Z427)</f>
        <v>0</v>
      </c>
      <c r="AB427" s="234">
        <v>0</v>
      </c>
      <c r="AC427" s="295">
        <f>SUM(X427, AA427, AB427)</f>
        <v>0</v>
      </c>
      <c r="AD427" s="296">
        <f t="shared" ref="AD427:AD431" si="381">M427-AC427</f>
        <v>0</v>
      </c>
      <c r="AE427" s="223"/>
      <c r="AG427" s="522">
        <v>0</v>
      </c>
      <c r="AH427" s="496"/>
      <c r="AI427" s="496" t="s">
        <v>19</v>
      </c>
      <c r="AJ427" s="496"/>
      <c r="AK427" s="409"/>
      <c r="AL427" s="307">
        <f t="shared" ref="AL427:AL434" si="382">AU347</f>
        <v>0</v>
      </c>
      <c r="AM427" s="234">
        <v>0</v>
      </c>
      <c r="AN427" s="234">
        <v>0</v>
      </c>
      <c r="AO427" s="277">
        <f>SUM(AM427:AN427)</f>
        <v>0</v>
      </c>
      <c r="AP427" s="234">
        <v>0</v>
      </c>
      <c r="AQ427" s="234">
        <v>0</v>
      </c>
      <c r="AR427" s="277">
        <f>SUM(AP427:AQ427)</f>
        <v>0</v>
      </c>
      <c r="AS427" s="234">
        <v>0</v>
      </c>
      <c r="AT427" s="277">
        <f>SUM(AO427, AR427, AS427)</f>
        <v>0</v>
      </c>
      <c r="AU427" s="278">
        <f t="shared" ref="AU427:AU432" si="383">IF($S$473&lt;&gt;0, AC427+AL427-AT427, M427+AL427-AT427)</f>
        <v>0</v>
      </c>
    </row>
    <row r="428" spans="1:48" x14ac:dyDescent="0.35">
      <c r="A428" s="495">
        <v>0</v>
      </c>
      <c r="B428" s="491"/>
      <c r="C428" s="496" t="s">
        <v>20</v>
      </c>
      <c r="D428" s="496"/>
      <c r="E428" s="409"/>
      <c r="F428" s="234">
        <v>0</v>
      </c>
      <c r="G428" s="234">
        <v>0</v>
      </c>
      <c r="H428" s="235">
        <f t="shared" ref="H428:H431" si="384">SUM(F428:G428)</f>
        <v>0</v>
      </c>
      <c r="I428" s="234">
        <v>0</v>
      </c>
      <c r="J428" s="234">
        <v>0</v>
      </c>
      <c r="K428" s="235">
        <f t="shared" ref="K428:K431" si="385">SUM(I428:J428)</f>
        <v>0</v>
      </c>
      <c r="L428" s="234">
        <v>0</v>
      </c>
      <c r="M428" s="236">
        <f t="shared" ref="M428:M431" si="386">SUM(H428, K428, L428)</f>
        <v>0</v>
      </c>
      <c r="N428" s="223"/>
      <c r="P428" s="522">
        <v>0</v>
      </c>
      <c r="Q428" s="496"/>
      <c r="R428" s="496" t="s">
        <v>20</v>
      </c>
      <c r="S428" s="496"/>
      <c r="T428" s="409"/>
      <c r="U428" s="162">
        <f t="shared" si="380"/>
        <v>0</v>
      </c>
      <c r="V428" s="234">
        <v>0</v>
      </c>
      <c r="W428" s="234">
        <v>0</v>
      </c>
      <c r="X428" s="295">
        <f t="shared" ref="X428:X431" si="387">SUM(V428:W428)</f>
        <v>0</v>
      </c>
      <c r="Y428" s="234">
        <v>0</v>
      </c>
      <c r="Z428" s="234">
        <v>0</v>
      </c>
      <c r="AA428" s="295">
        <f t="shared" ref="AA428:AA431" si="388">SUM(Y428:Z428)</f>
        <v>0</v>
      </c>
      <c r="AB428" s="234">
        <v>0</v>
      </c>
      <c r="AC428" s="295">
        <f t="shared" ref="AC428:AC431" si="389">SUM(X428, AA428, AB428)</f>
        <v>0</v>
      </c>
      <c r="AD428" s="296">
        <f t="shared" si="381"/>
        <v>0</v>
      </c>
      <c r="AE428" s="223"/>
      <c r="AG428" s="522">
        <v>0</v>
      </c>
      <c r="AH428" s="496"/>
      <c r="AI428" s="496" t="s">
        <v>20</v>
      </c>
      <c r="AJ428" s="496"/>
      <c r="AK428" s="409"/>
      <c r="AL428" s="307">
        <f t="shared" si="382"/>
        <v>0</v>
      </c>
      <c r="AM428" s="234">
        <v>0</v>
      </c>
      <c r="AN428" s="234">
        <v>0</v>
      </c>
      <c r="AO428" s="277">
        <f t="shared" ref="AO428:AO431" si="390">SUM(AM428:AN428)</f>
        <v>0</v>
      </c>
      <c r="AP428" s="234">
        <v>0</v>
      </c>
      <c r="AQ428" s="234">
        <v>0</v>
      </c>
      <c r="AR428" s="277">
        <f t="shared" ref="AR428:AR431" si="391">SUM(AP428:AQ428)</f>
        <v>0</v>
      </c>
      <c r="AS428" s="234">
        <v>0</v>
      </c>
      <c r="AT428" s="277">
        <f t="shared" ref="AT428:AT431" si="392">SUM(AO428, AR428, AS428)</f>
        <v>0</v>
      </c>
      <c r="AU428" s="278">
        <f t="shared" si="383"/>
        <v>0</v>
      </c>
    </row>
    <row r="429" spans="1:48" x14ac:dyDescent="0.35">
      <c r="A429" s="495">
        <v>0</v>
      </c>
      <c r="B429" s="491"/>
      <c r="C429" s="496" t="s">
        <v>21</v>
      </c>
      <c r="D429" s="496"/>
      <c r="E429" s="409"/>
      <c r="F429" s="234">
        <v>0</v>
      </c>
      <c r="G429" s="234">
        <v>0</v>
      </c>
      <c r="H429" s="235">
        <f>SUM(F429:G429)</f>
        <v>0</v>
      </c>
      <c r="I429" s="234">
        <v>0</v>
      </c>
      <c r="J429" s="234">
        <v>0</v>
      </c>
      <c r="K429" s="235">
        <f t="shared" si="385"/>
        <v>0</v>
      </c>
      <c r="L429" s="234">
        <v>0</v>
      </c>
      <c r="M429" s="236">
        <f t="shared" si="386"/>
        <v>0</v>
      </c>
      <c r="N429" s="223"/>
      <c r="P429" s="522">
        <v>0</v>
      </c>
      <c r="Q429" s="496"/>
      <c r="R429" s="496" t="s">
        <v>21</v>
      </c>
      <c r="S429" s="496"/>
      <c r="T429" s="409"/>
      <c r="U429" s="162">
        <f t="shared" si="380"/>
        <v>0</v>
      </c>
      <c r="V429" s="234">
        <v>0</v>
      </c>
      <c r="W429" s="234">
        <v>0</v>
      </c>
      <c r="X429" s="295">
        <f t="shared" si="387"/>
        <v>0</v>
      </c>
      <c r="Y429" s="234">
        <v>0</v>
      </c>
      <c r="Z429" s="234">
        <v>0</v>
      </c>
      <c r="AA429" s="295">
        <f t="shared" si="388"/>
        <v>0</v>
      </c>
      <c r="AB429" s="234">
        <v>0</v>
      </c>
      <c r="AC429" s="295">
        <f t="shared" si="389"/>
        <v>0</v>
      </c>
      <c r="AD429" s="296">
        <f t="shared" si="381"/>
        <v>0</v>
      </c>
      <c r="AE429" s="223"/>
      <c r="AG429" s="522">
        <v>0</v>
      </c>
      <c r="AH429" s="496"/>
      <c r="AI429" s="496" t="s">
        <v>21</v>
      </c>
      <c r="AJ429" s="496"/>
      <c r="AK429" s="409"/>
      <c r="AL429" s="307">
        <f t="shared" si="382"/>
        <v>0</v>
      </c>
      <c r="AM429" s="234">
        <v>0</v>
      </c>
      <c r="AN429" s="234">
        <v>0</v>
      </c>
      <c r="AO429" s="277">
        <f t="shared" si="390"/>
        <v>0</v>
      </c>
      <c r="AP429" s="234">
        <v>0</v>
      </c>
      <c r="AQ429" s="234">
        <v>0</v>
      </c>
      <c r="AR429" s="277">
        <f t="shared" si="391"/>
        <v>0</v>
      </c>
      <c r="AS429" s="234">
        <v>0</v>
      </c>
      <c r="AT429" s="277">
        <f t="shared" si="392"/>
        <v>0</v>
      </c>
      <c r="AU429" s="278">
        <f>IF($S$473&lt;&gt;0, AC429+AL429-AT429, M429+AL429-AT429)</f>
        <v>0</v>
      </c>
    </row>
    <row r="430" spans="1:48" x14ac:dyDescent="0.35">
      <c r="A430" s="495">
        <v>0</v>
      </c>
      <c r="B430" s="491"/>
      <c r="C430" s="496" t="s">
        <v>22</v>
      </c>
      <c r="D430" s="496"/>
      <c r="E430" s="409"/>
      <c r="F430" s="234">
        <v>0</v>
      </c>
      <c r="G430" s="234">
        <v>0</v>
      </c>
      <c r="H430" s="235">
        <f t="shared" si="384"/>
        <v>0</v>
      </c>
      <c r="I430" s="234">
        <v>0</v>
      </c>
      <c r="J430" s="234">
        <v>0</v>
      </c>
      <c r="K430" s="235">
        <f t="shared" si="385"/>
        <v>0</v>
      </c>
      <c r="L430" s="234">
        <v>0</v>
      </c>
      <c r="M430" s="236">
        <f t="shared" si="386"/>
        <v>0</v>
      </c>
      <c r="N430" s="223"/>
      <c r="P430" s="522">
        <v>0</v>
      </c>
      <c r="Q430" s="496"/>
      <c r="R430" s="496" t="s">
        <v>22</v>
      </c>
      <c r="S430" s="496"/>
      <c r="T430" s="409"/>
      <c r="U430" s="162">
        <f t="shared" si="380"/>
        <v>0</v>
      </c>
      <c r="V430" s="234">
        <v>0</v>
      </c>
      <c r="W430" s="234">
        <v>0</v>
      </c>
      <c r="X430" s="295">
        <f t="shared" si="387"/>
        <v>0</v>
      </c>
      <c r="Y430" s="234">
        <v>0</v>
      </c>
      <c r="Z430" s="234">
        <v>0</v>
      </c>
      <c r="AA430" s="295">
        <f t="shared" si="388"/>
        <v>0</v>
      </c>
      <c r="AB430" s="234">
        <v>0</v>
      </c>
      <c r="AC430" s="295">
        <f t="shared" si="389"/>
        <v>0</v>
      </c>
      <c r="AD430" s="296">
        <f t="shared" si="381"/>
        <v>0</v>
      </c>
      <c r="AE430" s="223"/>
      <c r="AG430" s="522">
        <v>0</v>
      </c>
      <c r="AH430" s="496"/>
      <c r="AI430" s="496" t="s">
        <v>22</v>
      </c>
      <c r="AJ430" s="496"/>
      <c r="AK430" s="409"/>
      <c r="AL430" s="307">
        <f t="shared" si="382"/>
        <v>0</v>
      </c>
      <c r="AM430" s="234">
        <v>0</v>
      </c>
      <c r="AN430" s="234">
        <v>0</v>
      </c>
      <c r="AO430" s="277">
        <f t="shared" si="390"/>
        <v>0</v>
      </c>
      <c r="AP430" s="234">
        <v>0</v>
      </c>
      <c r="AQ430" s="234">
        <v>0</v>
      </c>
      <c r="AR430" s="277">
        <f t="shared" si="391"/>
        <v>0</v>
      </c>
      <c r="AS430" s="234">
        <v>0</v>
      </c>
      <c r="AT430" s="277">
        <f t="shared" si="392"/>
        <v>0</v>
      </c>
      <c r="AU430" s="278">
        <f t="shared" si="383"/>
        <v>0</v>
      </c>
    </row>
    <row r="431" spans="1:48" x14ac:dyDescent="0.35">
      <c r="A431" s="495">
        <v>0</v>
      </c>
      <c r="B431" s="491"/>
      <c r="C431" s="491" t="s">
        <v>23</v>
      </c>
      <c r="D431" s="491"/>
      <c r="E431" s="409"/>
      <c r="F431" s="234">
        <v>0</v>
      </c>
      <c r="G431" s="234">
        <v>0</v>
      </c>
      <c r="H431" s="235">
        <f t="shared" si="384"/>
        <v>0</v>
      </c>
      <c r="I431" s="234">
        <v>0</v>
      </c>
      <c r="J431" s="234">
        <v>0</v>
      </c>
      <c r="K431" s="235">
        <f t="shared" si="385"/>
        <v>0</v>
      </c>
      <c r="L431" s="234">
        <v>0</v>
      </c>
      <c r="M431" s="236">
        <f t="shared" si="386"/>
        <v>0</v>
      </c>
      <c r="N431" s="223"/>
      <c r="P431" s="522">
        <v>0</v>
      </c>
      <c r="Q431" s="496"/>
      <c r="R431" s="496" t="s">
        <v>23</v>
      </c>
      <c r="S431" s="496"/>
      <c r="T431" s="409"/>
      <c r="U431" s="162">
        <f t="shared" si="380"/>
        <v>0</v>
      </c>
      <c r="V431" s="234">
        <v>0</v>
      </c>
      <c r="W431" s="234">
        <v>0</v>
      </c>
      <c r="X431" s="295">
        <f t="shared" si="387"/>
        <v>0</v>
      </c>
      <c r="Y431" s="234">
        <v>0</v>
      </c>
      <c r="Z431" s="234">
        <v>0</v>
      </c>
      <c r="AA431" s="295">
        <f t="shared" si="388"/>
        <v>0</v>
      </c>
      <c r="AB431" s="234">
        <v>0</v>
      </c>
      <c r="AC431" s="295">
        <f t="shared" si="389"/>
        <v>0</v>
      </c>
      <c r="AD431" s="296">
        <f t="shared" si="381"/>
        <v>0</v>
      </c>
      <c r="AE431" s="223"/>
      <c r="AG431" s="522">
        <v>0</v>
      </c>
      <c r="AH431" s="496"/>
      <c r="AI431" s="496" t="s">
        <v>23</v>
      </c>
      <c r="AJ431" s="496"/>
      <c r="AK431" s="409"/>
      <c r="AL431" s="307">
        <f t="shared" si="382"/>
        <v>0</v>
      </c>
      <c r="AM431" s="234">
        <v>0</v>
      </c>
      <c r="AN431" s="234">
        <v>0</v>
      </c>
      <c r="AO431" s="277">
        <f t="shared" si="390"/>
        <v>0</v>
      </c>
      <c r="AP431" s="234">
        <v>0</v>
      </c>
      <c r="AQ431" s="234">
        <v>0</v>
      </c>
      <c r="AR431" s="277">
        <f t="shared" si="391"/>
        <v>0</v>
      </c>
      <c r="AS431" s="234">
        <v>0</v>
      </c>
      <c r="AT431" s="277">
        <f t="shared" si="392"/>
        <v>0</v>
      </c>
      <c r="AU431" s="278">
        <f t="shared" si="383"/>
        <v>0</v>
      </c>
    </row>
    <row r="432" spans="1:48" ht="16" thickBot="1" x14ac:dyDescent="0.4">
      <c r="A432" s="410" t="s">
        <v>181</v>
      </c>
      <c r="B432" s="411"/>
      <c r="C432" s="497">
        <f>SUM(A427:B431)</f>
        <v>0</v>
      </c>
      <c r="D432" s="497"/>
      <c r="E432" s="411"/>
      <c r="F432" s="250">
        <f>SUM(F427:F431)</f>
        <v>0</v>
      </c>
      <c r="G432" s="250">
        <f t="shared" ref="G432:L432" si="393">SUM(G427:G431)</f>
        <v>0</v>
      </c>
      <c r="H432" s="250">
        <f t="shared" si="393"/>
        <v>0</v>
      </c>
      <c r="I432" s="250">
        <f t="shared" si="393"/>
        <v>0</v>
      </c>
      <c r="J432" s="250">
        <f t="shared" si="393"/>
        <v>0</v>
      </c>
      <c r="K432" s="250">
        <f t="shared" si="393"/>
        <v>0</v>
      </c>
      <c r="L432" s="250">
        <f t="shared" si="393"/>
        <v>0</v>
      </c>
      <c r="M432" s="237">
        <f>SUM(M427:M431)</f>
        <v>0</v>
      </c>
      <c r="N432" s="223"/>
      <c r="P432" s="410" t="s">
        <v>181</v>
      </c>
      <c r="Q432" s="411"/>
      <c r="R432" s="498">
        <f>SUM(P427:Q431)</f>
        <v>0</v>
      </c>
      <c r="S432" s="498"/>
      <c r="T432" s="421"/>
      <c r="U432" s="339">
        <f t="shared" si="380"/>
        <v>0</v>
      </c>
      <c r="V432" s="293">
        <f>SUM(V427:V431)</f>
        <v>0</v>
      </c>
      <c r="W432" s="293">
        <f t="shared" ref="W432:AB432" si="394">SUM(W427:W431)</f>
        <v>0</v>
      </c>
      <c r="X432" s="293">
        <f t="shared" si="394"/>
        <v>0</v>
      </c>
      <c r="Y432" s="293">
        <f t="shared" si="394"/>
        <v>0</v>
      </c>
      <c r="Z432" s="293">
        <f t="shared" si="394"/>
        <v>0</v>
      </c>
      <c r="AA432" s="293">
        <f t="shared" si="394"/>
        <v>0</v>
      </c>
      <c r="AB432" s="293">
        <f t="shared" si="394"/>
        <v>0</v>
      </c>
      <c r="AC432" s="293">
        <f>SUM(AC427:AC431)</f>
        <v>0</v>
      </c>
      <c r="AD432" s="294">
        <f>SUM(AD427:AD431)</f>
        <v>0</v>
      </c>
      <c r="AE432" s="223"/>
      <c r="AG432" s="410" t="s">
        <v>181</v>
      </c>
      <c r="AH432" s="411"/>
      <c r="AI432" s="543">
        <f>SUM(AG427:AH431)</f>
        <v>0</v>
      </c>
      <c r="AJ432" s="543"/>
      <c r="AK432" s="421"/>
      <c r="AL432" s="337">
        <f t="shared" si="382"/>
        <v>0</v>
      </c>
      <c r="AM432" s="275">
        <f>SUM(AM427:AM431)</f>
        <v>0</v>
      </c>
      <c r="AN432" s="275">
        <f t="shared" ref="AN432:AT432" si="395">SUM(AN427:AN431)</f>
        <v>0</v>
      </c>
      <c r="AO432" s="275">
        <f t="shared" si="395"/>
        <v>0</v>
      </c>
      <c r="AP432" s="275">
        <f t="shared" si="395"/>
        <v>0</v>
      </c>
      <c r="AQ432" s="275">
        <f t="shared" si="395"/>
        <v>0</v>
      </c>
      <c r="AR432" s="275">
        <f t="shared" si="395"/>
        <v>0</v>
      </c>
      <c r="AS432" s="275">
        <f t="shared" si="395"/>
        <v>0</v>
      </c>
      <c r="AT432" s="275">
        <f t="shared" si="395"/>
        <v>0</v>
      </c>
      <c r="AU432" s="276">
        <f t="shared" si="383"/>
        <v>0</v>
      </c>
    </row>
    <row r="433" spans="1:47" s="358" customFormat="1" ht="3.75" customHeight="1" thickBot="1" x14ac:dyDescent="0.4">
      <c r="A433" s="499"/>
      <c r="B433" s="499"/>
      <c r="C433" s="499"/>
      <c r="D433" s="499"/>
      <c r="E433" s="499"/>
      <c r="F433" s="499"/>
      <c r="G433" s="499"/>
      <c r="H433" s="499"/>
      <c r="I433" s="499"/>
      <c r="J433" s="499"/>
      <c r="K433" s="499"/>
      <c r="L433" s="499"/>
      <c r="M433" s="499"/>
      <c r="N433" s="223"/>
      <c r="P433" s="499"/>
      <c r="Q433" s="499"/>
      <c r="R433" s="499"/>
      <c r="S433" s="499"/>
      <c r="T433" s="499"/>
      <c r="U433" s="499"/>
      <c r="V433" s="499"/>
      <c r="W433" s="499"/>
      <c r="X433" s="499"/>
      <c r="Y433" s="499"/>
      <c r="Z433" s="499"/>
      <c r="AA433" s="499"/>
      <c r="AB433" s="499"/>
      <c r="AC433" s="499"/>
      <c r="AD433" s="499"/>
      <c r="AE433" s="223"/>
      <c r="AG433" s="499"/>
      <c r="AH433" s="499"/>
      <c r="AI433" s="499"/>
      <c r="AJ433" s="499"/>
      <c r="AK433" s="499"/>
      <c r="AL433" s="499"/>
      <c r="AM433" s="499"/>
      <c r="AN433" s="499"/>
      <c r="AO433" s="499"/>
      <c r="AP433" s="499"/>
      <c r="AQ433" s="499"/>
      <c r="AR433" s="499"/>
      <c r="AS433" s="499"/>
      <c r="AT433" s="499"/>
      <c r="AU433" s="499"/>
    </row>
    <row r="434" spans="1:47" ht="16" thickBot="1" x14ac:dyDescent="0.4">
      <c r="A434" s="500" t="s">
        <v>187</v>
      </c>
      <c r="B434" s="501"/>
      <c r="C434" s="501"/>
      <c r="D434" s="501"/>
      <c r="E434" s="501"/>
      <c r="F434" s="241">
        <f>SUM(F432, F423)</f>
        <v>0</v>
      </c>
      <c r="G434" s="241">
        <f t="shared" ref="G434:L434" si="396">SUM(G432, G423)</f>
        <v>0</v>
      </c>
      <c r="H434" s="241">
        <f>SUM(H432, H423)</f>
        <v>0</v>
      </c>
      <c r="I434" s="241">
        <f t="shared" si="396"/>
        <v>0</v>
      </c>
      <c r="J434" s="241">
        <f t="shared" si="396"/>
        <v>0</v>
      </c>
      <c r="K434" s="241">
        <f>SUM(K432, K423)</f>
        <v>0</v>
      </c>
      <c r="L434" s="241">
        <f t="shared" si="396"/>
        <v>0</v>
      </c>
      <c r="M434" s="240">
        <f>SUM(M432, M423)</f>
        <v>0</v>
      </c>
      <c r="N434" s="223"/>
      <c r="P434" s="500" t="s">
        <v>187</v>
      </c>
      <c r="Q434" s="501"/>
      <c r="R434" s="501"/>
      <c r="S434" s="501"/>
      <c r="T434" s="501"/>
      <c r="U434" s="340">
        <f t="shared" si="380"/>
        <v>0</v>
      </c>
      <c r="V434" s="297">
        <f>SUM(V432, V423)</f>
        <v>0</v>
      </c>
      <c r="W434" s="297">
        <f t="shared" ref="W434" si="397">SUM(W432, W423)</f>
        <v>0</v>
      </c>
      <c r="X434" s="297">
        <f>SUM(X432, X423)</f>
        <v>0</v>
      </c>
      <c r="Y434" s="297">
        <f t="shared" ref="Y434:AB434" si="398">SUM(Y432, Y423)</f>
        <v>0</v>
      </c>
      <c r="Z434" s="297">
        <f t="shared" si="398"/>
        <v>0</v>
      </c>
      <c r="AA434" s="297">
        <f t="shared" si="398"/>
        <v>0</v>
      </c>
      <c r="AB434" s="297">
        <f t="shared" si="398"/>
        <v>0</v>
      </c>
      <c r="AC434" s="297">
        <f>SUM(AC432, AC423)</f>
        <v>0</v>
      </c>
      <c r="AD434" s="298">
        <f>SUM(AD432, AD423)</f>
        <v>0</v>
      </c>
      <c r="AE434" s="223"/>
      <c r="AG434" s="500" t="s">
        <v>187</v>
      </c>
      <c r="AH434" s="501"/>
      <c r="AI434" s="501"/>
      <c r="AJ434" s="501"/>
      <c r="AK434" s="501"/>
      <c r="AL434" s="338">
        <f t="shared" si="382"/>
        <v>0</v>
      </c>
      <c r="AM434" s="279">
        <f>SUM(AM432, AM423)</f>
        <v>0</v>
      </c>
      <c r="AN434" s="279">
        <f t="shared" ref="AN434" si="399">SUM(AN432, AN423)</f>
        <v>0</v>
      </c>
      <c r="AO434" s="279">
        <f>SUM(AO432, AO423)</f>
        <v>0</v>
      </c>
      <c r="AP434" s="279">
        <f t="shared" ref="AP434:AT434" si="400">SUM(AP432, AP423)</f>
        <v>0</v>
      </c>
      <c r="AQ434" s="279">
        <f t="shared" si="400"/>
        <v>0</v>
      </c>
      <c r="AR434" s="279">
        <f t="shared" si="400"/>
        <v>0</v>
      </c>
      <c r="AS434" s="279">
        <f t="shared" si="400"/>
        <v>0</v>
      </c>
      <c r="AT434" s="279">
        <f t="shared" si="400"/>
        <v>0</v>
      </c>
      <c r="AU434" s="280">
        <f>IF($S$473&lt;&gt;0, AC434+AL434-AT434, M434+AL434-AT434)</f>
        <v>0</v>
      </c>
    </row>
    <row r="435" spans="1:47" ht="16" thickBot="1" x14ac:dyDescent="0.4">
      <c r="F435" s="357"/>
      <c r="G435" s="357"/>
      <c r="AE435" s="358"/>
    </row>
    <row r="436" spans="1:47" s="242" customFormat="1" x14ac:dyDescent="0.35">
      <c r="A436" s="502" t="s">
        <v>98</v>
      </c>
      <c r="B436" s="503"/>
      <c r="C436" s="503"/>
      <c r="D436" s="503"/>
      <c r="E436" s="503"/>
      <c r="F436" s="503"/>
      <c r="G436" s="503"/>
      <c r="H436" s="503"/>
      <c r="I436" s="503"/>
      <c r="J436" s="503"/>
      <c r="K436" s="503"/>
      <c r="L436" s="503"/>
      <c r="M436" s="518"/>
      <c r="N436" s="413"/>
      <c r="P436" s="502" t="s">
        <v>98</v>
      </c>
      <c r="Q436" s="503"/>
      <c r="R436" s="503"/>
      <c r="S436" s="503"/>
      <c r="T436" s="503"/>
      <c r="U436" s="503"/>
      <c r="V436" s="503"/>
      <c r="W436" s="503"/>
      <c r="X436" s="503"/>
      <c r="Y436" s="503"/>
      <c r="Z436" s="503"/>
      <c r="AA436" s="503"/>
      <c r="AB436" s="503"/>
      <c r="AC436" s="503"/>
      <c r="AD436" s="418"/>
      <c r="AE436" s="413"/>
      <c r="AG436" s="502" t="s">
        <v>98</v>
      </c>
      <c r="AH436" s="503"/>
      <c r="AI436" s="503"/>
      <c r="AJ436" s="503"/>
      <c r="AK436" s="503"/>
      <c r="AL436" s="503"/>
      <c r="AM436" s="503"/>
      <c r="AN436" s="503"/>
      <c r="AO436" s="503"/>
      <c r="AP436" s="503"/>
      <c r="AQ436" s="503"/>
      <c r="AR436" s="503"/>
      <c r="AS436" s="503"/>
      <c r="AT436" s="503"/>
      <c r="AU436" s="418"/>
    </row>
    <row r="437" spans="1:47" s="242" customFormat="1" x14ac:dyDescent="0.35">
      <c r="A437" s="530" t="s">
        <v>24</v>
      </c>
      <c r="B437" s="531"/>
      <c r="C437" s="531"/>
      <c r="D437" s="531"/>
      <c r="E437" s="531"/>
      <c r="F437" s="531"/>
      <c r="G437" s="531"/>
      <c r="H437" s="531"/>
      <c r="I437" s="531"/>
      <c r="J437" s="424" t="s">
        <v>17</v>
      </c>
      <c r="K437" s="424" t="s">
        <v>15</v>
      </c>
      <c r="L437" s="424" t="s">
        <v>16</v>
      </c>
      <c r="M437" s="259" t="s">
        <v>18</v>
      </c>
      <c r="N437" s="413"/>
      <c r="P437" s="530" t="s">
        <v>24</v>
      </c>
      <c r="Q437" s="531"/>
      <c r="R437" s="531"/>
      <c r="S437" s="531"/>
      <c r="T437" s="531"/>
      <c r="U437" s="531"/>
      <c r="V437" s="531"/>
      <c r="W437" s="531"/>
      <c r="X437" s="531"/>
      <c r="Y437" s="422" t="s">
        <v>266</v>
      </c>
      <c r="Z437" s="328" t="s">
        <v>77</v>
      </c>
      <c r="AA437" s="424" t="s">
        <v>15</v>
      </c>
      <c r="AB437" s="424" t="s">
        <v>16</v>
      </c>
      <c r="AC437" s="422" t="s">
        <v>18</v>
      </c>
      <c r="AD437" s="267" t="s">
        <v>114</v>
      </c>
      <c r="AE437" s="413"/>
      <c r="AG437" s="530" t="s">
        <v>24</v>
      </c>
      <c r="AH437" s="531"/>
      <c r="AI437" s="531"/>
      <c r="AJ437" s="531"/>
      <c r="AK437" s="531"/>
      <c r="AL437" s="531"/>
      <c r="AM437" s="531"/>
      <c r="AN437" s="531"/>
      <c r="AO437" s="531"/>
      <c r="AP437" s="422" t="s">
        <v>266</v>
      </c>
      <c r="AQ437" s="328" t="s">
        <v>211</v>
      </c>
      <c r="AR437" s="424" t="s">
        <v>15</v>
      </c>
      <c r="AS437" s="424" t="s">
        <v>16</v>
      </c>
      <c r="AT437" s="422" t="s">
        <v>213</v>
      </c>
      <c r="AU437" s="267" t="s">
        <v>269</v>
      </c>
    </row>
    <row r="438" spans="1:47" x14ac:dyDescent="0.35">
      <c r="A438" s="415">
        <v>1</v>
      </c>
      <c r="B438" s="491"/>
      <c r="C438" s="491"/>
      <c r="D438" s="491"/>
      <c r="E438" s="491"/>
      <c r="F438" s="491"/>
      <c r="G438" s="491"/>
      <c r="H438" s="491"/>
      <c r="I438" s="491"/>
      <c r="J438" s="234">
        <v>0</v>
      </c>
      <c r="K438" s="234">
        <v>0</v>
      </c>
      <c r="L438" s="234">
        <v>0</v>
      </c>
      <c r="M438" s="236">
        <f>SUM(J438:L438)</f>
        <v>0</v>
      </c>
      <c r="N438" s="223"/>
      <c r="P438" s="415">
        <v>1</v>
      </c>
      <c r="Q438" s="491"/>
      <c r="R438" s="491"/>
      <c r="S438" s="491"/>
      <c r="T438" s="491"/>
      <c r="U438" s="491"/>
      <c r="V438" s="491"/>
      <c r="W438" s="491"/>
      <c r="X438" s="491"/>
      <c r="Y438" s="164">
        <f>AU358</f>
        <v>0</v>
      </c>
      <c r="Z438" s="234">
        <v>0</v>
      </c>
      <c r="AA438" s="234">
        <v>0</v>
      </c>
      <c r="AB438" s="234">
        <v>0</v>
      </c>
      <c r="AC438" s="295">
        <f>SUM(Z438:AB438)</f>
        <v>0</v>
      </c>
      <c r="AD438" s="296">
        <f t="shared" ref="AD438:AD440" si="401">M438-AC438</f>
        <v>0</v>
      </c>
      <c r="AE438" s="223"/>
      <c r="AG438" s="415">
        <v>1</v>
      </c>
      <c r="AH438" s="491"/>
      <c r="AI438" s="491"/>
      <c r="AJ438" s="491"/>
      <c r="AK438" s="491"/>
      <c r="AL438" s="491"/>
      <c r="AM438" s="491"/>
      <c r="AN438" s="491"/>
      <c r="AO438" s="491"/>
      <c r="AP438" s="305">
        <f>AU358</f>
        <v>0</v>
      </c>
      <c r="AQ438" s="234">
        <v>0</v>
      </c>
      <c r="AR438" s="234">
        <v>0</v>
      </c>
      <c r="AS438" s="234">
        <v>0</v>
      </c>
      <c r="AT438" s="277">
        <f>SUM(AQ438:AS438)</f>
        <v>0</v>
      </c>
      <c r="AU438" s="278">
        <f>IF($S$473&lt;&gt;0, AC438+AP438-AT438, M438+AP438-AT438)</f>
        <v>0</v>
      </c>
    </row>
    <row r="439" spans="1:47" x14ac:dyDescent="0.35">
      <c r="A439" s="415">
        <v>2</v>
      </c>
      <c r="B439" s="492"/>
      <c r="C439" s="492"/>
      <c r="D439" s="492"/>
      <c r="E439" s="492"/>
      <c r="F439" s="492"/>
      <c r="G439" s="492"/>
      <c r="H439" s="492"/>
      <c r="I439" s="492"/>
      <c r="J439" s="234">
        <v>0</v>
      </c>
      <c r="K439" s="234">
        <v>0</v>
      </c>
      <c r="L439" s="234">
        <v>0</v>
      </c>
      <c r="M439" s="236">
        <f>SUM(J439:L439)</f>
        <v>0</v>
      </c>
      <c r="N439" s="223"/>
      <c r="P439" s="415">
        <v>2</v>
      </c>
      <c r="Q439" s="492"/>
      <c r="R439" s="492"/>
      <c r="S439" s="492"/>
      <c r="T439" s="492"/>
      <c r="U439" s="492"/>
      <c r="V439" s="492"/>
      <c r="W439" s="492"/>
      <c r="X439" s="492"/>
      <c r="Y439" s="164">
        <f t="shared" ref="Y439:Y441" si="402">AU359</f>
        <v>0</v>
      </c>
      <c r="Z439" s="234">
        <v>0</v>
      </c>
      <c r="AA439" s="234">
        <v>0</v>
      </c>
      <c r="AB439" s="234">
        <v>0</v>
      </c>
      <c r="AC439" s="295">
        <f t="shared" ref="AC439:AC440" si="403">SUM(Z439:AB439)</f>
        <v>0</v>
      </c>
      <c r="AD439" s="296">
        <f t="shared" si="401"/>
        <v>0</v>
      </c>
      <c r="AE439" s="223"/>
      <c r="AG439" s="415">
        <v>2</v>
      </c>
      <c r="AH439" s="492"/>
      <c r="AI439" s="492"/>
      <c r="AJ439" s="492"/>
      <c r="AK439" s="492"/>
      <c r="AL439" s="492"/>
      <c r="AM439" s="492"/>
      <c r="AN439" s="492"/>
      <c r="AO439" s="492"/>
      <c r="AP439" s="305">
        <f t="shared" ref="AP439:AP441" si="404">AU359</f>
        <v>0</v>
      </c>
      <c r="AQ439" s="234">
        <v>0</v>
      </c>
      <c r="AR439" s="234">
        <v>0</v>
      </c>
      <c r="AS439" s="234">
        <v>0</v>
      </c>
      <c r="AT439" s="277">
        <f t="shared" ref="AT439:AT440" si="405">SUM(AQ439:AS439)</f>
        <v>0</v>
      </c>
      <c r="AU439" s="278">
        <f t="shared" ref="AU439:AU441" si="406">IF($S$473&lt;&gt;0, AC439+AP439-AT439, M439+AP439-AT439)</f>
        <v>0</v>
      </c>
    </row>
    <row r="440" spans="1:47" x14ac:dyDescent="0.35">
      <c r="A440" s="415">
        <v>3</v>
      </c>
      <c r="B440" s="492"/>
      <c r="C440" s="492"/>
      <c r="D440" s="492"/>
      <c r="E440" s="492"/>
      <c r="F440" s="492"/>
      <c r="G440" s="492"/>
      <c r="H440" s="492"/>
      <c r="I440" s="492"/>
      <c r="J440" s="234">
        <v>0</v>
      </c>
      <c r="K440" s="234">
        <v>0</v>
      </c>
      <c r="L440" s="234">
        <v>0</v>
      </c>
      <c r="M440" s="236">
        <f t="shared" ref="M440:M459" si="407">SUM(J440:L440)</f>
        <v>0</v>
      </c>
      <c r="N440" s="223"/>
      <c r="P440" s="415">
        <v>3</v>
      </c>
      <c r="Q440" s="492"/>
      <c r="R440" s="492"/>
      <c r="S440" s="492"/>
      <c r="T440" s="492"/>
      <c r="U440" s="492"/>
      <c r="V440" s="492"/>
      <c r="W440" s="492"/>
      <c r="X440" s="492"/>
      <c r="Y440" s="164">
        <f t="shared" si="402"/>
        <v>0</v>
      </c>
      <c r="Z440" s="234">
        <v>0</v>
      </c>
      <c r="AA440" s="234">
        <v>0</v>
      </c>
      <c r="AB440" s="234">
        <v>0</v>
      </c>
      <c r="AC440" s="295">
        <f t="shared" si="403"/>
        <v>0</v>
      </c>
      <c r="AD440" s="296">
        <f t="shared" si="401"/>
        <v>0</v>
      </c>
      <c r="AE440" s="223"/>
      <c r="AG440" s="415">
        <v>3</v>
      </c>
      <c r="AH440" s="492"/>
      <c r="AI440" s="492"/>
      <c r="AJ440" s="492"/>
      <c r="AK440" s="492"/>
      <c r="AL440" s="492"/>
      <c r="AM440" s="492"/>
      <c r="AN440" s="492"/>
      <c r="AO440" s="492"/>
      <c r="AP440" s="305">
        <f t="shared" si="404"/>
        <v>0</v>
      </c>
      <c r="AQ440" s="234">
        <v>0</v>
      </c>
      <c r="AR440" s="234">
        <v>0</v>
      </c>
      <c r="AS440" s="234">
        <v>0</v>
      </c>
      <c r="AT440" s="277">
        <f t="shared" si="405"/>
        <v>0</v>
      </c>
      <c r="AU440" s="278">
        <f t="shared" si="406"/>
        <v>0</v>
      </c>
    </row>
    <row r="441" spans="1:47" ht="16" thickBot="1" x14ac:dyDescent="0.4">
      <c r="A441" s="504" t="s">
        <v>25</v>
      </c>
      <c r="B441" s="505"/>
      <c r="C441" s="505"/>
      <c r="D441" s="505"/>
      <c r="E441" s="505"/>
      <c r="F441" s="505"/>
      <c r="G441" s="505"/>
      <c r="H441" s="505"/>
      <c r="I441" s="505"/>
      <c r="J441" s="250">
        <f>SUM(J438:J440)</f>
        <v>0</v>
      </c>
      <c r="K441" s="250">
        <f t="shared" ref="K441:L441" si="408">SUM(K438:K440)</f>
        <v>0</v>
      </c>
      <c r="L441" s="250">
        <f t="shared" si="408"/>
        <v>0</v>
      </c>
      <c r="M441" s="237">
        <f t="shared" si="407"/>
        <v>0</v>
      </c>
      <c r="N441" s="223"/>
      <c r="P441" s="504" t="s">
        <v>25</v>
      </c>
      <c r="Q441" s="505"/>
      <c r="R441" s="505"/>
      <c r="S441" s="505"/>
      <c r="T441" s="505"/>
      <c r="U441" s="505"/>
      <c r="V441" s="505"/>
      <c r="W441" s="505"/>
      <c r="X441" s="505"/>
      <c r="Y441" s="200">
        <f t="shared" si="402"/>
        <v>0</v>
      </c>
      <c r="Z441" s="293">
        <f>SUM(Z438:Z440)</f>
        <v>0</v>
      </c>
      <c r="AA441" s="293">
        <f t="shared" ref="AA441:AD441" si="409">SUM(AA438:AA440)</f>
        <v>0</v>
      </c>
      <c r="AB441" s="293">
        <f t="shared" si="409"/>
        <v>0</v>
      </c>
      <c r="AC441" s="293">
        <f t="shared" si="409"/>
        <v>0</v>
      </c>
      <c r="AD441" s="294">
        <f t="shared" si="409"/>
        <v>0</v>
      </c>
      <c r="AE441" s="223"/>
      <c r="AG441" s="504" t="s">
        <v>25</v>
      </c>
      <c r="AH441" s="505"/>
      <c r="AI441" s="505"/>
      <c r="AJ441" s="505"/>
      <c r="AK441" s="505"/>
      <c r="AL441" s="505"/>
      <c r="AM441" s="505"/>
      <c r="AN441" s="505"/>
      <c r="AO441" s="505"/>
      <c r="AP441" s="306">
        <f t="shared" si="404"/>
        <v>0</v>
      </c>
      <c r="AQ441" s="275">
        <f>SUM(AQ438:AQ440)</f>
        <v>0</v>
      </c>
      <c r="AR441" s="275">
        <f t="shared" ref="AR441:AT441" si="410">SUM(AR438:AR440)</f>
        <v>0</v>
      </c>
      <c r="AS441" s="275">
        <f t="shared" si="410"/>
        <v>0</v>
      </c>
      <c r="AT441" s="275">
        <f t="shared" si="410"/>
        <v>0</v>
      </c>
      <c r="AU441" s="276">
        <f t="shared" si="406"/>
        <v>0</v>
      </c>
    </row>
    <row r="442" spans="1:47" s="358" customFormat="1" ht="3.75" customHeight="1" thickBot="1" x14ac:dyDescent="0.4">
      <c r="A442" s="413"/>
      <c r="B442" s="413"/>
      <c r="C442" s="413"/>
      <c r="D442" s="413"/>
      <c r="E442" s="413"/>
      <c r="F442" s="413"/>
      <c r="G442" s="413"/>
      <c r="H442" s="413"/>
      <c r="I442" s="413"/>
      <c r="J442" s="246"/>
      <c r="K442" s="246"/>
      <c r="L442" s="246"/>
      <c r="M442" s="246"/>
      <c r="N442" s="223"/>
      <c r="P442" s="413"/>
      <c r="Q442" s="413"/>
      <c r="R442" s="413"/>
      <c r="S442" s="413"/>
      <c r="T442" s="413"/>
      <c r="U442" s="413"/>
      <c r="V442" s="413"/>
      <c r="W442" s="413"/>
      <c r="X442" s="413"/>
      <c r="Y442" s="304"/>
      <c r="Z442" s="246"/>
      <c r="AA442" s="246"/>
      <c r="AB442" s="246"/>
      <c r="AC442" s="246"/>
      <c r="AD442" s="246"/>
      <c r="AE442" s="223"/>
      <c r="AG442" s="413"/>
      <c r="AH442" s="413"/>
      <c r="AI442" s="413"/>
      <c r="AJ442" s="413"/>
      <c r="AK442" s="413"/>
      <c r="AL442" s="413"/>
      <c r="AM442" s="413"/>
      <c r="AN442" s="413"/>
      <c r="AO442" s="413"/>
      <c r="AP442" s="304"/>
      <c r="AQ442" s="246"/>
      <c r="AR442" s="246"/>
      <c r="AS442" s="246"/>
      <c r="AT442" s="246"/>
      <c r="AU442" s="246"/>
    </row>
    <row r="443" spans="1:47" s="242" customFormat="1" x14ac:dyDescent="0.35">
      <c r="A443" s="502" t="s">
        <v>33</v>
      </c>
      <c r="B443" s="503"/>
      <c r="C443" s="503"/>
      <c r="D443" s="503"/>
      <c r="E443" s="503"/>
      <c r="F443" s="503"/>
      <c r="G443" s="503"/>
      <c r="H443" s="503"/>
      <c r="I443" s="503"/>
      <c r="J443" s="425" t="s">
        <v>17</v>
      </c>
      <c r="K443" s="425" t="s">
        <v>15</v>
      </c>
      <c r="L443" s="425" t="s">
        <v>16</v>
      </c>
      <c r="M443" s="418" t="s">
        <v>18</v>
      </c>
      <c r="N443" s="413"/>
      <c r="P443" s="502" t="s">
        <v>33</v>
      </c>
      <c r="Q443" s="503"/>
      <c r="R443" s="503"/>
      <c r="S443" s="503"/>
      <c r="T443" s="503"/>
      <c r="U443" s="503"/>
      <c r="V443" s="503"/>
      <c r="W443" s="503"/>
      <c r="X443" s="503"/>
      <c r="Y443" s="414" t="s">
        <v>266</v>
      </c>
      <c r="Z443" s="425" t="s">
        <v>77</v>
      </c>
      <c r="AA443" s="425" t="s">
        <v>15</v>
      </c>
      <c r="AB443" s="425" t="s">
        <v>16</v>
      </c>
      <c r="AC443" s="414" t="s">
        <v>18</v>
      </c>
      <c r="AD443" s="268" t="s">
        <v>114</v>
      </c>
      <c r="AE443" s="413"/>
      <c r="AG443" s="502" t="s">
        <v>33</v>
      </c>
      <c r="AH443" s="503"/>
      <c r="AI443" s="503"/>
      <c r="AJ443" s="503"/>
      <c r="AK443" s="503"/>
      <c r="AL443" s="503"/>
      <c r="AM443" s="503"/>
      <c r="AN443" s="503"/>
      <c r="AO443" s="503"/>
      <c r="AP443" s="414" t="s">
        <v>266</v>
      </c>
      <c r="AQ443" s="425" t="s">
        <v>211</v>
      </c>
      <c r="AR443" s="425" t="s">
        <v>15</v>
      </c>
      <c r="AS443" s="425" t="s">
        <v>16</v>
      </c>
      <c r="AT443" s="414" t="s">
        <v>213</v>
      </c>
      <c r="AU443" s="268" t="s">
        <v>269</v>
      </c>
    </row>
    <row r="444" spans="1:47" x14ac:dyDescent="0.35">
      <c r="A444" s="415">
        <v>1</v>
      </c>
      <c r="B444" s="492"/>
      <c r="C444" s="492"/>
      <c r="D444" s="492"/>
      <c r="E444" s="492"/>
      <c r="F444" s="492"/>
      <c r="G444" s="492"/>
      <c r="H444" s="492"/>
      <c r="I444" s="492"/>
      <c r="J444" s="234">
        <v>0</v>
      </c>
      <c r="K444" s="234">
        <v>0</v>
      </c>
      <c r="L444" s="234">
        <v>0</v>
      </c>
      <c r="M444" s="236">
        <f t="shared" si="407"/>
        <v>0</v>
      </c>
      <c r="N444" s="223"/>
      <c r="P444" s="415">
        <v>1</v>
      </c>
      <c r="Q444" s="492"/>
      <c r="R444" s="492"/>
      <c r="S444" s="492"/>
      <c r="T444" s="492"/>
      <c r="U444" s="492"/>
      <c r="V444" s="492"/>
      <c r="W444" s="492"/>
      <c r="X444" s="492"/>
      <c r="Y444" s="164">
        <f t="shared" ref="Y444:Y447" si="411">AU364</f>
        <v>0</v>
      </c>
      <c r="Z444" s="234">
        <v>0</v>
      </c>
      <c r="AA444" s="234">
        <v>0</v>
      </c>
      <c r="AB444" s="234">
        <v>0</v>
      </c>
      <c r="AC444" s="295">
        <f t="shared" ref="AC444:AC446" si="412">SUM(Z444:AB444)</f>
        <v>0</v>
      </c>
      <c r="AD444" s="296">
        <f t="shared" ref="AD444:AD446" si="413">M444-AC444</f>
        <v>0</v>
      </c>
      <c r="AE444" s="223"/>
      <c r="AG444" s="415">
        <v>1</v>
      </c>
      <c r="AH444" s="492"/>
      <c r="AI444" s="492"/>
      <c r="AJ444" s="492"/>
      <c r="AK444" s="492"/>
      <c r="AL444" s="492"/>
      <c r="AM444" s="492"/>
      <c r="AN444" s="492"/>
      <c r="AO444" s="492"/>
      <c r="AP444" s="305">
        <f t="shared" ref="AP444:AP447" si="414">AU364</f>
        <v>0</v>
      </c>
      <c r="AQ444" s="234">
        <v>0</v>
      </c>
      <c r="AR444" s="234">
        <v>0</v>
      </c>
      <c r="AS444" s="234">
        <v>0</v>
      </c>
      <c r="AT444" s="277">
        <f t="shared" ref="AT444:AT446" si="415">SUM(AQ444:AS444)</f>
        <v>0</v>
      </c>
      <c r="AU444" s="278">
        <f>IF($S$473&lt;&gt;0, AC444+AP444-AT444, M444+AP444-AT444)</f>
        <v>0</v>
      </c>
    </row>
    <row r="445" spans="1:47" x14ac:dyDescent="0.35">
      <c r="A445" s="415">
        <v>2</v>
      </c>
      <c r="B445" s="492"/>
      <c r="C445" s="492"/>
      <c r="D445" s="492"/>
      <c r="E445" s="492"/>
      <c r="F445" s="492"/>
      <c r="G445" s="492"/>
      <c r="H445" s="492"/>
      <c r="I445" s="492"/>
      <c r="J445" s="234">
        <v>0</v>
      </c>
      <c r="K445" s="234">
        <v>0</v>
      </c>
      <c r="L445" s="234">
        <v>0</v>
      </c>
      <c r="M445" s="236">
        <f t="shared" si="407"/>
        <v>0</v>
      </c>
      <c r="N445" s="223"/>
      <c r="P445" s="415">
        <v>2</v>
      </c>
      <c r="Q445" s="492"/>
      <c r="R445" s="492"/>
      <c r="S445" s="492"/>
      <c r="T445" s="492"/>
      <c r="U445" s="492"/>
      <c r="V445" s="492"/>
      <c r="W445" s="492"/>
      <c r="X445" s="492"/>
      <c r="Y445" s="164">
        <f t="shared" si="411"/>
        <v>0</v>
      </c>
      <c r="Z445" s="234">
        <v>0</v>
      </c>
      <c r="AA445" s="234">
        <v>0</v>
      </c>
      <c r="AB445" s="234">
        <v>0</v>
      </c>
      <c r="AC445" s="295">
        <f t="shared" si="412"/>
        <v>0</v>
      </c>
      <c r="AD445" s="296">
        <f t="shared" si="413"/>
        <v>0</v>
      </c>
      <c r="AE445" s="223"/>
      <c r="AG445" s="415">
        <v>2</v>
      </c>
      <c r="AH445" s="492"/>
      <c r="AI445" s="492"/>
      <c r="AJ445" s="492"/>
      <c r="AK445" s="492"/>
      <c r="AL445" s="492"/>
      <c r="AM445" s="492"/>
      <c r="AN445" s="492"/>
      <c r="AO445" s="492"/>
      <c r="AP445" s="305">
        <f t="shared" si="414"/>
        <v>0</v>
      </c>
      <c r="AQ445" s="234">
        <v>0</v>
      </c>
      <c r="AR445" s="234">
        <v>0</v>
      </c>
      <c r="AS445" s="234">
        <v>0</v>
      </c>
      <c r="AT445" s="277">
        <f t="shared" si="415"/>
        <v>0</v>
      </c>
      <c r="AU445" s="278">
        <f t="shared" ref="AU445:AU447" si="416">IF($S$473&lt;&gt;0, AC445+AP445-AT445, M445+AP445-AT445)</f>
        <v>0</v>
      </c>
    </row>
    <row r="446" spans="1:47" x14ac:dyDescent="0.35">
      <c r="A446" s="415">
        <v>3</v>
      </c>
      <c r="B446" s="492"/>
      <c r="C446" s="492"/>
      <c r="D446" s="492"/>
      <c r="E446" s="492"/>
      <c r="F446" s="492"/>
      <c r="G446" s="492"/>
      <c r="H446" s="492"/>
      <c r="I446" s="492"/>
      <c r="J446" s="234">
        <v>0</v>
      </c>
      <c r="K446" s="234">
        <v>0</v>
      </c>
      <c r="L446" s="234">
        <v>0</v>
      </c>
      <c r="M446" s="236">
        <f>SUM(J446:L446)</f>
        <v>0</v>
      </c>
      <c r="N446" s="223"/>
      <c r="P446" s="415">
        <v>3</v>
      </c>
      <c r="Q446" s="492"/>
      <c r="R446" s="492"/>
      <c r="S446" s="492"/>
      <c r="T446" s="492"/>
      <c r="U446" s="492"/>
      <c r="V446" s="492"/>
      <c r="W446" s="492"/>
      <c r="X446" s="492"/>
      <c r="Y446" s="164">
        <f t="shared" si="411"/>
        <v>0</v>
      </c>
      <c r="Z446" s="234">
        <v>0</v>
      </c>
      <c r="AA446" s="234">
        <v>0</v>
      </c>
      <c r="AB446" s="234">
        <v>0</v>
      </c>
      <c r="AC446" s="295">
        <f t="shared" si="412"/>
        <v>0</v>
      </c>
      <c r="AD446" s="296">
        <f t="shared" si="413"/>
        <v>0</v>
      </c>
      <c r="AE446" s="223"/>
      <c r="AG446" s="415">
        <v>3</v>
      </c>
      <c r="AH446" s="492"/>
      <c r="AI446" s="492"/>
      <c r="AJ446" s="492"/>
      <c r="AK446" s="492"/>
      <c r="AL446" s="492"/>
      <c r="AM446" s="492"/>
      <c r="AN446" s="492"/>
      <c r="AO446" s="492"/>
      <c r="AP446" s="305">
        <f t="shared" si="414"/>
        <v>0</v>
      </c>
      <c r="AQ446" s="234">
        <v>0</v>
      </c>
      <c r="AR446" s="234">
        <v>0</v>
      </c>
      <c r="AS446" s="234">
        <v>0</v>
      </c>
      <c r="AT446" s="277">
        <f t="shared" si="415"/>
        <v>0</v>
      </c>
      <c r="AU446" s="278">
        <f t="shared" si="416"/>
        <v>0</v>
      </c>
    </row>
    <row r="447" spans="1:47" ht="16" thickBot="1" x14ac:dyDescent="0.4">
      <c r="A447" s="504" t="s">
        <v>26</v>
      </c>
      <c r="B447" s="505"/>
      <c r="C447" s="505"/>
      <c r="D447" s="505"/>
      <c r="E447" s="505"/>
      <c r="F447" s="505"/>
      <c r="G447" s="505"/>
      <c r="H447" s="505"/>
      <c r="I447" s="505"/>
      <c r="J447" s="250">
        <f>SUM(J444:J446)</f>
        <v>0</v>
      </c>
      <c r="K447" s="250">
        <f t="shared" ref="K447" si="417">SUM(K444:K446)</f>
        <v>0</v>
      </c>
      <c r="L447" s="250">
        <f>SUM(L444:L446)</f>
        <v>0</v>
      </c>
      <c r="M447" s="237">
        <f t="shared" si="407"/>
        <v>0</v>
      </c>
      <c r="N447" s="223"/>
      <c r="P447" s="504" t="s">
        <v>26</v>
      </c>
      <c r="Q447" s="505"/>
      <c r="R447" s="505"/>
      <c r="S447" s="505"/>
      <c r="T447" s="505"/>
      <c r="U447" s="505"/>
      <c r="V447" s="505"/>
      <c r="W447" s="505"/>
      <c r="X447" s="505"/>
      <c r="Y447" s="200">
        <f t="shared" si="411"/>
        <v>0</v>
      </c>
      <c r="Z447" s="293">
        <f>SUM(Z444:Z446)</f>
        <v>0</v>
      </c>
      <c r="AA447" s="293">
        <f t="shared" ref="AA447:AD447" si="418">SUM(AA444:AA446)</f>
        <v>0</v>
      </c>
      <c r="AB447" s="293">
        <f t="shared" si="418"/>
        <v>0</v>
      </c>
      <c r="AC447" s="293">
        <f t="shared" si="418"/>
        <v>0</v>
      </c>
      <c r="AD447" s="294">
        <f t="shared" si="418"/>
        <v>0</v>
      </c>
      <c r="AE447" s="223"/>
      <c r="AG447" s="504" t="s">
        <v>26</v>
      </c>
      <c r="AH447" s="505"/>
      <c r="AI447" s="505"/>
      <c r="AJ447" s="505"/>
      <c r="AK447" s="505"/>
      <c r="AL447" s="505"/>
      <c r="AM447" s="505"/>
      <c r="AN447" s="505"/>
      <c r="AO447" s="505"/>
      <c r="AP447" s="306">
        <f t="shared" si="414"/>
        <v>0</v>
      </c>
      <c r="AQ447" s="275">
        <f>SUM(AQ444:AQ446)</f>
        <v>0</v>
      </c>
      <c r="AR447" s="275">
        <f t="shared" ref="AR447:AT447" si="419">SUM(AR444:AR446)</f>
        <v>0</v>
      </c>
      <c r="AS447" s="275">
        <f t="shared" si="419"/>
        <v>0</v>
      </c>
      <c r="AT447" s="275">
        <f t="shared" si="419"/>
        <v>0</v>
      </c>
      <c r="AU447" s="276">
        <f t="shared" si="416"/>
        <v>0</v>
      </c>
    </row>
    <row r="448" spans="1:47" s="358" customFormat="1" ht="3.75" customHeight="1" thickBot="1" x14ac:dyDescent="0.4">
      <c r="A448" s="413"/>
      <c r="B448" s="413"/>
      <c r="C448" s="413"/>
      <c r="D448" s="413"/>
      <c r="E448" s="413"/>
      <c r="F448" s="413"/>
      <c r="G448" s="413"/>
      <c r="H448" s="413"/>
      <c r="I448" s="413"/>
      <c r="J448" s="246"/>
      <c r="K448" s="246"/>
      <c r="L448" s="246"/>
      <c r="M448" s="246"/>
      <c r="N448" s="223"/>
      <c r="P448" s="413"/>
      <c r="Q448" s="413"/>
      <c r="R448" s="413"/>
      <c r="S448" s="413"/>
      <c r="T448" s="413"/>
      <c r="U448" s="413"/>
      <c r="V448" s="413"/>
      <c r="W448" s="413"/>
      <c r="X448" s="413"/>
      <c r="Y448" s="246"/>
      <c r="Z448" s="246"/>
      <c r="AA448" s="246"/>
      <c r="AB448" s="246"/>
      <c r="AC448" s="246"/>
      <c r="AD448" s="246"/>
      <c r="AE448" s="223"/>
      <c r="AG448" s="413"/>
      <c r="AH448" s="413"/>
      <c r="AI448" s="413"/>
      <c r="AJ448" s="413"/>
      <c r="AK448" s="413"/>
      <c r="AL448" s="413"/>
      <c r="AM448" s="413"/>
      <c r="AN448" s="413"/>
      <c r="AO448" s="413"/>
      <c r="AP448" s="246"/>
      <c r="AQ448" s="246"/>
      <c r="AR448" s="246"/>
      <c r="AS448" s="246"/>
      <c r="AT448" s="246"/>
      <c r="AU448" s="246"/>
    </row>
    <row r="449" spans="1:134" s="242" customFormat="1" x14ac:dyDescent="0.35">
      <c r="A449" s="502" t="s">
        <v>27</v>
      </c>
      <c r="B449" s="503"/>
      <c r="C449" s="503"/>
      <c r="D449" s="503"/>
      <c r="E449" s="503"/>
      <c r="F449" s="503"/>
      <c r="G449" s="503"/>
      <c r="H449" s="503"/>
      <c r="I449" s="503"/>
      <c r="J449" s="425" t="s">
        <v>17</v>
      </c>
      <c r="K449" s="425" t="s">
        <v>15</v>
      </c>
      <c r="L449" s="425" t="s">
        <v>16</v>
      </c>
      <c r="M449" s="418" t="s">
        <v>18</v>
      </c>
      <c r="N449" s="413"/>
      <c r="P449" s="502" t="s">
        <v>27</v>
      </c>
      <c r="Q449" s="503"/>
      <c r="R449" s="503"/>
      <c r="S449" s="503"/>
      <c r="T449" s="503"/>
      <c r="U449" s="503"/>
      <c r="V449" s="503"/>
      <c r="W449" s="503"/>
      <c r="X449" s="503"/>
      <c r="Y449" s="414" t="s">
        <v>266</v>
      </c>
      <c r="Z449" s="425" t="s">
        <v>77</v>
      </c>
      <c r="AA449" s="425" t="s">
        <v>15</v>
      </c>
      <c r="AB449" s="425" t="s">
        <v>16</v>
      </c>
      <c r="AC449" s="414" t="s">
        <v>18</v>
      </c>
      <c r="AD449" s="268" t="s">
        <v>114</v>
      </c>
      <c r="AE449" s="413"/>
      <c r="AG449" s="502" t="s">
        <v>27</v>
      </c>
      <c r="AH449" s="503"/>
      <c r="AI449" s="503"/>
      <c r="AJ449" s="503"/>
      <c r="AK449" s="503"/>
      <c r="AL449" s="503"/>
      <c r="AM449" s="503"/>
      <c r="AN449" s="503"/>
      <c r="AO449" s="503"/>
      <c r="AP449" s="414" t="s">
        <v>266</v>
      </c>
      <c r="AQ449" s="425" t="s">
        <v>211</v>
      </c>
      <c r="AR449" s="425" t="s">
        <v>15</v>
      </c>
      <c r="AS449" s="425" t="s">
        <v>16</v>
      </c>
      <c r="AT449" s="414" t="s">
        <v>213</v>
      </c>
      <c r="AU449" s="268" t="s">
        <v>269</v>
      </c>
    </row>
    <row r="450" spans="1:134" x14ac:dyDescent="0.35">
      <c r="A450" s="415">
        <v>1</v>
      </c>
      <c r="B450" s="228" t="s">
        <v>28</v>
      </c>
      <c r="C450" s="492"/>
      <c r="D450" s="492"/>
      <c r="E450" s="492"/>
      <c r="F450" s="492"/>
      <c r="G450" s="492"/>
      <c r="H450" s="492"/>
      <c r="I450" s="492"/>
      <c r="J450" s="234">
        <v>0</v>
      </c>
      <c r="K450" s="234">
        <v>0</v>
      </c>
      <c r="L450" s="234">
        <v>0</v>
      </c>
      <c r="M450" s="236">
        <f t="shared" si="407"/>
        <v>0</v>
      </c>
      <c r="N450" s="223"/>
      <c r="P450" s="415">
        <v>1</v>
      </c>
      <c r="Q450" s="228" t="s">
        <v>28</v>
      </c>
      <c r="R450" s="492"/>
      <c r="S450" s="492"/>
      <c r="T450" s="492"/>
      <c r="U450" s="492"/>
      <c r="V450" s="492"/>
      <c r="W450" s="492"/>
      <c r="X450" s="492"/>
      <c r="Y450" s="164">
        <f t="shared" ref="Y450:Y461" si="420">AU370</f>
        <v>0</v>
      </c>
      <c r="Z450" s="234">
        <v>0</v>
      </c>
      <c r="AA450" s="234">
        <v>0</v>
      </c>
      <c r="AB450" s="234">
        <v>0</v>
      </c>
      <c r="AC450" s="295">
        <f t="shared" ref="AC450:AC459" si="421">SUM(Z450:AB450)</f>
        <v>0</v>
      </c>
      <c r="AD450" s="296">
        <f t="shared" ref="AD450:AD460" si="422">M450-AC450</f>
        <v>0</v>
      </c>
      <c r="AE450" s="223"/>
      <c r="AG450" s="415">
        <v>1</v>
      </c>
      <c r="AH450" s="228" t="s">
        <v>28</v>
      </c>
      <c r="AI450" s="492"/>
      <c r="AJ450" s="492"/>
      <c r="AK450" s="492"/>
      <c r="AL450" s="492"/>
      <c r="AM450" s="492"/>
      <c r="AN450" s="492"/>
      <c r="AO450" s="492"/>
      <c r="AP450" s="305">
        <f t="shared" ref="AP450:AP461" si="423">AU370</f>
        <v>0</v>
      </c>
      <c r="AQ450" s="234">
        <v>0</v>
      </c>
      <c r="AR450" s="234">
        <v>0</v>
      </c>
      <c r="AS450" s="234">
        <v>0</v>
      </c>
      <c r="AT450" s="277">
        <f t="shared" ref="AT450:AT459" si="424">SUM(AQ450:AS450)</f>
        <v>0</v>
      </c>
      <c r="AU450" s="278">
        <f t="shared" ref="AU450:AU460" si="425">IF($S$473&lt;&gt;0, AC450+AP450-AT450, M450+AP450-AT450)</f>
        <v>0</v>
      </c>
    </row>
    <row r="451" spans="1:134" x14ac:dyDescent="0.35">
      <c r="A451" s="415">
        <v>2</v>
      </c>
      <c r="B451" s="228" t="s">
        <v>31</v>
      </c>
      <c r="C451" s="492"/>
      <c r="D451" s="492"/>
      <c r="E451" s="492"/>
      <c r="F451" s="492"/>
      <c r="G451" s="492"/>
      <c r="H451" s="492"/>
      <c r="I451" s="492"/>
      <c r="J451" s="234">
        <v>0</v>
      </c>
      <c r="K451" s="234">
        <v>0</v>
      </c>
      <c r="L451" s="234">
        <v>0</v>
      </c>
      <c r="M451" s="236">
        <f t="shared" si="407"/>
        <v>0</v>
      </c>
      <c r="N451" s="223"/>
      <c r="P451" s="415">
        <v>2</v>
      </c>
      <c r="Q451" s="228" t="s">
        <v>31</v>
      </c>
      <c r="R451" s="492"/>
      <c r="S451" s="492"/>
      <c r="T451" s="492"/>
      <c r="U451" s="492"/>
      <c r="V451" s="492"/>
      <c r="W451" s="492"/>
      <c r="X451" s="492"/>
      <c r="Y451" s="164">
        <f t="shared" si="420"/>
        <v>0</v>
      </c>
      <c r="Z451" s="234">
        <v>0</v>
      </c>
      <c r="AA451" s="234">
        <v>0</v>
      </c>
      <c r="AB451" s="234">
        <v>0</v>
      </c>
      <c r="AC451" s="295">
        <f t="shared" si="421"/>
        <v>0</v>
      </c>
      <c r="AD451" s="296">
        <f t="shared" si="422"/>
        <v>0</v>
      </c>
      <c r="AE451" s="223"/>
      <c r="AG451" s="415">
        <v>2</v>
      </c>
      <c r="AH451" s="228" t="s">
        <v>31</v>
      </c>
      <c r="AI451" s="492"/>
      <c r="AJ451" s="492"/>
      <c r="AK451" s="492"/>
      <c r="AL451" s="492"/>
      <c r="AM451" s="492"/>
      <c r="AN451" s="492"/>
      <c r="AO451" s="492"/>
      <c r="AP451" s="305">
        <f t="shared" si="423"/>
        <v>0</v>
      </c>
      <c r="AQ451" s="234">
        <v>0</v>
      </c>
      <c r="AR451" s="234">
        <v>0</v>
      </c>
      <c r="AS451" s="234">
        <v>0</v>
      </c>
      <c r="AT451" s="277">
        <f t="shared" si="424"/>
        <v>0</v>
      </c>
      <c r="AU451" s="278">
        <f t="shared" si="425"/>
        <v>0</v>
      </c>
    </row>
    <row r="452" spans="1:134" x14ac:dyDescent="0.35">
      <c r="A452" s="415">
        <v>3</v>
      </c>
      <c r="B452" s="228" t="s">
        <v>32</v>
      </c>
      <c r="C452" s="492"/>
      <c r="D452" s="492"/>
      <c r="E452" s="492"/>
      <c r="F452" s="492"/>
      <c r="G452" s="492"/>
      <c r="H452" s="492"/>
      <c r="I452" s="492"/>
      <c r="J452" s="234">
        <v>0</v>
      </c>
      <c r="K452" s="234">
        <v>0</v>
      </c>
      <c r="L452" s="234">
        <v>0</v>
      </c>
      <c r="M452" s="236">
        <f t="shared" si="407"/>
        <v>0</v>
      </c>
      <c r="N452" s="223"/>
      <c r="P452" s="415">
        <v>3</v>
      </c>
      <c r="Q452" s="228" t="s">
        <v>32</v>
      </c>
      <c r="R452" s="492"/>
      <c r="S452" s="492"/>
      <c r="T452" s="492"/>
      <c r="U452" s="492"/>
      <c r="V452" s="492"/>
      <c r="W452" s="492"/>
      <c r="X452" s="492"/>
      <c r="Y452" s="164">
        <f t="shared" si="420"/>
        <v>0</v>
      </c>
      <c r="Z452" s="234">
        <v>0</v>
      </c>
      <c r="AA452" s="234">
        <v>0</v>
      </c>
      <c r="AB452" s="234">
        <v>0</v>
      </c>
      <c r="AC452" s="295">
        <f t="shared" si="421"/>
        <v>0</v>
      </c>
      <c r="AD452" s="296">
        <f t="shared" si="422"/>
        <v>0</v>
      </c>
      <c r="AE452" s="223"/>
      <c r="AG452" s="415">
        <v>3</v>
      </c>
      <c r="AH452" s="228" t="s">
        <v>32</v>
      </c>
      <c r="AI452" s="492"/>
      <c r="AJ452" s="492"/>
      <c r="AK452" s="492"/>
      <c r="AL452" s="492"/>
      <c r="AM452" s="492"/>
      <c r="AN452" s="492"/>
      <c r="AO452" s="492"/>
      <c r="AP452" s="305">
        <f t="shared" si="423"/>
        <v>0</v>
      </c>
      <c r="AQ452" s="234">
        <v>0</v>
      </c>
      <c r="AR452" s="234">
        <v>0</v>
      </c>
      <c r="AS452" s="234">
        <v>0</v>
      </c>
      <c r="AT452" s="277">
        <f t="shared" si="424"/>
        <v>0</v>
      </c>
      <c r="AU452" s="278">
        <f t="shared" si="425"/>
        <v>0</v>
      </c>
    </row>
    <row r="453" spans="1:134" s="358" customFormat="1" x14ac:dyDescent="0.35">
      <c r="A453" s="229">
        <v>4</v>
      </c>
      <c r="B453" s="228" t="s">
        <v>72</v>
      </c>
      <c r="C453" s="492"/>
      <c r="D453" s="492"/>
      <c r="E453" s="492"/>
      <c r="F453" s="492"/>
      <c r="G453" s="492"/>
      <c r="H453" s="492"/>
      <c r="I453" s="492"/>
      <c r="J453" s="234">
        <v>0</v>
      </c>
      <c r="K453" s="234">
        <v>0</v>
      </c>
      <c r="L453" s="234">
        <v>0</v>
      </c>
      <c r="M453" s="236">
        <f t="shared" si="407"/>
        <v>0</v>
      </c>
      <c r="N453" s="223"/>
      <c r="P453" s="229">
        <v>4</v>
      </c>
      <c r="Q453" s="228" t="s">
        <v>72</v>
      </c>
      <c r="R453" s="492"/>
      <c r="S453" s="492"/>
      <c r="T453" s="492"/>
      <c r="U453" s="492"/>
      <c r="V453" s="492"/>
      <c r="W453" s="492"/>
      <c r="X453" s="492"/>
      <c r="Y453" s="164">
        <f t="shared" si="420"/>
        <v>0</v>
      </c>
      <c r="Z453" s="234">
        <v>0</v>
      </c>
      <c r="AA453" s="234">
        <v>0</v>
      </c>
      <c r="AB453" s="234">
        <v>0</v>
      </c>
      <c r="AC453" s="295">
        <f t="shared" si="421"/>
        <v>0</v>
      </c>
      <c r="AD453" s="296">
        <f t="shared" si="422"/>
        <v>0</v>
      </c>
      <c r="AE453" s="223"/>
      <c r="AG453" s="229">
        <v>4</v>
      </c>
      <c r="AH453" s="228" t="s">
        <v>72</v>
      </c>
      <c r="AI453" s="492"/>
      <c r="AJ453" s="492"/>
      <c r="AK453" s="492"/>
      <c r="AL453" s="492"/>
      <c r="AM453" s="492"/>
      <c r="AN453" s="492"/>
      <c r="AO453" s="492"/>
      <c r="AP453" s="305">
        <f t="shared" si="423"/>
        <v>0</v>
      </c>
      <c r="AQ453" s="234">
        <v>0</v>
      </c>
      <c r="AR453" s="234">
        <v>0</v>
      </c>
      <c r="AS453" s="234">
        <v>0</v>
      </c>
      <c r="AT453" s="277">
        <f t="shared" si="424"/>
        <v>0</v>
      </c>
      <c r="AU453" s="278">
        <f t="shared" si="425"/>
        <v>0</v>
      </c>
    </row>
    <row r="454" spans="1:134" x14ac:dyDescent="0.35">
      <c r="A454" s="415">
        <v>5</v>
      </c>
      <c r="B454" s="228" t="s">
        <v>29</v>
      </c>
      <c r="C454" s="492"/>
      <c r="D454" s="492"/>
      <c r="E454" s="492"/>
      <c r="F454" s="492"/>
      <c r="G454" s="492"/>
      <c r="H454" s="492"/>
      <c r="I454" s="492"/>
      <c r="J454" s="234">
        <v>0</v>
      </c>
      <c r="K454" s="234">
        <v>0</v>
      </c>
      <c r="L454" s="234">
        <v>0</v>
      </c>
      <c r="M454" s="236">
        <f t="shared" si="407"/>
        <v>0</v>
      </c>
      <c r="N454" s="223"/>
      <c r="P454" s="415">
        <v>5</v>
      </c>
      <c r="Q454" s="228" t="s">
        <v>29</v>
      </c>
      <c r="R454" s="492"/>
      <c r="S454" s="492"/>
      <c r="T454" s="492"/>
      <c r="U454" s="492"/>
      <c r="V454" s="492"/>
      <c r="W454" s="492"/>
      <c r="X454" s="492"/>
      <c r="Y454" s="164">
        <f t="shared" si="420"/>
        <v>0</v>
      </c>
      <c r="Z454" s="234">
        <v>0</v>
      </c>
      <c r="AA454" s="234">
        <v>0</v>
      </c>
      <c r="AB454" s="234">
        <v>0</v>
      </c>
      <c r="AC454" s="295">
        <f t="shared" si="421"/>
        <v>0</v>
      </c>
      <c r="AD454" s="296">
        <f t="shared" si="422"/>
        <v>0</v>
      </c>
      <c r="AE454" s="223"/>
      <c r="AG454" s="415">
        <v>5</v>
      </c>
      <c r="AH454" s="228" t="s">
        <v>29</v>
      </c>
      <c r="AI454" s="492"/>
      <c r="AJ454" s="492"/>
      <c r="AK454" s="492"/>
      <c r="AL454" s="492"/>
      <c r="AM454" s="492"/>
      <c r="AN454" s="492"/>
      <c r="AO454" s="492"/>
      <c r="AP454" s="305">
        <f t="shared" si="423"/>
        <v>0</v>
      </c>
      <c r="AQ454" s="234">
        <v>0</v>
      </c>
      <c r="AR454" s="234">
        <v>0</v>
      </c>
      <c r="AS454" s="234">
        <v>0</v>
      </c>
      <c r="AT454" s="277">
        <f t="shared" si="424"/>
        <v>0</v>
      </c>
      <c r="AU454" s="278">
        <f t="shared" si="425"/>
        <v>0</v>
      </c>
    </row>
    <row r="455" spans="1:134" x14ac:dyDescent="0.35">
      <c r="A455" s="415">
        <v>6</v>
      </c>
      <c r="B455" s="228" t="s">
        <v>30</v>
      </c>
      <c r="C455" s="492"/>
      <c r="D455" s="492"/>
      <c r="E455" s="492"/>
      <c r="F455" s="492"/>
      <c r="G455" s="492"/>
      <c r="H455" s="492"/>
      <c r="I455" s="492"/>
      <c r="J455" s="234">
        <v>0</v>
      </c>
      <c r="K455" s="234">
        <v>0</v>
      </c>
      <c r="L455" s="234">
        <v>0</v>
      </c>
      <c r="M455" s="236">
        <f t="shared" si="407"/>
        <v>0</v>
      </c>
      <c r="N455" s="223"/>
      <c r="P455" s="415">
        <v>6</v>
      </c>
      <c r="Q455" s="228" t="s">
        <v>30</v>
      </c>
      <c r="R455" s="492"/>
      <c r="S455" s="492"/>
      <c r="T455" s="492"/>
      <c r="U455" s="492"/>
      <c r="V455" s="492"/>
      <c r="W455" s="492"/>
      <c r="X455" s="492"/>
      <c r="Y455" s="164">
        <f>AU375</f>
        <v>0</v>
      </c>
      <c r="Z455" s="234">
        <v>0</v>
      </c>
      <c r="AA455" s="234">
        <v>0</v>
      </c>
      <c r="AB455" s="234">
        <v>0</v>
      </c>
      <c r="AC455" s="295">
        <f t="shared" si="421"/>
        <v>0</v>
      </c>
      <c r="AD455" s="296">
        <f t="shared" si="422"/>
        <v>0</v>
      </c>
      <c r="AE455" s="223"/>
      <c r="AG455" s="415">
        <v>6</v>
      </c>
      <c r="AH455" s="228" t="s">
        <v>30</v>
      </c>
      <c r="AI455" s="492"/>
      <c r="AJ455" s="492"/>
      <c r="AK455" s="492"/>
      <c r="AL455" s="492"/>
      <c r="AM455" s="492"/>
      <c r="AN455" s="492"/>
      <c r="AO455" s="492"/>
      <c r="AP455" s="305">
        <f t="shared" si="423"/>
        <v>0</v>
      </c>
      <c r="AQ455" s="234">
        <v>0</v>
      </c>
      <c r="AR455" s="234">
        <v>0</v>
      </c>
      <c r="AS455" s="234">
        <v>0</v>
      </c>
      <c r="AT455" s="277">
        <f t="shared" si="424"/>
        <v>0</v>
      </c>
      <c r="AU455" s="278">
        <f t="shared" si="425"/>
        <v>0</v>
      </c>
    </row>
    <row r="456" spans="1:134" x14ac:dyDescent="0.35">
      <c r="A456" s="415">
        <v>7</v>
      </c>
      <c r="B456" s="228" t="s">
        <v>34</v>
      </c>
      <c r="C456" s="492"/>
      <c r="D456" s="492"/>
      <c r="E456" s="492"/>
      <c r="F456" s="492"/>
      <c r="G456" s="492"/>
      <c r="H456" s="492"/>
      <c r="I456" s="492"/>
      <c r="J456" s="234">
        <v>0</v>
      </c>
      <c r="K456" s="234">
        <v>0</v>
      </c>
      <c r="L456" s="234">
        <v>0</v>
      </c>
      <c r="M456" s="236">
        <f t="shared" si="407"/>
        <v>0</v>
      </c>
      <c r="N456" s="223"/>
      <c r="P456" s="415">
        <v>7</v>
      </c>
      <c r="Q456" s="228" t="s">
        <v>34</v>
      </c>
      <c r="R456" s="492"/>
      <c r="S456" s="492"/>
      <c r="T456" s="492"/>
      <c r="U456" s="492"/>
      <c r="V456" s="492"/>
      <c r="W456" s="492"/>
      <c r="X456" s="492"/>
      <c r="Y456" s="164">
        <f t="shared" si="420"/>
        <v>0</v>
      </c>
      <c r="Z456" s="234">
        <v>0</v>
      </c>
      <c r="AA456" s="234">
        <v>0</v>
      </c>
      <c r="AB456" s="234">
        <v>0</v>
      </c>
      <c r="AC456" s="295">
        <f t="shared" si="421"/>
        <v>0</v>
      </c>
      <c r="AD456" s="296">
        <f t="shared" si="422"/>
        <v>0</v>
      </c>
      <c r="AE456" s="223"/>
      <c r="AG456" s="415">
        <v>7</v>
      </c>
      <c r="AH456" s="228" t="s">
        <v>34</v>
      </c>
      <c r="AI456" s="492"/>
      <c r="AJ456" s="492"/>
      <c r="AK456" s="492"/>
      <c r="AL456" s="492"/>
      <c r="AM456" s="492"/>
      <c r="AN456" s="492"/>
      <c r="AO456" s="492"/>
      <c r="AP456" s="305">
        <f t="shared" si="423"/>
        <v>0</v>
      </c>
      <c r="AQ456" s="234">
        <v>0</v>
      </c>
      <c r="AR456" s="234">
        <v>0</v>
      </c>
      <c r="AS456" s="234">
        <v>0</v>
      </c>
      <c r="AT456" s="277">
        <f t="shared" si="424"/>
        <v>0</v>
      </c>
      <c r="AU456" s="278">
        <f t="shared" si="425"/>
        <v>0</v>
      </c>
    </row>
    <row r="457" spans="1:134" x14ac:dyDescent="0.35">
      <c r="A457" s="415">
        <v>8</v>
      </c>
      <c r="B457" s="228" t="s">
        <v>35</v>
      </c>
      <c r="C457" s="492"/>
      <c r="D457" s="492"/>
      <c r="E457" s="492"/>
      <c r="F457" s="492"/>
      <c r="G457" s="492"/>
      <c r="H457" s="492"/>
      <c r="I457" s="492"/>
      <c r="J457" s="234">
        <v>0</v>
      </c>
      <c r="K457" s="234">
        <v>0</v>
      </c>
      <c r="L457" s="234">
        <v>0</v>
      </c>
      <c r="M457" s="236">
        <f>SUM(J457:L457)</f>
        <v>0</v>
      </c>
      <c r="N457" s="223"/>
      <c r="P457" s="415">
        <v>8</v>
      </c>
      <c r="Q457" s="228" t="s">
        <v>35</v>
      </c>
      <c r="R457" s="492"/>
      <c r="S457" s="492"/>
      <c r="T457" s="492"/>
      <c r="U457" s="492"/>
      <c r="V457" s="492"/>
      <c r="W457" s="492"/>
      <c r="X457" s="492"/>
      <c r="Y457" s="164">
        <f>AU377</f>
        <v>0</v>
      </c>
      <c r="Z457" s="234">
        <v>0</v>
      </c>
      <c r="AA457" s="234">
        <v>0</v>
      </c>
      <c r="AB457" s="234">
        <v>0</v>
      </c>
      <c r="AC457" s="295">
        <f t="shared" si="421"/>
        <v>0</v>
      </c>
      <c r="AD457" s="296">
        <f t="shared" si="422"/>
        <v>0</v>
      </c>
      <c r="AE457" s="223"/>
      <c r="AG457" s="415">
        <v>8</v>
      </c>
      <c r="AH457" s="228" t="s">
        <v>35</v>
      </c>
      <c r="AI457" s="492"/>
      <c r="AJ457" s="492"/>
      <c r="AK457" s="492"/>
      <c r="AL457" s="492"/>
      <c r="AM457" s="492"/>
      <c r="AN457" s="492"/>
      <c r="AO457" s="492"/>
      <c r="AP457" s="305">
        <f t="shared" si="423"/>
        <v>0</v>
      </c>
      <c r="AQ457" s="234">
        <v>0</v>
      </c>
      <c r="AR457" s="234">
        <v>0</v>
      </c>
      <c r="AS457" s="234">
        <v>0</v>
      </c>
      <c r="AT457" s="277">
        <f t="shared" si="424"/>
        <v>0</v>
      </c>
      <c r="AU457" s="278">
        <f t="shared" si="425"/>
        <v>0</v>
      </c>
    </row>
    <row r="458" spans="1:134" x14ac:dyDescent="0.35">
      <c r="A458" s="415">
        <v>9</v>
      </c>
      <c r="B458" s="228" t="s">
        <v>50</v>
      </c>
      <c r="C458" s="492"/>
      <c r="D458" s="492"/>
      <c r="E458" s="492"/>
      <c r="F458" s="492"/>
      <c r="G458" s="492"/>
      <c r="H458" s="492"/>
      <c r="I458" s="492"/>
      <c r="J458" s="234">
        <v>0</v>
      </c>
      <c r="K458" s="234">
        <v>0</v>
      </c>
      <c r="L458" s="234">
        <v>0</v>
      </c>
      <c r="M458" s="236">
        <f t="shared" si="407"/>
        <v>0</v>
      </c>
      <c r="N458" s="223"/>
      <c r="P458" s="415">
        <v>9</v>
      </c>
      <c r="Q458" s="228" t="s">
        <v>50</v>
      </c>
      <c r="R458" s="492"/>
      <c r="S458" s="492"/>
      <c r="T458" s="492"/>
      <c r="U458" s="492"/>
      <c r="V458" s="492"/>
      <c r="W458" s="492"/>
      <c r="X458" s="492"/>
      <c r="Y458" s="164">
        <f t="shared" si="420"/>
        <v>0</v>
      </c>
      <c r="Z458" s="234">
        <v>0</v>
      </c>
      <c r="AA458" s="234">
        <v>0</v>
      </c>
      <c r="AB458" s="234">
        <v>0</v>
      </c>
      <c r="AC458" s="295">
        <f t="shared" si="421"/>
        <v>0</v>
      </c>
      <c r="AD458" s="296">
        <f t="shared" si="422"/>
        <v>0</v>
      </c>
      <c r="AE458" s="223"/>
      <c r="AG458" s="415">
        <v>9</v>
      </c>
      <c r="AH458" s="228" t="s">
        <v>50</v>
      </c>
      <c r="AI458" s="492"/>
      <c r="AJ458" s="492"/>
      <c r="AK458" s="492"/>
      <c r="AL458" s="492"/>
      <c r="AM458" s="492"/>
      <c r="AN458" s="492"/>
      <c r="AO458" s="492"/>
      <c r="AP458" s="305">
        <f t="shared" si="423"/>
        <v>0</v>
      </c>
      <c r="AQ458" s="234">
        <v>0</v>
      </c>
      <c r="AR458" s="234">
        <v>0</v>
      </c>
      <c r="AS458" s="234">
        <v>0</v>
      </c>
      <c r="AT458" s="277">
        <f t="shared" si="424"/>
        <v>0</v>
      </c>
      <c r="AU458" s="278">
        <f t="shared" si="425"/>
        <v>0</v>
      </c>
    </row>
    <row r="459" spans="1:134" x14ac:dyDescent="0.35">
      <c r="A459" s="229">
        <v>10</v>
      </c>
      <c r="B459" s="313" t="s">
        <v>205</v>
      </c>
      <c r="C459" s="623"/>
      <c r="D459" s="623"/>
      <c r="E459" s="623"/>
      <c r="F459" s="623"/>
      <c r="G459" s="623"/>
      <c r="H459" s="623"/>
      <c r="I459" s="623"/>
      <c r="J459" s="234">
        <v>0</v>
      </c>
      <c r="K459" s="234">
        <v>0</v>
      </c>
      <c r="L459" s="234">
        <v>0</v>
      </c>
      <c r="M459" s="236">
        <f t="shared" si="407"/>
        <v>0</v>
      </c>
      <c r="N459" s="223"/>
      <c r="P459" s="229">
        <v>10</v>
      </c>
      <c r="Q459" s="313" t="s">
        <v>205</v>
      </c>
      <c r="R459" s="623"/>
      <c r="S459" s="623"/>
      <c r="T459" s="623"/>
      <c r="U459" s="623"/>
      <c r="V459" s="623"/>
      <c r="W459" s="623"/>
      <c r="X459" s="623"/>
      <c r="Y459" s="164">
        <f t="shared" si="420"/>
        <v>0</v>
      </c>
      <c r="Z459" s="234">
        <v>0</v>
      </c>
      <c r="AA459" s="234">
        <v>0</v>
      </c>
      <c r="AB459" s="234">
        <v>0</v>
      </c>
      <c r="AC459" s="295">
        <f t="shared" si="421"/>
        <v>0</v>
      </c>
      <c r="AD459" s="296">
        <f t="shared" si="422"/>
        <v>0</v>
      </c>
      <c r="AE459" s="223"/>
      <c r="AG459" s="229">
        <v>10</v>
      </c>
      <c r="AH459" s="313" t="s">
        <v>205</v>
      </c>
      <c r="AI459" s="623"/>
      <c r="AJ459" s="623"/>
      <c r="AK459" s="623"/>
      <c r="AL459" s="623"/>
      <c r="AM459" s="623"/>
      <c r="AN459" s="623"/>
      <c r="AO459" s="623"/>
      <c r="AP459" s="305">
        <f t="shared" si="423"/>
        <v>0</v>
      </c>
      <c r="AQ459" s="234">
        <v>0</v>
      </c>
      <c r="AR459" s="234">
        <v>0</v>
      </c>
      <c r="AS459" s="234">
        <v>0</v>
      </c>
      <c r="AT459" s="277">
        <f t="shared" si="424"/>
        <v>0</v>
      </c>
      <c r="AU459" s="278">
        <f t="shared" si="425"/>
        <v>0</v>
      </c>
    </row>
    <row r="460" spans="1:134" x14ac:dyDescent="0.35">
      <c r="A460" s="229">
        <v>11</v>
      </c>
      <c r="B460" s="313" t="s">
        <v>205</v>
      </c>
      <c r="C460" s="623"/>
      <c r="D460" s="623"/>
      <c r="E460" s="623"/>
      <c r="F460" s="623"/>
      <c r="G460" s="623"/>
      <c r="H460" s="623"/>
      <c r="I460" s="623"/>
      <c r="J460" s="234">
        <v>0</v>
      </c>
      <c r="K460" s="234">
        <v>0</v>
      </c>
      <c r="L460" s="234">
        <v>0</v>
      </c>
      <c r="M460" s="236">
        <f>SUM(J460:L460)</f>
        <v>0</v>
      </c>
      <c r="N460" s="223"/>
      <c r="P460" s="229">
        <v>11</v>
      </c>
      <c r="Q460" s="313" t="s">
        <v>205</v>
      </c>
      <c r="R460" s="623"/>
      <c r="S460" s="623"/>
      <c r="T460" s="623"/>
      <c r="U460" s="623"/>
      <c r="V460" s="623"/>
      <c r="W460" s="623"/>
      <c r="X460" s="623"/>
      <c r="Y460" s="164">
        <f t="shared" si="420"/>
        <v>0</v>
      </c>
      <c r="Z460" s="234">
        <v>0</v>
      </c>
      <c r="AA460" s="234">
        <v>0</v>
      </c>
      <c r="AB460" s="234">
        <v>0</v>
      </c>
      <c r="AC460" s="295">
        <f>SUM(Z460:AB460)</f>
        <v>0</v>
      </c>
      <c r="AD460" s="296">
        <f t="shared" si="422"/>
        <v>0</v>
      </c>
      <c r="AE460" s="223"/>
      <c r="AG460" s="229">
        <v>11</v>
      </c>
      <c r="AH460" s="313" t="s">
        <v>205</v>
      </c>
      <c r="AI460" s="623"/>
      <c r="AJ460" s="623"/>
      <c r="AK460" s="623"/>
      <c r="AL460" s="623"/>
      <c r="AM460" s="623"/>
      <c r="AN460" s="623"/>
      <c r="AO460" s="623"/>
      <c r="AP460" s="305">
        <f t="shared" si="423"/>
        <v>0</v>
      </c>
      <c r="AQ460" s="234">
        <v>0</v>
      </c>
      <c r="AR460" s="234">
        <v>0</v>
      </c>
      <c r="AS460" s="234">
        <v>0</v>
      </c>
      <c r="AT460" s="277">
        <f>SUM(AQ460:AS460)</f>
        <v>0</v>
      </c>
      <c r="AU460" s="278">
        <f t="shared" si="425"/>
        <v>0</v>
      </c>
    </row>
    <row r="461" spans="1:134" ht="16" thickBot="1" x14ac:dyDescent="0.4">
      <c r="A461" s="578" t="s">
        <v>36</v>
      </c>
      <c r="B461" s="579"/>
      <c r="C461" s="579"/>
      <c r="D461" s="579"/>
      <c r="E461" s="579"/>
      <c r="F461" s="579"/>
      <c r="G461" s="579"/>
      <c r="H461" s="579"/>
      <c r="I461" s="579"/>
      <c r="J461" s="250">
        <f>SUM(J450:J460)</f>
        <v>0</v>
      </c>
      <c r="K461" s="250">
        <f t="shared" ref="K461:L461" si="426">SUM(K450:K460)</f>
        <v>0</v>
      </c>
      <c r="L461" s="250">
        <f t="shared" si="426"/>
        <v>0</v>
      </c>
      <c r="M461" s="237">
        <f>SUM(J461:L461)</f>
        <v>0</v>
      </c>
      <c r="N461" s="223"/>
      <c r="P461" s="578" t="s">
        <v>36</v>
      </c>
      <c r="Q461" s="579"/>
      <c r="R461" s="579"/>
      <c r="S461" s="579"/>
      <c r="T461" s="579"/>
      <c r="U461" s="579"/>
      <c r="V461" s="579"/>
      <c r="W461" s="579"/>
      <c r="X461" s="579"/>
      <c r="Y461" s="200">
        <f t="shared" si="420"/>
        <v>0</v>
      </c>
      <c r="Z461" s="293">
        <f>SUM(Z450:Z460)</f>
        <v>0</v>
      </c>
      <c r="AA461" s="293">
        <f t="shared" ref="AA461" si="427">SUM(AA450:AA460)</f>
        <v>0</v>
      </c>
      <c r="AB461" s="293">
        <f>SUM(AB450:AB460)</f>
        <v>0</v>
      </c>
      <c r="AC461" s="293">
        <f t="shared" ref="AC461:AD461" si="428">SUM(AC450:AC460)</f>
        <v>0</v>
      </c>
      <c r="AD461" s="294">
        <f t="shared" si="428"/>
        <v>0</v>
      </c>
      <c r="AE461" s="223"/>
      <c r="AG461" s="578" t="s">
        <v>36</v>
      </c>
      <c r="AH461" s="579"/>
      <c r="AI461" s="579"/>
      <c r="AJ461" s="579"/>
      <c r="AK461" s="579"/>
      <c r="AL461" s="579"/>
      <c r="AM461" s="579"/>
      <c r="AN461" s="579"/>
      <c r="AO461" s="579"/>
      <c r="AP461" s="306">
        <f t="shared" si="423"/>
        <v>0</v>
      </c>
      <c r="AQ461" s="275">
        <f>SUM(AQ450:AQ460)</f>
        <v>0</v>
      </c>
      <c r="AR461" s="275">
        <f t="shared" ref="AR461:AU461" si="429">SUM(AR450:AR460)</f>
        <v>0</v>
      </c>
      <c r="AS461" s="275">
        <f t="shared" si="429"/>
        <v>0</v>
      </c>
      <c r="AT461" s="275">
        <f t="shared" si="429"/>
        <v>0</v>
      </c>
      <c r="AU461" s="276">
        <f t="shared" si="429"/>
        <v>0</v>
      </c>
    </row>
    <row r="462" spans="1:134" s="358" customFormat="1" ht="3.75" customHeight="1" x14ac:dyDescent="0.35">
      <c r="B462" s="281"/>
      <c r="C462" s="284"/>
      <c r="D462" s="284"/>
      <c r="E462" s="284"/>
      <c r="F462" s="284"/>
      <c r="G462" s="284"/>
      <c r="H462" s="284"/>
      <c r="I462" s="284"/>
      <c r="J462" s="283"/>
      <c r="K462" s="283"/>
      <c r="L462" s="283"/>
      <c r="M462" s="246"/>
      <c r="N462" s="223"/>
      <c r="Q462" s="281"/>
      <c r="R462" s="284"/>
      <c r="S462" s="284"/>
      <c r="T462" s="284"/>
      <c r="U462" s="284"/>
      <c r="V462" s="284"/>
      <c r="W462" s="284"/>
      <c r="X462" s="284"/>
      <c r="Y462" s="304"/>
      <c r="Z462" s="283"/>
      <c r="AA462" s="283"/>
      <c r="AB462" s="283"/>
      <c r="AC462" s="246"/>
      <c r="AD462" s="246"/>
      <c r="AE462" s="223"/>
      <c r="AH462" s="281"/>
      <c r="AI462" s="284"/>
      <c r="AJ462" s="284"/>
      <c r="AK462" s="284"/>
      <c r="AL462" s="284"/>
      <c r="AM462" s="284"/>
      <c r="AN462" s="284"/>
      <c r="AO462" s="284"/>
      <c r="AP462" s="304"/>
      <c r="AQ462" s="283"/>
      <c r="AR462" s="283"/>
      <c r="AS462" s="283"/>
      <c r="AT462" s="246"/>
      <c r="AU462" s="246"/>
      <c r="AW462" s="357"/>
      <c r="AX462" s="357"/>
      <c r="AY462" s="357"/>
      <c r="AZ462" s="357"/>
      <c r="BA462" s="357"/>
      <c r="BB462" s="357"/>
      <c r="BC462" s="357"/>
      <c r="BD462" s="357"/>
      <c r="BE462" s="357"/>
      <c r="BF462" s="357"/>
      <c r="BG462" s="357"/>
      <c r="BH462" s="357"/>
      <c r="BI462" s="357"/>
      <c r="BJ462" s="357"/>
      <c r="BK462" s="357"/>
      <c r="BL462" s="357"/>
      <c r="BM462" s="357"/>
      <c r="BN462" s="357"/>
      <c r="BO462" s="357"/>
      <c r="BP462" s="357"/>
      <c r="BQ462" s="357"/>
      <c r="BR462" s="357"/>
      <c r="BS462" s="357"/>
      <c r="BT462" s="357"/>
      <c r="BU462" s="357"/>
      <c r="BV462" s="357"/>
      <c r="BW462" s="357"/>
      <c r="BX462" s="357"/>
      <c r="BY462" s="357"/>
      <c r="BZ462" s="357"/>
      <c r="CA462" s="357"/>
      <c r="CB462" s="357"/>
      <c r="CC462" s="357"/>
      <c r="CD462" s="357"/>
      <c r="CE462" s="357"/>
      <c r="CF462" s="357"/>
      <c r="CG462" s="357"/>
      <c r="CH462" s="357"/>
      <c r="CI462" s="357"/>
      <c r="CJ462" s="357"/>
      <c r="CK462" s="357"/>
      <c r="CL462" s="357"/>
      <c r="CM462" s="357"/>
      <c r="CN462" s="357"/>
      <c r="CO462" s="357"/>
      <c r="CP462" s="357"/>
      <c r="CQ462" s="357"/>
      <c r="CR462" s="357"/>
      <c r="CS462" s="357"/>
      <c r="CT462" s="357"/>
      <c r="CU462" s="357"/>
      <c r="CV462" s="357"/>
      <c r="CW462" s="357"/>
      <c r="CX462" s="357"/>
      <c r="CY462" s="357"/>
      <c r="CZ462" s="357"/>
      <c r="DA462" s="357"/>
      <c r="DB462" s="357"/>
      <c r="DC462" s="357"/>
      <c r="DD462" s="357"/>
      <c r="DE462" s="357"/>
      <c r="DF462" s="357"/>
      <c r="DG462" s="357"/>
      <c r="DH462" s="357"/>
      <c r="DI462" s="357"/>
      <c r="DJ462" s="357"/>
      <c r="DK462" s="357"/>
      <c r="DL462" s="357"/>
      <c r="DM462" s="357"/>
      <c r="DN462" s="357"/>
      <c r="DO462" s="357"/>
      <c r="DP462" s="357"/>
      <c r="DQ462" s="357"/>
      <c r="DR462" s="357"/>
      <c r="DS462" s="357"/>
      <c r="DT462" s="357"/>
      <c r="DU462" s="357"/>
      <c r="DV462" s="357"/>
      <c r="DW462" s="357"/>
      <c r="DX462" s="357"/>
      <c r="DY462" s="357"/>
      <c r="DZ462" s="357"/>
      <c r="EA462" s="357"/>
      <c r="EB462" s="357"/>
      <c r="EC462" s="357"/>
      <c r="ED462" s="357"/>
    </row>
    <row r="463" spans="1:134" ht="3.75" customHeight="1" thickBot="1" x14ac:dyDescent="0.4">
      <c r="A463" s="242"/>
      <c r="B463" s="242"/>
      <c r="C463" s="242"/>
      <c r="D463" s="242"/>
      <c r="E463" s="242"/>
      <c r="F463" s="242"/>
      <c r="G463" s="242"/>
      <c r="H463" s="242"/>
      <c r="I463" s="413"/>
      <c r="J463" s="246"/>
      <c r="K463" s="246"/>
      <c r="L463" s="246"/>
      <c r="M463" s="246"/>
      <c r="N463" s="223"/>
      <c r="P463" s="242"/>
      <c r="Q463" s="242"/>
      <c r="R463" s="242"/>
      <c r="S463" s="242"/>
      <c r="T463" s="242"/>
      <c r="U463" s="242"/>
      <c r="V463" s="242"/>
      <c r="W463" s="242"/>
      <c r="X463" s="413"/>
      <c r="Y463" s="246"/>
      <c r="Z463" s="246"/>
      <c r="AA463" s="246"/>
      <c r="AB463" s="246"/>
      <c r="AC463" s="246"/>
      <c r="AD463" s="246"/>
      <c r="AE463" s="223"/>
      <c r="AG463" s="242"/>
      <c r="AH463" s="242"/>
      <c r="AI463" s="242"/>
      <c r="AJ463" s="242"/>
      <c r="AK463" s="242"/>
      <c r="AL463" s="242"/>
      <c r="AM463" s="242"/>
      <c r="AN463" s="242"/>
      <c r="AO463" s="413"/>
      <c r="AP463" s="246"/>
      <c r="AQ463" s="246"/>
      <c r="AR463" s="246"/>
      <c r="AS463" s="246"/>
      <c r="AT463" s="246"/>
      <c r="AU463" s="246"/>
    </row>
    <row r="464" spans="1:134" x14ac:dyDescent="0.35">
      <c r="A464" s="544" t="s">
        <v>189</v>
      </c>
      <c r="B464" s="545"/>
      <c r="C464" s="545"/>
      <c r="D464" s="545"/>
      <c r="E464" s="545"/>
      <c r="F464" s="545"/>
      <c r="G464" s="545"/>
      <c r="H464" s="545"/>
      <c r="I464" s="545"/>
      <c r="J464" s="244">
        <f>SUM(J461, J447, J441, H434)</f>
        <v>0</v>
      </c>
      <c r="K464" s="244">
        <f>SUM(K461, K447, K441, K434)</f>
        <v>0</v>
      </c>
      <c r="L464" s="244">
        <f>SUM(L461, L447, L441, L434)</f>
        <v>0</v>
      </c>
      <c r="M464" s="245">
        <f>SUM(J464:L464)</f>
        <v>0</v>
      </c>
      <c r="N464" s="223"/>
      <c r="P464" s="544" t="s">
        <v>182</v>
      </c>
      <c r="Q464" s="545"/>
      <c r="R464" s="545"/>
      <c r="S464" s="545"/>
      <c r="T464" s="545"/>
      <c r="U464" s="545"/>
      <c r="V464" s="545"/>
      <c r="W464" s="545"/>
      <c r="X464" s="545"/>
      <c r="Y464" s="199">
        <f t="shared" ref="Y464:Y465" si="430">AU384</f>
        <v>0</v>
      </c>
      <c r="Z464" s="300">
        <f>SUM(Z461, Z447, Z441, X434)</f>
        <v>0</v>
      </c>
      <c r="AA464" s="300">
        <f>SUM(AA461, AA447, AA441, AA434)</f>
        <v>0</v>
      </c>
      <c r="AB464" s="300">
        <f>SUM(AB461, AB447, AB441, AB434, )</f>
        <v>0</v>
      </c>
      <c r="AC464" s="300">
        <f t="shared" ref="AC464" si="431">SUM(Z464:AB464)</f>
        <v>0</v>
      </c>
      <c r="AD464" s="301">
        <f>M464-AC464</f>
        <v>0</v>
      </c>
      <c r="AE464" s="246"/>
      <c r="AG464" s="544" t="s">
        <v>182</v>
      </c>
      <c r="AH464" s="545"/>
      <c r="AI464" s="545"/>
      <c r="AJ464" s="545"/>
      <c r="AK464" s="545"/>
      <c r="AL464" s="545"/>
      <c r="AM464" s="545"/>
      <c r="AN464" s="545"/>
      <c r="AO464" s="545"/>
      <c r="AP464" s="205">
        <f t="shared" ref="AP464:AP465" si="432">AU384</f>
        <v>0</v>
      </c>
      <c r="AQ464" s="286">
        <f>SUM(AQ461, AQ447, AQ441, AO434)</f>
        <v>0</v>
      </c>
      <c r="AR464" s="286">
        <f>SUM( AR461, AR447, AR441, AR434)</f>
        <v>0</v>
      </c>
      <c r="AS464" s="286">
        <f>SUM( AS461, AS447, AS441, AS434, )</f>
        <v>0</v>
      </c>
      <c r="AT464" s="286">
        <f t="shared" ref="AT464" si="433">SUM(AQ464:AS464)</f>
        <v>0</v>
      </c>
      <c r="AU464" s="287">
        <f>IF($S$473&lt;&gt;0, AC464+AP464-AT464, M464+AP464-AT464)</f>
        <v>0</v>
      </c>
      <c r="AV464" s="246"/>
    </row>
    <row r="465" spans="1:134" ht="16" thickBot="1" x14ac:dyDescent="0.4">
      <c r="A465" s="540" t="s">
        <v>183</v>
      </c>
      <c r="B465" s="541"/>
      <c r="C465" s="541"/>
      <c r="D465" s="541"/>
      <c r="E465" s="541"/>
      <c r="F465" s="541"/>
      <c r="G465" s="541"/>
      <c r="H465" s="541"/>
      <c r="I465" s="541"/>
      <c r="J465" s="593">
        <f>SUM(K461, L461, K447, L447, K441, L441, K434, L434)</f>
        <v>0</v>
      </c>
      <c r="K465" s="593"/>
      <c r="L465" s="593"/>
      <c r="M465" s="594"/>
      <c r="N465" s="223"/>
      <c r="P465" s="540" t="s">
        <v>183</v>
      </c>
      <c r="Q465" s="541"/>
      <c r="R465" s="541"/>
      <c r="S465" s="541"/>
      <c r="T465" s="541"/>
      <c r="U465" s="541"/>
      <c r="V465" s="541"/>
      <c r="W465" s="541"/>
      <c r="X465" s="541"/>
      <c r="Y465" s="200">
        <f t="shared" si="430"/>
        <v>0</v>
      </c>
      <c r="Z465" s="588">
        <f>SUM(AA461, AB461, AA447, AB447, AA441, AB441, AA434, AB434)</f>
        <v>0</v>
      </c>
      <c r="AA465" s="588"/>
      <c r="AB465" s="588"/>
      <c r="AC465" s="588"/>
      <c r="AD465" s="330">
        <f>M465-Z465</f>
        <v>0</v>
      </c>
      <c r="AE465" s="223"/>
      <c r="AG465" s="540" t="s">
        <v>183</v>
      </c>
      <c r="AH465" s="541"/>
      <c r="AI465" s="541"/>
      <c r="AJ465" s="541"/>
      <c r="AK465" s="541"/>
      <c r="AL465" s="541"/>
      <c r="AM465" s="541"/>
      <c r="AN465" s="541"/>
      <c r="AO465" s="541"/>
      <c r="AP465" s="306">
        <f t="shared" si="432"/>
        <v>0</v>
      </c>
      <c r="AQ465" s="539">
        <f>SUM( AR461, AS461, AR447, AS447, AR441, AS441, AR434, AS434)</f>
        <v>0</v>
      </c>
      <c r="AR465" s="539"/>
      <c r="AS465" s="539"/>
      <c r="AT465" s="539"/>
      <c r="AU465" s="276">
        <f>IF($S$473&lt;&gt;0, AC465+AP465-AQ465, M465+AP465-AQ465)</f>
        <v>0</v>
      </c>
    </row>
    <row r="466" spans="1:134" s="224" customFormat="1" ht="16" thickBot="1" x14ac:dyDescent="0.4">
      <c r="A466" s="358"/>
      <c r="B466" s="413"/>
      <c r="C466" s="413"/>
      <c r="D466" s="413"/>
      <c r="E466" s="413"/>
      <c r="F466" s="413"/>
      <c r="G466" s="413"/>
      <c r="H466" s="413"/>
      <c r="I466" s="413"/>
      <c r="J466" s="258"/>
      <c r="K466" s="258"/>
      <c r="L466" s="258"/>
      <c r="M466" s="358"/>
      <c r="N466" s="223"/>
      <c r="O466" s="357"/>
      <c r="P466" s="358"/>
      <c r="Q466" s="413"/>
      <c r="R466" s="413"/>
      <c r="S466" s="413"/>
      <c r="T466" s="413"/>
      <c r="U466" s="413"/>
      <c r="V466" s="413"/>
      <c r="W466" s="413"/>
      <c r="X466" s="413"/>
      <c r="Y466" s="258"/>
      <c r="Z466" s="258"/>
      <c r="AA466" s="258"/>
      <c r="AB466" s="358"/>
      <c r="AC466" s="358"/>
      <c r="AD466" s="358"/>
      <c r="AE466" s="223"/>
      <c r="AF466" s="357"/>
      <c r="AG466" s="358"/>
      <c r="AH466" s="413"/>
      <c r="AI466" s="413"/>
      <c r="AJ466" s="413"/>
      <c r="AK466" s="413"/>
      <c r="AL466" s="413"/>
      <c r="AM466" s="413"/>
      <c r="AN466" s="413"/>
      <c r="AO466" s="413"/>
      <c r="AP466" s="258"/>
      <c r="AQ466" s="258"/>
      <c r="AR466" s="258"/>
      <c r="AS466" s="358"/>
      <c r="AT466" s="358"/>
      <c r="AU466" s="358"/>
      <c r="AV466" s="357"/>
      <c r="AW466" s="357"/>
      <c r="AX466" s="357"/>
      <c r="AY466" s="357"/>
      <c r="AZ466" s="357"/>
      <c r="BA466" s="357"/>
      <c r="BB466" s="357"/>
      <c r="BC466" s="357"/>
      <c r="BD466" s="357"/>
      <c r="BE466" s="357"/>
      <c r="BF466" s="357"/>
      <c r="BG466" s="357"/>
      <c r="BH466" s="357"/>
      <c r="BI466" s="357"/>
      <c r="BJ466" s="357"/>
      <c r="BK466" s="357"/>
      <c r="BL466" s="357"/>
      <c r="BM466" s="357"/>
      <c r="BN466" s="357"/>
      <c r="BO466" s="357"/>
      <c r="BP466" s="357"/>
      <c r="BQ466" s="357"/>
      <c r="BR466" s="357"/>
      <c r="BS466" s="357"/>
      <c r="BT466" s="357"/>
      <c r="BU466" s="357"/>
      <c r="BV466" s="357"/>
      <c r="BW466" s="357"/>
      <c r="BX466" s="357"/>
      <c r="BY466" s="357"/>
      <c r="BZ466" s="357"/>
      <c r="CA466" s="357"/>
      <c r="CB466" s="357"/>
      <c r="CC466" s="357"/>
      <c r="CD466" s="357"/>
      <c r="CE466" s="357"/>
      <c r="CF466" s="357"/>
      <c r="CG466" s="357"/>
      <c r="CH466" s="357"/>
      <c r="CI466" s="357"/>
      <c r="CJ466" s="357"/>
      <c r="CK466" s="357"/>
      <c r="CL466" s="357"/>
      <c r="CM466" s="357"/>
      <c r="CN466" s="357"/>
      <c r="CO466" s="357"/>
      <c r="CP466" s="357"/>
      <c r="CQ466" s="357"/>
      <c r="CR466" s="357"/>
      <c r="CS466" s="357"/>
      <c r="CT466" s="357"/>
      <c r="CU466" s="357"/>
      <c r="CV466" s="357"/>
      <c r="CW466" s="357"/>
      <c r="CX466" s="357"/>
      <c r="CY466" s="357"/>
      <c r="CZ466" s="357"/>
      <c r="DA466" s="357"/>
      <c r="DB466" s="357"/>
      <c r="DC466" s="357"/>
      <c r="DD466" s="357"/>
      <c r="DE466" s="357"/>
      <c r="DF466" s="357"/>
      <c r="DG466" s="357"/>
      <c r="DH466" s="357"/>
      <c r="DI466" s="357"/>
      <c r="DJ466" s="357"/>
      <c r="DK466" s="357"/>
      <c r="DL466" s="357"/>
      <c r="DM466" s="357"/>
      <c r="DN466" s="357"/>
      <c r="DO466" s="357"/>
      <c r="DP466" s="357"/>
      <c r="DQ466" s="357"/>
      <c r="DR466" s="357"/>
      <c r="DS466" s="357"/>
      <c r="DT466" s="357"/>
      <c r="DU466" s="357"/>
      <c r="DV466" s="357"/>
      <c r="DW466" s="357"/>
      <c r="DX466" s="357"/>
      <c r="DY466" s="357"/>
      <c r="DZ466" s="357"/>
      <c r="EA466" s="357"/>
      <c r="EB466" s="357"/>
      <c r="EC466" s="357"/>
      <c r="ED466" s="357"/>
    </row>
    <row r="467" spans="1:134" s="242" customFormat="1" x14ac:dyDescent="0.35">
      <c r="A467" s="502" t="s">
        <v>100</v>
      </c>
      <c r="B467" s="503"/>
      <c r="C467" s="503"/>
      <c r="D467" s="503"/>
      <c r="E467" s="503"/>
      <c r="F467" s="503"/>
      <c r="G467" s="503"/>
      <c r="H467" s="503"/>
      <c r="I467" s="503"/>
      <c r="J467" s="425" t="s">
        <v>17</v>
      </c>
      <c r="K467" s="542" t="s">
        <v>4</v>
      </c>
      <c r="L467" s="542"/>
      <c r="M467" s="418" t="s">
        <v>49</v>
      </c>
      <c r="N467" s="261"/>
      <c r="P467" s="502" t="s">
        <v>100</v>
      </c>
      <c r="Q467" s="503"/>
      <c r="R467" s="503"/>
      <c r="S467" s="503"/>
      <c r="T467" s="503"/>
      <c r="U467" s="503"/>
      <c r="V467" s="503"/>
      <c r="W467" s="503"/>
      <c r="X467" s="503"/>
      <c r="Y467" s="414" t="s">
        <v>266</v>
      </c>
      <c r="Z467" s="425" t="s">
        <v>77</v>
      </c>
      <c r="AA467" s="542" t="s">
        <v>4</v>
      </c>
      <c r="AB467" s="542"/>
      <c r="AC467" s="414" t="s">
        <v>18</v>
      </c>
      <c r="AD467" s="268" t="s">
        <v>114</v>
      </c>
      <c r="AE467" s="261"/>
      <c r="AG467" s="502" t="s">
        <v>100</v>
      </c>
      <c r="AH467" s="503"/>
      <c r="AI467" s="503"/>
      <c r="AJ467" s="503"/>
      <c r="AK467" s="503"/>
      <c r="AL467" s="503"/>
      <c r="AM467" s="503"/>
      <c r="AN467" s="503"/>
      <c r="AO467" s="503"/>
      <c r="AP467" s="414" t="s">
        <v>266</v>
      </c>
      <c r="AQ467" s="425" t="s">
        <v>212</v>
      </c>
      <c r="AR467" s="542" t="s">
        <v>4</v>
      </c>
      <c r="AS467" s="542"/>
      <c r="AT467" s="414" t="s">
        <v>214</v>
      </c>
      <c r="AU467" s="268" t="s">
        <v>269</v>
      </c>
      <c r="AW467" s="357"/>
      <c r="AX467" s="357"/>
      <c r="AY467" s="357"/>
      <c r="AZ467" s="357"/>
      <c r="BA467" s="357"/>
      <c r="BB467" s="357"/>
      <c r="BC467" s="357"/>
      <c r="BD467" s="357"/>
      <c r="BE467" s="357"/>
      <c r="BF467" s="357"/>
      <c r="BG467" s="357"/>
      <c r="BH467" s="357"/>
      <c r="BI467" s="357"/>
      <c r="BJ467" s="357"/>
      <c r="BK467" s="357"/>
      <c r="BL467" s="357"/>
      <c r="BM467" s="357"/>
      <c r="BN467" s="357"/>
      <c r="BO467" s="357"/>
      <c r="BP467" s="357"/>
      <c r="BQ467" s="357"/>
      <c r="BR467" s="357"/>
      <c r="BS467" s="357"/>
      <c r="BT467" s="357"/>
      <c r="BU467" s="357"/>
      <c r="BV467" s="357"/>
      <c r="BW467" s="357"/>
      <c r="BX467" s="357"/>
      <c r="BY467" s="357"/>
      <c r="BZ467" s="357"/>
      <c r="CA467" s="357"/>
      <c r="CB467" s="357"/>
      <c r="CC467" s="357"/>
      <c r="CD467" s="357"/>
      <c r="CE467" s="357"/>
      <c r="CF467" s="357"/>
      <c r="CG467" s="357"/>
      <c r="CH467" s="357"/>
      <c r="CI467" s="357"/>
      <c r="CJ467" s="357"/>
      <c r="CK467" s="357"/>
      <c r="CL467" s="357"/>
      <c r="CM467" s="357"/>
      <c r="CN467" s="357"/>
      <c r="CO467" s="357"/>
      <c r="CP467" s="357"/>
      <c r="CQ467" s="357"/>
      <c r="CR467" s="357"/>
      <c r="CS467" s="357"/>
      <c r="CT467" s="357"/>
      <c r="CU467" s="357"/>
      <c r="CV467" s="357"/>
      <c r="CW467" s="357"/>
      <c r="CX467" s="357"/>
      <c r="CY467" s="357"/>
      <c r="CZ467" s="357"/>
      <c r="DA467" s="357"/>
      <c r="DB467" s="357"/>
      <c r="DC467" s="357"/>
      <c r="DD467" s="357"/>
      <c r="DE467" s="357"/>
      <c r="DF467" s="357"/>
      <c r="DG467" s="357"/>
      <c r="DH467" s="357"/>
      <c r="DI467" s="357"/>
      <c r="DJ467" s="357"/>
      <c r="DK467" s="357"/>
      <c r="DL467" s="357"/>
      <c r="DM467" s="357"/>
      <c r="DN467" s="357"/>
      <c r="DO467" s="357"/>
      <c r="DP467" s="357"/>
      <c r="DQ467" s="357"/>
      <c r="DR467" s="357"/>
      <c r="DS467" s="357"/>
      <c r="DT467" s="357"/>
      <c r="DU467" s="357"/>
      <c r="DV467" s="357"/>
      <c r="DW467" s="357"/>
      <c r="DX467" s="357"/>
      <c r="DY467" s="357"/>
      <c r="DZ467" s="357"/>
      <c r="EA467" s="357"/>
      <c r="EB467" s="357"/>
      <c r="EC467" s="357"/>
      <c r="ED467" s="357"/>
    </row>
    <row r="468" spans="1:134" ht="16" thickBot="1" x14ac:dyDescent="0.4">
      <c r="A468" s="540" t="s">
        <v>37</v>
      </c>
      <c r="B468" s="541"/>
      <c r="C468" s="541"/>
      <c r="D468" s="541"/>
      <c r="E468" s="541"/>
      <c r="F468" s="541"/>
      <c r="G468" s="541"/>
      <c r="H468" s="541"/>
      <c r="I468" s="541"/>
      <c r="J468" s="243">
        <f>(SUM(J461, J447, J441, H434))*'Cumulative Budget'!$G$36</f>
        <v>0</v>
      </c>
      <c r="K468" s="593">
        <f>(SUM(K461, L461, K447, L447, K441, L441, K434, L434))*'Cumulative Budget'!$G$36</f>
        <v>0</v>
      </c>
      <c r="L468" s="593"/>
      <c r="M468" s="237">
        <f t="shared" ref="M468" si="434">SUM(J468:L468)</f>
        <v>0</v>
      </c>
      <c r="N468" s="223"/>
      <c r="P468" s="540" t="s">
        <v>37</v>
      </c>
      <c r="Q468" s="541"/>
      <c r="R468" s="541"/>
      <c r="S468" s="541"/>
      <c r="T468" s="541"/>
      <c r="U468" s="541"/>
      <c r="V468" s="541"/>
      <c r="W468" s="541"/>
      <c r="X468" s="541"/>
      <c r="Y468" s="200">
        <f t="shared" ref="Y468" si="435">AU388</f>
        <v>0</v>
      </c>
      <c r="Z468" s="302">
        <f>(SUM(Z461, Z447, Z441, X434))*'Cumulative Budget'!$G$36</f>
        <v>0</v>
      </c>
      <c r="AA468" s="588">
        <f>(SUM(AA461, AB461, AA447, AB447, AA441, AB441, AA434, AB434))*'Cumulative Budget'!$G$36</f>
        <v>0</v>
      </c>
      <c r="AB468" s="588"/>
      <c r="AC468" s="293">
        <f t="shared" ref="AC468" si="436">SUM(Z468:AB468)</f>
        <v>0</v>
      </c>
      <c r="AD468" s="294">
        <f t="shared" ref="AD468" si="437">M468-AC468</f>
        <v>0</v>
      </c>
      <c r="AE468" s="223"/>
      <c r="AG468" s="540" t="s">
        <v>37</v>
      </c>
      <c r="AH468" s="541"/>
      <c r="AI468" s="541"/>
      <c r="AJ468" s="541"/>
      <c r="AK468" s="541"/>
      <c r="AL468" s="541"/>
      <c r="AM468" s="541"/>
      <c r="AN468" s="541"/>
      <c r="AO468" s="541"/>
      <c r="AP468" s="306">
        <f t="shared" ref="AP468:AP470" si="438">AU388</f>
        <v>0</v>
      </c>
      <c r="AQ468" s="443">
        <v>0</v>
      </c>
      <c r="AR468" s="563">
        <v>0</v>
      </c>
      <c r="AS468" s="563"/>
      <c r="AT468" s="275">
        <f>SUM(AQ468:AS468)</f>
        <v>0</v>
      </c>
      <c r="AU468" s="276">
        <f>IF($S$473&lt;&gt;0, AC468+AP468-AT468, M468+AP468-AT468)</f>
        <v>0</v>
      </c>
    </row>
    <row r="469" spans="1:134" s="358" customFormat="1" ht="16" thickBot="1" x14ac:dyDescent="0.4">
      <c r="A469" s="359" t="s">
        <v>99</v>
      </c>
      <c r="B469" s="359"/>
      <c r="J469" s="233"/>
      <c r="K469" s="233"/>
      <c r="L469" s="233"/>
      <c r="M469" s="233"/>
      <c r="N469" s="223"/>
      <c r="O469" s="357"/>
      <c r="P469" s="359" t="s">
        <v>99</v>
      </c>
      <c r="Q469" s="359"/>
      <c r="Z469" s="233"/>
      <c r="AA469" s="233"/>
      <c r="AB469" s="233"/>
      <c r="AC469" s="233"/>
      <c r="AD469" s="233"/>
      <c r="AE469" s="223"/>
      <c r="AG469" s="359" t="s">
        <v>99</v>
      </c>
      <c r="AH469" s="359"/>
      <c r="AQ469" s="233"/>
      <c r="AR469" s="233"/>
      <c r="AS469" s="233"/>
      <c r="AT469" s="233"/>
      <c r="AU469" s="233"/>
      <c r="AV469" s="357"/>
      <c r="AW469" s="357"/>
      <c r="AX469" s="357"/>
      <c r="AY469" s="357"/>
      <c r="AZ469" s="357"/>
      <c r="BA469" s="357"/>
      <c r="BB469" s="357"/>
      <c r="BC469" s="357"/>
      <c r="BD469" s="357"/>
      <c r="BE469" s="357"/>
      <c r="BF469" s="357"/>
      <c r="BG469" s="357"/>
      <c r="BH469" s="357"/>
      <c r="BI469" s="357"/>
      <c r="BJ469" s="357"/>
      <c r="BK469" s="357"/>
      <c r="BL469" s="357"/>
      <c r="BM469" s="357"/>
      <c r="BN469" s="357"/>
      <c r="BO469" s="357"/>
      <c r="BP469" s="357"/>
      <c r="BQ469" s="357"/>
      <c r="BR469" s="357"/>
      <c r="BS469" s="357"/>
      <c r="BT469" s="357"/>
      <c r="BU469" s="357"/>
      <c r="BV469" s="357"/>
      <c r="BW469" s="357"/>
      <c r="BX469" s="357"/>
      <c r="BY469" s="357"/>
      <c r="BZ469" s="357"/>
      <c r="CA469" s="357"/>
      <c r="CB469" s="357"/>
      <c r="CC469" s="357"/>
      <c r="CD469" s="357"/>
      <c r="CE469" s="357"/>
      <c r="CF469" s="357"/>
      <c r="CG469" s="357"/>
      <c r="CH469" s="357"/>
      <c r="CI469" s="357"/>
      <c r="CJ469" s="357"/>
      <c r="CK469" s="357"/>
      <c r="CL469" s="357"/>
      <c r="CM469" s="357"/>
      <c r="CN469" s="357"/>
      <c r="CO469" s="357"/>
      <c r="CP469" s="357"/>
      <c r="CQ469" s="357"/>
      <c r="CR469" s="357"/>
      <c r="CS469" s="357"/>
      <c r="CT469" s="357"/>
      <c r="CU469" s="357"/>
      <c r="CV469" s="357"/>
      <c r="CW469" s="357"/>
      <c r="CX469" s="357"/>
      <c r="CY469" s="357"/>
      <c r="CZ469" s="357"/>
      <c r="DA469" s="357"/>
      <c r="DB469" s="357"/>
      <c r="DC469" s="357"/>
      <c r="DD469" s="357"/>
      <c r="DE469" s="357"/>
      <c r="DF469" s="357"/>
      <c r="DG469" s="357"/>
      <c r="DH469" s="357"/>
      <c r="DI469" s="357"/>
      <c r="DJ469" s="357"/>
      <c r="DK469" s="357"/>
      <c r="DL469" s="357"/>
      <c r="DM469" s="357"/>
      <c r="DN469" s="357"/>
      <c r="DO469" s="357"/>
      <c r="DP469" s="357"/>
      <c r="DQ469" s="357"/>
      <c r="DR469" s="357"/>
      <c r="DS469" s="357"/>
      <c r="DT469" s="357"/>
      <c r="DU469" s="357"/>
      <c r="DV469" s="357"/>
      <c r="DW469" s="357"/>
      <c r="DX469" s="357"/>
      <c r="DY469" s="357"/>
      <c r="DZ469" s="357"/>
      <c r="EA469" s="357"/>
      <c r="EB469" s="357"/>
      <c r="EC469" s="357"/>
      <c r="ED469" s="357"/>
    </row>
    <row r="470" spans="1:134" s="331" customFormat="1" ht="16" thickBot="1" x14ac:dyDescent="0.4">
      <c r="A470" s="621" t="s">
        <v>101</v>
      </c>
      <c r="B470" s="622"/>
      <c r="C470" s="622"/>
      <c r="D470" s="622"/>
      <c r="E470" s="622"/>
      <c r="F470" s="622"/>
      <c r="G470" s="622"/>
      <c r="H470" s="622"/>
      <c r="I470" s="622"/>
      <c r="J470" s="239">
        <f xml:space="preserve"> SUM(J468, J461, J447, J441, H434)</f>
        <v>0</v>
      </c>
      <c r="K470" s="211">
        <f xml:space="preserve"> SUM(K468, K461, K447, K441, K434)</f>
        <v>0</v>
      </c>
      <c r="L470" s="239">
        <f xml:space="preserve"> SUM(L461, L447, L441, L434)</f>
        <v>0</v>
      </c>
      <c r="M470" s="240">
        <f>SUM(J470:L470)</f>
        <v>0</v>
      </c>
      <c r="N470" s="246"/>
      <c r="P470" s="589" t="s">
        <v>101</v>
      </c>
      <c r="Q470" s="590"/>
      <c r="R470" s="590"/>
      <c r="S470" s="590"/>
      <c r="T470" s="590"/>
      <c r="U470" s="590"/>
      <c r="V470" s="590"/>
      <c r="W470" s="590"/>
      <c r="X470" s="590"/>
      <c r="Y470" s="201">
        <f>AU390</f>
        <v>0</v>
      </c>
      <c r="Z470" s="303">
        <f xml:space="preserve"> SUM(Z468, Z461, Z447, Z441, X434)</f>
        <v>0</v>
      </c>
      <c r="AA470" s="212">
        <f xml:space="preserve"> SUM(AA468, AA461, AA447, AA441, AA434)</f>
        <v>0</v>
      </c>
      <c r="AB470" s="303">
        <f xml:space="preserve"> SUM(AB461, AB447, AB441, AB434)</f>
        <v>0</v>
      </c>
      <c r="AC470" s="297">
        <f>SUM(Z470:AB470)</f>
        <v>0</v>
      </c>
      <c r="AD470" s="298">
        <f t="shared" ref="AD470" si="439">M470-AC470</f>
        <v>0</v>
      </c>
      <c r="AE470" s="246"/>
      <c r="AG470" s="564" t="s">
        <v>101</v>
      </c>
      <c r="AH470" s="565"/>
      <c r="AI470" s="565"/>
      <c r="AJ470" s="565"/>
      <c r="AK470" s="565"/>
      <c r="AL470" s="565"/>
      <c r="AM470" s="565"/>
      <c r="AN470" s="565"/>
      <c r="AO470" s="565"/>
      <c r="AP470" s="206">
        <f t="shared" si="438"/>
        <v>0</v>
      </c>
      <c r="AQ470" s="288">
        <f xml:space="preserve"> SUM(AQ468, AQ461, AQ447, AQ441, AO434)</f>
        <v>0</v>
      </c>
      <c r="AR470" s="213">
        <f xml:space="preserve"> SUM(AR468, AR461, AR447, AR441, AR434)</f>
        <v>0</v>
      </c>
      <c r="AS470" s="288">
        <f xml:space="preserve"> SUM(AS461, AS447, AS441, AS434)</f>
        <v>0</v>
      </c>
      <c r="AT470" s="279">
        <f>SUM(AQ470:AS470)</f>
        <v>0</v>
      </c>
      <c r="AU470" s="280">
        <f>IF($S$473&lt;&gt;0, AC470+AP470-AT470, M470+AP470-AT470)</f>
        <v>0</v>
      </c>
    </row>
    <row r="471" spans="1:134" x14ac:dyDescent="0.35">
      <c r="F471" s="357"/>
      <c r="G471" s="357"/>
      <c r="N471" s="223"/>
    </row>
    <row r="472" spans="1:134" ht="16" thickBot="1" x14ac:dyDescent="0.4">
      <c r="F472" s="357"/>
      <c r="G472" s="357"/>
      <c r="S472" s="270"/>
      <c r="V472" s="270"/>
      <c r="AG472" s="270"/>
      <c r="AH472" s="270"/>
      <c r="AI472" s="270"/>
      <c r="AJ472" s="270"/>
      <c r="AK472" s="270"/>
      <c r="AL472" s="270"/>
      <c r="AM472" s="270"/>
    </row>
    <row r="473" spans="1:134" x14ac:dyDescent="0.35">
      <c r="B473" s="576" t="s">
        <v>248</v>
      </c>
      <c r="C473" s="577"/>
      <c r="D473" s="264">
        <f>J470</f>
        <v>0</v>
      </c>
      <c r="F473" s="357"/>
      <c r="G473" s="357"/>
      <c r="O473" s="309"/>
      <c r="P473" s="652" t="s">
        <v>248</v>
      </c>
      <c r="Q473" s="646"/>
      <c r="R473" s="646"/>
      <c r="S473" s="202">
        <f>Z470</f>
        <v>0</v>
      </c>
      <c r="T473" s="646" t="s">
        <v>104</v>
      </c>
      <c r="U473" s="646"/>
      <c r="V473" s="354">
        <f>D473-S473</f>
        <v>0</v>
      </c>
      <c r="W473" s="430"/>
      <c r="X473" s="601"/>
      <c r="Y473" s="601"/>
      <c r="Z473" s="430"/>
      <c r="AA473" s="430"/>
      <c r="AF473" s="309"/>
      <c r="AG473" s="609" t="s">
        <v>191</v>
      </c>
      <c r="AH473" s="554"/>
      <c r="AI473" s="605">
        <f>AQ470</f>
        <v>0</v>
      </c>
      <c r="AJ473" s="605"/>
      <c r="AK473" s="554" t="s">
        <v>196</v>
      </c>
      <c r="AL473" s="554"/>
      <c r="AM473" s="287">
        <f>IF($S$73&lt;&gt;0, S473+'Year 1'!AM541-AI473, D473+'Year 1'!AM541-AI473)</f>
        <v>0</v>
      </c>
      <c r="AO473" s="315" t="s">
        <v>89</v>
      </c>
      <c r="AP473" s="556"/>
      <c r="AQ473" s="556"/>
      <c r="AR473" s="556" t="s">
        <v>90</v>
      </c>
      <c r="AS473" s="612"/>
    </row>
    <row r="474" spans="1:134" x14ac:dyDescent="0.35">
      <c r="B474" s="535" t="s">
        <v>249</v>
      </c>
      <c r="C474" s="536"/>
      <c r="D474" s="390">
        <f>K470</f>
        <v>0</v>
      </c>
      <c r="F474" s="357"/>
      <c r="G474" s="357"/>
      <c r="O474" s="309"/>
      <c r="P474" s="585" t="s">
        <v>249</v>
      </c>
      <c r="Q474" s="586"/>
      <c r="R474" s="586"/>
      <c r="S474" s="189">
        <f>AA470</f>
        <v>0</v>
      </c>
      <c r="T474" s="586" t="s">
        <v>105</v>
      </c>
      <c r="U474" s="586"/>
      <c r="V474" s="161">
        <f>D474-S474</f>
        <v>0</v>
      </c>
      <c r="W474" s="430"/>
      <c r="X474" s="604"/>
      <c r="Y474" s="604"/>
      <c r="Z474" s="604"/>
      <c r="AA474" s="604"/>
      <c r="AF474" s="309"/>
      <c r="AG474" s="549" t="s">
        <v>192</v>
      </c>
      <c r="AH474" s="550"/>
      <c r="AI474" s="606">
        <f>AR470</f>
        <v>0</v>
      </c>
      <c r="AJ474" s="606"/>
      <c r="AK474" s="550" t="s">
        <v>197</v>
      </c>
      <c r="AL474" s="550"/>
      <c r="AM474" s="278">
        <f>IF($S$73&lt;&gt;0, S474+'Year 1'!AM542-AI474, D474+'Year 1'!AM542-AI474)</f>
        <v>0</v>
      </c>
      <c r="AO474" s="314" t="s">
        <v>91</v>
      </c>
      <c r="AP474" s="532"/>
      <c r="AQ474" s="532"/>
      <c r="AR474" s="532"/>
      <c r="AS474" s="562"/>
    </row>
    <row r="475" spans="1:134" ht="16" thickBot="1" x14ac:dyDescent="0.4">
      <c r="B475" s="535" t="s">
        <v>224</v>
      </c>
      <c r="C475" s="536"/>
      <c r="D475" s="265">
        <f>L470</f>
        <v>0</v>
      </c>
      <c r="F475" s="357"/>
      <c r="G475" s="357"/>
      <c r="O475" s="309"/>
      <c r="P475" s="585" t="s">
        <v>224</v>
      </c>
      <c r="Q475" s="586"/>
      <c r="R475" s="586"/>
      <c r="S475" s="189">
        <f>AB470</f>
        <v>0</v>
      </c>
      <c r="T475" s="586" t="s">
        <v>106</v>
      </c>
      <c r="U475" s="586"/>
      <c r="V475" s="161">
        <f>D475-S475</f>
        <v>0</v>
      </c>
      <c r="W475" s="430"/>
      <c r="X475" s="601"/>
      <c r="Y475" s="601"/>
      <c r="Z475" s="430"/>
      <c r="AA475" s="430"/>
      <c r="AF475" s="309"/>
      <c r="AG475" s="549" t="s">
        <v>193</v>
      </c>
      <c r="AH475" s="550"/>
      <c r="AI475" s="606">
        <f>AS470</f>
        <v>0</v>
      </c>
      <c r="AJ475" s="606"/>
      <c r="AK475" s="550" t="s">
        <v>198</v>
      </c>
      <c r="AL475" s="550"/>
      <c r="AM475" s="278">
        <f>IF($S$73&lt;&gt;0, S475+'Year 1'!AM543-AI475, D475+'Year 1'!AM543-AI475)</f>
        <v>0</v>
      </c>
      <c r="AO475" s="318" t="s">
        <v>92</v>
      </c>
      <c r="AP475" s="557"/>
      <c r="AQ475" s="557"/>
      <c r="AR475" s="557" t="s">
        <v>90</v>
      </c>
      <c r="AS475" s="613"/>
    </row>
    <row r="476" spans="1:134" ht="16" thickBot="1" x14ac:dyDescent="0.4">
      <c r="B476" s="535" t="s">
        <v>250</v>
      </c>
      <c r="C476" s="536"/>
      <c r="D476" s="390">
        <f>K470+L470</f>
        <v>0</v>
      </c>
      <c r="F476" s="357"/>
      <c r="G476" s="357"/>
      <c r="O476" s="309"/>
      <c r="P476" s="585" t="s">
        <v>250</v>
      </c>
      <c r="Q476" s="586"/>
      <c r="R476" s="586"/>
      <c r="S476" s="189">
        <f>SUM(S474:S475)</f>
        <v>0</v>
      </c>
      <c r="T476" s="586" t="s">
        <v>107</v>
      </c>
      <c r="U476" s="586"/>
      <c r="V476" s="161">
        <f>D476-S476</f>
        <v>0</v>
      </c>
      <c r="W476" s="431"/>
      <c r="X476" s="431"/>
      <c r="Y476" s="431"/>
      <c r="Z476" s="431"/>
      <c r="AA476" s="431"/>
      <c r="AF476" s="309"/>
      <c r="AG476" s="549" t="s">
        <v>194</v>
      </c>
      <c r="AH476" s="550"/>
      <c r="AI476" s="606">
        <f>SUM(AI474:AI475)</f>
        <v>0</v>
      </c>
      <c r="AJ476" s="606"/>
      <c r="AK476" s="550" t="s">
        <v>200</v>
      </c>
      <c r="AL476" s="550"/>
      <c r="AM476" s="278">
        <f>IF($S$73&lt;&gt;0, S476+'Year 1'!AM544-AI476, D476+'Year 1'!AM544-AI476)</f>
        <v>0</v>
      </c>
      <c r="AO476" s="431"/>
      <c r="AP476" s="431"/>
      <c r="AQ476" s="431"/>
      <c r="AR476" s="431"/>
      <c r="AS476" s="431"/>
    </row>
    <row r="477" spans="1:134" ht="16" thickBot="1" x14ac:dyDescent="0.4">
      <c r="B477" s="535" t="s">
        <v>251</v>
      </c>
      <c r="C477" s="536"/>
      <c r="D477" s="265">
        <f>M470</f>
        <v>0</v>
      </c>
      <c r="F477" s="357"/>
      <c r="G477" s="357"/>
      <c r="O477" s="309"/>
      <c r="P477" s="585" t="s">
        <v>251</v>
      </c>
      <c r="Q477" s="586"/>
      <c r="R477" s="586"/>
      <c r="S477" s="189">
        <f>AC470</f>
        <v>0</v>
      </c>
      <c r="T477" s="580" t="s">
        <v>108</v>
      </c>
      <c r="U477" s="580"/>
      <c r="V477" s="352">
        <f>D477-S477</f>
        <v>0</v>
      </c>
      <c r="W477" s="602"/>
      <c r="X477" s="602"/>
      <c r="Y477" s="604"/>
      <c r="Z477" s="604"/>
      <c r="AA477" s="604"/>
      <c r="AB477" s="358"/>
      <c r="AC477" s="358"/>
      <c r="AD477" s="358"/>
      <c r="AF477" s="309"/>
      <c r="AG477" s="549" t="s">
        <v>281</v>
      </c>
      <c r="AH477" s="550"/>
      <c r="AI477" s="606">
        <f>AT470</f>
        <v>0</v>
      </c>
      <c r="AJ477" s="606"/>
      <c r="AK477" s="611" t="s">
        <v>282</v>
      </c>
      <c r="AL477" s="611"/>
      <c r="AM477" s="312">
        <f>IF($S$73&lt;&gt;0, S477+'Year 1'!AM545-AI477, D477+'Year 1'!AM545-AI477)</f>
        <v>0</v>
      </c>
      <c r="AO477" s="428" t="s">
        <v>93</v>
      </c>
      <c r="AP477" s="429"/>
      <c r="AQ477" s="630"/>
      <c r="AR477" s="630"/>
      <c r="AS477" s="631"/>
      <c r="AT477" s="358"/>
      <c r="AU477" s="358"/>
    </row>
    <row r="478" spans="1:134" x14ac:dyDescent="0.35">
      <c r="B478" s="535" t="s">
        <v>174</v>
      </c>
      <c r="C478" s="536"/>
      <c r="D478" s="324" t="e">
        <f>L470/K470</f>
        <v>#DIV/0!</v>
      </c>
      <c r="F478" s="357"/>
      <c r="G478" s="357"/>
      <c r="O478" s="309"/>
      <c r="P478" s="585" t="s">
        <v>174</v>
      </c>
      <c r="Q478" s="586"/>
      <c r="R478" s="586"/>
      <c r="S478" s="203" t="e">
        <f>S475/S474</f>
        <v>#DIV/0!</v>
      </c>
      <c r="T478" s="188"/>
      <c r="U478" s="188"/>
      <c r="V478" s="350"/>
      <c r="W478" s="358"/>
      <c r="X478" s="358"/>
      <c r="Y478" s="358"/>
      <c r="Z478" s="358"/>
      <c r="AA478" s="358"/>
      <c r="AF478" s="309"/>
      <c r="AG478" s="624" t="s">
        <v>208</v>
      </c>
      <c r="AH478" s="617"/>
      <c r="AI478" s="607" t="e">
        <f>AQ468/AQ470</f>
        <v>#DIV/0!</v>
      </c>
      <c r="AJ478" s="608"/>
      <c r="AK478" s="167"/>
      <c r="AL478" s="166"/>
      <c r="AM478" s="166"/>
      <c r="AO478" s="358"/>
      <c r="AP478" s="358"/>
      <c r="AQ478" s="358"/>
      <c r="AR478" s="358"/>
      <c r="AS478" s="358"/>
    </row>
    <row r="479" spans="1:134" ht="16" thickBot="1" x14ac:dyDescent="0.4">
      <c r="B479" s="537" t="s">
        <v>144</v>
      </c>
      <c r="C479" s="538"/>
      <c r="D479" s="266" t="e">
        <f>D482 &amp; D483 &amp; D484</f>
        <v>#DIV/0!</v>
      </c>
      <c r="F479" s="357"/>
      <c r="G479" s="357"/>
      <c r="O479" s="309"/>
      <c r="P479" s="629" t="s">
        <v>144</v>
      </c>
      <c r="Q479" s="580"/>
      <c r="R479" s="580"/>
      <c r="S479" s="353" t="e">
        <f>S482 &amp; S483 &amp; S484</f>
        <v>#DIV/0!</v>
      </c>
      <c r="T479" s="188"/>
      <c r="U479" s="188"/>
      <c r="V479" s="190"/>
      <c r="AF479" s="309"/>
      <c r="AG479" s="653" t="s">
        <v>209</v>
      </c>
      <c r="AH479" s="538"/>
      <c r="AI479" s="627" t="e">
        <f>AR468/(AR470+AS470)</f>
        <v>#DIV/0!</v>
      </c>
      <c r="AJ479" s="628"/>
    </row>
    <row r="480" spans="1:134" x14ac:dyDescent="0.35">
      <c r="F480" s="357"/>
      <c r="G480" s="357"/>
      <c r="AI480" s="166"/>
      <c r="AJ480" s="166"/>
    </row>
    <row r="481" spans="1:47" x14ac:dyDescent="0.35">
      <c r="F481" s="357"/>
      <c r="G481" s="357"/>
    </row>
    <row r="482" spans="1:47" x14ac:dyDescent="0.35">
      <c r="D482" s="357" t="e">
        <f>D473/D473</f>
        <v>#DIV/0!</v>
      </c>
      <c r="F482" s="357"/>
      <c r="G482" s="357"/>
      <c r="S482" s="357" t="e">
        <f>S473/S473</f>
        <v>#DIV/0!</v>
      </c>
    </row>
    <row r="483" spans="1:47" x14ac:dyDescent="0.35">
      <c r="D483" s="357" t="s">
        <v>145</v>
      </c>
      <c r="F483" s="357"/>
      <c r="G483" s="357"/>
      <c r="S483" s="357" t="s">
        <v>145</v>
      </c>
    </row>
    <row r="484" spans="1:47" x14ac:dyDescent="0.35">
      <c r="D484" s="225" t="e">
        <f>D476/D473</f>
        <v>#DIV/0!</v>
      </c>
      <c r="F484" s="357"/>
      <c r="G484" s="357"/>
      <c r="S484" s="225" t="e">
        <f>S476/S473</f>
        <v>#DIV/0!</v>
      </c>
    </row>
    <row r="485" spans="1:47" x14ac:dyDescent="0.35">
      <c r="F485" s="357"/>
      <c r="G485" s="357"/>
    </row>
    <row r="486" spans="1:47" ht="16" thickBot="1" x14ac:dyDescent="0.4">
      <c r="F486" s="357"/>
      <c r="G486" s="357"/>
    </row>
    <row r="487" spans="1:47" s="242" customFormat="1" x14ac:dyDescent="0.35">
      <c r="A487" s="519" t="s">
        <v>97</v>
      </c>
      <c r="B487" s="520"/>
      <c r="C487" s="520"/>
      <c r="D487" s="520"/>
      <c r="E487" s="520"/>
      <c r="F487" s="520"/>
      <c r="G487" s="520"/>
      <c r="H487" s="520"/>
      <c r="I487" s="520"/>
      <c r="J487" s="520"/>
      <c r="K487" s="520"/>
      <c r="L487" s="520"/>
      <c r="M487" s="521"/>
      <c r="N487" s="413"/>
      <c r="P487" s="573" t="s">
        <v>267</v>
      </c>
      <c r="Q487" s="574"/>
      <c r="R487" s="574"/>
      <c r="S487" s="574"/>
      <c r="T487" s="574"/>
      <c r="U487" s="574"/>
      <c r="V487" s="574"/>
      <c r="W487" s="574"/>
      <c r="X487" s="574"/>
      <c r="Y487" s="574"/>
      <c r="Z487" s="574"/>
      <c r="AA487" s="574"/>
      <c r="AB487" s="574"/>
      <c r="AC487" s="574"/>
      <c r="AD487" s="575"/>
      <c r="AG487" s="614" t="s">
        <v>283</v>
      </c>
      <c r="AH487" s="615"/>
      <c r="AI487" s="615"/>
      <c r="AJ487" s="615"/>
      <c r="AK487" s="615"/>
      <c r="AL487" s="615"/>
      <c r="AM487" s="615"/>
      <c r="AN487" s="615"/>
      <c r="AO487" s="615"/>
      <c r="AP487" s="615"/>
      <c r="AQ487" s="615"/>
      <c r="AR487" s="615"/>
      <c r="AS487" s="615"/>
      <c r="AT487" s="615"/>
      <c r="AU487" s="616"/>
    </row>
    <row r="488" spans="1:47" s="242" customFormat="1" x14ac:dyDescent="0.35">
      <c r="A488" s="522" t="s">
        <v>218</v>
      </c>
      <c r="B488" s="496"/>
      <c r="C488" s="496"/>
      <c r="D488" s="496"/>
      <c r="E488" s="496"/>
      <c r="F488" s="496"/>
      <c r="G488" s="496"/>
      <c r="H488" s="496"/>
      <c r="I488" s="496"/>
      <c r="J488" s="496"/>
      <c r="K488" s="496"/>
      <c r="L488" s="496"/>
      <c r="M488" s="523"/>
      <c r="N488" s="413"/>
      <c r="P488" s="522" t="s">
        <v>268</v>
      </c>
      <c r="Q488" s="496"/>
      <c r="R488" s="496"/>
      <c r="S488" s="496"/>
      <c r="T488" s="496"/>
      <c r="U488" s="496"/>
      <c r="V488" s="496"/>
      <c r="W488" s="496"/>
      <c r="X488" s="496"/>
      <c r="Y488" s="496"/>
      <c r="Z488" s="496"/>
      <c r="AA488" s="496"/>
      <c r="AB488" s="496"/>
      <c r="AC488" s="496"/>
      <c r="AD488" s="523"/>
      <c r="AG488" s="522" t="s">
        <v>283</v>
      </c>
      <c r="AH488" s="496"/>
      <c r="AI488" s="496"/>
      <c r="AJ488" s="496"/>
      <c r="AK488" s="496"/>
      <c r="AL488" s="496"/>
      <c r="AM488" s="496"/>
      <c r="AN488" s="496"/>
      <c r="AO488" s="496"/>
      <c r="AP488" s="496"/>
      <c r="AQ488" s="496"/>
      <c r="AR488" s="496"/>
      <c r="AS488" s="496"/>
      <c r="AT488" s="496"/>
      <c r="AU488" s="523"/>
    </row>
    <row r="489" spans="1:47" s="165" customFormat="1" x14ac:dyDescent="0.35">
      <c r="A489" s="495" t="s">
        <v>252</v>
      </c>
      <c r="B489" s="491"/>
      <c r="C489" s="525"/>
      <c r="D489" s="525"/>
      <c r="E489" s="525"/>
      <c r="F489" s="525"/>
      <c r="G489" s="409" t="s">
        <v>253</v>
      </c>
      <c r="H489" s="525"/>
      <c r="I489" s="525"/>
      <c r="J489" s="525"/>
      <c r="K489" s="525"/>
      <c r="L489" s="525"/>
      <c r="M489" s="526"/>
      <c r="N489" s="432"/>
      <c r="P489" s="495" t="s">
        <v>252</v>
      </c>
      <c r="Q489" s="491"/>
      <c r="R489" s="525"/>
      <c r="S489" s="525"/>
      <c r="T489" s="525"/>
      <c r="U489" s="525"/>
      <c r="V489" s="525"/>
      <c r="W489" s="409" t="s">
        <v>253</v>
      </c>
      <c r="X489" s="525"/>
      <c r="Y489" s="525"/>
      <c r="Z489" s="525"/>
      <c r="AA489" s="525"/>
      <c r="AB489" s="525"/>
      <c r="AC489" s="525"/>
      <c r="AD489" s="526"/>
      <c r="AG489" s="495" t="s">
        <v>252</v>
      </c>
      <c r="AH489" s="491"/>
      <c r="AI489" s="525"/>
      <c r="AJ489" s="525"/>
      <c r="AK489" s="525"/>
      <c r="AL489" s="525"/>
      <c r="AM489" s="525"/>
      <c r="AN489" s="409" t="s">
        <v>253</v>
      </c>
      <c r="AO489" s="525"/>
      <c r="AP489" s="525"/>
      <c r="AQ489" s="525"/>
      <c r="AR489" s="525"/>
      <c r="AS489" s="525"/>
      <c r="AT489" s="525"/>
      <c r="AU489" s="526"/>
    </row>
    <row r="490" spans="1:47" x14ac:dyDescent="0.35">
      <c r="A490" s="522" t="s">
        <v>0</v>
      </c>
      <c r="B490" s="496"/>
      <c r="C490" s="512"/>
      <c r="D490" s="512"/>
      <c r="E490" s="512"/>
      <c r="F490" s="512"/>
      <c r="G490" s="512"/>
      <c r="H490" s="512"/>
      <c r="I490" s="512"/>
      <c r="J490" s="512"/>
      <c r="K490" s="512"/>
      <c r="L490" s="512"/>
      <c r="M490" s="527"/>
      <c r="P490" s="522" t="s">
        <v>0</v>
      </c>
      <c r="Q490" s="496"/>
      <c r="R490" s="617"/>
      <c r="S490" s="617"/>
      <c r="T490" s="617"/>
      <c r="U490" s="617"/>
      <c r="V490" s="617"/>
      <c r="W490" s="617"/>
      <c r="X490" s="617"/>
      <c r="Y490" s="617"/>
      <c r="Z490" s="617"/>
      <c r="AA490" s="617"/>
      <c r="AB490" s="617"/>
      <c r="AC490" s="617"/>
      <c r="AD490" s="618"/>
      <c r="AG490" s="522" t="s">
        <v>0</v>
      </c>
      <c r="AH490" s="496"/>
      <c r="AI490" s="617"/>
      <c r="AJ490" s="617"/>
      <c r="AK490" s="617"/>
      <c r="AL490" s="617"/>
      <c r="AM490" s="617"/>
      <c r="AN490" s="617"/>
      <c r="AO490" s="617"/>
      <c r="AP490" s="617"/>
      <c r="AQ490" s="617"/>
      <c r="AR490" s="617"/>
      <c r="AS490" s="617"/>
      <c r="AT490" s="617"/>
      <c r="AU490" s="618"/>
    </row>
    <row r="491" spans="1:47" x14ac:dyDescent="0.35">
      <c r="A491" s="522" t="s">
        <v>96</v>
      </c>
      <c r="B491" s="496"/>
      <c r="C491" s="512"/>
      <c r="D491" s="512"/>
      <c r="E491" s="512"/>
      <c r="F491" s="512"/>
      <c r="G491" s="512"/>
      <c r="H491" s="512"/>
      <c r="I491" s="512"/>
      <c r="J491" s="512"/>
      <c r="K491" s="512"/>
      <c r="L491" s="512"/>
      <c r="M491" s="527"/>
      <c r="P491" s="522" t="s">
        <v>96</v>
      </c>
      <c r="Q491" s="496"/>
      <c r="R491" s="617"/>
      <c r="S491" s="617"/>
      <c r="T491" s="617"/>
      <c r="U491" s="617"/>
      <c r="V491" s="617"/>
      <c r="W491" s="617"/>
      <c r="X491" s="617"/>
      <c r="Y491" s="617"/>
      <c r="Z491" s="617"/>
      <c r="AA491" s="617"/>
      <c r="AB491" s="617"/>
      <c r="AC491" s="617"/>
      <c r="AD491" s="618"/>
      <c r="AG491" s="522" t="s">
        <v>96</v>
      </c>
      <c r="AH491" s="496"/>
      <c r="AI491" s="617"/>
      <c r="AJ491" s="617"/>
      <c r="AK491" s="617"/>
      <c r="AL491" s="617"/>
      <c r="AM491" s="617"/>
      <c r="AN491" s="617"/>
      <c r="AO491" s="617"/>
      <c r="AP491" s="617"/>
      <c r="AQ491" s="617"/>
      <c r="AR491" s="617"/>
      <c r="AS491" s="617"/>
      <c r="AT491" s="617"/>
      <c r="AU491" s="618"/>
    </row>
    <row r="492" spans="1:47" ht="16" thickBot="1" x14ac:dyDescent="0.4">
      <c r="A492" s="540" t="s">
        <v>2</v>
      </c>
      <c r="B492" s="541"/>
      <c r="C492" s="528"/>
      <c r="D492" s="528"/>
      <c r="E492" s="528"/>
      <c r="F492" s="528"/>
      <c r="G492" s="528"/>
      <c r="H492" s="528"/>
      <c r="I492" s="528"/>
      <c r="J492" s="528"/>
      <c r="K492" s="528"/>
      <c r="L492" s="528"/>
      <c r="M492" s="529"/>
      <c r="P492" s="540" t="s">
        <v>2</v>
      </c>
      <c r="Q492" s="541"/>
      <c r="R492" s="494"/>
      <c r="S492" s="494"/>
      <c r="T492" s="494"/>
      <c r="U492" s="494"/>
      <c r="V492" s="494"/>
      <c r="W492" s="494"/>
      <c r="X492" s="494"/>
      <c r="Y492" s="494"/>
      <c r="Z492" s="494"/>
      <c r="AA492" s="494"/>
      <c r="AB492" s="494"/>
      <c r="AC492" s="494"/>
      <c r="AD492" s="619"/>
      <c r="AG492" s="540" t="s">
        <v>2</v>
      </c>
      <c r="AH492" s="541"/>
      <c r="AI492" s="494"/>
      <c r="AJ492" s="494"/>
      <c r="AK492" s="494"/>
      <c r="AL492" s="494"/>
      <c r="AM492" s="494"/>
      <c r="AN492" s="494"/>
      <c r="AO492" s="494"/>
      <c r="AP492" s="494"/>
      <c r="AQ492" s="494"/>
      <c r="AR492" s="494"/>
      <c r="AS492" s="494"/>
      <c r="AT492" s="494"/>
      <c r="AU492" s="619"/>
    </row>
    <row r="493" spans="1:47" ht="16" thickBot="1" x14ac:dyDescent="0.4">
      <c r="F493" s="357"/>
      <c r="G493" s="357"/>
    </row>
    <row r="494" spans="1:47" s="242" customFormat="1" x14ac:dyDescent="0.35">
      <c r="A494" s="502" t="s">
        <v>84</v>
      </c>
      <c r="B494" s="503"/>
      <c r="C494" s="503"/>
      <c r="D494" s="503"/>
      <c r="E494" s="503"/>
      <c r="F494" s="503"/>
      <c r="G494" s="503"/>
      <c r="H494" s="503"/>
      <c r="I494" s="503"/>
      <c r="J494" s="503"/>
      <c r="K494" s="503"/>
      <c r="L494" s="503"/>
      <c r="M494" s="518"/>
      <c r="N494" s="413"/>
      <c r="P494" s="502" t="s">
        <v>84</v>
      </c>
      <c r="Q494" s="503"/>
      <c r="R494" s="503"/>
      <c r="S494" s="503"/>
      <c r="T494" s="503"/>
      <c r="U494" s="503"/>
      <c r="V494" s="503"/>
      <c r="W494" s="503"/>
      <c r="X494" s="503"/>
      <c r="Y494" s="503"/>
      <c r="Z494" s="503"/>
      <c r="AA494" s="503"/>
      <c r="AB494" s="503"/>
      <c r="AC494" s="503"/>
      <c r="AD494" s="518"/>
      <c r="AE494" s="413"/>
      <c r="AG494" s="502" t="s">
        <v>84</v>
      </c>
      <c r="AH494" s="503"/>
      <c r="AI494" s="503"/>
      <c r="AJ494" s="503"/>
      <c r="AK494" s="503"/>
      <c r="AL494" s="503"/>
      <c r="AM494" s="503"/>
      <c r="AN494" s="503"/>
      <c r="AO494" s="503"/>
      <c r="AP494" s="503"/>
      <c r="AQ494" s="503"/>
      <c r="AR494" s="503"/>
      <c r="AS494" s="503"/>
      <c r="AT494" s="503"/>
      <c r="AU494" s="518"/>
    </row>
    <row r="495" spans="1:47" s="242" customFormat="1" x14ac:dyDescent="0.35">
      <c r="A495" s="419"/>
      <c r="B495" s="412" t="s">
        <v>85</v>
      </c>
      <c r="C495" s="496" t="s">
        <v>13</v>
      </c>
      <c r="D495" s="496"/>
      <c r="E495" s="424" t="s">
        <v>14</v>
      </c>
      <c r="F495" s="412" t="s">
        <v>171</v>
      </c>
      <c r="G495" s="412" t="s">
        <v>68</v>
      </c>
      <c r="H495" s="422" t="s">
        <v>151</v>
      </c>
      <c r="I495" s="412" t="s">
        <v>80</v>
      </c>
      <c r="J495" s="412" t="s">
        <v>81</v>
      </c>
      <c r="K495" s="422" t="s">
        <v>82</v>
      </c>
      <c r="L495" s="412" t="s">
        <v>150</v>
      </c>
      <c r="M495" s="259" t="s">
        <v>18</v>
      </c>
      <c r="N495" s="413"/>
      <c r="P495" s="419"/>
      <c r="Q495" s="412" t="s">
        <v>85</v>
      </c>
      <c r="R495" s="496" t="s">
        <v>13</v>
      </c>
      <c r="S495" s="496"/>
      <c r="T495" s="424" t="s">
        <v>14</v>
      </c>
      <c r="U495" s="260" t="s">
        <v>269</v>
      </c>
      <c r="V495" s="424" t="s">
        <v>171</v>
      </c>
      <c r="W495" s="424" t="s">
        <v>68</v>
      </c>
      <c r="X495" s="260" t="s">
        <v>151</v>
      </c>
      <c r="Y495" s="424" t="s">
        <v>80</v>
      </c>
      <c r="Z495" s="424" t="s">
        <v>81</v>
      </c>
      <c r="AA495" s="260" t="s">
        <v>82</v>
      </c>
      <c r="AB495" s="424" t="s">
        <v>150</v>
      </c>
      <c r="AC495" s="260" t="s">
        <v>18</v>
      </c>
      <c r="AD495" s="267" t="s">
        <v>114</v>
      </c>
      <c r="AE495" s="413"/>
      <c r="AG495" s="419"/>
      <c r="AH495" s="412" t="s">
        <v>85</v>
      </c>
      <c r="AI495" s="496" t="s">
        <v>13</v>
      </c>
      <c r="AJ495" s="496"/>
      <c r="AK495" s="424" t="s">
        <v>14</v>
      </c>
      <c r="AL495" s="260" t="s">
        <v>269</v>
      </c>
      <c r="AM495" s="424" t="s">
        <v>171</v>
      </c>
      <c r="AN495" s="424" t="s">
        <v>68</v>
      </c>
      <c r="AO495" s="260" t="s">
        <v>151</v>
      </c>
      <c r="AP495" s="424" t="s">
        <v>80</v>
      </c>
      <c r="AQ495" s="424" t="s">
        <v>81</v>
      </c>
      <c r="AR495" s="260" t="s">
        <v>82</v>
      </c>
      <c r="AS495" s="424" t="s">
        <v>150</v>
      </c>
      <c r="AT495" s="260" t="s">
        <v>213</v>
      </c>
      <c r="AU495" s="267" t="s">
        <v>284</v>
      </c>
    </row>
    <row r="496" spans="1:47" x14ac:dyDescent="0.35">
      <c r="A496" s="415">
        <v>1</v>
      </c>
      <c r="B496" s="420"/>
      <c r="C496" s="491"/>
      <c r="D496" s="491"/>
      <c r="E496" s="423"/>
      <c r="F496" s="234">
        <v>0</v>
      </c>
      <c r="G496" s="234">
        <v>0</v>
      </c>
      <c r="H496" s="235">
        <f>SUM(F496:G496)</f>
        <v>0</v>
      </c>
      <c r="I496" s="234">
        <v>0</v>
      </c>
      <c r="J496" s="234">
        <v>0</v>
      </c>
      <c r="K496" s="235">
        <f>SUM(I496:J496)</f>
        <v>0</v>
      </c>
      <c r="L496" s="234">
        <v>0</v>
      </c>
      <c r="M496" s="236">
        <f>SUM(H496, K496, L496)</f>
        <v>0</v>
      </c>
      <c r="N496" s="222"/>
      <c r="P496" s="415">
        <v>1</v>
      </c>
      <c r="Q496" s="420"/>
      <c r="R496" s="491"/>
      <c r="S496" s="491"/>
      <c r="T496" s="409"/>
      <c r="U496" s="162">
        <f>AU416</f>
        <v>0</v>
      </c>
      <c r="V496" s="234">
        <v>0</v>
      </c>
      <c r="W496" s="234">
        <v>0</v>
      </c>
      <c r="X496" s="295">
        <f>SUM(V496:W496)</f>
        <v>0</v>
      </c>
      <c r="Y496" s="234">
        <v>0</v>
      </c>
      <c r="Z496" s="234">
        <v>0</v>
      </c>
      <c r="AA496" s="295">
        <f>SUM(Y496:Z496)</f>
        <v>0</v>
      </c>
      <c r="AB496" s="234">
        <v>0</v>
      </c>
      <c r="AC496" s="295">
        <f>SUM(X496, AA496, AB496)</f>
        <v>0</v>
      </c>
      <c r="AD496" s="296">
        <f>M496-AC496</f>
        <v>0</v>
      </c>
      <c r="AE496" s="222"/>
      <c r="AG496" s="415">
        <v>1</v>
      </c>
      <c r="AH496" s="420"/>
      <c r="AI496" s="491"/>
      <c r="AJ496" s="491"/>
      <c r="AK496" s="409"/>
      <c r="AL496" s="307">
        <f>AU416</f>
        <v>0</v>
      </c>
      <c r="AM496" s="234">
        <v>0</v>
      </c>
      <c r="AN496" s="234">
        <v>0</v>
      </c>
      <c r="AO496" s="277">
        <f>SUM(AM496:AN496)</f>
        <v>0</v>
      </c>
      <c r="AP496" s="234">
        <v>0</v>
      </c>
      <c r="AQ496" s="234">
        <v>0</v>
      </c>
      <c r="AR496" s="277">
        <f>SUM(AP496:AQ496)</f>
        <v>0</v>
      </c>
      <c r="AS496" s="234">
        <v>0</v>
      </c>
      <c r="AT496" s="277">
        <f>SUM(AO496, AR496, AS496)</f>
        <v>0</v>
      </c>
      <c r="AU496" s="278">
        <f>IF($S$553&lt;&gt;0, AC496+AL496-AT496, M496+AL496-AT496)</f>
        <v>0</v>
      </c>
    </row>
    <row r="497" spans="1:48" x14ac:dyDescent="0.35">
      <c r="A497" s="415">
        <v>2</v>
      </c>
      <c r="B497" s="420"/>
      <c r="C497" s="491"/>
      <c r="D497" s="491"/>
      <c r="E497" s="423"/>
      <c r="F497" s="234">
        <v>0</v>
      </c>
      <c r="G497" s="234">
        <v>0</v>
      </c>
      <c r="H497" s="235">
        <f t="shared" ref="H497:H502" si="440">SUM(F497:G497)</f>
        <v>0</v>
      </c>
      <c r="I497" s="234">
        <v>0</v>
      </c>
      <c r="J497" s="234">
        <v>0</v>
      </c>
      <c r="K497" s="235">
        <f t="shared" ref="K497:K502" si="441">SUM(I497:J497)</f>
        <v>0</v>
      </c>
      <c r="L497" s="234">
        <v>0</v>
      </c>
      <c r="M497" s="236">
        <f t="shared" ref="M497:M502" si="442">SUM(H497, K497, L497)</f>
        <v>0</v>
      </c>
      <c r="N497" s="222"/>
      <c r="P497" s="415">
        <v>2</v>
      </c>
      <c r="Q497" s="420"/>
      <c r="R497" s="491"/>
      <c r="S497" s="491"/>
      <c r="T497" s="409"/>
      <c r="U497" s="162">
        <f t="shared" ref="U497:U503" si="443">AU417</f>
        <v>0</v>
      </c>
      <c r="V497" s="234">
        <v>0</v>
      </c>
      <c r="W497" s="234">
        <v>0</v>
      </c>
      <c r="X497" s="295">
        <f t="shared" ref="X497:X502" si="444">SUM(V497:W497)</f>
        <v>0</v>
      </c>
      <c r="Y497" s="234">
        <v>0</v>
      </c>
      <c r="Z497" s="234">
        <v>0</v>
      </c>
      <c r="AA497" s="295">
        <f t="shared" ref="AA497:AA502" si="445">SUM(Y497:Z497)</f>
        <v>0</v>
      </c>
      <c r="AB497" s="234">
        <v>0</v>
      </c>
      <c r="AC497" s="295">
        <f t="shared" ref="AC497:AC502" si="446">SUM(X497, AA497, AB497)</f>
        <v>0</v>
      </c>
      <c r="AD497" s="296">
        <f t="shared" ref="AD497:AD502" si="447">M497-AC497</f>
        <v>0</v>
      </c>
      <c r="AE497" s="222"/>
      <c r="AG497" s="415">
        <v>2</v>
      </c>
      <c r="AH497" s="420"/>
      <c r="AI497" s="491"/>
      <c r="AJ497" s="491"/>
      <c r="AK497" s="409"/>
      <c r="AL497" s="307">
        <f t="shared" ref="AL497:AL503" si="448">AU417</f>
        <v>0</v>
      </c>
      <c r="AM497" s="234">
        <v>0</v>
      </c>
      <c r="AN497" s="234">
        <v>0</v>
      </c>
      <c r="AO497" s="277">
        <f t="shared" ref="AO497:AO502" si="449">SUM(AM497:AN497)</f>
        <v>0</v>
      </c>
      <c r="AP497" s="234">
        <v>0</v>
      </c>
      <c r="AQ497" s="234">
        <v>0</v>
      </c>
      <c r="AR497" s="277">
        <f t="shared" ref="AR497:AR502" si="450">SUM(AP497:AQ497)</f>
        <v>0</v>
      </c>
      <c r="AS497" s="234">
        <v>0</v>
      </c>
      <c r="AT497" s="277">
        <f t="shared" ref="AT497:AT502" si="451">SUM(AO497, AR497, AS497)</f>
        <v>0</v>
      </c>
      <c r="AU497" s="278">
        <f t="shared" ref="AU497:AU503" si="452">IF($S$553&lt;&gt;0, AC497+AL497-AT497, M497+AL497-AT497)</f>
        <v>0</v>
      </c>
    </row>
    <row r="498" spans="1:48" x14ac:dyDescent="0.35">
      <c r="A498" s="415">
        <v>3</v>
      </c>
      <c r="B498" s="420"/>
      <c r="C498" s="491"/>
      <c r="D498" s="491"/>
      <c r="E498" s="423"/>
      <c r="F498" s="234">
        <v>0</v>
      </c>
      <c r="G498" s="234">
        <v>0</v>
      </c>
      <c r="H498" s="235">
        <f t="shared" si="440"/>
        <v>0</v>
      </c>
      <c r="I498" s="234">
        <v>0</v>
      </c>
      <c r="J498" s="234">
        <v>0</v>
      </c>
      <c r="K498" s="235">
        <f t="shared" si="441"/>
        <v>0</v>
      </c>
      <c r="L498" s="234">
        <v>0</v>
      </c>
      <c r="M498" s="236">
        <f t="shared" si="442"/>
        <v>0</v>
      </c>
      <c r="N498" s="222"/>
      <c r="P498" s="415">
        <v>3</v>
      </c>
      <c r="Q498" s="420"/>
      <c r="R498" s="491"/>
      <c r="S498" s="491"/>
      <c r="T498" s="409"/>
      <c r="U498" s="162">
        <f t="shared" si="443"/>
        <v>0</v>
      </c>
      <c r="V498" s="234">
        <v>0</v>
      </c>
      <c r="W498" s="234">
        <v>0</v>
      </c>
      <c r="X498" s="295">
        <f t="shared" si="444"/>
        <v>0</v>
      </c>
      <c r="Y498" s="234">
        <v>0</v>
      </c>
      <c r="Z498" s="234">
        <v>0</v>
      </c>
      <c r="AA498" s="295">
        <f t="shared" si="445"/>
        <v>0</v>
      </c>
      <c r="AB498" s="234">
        <v>0</v>
      </c>
      <c r="AC498" s="295">
        <f t="shared" si="446"/>
        <v>0</v>
      </c>
      <c r="AD498" s="296">
        <f t="shared" si="447"/>
        <v>0</v>
      </c>
      <c r="AE498" s="222"/>
      <c r="AG498" s="415">
        <v>3</v>
      </c>
      <c r="AH498" s="420"/>
      <c r="AI498" s="491"/>
      <c r="AJ498" s="491"/>
      <c r="AK498" s="409"/>
      <c r="AL498" s="307">
        <f t="shared" si="448"/>
        <v>0</v>
      </c>
      <c r="AM498" s="234">
        <v>0</v>
      </c>
      <c r="AN498" s="234">
        <v>0</v>
      </c>
      <c r="AO498" s="277">
        <f t="shared" si="449"/>
        <v>0</v>
      </c>
      <c r="AP498" s="234">
        <v>0</v>
      </c>
      <c r="AQ498" s="234">
        <v>0</v>
      </c>
      <c r="AR498" s="277">
        <f t="shared" si="450"/>
        <v>0</v>
      </c>
      <c r="AS498" s="234">
        <v>0</v>
      </c>
      <c r="AT498" s="277">
        <f t="shared" si="451"/>
        <v>0</v>
      </c>
      <c r="AU498" s="278">
        <f t="shared" si="452"/>
        <v>0</v>
      </c>
    </row>
    <row r="499" spans="1:48" x14ac:dyDescent="0.35">
      <c r="A499" s="415">
        <v>4</v>
      </c>
      <c r="B499" s="420"/>
      <c r="C499" s="491"/>
      <c r="D499" s="491"/>
      <c r="E499" s="423"/>
      <c r="F499" s="234">
        <v>0</v>
      </c>
      <c r="G499" s="234">
        <v>0</v>
      </c>
      <c r="H499" s="235">
        <f>SUM(F499:G499)</f>
        <v>0</v>
      </c>
      <c r="I499" s="234">
        <v>0</v>
      </c>
      <c r="J499" s="234">
        <v>0</v>
      </c>
      <c r="K499" s="235">
        <f>SUM(I499:J499)</f>
        <v>0</v>
      </c>
      <c r="L499" s="234">
        <v>0</v>
      </c>
      <c r="M499" s="236">
        <f>SUM(H499, K499, L499)</f>
        <v>0</v>
      </c>
      <c r="N499" s="222"/>
      <c r="P499" s="415">
        <v>4</v>
      </c>
      <c r="Q499" s="420"/>
      <c r="R499" s="491"/>
      <c r="S499" s="491"/>
      <c r="T499" s="409"/>
      <c r="U499" s="162">
        <f t="shared" si="443"/>
        <v>0</v>
      </c>
      <c r="V499" s="234">
        <v>0</v>
      </c>
      <c r="W499" s="234">
        <v>0</v>
      </c>
      <c r="X499" s="295">
        <f t="shared" si="444"/>
        <v>0</v>
      </c>
      <c r="Y499" s="234">
        <v>0</v>
      </c>
      <c r="Z499" s="234">
        <v>0</v>
      </c>
      <c r="AA499" s="295">
        <f t="shared" si="445"/>
        <v>0</v>
      </c>
      <c r="AB499" s="234">
        <v>0</v>
      </c>
      <c r="AC499" s="295">
        <f t="shared" si="446"/>
        <v>0</v>
      </c>
      <c r="AD499" s="296">
        <f t="shared" si="447"/>
        <v>0</v>
      </c>
      <c r="AE499" s="222"/>
      <c r="AG499" s="415">
        <v>4</v>
      </c>
      <c r="AH499" s="420"/>
      <c r="AI499" s="491"/>
      <c r="AJ499" s="491"/>
      <c r="AK499" s="409"/>
      <c r="AL499" s="307">
        <f t="shared" si="448"/>
        <v>0</v>
      </c>
      <c r="AM499" s="234">
        <v>0</v>
      </c>
      <c r="AN499" s="234">
        <v>0</v>
      </c>
      <c r="AO499" s="277">
        <f t="shared" si="449"/>
        <v>0</v>
      </c>
      <c r="AP499" s="234">
        <v>0</v>
      </c>
      <c r="AQ499" s="234">
        <v>0</v>
      </c>
      <c r="AR499" s="277">
        <f t="shared" si="450"/>
        <v>0</v>
      </c>
      <c r="AS499" s="234">
        <v>0</v>
      </c>
      <c r="AT499" s="277">
        <f t="shared" si="451"/>
        <v>0</v>
      </c>
      <c r="AU499" s="278">
        <f t="shared" si="452"/>
        <v>0</v>
      </c>
    </row>
    <row r="500" spans="1:48" x14ac:dyDescent="0.35">
      <c r="A500" s="415">
        <v>5</v>
      </c>
      <c r="B500" s="420"/>
      <c r="C500" s="491"/>
      <c r="D500" s="491"/>
      <c r="E500" s="423"/>
      <c r="F500" s="234">
        <v>0</v>
      </c>
      <c r="G500" s="234">
        <v>0</v>
      </c>
      <c r="H500" s="235">
        <f t="shared" si="440"/>
        <v>0</v>
      </c>
      <c r="I500" s="234">
        <v>0</v>
      </c>
      <c r="J500" s="234">
        <v>0</v>
      </c>
      <c r="K500" s="235">
        <f t="shared" si="441"/>
        <v>0</v>
      </c>
      <c r="L500" s="234">
        <v>0</v>
      </c>
      <c r="M500" s="236">
        <f t="shared" si="442"/>
        <v>0</v>
      </c>
      <c r="N500" s="222"/>
      <c r="P500" s="415">
        <v>5</v>
      </c>
      <c r="Q500" s="420"/>
      <c r="R500" s="491"/>
      <c r="S500" s="491"/>
      <c r="T500" s="409"/>
      <c r="U500" s="162">
        <f t="shared" si="443"/>
        <v>0</v>
      </c>
      <c r="V500" s="234">
        <v>0</v>
      </c>
      <c r="W500" s="234">
        <v>0</v>
      </c>
      <c r="X500" s="295">
        <f t="shared" si="444"/>
        <v>0</v>
      </c>
      <c r="Y500" s="234">
        <v>0</v>
      </c>
      <c r="Z500" s="234">
        <v>0</v>
      </c>
      <c r="AA500" s="295">
        <f t="shared" si="445"/>
        <v>0</v>
      </c>
      <c r="AB500" s="234">
        <v>0</v>
      </c>
      <c r="AC500" s="295">
        <f t="shared" si="446"/>
        <v>0</v>
      </c>
      <c r="AD500" s="296">
        <f t="shared" si="447"/>
        <v>0</v>
      </c>
      <c r="AE500" s="222"/>
      <c r="AG500" s="415">
        <v>5</v>
      </c>
      <c r="AH500" s="420"/>
      <c r="AI500" s="491"/>
      <c r="AJ500" s="491"/>
      <c r="AK500" s="409"/>
      <c r="AL500" s="307">
        <f t="shared" si="448"/>
        <v>0</v>
      </c>
      <c r="AM500" s="234">
        <v>0</v>
      </c>
      <c r="AN500" s="234">
        <v>0</v>
      </c>
      <c r="AO500" s="277">
        <f t="shared" si="449"/>
        <v>0</v>
      </c>
      <c r="AP500" s="234">
        <v>0</v>
      </c>
      <c r="AQ500" s="234">
        <v>0</v>
      </c>
      <c r="AR500" s="277">
        <f t="shared" si="450"/>
        <v>0</v>
      </c>
      <c r="AS500" s="234">
        <v>0</v>
      </c>
      <c r="AT500" s="277">
        <f t="shared" si="451"/>
        <v>0</v>
      </c>
      <c r="AU500" s="278">
        <f t="shared" si="452"/>
        <v>0</v>
      </c>
    </row>
    <row r="501" spans="1:48" x14ac:dyDescent="0.35">
      <c r="A501" s="415">
        <v>6</v>
      </c>
      <c r="B501" s="420"/>
      <c r="C501" s="491"/>
      <c r="D501" s="491"/>
      <c r="E501" s="423"/>
      <c r="F501" s="234">
        <v>0</v>
      </c>
      <c r="G501" s="234">
        <v>0</v>
      </c>
      <c r="H501" s="235">
        <f t="shared" si="440"/>
        <v>0</v>
      </c>
      <c r="I501" s="234">
        <v>0</v>
      </c>
      <c r="J501" s="234">
        <v>0</v>
      </c>
      <c r="K501" s="235">
        <f t="shared" si="441"/>
        <v>0</v>
      </c>
      <c r="L501" s="234">
        <v>0</v>
      </c>
      <c r="M501" s="236">
        <f t="shared" si="442"/>
        <v>0</v>
      </c>
      <c r="N501" s="222"/>
      <c r="P501" s="415">
        <v>6</v>
      </c>
      <c r="Q501" s="420"/>
      <c r="R501" s="491"/>
      <c r="S501" s="491"/>
      <c r="T501" s="409"/>
      <c r="U501" s="162">
        <f t="shared" si="443"/>
        <v>0</v>
      </c>
      <c r="V501" s="234">
        <v>0</v>
      </c>
      <c r="W501" s="234">
        <v>0</v>
      </c>
      <c r="X501" s="295">
        <f t="shared" si="444"/>
        <v>0</v>
      </c>
      <c r="Y501" s="234">
        <v>0</v>
      </c>
      <c r="Z501" s="234">
        <v>0</v>
      </c>
      <c r="AA501" s="295">
        <f t="shared" si="445"/>
        <v>0</v>
      </c>
      <c r="AB501" s="234">
        <v>0</v>
      </c>
      <c r="AC501" s="295">
        <f t="shared" si="446"/>
        <v>0</v>
      </c>
      <c r="AD501" s="296">
        <f t="shared" si="447"/>
        <v>0</v>
      </c>
      <c r="AE501" s="222"/>
      <c r="AG501" s="415">
        <v>6</v>
      </c>
      <c r="AH501" s="420"/>
      <c r="AI501" s="491"/>
      <c r="AJ501" s="491"/>
      <c r="AK501" s="409"/>
      <c r="AL501" s="307">
        <f t="shared" si="448"/>
        <v>0</v>
      </c>
      <c r="AM501" s="234">
        <v>0</v>
      </c>
      <c r="AN501" s="234">
        <v>0</v>
      </c>
      <c r="AO501" s="277">
        <f t="shared" si="449"/>
        <v>0</v>
      </c>
      <c r="AP501" s="234">
        <v>0</v>
      </c>
      <c r="AQ501" s="234">
        <v>0</v>
      </c>
      <c r="AR501" s="277">
        <f t="shared" si="450"/>
        <v>0</v>
      </c>
      <c r="AS501" s="234">
        <v>0</v>
      </c>
      <c r="AT501" s="277">
        <f t="shared" si="451"/>
        <v>0</v>
      </c>
      <c r="AU501" s="278">
        <f t="shared" si="452"/>
        <v>0</v>
      </c>
    </row>
    <row r="502" spans="1:48" x14ac:dyDescent="0.35">
      <c r="A502" s="620" t="s">
        <v>180</v>
      </c>
      <c r="B502" s="617"/>
      <c r="C502" s="532">
        <v>0</v>
      </c>
      <c r="D502" s="532"/>
      <c r="E502" s="423"/>
      <c r="F502" s="234">
        <v>0</v>
      </c>
      <c r="G502" s="234">
        <v>0</v>
      </c>
      <c r="H502" s="235">
        <f t="shared" si="440"/>
        <v>0</v>
      </c>
      <c r="I502" s="234">
        <v>0</v>
      </c>
      <c r="J502" s="234">
        <v>0</v>
      </c>
      <c r="K502" s="235">
        <f t="shared" si="441"/>
        <v>0</v>
      </c>
      <c r="L502" s="234">
        <v>0</v>
      </c>
      <c r="M502" s="236">
        <f t="shared" si="442"/>
        <v>0</v>
      </c>
      <c r="N502" s="222"/>
      <c r="P502" s="620" t="s">
        <v>180</v>
      </c>
      <c r="Q502" s="617"/>
      <c r="R502" s="532">
        <v>0</v>
      </c>
      <c r="S502" s="532"/>
      <c r="T502" s="409"/>
      <c r="U502" s="162">
        <f t="shared" si="443"/>
        <v>0</v>
      </c>
      <c r="V502" s="234">
        <v>0</v>
      </c>
      <c r="W502" s="234">
        <v>0</v>
      </c>
      <c r="X502" s="295">
        <f t="shared" si="444"/>
        <v>0</v>
      </c>
      <c r="Y502" s="234">
        <v>0</v>
      </c>
      <c r="Z502" s="234">
        <v>0</v>
      </c>
      <c r="AA502" s="295">
        <f t="shared" si="445"/>
        <v>0</v>
      </c>
      <c r="AB502" s="234">
        <v>0</v>
      </c>
      <c r="AC502" s="295">
        <f t="shared" si="446"/>
        <v>0</v>
      </c>
      <c r="AD502" s="296">
        <f t="shared" si="447"/>
        <v>0</v>
      </c>
      <c r="AE502" s="222"/>
      <c r="AG502" s="620" t="s">
        <v>180</v>
      </c>
      <c r="AH502" s="617"/>
      <c r="AI502" s="532">
        <v>0</v>
      </c>
      <c r="AJ502" s="532"/>
      <c r="AK502" s="409"/>
      <c r="AL502" s="307">
        <f t="shared" si="448"/>
        <v>0</v>
      </c>
      <c r="AM502" s="234">
        <v>0</v>
      </c>
      <c r="AN502" s="234">
        <v>0</v>
      </c>
      <c r="AO502" s="277">
        <f t="shared" si="449"/>
        <v>0</v>
      </c>
      <c r="AP502" s="234">
        <v>0</v>
      </c>
      <c r="AQ502" s="234">
        <v>0</v>
      </c>
      <c r="AR502" s="277">
        <f t="shared" si="450"/>
        <v>0</v>
      </c>
      <c r="AS502" s="234">
        <v>0</v>
      </c>
      <c r="AT502" s="277">
        <f t="shared" si="451"/>
        <v>0</v>
      </c>
      <c r="AU502" s="278">
        <f t="shared" si="452"/>
        <v>0</v>
      </c>
    </row>
    <row r="503" spans="1:48" ht="16" thickBot="1" x14ac:dyDescent="0.4">
      <c r="A503" s="493" t="s">
        <v>207</v>
      </c>
      <c r="B503" s="494"/>
      <c r="C503" s="497">
        <f>COUNTA(B496:B501)+C502</f>
        <v>0</v>
      </c>
      <c r="D503" s="497"/>
      <c r="E503" s="411"/>
      <c r="F503" s="250">
        <f>SUM(F496:F502)</f>
        <v>0</v>
      </c>
      <c r="G503" s="250">
        <f>SUM(G496:G502)</f>
        <v>0</v>
      </c>
      <c r="H503" s="250">
        <f t="shared" ref="H503:L503" si="453">SUM(H496:H502)</f>
        <v>0</v>
      </c>
      <c r="I503" s="250">
        <f t="shared" si="453"/>
        <v>0</v>
      </c>
      <c r="J503" s="250">
        <f>SUM(J496:J502)</f>
        <v>0</v>
      </c>
      <c r="K503" s="250">
        <f t="shared" si="453"/>
        <v>0</v>
      </c>
      <c r="L503" s="250">
        <f t="shared" si="453"/>
        <v>0</v>
      </c>
      <c r="M503" s="237">
        <f>SUM(M496:M502)</f>
        <v>0</v>
      </c>
      <c r="N503" s="222"/>
      <c r="P503" s="493" t="s">
        <v>207</v>
      </c>
      <c r="Q503" s="494"/>
      <c r="R503" s="498">
        <f>COUNTA(Q496:Q501)+R502</f>
        <v>0</v>
      </c>
      <c r="S503" s="498"/>
      <c r="T503" s="411"/>
      <c r="U503" s="339">
        <f t="shared" si="443"/>
        <v>0</v>
      </c>
      <c r="V503" s="293">
        <f>SUM(V496:V502)</f>
        <v>0</v>
      </c>
      <c r="W503" s="293">
        <f>SUM(W496:W502)</f>
        <v>0</v>
      </c>
      <c r="X503" s="293">
        <f t="shared" ref="X503:AB503" si="454">SUM(X496:X502)</f>
        <v>0</v>
      </c>
      <c r="Y503" s="293">
        <f t="shared" si="454"/>
        <v>0</v>
      </c>
      <c r="Z503" s="293">
        <f t="shared" si="454"/>
        <v>0</v>
      </c>
      <c r="AA503" s="293">
        <f t="shared" si="454"/>
        <v>0</v>
      </c>
      <c r="AB503" s="293">
        <f t="shared" si="454"/>
        <v>0</v>
      </c>
      <c r="AC503" s="293">
        <f>SUM(AC496:AC502)</f>
        <v>0</v>
      </c>
      <c r="AD503" s="294">
        <f>SUM(AD496:AD502)</f>
        <v>0</v>
      </c>
      <c r="AE503" s="222"/>
      <c r="AG503" s="493" t="s">
        <v>207</v>
      </c>
      <c r="AH503" s="494"/>
      <c r="AI503" s="543">
        <f>COUNTA(AH496:AH501)+AI502</f>
        <v>0</v>
      </c>
      <c r="AJ503" s="543"/>
      <c r="AK503" s="411"/>
      <c r="AL503" s="337">
        <f t="shared" si="448"/>
        <v>0</v>
      </c>
      <c r="AM503" s="275">
        <f>SUM(AM496:AM502)</f>
        <v>0</v>
      </c>
      <c r="AN503" s="275">
        <f>SUM(AN496:AN502)</f>
        <v>0</v>
      </c>
      <c r="AO503" s="275">
        <f t="shared" ref="AO503:AT503" si="455">SUM(AO496:AO502)</f>
        <v>0</v>
      </c>
      <c r="AP503" s="275">
        <f t="shared" si="455"/>
        <v>0</v>
      </c>
      <c r="AQ503" s="275">
        <f t="shared" si="455"/>
        <v>0</v>
      </c>
      <c r="AR503" s="275">
        <f t="shared" si="455"/>
        <v>0</v>
      </c>
      <c r="AS503" s="275">
        <f t="shared" si="455"/>
        <v>0</v>
      </c>
      <c r="AT503" s="275">
        <f t="shared" si="455"/>
        <v>0</v>
      </c>
      <c r="AU503" s="276">
        <f t="shared" si="452"/>
        <v>0</v>
      </c>
      <c r="AV503" s="358"/>
    </row>
    <row r="504" spans="1:48" ht="3.75" customHeight="1" thickBot="1" x14ac:dyDescent="0.4">
      <c r="F504" s="357"/>
      <c r="G504" s="357"/>
      <c r="Y504" s="163"/>
      <c r="Z504" s="163"/>
      <c r="AA504" s="163"/>
      <c r="AB504" s="163"/>
      <c r="AC504" s="163"/>
      <c r="AD504" s="163"/>
      <c r="AE504" s="358"/>
    </row>
    <row r="505" spans="1:48" s="242" customFormat="1" x14ac:dyDescent="0.35">
      <c r="A505" s="502" t="s">
        <v>186</v>
      </c>
      <c r="B505" s="503"/>
      <c r="C505" s="503"/>
      <c r="D505" s="503"/>
      <c r="E505" s="503"/>
      <c r="F505" s="503"/>
      <c r="G505" s="503"/>
      <c r="H505" s="503"/>
      <c r="I505" s="503"/>
      <c r="J505" s="503"/>
      <c r="K505" s="503"/>
      <c r="L505" s="503"/>
      <c r="M505" s="518"/>
      <c r="N505" s="413"/>
      <c r="P505" s="502" t="s">
        <v>186</v>
      </c>
      <c r="Q505" s="503"/>
      <c r="R505" s="503"/>
      <c r="S505" s="503"/>
      <c r="T505" s="503"/>
      <c r="U505" s="503"/>
      <c r="V505" s="503"/>
      <c r="W505" s="503"/>
      <c r="X505" s="503"/>
      <c r="Y505" s="503"/>
      <c r="Z505" s="503"/>
      <c r="AA505" s="503"/>
      <c r="AB505" s="503"/>
      <c r="AC505" s="503"/>
      <c r="AD505" s="418"/>
      <c r="AE505" s="413"/>
      <c r="AG505" s="502" t="s">
        <v>186</v>
      </c>
      <c r="AH505" s="503"/>
      <c r="AI505" s="503"/>
      <c r="AJ505" s="503"/>
      <c r="AK505" s="503"/>
      <c r="AL505" s="503"/>
      <c r="AM505" s="503"/>
      <c r="AN505" s="503"/>
      <c r="AO505" s="503"/>
      <c r="AP505" s="503"/>
      <c r="AQ505" s="503"/>
      <c r="AR505" s="503"/>
      <c r="AS505" s="503"/>
      <c r="AT505" s="503"/>
      <c r="AU505" s="418"/>
    </row>
    <row r="506" spans="1:48" s="242" customFormat="1" ht="31.5" customHeight="1" x14ac:dyDescent="0.35">
      <c r="A506" s="534" t="s">
        <v>188</v>
      </c>
      <c r="B506" s="533"/>
      <c r="C506" s="533" t="s">
        <v>13</v>
      </c>
      <c r="D506" s="533"/>
      <c r="E506" s="424" t="s">
        <v>14</v>
      </c>
      <c r="F506" s="412" t="s">
        <v>171</v>
      </c>
      <c r="G506" s="412" t="s">
        <v>68</v>
      </c>
      <c r="H506" s="422" t="s">
        <v>151</v>
      </c>
      <c r="I506" s="412" t="s">
        <v>80</v>
      </c>
      <c r="J506" s="412" t="s">
        <v>81</v>
      </c>
      <c r="K506" s="422" t="s">
        <v>82</v>
      </c>
      <c r="L506" s="412" t="s">
        <v>150</v>
      </c>
      <c r="M506" s="259" t="s">
        <v>18</v>
      </c>
      <c r="N506" s="413"/>
      <c r="P506" s="534" t="s">
        <v>188</v>
      </c>
      <c r="Q506" s="533"/>
      <c r="R506" s="533" t="s">
        <v>13</v>
      </c>
      <c r="S506" s="533"/>
      <c r="T506" s="424" t="s">
        <v>14</v>
      </c>
      <c r="U506" s="260" t="s">
        <v>269</v>
      </c>
      <c r="V506" s="424" t="s">
        <v>171</v>
      </c>
      <c r="W506" s="424" t="s">
        <v>68</v>
      </c>
      <c r="X506" s="260" t="s">
        <v>151</v>
      </c>
      <c r="Y506" s="424" t="s">
        <v>80</v>
      </c>
      <c r="Z506" s="424" t="s">
        <v>81</v>
      </c>
      <c r="AA506" s="260" t="s">
        <v>82</v>
      </c>
      <c r="AB506" s="424" t="s">
        <v>150</v>
      </c>
      <c r="AC506" s="260" t="s">
        <v>18</v>
      </c>
      <c r="AD506" s="267" t="s">
        <v>114</v>
      </c>
      <c r="AE506" s="413"/>
      <c r="AG506" s="534" t="s">
        <v>188</v>
      </c>
      <c r="AH506" s="533"/>
      <c r="AI506" s="533" t="s">
        <v>13</v>
      </c>
      <c r="AJ506" s="533"/>
      <c r="AK506" s="424" t="s">
        <v>14</v>
      </c>
      <c r="AL506" s="260" t="s">
        <v>269</v>
      </c>
      <c r="AM506" s="424" t="s">
        <v>171</v>
      </c>
      <c r="AN506" s="424" t="s">
        <v>68</v>
      </c>
      <c r="AO506" s="260" t="s">
        <v>151</v>
      </c>
      <c r="AP506" s="424" t="s">
        <v>80</v>
      </c>
      <c r="AQ506" s="424" t="s">
        <v>81</v>
      </c>
      <c r="AR506" s="260" t="s">
        <v>82</v>
      </c>
      <c r="AS506" s="424" t="s">
        <v>150</v>
      </c>
      <c r="AT506" s="260" t="s">
        <v>213</v>
      </c>
      <c r="AU506" s="267" t="s">
        <v>284</v>
      </c>
    </row>
    <row r="507" spans="1:48" x14ac:dyDescent="0.35">
      <c r="A507" s="495">
        <v>0</v>
      </c>
      <c r="B507" s="491"/>
      <c r="C507" s="496" t="s">
        <v>19</v>
      </c>
      <c r="D507" s="496"/>
      <c r="E507" s="409"/>
      <c r="F507" s="234">
        <v>0</v>
      </c>
      <c r="G507" s="234">
        <v>0</v>
      </c>
      <c r="H507" s="235">
        <f>SUM(F507:G507)</f>
        <v>0</v>
      </c>
      <c r="I507" s="234">
        <v>0</v>
      </c>
      <c r="J507" s="234">
        <v>0</v>
      </c>
      <c r="K507" s="235">
        <f>SUM(I507:J507)</f>
        <v>0</v>
      </c>
      <c r="L507" s="234">
        <v>0</v>
      </c>
      <c r="M507" s="236">
        <f>SUM(H507, K507, L507)</f>
        <v>0</v>
      </c>
      <c r="N507" s="223"/>
      <c r="P507" s="522">
        <v>0</v>
      </c>
      <c r="Q507" s="496"/>
      <c r="R507" s="496" t="s">
        <v>19</v>
      </c>
      <c r="S507" s="496"/>
      <c r="T507" s="409"/>
      <c r="U507" s="162">
        <f t="shared" ref="U507:U514" si="456">AU427</f>
        <v>0</v>
      </c>
      <c r="V507" s="234">
        <v>0</v>
      </c>
      <c r="W507" s="234">
        <v>0</v>
      </c>
      <c r="X507" s="295">
        <f>SUM(V507:W507)</f>
        <v>0</v>
      </c>
      <c r="Y507" s="234">
        <v>0</v>
      </c>
      <c r="Z507" s="234">
        <v>0</v>
      </c>
      <c r="AA507" s="295">
        <f>SUM(Y507:Z507)</f>
        <v>0</v>
      </c>
      <c r="AB507" s="234">
        <v>0</v>
      </c>
      <c r="AC507" s="295">
        <f>SUM(X507, AA507, AB507)</f>
        <v>0</v>
      </c>
      <c r="AD507" s="296">
        <f t="shared" ref="AD507:AD511" si="457">M507-AC507</f>
        <v>0</v>
      </c>
      <c r="AE507" s="223"/>
      <c r="AG507" s="522">
        <v>0</v>
      </c>
      <c r="AH507" s="496"/>
      <c r="AI507" s="496" t="s">
        <v>19</v>
      </c>
      <c r="AJ507" s="496"/>
      <c r="AK507" s="409"/>
      <c r="AL507" s="307">
        <f t="shared" ref="AL507:AL514" si="458">AU427</f>
        <v>0</v>
      </c>
      <c r="AM507" s="234">
        <v>0</v>
      </c>
      <c r="AN507" s="234">
        <v>0</v>
      </c>
      <c r="AO507" s="277">
        <f>SUM(AM507:AN507)</f>
        <v>0</v>
      </c>
      <c r="AP507" s="234">
        <v>0</v>
      </c>
      <c r="AQ507" s="234">
        <v>0</v>
      </c>
      <c r="AR507" s="277">
        <f>SUM(AP507:AQ507)</f>
        <v>0</v>
      </c>
      <c r="AS507" s="234">
        <v>0</v>
      </c>
      <c r="AT507" s="277">
        <f>SUM(AO507, AR507, AS507)</f>
        <v>0</v>
      </c>
      <c r="AU507" s="278">
        <f>IF($S$553&lt;&gt;0, AC507+AL507-AT507, M507+AL507-AT507)</f>
        <v>0</v>
      </c>
    </row>
    <row r="508" spans="1:48" x14ac:dyDescent="0.35">
      <c r="A508" s="495">
        <v>0</v>
      </c>
      <c r="B508" s="491"/>
      <c r="C508" s="496" t="s">
        <v>20</v>
      </c>
      <c r="D508" s="496"/>
      <c r="E508" s="409"/>
      <c r="F508" s="234">
        <v>0</v>
      </c>
      <c r="G508" s="234">
        <v>0</v>
      </c>
      <c r="H508" s="235">
        <f t="shared" ref="H508:H511" si="459">SUM(F508:G508)</f>
        <v>0</v>
      </c>
      <c r="I508" s="234">
        <v>0</v>
      </c>
      <c r="J508" s="234">
        <v>0</v>
      </c>
      <c r="K508" s="235">
        <f t="shared" ref="K508:K511" si="460">SUM(I508:J508)</f>
        <v>0</v>
      </c>
      <c r="L508" s="234">
        <v>0</v>
      </c>
      <c r="M508" s="236">
        <f t="shared" ref="M508:M511" si="461">SUM(H508, K508, L508)</f>
        <v>0</v>
      </c>
      <c r="N508" s="223"/>
      <c r="P508" s="522">
        <v>0</v>
      </c>
      <c r="Q508" s="496"/>
      <c r="R508" s="496" t="s">
        <v>20</v>
      </c>
      <c r="S508" s="496"/>
      <c r="T508" s="409"/>
      <c r="U508" s="162">
        <f t="shared" si="456"/>
        <v>0</v>
      </c>
      <c r="V508" s="234">
        <v>0</v>
      </c>
      <c r="W508" s="234">
        <v>0</v>
      </c>
      <c r="X508" s="295">
        <f t="shared" ref="X508:X511" si="462">SUM(V508:W508)</f>
        <v>0</v>
      </c>
      <c r="Y508" s="234">
        <v>0</v>
      </c>
      <c r="Z508" s="234">
        <v>0</v>
      </c>
      <c r="AA508" s="295">
        <f t="shared" ref="AA508:AA511" si="463">SUM(Y508:Z508)</f>
        <v>0</v>
      </c>
      <c r="AB508" s="234">
        <v>0</v>
      </c>
      <c r="AC508" s="295">
        <f t="shared" ref="AC508:AC511" si="464">SUM(X508, AA508, AB508)</f>
        <v>0</v>
      </c>
      <c r="AD508" s="296">
        <f t="shared" si="457"/>
        <v>0</v>
      </c>
      <c r="AE508" s="223"/>
      <c r="AG508" s="522">
        <v>0</v>
      </c>
      <c r="AH508" s="496"/>
      <c r="AI508" s="496" t="s">
        <v>20</v>
      </c>
      <c r="AJ508" s="496"/>
      <c r="AK508" s="409"/>
      <c r="AL508" s="307">
        <f t="shared" si="458"/>
        <v>0</v>
      </c>
      <c r="AM508" s="234">
        <v>0</v>
      </c>
      <c r="AN508" s="234">
        <v>0</v>
      </c>
      <c r="AO508" s="277">
        <f t="shared" ref="AO508:AO511" si="465">SUM(AM508:AN508)</f>
        <v>0</v>
      </c>
      <c r="AP508" s="234">
        <v>0</v>
      </c>
      <c r="AQ508" s="234">
        <v>0</v>
      </c>
      <c r="AR508" s="277">
        <f t="shared" ref="AR508:AR511" si="466">SUM(AP508:AQ508)</f>
        <v>0</v>
      </c>
      <c r="AS508" s="234">
        <v>0</v>
      </c>
      <c r="AT508" s="277">
        <f t="shared" ref="AT508:AT511" si="467">SUM(AO508, AR508, AS508)</f>
        <v>0</v>
      </c>
      <c r="AU508" s="278">
        <f t="shared" ref="AU508:AU512" si="468">IF($S$553&lt;&gt;0, AC508+AL508-AT508, M508+AL508-AT508)</f>
        <v>0</v>
      </c>
    </row>
    <row r="509" spans="1:48" x14ac:dyDescent="0.35">
      <c r="A509" s="495">
        <v>0</v>
      </c>
      <c r="B509" s="491"/>
      <c r="C509" s="496" t="s">
        <v>21</v>
      </c>
      <c r="D509" s="496"/>
      <c r="E509" s="409"/>
      <c r="F509" s="234">
        <v>0</v>
      </c>
      <c r="G509" s="234">
        <v>0</v>
      </c>
      <c r="H509" s="235">
        <f>SUM(F509:G509)</f>
        <v>0</v>
      </c>
      <c r="I509" s="234">
        <v>0</v>
      </c>
      <c r="J509" s="234">
        <v>0</v>
      </c>
      <c r="K509" s="235">
        <f t="shared" si="460"/>
        <v>0</v>
      </c>
      <c r="L509" s="234">
        <v>0</v>
      </c>
      <c r="M509" s="236">
        <f t="shared" si="461"/>
        <v>0</v>
      </c>
      <c r="N509" s="223"/>
      <c r="P509" s="522">
        <v>0</v>
      </c>
      <c r="Q509" s="496"/>
      <c r="R509" s="496" t="s">
        <v>21</v>
      </c>
      <c r="S509" s="496"/>
      <c r="T509" s="409"/>
      <c r="U509" s="162">
        <f t="shared" si="456"/>
        <v>0</v>
      </c>
      <c r="V509" s="234">
        <v>0</v>
      </c>
      <c r="W509" s="234">
        <v>0</v>
      </c>
      <c r="X509" s="295">
        <f t="shared" si="462"/>
        <v>0</v>
      </c>
      <c r="Y509" s="234">
        <v>0</v>
      </c>
      <c r="Z509" s="234">
        <v>0</v>
      </c>
      <c r="AA509" s="295">
        <f t="shared" si="463"/>
        <v>0</v>
      </c>
      <c r="AB509" s="234">
        <v>0</v>
      </c>
      <c r="AC509" s="295">
        <f t="shared" si="464"/>
        <v>0</v>
      </c>
      <c r="AD509" s="296">
        <f t="shared" si="457"/>
        <v>0</v>
      </c>
      <c r="AE509" s="223"/>
      <c r="AG509" s="522">
        <v>0</v>
      </c>
      <c r="AH509" s="496"/>
      <c r="AI509" s="496" t="s">
        <v>21</v>
      </c>
      <c r="AJ509" s="496"/>
      <c r="AK509" s="409"/>
      <c r="AL509" s="307">
        <f t="shared" si="458"/>
        <v>0</v>
      </c>
      <c r="AM509" s="234">
        <v>0</v>
      </c>
      <c r="AN509" s="234">
        <v>0</v>
      </c>
      <c r="AO509" s="277">
        <f t="shared" si="465"/>
        <v>0</v>
      </c>
      <c r="AP509" s="234">
        <v>0</v>
      </c>
      <c r="AQ509" s="234">
        <v>0</v>
      </c>
      <c r="AR509" s="277">
        <f t="shared" si="466"/>
        <v>0</v>
      </c>
      <c r="AS509" s="234">
        <v>0</v>
      </c>
      <c r="AT509" s="277">
        <f t="shared" si="467"/>
        <v>0</v>
      </c>
      <c r="AU509" s="278">
        <f t="shared" si="468"/>
        <v>0</v>
      </c>
    </row>
    <row r="510" spans="1:48" x14ac:dyDescent="0.35">
      <c r="A510" s="495">
        <v>0</v>
      </c>
      <c r="B510" s="491"/>
      <c r="C510" s="496" t="s">
        <v>22</v>
      </c>
      <c r="D510" s="496"/>
      <c r="E510" s="409"/>
      <c r="F510" s="234">
        <v>0</v>
      </c>
      <c r="G510" s="234">
        <v>0</v>
      </c>
      <c r="H510" s="235">
        <f t="shared" si="459"/>
        <v>0</v>
      </c>
      <c r="I510" s="234">
        <v>0</v>
      </c>
      <c r="J510" s="234">
        <v>0</v>
      </c>
      <c r="K510" s="235">
        <f t="shared" si="460"/>
        <v>0</v>
      </c>
      <c r="L510" s="234">
        <v>0</v>
      </c>
      <c r="M510" s="236">
        <f t="shared" si="461"/>
        <v>0</v>
      </c>
      <c r="N510" s="223"/>
      <c r="P510" s="522">
        <v>0</v>
      </c>
      <c r="Q510" s="496"/>
      <c r="R510" s="496" t="s">
        <v>22</v>
      </c>
      <c r="S510" s="496"/>
      <c r="T510" s="409"/>
      <c r="U510" s="162">
        <f t="shared" si="456"/>
        <v>0</v>
      </c>
      <c r="V510" s="234">
        <v>0</v>
      </c>
      <c r="W510" s="234">
        <v>0</v>
      </c>
      <c r="X510" s="295">
        <f t="shared" si="462"/>
        <v>0</v>
      </c>
      <c r="Y510" s="234">
        <v>0</v>
      </c>
      <c r="Z510" s="234">
        <v>0</v>
      </c>
      <c r="AA510" s="295">
        <f t="shared" si="463"/>
        <v>0</v>
      </c>
      <c r="AB510" s="234">
        <v>0</v>
      </c>
      <c r="AC510" s="295">
        <f t="shared" si="464"/>
        <v>0</v>
      </c>
      <c r="AD510" s="296">
        <f t="shared" si="457"/>
        <v>0</v>
      </c>
      <c r="AE510" s="223"/>
      <c r="AG510" s="522">
        <v>0</v>
      </c>
      <c r="AH510" s="496"/>
      <c r="AI510" s="496" t="s">
        <v>22</v>
      </c>
      <c r="AJ510" s="496"/>
      <c r="AK510" s="409"/>
      <c r="AL510" s="307">
        <f t="shared" si="458"/>
        <v>0</v>
      </c>
      <c r="AM510" s="234">
        <v>0</v>
      </c>
      <c r="AN510" s="234">
        <v>0</v>
      </c>
      <c r="AO510" s="277">
        <f t="shared" si="465"/>
        <v>0</v>
      </c>
      <c r="AP510" s="234">
        <v>0</v>
      </c>
      <c r="AQ510" s="234">
        <v>0</v>
      </c>
      <c r="AR510" s="277">
        <f t="shared" si="466"/>
        <v>0</v>
      </c>
      <c r="AS510" s="234">
        <v>0</v>
      </c>
      <c r="AT510" s="277">
        <f t="shared" si="467"/>
        <v>0</v>
      </c>
      <c r="AU510" s="278">
        <f t="shared" si="468"/>
        <v>0</v>
      </c>
    </row>
    <row r="511" spans="1:48" x14ac:dyDescent="0.35">
      <c r="A511" s="495">
        <v>0</v>
      </c>
      <c r="B511" s="491"/>
      <c r="C511" s="491" t="s">
        <v>23</v>
      </c>
      <c r="D511" s="491"/>
      <c r="E511" s="409"/>
      <c r="F511" s="234">
        <v>0</v>
      </c>
      <c r="G511" s="234">
        <v>0</v>
      </c>
      <c r="H511" s="235">
        <f t="shared" si="459"/>
        <v>0</v>
      </c>
      <c r="I511" s="234">
        <v>0</v>
      </c>
      <c r="J511" s="234">
        <v>0</v>
      </c>
      <c r="K511" s="235">
        <f t="shared" si="460"/>
        <v>0</v>
      </c>
      <c r="L511" s="234">
        <v>0</v>
      </c>
      <c r="M511" s="236">
        <f t="shared" si="461"/>
        <v>0</v>
      </c>
      <c r="N511" s="223"/>
      <c r="P511" s="522">
        <v>0</v>
      </c>
      <c r="Q511" s="496"/>
      <c r="R511" s="496" t="s">
        <v>23</v>
      </c>
      <c r="S511" s="496"/>
      <c r="T511" s="409"/>
      <c r="U511" s="162">
        <f t="shared" si="456"/>
        <v>0</v>
      </c>
      <c r="V511" s="234">
        <v>0</v>
      </c>
      <c r="W511" s="234">
        <v>0</v>
      </c>
      <c r="X511" s="295">
        <f t="shared" si="462"/>
        <v>0</v>
      </c>
      <c r="Y511" s="234">
        <v>0</v>
      </c>
      <c r="Z511" s="234">
        <v>0</v>
      </c>
      <c r="AA511" s="295">
        <f t="shared" si="463"/>
        <v>0</v>
      </c>
      <c r="AB511" s="234">
        <v>0</v>
      </c>
      <c r="AC511" s="295">
        <f t="shared" si="464"/>
        <v>0</v>
      </c>
      <c r="AD511" s="296">
        <f t="shared" si="457"/>
        <v>0</v>
      </c>
      <c r="AE511" s="223"/>
      <c r="AG511" s="522">
        <v>0</v>
      </c>
      <c r="AH511" s="496"/>
      <c r="AI511" s="496" t="s">
        <v>23</v>
      </c>
      <c r="AJ511" s="496"/>
      <c r="AK511" s="409"/>
      <c r="AL511" s="307">
        <f t="shared" si="458"/>
        <v>0</v>
      </c>
      <c r="AM511" s="234">
        <v>0</v>
      </c>
      <c r="AN511" s="234">
        <v>0</v>
      </c>
      <c r="AO511" s="277">
        <f t="shared" si="465"/>
        <v>0</v>
      </c>
      <c r="AP511" s="234">
        <v>0</v>
      </c>
      <c r="AQ511" s="234">
        <v>0</v>
      </c>
      <c r="AR511" s="277">
        <f t="shared" si="466"/>
        <v>0</v>
      </c>
      <c r="AS511" s="234">
        <v>0</v>
      </c>
      <c r="AT511" s="277">
        <f t="shared" si="467"/>
        <v>0</v>
      </c>
      <c r="AU511" s="278">
        <f t="shared" si="468"/>
        <v>0</v>
      </c>
    </row>
    <row r="512" spans="1:48" ht="16" thickBot="1" x14ac:dyDescent="0.4">
      <c r="A512" s="410" t="s">
        <v>181</v>
      </c>
      <c r="B512" s="411"/>
      <c r="C512" s="497">
        <f>SUM(A507:B511)</f>
        <v>0</v>
      </c>
      <c r="D512" s="497"/>
      <c r="E512" s="411"/>
      <c r="F512" s="250">
        <f>SUM(F507:F511)</f>
        <v>0</v>
      </c>
      <c r="G512" s="250">
        <f t="shared" ref="G512:L512" si="469">SUM(G507:G511)</f>
        <v>0</v>
      </c>
      <c r="H512" s="250">
        <f t="shared" si="469"/>
        <v>0</v>
      </c>
      <c r="I512" s="250">
        <f t="shared" si="469"/>
        <v>0</v>
      </c>
      <c r="J512" s="250">
        <f t="shared" si="469"/>
        <v>0</v>
      </c>
      <c r="K512" s="250">
        <f t="shared" si="469"/>
        <v>0</v>
      </c>
      <c r="L512" s="250">
        <f t="shared" si="469"/>
        <v>0</v>
      </c>
      <c r="M512" s="237">
        <f>SUM(M507:M511)</f>
        <v>0</v>
      </c>
      <c r="N512" s="223"/>
      <c r="P512" s="410" t="s">
        <v>181</v>
      </c>
      <c r="Q512" s="411"/>
      <c r="R512" s="498">
        <f>SUM(P507:Q511)</f>
        <v>0</v>
      </c>
      <c r="S512" s="498"/>
      <c r="T512" s="421"/>
      <c r="U512" s="339">
        <f t="shared" si="456"/>
        <v>0</v>
      </c>
      <c r="V512" s="293">
        <f>SUM(V507:V511)</f>
        <v>0</v>
      </c>
      <c r="W512" s="293">
        <f t="shared" ref="W512:AB512" si="470">SUM(W507:W511)</f>
        <v>0</v>
      </c>
      <c r="X512" s="293">
        <f t="shared" si="470"/>
        <v>0</v>
      </c>
      <c r="Y512" s="293">
        <f t="shared" si="470"/>
        <v>0</v>
      </c>
      <c r="Z512" s="293">
        <f t="shared" si="470"/>
        <v>0</v>
      </c>
      <c r="AA512" s="293">
        <f t="shared" si="470"/>
        <v>0</v>
      </c>
      <c r="AB512" s="293">
        <f t="shared" si="470"/>
        <v>0</v>
      </c>
      <c r="AC512" s="293">
        <f>SUM(AC507:AC511)</f>
        <v>0</v>
      </c>
      <c r="AD512" s="294">
        <f>SUM(AD507:AD511)</f>
        <v>0</v>
      </c>
      <c r="AE512" s="223"/>
      <c r="AG512" s="410" t="s">
        <v>181</v>
      </c>
      <c r="AH512" s="411"/>
      <c r="AI512" s="543">
        <f>SUM(AG507:AH511)</f>
        <v>0</v>
      </c>
      <c r="AJ512" s="543"/>
      <c r="AK512" s="421"/>
      <c r="AL512" s="337">
        <f t="shared" si="458"/>
        <v>0</v>
      </c>
      <c r="AM512" s="275">
        <f>SUM(AM507:AM511)</f>
        <v>0</v>
      </c>
      <c r="AN512" s="275">
        <f t="shared" ref="AN512:AT512" si="471">SUM(AN507:AN511)</f>
        <v>0</v>
      </c>
      <c r="AO512" s="275">
        <f t="shared" si="471"/>
        <v>0</v>
      </c>
      <c r="AP512" s="275">
        <f t="shared" si="471"/>
        <v>0</v>
      </c>
      <c r="AQ512" s="275">
        <f t="shared" si="471"/>
        <v>0</v>
      </c>
      <c r="AR512" s="275">
        <f t="shared" si="471"/>
        <v>0</v>
      </c>
      <c r="AS512" s="275">
        <f t="shared" si="471"/>
        <v>0</v>
      </c>
      <c r="AT512" s="275">
        <f t="shared" si="471"/>
        <v>0</v>
      </c>
      <c r="AU512" s="276">
        <f t="shared" si="468"/>
        <v>0</v>
      </c>
    </row>
    <row r="513" spans="1:47" s="358" customFormat="1" ht="3.75" customHeight="1" thickBot="1" x14ac:dyDescent="0.4">
      <c r="A513" s="499"/>
      <c r="B513" s="499"/>
      <c r="C513" s="499"/>
      <c r="D513" s="499"/>
      <c r="E513" s="499"/>
      <c r="F513" s="499"/>
      <c r="G513" s="499"/>
      <c r="H513" s="499"/>
      <c r="I513" s="499"/>
      <c r="J513" s="499"/>
      <c r="K513" s="499"/>
      <c r="L513" s="499"/>
      <c r="M513" s="499"/>
      <c r="N513" s="223"/>
      <c r="P513" s="499"/>
      <c r="Q513" s="499"/>
      <c r="R513" s="499"/>
      <c r="S513" s="499"/>
      <c r="T513" s="499"/>
      <c r="U513" s="499"/>
      <c r="V513" s="499"/>
      <c r="W513" s="499"/>
      <c r="X513" s="499"/>
      <c r="Y513" s="499"/>
      <c r="Z513" s="499"/>
      <c r="AA513" s="499"/>
      <c r="AB513" s="499"/>
      <c r="AC513" s="499"/>
      <c r="AD513" s="499"/>
      <c r="AE513" s="223"/>
      <c r="AG513" s="499"/>
      <c r="AH513" s="499"/>
      <c r="AI513" s="499"/>
      <c r="AJ513" s="499"/>
      <c r="AK513" s="499"/>
      <c r="AL513" s="499"/>
      <c r="AM513" s="499"/>
      <c r="AN513" s="499"/>
      <c r="AO513" s="499"/>
      <c r="AP513" s="499"/>
      <c r="AQ513" s="499"/>
      <c r="AR513" s="499"/>
      <c r="AS513" s="499"/>
      <c r="AT513" s="499"/>
      <c r="AU513" s="499"/>
    </row>
    <row r="514" spans="1:47" ht="16" thickBot="1" x14ac:dyDescent="0.4">
      <c r="A514" s="500" t="s">
        <v>187</v>
      </c>
      <c r="B514" s="501"/>
      <c r="C514" s="501"/>
      <c r="D514" s="501"/>
      <c r="E514" s="501"/>
      <c r="F514" s="241">
        <f>SUM(F512, F503)</f>
        <v>0</v>
      </c>
      <c r="G514" s="241">
        <f t="shared" ref="G514:L514" si="472">SUM(G512, G503)</f>
        <v>0</v>
      </c>
      <c r="H514" s="241">
        <f>SUM(H512, H503)</f>
        <v>0</v>
      </c>
      <c r="I514" s="241">
        <f t="shared" si="472"/>
        <v>0</v>
      </c>
      <c r="J514" s="241">
        <f t="shared" si="472"/>
        <v>0</v>
      </c>
      <c r="K514" s="241">
        <f>SUM(K512, K503)</f>
        <v>0</v>
      </c>
      <c r="L514" s="241">
        <f t="shared" si="472"/>
        <v>0</v>
      </c>
      <c r="M514" s="240">
        <f>SUM(M512, M503)</f>
        <v>0</v>
      </c>
      <c r="N514" s="223"/>
      <c r="P514" s="500" t="s">
        <v>187</v>
      </c>
      <c r="Q514" s="501"/>
      <c r="R514" s="501"/>
      <c r="S514" s="501"/>
      <c r="T514" s="501"/>
      <c r="U514" s="340">
        <f t="shared" si="456"/>
        <v>0</v>
      </c>
      <c r="V514" s="297">
        <f>SUM(V512, V503)</f>
        <v>0</v>
      </c>
      <c r="W514" s="297">
        <f t="shared" ref="W514" si="473">SUM(W512, W503)</f>
        <v>0</v>
      </c>
      <c r="X514" s="297">
        <f>SUM(X512, X503)</f>
        <v>0</v>
      </c>
      <c r="Y514" s="297">
        <f t="shared" ref="Y514:AB514" si="474">SUM(Y512, Y503)</f>
        <v>0</v>
      </c>
      <c r="Z514" s="297">
        <f t="shared" si="474"/>
        <v>0</v>
      </c>
      <c r="AA514" s="297">
        <f t="shared" si="474"/>
        <v>0</v>
      </c>
      <c r="AB514" s="297">
        <f t="shared" si="474"/>
        <v>0</v>
      </c>
      <c r="AC514" s="297">
        <f>SUM(AC512, AC503)</f>
        <v>0</v>
      </c>
      <c r="AD514" s="298">
        <f>SUM(AD512, AD503)</f>
        <v>0</v>
      </c>
      <c r="AE514" s="223"/>
      <c r="AG514" s="500" t="s">
        <v>187</v>
      </c>
      <c r="AH514" s="501"/>
      <c r="AI514" s="501"/>
      <c r="AJ514" s="501"/>
      <c r="AK514" s="501"/>
      <c r="AL514" s="338">
        <f t="shared" si="458"/>
        <v>0</v>
      </c>
      <c r="AM514" s="279">
        <f>SUM(AM512, AM503)</f>
        <v>0</v>
      </c>
      <c r="AN514" s="279">
        <f t="shared" ref="AN514" si="475">SUM(AN512, AN503)</f>
        <v>0</v>
      </c>
      <c r="AO514" s="279">
        <f>SUM(AO512, AO503)</f>
        <v>0</v>
      </c>
      <c r="AP514" s="279">
        <f t="shared" ref="AP514:AT514" si="476">SUM(AP512, AP503)</f>
        <v>0</v>
      </c>
      <c r="AQ514" s="279">
        <f t="shared" si="476"/>
        <v>0</v>
      </c>
      <c r="AR514" s="279">
        <f t="shared" si="476"/>
        <v>0</v>
      </c>
      <c r="AS514" s="279">
        <f t="shared" si="476"/>
        <v>0</v>
      </c>
      <c r="AT514" s="279">
        <f t="shared" si="476"/>
        <v>0</v>
      </c>
      <c r="AU514" s="280">
        <f>IF($S$553&lt;&gt;0, AC514+AL514-AT514, M514+AL514-AT514)</f>
        <v>0</v>
      </c>
    </row>
    <row r="515" spans="1:47" ht="16" thickBot="1" x14ac:dyDescent="0.4">
      <c r="F515" s="357"/>
      <c r="G515" s="357"/>
      <c r="AE515" s="358"/>
    </row>
    <row r="516" spans="1:47" s="242" customFormat="1" x14ac:dyDescent="0.35">
      <c r="A516" s="502" t="s">
        <v>98</v>
      </c>
      <c r="B516" s="503"/>
      <c r="C516" s="503"/>
      <c r="D516" s="503"/>
      <c r="E516" s="503"/>
      <c r="F516" s="503"/>
      <c r="G516" s="503"/>
      <c r="H516" s="503"/>
      <c r="I516" s="503"/>
      <c r="J516" s="503"/>
      <c r="K516" s="503"/>
      <c r="L516" s="503"/>
      <c r="M516" s="518"/>
      <c r="N516" s="413"/>
      <c r="P516" s="502" t="s">
        <v>98</v>
      </c>
      <c r="Q516" s="503"/>
      <c r="R516" s="503"/>
      <c r="S516" s="503"/>
      <c r="T516" s="503"/>
      <c r="U516" s="503"/>
      <c r="V516" s="503"/>
      <c r="W516" s="503"/>
      <c r="X516" s="503"/>
      <c r="Y516" s="503"/>
      <c r="Z516" s="503"/>
      <c r="AA516" s="503"/>
      <c r="AB516" s="503"/>
      <c r="AC516" s="503"/>
      <c r="AD516" s="418"/>
      <c r="AE516" s="413"/>
      <c r="AG516" s="502" t="s">
        <v>98</v>
      </c>
      <c r="AH516" s="503"/>
      <c r="AI516" s="503"/>
      <c r="AJ516" s="503"/>
      <c r="AK516" s="503"/>
      <c r="AL516" s="503"/>
      <c r="AM516" s="503"/>
      <c r="AN516" s="503"/>
      <c r="AO516" s="503"/>
      <c r="AP516" s="503"/>
      <c r="AQ516" s="503"/>
      <c r="AR516" s="503"/>
      <c r="AS516" s="503"/>
      <c r="AT516" s="503"/>
      <c r="AU516" s="418"/>
    </row>
    <row r="517" spans="1:47" s="242" customFormat="1" x14ac:dyDescent="0.35">
      <c r="A517" s="530" t="s">
        <v>24</v>
      </c>
      <c r="B517" s="531"/>
      <c r="C517" s="531"/>
      <c r="D517" s="531"/>
      <c r="E517" s="531"/>
      <c r="F517" s="531"/>
      <c r="G517" s="531"/>
      <c r="H517" s="531"/>
      <c r="I517" s="531"/>
      <c r="J517" s="424" t="s">
        <v>17</v>
      </c>
      <c r="K517" s="424" t="s">
        <v>15</v>
      </c>
      <c r="L517" s="424" t="s">
        <v>16</v>
      </c>
      <c r="M517" s="259" t="s">
        <v>18</v>
      </c>
      <c r="N517" s="413"/>
      <c r="P517" s="530" t="s">
        <v>24</v>
      </c>
      <c r="Q517" s="531"/>
      <c r="R517" s="531"/>
      <c r="S517" s="531"/>
      <c r="T517" s="531"/>
      <c r="U517" s="531"/>
      <c r="V517" s="531"/>
      <c r="W517" s="531"/>
      <c r="X517" s="531"/>
      <c r="Y517" s="422" t="s">
        <v>269</v>
      </c>
      <c r="Z517" s="328" t="s">
        <v>77</v>
      </c>
      <c r="AA517" s="424" t="s">
        <v>15</v>
      </c>
      <c r="AB517" s="424" t="s">
        <v>16</v>
      </c>
      <c r="AC517" s="422" t="s">
        <v>18</v>
      </c>
      <c r="AD517" s="267" t="s">
        <v>114</v>
      </c>
      <c r="AE517" s="413"/>
      <c r="AG517" s="530" t="s">
        <v>24</v>
      </c>
      <c r="AH517" s="531"/>
      <c r="AI517" s="531"/>
      <c r="AJ517" s="531"/>
      <c r="AK517" s="531"/>
      <c r="AL517" s="531"/>
      <c r="AM517" s="531"/>
      <c r="AN517" s="531"/>
      <c r="AO517" s="531"/>
      <c r="AP517" s="422" t="s">
        <v>269</v>
      </c>
      <c r="AQ517" s="328" t="s">
        <v>211</v>
      </c>
      <c r="AR517" s="424" t="s">
        <v>15</v>
      </c>
      <c r="AS517" s="424" t="s">
        <v>16</v>
      </c>
      <c r="AT517" s="422" t="s">
        <v>213</v>
      </c>
      <c r="AU517" s="267" t="s">
        <v>284</v>
      </c>
    </row>
    <row r="518" spans="1:47" x14ac:dyDescent="0.35">
      <c r="A518" s="415">
        <v>1</v>
      </c>
      <c r="B518" s="491"/>
      <c r="C518" s="491"/>
      <c r="D518" s="491"/>
      <c r="E518" s="491"/>
      <c r="F518" s="491"/>
      <c r="G518" s="491"/>
      <c r="H518" s="491"/>
      <c r="I518" s="491"/>
      <c r="J518" s="234">
        <v>0</v>
      </c>
      <c r="K518" s="234">
        <v>0</v>
      </c>
      <c r="L518" s="234">
        <v>0</v>
      </c>
      <c r="M518" s="236">
        <f>SUM(J518:L518)</f>
        <v>0</v>
      </c>
      <c r="N518" s="223"/>
      <c r="P518" s="415">
        <v>1</v>
      </c>
      <c r="Q518" s="491"/>
      <c r="R518" s="491"/>
      <c r="S518" s="491"/>
      <c r="T518" s="491"/>
      <c r="U518" s="491"/>
      <c r="V518" s="491"/>
      <c r="W518" s="491"/>
      <c r="X518" s="491"/>
      <c r="Y518" s="164">
        <f>AU438</f>
        <v>0</v>
      </c>
      <c r="Z518" s="234">
        <v>0</v>
      </c>
      <c r="AA518" s="234">
        <v>0</v>
      </c>
      <c r="AB518" s="234">
        <v>0</v>
      </c>
      <c r="AC518" s="295">
        <f>SUM(Z518:AB518)</f>
        <v>0</v>
      </c>
      <c r="AD518" s="296">
        <f t="shared" ref="AD518:AD520" si="477">M518-AC518</f>
        <v>0</v>
      </c>
      <c r="AE518" s="223"/>
      <c r="AG518" s="415">
        <v>1</v>
      </c>
      <c r="AH518" s="491"/>
      <c r="AI518" s="491"/>
      <c r="AJ518" s="491"/>
      <c r="AK518" s="491"/>
      <c r="AL518" s="491"/>
      <c r="AM518" s="491"/>
      <c r="AN518" s="491"/>
      <c r="AO518" s="491"/>
      <c r="AP518" s="305">
        <f>AU438</f>
        <v>0</v>
      </c>
      <c r="AQ518" s="234">
        <v>0</v>
      </c>
      <c r="AR518" s="234">
        <v>0</v>
      </c>
      <c r="AS518" s="234">
        <v>0</v>
      </c>
      <c r="AT518" s="277">
        <f>SUM(AQ518:AS518)</f>
        <v>0</v>
      </c>
      <c r="AU518" s="278">
        <f>IF($S$553&lt;&gt;0, AC518+AP518-AT518, M518+AP518-AT518)</f>
        <v>0</v>
      </c>
    </row>
    <row r="519" spans="1:47" x14ac:dyDescent="0.35">
      <c r="A519" s="415">
        <v>2</v>
      </c>
      <c r="B519" s="492"/>
      <c r="C519" s="492"/>
      <c r="D519" s="492"/>
      <c r="E519" s="492"/>
      <c r="F519" s="492"/>
      <c r="G519" s="492"/>
      <c r="H519" s="492"/>
      <c r="I519" s="492"/>
      <c r="J519" s="234">
        <v>0</v>
      </c>
      <c r="K519" s="234">
        <v>0</v>
      </c>
      <c r="L519" s="234">
        <v>0</v>
      </c>
      <c r="M519" s="236">
        <f>SUM(J519:L519)</f>
        <v>0</v>
      </c>
      <c r="N519" s="223"/>
      <c r="P519" s="415">
        <v>2</v>
      </c>
      <c r="Q519" s="492"/>
      <c r="R519" s="492"/>
      <c r="S519" s="492"/>
      <c r="T519" s="492"/>
      <c r="U519" s="492"/>
      <c r="V519" s="492"/>
      <c r="W519" s="492"/>
      <c r="X519" s="492"/>
      <c r="Y519" s="164">
        <f t="shared" ref="Y519:Y521" si="478">AU439</f>
        <v>0</v>
      </c>
      <c r="Z519" s="234">
        <v>0</v>
      </c>
      <c r="AA519" s="234">
        <v>0</v>
      </c>
      <c r="AB519" s="234">
        <v>0</v>
      </c>
      <c r="AC519" s="295">
        <f t="shared" ref="AC519:AC520" si="479">SUM(Z519:AB519)</f>
        <v>0</v>
      </c>
      <c r="AD519" s="296">
        <f t="shared" si="477"/>
        <v>0</v>
      </c>
      <c r="AE519" s="223"/>
      <c r="AG519" s="415">
        <v>2</v>
      </c>
      <c r="AH519" s="492"/>
      <c r="AI519" s="492"/>
      <c r="AJ519" s="492"/>
      <c r="AK519" s="492"/>
      <c r="AL519" s="492"/>
      <c r="AM519" s="492"/>
      <c r="AN519" s="492"/>
      <c r="AO519" s="492"/>
      <c r="AP519" s="305">
        <f t="shared" ref="AP519:AP521" si="480">AU439</f>
        <v>0</v>
      </c>
      <c r="AQ519" s="234">
        <v>0</v>
      </c>
      <c r="AR519" s="234">
        <v>0</v>
      </c>
      <c r="AS519" s="234">
        <v>0</v>
      </c>
      <c r="AT519" s="277">
        <f t="shared" ref="AT519:AT520" si="481">SUM(AQ519:AS519)</f>
        <v>0</v>
      </c>
      <c r="AU519" s="278">
        <f t="shared" ref="AU519:AU521" si="482">IF($S$553&lt;&gt;0, AC519+AP519-AT519, M519+AP519-AT519)</f>
        <v>0</v>
      </c>
    </row>
    <row r="520" spans="1:47" x14ac:dyDescent="0.35">
      <c r="A520" s="415">
        <v>3</v>
      </c>
      <c r="B520" s="492"/>
      <c r="C520" s="492"/>
      <c r="D520" s="492"/>
      <c r="E520" s="492"/>
      <c r="F520" s="492"/>
      <c r="G520" s="492"/>
      <c r="H520" s="492"/>
      <c r="I520" s="492"/>
      <c r="J520" s="234">
        <v>0</v>
      </c>
      <c r="K520" s="234">
        <v>0</v>
      </c>
      <c r="L520" s="234">
        <v>0</v>
      </c>
      <c r="M520" s="236">
        <f t="shared" ref="M520:M539" si="483">SUM(J520:L520)</f>
        <v>0</v>
      </c>
      <c r="N520" s="223"/>
      <c r="P520" s="415">
        <v>3</v>
      </c>
      <c r="Q520" s="492"/>
      <c r="R520" s="492"/>
      <c r="S520" s="492"/>
      <c r="T520" s="492"/>
      <c r="U520" s="492"/>
      <c r="V520" s="492"/>
      <c r="W520" s="492"/>
      <c r="X520" s="492"/>
      <c r="Y520" s="164">
        <f t="shared" si="478"/>
        <v>0</v>
      </c>
      <c r="Z520" s="234">
        <v>0</v>
      </c>
      <c r="AA520" s="234">
        <v>0</v>
      </c>
      <c r="AB520" s="234">
        <v>0</v>
      </c>
      <c r="AC520" s="295">
        <f t="shared" si="479"/>
        <v>0</v>
      </c>
      <c r="AD520" s="296">
        <f t="shared" si="477"/>
        <v>0</v>
      </c>
      <c r="AE520" s="223"/>
      <c r="AG520" s="415">
        <v>3</v>
      </c>
      <c r="AH520" s="492"/>
      <c r="AI520" s="492"/>
      <c r="AJ520" s="492"/>
      <c r="AK520" s="492"/>
      <c r="AL520" s="492"/>
      <c r="AM520" s="492"/>
      <c r="AN520" s="492"/>
      <c r="AO520" s="492"/>
      <c r="AP520" s="305">
        <f t="shared" si="480"/>
        <v>0</v>
      </c>
      <c r="AQ520" s="234">
        <v>0</v>
      </c>
      <c r="AR520" s="234">
        <v>0</v>
      </c>
      <c r="AS520" s="234">
        <v>0</v>
      </c>
      <c r="AT520" s="277">
        <f t="shared" si="481"/>
        <v>0</v>
      </c>
      <c r="AU520" s="278">
        <f t="shared" si="482"/>
        <v>0</v>
      </c>
    </row>
    <row r="521" spans="1:47" ht="16" thickBot="1" x14ac:dyDescent="0.4">
      <c r="A521" s="504" t="s">
        <v>25</v>
      </c>
      <c r="B521" s="505"/>
      <c r="C521" s="505"/>
      <c r="D521" s="505"/>
      <c r="E521" s="505"/>
      <c r="F521" s="505"/>
      <c r="G521" s="505"/>
      <c r="H521" s="505"/>
      <c r="I521" s="505"/>
      <c r="J521" s="250">
        <f>SUM(J518:J520)</f>
        <v>0</v>
      </c>
      <c r="K521" s="250">
        <f t="shared" ref="K521:L521" si="484">SUM(K518:K520)</f>
        <v>0</v>
      </c>
      <c r="L521" s="250">
        <f t="shared" si="484"/>
        <v>0</v>
      </c>
      <c r="M521" s="237">
        <f t="shared" si="483"/>
        <v>0</v>
      </c>
      <c r="N521" s="223"/>
      <c r="P521" s="504" t="s">
        <v>25</v>
      </c>
      <c r="Q521" s="505"/>
      <c r="R521" s="505"/>
      <c r="S521" s="505"/>
      <c r="T521" s="505"/>
      <c r="U521" s="505"/>
      <c r="V521" s="505"/>
      <c r="W521" s="505"/>
      <c r="X521" s="505"/>
      <c r="Y521" s="200">
        <f t="shared" si="478"/>
        <v>0</v>
      </c>
      <c r="Z521" s="293">
        <f>SUM(Z518:Z520)</f>
        <v>0</v>
      </c>
      <c r="AA521" s="293">
        <f t="shared" ref="AA521:AD521" si="485">SUM(AA518:AA520)</f>
        <v>0</v>
      </c>
      <c r="AB521" s="293">
        <f t="shared" si="485"/>
        <v>0</v>
      </c>
      <c r="AC521" s="293">
        <f t="shared" si="485"/>
        <v>0</v>
      </c>
      <c r="AD521" s="294">
        <f t="shared" si="485"/>
        <v>0</v>
      </c>
      <c r="AE521" s="223"/>
      <c r="AG521" s="504" t="s">
        <v>25</v>
      </c>
      <c r="AH521" s="505"/>
      <c r="AI521" s="505"/>
      <c r="AJ521" s="505"/>
      <c r="AK521" s="505"/>
      <c r="AL521" s="505"/>
      <c r="AM521" s="505"/>
      <c r="AN521" s="505"/>
      <c r="AO521" s="505"/>
      <c r="AP521" s="306">
        <f t="shared" si="480"/>
        <v>0</v>
      </c>
      <c r="AQ521" s="275">
        <f>SUM(AQ518:AQ520)</f>
        <v>0</v>
      </c>
      <c r="AR521" s="275">
        <f t="shared" ref="AR521:AT521" si="486">SUM(AR518:AR520)</f>
        <v>0</v>
      </c>
      <c r="AS521" s="275">
        <f t="shared" si="486"/>
        <v>0</v>
      </c>
      <c r="AT521" s="275">
        <f t="shared" si="486"/>
        <v>0</v>
      </c>
      <c r="AU521" s="276">
        <f t="shared" si="482"/>
        <v>0</v>
      </c>
    </row>
    <row r="522" spans="1:47" s="358" customFormat="1" ht="3.75" customHeight="1" thickBot="1" x14ac:dyDescent="0.4">
      <c r="A522" s="413"/>
      <c r="B522" s="413"/>
      <c r="C522" s="413"/>
      <c r="D522" s="413"/>
      <c r="E522" s="413"/>
      <c r="F522" s="413"/>
      <c r="G522" s="413"/>
      <c r="H522" s="413"/>
      <c r="I522" s="413"/>
      <c r="J522" s="246"/>
      <c r="K522" s="246"/>
      <c r="L522" s="246"/>
      <c r="M522" s="246"/>
      <c r="N522" s="223"/>
      <c r="P522" s="413"/>
      <c r="Q522" s="413"/>
      <c r="R522" s="413"/>
      <c r="S522" s="413"/>
      <c r="T522" s="413"/>
      <c r="U522" s="413"/>
      <c r="V522" s="413"/>
      <c r="W522" s="413"/>
      <c r="X522" s="413"/>
      <c r="Y522" s="304"/>
      <c r="Z522" s="246"/>
      <c r="AA522" s="246"/>
      <c r="AB522" s="246"/>
      <c r="AC522" s="246"/>
      <c r="AD522" s="246"/>
      <c r="AE522" s="223"/>
      <c r="AG522" s="413"/>
      <c r="AH522" s="413"/>
      <c r="AI522" s="413"/>
      <c r="AJ522" s="413"/>
      <c r="AK522" s="413"/>
      <c r="AL522" s="413"/>
      <c r="AM522" s="413"/>
      <c r="AN522" s="413"/>
      <c r="AO522" s="413"/>
      <c r="AP522" s="304"/>
      <c r="AQ522" s="246"/>
      <c r="AR522" s="246"/>
      <c r="AS522" s="246"/>
      <c r="AT522" s="246"/>
      <c r="AU522" s="246"/>
    </row>
    <row r="523" spans="1:47" s="242" customFormat="1" x14ac:dyDescent="0.35">
      <c r="A523" s="502" t="s">
        <v>33</v>
      </c>
      <c r="B523" s="503"/>
      <c r="C523" s="503"/>
      <c r="D523" s="503"/>
      <c r="E523" s="503"/>
      <c r="F523" s="503"/>
      <c r="G523" s="503"/>
      <c r="H523" s="503"/>
      <c r="I523" s="503"/>
      <c r="J523" s="425" t="s">
        <v>17</v>
      </c>
      <c r="K523" s="425" t="s">
        <v>15</v>
      </c>
      <c r="L523" s="425" t="s">
        <v>16</v>
      </c>
      <c r="M523" s="418" t="s">
        <v>18</v>
      </c>
      <c r="N523" s="413"/>
      <c r="P523" s="502" t="s">
        <v>33</v>
      </c>
      <c r="Q523" s="503"/>
      <c r="R523" s="503"/>
      <c r="S523" s="503"/>
      <c r="T523" s="503"/>
      <c r="U523" s="503"/>
      <c r="V523" s="503"/>
      <c r="W523" s="503"/>
      <c r="X523" s="503"/>
      <c r="Y523" s="414" t="s">
        <v>269</v>
      </c>
      <c r="Z523" s="425" t="s">
        <v>77</v>
      </c>
      <c r="AA523" s="425" t="s">
        <v>15</v>
      </c>
      <c r="AB523" s="425" t="s">
        <v>16</v>
      </c>
      <c r="AC523" s="414" t="s">
        <v>18</v>
      </c>
      <c r="AD523" s="268" t="s">
        <v>114</v>
      </c>
      <c r="AE523" s="413"/>
      <c r="AG523" s="502" t="s">
        <v>33</v>
      </c>
      <c r="AH523" s="503"/>
      <c r="AI523" s="503"/>
      <c r="AJ523" s="503"/>
      <c r="AK523" s="503"/>
      <c r="AL523" s="503"/>
      <c r="AM523" s="503"/>
      <c r="AN523" s="503"/>
      <c r="AO523" s="503"/>
      <c r="AP523" s="414" t="s">
        <v>269</v>
      </c>
      <c r="AQ523" s="425" t="s">
        <v>211</v>
      </c>
      <c r="AR523" s="425" t="s">
        <v>15</v>
      </c>
      <c r="AS523" s="425" t="s">
        <v>16</v>
      </c>
      <c r="AT523" s="414" t="s">
        <v>213</v>
      </c>
      <c r="AU523" s="268" t="s">
        <v>284</v>
      </c>
    </row>
    <row r="524" spans="1:47" x14ac:dyDescent="0.35">
      <c r="A524" s="415">
        <v>1</v>
      </c>
      <c r="B524" s="492"/>
      <c r="C524" s="492"/>
      <c r="D524" s="492"/>
      <c r="E524" s="492"/>
      <c r="F524" s="492"/>
      <c r="G524" s="492"/>
      <c r="H524" s="492"/>
      <c r="I524" s="492"/>
      <c r="J524" s="234">
        <v>0</v>
      </c>
      <c r="K524" s="234">
        <v>0</v>
      </c>
      <c r="L524" s="234">
        <v>0</v>
      </c>
      <c r="M524" s="236">
        <f t="shared" si="483"/>
        <v>0</v>
      </c>
      <c r="N524" s="223"/>
      <c r="P524" s="415">
        <v>1</v>
      </c>
      <c r="Q524" s="492"/>
      <c r="R524" s="492"/>
      <c r="S524" s="492"/>
      <c r="T524" s="492"/>
      <c r="U524" s="492"/>
      <c r="V524" s="492"/>
      <c r="W524" s="492"/>
      <c r="X524" s="492"/>
      <c r="Y524" s="164">
        <f t="shared" ref="Y524:Y527" si="487">AU444</f>
        <v>0</v>
      </c>
      <c r="Z524" s="234">
        <v>0</v>
      </c>
      <c r="AA524" s="234">
        <v>0</v>
      </c>
      <c r="AB524" s="234">
        <v>0</v>
      </c>
      <c r="AC524" s="295">
        <f t="shared" ref="AC524:AC526" si="488">SUM(Z524:AB524)</f>
        <v>0</v>
      </c>
      <c r="AD524" s="296">
        <f t="shared" ref="AD524:AD526" si="489">M524-AC524</f>
        <v>0</v>
      </c>
      <c r="AE524" s="223"/>
      <c r="AG524" s="415">
        <v>1</v>
      </c>
      <c r="AH524" s="492"/>
      <c r="AI524" s="492"/>
      <c r="AJ524" s="492"/>
      <c r="AK524" s="492"/>
      <c r="AL524" s="492"/>
      <c r="AM524" s="492"/>
      <c r="AN524" s="492"/>
      <c r="AO524" s="492"/>
      <c r="AP524" s="305">
        <f t="shared" ref="AP524:AP527" si="490">AU444</f>
        <v>0</v>
      </c>
      <c r="AQ524" s="234">
        <v>0</v>
      </c>
      <c r="AR524" s="234">
        <v>0</v>
      </c>
      <c r="AS524" s="234">
        <v>0</v>
      </c>
      <c r="AT524" s="277">
        <f t="shared" ref="AT524:AT526" si="491">SUM(AQ524:AS524)</f>
        <v>0</v>
      </c>
      <c r="AU524" s="278">
        <f t="shared" ref="AU524:AU527" si="492">IF($S$553&lt;&gt;0, AC524+AP524-AT524, M524+AP524-AT524)</f>
        <v>0</v>
      </c>
    </row>
    <row r="525" spans="1:47" x14ac:dyDescent="0.35">
      <c r="A525" s="415">
        <v>2</v>
      </c>
      <c r="B525" s="492"/>
      <c r="C525" s="492"/>
      <c r="D525" s="492"/>
      <c r="E525" s="492"/>
      <c r="F525" s="492"/>
      <c r="G525" s="492"/>
      <c r="H525" s="492"/>
      <c r="I525" s="492"/>
      <c r="J525" s="234">
        <v>0</v>
      </c>
      <c r="K525" s="234">
        <v>0</v>
      </c>
      <c r="L525" s="234">
        <v>0</v>
      </c>
      <c r="M525" s="236">
        <f t="shared" si="483"/>
        <v>0</v>
      </c>
      <c r="N525" s="223"/>
      <c r="P525" s="415">
        <v>2</v>
      </c>
      <c r="Q525" s="492"/>
      <c r="R525" s="492"/>
      <c r="S525" s="492"/>
      <c r="T525" s="492"/>
      <c r="U525" s="492"/>
      <c r="V525" s="492"/>
      <c r="W525" s="492"/>
      <c r="X525" s="492"/>
      <c r="Y525" s="164">
        <f t="shared" si="487"/>
        <v>0</v>
      </c>
      <c r="Z525" s="234">
        <v>0</v>
      </c>
      <c r="AA525" s="234">
        <v>0</v>
      </c>
      <c r="AB525" s="234">
        <v>0</v>
      </c>
      <c r="AC525" s="295">
        <f t="shared" si="488"/>
        <v>0</v>
      </c>
      <c r="AD525" s="296">
        <f t="shared" si="489"/>
        <v>0</v>
      </c>
      <c r="AE525" s="223"/>
      <c r="AG525" s="415">
        <v>2</v>
      </c>
      <c r="AH525" s="492"/>
      <c r="AI525" s="492"/>
      <c r="AJ525" s="492"/>
      <c r="AK525" s="492"/>
      <c r="AL525" s="492"/>
      <c r="AM525" s="492"/>
      <c r="AN525" s="492"/>
      <c r="AO525" s="492"/>
      <c r="AP525" s="305">
        <f t="shared" si="490"/>
        <v>0</v>
      </c>
      <c r="AQ525" s="234">
        <v>0</v>
      </c>
      <c r="AR525" s="234">
        <v>0</v>
      </c>
      <c r="AS525" s="234">
        <v>0</v>
      </c>
      <c r="AT525" s="277">
        <f t="shared" si="491"/>
        <v>0</v>
      </c>
      <c r="AU525" s="278">
        <f t="shared" si="492"/>
        <v>0</v>
      </c>
    </row>
    <row r="526" spans="1:47" x14ac:dyDescent="0.35">
      <c r="A526" s="415">
        <v>3</v>
      </c>
      <c r="B526" s="492"/>
      <c r="C526" s="492"/>
      <c r="D526" s="492"/>
      <c r="E526" s="492"/>
      <c r="F526" s="492"/>
      <c r="G526" s="492"/>
      <c r="H526" s="492"/>
      <c r="I526" s="492"/>
      <c r="J526" s="234">
        <v>0</v>
      </c>
      <c r="K526" s="234">
        <v>0</v>
      </c>
      <c r="L526" s="234">
        <v>0</v>
      </c>
      <c r="M526" s="236">
        <f>SUM(J526:L526)</f>
        <v>0</v>
      </c>
      <c r="N526" s="223"/>
      <c r="P526" s="415">
        <v>3</v>
      </c>
      <c r="Q526" s="492"/>
      <c r="R526" s="492"/>
      <c r="S526" s="492"/>
      <c r="T526" s="492"/>
      <c r="U526" s="492"/>
      <c r="V526" s="492"/>
      <c r="W526" s="492"/>
      <c r="X526" s="492"/>
      <c r="Y526" s="164">
        <f t="shared" si="487"/>
        <v>0</v>
      </c>
      <c r="Z526" s="234">
        <v>0</v>
      </c>
      <c r="AA526" s="234">
        <v>0</v>
      </c>
      <c r="AB526" s="234">
        <v>0</v>
      </c>
      <c r="AC526" s="295">
        <f t="shared" si="488"/>
        <v>0</v>
      </c>
      <c r="AD526" s="296">
        <f t="shared" si="489"/>
        <v>0</v>
      </c>
      <c r="AE526" s="223"/>
      <c r="AG526" s="415">
        <v>3</v>
      </c>
      <c r="AH526" s="492"/>
      <c r="AI526" s="492"/>
      <c r="AJ526" s="492"/>
      <c r="AK526" s="492"/>
      <c r="AL526" s="492"/>
      <c r="AM526" s="492"/>
      <c r="AN526" s="492"/>
      <c r="AO526" s="492"/>
      <c r="AP526" s="305">
        <f t="shared" si="490"/>
        <v>0</v>
      </c>
      <c r="AQ526" s="234">
        <v>0</v>
      </c>
      <c r="AR526" s="234">
        <v>0</v>
      </c>
      <c r="AS526" s="234">
        <v>0</v>
      </c>
      <c r="AT526" s="277">
        <f t="shared" si="491"/>
        <v>0</v>
      </c>
      <c r="AU526" s="278">
        <f t="shared" si="492"/>
        <v>0</v>
      </c>
    </row>
    <row r="527" spans="1:47" ht="16" thickBot="1" x14ac:dyDescent="0.4">
      <c r="A527" s="504" t="s">
        <v>26</v>
      </c>
      <c r="B527" s="505"/>
      <c r="C527" s="505"/>
      <c r="D527" s="505"/>
      <c r="E527" s="505"/>
      <c r="F527" s="505"/>
      <c r="G527" s="505"/>
      <c r="H527" s="505"/>
      <c r="I527" s="505"/>
      <c r="J527" s="250">
        <f>SUM(J524:J526)</f>
        <v>0</v>
      </c>
      <c r="K527" s="250">
        <f t="shared" ref="K527" si="493">SUM(K524:K526)</f>
        <v>0</v>
      </c>
      <c r="L527" s="250">
        <f>SUM(L524:L526)</f>
        <v>0</v>
      </c>
      <c r="M527" s="237">
        <f t="shared" si="483"/>
        <v>0</v>
      </c>
      <c r="N527" s="223"/>
      <c r="P527" s="504" t="s">
        <v>26</v>
      </c>
      <c r="Q527" s="505"/>
      <c r="R527" s="505"/>
      <c r="S527" s="505"/>
      <c r="T527" s="505"/>
      <c r="U527" s="505"/>
      <c r="V527" s="505"/>
      <c r="W527" s="505"/>
      <c r="X527" s="505"/>
      <c r="Y527" s="200">
        <f t="shared" si="487"/>
        <v>0</v>
      </c>
      <c r="Z527" s="293">
        <f>SUM(Z524:Z526)</f>
        <v>0</v>
      </c>
      <c r="AA527" s="293">
        <f t="shared" ref="AA527:AD527" si="494">SUM(AA524:AA526)</f>
        <v>0</v>
      </c>
      <c r="AB527" s="293">
        <f t="shared" si="494"/>
        <v>0</v>
      </c>
      <c r="AC527" s="293">
        <f t="shared" si="494"/>
        <v>0</v>
      </c>
      <c r="AD527" s="294">
        <f t="shared" si="494"/>
        <v>0</v>
      </c>
      <c r="AE527" s="223"/>
      <c r="AG527" s="504" t="s">
        <v>26</v>
      </c>
      <c r="AH527" s="505"/>
      <c r="AI527" s="505"/>
      <c r="AJ527" s="505"/>
      <c r="AK527" s="505"/>
      <c r="AL527" s="505"/>
      <c r="AM527" s="505"/>
      <c r="AN527" s="505"/>
      <c r="AO527" s="505"/>
      <c r="AP527" s="306">
        <f t="shared" si="490"/>
        <v>0</v>
      </c>
      <c r="AQ527" s="275">
        <f>SUM(AQ524:AQ526)</f>
        <v>0</v>
      </c>
      <c r="AR527" s="275">
        <f t="shared" ref="AR527:AT527" si="495">SUM(AR524:AR526)</f>
        <v>0</v>
      </c>
      <c r="AS527" s="275">
        <f t="shared" si="495"/>
        <v>0</v>
      </c>
      <c r="AT527" s="275">
        <f t="shared" si="495"/>
        <v>0</v>
      </c>
      <c r="AU527" s="276">
        <f t="shared" si="492"/>
        <v>0</v>
      </c>
    </row>
    <row r="528" spans="1:47" s="358" customFormat="1" ht="3.75" customHeight="1" thickBot="1" x14ac:dyDescent="0.4">
      <c r="A528" s="413"/>
      <c r="B528" s="413"/>
      <c r="C528" s="413"/>
      <c r="D528" s="413"/>
      <c r="E528" s="413"/>
      <c r="F528" s="413"/>
      <c r="G528" s="413"/>
      <c r="H528" s="413"/>
      <c r="I528" s="413"/>
      <c r="J528" s="246"/>
      <c r="K528" s="246"/>
      <c r="L528" s="246"/>
      <c r="M528" s="246"/>
      <c r="N528" s="223"/>
      <c r="P528" s="413"/>
      <c r="Q528" s="413"/>
      <c r="R528" s="413"/>
      <c r="S528" s="413"/>
      <c r="T528" s="413"/>
      <c r="U528" s="413"/>
      <c r="V528" s="413"/>
      <c r="W528" s="413"/>
      <c r="X528" s="413"/>
      <c r="Y528" s="246"/>
      <c r="Z528" s="246"/>
      <c r="AA528" s="246"/>
      <c r="AB528" s="246"/>
      <c r="AC528" s="246"/>
      <c r="AD528" s="246"/>
      <c r="AE528" s="223"/>
      <c r="AG528" s="413"/>
      <c r="AH528" s="413"/>
      <c r="AI528" s="413"/>
      <c r="AJ528" s="413"/>
      <c r="AK528" s="413"/>
      <c r="AL528" s="413"/>
      <c r="AM528" s="413"/>
      <c r="AN528" s="413"/>
      <c r="AO528" s="413"/>
      <c r="AP528" s="246"/>
      <c r="AQ528" s="246"/>
      <c r="AR528" s="246"/>
      <c r="AS528" s="246"/>
      <c r="AT528" s="246"/>
      <c r="AU528" s="246"/>
    </row>
    <row r="529" spans="1:134" s="242" customFormat="1" x14ac:dyDescent="0.35">
      <c r="A529" s="502" t="s">
        <v>27</v>
      </c>
      <c r="B529" s="503"/>
      <c r="C529" s="503"/>
      <c r="D529" s="503"/>
      <c r="E529" s="503"/>
      <c r="F529" s="503"/>
      <c r="G529" s="503"/>
      <c r="H529" s="503"/>
      <c r="I529" s="503"/>
      <c r="J529" s="425" t="s">
        <v>17</v>
      </c>
      <c r="K529" s="425" t="s">
        <v>15</v>
      </c>
      <c r="L529" s="425" t="s">
        <v>16</v>
      </c>
      <c r="M529" s="418" t="s">
        <v>18</v>
      </c>
      <c r="N529" s="413"/>
      <c r="P529" s="502" t="s">
        <v>27</v>
      </c>
      <c r="Q529" s="503"/>
      <c r="R529" s="503"/>
      <c r="S529" s="503"/>
      <c r="T529" s="503"/>
      <c r="U529" s="503"/>
      <c r="V529" s="503"/>
      <c r="W529" s="503"/>
      <c r="X529" s="503"/>
      <c r="Y529" s="414" t="s">
        <v>269</v>
      </c>
      <c r="Z529" s="425" t="s">
        <v>77</v>
      </c>
      <c r="AA529" s="425" t="s">
        <v>15</v>
      </c>
      <c r="AB529" s="425" t="s">
        <v>16</v>
      </c>
      <c r="AC529" s="414" t="s">
        <v>18</v>
      </c>
      <c r="AD529" s="268" t="s">
        <v>114</v>
      </c>
      <c r="AE529" s="413"/>
      <c r="AG529" s="502" t="s">
        <v>27</v>
      </c>
      <c r="AH529" s="503"/>
      <c r="AI529" s="503"/>
      <c r="AJ529" s="503"/>
      <c r="AK529" s="503"/>
      <c r="AL529" s="503"/>
      <c r="AM529" s="503"/>
      <c r="AN529" s="503"/>
      <c r="AO529" s="503"/>
      <c r="AP529" s="414" t="s">
        <v>269</v>
      </c>
      <c r="AQ529" s="425" t="s">
        <v>211</v>
      </c>
      <c r="AR529" s="425" t="s">
        <v>15</v>
      </c>
      <c r="AS529" s="425" t="s">
        <v>16</v>
      </c>
      <c r="AT529" s="414" t="s">
        <v>213</v>
      </c>
      <c r="AU529" s="268" t="s">
        <v>284</v>
      </c>
    </row>
    <row r="530" spans="1:134" x14ac:dyDescent="0.35">
      <c r="A530" s="415">
        <v>1</v>
      </c>
      <c r="B530" s="228" t="s">
        <v>28</v>
      </c>
      <c r="C530" s="492"/>
      <c r="D530" s="492"/>
      <c r="E530" s="492"/>
      <c r="F530" s="492"/>
      <c r="G530" s="492"/>
      <c r="H530" s="492"/>
      <c r="I530" s="492"/>
      <c r="J530" s="234">
        <v>0</v>
      </c>
      <c r="K530" s="234">
        <v>0</v>
      </c>
      <c r="L530" s="234">
        <v>0</v>
      </c>
      <c r="M530" s="236">
        <f t="shared" si="483"/>
        <v>0</v>
      </c>
      <c r="N530" s="223"/>
      <c r="P530" s="415">
        <v>1</v>
      </c>
      <c r="Q530" s="228" t="s">
        <v>28</v>
      </c>
      <c r="R530" s="492"/>
      <c r="S530" s="492"/>
      <c r="T530" s="492"/>
      <c r="U530" s="492"/>
      <c r="V530" s="492"/>
      <c r="W530" s="492"/>
      <c r="X530" s="492"/>
      <c r="Y530" s="164">
        <f t="shared" ref="Y530:Y541" si="496">AU450</f>
        <v>0</v>
      </c>
      <c r="Z530" s="234">
        <v>0</v>
      </c>
      <c r="AA530" s="234">
        <v>0</v>
      </c>
      <c r="AB530" s="234">
        <v>0</v>
      </c>
      <c r="AC530" s="295">
        <f t="shared" ref="AC530:AC539" si="497">SUM(Z530:AB530)</f>
        <v>0</v>
      </c>
      <c r="AD530" s="296">
        <f t="shared" ref="AD530:AD540" si="498">M530-AC530</f>
        <v>0</v>
      </c>
      <c r="AE530" s="223"/>
      <c r="AG530" s="415">
        <v>1</v>
      </c>
      <c r="AH530" s="228" t="s">
        <v>28</v>
      </c>
      <c r="AI530" s="492"/>
      <c r="AJ530" s="492"/>
      <c r="AK530" s="492"/>
      <c r="AL530" s="492"/>
      <c r="AM530" s="492"/>
      <c r="AN530" s="492"/>
      <c r="AO530" s="492"/>
      <c r="AP530" s="305">
        <f t="shared" ref="AP530:AP541" si="499">AU450</f>
        <v>0</v>
      </c>
      <c r="AQ530" s="234">
        <v>0</v>
      </c>
      <c r="AR530" s="234">
        <v>0</v>
      </c>
      <c r="AS530" s="234">
        <v>0</v>
      </c>
      <c r="AT530" s="277">
        <f t="shared" ref="AT530:AT539" si="500">SUM(AQ530:AS530)</f>
        <v>0</v>
      </c>
      <c r="AU530" s="278">
        <f>IF($S$553&lt;&gt;0, AC530+AP530-AT530, M530+AP530-AT530)</f>
        <v>0</v>
      </c>
    </row>
    <row r="531" spans="1:134" x14ac:dyDescent="0.35">
      <c r="A531" s="415">
        <v>2</v>
      </c>
      <c r="B531" s="228" t="s">
        <v>31</v>
      </c>
      <c r="C531" s="492"/>
      <c r="D531" s="492"/>
      <c r="E531" s="492"/>
      <c r="F531" s="492"/>
      <c r="G531" s="492"/>
      <c r="H531" s="492"/>
      <c r="I531" s="492"/>
      <c r="J531" s="234">
        <v>0</v>
      </c>
      <c r="K531" s="234">
        <v>0</v>
      </c>
      <c r="L531" s="234">
        <v>0</v>
      </c>
      <c r="M531" s="236">
        <f t="shared" si="483"/>
        <v>0</v>
      </c>
      <c r="N531" s="223"/>
      <c r="P531" s="415">
        <v>2</v>
      </c>
      <c r="Q531" s="228" t="s">
        <v>31</v>
      </c>
      <c r="R531" s="492"/>
      <c r="S531" s="492"/>
      <c r="T531" s="492"/>
      <c r="U531" s="492"/>
      <c r="V531" s="492"/>
      <c r="W531" s="492"/>
      <c r="X531" s="492"/>
      <c r="Y531" s="164">
        <f t="shared" si="496"/>
        <v>0</v>
      </c>
      <c r="Z531" s="234">
        <v>0</v>
      </c>
      <c r="AA531" s="234">
        <v>0</v>
      </c>
      <c r="AB531" s="234">
        <v>0</v>
      </c>
      <c r="AC531" s="295">
        <f t="shared" si="497"/>
        <v>0</v>
      </c>
      <c r="AD531" s="296">
        <f t="shared" si="498"/>
        <v>0</v>
      </c>
      <c r="AE531" s="223"/>
      <c r="AG531" s="415">
        <v>2</v>
      </c>
      <c r="AH531" s="228" t="s">
        <v>31</v>
      </c>
      <c r="AI531" s="492"/>
      <c r="AJ531" s="492"/>
      <c r="AK531" s="492"/>
      <c r="AL531" s="492"/>
      <c r="AM531" s="492"/>
      <c r="AN531" s="492"/>
      <c r="AO531" s="492"/>
      <c r="AP531" s="305">
        <f t="shared" si="499"/>
        <v>0</v>
      </c>
      <c r="AQ531" s="234">
        <v>0</v>
      </c>
      <c r="AR531" s="234">
        <v>0</v>
      </c>
      <c r="AS531" s="234">
        <v>0</v>
      </c>
      <c r="AT531" s="277">
        <f t="shared" si="500"/>
        <v>0</v>
      </c>
      <c r="AU531" s="278">
        <f t="shared" ref="AU531:AU540" si="501">IF($S$553&lt;&gt;0, AC531+AP531-AT531, M531+AP531-AT531)</f>
        <v>0</v>
      </c>
    </row>
    <row r="532" spans="1:134" x14ac:dyDescent="0.35">
      <c r="A532" s="415">
        <v>3</v>
      </c>
      <c r="B532" s="228" t="s">
        <v>32</v>
      </c>
      <c r="C532" s="492"/>
      <c r="D532" s="492"/>
      <c r="E532" s="492"/>
      <c r="F532" s="492"/>
      <c r="G532" s="492"/>
      <c r="H532" s="492"/>
      <c r="I532" s="492"/>
      <c r="J532" s="234">
        <v>0</v>
      </c>
      <c r="K532" s="234">
        <v>0</v>
      </c>
      <c r="L532" s="234">
        <v>0</v>
      </c>
      <c r="M532" s="236">
        <f t="shared" si="483"/>
        <v>0</v>
      </c>
      <c r="N532" s="223"/>
      <c r="P532" s="415">
        <v>3</v>
      </c>
      <c r="Q532" s="228" t="s">
        <v>32</v>
      </c>
      <c r="R532" s="492"/>
      <c r="S532" s="492"/>
      <c r="T532" s="492"/>
      <c r="U532" s="492"/>
      <c r="V532" s="492"/>
      <c r="W532" s="492"/>
      <c r="X532" s="492"/>
      <c r="Y532" s="164">
        <f t="shared" si="496"/>
        <v>0</v>
      </c>
      <c r="Z532" s="234">
        <v>0</v>
      </c>
      <c r="AA532" s="234">
        <v>0</v>
      </c>
      <c r="AB532" s="234">
        <v>0</v>
      </c>
      <c r="AC532" s="295">
        <f t="shared" si="497"/>
        <v>0</v>
      </c>
      <c r="AD532" s="296">
        <f t="shared" si="498"/>
        <v>0</v>
      </c>
      <c r="AE532" s="223"/>
      <c r="AG532" s="415">
        <v>3</v>
      </c>
      <c r="AH532" s="228" t="s">
        <v>32</v>
      </c>
      <c r="AI532" s="492"/>
      <c r="AJ532" s="492"/>
      <c r="AK532" s="492"/>
      <c r="AL532" s="492"/>
      <c r="AM532" s="492"/>
      <c r="AN532" s="492"/>
      <c r="AO532" s="492"/>
      <c r="AP532" s="305">
        <f t="shared" si="499"/>
        <v>0</v>
      </c>
      <c r="AQ532" s="234">
        <v>0</v>
      </c>
      <c r="AR532" s="234">
        <v>0</v>
      </c>
      <c r="AS532" s="234">
        <v>0</v>
      </c>
      <c r="AT532" s="277">
        <f t="shared" si="500"/>
        <v>0</v>
      </c>
      <c r="AU532" s="278">
        <f t="shared" si="501"/>
        <v>0</v>
      </c>
    </row>
    <row r="533" spans="1:134" s="358" customFormat="1" x14ac:dyDescent="0.35">
      <c r="A533" s="229">
        <v>4</v>
      </c>
      <c r="B533" s="228" t="s">
        <v>72</v>
      </c>
      <c r="C533" s="492"/>
      <c r="D533" s="492"/>
      <c r="E533" s="492"/>
      <c r="F533" s="492"/>
      <c r="G533" s="492"/>
      <c r="H533" s="492"/>
      <c r="I533" s="492"/>
      <c r="J533" s="234">
        <v>0</v>
      </c>
      <c r="K533" s="234">
        <v>0</v>
      </c>
      <c r="L533" s="234">
        <v>0</v>
      </c>
      <c r="M533" s="236">
        <f t="shared" si="483"/>
        <v>0</v>
      </c>
      <c r="N533" s="223"/>
      <c r="P533" s="229">
        <v>4</v>
      </c>
      <c r="Q533" s="228" t="s">
        <v>72</v>
      </c>
      <c r="R533" s="492"/>
      <c r="S533" s="492"/>
      <c r="T533" s="492"/>
      <c r="U533" s="492"/>
      <c r="V533" s="492"/>
      <c r="W533" s="492"/>
      <c r="X533" s="492"/>
      <c r="Y533" s="164">
        <f t="shared" si="496"/>
        <v>0</v>
      </c>
      <c r="Z533" s="234">
        <v>0</v>
      </c>
      <c r="AA533" s="234">
        <v>0</v>
      </c>
      <c r="AB533" s="234">
        <v>0</v>
      </c>
      <c r="AC533" s="295">
        <f t="shared" si="497"/>
        <v>0</v>
      </c>
      <c r="AD533" s="296">
        <f t="shared" si="498"/>
        <v>0</v>
      </c>
      <c r="AE533" s="223"/>
      <c r="AG533" s="229">
        <v>4</v>
      </c>
      <c r="AH533" s="228" t="s">
        <v>72</v>
      </c>
      <c r="AI533" s="492"/>
      <c r="AJ533" s="492"/>
      <c r="AK533" s="492"/>
      <c r="AL533" s="492"/>
      <c r="AM533" s="492"/>
      <c r="AN533" s="492"/>
      <c r="AO533" s="492"/>
      <c r="AP533" s="305">
        <f t="shared" si="499"/>
        <v>0</v>
      </c>
      <c r="AQ533" s="234">
        <v>0</v>
      </c>
      <c r="AR533" s="234">
        <v>0</v>
      </c>
      <c r="AS533" s="234">
        <v>0</v>
      </c>
      <c r="AT533" s="277">
        <f t="shared" si="500"/>
        <v>0</v>
      </c>
      <c r="AU533" s="278">
        <f t="shared" si="501"/>
        <v>0</v>
      </c>
    </row>
    <row r="534" spans="1:134" x14ac:dyDescent="0.35">
      <c r="A534" s="415">
        <v>5</v>
      </c>
      <c r="B534" s="228" t="s">
        <v>29</v>
      </c>
      <c r="C534" s="492"/>
      <c r="D534" s="492"/>
      <c r="E534" s="492"/>
      <c r="F534" s="492"/>
      <c r="G534" s="492"/>
      <c r="H534" s="492"/>
      <c r="I534" s="492"/>
      <c r="J534" s="234">
        <v>0</v>
      </c>
      <c r="K534" s="234">
        <v>0</v>
      </c>
      <c r="L534" s="234">
        <v>0</v>
      </c>
      <c r="M534" s="236">
        <f t="shared" si="483"/>
        <v>0</v>
      </c>
      <c r="N534" s="223"/>
      <c r="P534" s="415">
        <v>5</v>
      </c>
      <c r="Q534" s="228" t="s">
        <v>29</v>
      </c>
      <c r="R534" s="492"/>
      <c r="S534" s="492"/>
      <c r="T534" s="492"/>
      <c r="U534" s="492"/>
      <c r="V534" s="492"/>
      <c r="W534" s="492"/>
      <c r="X534" s="492"/>
      <c r="Y534" s="164">
        <f t="shared" si="496"/>
        <v>0</v>
      </c>
      <c r="Z534" s="234">
        <v>0</v>
      </c>
      <c r="AA534" s="234">
        <v>0</v>
      </c>
      <c r="AB534" s="234">
        <v>0</v>
      </c>
      <c r="AC534" s="295">
        <f t="shared" si="497"/>
        <v>0</v>
      </c>
      <c r="AD534" s="296">
        <f t="shared" si="498"/>
        <v>0</v>
      </c>
      <c r="AE534" s="223"/>
      <c r="AG534" s="415">
        <v>5</v>
      </c>
      <c r="AH534" s="228" t="s">
        <v>29</v>
      </c>
      <c r="AI534" s="492"/>
      <c r="AJ534" s="492"/>
      <c r="AK534" s="492"/>
      <c r="AL534" s="492"/>
      <c r="AM534" s="492"/>
      <c r="AN534" s="492"/>
      <c r="AO534" s="492"/>
      <c r="AP534" s="305">
        <f t="shared" si="499"/>
        <v>0</v>
      </c>
      <c r="AQ534" s="234">
        <v>0</v>
      </c>
      <c r="AR534" s="234">
        <v>0</v>
      </c>
      <c r="AS534" s="234">
        <v>0</v>
      </c>
      <c r="AT534" s="277">
        <f t="shared" si="500"/>
        <v>0</v>
      </c>
      <c r="AU534" s="278">
        <f t="shared" si="501"/>
        <v>0</v>
      </c>
    </row>
    <row r="535" spans="1:134" x14ac:dyDescent="0.35">
      <c r="A535" s="415">
        <v>6</v>
      </c>
      <c r="B535" s="228" t="s">
        <v>30</v>
      </c>
      <c r="C535" s="492"/>
      <c r="D535" s="492"/>
      <c r="E535" s="492"/>
      <c r="F535" s="492"/>
      <c r="G535" s="492"/>
      <c r="H535" s="492"/>
      <c r="I535" s="492"/>
      <c r="J535" s="234">
        <v>0</v>
      </c>
      <c r="K535" s="234">
        <v>0</v>
      </c>
      <c r="L535" s="234">
        <v>0</v>
      </c>
      <c r="M535" s="236">
        <f t="shared" si="483"/>
        <v>0</v>
      </c>
      <c r="N535" s="223"/>
      <c r="P535" s="415">
        <v>6</v>
      </c>
      <c r="Q535" s="228" t="s">
        <v>30</v>
      </c>
      <c r="R535" s="492"/>
      <c r="S535" s="492"/>
      <c r="T535" s="492"/>
      <c r="U535" s="492"/>
      <c r="V535" s="492"/>
      <c r="W535" s="492"/>
      <c r="X535" s="492"/>
      <c r="Y535" s="164">
        <f t="shared" si="496"/>
        <v>0</v>
      </c>
      <c r="Z535" s="234">
        <v>0</v>
      </c>
      <c r="AA535" s="234">
        <v>0</v>
      </c>
      <c r="AB535" s="234">
        <v>0</v>
      </c>
      <c r="AC535" s="295">
        <f t="shared" si="497"/>
        <v>0</v>
      </c>
      <c r="AD535" s="296">
        <f t="shared" si="498"/>
        <v>0</v>
      </c>
      <c r="AE535" s="223"/>
      <c r="AG535" s="415">
        <v>6</v>
      </c>
      <c r="AH535" s="228" t="s">
        <v>30</v>
      </c>
      <c r="AI535" s="492"/>
      <c r="AJ535" s="492"/>
      <c r="AK535" s="492"/>
      <c r="AL535" s="492"/>
      <c r="AM535" s="492"/>
      <c r="AN535" s="492"/>
      <c r="AO535" s="492"/>
      <c r="AP535" s="305">
        <f t="shared" si="499"/>
        <v>0</v>
      </c>
      <c r="AQ535" s="234">
        <v>0</v>
      </c>
      <c r="AR535" s="234">
        <v>0</v>
      </c>
      <c r="AS535" s="234">
        <v>0</v>
      </c>
      <c r="AT535" s="277">
        <f t="shared" si="500"/>
        <v>0</v>
      </c>
      <c r="AU535" s="278">
        <f t="shared" si="501"/>
        <v>0</v>
      </c>
    </row>
    <row r="536" spans="1:134" x14ac:dyDescent="0.35">
      <c r="A536" s="415">
        <v>7</v>
      </c>
      <c r="B536" s="228" t="s">
        <v>34</v>
      </c>
      <c r="C536" s="492"/>
      <c r="D536" s="492"/>
      <c r="E536" s="492"/>
      <c r="F536" s="492"/>
      <c r="G536" s="492"/>
      <c r="H536" s="492"/>
      <c r="I536" s="492"/>
      <c r="J536" s="234">
        <v>0</v>
      </c>
      <c r="K536" s="234">
        <v>0</v>
      </c>
      <c r="L536" s="234">
        <v>0</v>
      </c>
      <c r="M536" s="236">
        <f t="shared" si="483"/>
        <v>0</v>
      </c>
      <c r="N536" s="223"/>
      <c r="P536" s="415">
        <v>7</v>
      </c>
      <c r="Q536" s="228" t="s">
        <v>34</v>
      </c>
      <c r="R536" s="492"/>
      <c r="S536" s="492"/>
      <c r="T536" s="492"/>
      <c r="U536" s="492"/>
      <c r="V536" s="492"/>
      <c r="W536" s="492"/>
      <c r="X536" s="492"/>
      <c r="Y536" s="164">
        <f t="shared" si="496"/>
        <v>0</v>
      </c>
      <c r="Z536" s="234">
        <v>0</v>
      </c>
      <c r="AA536" s="234">
        <v>0</v>
      </c>
      <c r="AB536" s="234">
        <v>0</v>
      </c>
      <c r="AC536" s="295">
        <f t="shared" si="497"/>
        <v>0</v>
      </c>
      <c r="AD536" s="296">
        <f t="shared" si="498"/>
        <v>0</v>
      </c>
      <c r="AE536" s="223"/>
      <c r="AG536" s="415">
        <v>7</v>
      </c>
      <c r="AH536" s="228" t="s">
        <v>34</v>
      </c>
      <c r="AI536" s="492"/>
      <c r="AJ536" s="492"/>
      <c r="AK536" s="492"/>
      <c r="AL536" s="492"/>
      <c r="AM536" s="492"/>
      <c r="AN536" s="492"/>
      <c r="AO536" s="492"/>
      <c r="AP536" s="305">
        <f t="shared" si="499"/>
        <v>0</v>
      </c>
      <c r="AQ536" s="234">
        <v>0</v>
      </c>
      <c r="AR536" s="234">
        <v>0</v>
      </c>
      <c r="AS536" s="234">
        <v>0</v>
      </c>
      <c r="AT536" s="277">
        <f t="shared" si="500"/>
        <v>0</v>
      </c>
      <c r="AU536" s="278">
        <f t="shared" si="501"/>
        <v>0</v>
      </c>
    </row>
    <row r="537" spans="1:134" x14ac:dyDescent="0.35">
      <c r="A537" s="415">
        <v>8</v>
      </c>
      <c r="B537" s="228" t="s">
        <v>35</v>
      </c>
      <c r="C537" s="492"/>
      <c r="D537" s="492"/>
      <c r="E537" s="492"/>
      <c r="F537" s="492"/>
      <c r="G537" s="492"/>
      <c r="H537" s="492"/>
      <c r="I537" s="492"/>
      <c r="J537" s="234">
        <v>0</v>
      </c>
      <c r="K537" s="234">
        <v>0</v>
      </c>
      <c r="L537" s="234">
        <v>0</v>
      </c>
      <c r="M537" s="236">
        <f>SUM(J537:L537)</f>
        <v>0</v>
      </c>
      <c r="N537" s="223"/>
      <c r="P537" s="415">
        <v>8</v>
      </c>
      <c r="Q537" s="228" t="s">
        <v>35</v>
      </c>
      <c r="R537" s="492"/>
      <c r="S537" s="492"/>
      <c r="T537" s="492"/>
      <c r="U537" s="492"/>
      <c r="V537" s="492"/>
      <c r="W537" s="492"/>
      <c r="X537" s="492"/>
      <c r="Y537" s="164">
        <f t="shared" si="496"/>
        <v>0</v>
      </c>
      <c r="Z537" s="234">
        <v>0</v>
      </c>
      <c r="AA537" s="234">
        <v>0</v>
      </c>
      <c r="AB537" s="234">
        <v>0</v>
      </c>
      <c r="AC537" s="295">
        <f t="shared" si="497"/>
        <v>0</v>
      </c>
      <c r="AD537" s="296">
        <f t="shared" si="498"/>
        <v>0</v>
      </c>
      <c r="AE537" s="223"/>
      <c r="AG537" s="415">
        <v>8</v>
      </c>
      <c r="AH537" s="228" t="s">
        <v>35</v>
      </c>
      <c r="AI537" s="492"/>
      <c r="AJ537" s="492"/>
      <c r="AK537" s="492"/>
      <c r="AL537" s="492"/>
      <c r="AM537" s="492"/>
      <c r="AN537" s="492"/>
      <c r="AO537" s="492"/>
      <c r="AP537" s="305">
        <f t="shared" si="499"/>
        <v>0</v>
      </c>
      <c r="AQ537" s="234">
        <v>0</v>
      </c>
      <c r="AR537" s="234">
        <v>0</v>
      </c>
      <c r="AS537" s="234">
        <v>0</v>
      </c>
      <c r="AT537" s="277">
        <f t="shared" si="500"/>
        <v>0</v>
      </c>
      <c r="AU537" s="278">
        <f t="shared" si="501"/>
        <v>0</v>
      </c>
    </row>
    <row r="538" spans="1:134" x14ac:dyDescent="0.35">
      <c r="A538" s="415">
        <v>9</v>
      </c>
      <c r="B538" s="228" t="s">
        <v>50</v>
      </c>
      <c r="C538" s="492"/>
      <c r="D538" s="492"/>
      <c r="E538" s="492"/>
      <c r="F538" s="492"/>
      <c r="G538" s="492"/>
      <c r="H538" s="492"/>
      <c r="I538" s="492"/>
      <c r="J538" s="234">
        <v>0</v>
      </c>
      <c r="K538" s="234">
        <v>0</v>
      </c>
      <c r="L538" s="234">
        <v>0</v>
      </c>
      <c r="M538" s="236">
        <f t="shared" si="483"/>
        <v>0</v>
      </c>
      <c r="N538" s="223"/>
      <c r="P538" s="415">
        <v>9</v>
      </c>
      <c r="Q538" s="228" t="s">
        <v>50</v>
      </c>
      <c r="R538" s="492"/>
      <c r="S538" s="492"/>
      <c r="T538" s="492"/>
      <c r="U538" s="492"/>
      <c r="V538" s="492"/>
      <c r="W538" s="492"/>
      <c r="X538" s="492"/>
      <c r="Y538" s="164">
        <f t="shared" si="496"/>
        <v>0</v>
      </c>
      <c r="Z538" s="234">
        <v>0</v>
      </c>
      <c r="AA538" s="234">
        <v>0</v>
      </c>
      <c r="AB538" s="234">
        <v>0</v>
      </c>
      <c r="AC538" s="295">
        <f t="shared" si="497"/>
        <v>0</v>
      </c>
      <c r="AD538" s="296">
        <f t="shared" si="498"/>
        <v>0</v>
      </c>
      <c r="AE538" s="223"/>
      <c r="AG538" s="415">
        <v>9</v>
      </c>
      <c r="AH538" s="228" t="s">
        <v>50</v>
      </c>
      <c r="AI538" s="492"/>
      <c r="AJ538" s="492"/>
      <c r="AK538" s="492"/>
      <c r="AL538" s="492"/>
      <c r="AM538" s="492"/>
      <c r="AN538" s="492"/>
      <c r="AO538" s="492"/>
      <c r="AP538" s="305">
        <f t="shared" si="499"/>
        <v>0</v>
      </c>
      <c r="AQ538" s="234">
        <v>0</v>
      </c>
      <c r="AR538" s="234">
        <v>0</v>
      </c>
      <c r="AS538" s="234">
        <v>0</v>
      </c>
      <c r="AT538" s="277">
        <f t="shared" si="500"/>
        <v>0</v>
      </c>
      <c r="AU538" s="278">
        <f t="shared" si="501"/>
        <v>0</v>
      </c>
    </row>
    <row r="539" spans="1:134" x14ac:dyDescent="0.35">
      <c r="A539" s="229">
        <v>10</v>
      </c>
      <c r="B539" s="313" t="s">
        <v>205</v>
      </c>
      <c r="C539" s="623"/>
      <c r="D539" s="623"/>
      <c r="E539" s="623"/>
      <c r="F539" s="623"/>
      <c r="G539" s="623"/>
      <c r="H539" s="623"/>
      <c r="I539" s="623"/>
      <c r="J539" s="234">
        <v>0</v>
      </c>
      <c r="K539" s="234">
        <v>0</v>
      </c>
      <c r="L539" s="234">
        <v>0</v>
      </c>
      <c r="M539" s="236">
        <f t="shared" si="483"/>
        <v>0</v>
      </c>
      <c r="N539" s="223"/>
      <c r="P539" s="229">
        <v>10</v>
      </c>
      <c r="Q539" s="313" t="s">
        <v>205</v>
      </c>
      <c r="R539" s="623"/>
      <c r="S539" s="623"/>
      <c r="T539" s="623"/>
      <c r="U539" s="623"/>
      <c r="V539" s="623"/>
      <c r="W539" s="623"/>
      <c r="X539" s="623"/>
      <c r="Y539" s="164">
        <f t="shared" si="496"/>
        <v>0</v>
      </c>
      <c r="Z539" s="234">
        <v>0</v>
      </c>
      <c r="AA539" s="234">
        <v>0</v>
      </c>
      <c r="AB539" s="234">
        <v>0</v>
      </c>
      <c r="AC539" s="295">
        <f t="shared" si="497"/>
        <v>0</v>
      </c>
      <c r="AD539" s="296">
        <f t="shared" si="498"/>
        <v>0</v>
      </c>
      <c r="AE539" s="223"/>
      <c r="AG539" s="229">
        <v>10</v>
      </c>
      <c r="AH539" s="313" t="s">
        <v>205</v>
      </c>
      <c r="AI539" s="623"/>
      <c r="AJ539" s="623"/>
      <c r="AK539" s="623"/>
      <c r="AL539" s="623"/>
      <c r="AM539" s="623"/>
      <c r="AN539" s="623"/>
      <c r="AO539" s="623"/>
      <c r="AP539" s="305">
        <f t="shared" si="499"/>
        <v>0</v>
      </c>
      <c r="AQ539" s="234">
        <v>0</v>
      </c>
      <c r="AR539" s="234">
        <v>0</v>
      </c>
      <c r="AS539" s="234">
        <v>0</v>
      </c>
      <c r="AT539" s="277">
        <f t="shared" si="500"/>
        <v>0</v>
      </c>
      <c r="AU539" s="278">
        <f t="shared" si="501"/>
        <v>0</v>
      </c>
    </row>
    <row r="540" spans="1:134" x14ac:dyDescent="0.35">
      <c r="A540" s="229">
        <v>11</v>
      </c>
      <c r="B540" s="313" t="s">
        <v>205</v>
      </c>
      <c r="C540" s="623"/>
      <c r="D540" s="623"/>
      <c r="E540" s="623"/>
      <c r="F540" s="623"/>
      <c r="G540" s="623"/>
      <c r="H540" s="623"/>
      <c r="I540" s="623"/>
      <c r="J540" s="234">
        <v>0</v>
      </c>
      <c r="K540" s="234">
        <v>0</v>
      </c>
      <c r="L540" s="234">
        <v>0</v>
      </c>
      <c r="M540" s="236">
        <f>SUM(J540:L540)</f>
        <v>0</v>
      </c>
      <c r="N540" s="223"/>
      <c r="P540" s="229">
        <v>11</v>
      </c>
      <c r="Q540" s="313" t="s">
        <v>205</v>
      </c>
      <c r="R540" s="623"/>
      <c r="S540" s="623"/>
      <c r="T540" s="623"/>
      <c r="U540" s="623"/>
      <c r="V540" s="623"/>
      <c r="W540" s="623"/>
      <c r="X540" s="623"/>
      <c r="Y540" s="164">
        <f t="shared" si="496"/>
        <v>0</v>
      </c>
      <c r="Z540" s="234">
        <v>0</v>
      </c>
      <c r="AA540" s="234">
        <v>0</v>
      </c>
      <c r="AB540" s="234">
        <v>0</v>
      </c>
      <c r="AC540" s="295">
        <f>SUM(Z540:AB540)</f>
        <v>0</v>
      </c>
      <c r="AD540" s="296">
        <f t="shared" si="498"/>
        <v>0</v>
      </c>
      <c r="AE540" s="223"/>
      <c r="AG540" s="229">
        <v>11</v>
      </c>
      <c r="AH540" s="313" t="s">
        <v>205</v>
      </c>
      <c r="AI540" s="623"/>
      <c r="AJ540" s="623"/>
      <c r="AK540" s="623"/>
      <c r="AL540" s="623"/>
      <c r="AM540" s="623"/>
      <c r="AN540" s="623"/>
      <c r="AO540" s="623"/>
      <c r="AP540" s="305">
        <f t="shared" si="499"/>
        <v>0</v>
      </c>
      <c r="AQ540" s="234">
        <v>0</v>
      </c>
      <c r="AR540" s="234">
        <v>0</v>
      </c>
      <c r="AS540" s="234">
        <v>0</v>
      </c>
      <c r="AT540" s="277">
        <f>SUM(AQ540:AS540)</f>
        <v>0</v>
      </c>
      <c r="AU540" s="278">
        <f t="shared" si="501"/>
        <v>0</v>
      </c>
    </row>
    <row r="541" spans="1:134" ht="16" thickBot="1" x14ac:dyDescent="0.4">
      <c r="A541" s="578" t="s">
        <v>36</v>
      </c>
      <c r="B541" s="579"/>
      <c r="C541" s="579"/>
      <c r="D541" s="579"/>
      <c r="E541" s="579"/>
      <c r="F541" s="579"/>
      <c r="G541" s="579"/>
      <c r="H541" s="579"/>
      <c r="I541" s="579"/>
      <c r="J541" s="250">
        <f>SUM(J530:J540)</f>
        <v>0</v>
      </c>
      <c r="K541" s="250">
        <f t="shared" ref="K541:L541" si="502">SUM(K530:K540)</f>
        <v>0</v>
      </c>
      <c r="L541" s="250">
        <f t="shared" si="502"/>
        <v>0</v>
      </c>
      <c r="M541" s="237">
        <f>SUM(J541:L541)</f>
        <v>0</v>
      </c>
      <c r="N541" s="223"/>
      <c r="P541" s="578" t="s">
        <v>36</v>
      </c>
      <c r="Q541" s="579"/>
      <c r="R541" s="579"/>
      <c r="S541" s="579"/>
      <c r="T541" s="579"/>
      <c r="U541" s="579"/>
      <c r="V541" s="579"/>
      <c r="W541" s="579"/>
      <c r="X541" s="579"/>
      <c r="Y541" s="200">
        <f t="shared" si="496"/>
        <v>0</v>
      </c>
      <c r="Z541" s="293">
        <f>SUM(Z530:Z540)</f>
        <v>0</v>
      </c>
      <c r="AA541" s="293">
        <f t="shared" ref="AA541" si="503">SUM(AA530:AA540)</f>
        <v>0</v>
      </c>
      <c r="AB541" s="293">
        <f>SUM(AB530:AB540)</f>
        <v>0</v>
      </c>
      <c r="AC541" s="293">
        <f t="shared" ref="AC541:AD541" si="504">SUM(AC530:AC540)</f>
        <v>0</v>
      </c>
      <c r="AD541" s="294">
        <f t="shared" si="504"/>
        <v>0</v>
      </c>
      <c r="AE541" s="223"/>
      <c r="AG541" s="578" t="s">
        <v>36</v>
      </c>
      <c r="AH541" s="579"/>
      <c r="AI541" s="579"/>
      <c r="AJ541" s="579"/>
      <c r="AK541" s="579"/>
      <c r="AL541" s="579"/>
      <c r="AM541" s="579"/>
      <c r="AN541" s="579"/>
      <c r="AO541" s="579"/>
      <c r="AP541" s="306">
        <f t="shared" si="499"/>
        <v>0</v>
      </c>
      <c r="AQ541" s="275">
        <f>SUM(AQ530:AQ540)</f>
        <v>0</v>
      </c>
      <c r="AR541" s="275">
        <f t="shared" ref="AR541:AU541" si="505">SUM(AR530:AR540)</f>
        <v>0</v>
      </c>
      <c r="AS541" s="275">
        <f t="shared" si="505"/>
        <v>0</v>
      </c>
      <c r="AT541" s="275">
        <f t="shared" si="505"/>
        <v>0</v>
      </c>
      <c r="AU541" s="276">
        <f t="shared" si="505"/>
        <v>0</v>
      </c>
    </row>
    <row r="542" spans="1:134" s="358" customFormat="1" ht="3.75" customHeight="1" x14ac:dyDescent="0.35">
      <c r="B542" s="281"/>
      <c r="C542" s="284"/>
      <c r="D542" s="284"/>
      <c r="E542" s="284"/>
      <c r="F542" s="284"/>
      <c r="G542" s="284"/>
      <c r="H542" s="284"/>
      <c r="I542" s="284"/>
      <c r="J542" s="283"/>
      <c r="K542" s="283"/>
      <c r="L542" s="283"/>
      <c r="M542" s="246"/>
      <c r="N542" s="223"/>
      <c r="Q542" s="281"/>
      <c r="R542" s="284"/>
      <c r="S542" s="284"/>
      <c r="T542" s="284"/>
      <c r="U542" s="284"/>
      <c r="V542" s="284"/>
      <c r="W542" s="284"/>
      <c r="X542" s="284"/>
      <c r="Y542" s="304"/>
      <c r="Z542" s="283"/>
      <c r="AA542" s="283"/>
      <c r="AB542" s="283"/>
      <c r="AC542" s="246"/>
      <c r="AD542" s="246"/>
      <c r="AE542" s="223"/>
      <c r="AH542" s="281"/>
      <c r="AI542" s="284"/>
      <c r="AJ542" s="284"/>
      <c r="AK542" s="284"/>
      <c r="AL542" s="284"/>
      <c r="AM542" s="284"/>
      <c r="AN542" s="284"/>
      <c r="AO542" s="284"/>
      <c r="AP542" s="304"/>
      <c r="AQ542" s="283"/>
      <c r="AR542" s="283"/>
      <c r="AS542" s="283"/>
      <c r="AT542" s="246"/>
      <c r="AU542" s="246"/>
      <c r="AW542" s="357"/>
      <c r="AX542" s="357"/>
      <c r="AY542" s="357"/>
      <c r="AZ542" s="357"/>
      <c r="BA542" s="357"/>
      <c r="BB542" s="357"/>
      <c r="BC542" s="357"/>
      <c r="BD542" s="357"/>
      <c r="BE542" s="357"/>
      <c r="BF542" s="357"/>
      <c r="BG542" s="357"/>
      <c r="BH542" s="357"/>
      <c r="BI542" s="357"/>
      <c r="BJ542" s="357"/>
      <c r="BK542" s="357"/>
      <c r="BL542" s="357"/>
      <c r="BM542" s="357"/>
      <c r="BN542" s="357"/>
      <c r="BO542" s="357"/>
      <c r="BP542" s="357"/>
      <c r="BQ542" s="357"/>
      <c r="BR542" s="357"/>
      <c r="BS542" s="357"/>
      <c r="BT542" s="357"/>
      <c r="BU542" s="357"/>
      <c r="BV542" s="357"/>
      <c r="BW542" s="357"/>
      <c r="BX542" s="357"/>
      <c r="BY542" s="357"/>
      <c r="BZ542" s="357"/>
      <c r="CA542" s="357"/>
      <c r="CB542" s="357"/>
      <c r="CC542" s="357"/>
      <c r="CD542" s="357"/>
      <c r="CE542" s="357"/>
      <c r="CF542" s="357"/>
      <c r="CG542" s="357"/>
      <c r="CH542" s="357"/>
      <c r="CI542" s="357"/>
      <c r="CJ542" s="357"/>
      <c r="CK542" s="357"/>
      <c r="CL542" s="357"/>
      <c r="CM542" s="357"/>
      <c r="CN542" s="357"/>
      <c r="CO542" s="357"/>
      <c r="CP542" s="357"/>
      <c r="CQ542" s="357"/>
      <c r="CR542" s="357"/>
      <c r="CS542" s="357"/>
      <c r="CT542" s="357"/>
      <c r="CU542" s="357"/>
      <c r="CV542" s="357"/>
      <c r="CW542" s="357"/>
      <c r="CX542" s="357"/>
      <c r="CY542" s="357"/>
      <c r="CZ542" s="357"/>
      <c r="DA542" s="357"/>
      <c r="DB542" s="357"/>
      <c r="DC542" s="357"/>
      <c r="DD542" s="357"/>
      <c r="DE542" s="357"/>
      <c r="DF542" s="357"/>
      <c r="DG542" s="357"/>
      <c r="DH542" s="357"/>
      <c r="DI542" s="357"/>
      <c r="DJ542" s="357"/>
      <c r="DK542" s="357"/>
      <c r="DL542" s="357"/>
      <c r="DM542" s="357"/>
      <c r="DN542" s="357"/>
      <c r="DO542" s="357"/>
      <c r="DP542" s="357"/>
      <c r="DQ542" s="357"/>
      <c r="DR542" s="357"/>
      <c r="DS542" s="357"/>
      <c r="DT542" s="357"/>
      <c r="DU542" s="357"/>
      <c r="DV542" s="357"/>
      <c r="DW542" s="357"/>
      <c r="DX542" s="357"/>
      <c r="DY542" s="357"/>
      <c r="DZ542" s="357"/>
      <c r="EA542" s="357"/>
      <c r="EB542" s="357"/>
      <c r="EC542" s="357"/>
      <c r="ED542" s="357"/>
    </row>
    <row r="543" spans="1:134" ht="3.75" customHeight="1" thickBot="1" x14ac:dyDescent="0.4">
      <c r="A543" s="242"/>
      <c r="B543" s="242"/>
      <c r="C543" s="242"/>
      <c r="D543" s="242"/>
      <c r="E543" s="242"/>
      <c r="F543" s="242"/>
      <c r="G543" s="242"/>
      <c r="H543" s="242"/>
      <c r="I543" s="413"/>
      <c r="J543" s="246"/>
      <c r="K543" s="246"/>
      <c r="L543" s="246"/>
      <c r="M543" s="246"/>
      <c r="N543" s="223"/>
      <c r="P543" s="242"/>
      <c r="Q543" s="242"/>
      <c r="R543" s="242"/>
      <c r="S543" s="242"/>
      <c r="T543" s="242"/>
      <c r="U543" s="242"/>
      <c r="V543" s="242"/>
      <c r="W543" s="242"/>
      <c r="X543" s="413"/>
      <c r="Y543" s="246"/>
      <c r="Z543" s="246"/>
      <c r="AA543" s="246"/>
      <c r="AB543" s="246"/>
      <c r="AC543" s="246"/>
      <c r="AD543" s="246"/>
      <c r="AE543" s="223"/>
      <c r="AG543" s="242"/>
      <c r="AH543" s="242"/>
      <c r="AI543" s="242"/>
      <c r="AJ543" s="242"/>
      <c r="AK543" s="242"/>
      <c r="AL543" s="242"/>
      <c r="AM543" s="242"/>
      <c r="AN543" s="242"/>
      <c r="AO543" s="413"/>
      <c r="AP543" s="246"/>
      <c r="AQ543" s="246"/>
      <c r="AR543" s="246"/>
      <c r="AS543" s="246"/>
      <c r="AT543" s="246"/>
      <c r="AU543" s="246"/>
    </row>
    <row r="544" spans="1:134" x14ac:dyDescent="0.35">
      <c r="A544" s="544" t="s">
        <v>189</v>
      </c>
      <c r="B544" s="545"/>
      <c r="C544" s="545"/>
      <c r="D544" s="545"/>
      <c r="E544" s="545"/>
      <c r="F544" s="545"/>
      <c r="G544" s="545"/>
      <c r="H544" s="545"/>
      <c r="I544" s="545"/>
      <c r="J544" s="244">
        <f>SUM(J541, J527, J521, H514)</f>
        <v>0</v>
      </c>
      <c r="K544" s="244">
        <f>SUM(K541, K527, K521, K514)</f>
        <v>0</v>
      </c>
      <c r="L544" s="244">
        <f>SUM(L541, L527, L521, L514)</f>
        <v>0</v>
      </c>
      <c r="M544" s="245">
        <f>SUM(J544:L544)</f>
        <v>0</v>
      </c>
      <c r="N544" s="223"/>
      <c r="P544" s="544" t="s">
        <v>182</v>
      </c>
      <c r="Q544" s="545"/>
      <c r="R544" s="545"/>
      <c r="S544" s="545"/>
      <c r="T544" s="545"/>
      <c r="U544" s="545"/>
      <c r="V544" s="545"/>
      <c r="W544" s="545"/>
      <c r="X544" s="545"/>
      <c r="Y544" s="199">
        <f t="shared" ref="Y544:Y545" si="506">AU464</f>
        <v>0</v>
      </c>
      <c r="Z544" s="300">
        <f>SUM(Z541, Z527, Z521, X514)</f>
        <v>0</v>
      </c>
      <c r="AA544" s="300">
        <f>SUM(AA541, AA527, AA521, AA514)</f>
        <v>0</v>
      </c>
      <c r="AB544" s="300">
        <f>SUM(AB541, AB527, AB521, AB514, )</f>
        <v>0</v>
      </c>
      <c r="AC544" s="300">
        <f t="shared" ref="AC544" si="507">SUM(Z544:AB544)</f>
        <v>0</v>
      </c>
      <c r="AD544" s="301">
        <f>M544-AC544</f>
        <v>0</v>
      </c>
      <c r="AE544" s="246"/>
      <c r="AG544" s="544" t="s">
        <v>182</v>
      </c>
      <c r="AH544" s="545"/>
      <c r="AI544" s="545"/>
      <c r="AJ544" s="545"/>
      <c r="AK544" s="545"/>
      <c r="AL544" s="545"/>
      <c r="AM544" s="545"/>
      <c r="AN544" s="545"/>
      <c r="AO544" s="545"/>
      <c r="AP544" s="205">
        <f t="shared" ref="AP544:AP545" si="508">AU464</f>
        <v>0</v>
      </c>
      <c r="AQ544" s="286">
        <f>SUM(AQ541, AQ527, AQ521, AO514)</f>
        <v>0</v>
      </c>
      <c r="AR544" s="286">
        <f>SUM(AR541, AR527, AR521, AR514)</f>
        <v>0</v>
      </c>
      <c r="AS544" s="286">
        <f>SUM(AS541, AS527, AS521, AS514, )</f>
        <v>0</v>
      </c>
      <c r="AT544" s="286">
        <f t="shared" ref="AT544" si="509">SUM(AQ544:AS544)</f>
        <v>0</v>
      </c>
      <c r="AU544" s="287">
        <f>IF($S$553&lt;&gt;0, AC544+AP544-AT544, M544+AP544-AT544)</f>
        <v>0</v>
      </c>
      <c r="AV544" s="246"/>
    </row>
    <row r="545" spans="1:134" ht="16" thickBot="1" x14ac:dyDescent="0.4">
      <c r="A545" s="540" t="s">
        <v>183</v>
      </c>
      <c r="B545" s="541"/>
      <c r="C545" s="541"/>
      <c r="D545" s="541"/>
      <c r="E545" s="541"/>
      <c r="F545" s="541"/>
      <c r="G545" s="541"/>
      <c r="H545" s="541"/>
      <c r="I545" s="541"/>
      <c r="J545" s="593">
        <f>SUM(K541, L541, K527, L527, K521, L521, K514, L514)</f>
        <v>0</v>
      </c>
      <c r="K545" s="593"/>
      <c r="L545" s="593"/>
      <c r="M545" s="594"/>
      <c r="N545" s="223"/>
      <c r="P545" s="540" t="s">
        <v>183</v>
      </c>
      <c r="Q545" s="541"/>
      <c r="R545" s="541"/>
      <c r="S545" s="541"/>
      <c r="T545" s="541"/>
      <c r="U545" s="541"/>
      <c r="V545" s="541"/>
      <c r="W545" s="541"/>
      <c r="X545" s="541"/>
      <c r="Y545" s="200">
        <f t="shared" si="506"/>
        <v>0</v>
      </c>
      <c r="Z545" s="588">
        <f>SUM(AA541, AB541, AA527, AB527, AA521, AB521, AA514, AB514)</f>
        <v>0</v>
      </c>
      <c r="AA545" s="588"/>
      <c r="AB545" s="588"/>
      <c r="AC545" s="588"/>
      <c r="AD545" s="330">
        <f>M545-Z545</f>
        <v>0</v>
      </c>
      <c r="AE545" s="223"/>
      <c r="AG545" s="540" t="s">
        <v>183</v>
      </c>
      <c r="AH545" s="541"/>
      <c r="AI545" s="541"/>
      <c r="AJ545" s="541"/>
      <c r="AK545" s="541"/>
      <c r="AL545" s="541"/>
      <c r="AM545" s="541"/>
      <c r="AN545" s="541"/>
      <c r="AO545" s="541"/>
      <c r="AP545" s="306">
        <f t="shared" si="508"/>
        <v>0</v>
      </c>
      <c r="AQ545" s="539">
        <f>SUM(AR541, AS541, AR527, AS527, AR521, AS521, AR514, AS514)</f>
        <v>0</v>
      </c>
      <c r="AR545" s="539"/>
      <c r="AS545" s="539"/>
      <c r="AT545" s="539"/>
      <c r="AU545" s="276">
        <f>IF($S$553&lt;&gt;0, AC545+AP545-AQ545, M545+AP545-AQ545)</f>
        <v>0</v>
      </c>
    </row>
    <row r="546" spans="1:134" s="224" customFormat="1" ht="16" thickBot="1" x14ac:dyDescent="0.4">
      <c r="A546" s="358"/>
      <c r="B546" s="413"/>
      <c r="C546" s="413"/>
      <c r="D546" s="413"/>
      <c r="E546" s="413"/>
      <c r="F546" s="413"/>
      <c r="G546" s="413"/>
      <c r="H546" s="413"/>
      <c r="I546" s="413"/>
      <c r="J546" s="258"/>
      <c r="K546" s="258"/>
      <c r="L546" s="258"/>
      <c r="M546" s="358"/>
      <c r="N546" s="223"/>
      <c r="O546" s="357"/>
      <c r="P546" s="358"/>
      <c r="Q546" s="413"/>
      <c r="R546" s="413"/>
      <c r="S546" s="413"/>
      <c r="T546" s="413"/>
      <c r="U546" s="413"/>
      <c r="V546" s="413"/>
      <c r="W546" s="413"/>
      <c r="X546" s="413"/>
      <c r="Y546" s="258"/>
      <c r="Z546" s="258"/>
      <c r="AA546" s="258"/>
      <c r="AB546" s="358"/>
      <c r="AC546" s="358"/>
      <c r="AD546" s="358"/>
      <c r="AE546" s="223"/>
      <c r="AF546" s="357"/>
      <c r="AG546" s="358"/>
      <c r="AH546" s="413"/>
      <c r="AI546" s="413"/>
      <c r="AJ546" s="413"/>
      <c r="AK546" s="413"/>
      <c r="AL546" s="413"/>
      <c r="AM546" s="413"/>
      <c r="AN546" s="413"/>
      <c r="AO546" s="413"/>
      <c r="AP546" s="258"/>
      <c r="AQ546" s="258"/>
      <c r="AR546" s="258"/>
      <c r="AS546" s="358"/>
      <c r="AT546" s="358"/>
      <c r="AU546" s="358"/>
      <c r="AV546" s="357"/>
      <c r="AW546" s="357"/>
      <c r="AX546" s="357"/>
      <c r="AY546" s="357"/>
      <c r="AZ546" s="357"/>
      <c r="BA546" s="357"/>
      <c r="BB546" s="357"/>
      <c r="BC546" s="357"/>
      <c r="BD546" s="357"/>
      <c r="BE546" s="357"/>
      <c r="BF546" s="357"/>
      <c r="BG546" s="357"/>
      <c r="BH546" s="357"/>
      <c r="BI546" s="357"/>
      <c r="BJ546" s="357"/>
      <c r="BK546" s="357"/>
      <c r="BL546" s="357"/>
      <c r="BM546" s="357"/>
      <c r="BN546" s="357"/>
      <c r="BO546" s="357"/>
      <c r="BP546" s="357"/>
      <c r="BQ546" s="357"/>
      <c r="BR546" s="357"/>
      <c r="BS546" s="357"/>
      <c r="BT546" s="357"/>
      <c r="BU546" s="357"/>
      <c r="BV546" s="357"/>
      <c r="BW546" s="357"/>
      <c r="BX546" s="357"/>
      <c r="BY546" s="357"/>
      <c r="BZ546" s="357"/>
      <c r="CA546" s="357"/>
      <c r="CB546" s="357"/>
      <c r="CC546" s="357"/>
      <c r="CD546" s="357"/>
      <c r="CE546" s="357"/>
      <c r="CF546" s="357"/>
      <c r="CG546" s="357"/>
      <c r="CH546" s="357"/>
      <c r="CI546" s="357"/>
      <c r="CJ546" s="357"/>
      <c r="CK546" s="357"/>
      <c r="CL546" s="357"/>
      <c r="CM546" s="357"/>
      <c r="CN546" s="357"/>
      <c r="CO546" s="357"/>
      <c r="CP546" s="357"/>
      <c r="CQ546" s="357"/>
      <c r="CR546" s="357"/>
      <c r="CS546" s="357"/>
      <c r="CT546" s="357"/>
      <c r="CU546" s="357"/>
      <c r="CV546" s="357"/>
      <c r="CW546" s="357"/>
      <c r="CX546" s="357"/>
      <c r="CY546" s="357"/>
      <c r="CZ546" s="357"/>
      <c r="DA546" s="357"/>
      <c r="DB546" s="357"/>
      <c r="DC546" s="357"/>
      <c r="DD546" s="357"/>
      <c r="DE546" s="357"/>
      <c r="DF546" s="357"/>
      <c r="DG546" s="357"/>
      <c r="DH546" s="357"/>
      <c r="DI546" s="357"/>
      <c r="DJ546" s="357"/>
      <c r="DK546" s="357"/>
      <c r="DL546" s="357"/>
      <c r="DM546" s="357"/>
      <c r="DN546" s="357"/>
      <c r="DO546" s="357"/>
      <c r="DP546" s="357"/>
      <c r="DQ546" s="357"/>
      <c r="DR546" s="357"/>
      <c r="DS546" s="357"/>
      <c r="DT546" s="357"/>
      <c r="DU546" s="357"/>
      <c r="DV546" s="357"/>
      <c r="DW546" s="357"/>
      <c r="DX546" s="357"/>
      <c r="DY546" s="357"/>
      <c r="DZ546" s="357"/>
      <c r="EA546" s="357"/>
      <c r="EB546" s="357"/>
      <c r="EC546" s="357"/>
      <c r="ED546" s="357"/>
    </row>
    <row r="547" spans="1:134" s="242" customFormat="1" x14ac:dyDescent="0.35">
      <c r="A547" s="502" t="s">
        <v>100</v>
      </c>
      <c r="B547" s="503"/>
      <c r="C547" s="503"/>
      <c r="D547" s="503"/>
      <c r="E547" s="503"/>
      <c r="F547" s="503"/>
      <c r="G547" s="503"/>
      <c r="H547" s="503"/>
      <c r="I547" s="503"/>
      <c r="J547" s="425" t="s">
        <v>17</v>
      </c>
      <c r="K547" s="542" t="s">
        <v>4</v>
      </c>
      <c r="L547" s="542"/>
      <c r="M547" s="418" t="s">
        <v>49</v>
      </c>
      <c r="N547" s="261"/>
      <c r="P547" s="502" t="s">
        <v>100</v>
      </c>
      <c r="Q547" s="503"/>
      <c r="R547" s="503"/>
      <c r="S547" s="503"/>
      <c r="T547" s="503"/>
      <c r="U547" s="503"/>
      <c r="V547" s="503"/>
      <c r="W547" s="503"/>
      <c r="X547" s="503"/>
      <c r="Y547" s="414" t="s">
        <v>269</v>
      </c>
      <c r="Z547" s="425" t="s">
        <v>77</v>
      </c>
      <c r="AA547" s="542" t="s">
        <v>4</v>
      </c>
      <c r="AB547" s="542"/>
      <c r="AC547" s="414" t="s">
        <v>18</v>
      </c>
      <c r="AD547" s="268" t="s">
        <v>114</v>
      </c>
      <c r="AE547" s="261"/>
      <c r="AG547" s="502" t="s">
        <v>100</v>
      </c>
      <c r="AH547" s="503"/>
      <c r="AI547" s="503"/>
      <c r="AJ547" s="503"/>
      <c r="AK547" s="503"/>
      <c r="AL547" s="503"/>
      <c r="AM547" s="503"/>
      <c r="AN547" s="503"/>
      <c r="AO547" s="503"/>
      <c r="AP547" s="414" t="s">
        <v>269</v>
      </c>
      <c r="AQ547" s="425" t="s">
        <v>212</v>
      </c>
      <c r="AR547" s="542" t="s">
        <v>4</v>
      </c>
      <c r="AS547" s="542"/>
      <c r="AT547" s="414" t="s">
        <v>214</v>
      </c>
      <c r="AU547" s="268" t="s">
        <v>284</v>
      </c>
      <c r="AW547" s="357"/>
      <c r="AX547" s="357"/>
      <c r="AY547" s="357"/>
      <c r="AZ547" s="357"/>
      <c r="BA547" s="357"/>
      <c r="BB547" s="357"/>
      <c r="BC547" s="357"/>
      <c r="BD547" s="357"/>
      <c r="BE547" s="357"/>
      <c r="BF547" s="357"/>
      <c r="BG547" s="357"/>
      <c r="BH547" s="357"/>
      <c r="BI547" s="357"/>
      <c r="BJ547" s="357"/>
      <c r="BK547" s="357"/>
      <c r="BL547" s="357"/>
      <c r="BM547" s="357"/>
      <c r="BN547" s="357"/>
      <c r="BO547" s="357"/>
      <c r="BP547" s="357"/>
      <c r="BQ547" s="357"/>
      <c r="BR547" s="357"/>
      <c r="BS547" s="357"/>
      <c r="BT547" s="357"/>
      <c r="BU547" s="357"/>
      <c r="BV547" s="357"/>
      <c r="BW547" s="357"/>
      <c r="BX547" s="357"/>
      <c r="BY547" s="357"/>
      <c r="BZ547" s="357"/>
      <c r="CA547" s="357"/>
      <c r="CB547" s="357"/>
      <c r="CC547" s="357"/>
      <c r="CD547" s="357"/>
      <c r="CE547" s="357"/>
      <c r="CF547" s="357"/>
      <c r="CG547" s="357"/>
      <c r="CH547" s="357"/>
      <c r="CI547" s="357"/>
      <c r="CJ547" s="357"/>
      <c r="CK547" s="357"/>
      <c r="CL547" s="357"/>
      <c r="CM547" s="357"/>
      <c r="CN547" s="357"/>
      <c r="CO547" s="357"/>
      <c r="CP547" s="357"/>
      <c r="CQ547" s="357"/>
      <c r="CR547" s="357"/>
      <c r="CS547" s="357"/>
      <c r="CT547" s="357"/>
      <c r="CU547" s="357"/>
      <c r="CV547" s="357"/>
      <c r="CW547" s="357"/>
      <c r="CX547" s="357"/>
      <c r="CY547" s="357"/>
      <c r="CZ547" s="357"/>
      <c r="DA547" s="357"/>
      <c r="DB547" s="357"/>
      <c r="DC547" s="357"/>
      <c r="DD547" s="357"/>
      <c r="DE547" s="357"/>
      <c r="DF547" s="357"/>
      <c r="DG547" s="357"/>
      <c r="DH547" s="357"/>
      <c r="DI547" s="357"/>
      <c r="DJ547" s="357"/>
      <c r="DK547" s="357"/>
      <c r="DL547" s="357"/>
      <c r="DM547" s="357"/>
      <c r="DN547" s="357"/>
      <c r="DO547" s="357"/>
      <c r="DP547" s="357"/>
      <c r="DQ547" s="357"/>
      <c r="DR547" s="357"/>
      <c r="DS547" s="357"/>
      <c r="DT547" s="357"/>
      <c r="DU547" s="357"/>
      <c r="DV547" s="357"/>
      <c r="DW547" s="357"/>
      <c r="DX547" s="357"/>
      <c r="DY547" s="357"/>
      <c r="DZ547" s="357"/>
      <c r="EA547" s="357"/>
      <c r="EB547" s="357"/>
      <c r="EC547" s="357"/>
      <c r="ED547" s="357"/>
    </row>
    <row r="548" spans="1:134" ht="16" thickBot="1" x14ac:dyDescent="0.4">
      <c r="A548" s="540" t="s">
        <v>37</v>
      </c>
      <c r="B548" s="541"/>
      <c r="C548" s="541"/>
      <c r="D548" s="541"/>
      <c r="E548" s="541"/>
      <c r="F548" s="541"/>
      <c r="G548" s="541"/>
      <c r="H548" s="541"/>
      <c r="I548" s="541"/>
      <c r="J548" s="243">
        <f>(SUM(J541, J527, J521, H514))*'Cumulative Budget'!$G$36</f>
        <v>0</v>
      </c>
      <c r="K548" s="593">
        <f>(SUM(K541, L541, K527, L527, K521, L521, K514, L514))*'Cumulative Budget'!$G$36</f>
        <v>0</v>
      </c>
      <c r="L548" s="593"/>
      <c r="M548" s="237">
        <f t="shared" ref="M548" si="510">SUM(J548:L548)</f>
        <v>0</v>
      </c>
      <c r="N548" s="223"/>
      <c r="P548" s="540" t="s">
        <v>37</v>
      </c>
      <c r="Q548" s="541"/>
      <c r="R548" s="541"/>
      <c r="S548" s="541"/>
      <c r="T548" s="541"/>
      <c r="U548" s="541"/>
      <c r="V548" s="541"/>
      <c r="W548" s="541"/>
      <c r="X548" s="541"/>
      <c r="Y548" s="200">
        <f t="shared" ref="Y548" si="511">AU468</f>
        <v>0</v>
      </c>
      <c r="Z548" s="302">
        <f>(SUM(Z541, Z527, Z521, X514))*'Cumulative Budget'!$G$36</f>
        <v>0</v>
      </c>
      <c r="AA548" s="588">
        <f>(SUM(AA541, AB541, AA527, AB527, AA521, AB521, AA514, AB514))*'Cumulative Budget'!$G$36</f>
        <v>0</v>
      </c>
      <c r="AB548" s="588"/>
      <c r="AC548" s="293">
        <f t="shared" ref="AC548" si="512">SUM(Z548:AB548)</f>
        <v>0</v>
      </c>
      <c r="AD548" s="294">
        <f t="shared" ref="AD548" si="513">M548-AC548</f>
        <v>0</v>
      </c>
      <c r="AE548" s="223"/>
      <c r="AG548" s="540" t="s">
        <v>37</v>
      </c>
      <c r="AH548" s="541"/>
      <c r="AI548" s="541"/>
      <c r="AJ548" s="541"/>
      <c r="AK548" s="541"/>
      <c r="AL548" s="541"/>
      <c r="AM548" s="541"/>
      <c r="AN548" s="541"/>
      <c r="AO548" s="541"/>
      <c r="AP548" s="306">
        <f t="shared" ref="AP548:AP550" si="514">AU468</f>
        <v>0</v>
      </c>
      <c r="AQ548" s="443">
        <v>0</v>
      </c>
      <c r="AR548" s="563">
        <v>0</v>
      </c>
      <c r="AS548" s="563"/>
      <c r="AT548" s="275">
        <f>SUM(AQ548:AS548)</f>
        <v>0</v>
      </c>
      <c r="AU548" s="276">
        <f>IF($S$553&lt;&gt;0, AC548+AP548-AT548, M548+AP548-AT548)</f>
        <v>0</v>
      </c>
    </row>
    <row r="549" spans="1:134" s="358" customFormat="1" ht="16" thickBot="1" x14ac:dyDescent="0.4">
      <c r="A549" s="359" t="s">
        <v>99</v>
      </c>
      <c r="B549" s="359"/>
      <c r="J549" s="233"/>
      <c r="K549" s="233"/>
      <c r="L549" s="233"/>
      <c r="M549" s="233"/>
      <c r="N549" s="223"/>
      <c r="O549" s="357"/>
      <c r="P549" s="359" t="s">
        <v>99</v>
      </c>
      <c r="Q549" s="359"/>
      <c r="Z549" s="233"/>
      <c r="AA549" s="233"/>
      <c r="AB549" s="233"/>
      <c r="AC549" s="233"/>
      <c r="AD549" s="233"/>
      <c r="AE549" s="223"/>
      <c r="AG549" s="359" t="s">
        <v>99</v>
      </c>
      <c r="AH549" s="359"/>
      <c r="AQ549" s="233"/>
      <c r="AR549" s="233"/>
      <c r="AS549" s="233"/>
      <c r="AT549" s="233"/>
      <c r="AU549" s="233"/>
      <c r="AV549" s="357"/>
      <c r="AW549" s="357"/>
      <c r="AX549" s="357"/>
      <c r="AY549" s="357"/>
      <c r="AZ549" s="357"/>
      <c r="BA549" s="357"/>
      <c r="BB549" s="357"/>
      <c r="BC549" s="357"/>
      <c r="BD549" s="357"/>
      <c r="BE549" s="357"/>
      <c r="BF549" s="357"/>
      <c r="BG549" s="357"/>
      <c r="BH549" s="357"/>
      <c r="BI549" s="357"/>
      <c r="BJ549" s="357"/>
      <c r="BK549" s="357"/>
      <c r="BL549" s="357"/>
      <c r="BM549" s="357"/>
      <c r="BN549" s="357"/>
      <c r="BO549" s="357"/>
      <c r="BP549" s="357"/>
      <c r="BQ549" s="357"/>
      <c r="BR549" s="357"/>
      <c r="BS549" s="357"/>
      <c r="BT549" s="357"/>
      <c r="BU549" s="357"/>
      <c r="BV549" s="357"/>
      <c r="BW549" s="357"/>
      <c r="BX549" s="357"/>
      <c r="BY549" s="357"/>
      <c r="BZ549" s="357"/>
      <c r="CA549" s="357"/>
      <c r="CB549" s="357"/>
      <c r="CC549" s="357"/>
      <c r="CD549" s="357"/>
      <c r="CE549" s="357"/>
      <c r="CF549" s="357"/>
      <c r="CG549" s="357"/>
      <c r="CH549" s="357"/>
      <c r="CI549" s="357"/>
      <c r="CJ549" s="357"/>
      <c r="CK549" s="357"/>
      <c r="CL549" s="357"/>
      <c r="CM549" s="357"/>
      <c r="CN549" s="357"/>
      <c r="CO549" s="357"/>
      <c r="CP549" s="357"/>
      <c r="CQ549" s="357"/>
      <c r="CR549" s="357"/>
      <c r="CS549" s="357"/>
      <c r="CT549" s="357"/>
      <c r="CU549" s="357"/>
      <c r="CV549" s="357"/>
      <c r="CW549" s="357"/>
      <c r="CX549" s="357"/>
      <c r="CY549" s="357"/>
      <c r="CZ549" s="357"/>
      <c r="DA549" s="357"/>
      <c r="DB549" s="357"/>
      <c r="DC549" s="357"/>
      <c r="DD549" s="357"/>
      <c r="DE549" s="357"/>
      <c r="DF549" s="357"/>
      <c r="DG549" s="357"/>
      <c r="DH549" s="357"/>
      <c r="DI549" s="357"/>
      <c r="DJ549" s="357"/>
      <c r="DK549" s="357"/>
      <c r="DL549" s="357"/>
      <c r="DM549" s="357"/>
      <c r="DN549" s="357"/>
      <c r="DO549" s="357"/>
      <c r="DP549" s="357"/>
      <c r="DQ549" s="357"/>
      <c r="DR549" s="357"/>
      <c r="DS549" s="357"/>
      <c r="DT549" s="357"/>
      <c r="DU549" s="357"/>
      <c r="DV549" s="357"/>
      <c r="DW549" s="357"/>
      <c r="DX549" s="357"/>
      <c r="DY549" s="357"/>
      <c r="DZ549" s="357"/>
      <c r="EA549" s="357"/>
      <c r="EB549" s="357"/>
      <c r="EC549" s="357"/>
      <c r="ED549" s="357"/>
    </row>
    <row r="550" spans="1:134" s="331" customFormat="1" ht="16" thickBot="1" x14ac:dyDescent="0.4">
      <c r="A550" s="621" t="s">
        <v>101</v>
      </c>
      <c r="B550" s="622"/>
      <c r="C550" s="622"/>
      <c r="D550" s="622"/>
      <c r="E550" s="622"/>
      <c r="F550" s="622"/>
      <c r="G550" s="622"/>
      <c r="H550" s="622"/>
      <c r="I550" s="622"/>
      <c r="J550" s="239">
        <f xml:space="preserve"> SUM(J548, J541, J527, J521, H514)</f>
        <v>0</v>
      </c>
      <c r="K550" s="211">
        <f xml:space="preserve"> SUM(K548, K541, K527, K521, K514)</f>
        <v>0</v>
      </c>
      <c r="L550" s="239">
        <f xml:space="preserve"> SUM(L541, L527, L521, L514)</f>
        <v>0</v>
      </c>
      <c r="M550" s="240">
        <f>SUM(J550:L550)</f>
        <v>0</v>
      </c>
      <c r="N550" s="246"/>
      <c r="P550" s="589" t="s">
        <v>101</v>
      </c>
      <c r="Q550" s="590"/>
      <c r="R550" s="590"/>
      <c r="S550" s="590"/>
      <c r="T550" s="590"/>
      <c r="U550" s="590"/>
      <c r="V550" s="590"/>
      <c r="W550" s="590"/>
      <c r="X550" s="590"/>
      <c r="Y550" s="201">
        <f t="shared" ref="Y550" si="515">AU470</f>
        <v>0</v>
      </c>
      <c r="Z550" s="303">
        <f xml:space="preserve"> SUM(Z548, Z541, Z527, Z521, X514)</f>
        <v>0</v>
      </c>
      <c r="AA550" s="212">
        <f xml:space="preserve"> SUM(AA548, AA541, AA527, AA521, AA514)</f>
        <v>0</v>
      </c>
      <c r="AB550" s="303">
        <f xml:space="preserve"> SUM(AB541, AB527, AB521, AB514)</f>
        <v>0</v>
      </c>
      <c r="AC550" s="297">
        <f>SUM(Z550:AB550)</f>
        <v>0</v>
      </c>
      <c r="AD550" s="298">
        <f t="shared" ref="AD550" si="516">M550-AC550</f>
        <v>0</v>
      </c>
      <c r="AE550" s="246"/>
      <c r="AG550" s="564" t="s">
        <v>101</v>
      </c>
      <c r="AH550" s="565"/>
      <c r="AI550" s="565"/>
      <c r="AJ550" s="565"/>
      <c r="AK550" s="565"/>
      <c r="AL550" s="565"/>
      <c r="AM550" s="565"/>
      <c r="AN550" s="565"/>
      <c r="AO550" s="565"/>
      <c r="AP550" s="206">
        <f t="shared" si="514"/>
        <v>0</v>
      </c>
      <c r="AQ550" s="288">
        <f xml:space="preserve"> SUM(AQ548, AQ541, AQ527, AQ521, AO514)</f>
        <v>0</v>
      </c>
      <c r="AR550" s="213">
        <f xml:space="preserve"> SUM(AR548, AR541, AR527, AR521, AR514)</f>
        <v>0</v>
      </c>
      <c r="AS550" s="288">
        <f xml:space="preserve"> SUM(AS541, AS527, AS521, AS514)</f>
        <v>0</v>
      </c>
      <c r="AT550" s="279">
        <f>SUM(AQ550:AS550)</f>
        <v>0</v>
      </c>
      <c r="AU550" s="280">
        <f>IF($S$553&lt;&gt;0, AC550+AP550-AT550, M550+AP550-AT550)</f>
        <v>0</v>
      </c>
    </row>
    <row r="551" spans="1:134" x14ac:dyDescent="0.35">
      <c r="F551" s="357"/>
      <c r="G551" s="357"/>
      <c r="N551" s="223"/>
    </row>
    <row r="552" spans="1:134" ht="16" thickBot="1" x14ac:dyDescent="0.4">
      <c r="F552" s="357"/>
      <c r="G552" s="357"/>
      <c r="S552" s="270"/>
    </row>
    <row r="553" spans="1:134" x14ac:dyDescent="0.35">
      <c r="B553" s="576" t="s">
        <v>254</v>
      </c>
      <c r="C553" s="577"/>
      <c r="D553" s="264">
        <f>J550</f>
        <v>0</v>
      </c>
      <c r="F553" s="357"/>
      <c r="G553" s="357"/>
      <c r="O553" s="309"/>
      <c r="P553" s="645" t="s">
        <v>254</v>
      </c>
      <c r="Q553" s="646"/>
      <c r="R553" s="646"/>
      <c r="S553" s="202">
        <f>Z550</f>
        <v>0</v>
      </c>
      <c r="T553" s="646" t="s">
        <v>104</v>
      </c>
      <c r="U553" s="646"/>
      <c r="V553" s="160">
        <f>D553-S553</f>
        <v>0</v>
      </c>
      <c r="W553" s="430"/>
      <c r="X553" s="601"/>
      <c r="Y553" s="601"/>
      <c r="Z553" s="430"/>
      <c r="AA553" s="430"/>
      <c r="AG553" s="642" t="s">
        <v>191</v>
      </c>
      <c r="AH553" s="548"/>
      <c r="AI553" s="637">
        <f>AQ550</f>
        <v>0</v>
      </c>
      <c r="AJ553" s="637"/>
      <c r="AK553" s="548" t="s">
        <v>196</v>
      </c>
      <c r="AL553" s="548"/>
      <c r="AM553" s="287">
        <f>IF($S$73&lt;&gt;0, S553+'Year 1'!AM633-AI553, D553+'Year 1'!AM633-AI553)</f>
        <v>0</v>
      </c>
      <c r="AO553" s="315" t="s">
        <v>89</v>
      </c>
      <c r="AP553" s="556"/>
      <c r="AQ553" s="556"/>
      <c r="AR553" s="556" t="s">
        <v>90</v>
      </c>
      <c r="AS553" s="612"/>
    </row>
    <row r="554" spans="1:134" x14ac:dyDescent="0.35">
      <c r="B554" s="535" t="s">
        <v>255</v>
      </c>
      <c r="C554" s="536"/>
      <c r="D554" s="390">
        <f>K550</f>
        <v>0</v>
      </c>
      <c r="F554" s="357"/>
      <c r="G554" s="357"/>
      <c r="O554" s="309"/>
      <c r="P554" s="585" t="s">
        <v>255</v>
      </c>
      <c r="Q554" s="586"/>
      <c r="R554" s="586"/>
      <c r="S554" s="189">
        <f>AA550</f>
        <v>0</v>
      </c>
      <c r="T554" s="586" t="s">
        <v>105</v>
      </c>
      <c r="U554" s="586"/>
      <c r="V554" s="161">
        <f>D554-S554</f>
        <v>0</v>
      </c>
      <c r="W554" s="430"/>
      <c r="X554" s="604"/>
      <c r="Y554" s="604"/>
      <c r="Z554" s="604"/>
      <c r="AA554" s="604"/>
      <c r="AG554" s="555" t="s">
        <v>192</v>
      </c>
      <c r="AH554" s="550"/>
      <c r="AI554" s="606">
        <f>AR550</f>
        <v>0</v>
      </c>
      <c r="AJ554" s="606"/>
      <c r="AK554" s="550" t="s">
        <v>197</v>
      </c>
      <c r="AL554" s="550"/>
      <c r="AM554" s="278">
        <f>IF($S$73&lt;&gt;0, S554+'Year 1'!AM634-AI554, D554+'Year 1'!AM634-AI554)</f>
        <v>0</v>
      </c>
      <c r="AO554" s="314" t="s">
        <v>91</v>
      </c>
      <c r="AP554" s="532"/>
      <c r="AQ554" s="532"/>
      <c r="AR554" s="532"/>
      <c r="AS554" s="562"/>
    </row>
    <row r="555" spans="1:134" ht="16" thickBot="1" x14ac:dyDescent="0.4">
      <c r="B555" s="535" t="s">
        <v>226</v>
      </c>
      <c r="C555" s="536"/>
      <c r="D555" s="265">
        <f>L550</f>
        <v>0</v>
      </c>
      <c r="F555" s="357"/>
      <c r="G555" s="357"/>
      <c r="O555" s="309"/>
      <c r="P555" s="585" t="s">
        <v>226</v>
      </c>
      <c r="Q555" s="586"/>
      <c r="R555" s="586"/>
      <c r="S555" s="189">
        <f>AB550</f>
        <v>0</v>
      </c>
      <c r="T555" s="586" t="s">
        <v>106</v>
      </c>
      <c r="U555" s="586"/>
      <c r="V555" s="161">
        <f>D555-S555</f>
        <v>0</v>
      </c>
      <c r="W555" s="430"/>
      <c r="X555" s="601"/>
      <c r="Y555" s="601"/>
      <c r="Z555" s="430"/>
      <c r="AA555" s="430"/>
      <c r="AG555" s="555" t="s">
        <v>193</v>
      </c>
      <c r="AH555" s="550"/>
      <c r="AI555" s="606">
        <f>AS550</f>
        <v>0</v>
      </c>
      <c r="AJ555" s="606"/>
      <c r="AK555" s="550" t="s">
        <v>198</v>
      </c>
      <c r="AL555" s="550"/>
      <c r="AM555" s="278">
        <f>IF($S$73&lt;&gt;0, S555+'Year 1'!AM635-AI555, D555+'Year 1'!AM635-AI555)</f>
        <v>0</v>
      </c>
      <c r="AO555" s="318" t="s">
        <v>92</v>
      </c>
      <c r="AP555" s="557"/>
      <c r="AQ555" s="557"/>
      <c r="AR555" s="557" t="s">
        <v>90</v>
      </c>
      <c r="AS555" s="613"/>
    </row>
    <row r="556" spans="1:134" ht="16" thickBot="1" x14ac:dyDescent="0.4">
      <c r="B556" s="535" t="s">
        <v>256</v>
      </c>
      <c r="C556" s="536"/>
      <c r="D556" s="390">
        <f>K550+L550</f>
        <v>0</v>
      </c>
      <c r="F556" s="357"/>
      <c r="G556" s="357"/>
      <c r="O556" s="309"/>
      <c r="P556" s="585" t="s">
        <v>256</v>
      </c>
      <c r="Q556" s="586"/>
      <c r="R556" s="586"/>
      <c r="S556" s="189">
        <f>SUM(S554:S555)</f>
        <v>0</v>
      </c>
      <c r="T556" s="586" t="s">
        <v>107</v>
      </c>
      <c r="U556" s="586"/>
      <c r="V556" s="161">
        <f>D556-S556</f>
        <v>0</v>
      </c>
      <c r="W556" s="431"/>
      <c r="X556" s="431"/>
      <c r="Y556" s="431"/>
      <c r="Z556" s="431"/>
      <c r="AA556" s="431"/>
      <c r="AG556" s="555" t="s">
        <v>194</v>
      </c>
      <c r="AH556" s="550"/>
      <c r="AI556" s="606">
        <f>SUM(AI554:AI555)</f>
        <v>0</v>
      </c>
      <c r="AJ556" s="606"/>
      <c r="AK556" s="550" t="s">
        <v>200</v>
      </c>
      <c r="AL556" s="550"/>
      <c r="AM556" s="278">
        <f>IF($S$73&lt;&gt;0, S556+'Year 1'!AM636-AI556, D556+'Year 1'!AM636-AI556)</f>
        <v>0</v>
      </c>
      <c r="AO556" s="431"/>
      <c r="AP556" s="431"/>
      <c r="AQ556" s="431"/>
      <c r="AR556" s="431"/>
      <c r="AS556" s="431"/>
    </row>
    <row r="557" spans="1:134" ht="16" thickBot="1" x14ac:dyDescent="0.4">
      <c r="B557" s="535" t="s">
        <v>257</v>
      </c>
      <c r="C557" s="536"/>
      <c r="D557" s="265">
        <f>M550</f>
        <v>0</v>
      </c>
      <c r="F557" s="357"/>
      <c r="G557" s="357"/>
      <c r="O557" s="309"/>
      <c r="P557" s="585" t="s">
        <v>257</v>
      </c>
      <c r="Q557" s="586"/>
      <c r="R557" s="586"/>
      <c r="S557" s="189">
        <f>AC550</f>
        <v>0</v>
      </c>
      <c r="T557" s="580" t="s">
        <v>108</v>
      </c>
      <c r="U557" s="580"/>
      <c r="V557" s="196">
        <f>D557-S557</f>
        <v>0</v>
      </c>
      <c r="W557" s="602"/>
      <c r="X557" s="602"/>
      <c r="Y557" s="604"/>
      <c r="Z557" s="604"/>
      <c r="AA557" s="604"/>
      <c r="AB557" s="358"/>
      <c r="AC557" s="358"/>
      <c r="AD557" s="358"/>
      <c r="AG557" s="555" t="s">
        <v>285</v>
      </c>
      <c r="AH557" s="550"/>
      <c r="AI557" s="606">
        <f>AT550</f>
        <v>0</v>
      </c>
      <c r="AJ557" s="606"/>
      <c r="AK557" s="611" t="s">
        <v>286</v>
      </c>
      <c r="AL557" s="611"/>
      <c r="AM557" s="312">
        <f>IF($S$73&lt;&gt;0, S557+'Year 1'!AM637-AI557, D557+'Year 1'!AM637-AI557)</f>
        <v>0</v>
      </c>
      <c r="AO557" s="428" t="s">
        <v>93</v>
      </c>
      <c r="AP557" s="429"/>
      <c r="AQ557" s="630"/>
      <c r="AR557" s="630"/>
      <c r="AS557" s="631"/>
      <c r="AT557" s="358"/>
      <c r="AU557" s="358"/>
    </row>
    <row r="558" spans="1:134" x14ac:dyDescent="0.35">
      <c r="B558" s="535" t="s">
        <v>174</v>
      </c>
      <c r="C558" s="536"/>
      <c r="D558" s="324" t="e">
        <f>L550/K550</f>
        <v>#DIV/0!</v>
      </c>
      <c r="F558" s="357"/>
      <c r="G558" s="357"/>
      <c r="O558" s="309"/>
      <c r="P558" s="585" t="s">
        <v>174</v>
      </c>
      <c r="Q558" s="586"/>
      <c r="R558" s="586"/>
      <c r="S558" s="203" t="e">
        <f>S555/S554</f>
        <v>#DIV/0!</v>
      </c>
      <c r="T558" s="188"/>
      <c r="U558" s="188"/>
      <c r="V558" s="190"/>
      <c r="W558" s="358"/>
      <c r="X558" s="358"/>
      <c r="Y558" s="358"/>
      <c r="Z558" s="358"/>
      <c r="AA558" s="358"/>
      <c r="AG558" s="535" t="s">
        <v>208</v>
      </c>
      <c r="AH558" s="617"/>
      <c r="AI558" s="607" t="e">
        <f>AQ548/AQ550</f>
        <v>#DIV/0!</v>
      </c>
      <c r="AJ558" s="608"/>
      <c r="AK558" s="167"/>
      <c r="AL558" s="166"/>
      <c r="AM558" s="166"/>
      <c r="AO558" s="358"/>
      <c r="AP558" s="358"/>
      <c r="AQ558" s="358"/>
      <c r="AR558" s="358"/>
      <c r="AS558" s="358"/>
    </row>
    <row r="559" spans="1:134" ht="16" thickBot="1" x14ac:dyDescent="0.4">
      <c r="B559" s="537" t="s">
        <v>144</v>
      </c>
      <c r="C559" s="538"/>
      <c r="D559" s="266" t="e">
        <f>D562 &amp; D563 &amp; D564</f>
        <v>#DIV/0!</v>
      </c>
      <c r="F559" s="357"/>
      <c r="G559" s="357"/>
      <c r="O559" s="309"/>
      <c r="P559" s="638" t="s">
        <v>144</v>
      </c>
      <c r="Q559" s="580"/>
      <c r="R559" s="580"/>
      <c r="S559" s="204" t="e">
        <f>S562 &amp; S563 &amp; S564</f>
        <v>#DIV/0!</v>
      </c>
      <c r="T559" s="188"/>
      <c r="U559" s="188"/>
      <c r="V559" s="190"/>
      <c r="AG559" s="537" t="s">
        <v>209</v>
      </c>
      <c r="AH559" s="538"/>
      <c r="AI559" s="647" t="e">
        <f>AR548/(AR550+AS550)</f>
        <v>#DIV/0!</v>
      </c>
      <c r="AJ559" s="648"/>
    </row>
    <row r="560" spans="1:134" x14ac:dyDescent="0.35">
      <c r="F560" s="357"/>
      <c r="G560" s="357"/>
      <c r="S560" s="166"/>
    </row>
    <row r="561" spans="4:19" x14ac:dyDescent="0.35">
      <c r="F561" s="357"/>
      <c r="G561" s="357"/>
    </row>
    <row r="562" spans="4:19" x14ac:dyDescent="0.35">
      <c r="D562" s="357" t="e">
        <f>D553/D553</f>
        <v>#DIV/0!</v>
      </c>
      <c r="F562" s="357"/>
      <c r="G562" s="357"/>
      <c r="S562" s="357" t="e">
        <f>S553/S553</f>
        <v>#DIV/0!</v>
      </c>
    </row>
    <row r="563" spans="4:19" x14ac:dyDescent="0.35">
      <c r="D563" s="357" t="s">
        <v>145</v>
      </c>
      <c r="F563" s="357"/>
      <c r="G563" s="357"/>
      <c r="S563" s="357" t="s">
        <v>145</v>
      </c>
    </row>
    <row r="564" spans="4:19" x14ac:dyDescent="0.35">
      <c r="D564" s="225" t="e">
        <f>D556/D553</f>
        <v>#DIV/0!</v>
      </c>
      <c r="F564" s="357"/>
      <c r="G564" s="357"/>
      <c r="S564" s="225" t="e">
        <f>S556/S553</f>
        <v>#DIV/0!</v>
      </c>
    </row>
    <row r="565" spans="4:19" x14ac:dyDescent="0.35">
      <c r="F565" s="357"/>
      <c r="G565" s="357"/>
    </row>
    <row r="566" spans="4:19" x14ac:dyDescent="0.35">
      <c r="F566" s="357"/>
      <c r="G566" s="357"/>
    </row>
  </sheetData>
  <sheetProtection algorithmName="SHA-512" hashValue="CWHMpZPKjXCZpgpt+CCXhgqBDkQWHt2+p0aDjOLWzoZiGVO2ywRV3d5LIp5dkU9pJa7zkVulbpxGyjsRBcgi5g==" saltValue="WkYhEf2V80vdofQSSVeWvw==" spinCount="100000" sheet="1" objects="1" scenarios="1" formatCells="0" formatColumns="0" formatRows="0" insertColumns="0"/>
  <mergeCells count="1857">
    <mergeCell ref="R380:X380"/>
    <mergeCell ref="AI380:AO380"/>
    <mergeCell ref="A381:I381"/>
    <mergeCell ref="P381:X381"/>
    <mergeCell ref="A390:I390"/>
    <mergeCell ref="P390:X390"/>
    <mergeCell ref="AG390:AO390"/>
    <mergeCell ref="AH360:AO360"/>
    <mergeCell ref="A361:I361"/>
    <mergeCell ref="P361:X361"/>
    <mergeCell ref="AG361:AO361"/>
    <mergeCell ref="C377:I377"/>
    <mergeCell ref="AG381:AO381"/>
    <mergeCell ref="A384:I384"/>
    <mergeCell ref="P384:X384"/>
    <mergeCell ref="AG384:AO384"/>
    <mergeCell ref="J385:M385"/>
    <mergeCell ref="Z385:AC385"/>
    <mergeCell ref="P388:X388"/>
    <mergeCell ref="AA388:AB388"/>
    <mergeCell ref="AG388:AO388"/>
    <mergeCell ref="AK393:AL393"/>
    <mergeCell ref="A387:I387"/>
    <mergeCell ref="K387:L387"/>
    <mergeCell ref="AI394:AJ394"/>
    <mergeCell ref="B360:I360"/>
    <mergeCell ref="Q360:X360"/>
    <mergeCell ref="AI375:AO375"/>
    <mergeCell ref="C373:I373"/>
    <mergeCell ref="R373:X373"/>
    <mergeCell ref="AI373:AO373"/>
    <mergeCell ref="C374:I374"/>
    <mergeCell ref="R374:X374"/>
    <mergeCell ref="AI374:AO374"/>
    <mergeCell ref="A367:I367"/>
    <mergeCell ref="P367:X367"/>
    <mergeCell ref="AG367:AO367"/>
    <mergeCell ref="A369:I369"/>
    <mergeCell ref="P369:X369"/>
    <mergeCell ref="AG369:AO369"/>
    <mergeCell ref="A363:I363"/>
    <mergeCell ref="P363:X363"/>
    <mergeCell ref="AG363:AO363"/>
    <mergeCell ref="C380:I380"/>
    <mergeCell ref="A348:B348"/>
    <mergeCell ref="P348:Q348"/>
    <mergeCell ref="AG348:AH348"/>
    <mergeCell ref="A349:B349"/>
    <mergeCell ref="C349:D349"/>
    <mergeCell ref="P349:Q349"/>
    <mergeCell ref="R349:S349"/>
    <mergeCell ref="AG349:AH349"/>
    <mergeCell ref="AI318:AJ318"/>
    <mergeCell ref="B319:C319"/>
    <mergeCell ref="A328:M328"/>
    <mergeCell ref="P328:AD328"/>
    <mergeCell ref="AG328:AU328"/>
    <mergeCell ref="C336:D336"/>
    <mergeCell ref="R336:S336"/>
    <mergeCell ref="AI336:AJ336"/>
    <mergeCell ref="A342:B342"/>
    <mergeCell ref="C342:D342"/>
    <mergeCell ref="P342:Q342"/>
    <mergeCell ref="R342:S342"/>
    <mergeCell ref="AG342:AH342"/>
    <mergeCell ref="AI342:AJ342"/>
    <mergeCell ref="C339:D339"/>
    <mergeCell ref="R339:S339"/>
    <mergeCell ref="AI339:AJ339"/>
    <mergeCell ref="A331:B331"/>
    <mergeCell ref="C331:M331"/>
    <mergeCell ref="P331:Q331"/>
    <mergeCell ref="R331:AD331"/>
    <mergeCell ref="AG331:AH331"/>
    <mergeCell ref="AI331:AU331"/>
    <mergeCell ref="A332:B332"/>
    <mergeCell ref="C341:D341"/>
    <mergeCell ref="R341:S341"/>
    <mergeCell ref="AI341:AJ341"/>
    <mergeCell ref="A330:B330"/>
    <mergeCell ref="C330:M330"/>
    <mergeCell ref="P305:X305"/>
    <mergeCell ref="Z305:AC305"/>
    <mergeCell ref="AG305:AO305"/>
    <mergeCell ref="R295:X295"/>
    <mergeCell ref="A307:I307"/>
    <mergeCell ref="K307:L307"/>
    <mergeCell ref="B315:C315"/>
    <mergeCell ref="P315:R315"/>
    <mergeCell ref="T315:U315"/>
    <mergeCell ref="X315:Y315"/>
    <mergeCell ref="AG315:AH315"/>
    <mergeCell ref="AI315:AJ315"/>
    <mergeCell ref="AK315:AL315"/>
    <mergeCell ref="P319:R319"/>
    <mergeCell ref="AG319:AH319"/>
    <mergeCell ref="AI319:AJ319"/>
    <mergeCell ref="C329:F329"/>
    <mergeCell ref="H329:M329"/>
    <mergeCell ref="P329:Q329"/>
    <mergeCell ref="R329:V329"/>
    <mergeCell ref="X329:AD329"/>
    <mergeCell ref="AG329:AH329"/>
    <mergeCell ref="AI329:AM329"/>
    <mergeCell ref="AO329:AU329"/>
    <mergeCell ref="AK316:AL316"/>
    <mergeCell ref="P307:X307"/>
    <mergeCell ref="AA307:AB307"/>
    <mergeCell ref="AG307:AO307"/>
    <mergeCell ref="AR307:AS307"/>
    <mergeCell ref="A308:I308"/>
    <mergeCell ref="K308:L308"/>
    <mergeCell ref="P308:X308"/>
    <mergeCell ref="AA308:AB308"/>
    <mergeCell ref="AG308:AO308"/>
    <mergeCell ref="AR308:AS308"/>
    <mergeCell ref="A310:I310"/>
    <mergeCell ref="AP313:AQ313"/>
    <mergeCell ref="AR313:AS313"/>
    <mergeCell ref="C340:D340"/>
    <mergeCell ref="R340:S340"/>
    <mergeCell ref="AI340:AJ340"/>
    <mergeCell ref="B278:I278"/>
    <mergeCell ref="Q278:X278"/>
    <mergeCell ref="AH278:AO278"/>
    <mergeCell ref="B279:I279"/>
    <mergeCell ref="Q279:X279"/>
    <mergeCell ref="AH279:AO279"/>
    <mergeCell ref="AI295:AO295"/>
    <mergeCell ref="A304:I304"/>
    <mergeCell ref="P304:X304"/>
    <mergeCell ref="AG304:AO304"/>
    <mergeCell ref="A301:I301"/>
    <mergeCell ref="P301:X301"/>
    <mergeCell ref="AG301:AO301"/>
    <mergeCell ref="AQ305:AT305"/>
    <mergeCell ref="AK313:AL313"/>
    <mergeCell ref="B314:C314"/>
    <mergeCell ref="B313:C313"/>
    <mergeCell ref="P314:R314"/>
    <mergeCell ref="T314:U314"/>
    <mergeCell ref="X314:AA314"/>
    <mergeCell ref="AP314:AS314"/>
    <mergeCell ref="C299:I299"/>
    <mergeCell ref="R299:X299"/>
    <mergeCell ref="AI299:AO299"/>
    <mergeCell ref="C300:I300"/>
    <mergeCell ref="R300:X300"/>
    <mergeCell ref="AI300:AO300"/>
    <mergeCell ref="A305:I305"/>
    <mergeCell ref="J305:M305"/>
    <mergeCell ref="B285:I285"/>
    <mergeCell ref="Q285:X285"/>
    <mergeCell ref="AH285:AO285"/>
    <mergeCell ref="B286:I286"/>
    <mergeCell ref="Q286:X286"/>
    <mergeCell ref="AH286:AO286"/>
    <mergeCell ref="A287:I287"/>
    <mergeCell ref="P287:X287"/>
    <mergeCell ref="C292:I292"/>
    <mergeCell ref="R292:X292"/>
    <mergeCell ref="AI292:AO292"/>
    <mergeCell ref="C290:I290"/>
    <mergeCell ref="R290:X290"/>
    <mergeCell ref="AI290:AO290"/>
    <mergeCell ref="C291:I291"/>
    <mergeCell ref="R291:X291"/>
    <mergeCell ref="AI291:AO291"/>
    <mergeCell ref="P310:X310"/>
    <mergeCell ref="AG310:AO310"/>
    <mergeCell ref="P313:R313"/>
    <mergeCell ref="T313:U313"/>
    <mergeCell ref="X313:Y313"/>
    <mergeCell ref="AG313:AH313"/>
    <mergeCell ref="AI313:AJ313"/>
    <mergeCell ref="A267:B267"/>
    <mergeCell ref="C267:D267"/>
    <mergeCell ref="P267:Q267"/>
    <mergeCell ref="R267:S267"/>
    <mergeCell ref="AG267:AH267"/>
    <mergeCell ref="AI267:AJ267"/>
    <mergeCell ref="A265:M265"/>
    <mergeCell ref="P265:AC265"/>
    <mergeCell ref="AG265:AT265"/>
    <mergeCell ref="A274:E274"/>
    <mergeCell ref="P274:T274"/>
    <mergeCell ref="AG274:AK274"/>
    <mergeCell ref="A276:M276"/>
    <mergeCell ref="P276:AC276"/>
    <mergeCell ref="AG276:AT276"/>
    <mergeCell ref="A277:I277"/>
    <mergeCell ref="P277:X277"/>
    <mergeCell ref="AG277:AO277"/>
    <mergeCell ref="C266:D266"/>
    <mergeCell ref="P266:Q266"/>
    <mergeCell ref="R266:S266"/>
    <mergeCell ref="AG266:AH266"/>
    <mergeCell ref="AI266:AJ266"/>
    <mergeCell ref="C269:D269"/>
    <mergeCell ref="R269:S269"/>
    <mergeCell ref="AI269:AJ269"/>
    <mergeCell ref="A268:B268"/>
    <mergeCell ref="C268:D268"/>
    <mergeCell ref="P268:Q268"/>
    <mergeCell ref="R268:S268"/>
    <mergeCell ref="AG268:AH268"/>
    <mergeCell ref="AI268:AJ268"/>
    <mergeCell ref="P249:Q249"/>
    <mergeCell ref="AG249:AH249"/>
    <mergeCell ref="C249:F249"/>
    <mergeCell ref="H249:M249"/>
    <mergeCell ref="R249:V249"/>
    <mergeCell ref="X249:AD249"/>
    <mergeCell ref="A250:B250"/>
    <mergeCell ref="C250:M250"/>
    <mergeCell ref="P250:Q250"/>
    <mergeCell ref="R250:AD250"/>
    <mergeCell ref="AG250:AH250"/>
    <mergeCell ref="AI250:AU250"/>
    <mergeCell ref="A251:B251"/>
    <mergeCell ref="C251:M251"/>
    <mergeCell ref="P263:Q263"/>
    <mergeCell ref="R263:S263"/>
    <mergeCell ref="AG263:AH263"/>
    <mergeCell ref="AI263:AJ263"/>
    <mergeCell ref="C260:D260"/>
    <mergeCell ref="R260:S260"/>
    <mergeCell ref="AI260:AJ260"/>
    <mergeCell ref="P251:Q251"/>
    <mergeCell ref="R251:AD251"/>
    <mergeCell ref="AG251:AH251"/>
    <mergeCell ref="AI251:AU251"/>
    <mergeCell ref="A252:B252"/>
    <mergeCell ref="C252:M252"/>
    <mergeCell ref="P252:Q252"/>
    <mergeCell ref="R252:AD252"/>
    <mergeCell ref="AG252:AH252"/>
    <mergeCell ref="AI252:AU252"/>
    <mergeCell ref="A254:M254"/>
    <mergeCell ref="R211:X211"/>
    <mergeCell ref="AI211:AO211"/>
    <mergeCell ref="C212:I212"/>
    <mergeCell ref="R212:X212"/>
    <mergeCell ref="A225:I225"/>
    <mergeCell ref="P225:X225"/>
    <mergeCell ref="AG225:AO225"/>
    <mergeCell ref="A224:I224"/>
    <mergeCell ref="P224:X224"/>
    <mergeCell ref="AG224:AO224"/>
    <mergeCell ref="J225:M225"/>
    <mergeCell ref="Z225:AC225"/>
    <mergeCell ref="AQ225:AT225"/>
    <mergeCell ref="K227:L227"/>
    <mergeCell ref="AK234:AL234"/>
    <mergeCell ref="B235:C235"/>
    <mergeCell ref="B234:C234"/>
    <mergeCell ref="B233:C233"/>
    <mergeCell ref="AK233:AL233"/>
    <mergeCell ref="P234:R234"/>
    <mergeCell ref="T234:U234"/>
    <mergeCell ref="X234:AA234"/>
    <mergeCell ref="AG234:AH234"/>
    <mergeCell ref="AI234:AJ234"/>
    <mergeCell ref="AP234:AS234"/>
    <mergeCell ref="P235:R235"/>
    <mergeCell ref="T235:U235"/>
    <mergeCell ref="X235:Y235"/>
    <mergeCell ref="AA227:AB227"/>
    <mergeCell ref="AR227:AS227"/>
    <mergeCell ref="A228:I228"/>
    <mergeCell ref="K228:L228"/>
    <mergeCell ref="A221:I221"/>
    <mergeCell ref="P221:X221"/>
    <mergeCell ref="AG221:AO221"/>
    <mergeCell ref="C217:I217"/>
    <mergeCell ref="R217:X217"/>
    <mergeCell ref="AI217:AO217"/>
    <mergeCell ref="C218:I218"/>
    <mergeCell ref="R218:X218"/>
    <mergeCell ref="AI218:AO218"/>
    <mergeCell ref="C215:I215"/>
    <mergeCell ref="R215:X215"/>
    <mergeCell ref="AI215:AO215"/>
    <mergeCell ref="C216:I216"/>
    <mergeCell ref="R216:X216"/>
    <mergeCell ref="AI216:AO216"/>
    <mergeCell ref="C220:I220"/>
    <mergeCell ref="R220:X220"/>
    <mergeCell ref="AI220:AO220"/>
    <mergeCell ref="A201:I201"/>
    <mergeCell ref="P201:X201"/>
    <mergeCell ref="AG201:AO201"/>
    <mergeCell ref="B198:I198"/>
    <mergeCell ref="Q198:X198"/>
    <mergeCell ref="AH198:AO198"/>
    <mergeCell ref="A196:M196"/>
    <mergeCell ref="P196:AC196"/>
    <mergeCell ref="AG196:AT196"/>
    <mergeCell ref="A197:I197"/>
    <mergeCell ref="P197:X197"/>
    <mergeCell ref="AG197:AO197"/>
    <mergeCell ref="B199:I199"/>
    <mergeCell ref="Q199:X199"/>
    <mergeCell ref="A190:B190"/>
    <mergeCell ref="P190:Q190"/>
    <mergeCell ref="AG190:AH190"/>
    <mergeCell ref="A191:B191"/>
    <mergeCell ref="C191:D191"/>
    <mergeCell ref="P191:Q191"/>
    <mergeCell ref="AH199:AO199"/>
    <mergeCell ref="B200:I200"/>
    <mergeCell ref="Q200:X200"/>
    <mergeCell ref="AH200:AO200"/>
    <mergeCell ref="AG185:AT185"/>
    <mergeCell ref="A182:B182"/>
    <mergeCell ref="C182:D182"/>
    <mergeCell ref="P182:Q182"/>
    <mergeCell ref="R182:S182"/>
    <mergeCell ref="AG182:AH182"/>
    <mergeCell ref="AI182:AJ182"/>
    <mergeCell ref="A183:B183"/>
    <mergeCell ref="A189:B189"/>
    <mergeCell ref="C189:D189"/>
    <mergeCell ref="P189:Q189"/>
    <mergeCell ref="R189:S189"/>
    <mergeCell ref="AG189:AH189"/>
    <mergeCell ref="AI189:AJ189"/>
    <mergeCell ref="A188:B188"/>
    <mergeCell ref="C188:D188"/>
    <mergeCell ref="P188:Q188"/>
    <mergeCell ref="R188:S188"/>
    <mergeCell ref="AG188:AH188"/>
    <mergeCell ref="AI188:AJ188"/>
    <mergeCell ref="B159:C159"/>
    <mergeCell ref="P159:R159"/>
    <mergeCell ref="A169:B169"/>
    <mergeCell ref="P169:Q169"/>
    <mergeCell ref="AG169:AH169"/>
    <mergeCell ref="AG159:AH159"/>
    <mergeCell ref="AI159:AJ159"/>
    <mergeCell ref="A167:M167"/>
    <mergeCell ref="P167:AD167"/>
    <mergeCell ref="AG167:AU167"/>
    <mergeCell ref="A168:M168"/>
    <mergeCell ref="P168:AD168"/>
    <mergeCell ref="AG168:AU168"/>
    <mergeCell ref="C169:F169"/>
    <mergeCell ref="H169:M169"/>
    <mergeCell ref="R169:V169"/>
    <mergeCell ref="X169:AD169"/>
    <mergeCell ref="AI169:AM169"/>
    <mergeCell ref="AO169:AU169"/>
    <mergeCell ref="A148:I148"/>
    <mergeCell ref="P148:X148"/>
    <mergeCell ref="AG148:AO148"/>
    <mergeCell ref="A145:I145"/>
    <mergeCell ref="P145:X145"/>
    <mergeCell ref="AG145:AO145"/>
    <mergeCell ref="K148:L148"/>
    <mergeCell ref="AA148:AB148"/>
    <mergeCell ref="AR148:AS148"/>
    <mergeCell ref="B153:C153"/>
    <mergeCell ref="X153:Y153"/>
    <mergeCell ref="AK153:AL153"/>
    <mergeCell ref="AK155:AL155"/>
    <mergeCell ref="B156:C156"/>
    <mergeCell ref="B155:C155"/>
    <mergeCell ref="B154:C154"/>
    <mergeCell ref="AK154:AL154"/>
    <mergeCell ref="P156:R156"/>
    <mergeCell ref="T156:U156"/>
    <mergeCell ref="AG156:AH156"/>
    <mergeCell ref="AI156:AJ156"/>
    <mergeCell ref="AK156:AL156"/>
    <mergeCell ref="J145:M145"/>
    <mergeCell ref="Z145:AC145"/>
    <mergeCell ref="AQ145:AT145"/>
    <mergeCell ref="A147:I147"/>
    <mergeCell ref="K147:L147"/>
    <mergeCell ref="P147:X147"/>
    <mergeCell ref="AA147:AB147"/>
    <mergeCell ref="AG147:AO147"/>
    <mergeCell ref="AR147:AS147"/>
    <mergeCell ref="A150:I150"/>
    <mergeCell ref="A127:I127"/>
    <mergeCell ref="P127:X127"/>
    <mergeCell ref="R133:X133"/>
    <mergeCell ref="AI133:AO133"/>
    <mergeCell ref="C130:I130"/>
    <mergeCell ref="R130:X130"/>
    <mergeCell ref="AI130:AO130"/>
    <mergeCell ref="C131:I131"/>
    <mergeCell ref="R131:X131"/>
    <mergeCell ref="AI131:AO131"/>
    <mergeCell ref="C138:I138"/>
    <mergeCell ref="R138:X138"/>
    <mergeCell ref="AI138:AO138"/>
    <mergeCell ref="C139:I139"/>
    <mergeCell ref="R139:X139"/>
    <mergeCell ref="AI139:AO139"/>
    <mergeCell ref="C136:I136"/>
    <mergeCell ref="R136:X136"/>
    <mergeCell ref="AI136:AO136"/>
    <mergeCell ref="C137:I137"/>
    <mergeCell ref="R137:X137"/>
    <mergeCell ref="AI137:AO137"/>
    <mergeCell ref="AG127:AO127"/>
    <mergeCell ref="A129:I129"/>
    <mergeCell ref="P129:X129"/>
    <mergeCell ref="AG129:AO129"/>
    <mergeCell ref="C132:I132"/>
    <mergeCell ref="R132:X132"/>
    <mergeCell ref="AI132:AO132"/>
    <mergeCell ref="C133:I133"/>
    <mergeCell ref="B118:I118"/>
    <mergeCell ref="Q118:X118"/>
    <mergeCell ref="AH118:AO118"/>
    <mergeCell ref="A111:B111"/>
    <mergeCell ref="P111:Q111"/>
    <mergeCell ref="AG111:AH111"/>
    <mergeCell ref="A116:M116"/>
    <mergeCell ref="P116:AC116"/>
    <mergeCell ref="AG116:AT116"/>
    <mergeCell ref="A117:I117"/>
    <mergeCell ref="P117:X117"/>
    <mergeCell ref="AG117:AO117"/>
    <mergeCell ref="A121:I121"/>
    <mergeCell ref="P121:X121"/>
    <mergeCell ref="AG121:AO121"/>
    <mergeCell ref="B125:I125"/>
    <mergeCell ref="Q125:X125"/>
    <mergeCell ref="AH125:AO125"/>
    <mergeCell ref="B124:I124"/>
    <mergeCell ref="Q124:X124"/>
    <mergeCell ref="AH124:AO124"/>
    <mergeCell ref="A123:I123"/>
    <mergeCell ref="P123:X123"/>
    <mergeCell ref="AG123:AO123"/>
    <mergeCell ref="B120:I120"/>
    <mergeCell ref="Q120:X120"/>
    <mergeCell ref="AH120:AO120"/>
    <mergeCell ref="B119:I119"/>
    <mergeCell ref="Q119:X119"/>
    <mergeCell ref="AH119:AO119"/>
    <mergeCell ref="C103:D103"/>
    <mergeCell ref="P103:Q103"/>
    <mergeCell ref="R103:S103"/>
    <mergeCell ref="AG103:AH103"/>
    <mergeCell ref="AI103:AJ103"/>
    <mergeCell ref="A105:M105"/>
    <mergeCell ref="P105:AC105"/>
    <mergeCell ref="AG105:AT105"/>
    <mergeCell ref="C111:D111"/>
    <mergeCell ref="R111:S111"/>
    <mergeCell ref="AI111:AJ111"/>
    <mergeCell ref="A110:B110"/>
    <mergeCell ref="C110:D110"/>
    <mergeCell ref="P110:Q110"/>
    <mergeCell ref="R110:S110"/>
    <mergeCell ref="AG110:AH110"/>
    <mergeCell ref="AI110:AJ110"/>
    <mergeCell ref="A109:B109"/>
    <mergeCell ref="C109:D109"/>
    <mergeCell ref="P109:Q109"/>
    <mergeCell ref="R109:S109"/>
    <mergeCell ref="AG109:AH109"/>
    <mergeCell ref="AI109:AJ109"/>
    <mergeCell ref="R107:S107"/>
    <mergeCell ref="AG107:AH107"/>
    <mergeCell ref="AI107:AJ107"/>
    <mergeCell ref="A91:B91"/>
    <mergeCell ref="C91:M91"/>
    <mergeCell ref="P91:Q91"/>
    <mergeCell ref="R91:AD91"/>
    <mergeCell ref="AG91:AH91"/>
    <mergeCell ref="AI91:AU91"/>
    <mergeCell ref="A92:B92"/>
    <mergeCell ref="C92:M92"/>
    <mergeCell ref="P92:Q92"/>
    <mergeCell ref="C100:D100"/>
    <mergeCell ref="R100:S100"/>
    <mergeCell ref="AI100:AJ100"/>
    <mergeCell ref="C101:D101"/>
    <mergeCell ref="R101:S101"/>
    <mergeCell ref="AI101:AJ101"/>
    <mergeCell ref="C98:D98"/>
    <mergeCell ref="R98:S98"/>
    <mergeCell ref="AI98:AJ98"/>
    <mergeCell ref="C99:D99"/>
    <mergeCell ref="R99:S99"/>
    <mergeCell ref="AI99:AJ99"/>
    <mergeCell ref="R92:AD92"/>
    <mergeCell ref="AG92:AH92"/>
    <mergeCell ref="AI92:AU92"/>
    <mergeCell ref="A94:M94"/>
    <mergeCell ref="P94:AD94"/>
    <mergeCell ref="AG94:AU94"/>
    <mergeCell ref="C96:D96"/>
    <mergeCell ref="R96:S96"/>
    <mergeCell ref="AI96:AJ96"/>
    <mergeCell ref="C97:D97"/>
    <mergeCell ref="R97:S97"/>
    <mergeCell ref="P79:R79"/>
    <mergeCell ref="AG79:AI79"/>
    <mergeCell ref="AG87:AU87"/>
    <mergeCell ref="A88:M88"/>
    <mergeCell ref="P88:AD88"/>
    <mergeCell ref="AG88:AU88"/>
    <mergeCell ref="A90:B90"/>
    <mergeCell ref="C90:M90"/>
    <mergeCell ref="P90:Q90"/>
    <mergeCell ref="R90:AD90"/>
    <mergeCell ref="AG90:AH90"/>
    <mergeCell ref="A89:B89"/>
    <mergeCell ref="P89:Q89"/>
    <mergeCell ref="AG89:AH89"/>
    <mergeCell ref="C89:F89"/>
    <mergeCell ref="H89:M89"/>
    <mergeCell ref="R89:V89"/>
    <mergeCell ref="X89:AD89"/>
    <mergeCell ref="AI89:AM89"/>
    <mergeCell ref="AO89:AU89"/>
    <mergeCell ref="AI90:AU90"/>
    <mergeCell ref="A87:M87"/>
    <mergeCell ref="P87:AD87"/>
    <mergeCell ref="A67:I67"/>
    <mergeCell ref="K67:L67"/>
    <mergeCell ref="P67:Y67"/>
    <mergeCell ref="AA67:AB67"/>
    <mergeCell ref="A64:I64"/>
    <mergeCell ref="P64:Y64"/>
    <mergeCell ref="AG64:AP64"/>
    <mergeCell ref="A65:I65"/>
    <mergeCell ref="J65:M65"/>
    <mergeCell ref="P65:Y65"/>
    <mergeCell ref="AK76:AL76"/>
    <mergeCell ref="B77:C77"/>
    <mergeCell ref="P77:R77"/>
    <mergeCell ref="AG77:AI77"/>
    <mergeCell ref="B76:C76"/>
    <mergeCell ref="P76:R76"/>
    <mergeCell ref="T76:U76"/>
    <mergeCell ref="AG76:AI76"/>
    <mergeCell ref="B75:C75"/>
    <mergeCell ref="P75:R75"/>
    <mergeCell ref="T75:U75"/>
    <mergeCell ref="AG75:AI75"/>
    <mergeCell ref="AK75:AL75"/>
    <mergeCell ref="Y75:Z75"/>
    <mergeCell ref="AP75:AQ75"/>
    <mergeCell ref="T77:U77"/>
    <mergeCell ref="X77:Y77"/>
    <mergeCell ref="Z77:AB77"/>
    <mergeCell ref="AK77:AL77"/>
    <mergeCell ref="AO77:AP77"/>
    <mergeCell ref="AQ77:AS77"/>
    <mergeCell ref="A68:I68"/>
    <mergeCell ref="C57:I57"/>
    <mergeCell ref="C58:I58"/>
    <mergeCell ref="C55:I55"/>
    <mergeCell ref="C56:I56"/>
    <mergeCell ref="R55:Y55"/>
    <mergeCell ref="R56:Y56"/>
    <mergeCell ref="R57:Y57"/>
    <mergeCell ref="R58:Y58"/>
    <mergeCell ref="AJ55:AP55"/>
    <mergeCell ref="AJ56:AP56"/>
    <mergeCell ref="AJ57:AP57"/>
    <mergeCell ref="AJ58:AP58"/>
    <mergeCell ref="A61:I61"/>
    <mergeCell ref="P61:Y61"/>
    <mergeCell ref="C60:I60"/>
    <mergeCell ref="C59:I59"/>
    <mergeCell ref="R59:Y59"/>
    <mergeCell ref="R60:Y60"/>
    <mergeCell ref="AH59:AI59"/>
    <mergeCell ref="AJ59:AP59"/>
    <mergeCell ref="AH60:AI60"/>
    <mergeCell ref="AJ60:AP60"/>
    <mergeCell ref="AG61:AP61"/>
    <mergeCell ref="A49:I49"/>
    <mergeCell ref="P49:Y49"/>
    <mergeCell ref="C50:I50"/>
    <mergeCell ref="B46:I46"/>
    <mergeCell ref="Q46:Y46"/>
    <mergeCell ref="A47:I47"/>
    <mergeCell ref="P47:Y47"/>
    <mergeCell ref="R50:Y50"/>
    <mergeCell ref="AH46:AP46"/>
    <mergeCell ref="AG47:AP47"/>
    <mergeCell ref="AG49:AP49"/>
    <mergeCell ref="AJ50:AP50"/>
    <mergeCell ref="C53:I53"/>
    <mergeCell ref="C54:I54"/>
    <mergeCell ref="C51:I51"/>
    <mergeCell ref="C52:I52"/>
    <mergeCell ref="R51:Y51"/>
    <mergeCell ref="R52:Y52"/>
    <mergeCell ref="R53:Y53"/>
    <mergeCell ref="R54:Y54"/>
    <mergeCell ref="AJ51:AP51"/>
    <mergeCell ref="AJ52:AP52"/>
    <mergeCell ref="AJ53:AP53"/>
    <mergeCell ref="AJ54:AP54"/>
    <mergeCell ref="B38:I38"/>
    <mergeCell ref="Q38:Y38"/>
    <mergeCell ref="A34:E34"/>
    <mergeCell ref="P34:U34"/>
    <mergeCell ref="A36:M36"/>
    <mergeCell ref="P36:AC36"/>
    <mergeCell ref="A33:M33"/>
    <mergeCell ref="P33:AD33"/>
    <mergeCell ref="A32:B32"/>
    <mergeCell ref="C32:D32"/>
    <mergeCell ref="P32:R32"/>
    <mergeCell ref="S32:T32"/>
    <mergeCell ref="B44:I44"/>
    <mergeCell ref="Q44:Y44"/>
    <mergeCell ref="B45:I45"/>
    <mergeCell ref="Q45:Y45"/>
    <mergeCell ref="A41:I41"/>
    <mergeCell ref="P41:Y41"/>
    <mergeCell ref="A43:I43"/>
    <mergeCell ref="P43:Y43"/>
    <mergeCell ref="B39:I39"/>
    <mergeCell ref="Q39:Y39"/>
    <mergeCell ref="B40:I40"/>
    <mergeCell ref="Q40:Y40"/>
    <mergeCell ref="C31:D31"/>
    <mergeCell ref="P31:R31"/>
    <mergeCell ref="S31:T31"/>
    <mergeCell ref="A30:B30"/>
    <mergeCell ref="C30:D30"/>
    <mergeCell ref="P30:R30"/>
    <mergeCell ref="S30:T30"/>
    <mergeCell ref="A29:B29"/>
    <mergeCell ref="C29:D29"/>
    <mergeCell ref="P29:R29"/>
    <mergeCell ref="S29:T29"/>
    <mergeCell ref="A28:B28"/>
    <mergeCell ref="C28:D28"/>
    <mergeCell ref="P28:R28"/>
    <mergeCell ref="S28:T28"/>
    <mergeCell ref="A37:I37"/>
    <mergeCell ref="P37:Y37"/>
    <mergeCell ref="A23:B23"/>
    <mergeCell ref="C23:D23"/>
    <mergeCell ref="P23:R23"/>
    <mergeCell ref="S23:T23"/>
    <mergeCell ref="A22:B22"/>
    <mergeCell ref="C22:D22"/>
    <mergeCell ref="P22:R22"/>
    <mergeCell ref="S22:T22"/>
    <mergeCell ref="C21:D21"/>
    <mergeCell ref="Q21:R21"/>
    <mergeCell ref="S21:T21"/>
    <mergeCell ref="AG22:AI22"/>
    <mergeCell ref="AJ22:AK22"/>
    <mergeCell ref="AG23:AI23"/>
    <mergeCell ref="AJ23:AK23"/>
    <mergeCell ref="A27:B27"/>
    <mergeCell ref="C27:D27"/>
    <mergeCell ref="P27:R27"/>
    <mergeCell ref="S27:T27"/>
    <mergeCell ref="A25:M25"/>
    <mergeCell ref="P25:AC25"/>
    <mergeCell ref="AG25:AT25"/>
    <mergeCell ref="A26:B26"/>
    <mergeCell ref="C26:D26"/>
    <mergeCell ref="P26:R26"/>
    <mergeCell ref="S26:T26"/>
    <mergeCell ref="AG26:AI26"/>
    <mergeCell ref="AJ26:AK26"/>
    <mergeCell ref="AG27:AI27"/>
    <mergeCell ref="AJ27:AK27"/>
    <mergeCell ref="C17:D17"/>
    <mergeCell ref="Q17:R17"/>
    <mergeCell ref="S17:T17"/>
    <mergeCell ref="C16:D16"/>
    <mergeCell ref="Q16:R16"/>
    <mergeCell ref="S16:T16"/>
    <mergeCell ref="C15:D15"/>
    <mergeCell ref="P15:R15"/>
    <mergeCell ref="S15:T15"/>
    <mergeCell ref="C20:D20"/>
    <mergeCell ref="Q20:R20"/>
    <mergeCell ref="S20:T20"/>
    <mergeCell ref="C19:D19"/>
    <mergeCell ref="Q19:R19"/>
    <mergeCell ref="S19:T19"/>
    <mergeCell ref="C18:D18"/>
    <mergeCell ref="Q18:R18"/>
    <mergeCell ref="S18:T18"/>
    <mergeCell ref="A14:M14"/>
    <mergeCell ref="P14:AD14"/>
    <mergeCell ref="A12:B12"/>
    <mergeCell ref="C12:M12"/>
    <mergeCell ref="P12:R12"/>
    <mergeCell ref="S12:AD12"/>
    <mergeCell ref="A11:B11"/>
    <mergeCell ref="C11:M11"/>
    <mergeCell ref="P11:R11"/>
    <mergeCell ref="S11:AD11"/>
    <mergeCell ref="A10:B10"/>
    <mergeCell ref="C10:M10"/>
    <mergeCell ref="P10:R10"/>
    <mergeCell ref="S10:AD10"/>
    <mergeCell ref="AG10:AI10"/>
    <mergeCell ref="AJ10:AU10"/>
    <mergeCell ref="AG11:AI11"/>
    <mergeCell ref="AJ11:AU11"/>
    <mergeCell ref="AG12:AI12"/>
    <mergeCell ref="AJ12:AU12"/>
    <mergeCell ref="AG14:AU14"/>
    <mergeCell ref="B2:L2"/>
    <mergeCell ref="C3:L3"/>
    <mergeCell ref="C4:L4"/>
    <mergeCell ref="C5:L5"/>
    <mergeCell ref="A7:M7"/>
    <mergeCell ref="P7:AD7"/>
    <mergeCell ref="A9:B9"/>
    <mergeCell ref="C9:F9"/>
    <mergeCell ref="H9:M9"/>
    <mergeCell ref="P9:R9"/>
    <mergeCell ref="S9:V9"/>
    <mergeCell ref="X9:AD9"/>
    <mergeCell ref="A8:M8"/>
    <mergeCell ref="P8:AD8"/>
    <mergeCell ref="AG7:AU7"/>
    <mergeCell ref="AG8:AU8"/>
    <mergeCell ref="AG9:AI9"/>
    <mergeCell ref="AJ9:AM9"/>
    <mergeCell ref="AO9:AU9"/>
    <mergeCell ref="Q2:AA2"/>
    <mergeCell ref="R3:AA3"/>
    <mergeCell ref="R4:AA4"/>
    <mergeCell ref="R5:AA5"/>
    <mergeCell ref="AH2:AR2"/>
    <mergeCell ref="AI3:AR3"/>
    <mergeCell ref="AI4:AR4"/>
    <mergeCell ref="AI5:AR5"/>
    <mergeCell ref="AG15:AI15"/>
    <mergeCell ref="AJ15:AK15"/>
    <mergeCell ref="AH16:AI16"/>
    <mergeCell ref="AJ16:AK16"/>
    <mergeCell ref="AH17:AI17"/>
    <mergeCell ref="AJ17:AK17"/>
    <mergeCell ref="AH18:AI18"/>
    <mergeCell ref="AJ18:AK18"/>
    <mergeCell ref="AH19:AI19"/>
    <mergeCell ref="AJ19:AK19"/>
    <mergeCell ref="AH20:AI20"/>
    <mergeCell ref="AJ20:AK20"/>
    <mergeCell ref="AH21:AI21"/>
    <mergeCell ref="AJ21:AK21"/>
    <mergeCell ref="AG28:AI28"/>
    <mergeCell ref="AJ28:AK28"/>
    <mergeCell ref="AG29:AI29"/>
    <mergeCell ref="AJ29:AK29"/>
    <mergeCell ref="B78:C78"/>
    <mergeCell ref="P78:R78"/>
    <mergeCell ref="AG78:AI78"/>
    <mergeCell ref="B79:C79"/>
    <mergeCell ref="AI97:AJ97"/>
    <mergeCell ref="C95:D95"/>
    <mergeCell ref="R95:S95"/>
    <mergeCell ref="AG30:AI30"/>
    <mergeCell ref="AJ30:AK30"/>
    <mergeCell ref="AG31:AI31"/>
    <mergeCell ref="AJ31:AK31"/>
    <mergeCell ref="AG32:AI32"/>
    <mergeCell ref="AJ32:AK32"/>
    <mergeCell ref="AG33:AU33"/>
    <mergeCell ref="AG34:AL34"/>
    <mergeCell ref="AG36:AT36"/>
    <mergeCell ref="AG37:AP37"/>
    <mergeCell ref="AH38:AP38"/>
    <mergeCell ref="AH39:AP39"/>
    <mergeCell ref="AH40:AP40"/>
    <mergeCell ref="Z65:AC65"/>
    <mergeCell ref="AG65:AP65"/>
    <mergeCell ref="AQ65:AT65"/>
    <mergeCell ref="AG67:AP67"/>
    <mergeCell ref="AR67:AS67"/>
    <mergeCell ref="AG41:AP41"/>
    <mergeCell ref="AG43:AP43"/>
    <mergeCell ref="AH44:AP44"/>
    <mergeCell ref="AH45:AP45"/>
    <mergeCell ref="A31:B31"/>
    <mergeCell ref="K68:L68"/>
    <mergeCell ref="P68:Y68"/>
    <mergeCell ref="AA68:AB68"/>
    <mergeCell ref="AG68:AP68"/>
    <mergeCell ref="AR68:AS68"/>
    <mergeCell ref="A70:I70"/>
    <mergeCell ref="P70:Y70"/>
    <mergeCell ref="AG70:AP70"/>
    <mergeCell ref="Y73:Z73"/>
    <mergeCell ref="AP73:AQ73"/>
    <mergeCell ref="Y74:AB74"/>
    <mergeCell ref="AP74:AS74"/>
    <mergeCell ref="B74:C74"/>
    <mergeCell ref="P74:R74"/>
    <mergeCell ref="T74:U74"/>
    <mergeCell ref="AG74:AI74"/>
    <mergeCell ref="AK74:AL74"/>
    <mergeCell ref="B73:C73"/>
    <mergeCell ref="P73:R73"/>
    <mergeCell ref="T73:U73"/>
    <mergeCell ref="AG73:AI73"/>
    <mergeCell ref="AK73:AL73"/>
    <mergeCell ref="AI95:AJ95"/>
    <mergeCell ref="A102:B102"/>
    <mergeCell ref="C102:D102"/>
    <mergeCell ref="P102:Q102"/>
    <mergeCell ref="R102:S102"/>
    <mergeCell ref="AG102:AH102"/>
    <mergeCell ref="C112:D112"/>
    <mergeCell ref="R112:S112"/>
    <mergeCell ref="AI112:AJ112"/>
    <mergeCell ref="A113:M113"/>
    <mergeCell ref="P113:AD113"/>
    <mergeCell ref="AG113:AU113"/>
    <mergeCell ref="A114:E114"/>
    <mergeCell ref="P114:T114"/>
    <mergeCell ref="AG114:AK114"/>
    <mergeCell ref="AI102:AJ102"/>
    <mergeCell ref="A108:B108"/>
    <mergeCell ref="C108:D108"/>
    <mergeCell ref="P108:Q108"/>
    <mergeCell ref="R108:S108"/>
    <mergeCell ref="AG108:AH108"/>
    <mergeCell ref="AI108:AJ108"/>
    <mergeCell ref="A107:B107"/>
    <mergeCell ref="C107:D107"/>
    <mergeCell ref="P107:Q107"/>
    <mergeCell ref="A106:B106"/>
    <mergeCell ref="C106:D106"/>
    <mergeCell ref="P106:Q106"/>
    <mergeCell ref="R106:S106"/>
    <mergeCell ref="AG106:AH106"/>
    <mergeCell ref="AI106:AJ106"/>
    <mergeCell ref="A103:B103"/>
    <mergeCell ref="B126:I126"/>
    <mergeCell ref="Q126:X126"/>
    <mergeCell ref="AH126:AO126"/>
    <mergeCell ref="P150:X150"/>
    <mergeCell ref="AG150:AO150"/>
    <mergeCell ref="P153:R153"/>
    <mergeCell ref="T153:U153"/>
    <mergeCell ref="AG153:AH153"/>
    <mergeCell ref="AI153:AJ153"/>
    <mergeCell ref="AP153:AQ153"/>
    <mergeCell ref="AR153:AS153"/>
    <mergeCell ref="P154:R154"/>
    <mergeCell ref="T154:U154"/>
    <mergeCell ref="X154:AA154"/>
    <mergeCell ref="AG154:AH154"/>
    <mergeCell ref="AI154:AJ154"/>
    <mergeCell ref="AP154:AS154"/>
    <mergeCell ref="C140:I140"/>
    <mergeCell ref="R140:X140"/>
    <mergeCell ref="AI140:AO140"/>
    <mergeCell ref="A141:I141"/>
    <mergeCell ref="P141:X141"/>
    <mergeCell ref="AG141:AO141"/>
    <mergeCell ref="A144:I144"/>
    <mergeCell ref="P144:X144"/>
    <mergeCell ref="AG144:AO144"/>
    <mergeCell ref="C134:I134"/>
    <mergeCell ref="R134:X134"/>
    <mergeCell ref="AI134:AO134"/>
    <mergeCell ref="C135:I135"/>
    <mergeCell ref="R135:X135"/>
    <mergeCell ref="AI135:AO135"/>
    <mergeCell ref="P155:R155"/>
    <mergeCell ref="T155:U155"/>
    <mergeCell ref="X155:Y155"/>
    <mergeCell ref="AG155:AH155"/>
    <mergeCell ref="AI155:AJ155"/>
    <mergeCell ref="AP155:AQ155"/>
    <mergeCell ref="AR155:AS155"/>
    <mergeCell ref="AI170:AU170"/>
    <mergeCell ref="A171:B171"/>
    <mergeCell ref="C171:M171"/>
    <mergeCell ref="P171:Q171"/>
    <mergeCell ref="R171:AD171"/>
    <mergeCell ref="AG171:AH171"/>
    <mergeCell ref="AI171:AU171"/>
    <mergeCell ref="A170:B170"/>
    <mergeCell ref="C170:M170"/>
    <mergeCell ref="P170:Q170"/>
    <mergeCell ref="R170:AD170"/>
    <mergeCell ref="AG170:AH170"/>
    <mergeCell ref="B157:C157"/>
    <mergeCell ref="P157:R157"/>
    <mergeCell ref="T157:U157"/>
    <mergeCell ref="W157:X157"/>
    <mergeCell ref="Y157:AA157"/>
    <mergeCell ref="AG157:AH157"/>
    <mergeCell ref="AI157:AJ157"/>
    <mergeCell ref="AK157:AL157"/>
    <mergeCell ref="AQ157:AS157"/>
    <mergeCell ref="B158:C158"/>
    <mergeCell ref="P158:R158"/>
    <mergeCell ref="AG158:AH158"/>
    <mergeCell ref="AI158:AJ158"/>
    <mergeCell ref="AG172:AH172"/>
    <mergeCell ref="AI172:AU172"/>
    <mergeCell ref="A174:M174"/>
    <mergeCell ref="P174:AD174"/>
    <mergeCell ref="AG174:AU174"/>
    <mergeCell ref="C183:D183"/>
    <mergeCell ref="P183:Q183"/>
    <mergeCell ref="R183:S183"/>
    <mergeCell ref="AG183:AH183"/>
    <mergeCell ref="AI183:AJ183"/>
    <mergeCell ref="C175:D175"/>
    <mergeCell ref="R175:S175"/>
    <mergeCell ref="AI175:AJ175"/>
    <mergeCell ref="C176:D176"/>
    <mergeCell ref="R176:S176"/>
    <mergeCell ref="AI176:AJ176"/>
    <mergeCell ref="A172:B172"/>
    <mergeCell ref="C172:M172"/>
    <mergeCell ref="P172:Q172"/>
    <mergeCell ref="R172:AD172"/>
    <mergeCell ref="C179:D179"/>
    <mergeCell ref="R179:S179"/>
    <mergeCell ref="AI179:AJ179"/>
    <mergeCell ref="C180:D180"/>
    <mergeCell ref="R180:S180"/>
    <mergeCell ref="AI180:AJ180"/>
    <mergeCell ref="C177:D177"/>
    <mergeCell ref="R177:S177"/>
    <mergeCell ref="AI177:AJ177"/>
    <mergeCell ref="C178:D178"/>
    <mergeCell ref="R178:S178"/>
    <mergeCell ref="AI178:AJ178"/>
    <mergeCell ref="C181:D181"/>
    <mergeCell ref="R181:S181"/>
    <mergeCell ref="AI181:AJ181"/>
    <mergeCell ref="R191:S191"/>
    <mergeCell ref="AG191:AH191"/>
    <mergeCell ref="AI191:AJ191"/>
    <mergeCell ref="C192:D192"/>
    <mergeCell ref="R192:S192"/>
    <mergeCell ref="AI192:AJ192"/>
    <mergeCell ref="A193:M193"/>
    <mergeCell ref="P193:AD193"/>
    <mergeCell ref="AG193:AU193"/>
    <mergeCell ref="A194:E194"/>
    <mergeCell ref="P194:T194"/>
    <mergeCell ref="AG194:AK194"/>
    <mergeCell ref="C190:D190"/>
    <mergeCell ref="R190:S190"/>
    <mergeCell ref="AI190:AJ190"/>
    <mergeCell ref="A187:B187"/>
    <mergeCell ref="C187:D187"/>
    <mergeCell ref="P187:Q187"/>
    <mergeCell ref="R187:S187"/>
    <mergeCell ref="AG187:AH187"/>
    <mergeCell ref="AI187:AJ187"/>
    <mergeCell ref="A186:B186"/>
    <mergeCell ref="C186:D186"/>
    <mergeCell ref="P186:Q186"/>
    <mergeCell ref="R186:S186"/>
    <mergeCell ref="AG186:AH186"/>
    <mergeCell ref="AI186:AJ186"/>
    <mergeCell ref="A185:M185"/>
    <mergeCell ref="P185:AC185"/>
    <mergeCell ref="A203:I203"/>
    <mergeCell ref="P203:X203"/>
    <mergeCell ref="AG203:AO203"/>
    <mergeCell ref="B205:I205"/>
    <mergeCell ref="Q205:X205"/>
    <mergeCell ref="AH205:AO205"/>
    <mergeCell ref="B206:I206"/>
    <mergeCell ref="Q206:X206"/>
    <mergeCell ref="AH206:AO206"/>
    <mergeCell ref="A209:I209"/>
    <mergeCell ref="P209:X209"/>
    <mergeCell ref="AG209:AO209"/>
    <mergeCell ref="C219:I219"/>
    <mergeCell ref="R219:X219"/>
    <mergeCell ref="AI219:AO219"/>
    <mergeCell ref="A207:I207"/>
    <mergeCell ref="P207:X207"/>
    <mergeCell ref="AG207:AO207"/>
    <mergeCell ref="B204:I204"/>
    <mergeCell ref="Q204:X204"/>
    <mergeCell ref="AH204:AO204"/>
    <mergeCell ref="C213:I213"/>
    <mergeCell ref="R213:X213"/>
    <mergeCell ref="AI213:AO213"/>
    <mergeCell ref="C214:I214"/>
    <mergeCell ref="R214:X214"/>
    <mergeCell ref="AI214:AO214"/>
    <mergeCell ref="C211:I211"/>
    <mergeCell ref="AI212:AO212"/>
    <mergeCell ref="C210:I210"/>
    <mergeCell ref="R210:X210"/>
    <mergeCell ref="AI210:AO210"/>
    <mergeCell ref="A230:I230"/>
    <mergeCell ref="P230:X230"/>
    <mergeCell ref="AG230:AO230"/>
    <mergeCell ref="P233:R233"/>
    <mergeCell ref="T233:U233"/>
    <mergeCell ref="X233:Y233"/>
    <mergeCell ref="AG233:AH233"/>
    <mergeCell ref="AI233:AJ233"/>
    <mergeCell ref="AP233:AQ233"/>
    <mergeCell ref="AR233:AS233"/>
    <mergeCell ref="A227:I227"/>
    <mergeCell ref="P227:X227"/>
    <mergeCell ref="AG227:AO227"/>
    <mergeCell ref="AG235:AH235"/>
    <mergeCell ref="AI235:AJ235"/>
    <mergeCell ref="AK235:AL235"/>
    <mergeCell ref="AP235:AQ235"/>
    <mergeCell ref="AR235:AS235"/>
    <mergeCell ref="P228:X228"/>
    <mergeCell ref="AA228:AB228"/>
    <mergeCell ref="AG228:AO228"/>
    <mergeCell ref="AR228:AS228"/>
    <mergeCell ref="P236:R236"/>
    <mergeCell ref="T236:U236"/>
    <mergeCell ref="AG236:AH236"/>
    <mergeCell ref="AI236:AJ236"/>
    <mergeCell ref="AK236:AL236"/>
    <mergeCell ref="B237:C237"/>
    <mergeCell ref="P237:R237"/>
    <mergeCell ref="T237:U237"/>
    <mergeCell ref="W237:X237"/>
    <mergeCell ref="Y237:AA237"/>
    <mergeCell ref="AG237:AH237"/>
    <mergeCell ref="AI237:AJ237"/>
    <mergeCell ref="AK237:AL237"/>
    <mergeCell ref="AQ237:AS237"/>
    <mergeCell ref="B236:C236"/>
    <mergeCell ref="AI249:AM249"/>
    <mergeCell ref="AO249:AU249"/>
    <mergeCell ref="B238:C238"/>
    <mergeCell ref="P238:R238"/>
    <mergeCell ref="AG238:AH238"/>
    <mergeCell ref="AI238:AJ238"/>
    <mergeCell ref="B239:C239"/>
    <mergeCell ref="P239:R239"/>
    <mergeCell ref="AG239:AH239"/>
    <mergeCell ref="AI239:AJ239"/>
    <mergeCell ref="A247:M247"/>
    <mergeCell ref="P247:AD247"/>
    <mergeCell ref="AG247:AU247"/>
    <mergeCell ref="A248:M248"/>
    <mergeCell ref="P248:AD248"/>
    <mergeCell ref="AG248:AU248"/>
    <mergeCell ref="A249:B249"/>
    <mergeCell ref="P254:AD254"/>
    <mergeCell ref="AG254:AU254"/>
    <mergeCell ref="C261:D261"/>
    <mergeCell ref="R261:S261"/>
    <mergeCell ref="AI261:AJ261"/>
    <mergeCell ref="A262:B262"/>
    <mergeCell ref="C262:D262"/>
    <mergeCell ref="P262:Q262"/>
    <mergeCell ref="R262:S262"/>
    <mergeCell ref="AG262:AH262"/>
    <mergeCell ref="AI262:AJ262"/>
    <mergeCell ref="C255:D255"/>
    <mergeCell ref="R255:S255"/>
    <mergeCell ref="AI255:AJ255"/>
    <mergeCell ref="A269:B269"/>
    <mergeCell ref="P269:Q269"/>
    <mergeCell ref="AG269:AH269"/>
    <mergeCell ref="C258:D258"/>
    <mergeCell ref="R258:S258"/>
    <mergeCell ref="AI258:AJ258"/>
    <mergeCell ref="C259:D259"/>
    <mergeCell ref="R259:S259"/>
    <mergeCell ref="AI259:AJ259"/>
    <mergeCell ref="C256:D256"/>
    <mergeCell ref="R256:S256"/>
    <mergeCell ref="AI256:AJ256"/>
    <mergeCell ref="C257:D257"/>
    <mergeCell ref="R257:S257"/>
    <mergeCell ref="AI257:AJ257"/>
    <mergeCell ref="A263:B263"/>
    <mergeCell ref="C263:D263"/>
    <mergeCell ref="A266:B266"/>
    <mergeCell ref="A270:B270"/>
    <mergeCell ref="C270:D270"/>
    <mergeCell ref="P270:Q270"/>
    <mergeCell ref="R270:S270"/>
    <mergeCell ref="AG270:AH270"/>
    <mergeCell ref="AI270:AJ270"/>
    <mergeCell ref="A271:B271"/>
    <mergeCell ref="C271:D271"/>
    <mergeCell ref="P271:Q271"/>
    <mergeCell ref="R271:S271"/>
    <mergeCell ref="AG271:AH271"/>
    <mergeCell ref="AI271:AJ271"/>
    <mergeCell ref="C272:D272"/>
    <mergeCell ref="R272:S272"/>
    <mergeCell ref="AI272:AJ272"/>
    <mergeCell ref="P273:AD273"/>
    <mergeCell ref="AG273:AU273"/>
    <mergeCell ref="A273:M273"/>
    <mergeCell ref="B280:I280"/>
    <mergeCell ref="Q280:X280"/>
    <mergeCell ref="AH280:AO280"/>
    <mergeCell ref="A281:I281"/>
    <mergeCell ref="P281:X281"/>
    <mergeCell ref="AG281:AO281"/>
    <mergeCell ref="A283:I283"/>
    <mergeCell ref="P283:X283"/>
    <mergeCell ref="AG283:AO283"/>
    <mergeCell ref="B284:I284"/>
    <mergeCell ref="Q284:X284"/>
    <mergeCell ref="AH284:AO284"/>
    <mergeCell ref="AG287:AO287"/>
    <mergeCell ref="A289:I289"/>
    <mergeCell ref="P289:X289"/>
    <mergeCell ref="AG289:AO289"/>
    <mergeCell ref="C298:I298"/>
    <mergeCell ref="R298:X298"/>
    <mergeCell ref="AI298:AO298"/>
    <mergeCell ref="C293:I293"/>
    <mergeCell ref="R293:X293"/>
    <mergeCell ref="AI293:AO293"/>
    <mergeCell ref="C296:I296"/>
    <mergeCell ref="R296:X296"/>
    <mergeCell ref="AI296:AO296"/>
    <mergeCell ref="C297:I297"/>
    <mergeCell ref="R297:X297"/>
    <mergeCell ref="AI297:AO297"/>
    <mergeCell ref="C294:I294"/>
    <mergeCell ref="R294:X294"/>
    <mergeCell ref="AI294:AO294"/>
    <mergeCell ref="C295:I295"/>
    <mergeCell ref="R335:S335"/>
    <mergeCell ref="AI335:AJ335"/>
    <mergeCell ref="B317:C317"/>
    <mergeCell ref="P317:R317"/>
    <mergeCell ref="T317:U317"/>
    <mergeCell ref="W317:X317"/>
    <mergeCell ref="Y317:AA317"/>
    <mergeCell ref="AG317:AH317"/>
    <mergeCell ref="AI317:AJ317"/>
    <mergeCell ref="AK317:AL317"/>
    <mergeCell ref="AQ317:AS317"/>
    <mergeCell ref="B318:C318"/>
    <mergeCell ref="P318:R318"/>
    <mergeCell ref="AG318:AH318"/>
    <mergeCell ref="AG314:AH314"/>
    <mergeCell ref="AI314:AJ314"/>
    <mergeCell ref="AK314:AL314"/>
    <mergeCell ref="P330:Q330"/>
    <mergeCell ref="R330:AD330"/>
    <mergeCell ref="AG330:AH330"/>
    <mergeCell ref="AI330:AU330"/>
    <mergeCell ref="A327:M327"/>
    <mergeCell ref="P327:AD327"/>
    <mergeCell ref="AG327:AU327"/>
    <mergeCell ref="A329:B329"/>
    <mergeCell ref="AP315:AQ315"/>
    <mergeCell ref="AR315:AS315"/>
    <mergeCell ref="B316:C316"/>
    <mergeCell ref="P316:R316"/>
    <mergeCell ref="T316:U316"/>
    <mergeCell ref="AG316:AH316"/>
    <mergeCell ref="AI316:AJ316"/>
    <mergeCell ref="R348:S348"/>
    <mergeCell ref="AI348:AJ348"/>
    <mergeCell ref="A347:B347"/>
    <mergeCell ref="C347:D347"/>
    <mergeCell ref="P347:Q347"/>
    <mergeCell ref="R347:S347"/>
    <mergeCell ref="AG347:AH347"/>
    <mergeCell ref="AI347:AJ347"/>
    <mergeCell ref="C332:M332"/>
    <mergeCell ref="P332:Q332"/>
    <mergeCell ref="R332:AD332"/>
    <mergeCell ref="AG332:AH332"/>
    <mergeCell ref="AI332:AU332"/>
    <mergeCell ref="A334:M334"/>
    <mergeCell ref="P334:AD334"/>
    <mergeCell ref="AG334:AU334"/>
    <mergeCell ref="A345:M345"/>
    <mergeCell ref="P345:AC345"/>
    <mergeCell ref="AG345:AT345"/>
    <mergeCell ref="A343:B343"/>
    <mergeCell ref="C343:D343"/>
    <mergeCell ref="P343:Q343"/>
    <mergeCell ref="R343:S343"/>
    <mergeCell ref="AG343:AH343"/>
    <mergeCell ref="AI343:AJ343"/>
    <mergeCell ref="C337:D337"/>
    <mergeCell ref="R337:S337"/>
    <mergeCell ref="AI337:AJ337"/>
    <mergeCell ref="C338:D338"/>
    <mergeCell ref="R338:S338"/>
    <mergeCell ref="AI338:AJ338"/>
    <mergeCell ref="C335:D335"/>
    <mergeCell ref="A346:B346"/>
    <mergeCell ref="C346:D346"/>
    <mergeCell ref="P346:Q346"/>
    <mergeCell ref="R346:S346"/>
    <mergeCell ref="AG346:AH346"/>
    <mergeCell ref="AI346:AJ346"/>
    <mergeCell ref="C352:D352"/>
    <mergeCell ref="R352:S352"/>
    <mergeCell ref="AI352:AJ352"/>
    <mergeCell ref="A353:M353"/>
    <mergeCell ref="P353:AD353"/>
    <mergeCell ref="AG353:AU353"/>
    <mergeCell ref="A354:E354"/>
    <mergeCell ref="P354:T354"/>
    <mergeCell ref="AG354:AK354"/>
    <mergeCell ref="A356:M356"/>
    <mergeCell ref="P356:AC356"/>
    <mergeCell ref="AG356:AT356"/>
    <mergeCell ref="AI349:AJ349"/>
    <mergeCell ref="A350:B350"/>
    <mergeCell ref="C350:D350"/>
    <mergeCell ref="P350:Q350"/>
    <mergeCell ref="R350:S350"/>
    <mergeCell ref="AG350:AH350"/>
    <mergeCell ref="AI350:AJ350"/>
    <mergeCell ref="A351:B351"/>
    <mergeCell ref="C351:D351"/>
    <mergeCell ref="P351:Q351"/>
    <mergeCell ref="R351:S351"/>
    <mergeCell ref="AG351:AH351"/>
    <mergeCell ref="AI351:AJ351"/>
    <mergeCell ref="C348:D348"/>
    <mergeCell ref="B358:I358"/>
    <mergeCell ref="Q358:X358"/>
    <mergeCell ref="AH358:AO358"/>
    <mergeCell ref="B359:I359"/>
    <mergeCell ref="Q359:X359"/>
    <mergeCell ref="AH359:AO359"/>
    <mergeCell ref="A357:I357"/>
    <mergeCell ref="P357:X357"/>
    <mergeCell ref="AG357:AO357"/>
    <mergeCell ref="AH365:AO365"/>
    <mergeCell ref="B366:I366"/>
    <mergeCell ref="Q366:X366"/>
    <mergeCell ref="AH366:AO366"/>
    <mergeCell ref="B364:I364"/>
    <mergeCell ref="Q364:X364"/>
    <mergeCell ref="AH364:AO364"/>
    <mergeCell ref="B365:I365"/>
    <mergeCell ref="Q365:X365"/>
    <mergeCell ref="R377:X377"/>
    <mergeCell ref="AI377:AO377"/>
    <mergeCell ref="C378:I378"/>
    <mergeCell ref="R378:X378"/>
    <mergeCell ref="AI378:AO378"/>
    <mergeCell ref="C379:I379"/>
    <mergeCell ref="R379:X379"/>
    <mergeCell ref="AI379:AO379"/>
    <mergeCell ref="C376:I376"/>
    <mergeCell ref="R376:X376"/>
    <mergeCell ref="AI376:AO376"/>
    <mergeCell ref="C371:I371"/>
    <mergeCell ref="R371:X371"/>
    <mergeCell ref="AI371:AO371"/>
    <mergeCell ref="C372:I372"/>
    <mergeCell ref="R372:X372"/>
    <mergeCell ref="AI372:AO372"/>
    <mergeCell ref="C370:I370"/>
    <mergeCell ref="R370:X370"/>
    <mergeCell ref="AI370:AO370"/>
    <mergeCell ref="C375:I375"/>
    <mergeCell ref="R375:X375"/>
    <mergeCell ref="AR388:AS388"/>
    <mergeCell ref="A385:I385"/>
    <mergeCell ref="P385:X385"/>
    <mergeCell ref="AG385:AO385"/>
    <mergeCell ref="AK394:AL394"/>
    <mergeCell ref="AP394:AS394"/>
    <mergeCell ref="B395:C395"/>
    <mergeCell ref="P395:R395"/>
    <mergeCell ref="T395:U395"/>
    <mergeCell ref="X395:Y395"/>
    <mergeCell ref="AG395:AH395"/>
    <mergeCell ref="AI395:AJ395"/>
    <mergeCell ref="AK395:AL395"/>
    <mergeCell ref="AP395:AQ395"/>
    <mergeCell ref="AR395:AS395"/>
    <mergeCell ref="P387:X387"/>
    <mergeCell ref="AA387:AB387"/>
    <mergeCell ref="AG387:AO387"/>
    <mergeCell ref="AR387:AS387"/>
    <mergeCell ref="A388:I388"/>
    <mergeCell ref="K388:L388"/>
    <mergeCell ref="AG393:AH393"/>
    <mergeCell ref="AI393:AJ393"/>
    <mergeCell ref="P394:R394"/>
    <mergeCell ref="T394:U394"/>
    <mergeCell ref="X394:AA394"/>
    <mergeCell ref="AG394:AH394"/>
    <mergeCell ref="AP393:AQ393"/>
    <mergeCell ref="AQ385:AT385"/>
    <mergeCell ref="B396:C396"/>
    <mergeCell ref="P396:R396"/>
    <mergeCell ref="T396:U396"/>
    <mergeCell ref="AG396:AH396"/>
    <mergeCell ref="AI396:AJ396"/>
    <mergeCell ref="AK396:AL396"/>
    <mergeCell ref="B397:C397"/>
    <mergeCell ref="P397:R397"/>
    <mergeCell ref="T397:U397"/>
    <mergeCell ref="W397:X397"/>
    <mergeCell ref="Y397:AA397"/>
    <mergeCell ref="AG397:AH397"/>
    <mergeCell ref="AI397:AJ397"/>
    <mergeCell ref="AK397:AL397"/>
    <mergeCell ref="AQ397:AS397"/>
    <mergeCell ref="B394:C394"/>
    <mergeCell ref="B393:C393"/>
    <mergeCell ref="P393:R393"/>
    <mergeCell ref="T393:U393"/>
    <mergeCell ref="X393:Y393"/>
    <mergeCell ref="AR393:AS393"/>
    <mergeCell ref="B398:C398"/>
    <mergeCell ref="P398:R398"/>
    <mergeCell ref="AG398:AH398"/>
    <mergeCell ref="AI398:AJ398"/>
    <mergeCell ref="B399:C399"/>
    <mergeCell ref="P399:R399"/>
    <mergeCell ref="AG399:AH399"/>
    <mergeCell ref="AI399:AJ399"/>
    <mergeCell ref="A407:M407"/>
    <mergeCell ref="P407:AD407"/>
    <mergeCell ref="AG407:AU407"/>
    <mergeCell ref="A408:M408"/>
    <mergeCell ref="P408:AD408"/>
    <mergeCell ref="AG408:AU408"/>
    <mergeCell ref="A409:B409"/>
    <mergeCell ref="C409:F409"/>
    <mergeCell ref="H409:M409"/>
    <mergeCell ref="P409:Q409"/>
    <mergeCell ref="R409:V409"/>
    <mergeCell ref="X409:AD409"/>
    <mergeCell ref="AG409:AH409"/>
    <mergeCell ref="AI409:AM409"/>
    <mergeCell ref="AO409:AU409"/>
    <mergeCell ref="A410:B410"/>
    <mergeCell ref="C410:M410"/>
    <mergeCell ref="P410:Q410"/>
    <mergeCell ref="R410:AD410"/>
    <mergeCell ref="AG410:AH410"/>
    <mergeCell ref="AI410:AU410"/>
    <mergeCell ref="A411:B411"/>
    <mergeCell ref="C411:M411"/>
    <mergeCell ref="P411:Q411"/>
    <mergeCell ref="R411:AD411"/>
    <mergeCell ref="AG411:AH411"/>
    <mergeCell ref="AI411:AU411"/>
    <mergeCell ref="A412:B412"/>
    <mergeCell ref="C412:M412"/>
    <mergeCell ref="P412:Q412"/>
    <mergeCell ref="R412:AD412"/>
    <mergeCell ref="AG412:AH412"/>
    <mergeCell ref="AI412:AU412"/>
    <mergeCell ref="A414:M414"/>
    <mergeCell ref="P414:AD414"/>
    <mergeCell ref="AG414:AU414"/>
    <mergeCell ref="C415:D415"/>
    <mergeCell ref="R415:S415"/>
    <mergeCell ref="AI415:AJ415"/>
    <mergeCell ref="C416:D416"/>
    <mergeCell ref="R416:S416"/>
    <mergeCell ref="AI416:AJ416"/>
    <mergeCell ref="C417:D417"/>
    <mergeCell ref="R417:S417"/>
    <mergeCell ref="AI417:AJ417"/>
    <mergeCell ref="C418:D418"/>
    <mergeCell ref="R418:S418"/>
    <mergeCell ref="AI418:AJ418"/>
    <mergeCell ref="C419:D419"/>
    <mergeCell ref="R419:S419"/>
    <mergeCell ref="AI419:AJ419"/>
    <mergeCell ref="C420:D420"/>
    <mergeCell ref="R420:S420"/>
    <mergeCell ref="AI420:AJ420"/>
    <mergeCell ref="C421:D421"/>
    <mergeCell ref="R421:S421"/>
    <mergeCell ref="AI421:AJ421"/>
    <mergeCell ref="A422:B422"/>
    <mergeCell ref="C422:D422"/>
    <mergeCell ref="P422:Q422"/>
    <mergeCell ref="R422:S422"/>
    <mergeCell ref="AG422:AH422"/>
    <mergeCell ref="AI422:AJ422"/>
    <mergeCell ref="A423:B423"/>
    <mergeCell ref="C423:D423"/>
    <mergeCell ref="P423:Q423"/>
    <mergeCell ref="R423:S423"/>
    <mergeCell ref="AG423:AH423"/>
    <mergeCell ref="AI423:AJ423"/>
    <mergeCell ref="A425:M425"/>
    <mergeCell ref="P425:AC425"/>
    <mergeCell ref="AG425:AT425"/>
    <mergeCell ref="A426:B426"/>
    <mergeCell ref="C426:D426"/>
    <mergeCell ref="P426:Q426"/>
    <mergeCell ref="R426:S426"/>
    <mergeCell ref="AG426:AH426"/>
    <mergeCell ref="AI426:AJ426"/>
    <mergeCell ref="A427:B427"/>
    <mergeCell ref="C427:D427"/>
    <mergeCell ref="P427:Q427"/>
    <mergeCell ref="R427:S427"/>
    <mergeCell ref="AG427:AH427"/>
    <mergeCell ref="AI427:AJ427"/>
    <mergeCell ref="A428:B428"/>
    <mergeCell ref="C428:D428"/>
    <mergeCell ref="P428:Q428"/>
    <mergeCell ref="R428:S428"/>
    <mergeCell ref="AG428:AH428"/>
    <mergeCell ref="AI428:AJ428"/>
    <mergeCell ref="A429:B429"/>
    <mergeCell ref="C429:D429"/>
    <mergeCell ref="P429:Q429"/>
    <mergeCell ref="R429:S429"/>
    <mergeCell ref="AG429:AH429"/>
    <mergeCell ref="AI429:AJ429"/>
    <mergeCell ref="A430:B430"/>
    <mergeCell ref="C430:D430"/>
    <mergeCell ref="P430:Q430"/>
    <mergeCell ref="R430:S430"/>
    <mergeCell ref="AG430:AH430"/>
    <mergeCell ref="AI430:AJ430"/>
    <mergeCell ref="A431:B431"/>
    <mergeCell ref="C431:D431"/>
    <mergeCell ref="P431:Q431"/>
    <mergeCell ref="R431:S431"/>
    <mergeCell ref="AG431:AH431"/>
    <mergeCell ref="AI431:AJ431"/>
    <mergeCell ref="C432:D432"/>
    <mergeCell ref="R432:S432"/>
    <mergeCell ref="AI432:AJ432"/>
    <mergeCell ref="A433:M433"/>
    <mergeCell ref="P433:AD433"/>
    <mergeCell ref="AG433:AU433"/>
    <mergeCell ref="A434:E434"/>
    <mergeCell ref="P434:T434"/>
    <mergeCell ref="AG434:AK434"/>
    <mergeCell ref="A436:M436"/>
    <mergeCell ref="P436:AC436"/>
    <mergeCell ref="AG436:AT436"/>
    <mergeCell ref="A437:I437"/>
    <mergeCell ref="P437:X437"/>
    <mergeCell ref="AG437:AO437"/>
    <mergeCell ref="B438:I438"/>
    <mergeCell ref="Q438:X438"/>
    <mergeCell ref="AH438:AO438"/>
    <mergeCell ref="B439:I439"/>
    <mergeCell ref="Q439:X439"/>
    <mergeCell ref="AH439:AO439"/>
    <mergeCell ref="B440:I440"/>
    <mergeCell ref="Q440:X440"/>
    <mergeCell ref="AH440:AO440"/>
    <mergeCell ref="A441:I441"/>
    <mergeCell ref="P441:X441"/>
    <mergeCell ref="AG441:AO441"/>
    <mergeCell ref="A443:I443"/>
    <mergeCell ref="P443:X443"/>
    <mergeCell ref="AG443:AO443"/>
    <mergeCell ref="B444:I444"/>
    <mergeCell ref="Q444:X444"/>
    <mergeCell ref="AH444:AO444"/>
    <mergeCell ref="B445:I445"/>
    <mergeCell ref="Q445:X445"/>
    <mergeCell ref="AH445:AO445"/>
    <mergeCell ref="B446:I446"/>
    <mergeCell ref="Q446:X446"/>
    <mergeCell ref="AH446:AO446"/>
    <mergeCell ref="A447:I447"/>
    <mergeCell ref="P447:X447"/>
    <mergeCell ref="AG447:AO447"/>
    <mergeCell ref="A449:I449"/>
    <mergeCell ref="P449:X449"/>
    <mergeCell ref="AG449:AO449"/>
    <mergeCell ref="C450:I450"/>
    <mergeCell ref="R450:X450"/>
    <mergeCell ref="AI450:AO450"/>
    <mergeCell ref="C451:I451"/>
    <mergeCell ref="R451:X451"/>
    <mergeCell ref="AI451:AO451"/>
    <mergeCell ref="C452:I452"/>
    <mergeCell ref="R452:X452"/>
    <mergeCell ref="AI452:AO452"/>
    <mergeCell ref="C453:I453"/>
    <mergeCell ref="R453:X453"/>
    <mergeCell ref="AI453:AO453"/>
    <mergeCell ref="C454:I454"/>
    <mergeCell ref="R454:X454"/>
    <mergeCell ref="AI454:AO454"/>
    <mergeCell ref="C455:I455"/>
    <mergeCell ref="R455:X455"/>
    <mergeCell ref="AI455:AO455"/>
    <mergeCell ref="C456:I456"/>
    <mergeCell ref="R456:X456"/>
    <mergeCell ref="AI456:AO456"/>
    <mergeCell ref="C457:I457"/>
    <mergeCell ref="R457:X457"/>
    <mergeCell ref="AI457:AO457"/>
    <mergeCell ref="C458:I458"/>
    <mergeCell ref="R458:X458"/>
    <mergeCell ref="AI458:AO458"/>
    <mergeCell ref="C459:I459"/>
    <mergeCell ref="R459:X459"/>
    <mergeCell ref="AI459:AO459"/>
    <mergeCell ref="C460:I460"/>
    <mergeCell ref="R460:X460"/>
    <mergeCell ref="AI460:AO460"/>
    <mergeCell ref="A461:I461"/>
    <mergeCell ref="P461:X461"/>
    <mergeCell ref="AG461:AO461"/>
    <mergeCell ref="A464:I464"/>
    <mergeCell ref="P464:X464"/>
    <mergeCell ref="AG464:AO464"/>
    <mergeCell ref="A465:I465"/>
    <mergeCell ref="J465:M465"/>
    <mergeCell ref="P465:X465"/>
    <mergeCell ref="Z465:AC465"/>
    <mergeCell ref="AG465:AO465"/>
    <mergeCell ref="AQ465:AT465"/>
    <mergeCell ref="A467:I467"/>
    <mergeCell ref="K467:L467"/>
    <mergeCell ref="P467:X467"/>
    <mergeCell ref="AA467:AB467"/>
    <mergeCell ref="AG467:AO467"/>
    <mergeCell ref="AR467:AS467"/>
    <mergeCell ref="A468:I468"/>
    <mergeCell ref="K468:L468"/>
    <mergeCell ref="P468:X468"/>
    <mergeCell ref="AA468:AB468"/>
    <mergeCell ref="AG468:AO468"/>
    <mergeCell ref="AR468:AS468"/>
    <mergeCell ref="A470:I470"/>
    <mergeCell ref="P470:X470"/>
    <mergeCell ref="AG470:AO470"/>
    <mergeCell ref="B473:C473"/>
    <mergeCell ref="P473:R473"/>
    <mergeCell ref="T473:U473"/>
    <mergeCell ref="X473:Y473"/>
    <mergeCell ref="AG473:AH473"/>
    <mergeCell ref="AI473:AJ473"/>
    <mergeCell ref="AK473:AL473"/>
    <mergeCell ref="AP473:AQ473"/>
    <mergeCell ref="AR473:AS473"/>
    <mergeCell ref="B474:C474"/>
    <mergeCell ref="P474:R474"/>
    <mergeCell ref="T474:U474"/>
    <mergeCell ref="X474:AA474"/>
    <mergeCell ref="AG474:AH474"/>
    <mergeCell ref="AI474:AJ474"/>
    <mergeCell ref="AK474:AL474"/>
    <mergeCell ref="AP474:AS474"/>
    <mergeCell ref="B475:C475"/>
    <mergeCell ref="P475:R475"/>
    <mergeCell ref="T475:U475"/>
    <mergeCell ref="X475:Y475"/>
    <mergeCell ref="AG475:AH475"/>
    <mergeCell ref="AI475:AJ475"/>
    <mergeCell ref="AK475:AL475"/>
    <mergeCell ref="AP475:AQ475"/>
    <mergeCell ref="AR475:AS475"/>
    <mergeCell ref="B476:C476"/>
    <mergeCell ref="P476:R476"/>
    <mergeCell ref="T476:U476"/>
    <mergeCell ref="AG476:AH476"/>
    <mergeCell ref="AI476:AJ476"/>
    <mergeCell ref="AK476:AL476"/>
    <mergeCell ref="B477:C477"/>
    <mergeCell ref="P477:R477"/>
    <mergeCell ref="T477:U477"/>
    <mergeCell ref="W477:X477"/>
    <mergeCell ref="Y477:AA477"/>
    <mergeCell ref="AG477:AH477"/>
    <mergeCell ref="AI477:AJ477"/>
    <mergeCell ref="AK477:AL477"/>
    <mergeCell ref="AQ477:AS477"/>
    <mergeCell ref="B478:C478"/>
    <mergeCell ref="P478:R478"/>
    <mergeCell ref="AG478:AH478"/>
    <mergeCell ref="AI478:AJ478"/>
    <mergeCell ref="B479:C479"/>
    <mergeCell ref="P479:R479"/>
    <mergeCell ref="AG479:AH479"/>
    <mergeCell ref="AI479:AJ479"/>
    <mergeCell ref="A487:M487"/>
    <mergeCell ref="P487:AD487"/>
    <mergeCell ref="AG487:AU487"/>
    <mergeCell ref="A488:M488"/>
    <mergeCell ref="P488:AD488"/>
    <mergeCell ref="AG488:AU488"/>
    <mergeCell ref="A489:B489"/>
    <mergeCell ref="C489:F489"/>
    <mergeCell ref="H489:M489"/>
    <mergeCell ref="P489:Q489"/>
    <mergeCell ref="R489:V489"/>
    <mergeCell ref="X489:AD489"/>
    <mergeCell ref="AG489:AH489"/>
    <mergeCell ref="AI489:AM489"/>
    <mergeCell ref="AO489:AU489"/>
    <mergeCell ref="A490:B490"/>
    <mergeCell ref="C490:M490"/>
    <mergeCell ref="P490:Q490"/>
    <mergeCell ref="R490:AD490"/>
    <mergeCell ref="AG490:AH490"/>
    <mergeCell ref="AI490:AU490"/>
    <mergeCell ref="A491:B491"/>
    <mergeCell ref="C491:M491"/>
    <mergeCell ref="P491:Q491"/>
    <mergeCell ref="R491:AD491"/>
    <mergeCell ref="AG491:AH491"/>
    <mergeCell ref="AI491:AU491"/>
    <mergeCell ref="A492:B492"/>
    <mergeCell ref="C492:M492"/>
    <mergeCell ref="P492:Q492"/>
    <mergeCell ref="R492:AD492"/>
    <mergeCell ref="AG492:AH492"/>
    <mergeCell ref="AI492:AU492"/>
    <mergeCell ref="A494:M494"/>
    <mergeCell ref="P494:AD494"/>
    <mergeCell ref="AG494:AU494"/>
    <mergeCell ref="C495:D495"/>
    <mergeCell ref="R495:S495"/>
    <mergeCell ref="AI495:AJ495"/>
    <mergeCell ref="C496:D496"/>
    <mergeCell ref="R496:S496"/>
    <mergeCell ref="AI496:AJ496"/>
    <mergeCell ref="C497:D497"/>
    <mergeCell ref="R497:S497"/>
    <mergeCell ref="AI497:AJ497"/>
    <mergeCell ref="C498:D498"/>
    <mergeCell ref="R498:S498"/>
    <mergeCell ref="AI498:AJ498"/>
    <mergeCell ref="C499:D499"/>
    <mergeCell ref="R499:S499"/>
    <mergeCell ref="AI499:AJ499"/>
    <mergeCell ref="C500:D500"/>
    <mergeCell ref="R500:S500"/>
    <mergeCell ref="AI500:AJ500"/>
    <mergeCell ref="C501:D501"/>
    <mergeCell ref="R501:S501"/>
    <mergeCell ref="AI501:AJ501"/>
    <mergeCell ref="A502:B502"/>
    <mergeCell ref="C502:D502"/>
    <mergeCell ref="P502:Q502"/>
    <mergeCell ref="R502:S502"/>
    <mergeCell ref="AG502:AH502"/>
    <mergeCell ref="AI502:AJ502"/>
    <mergeCell ref="A503:B503"/>
    <mergeCell ref="C503:D503"/>
    <mergeCell ref="P503:Q503"/>
    <mergeCell ref="R503:S503"/>
    <mergeCell ref="AG503:AH503"/>
    <mergeCell ref="AI503:AJ503"/>
    <mergeCell ref="A505:M505"/>
    <mergeCell ref="P505:AC505"/>
    <mergeCell ref="AG505:AT505"/>
    <mergeCell ref="A506:B506"/>
    <mergeCell ref="C506:D506"/>
    <mergeCell ref="P506:Q506"/>
    <mergeCell ref="R506:S506"/>
    <mergeCell ref="AG506:AH506"/>
    <mergeCell ref="AI506:AJ506"/>
    <mergeCell ref="A507:B507"/>
    <mergeCell ref="C507:D507"/>
    <mergeCell ref="P507:Q507"/>
    <mergeCell ref="R507:S507"/>
    <mergeCell ref="AG507:AH507"/>
    <mergeCell ref="AI507:AJ507"/>
    <mergeCell ref="A508:B508"/>
    <mergeCell ref="C508:D508"/>
    <mergeCell ref="P508:Q508"/>
    <mergeCell ref="R508:S508"/>
    <mergeCell ref="AG508:AH508"/>
    <mergeCell ref="AI508:AJ508"/>
    <mergeCell ref="A509:B509"/>
    <mergeCell ref="C509:D509"/>
    <mergeCell ref="P509:Q509"/>
    <mergeCell ref="R509:S509"/>
    <mergeCell ref="AG509:AH509"/>
    <mergeCell ref="AI509:AJ509"/>
    <mergeCell ref="A510:B510"/>
    <mergeCell ref="C510:D510"/>
    <mergeCell ref="P510:Q510"/>
    <mergeCell ref="R510:S510"/>
    <mergeCell ref="AG510:AH510"/>
    <mergeCell ref="AI510:AJ510"/>
    <mergeCell ref="A511:B511"/>
    <mergeCell ref="C511:D511"/>
    <mergeCell ref="P511:Q511"/>
    <mergeCell ref="R511:S511"/>
    <mergeCell ref="AG511:AH511"/>
    <mergeCell ref="AI511:AJ511"/>
    <mergeCell ref="C512:D512"/>
    <mergeCell ref="R512:S512"/>
    <mergeCell ref="AI512:AJ512"/>
    <mergeCell ref="A513:M513"/>
    <mergeCell ref="P513:AD513"/>
    <mergeCell ref="AG513:AU513"/>
    <mergeCell ref="A514:E514"/>
    <mergeCell ref="P514:T514"/>
    <mergeCell ref="AG514:AK514"/>
    <mergeCell ref="A516:M516"/>
    <mergeCell ref="P516:AC516"/>
    <mergeCell ref="AG516:AT516"/>
    <mergeCell ref="A517:I517"/>
    <mergeCell ref="P517:X517"/>
    <mergeCell ref="AG517:AO517"/>
    <mergeCell ref="B518:I518"/>
    <mergeCell ref="Q518:X518"/>
    <mergeCell ref="AH518:AO518"/>
    <mergeCell ref="B519:I519"/>
    <mergeCell ref="Q519:X519"/>
    <mergeCell ref="AH519:AO519"/>
    <mergeCell ref="B520:I520"/>
    <mergeCell ref="Q520:X520"/>
    <mergeCell ref="AH520:AO520"/>
    <mergeCell ref="A521:I521"/>
    <mergeCell ref="P521:X521"/>
    <mergeCell ref="AG521:AO521"/>
    <mergeCell ref="A523:I523"/>
    <mergeCell ref="P523:X523"/>
    <mergeCell ref="AG523:AO523"/>
    <mergeCell ref="B524:I524"/>
    <mergeCell ref="Q524:X524"/>
    <mergeCell ref="AH524:AO524"/>
    <mergeCell ref="B525:I525"/>
    <mergeCell ref="Q525:X525"/>
    <mergeCell ref="AH525:AO525"/>
    <mergeCell ref="B526:I526"/>
    <mergeCell ref="Q526:X526"/>
    <mergeCell ref="AH526:AO526"/>
    <mergeCell ref="A527:I527"/>
    <mergeCell ref="P527:X527"/>
    <mergeCell ref="AG527:AO527"/>
    <mergeCell ref="A529:I529"/>
    <mergeCell ref="P529:X529"/>
    <mergeCell ref="AG529:AO529"/>
    <mergeCell ref="C530:I530"/>
    <mergeCell ref="R530:X530"/>
    <mergeCell ref="AI530:AO530"/>
    <mergeCell ref="C531:I531"/>
    <mergeCell ref="R531:X531"/>
    <mergeCell ref="AI531:AO531"/>
    <mergeCell ref="C532:I532"/>
    <mergeCell ref="R532:X532"/>
    <mergeCell ref="AI532:AO532"/>
    <mergeCell ref="C533:I533"/>
    <mergeCell ref="R533:X533"/>
    <mergeCell ref="AI533:AO533"/>
    <mergeCell ref="C534:I534"/>
    <mergeCell ref="R534:X534"/>
    <mergeCell ref="AI534:AO534"/>
    <mergeCell ref="C535:I535"/>
    <mergeCell ref="R535:X535"/>
    <mergeCell ref="AI535:AO535"/>
    <mergeCell ref="C536:I536"/>
    <mergeCell ref="R536:X536"/>
    <mergeCell ref="AI536:AO536"/>
    <mergeCell ref="C537:I537"/>
    <mergeCell ref="R537:X537"/>
    <mergeCell ref="AI537:AO537"/>
    <mergeCell ref="C538:I538"/>
    <mergeCell ref="R538:X538"/>
    <mergeCell ref="AI538:AO538"/>
    <mergeCell ref="C539:I539"/>
    <mergeCell ref="R539:X539"/>
    <mergeCell ref="AI539:AO539"/>
    <mergeCell ref="C540:I540"/>
    <mergeCell ref="R540:X540"/>
    <mergeCell ref="AI540:AO540"/>
    <mergeCell ref="A541:I541"/>
    <mergeCell ref="P541:X541"/>
    <mergeCell ref="AG541:AO541"/>
    <mergeCell ref="A544:I544"/>
    <mergeCell ref="P544:X544"/>
    <mergeCell ref="AG544:AO544"/>
    <mergeCell ref="A545:I545"/>
    <mergeCell ref="J545:M545"/>
    <mergeCell ref="P545:X545"/>
    <mergeCell ref="Z545:AC545"/>
    <mergeCell ref="AG545:AO545"/>
    <mergeCell ref="AQ545:AT545"/>
    <mergeCell ref="A547:I547"/>
    <mergeCell ref="K547:L547"/>
    <mergeCell ref="P547:X547"/>
    <mergeCell ref="AA547:AB547"/>
    <mergeCell ref="AG547:AO547"/>
    <mergeCell ref="AR547:AS547"/>
    <mergeCell ref="A548:I548"/>
    <mergeCell ref="K548:L548"/>
    <mergeCell ref="P548:X548"/>
    <mergeCell ref="AA548:AB548"/>
    <mergeCell ref="AG548:AO548"/>
    <mergeCell ref="AR548:AS548"/>
    <mergeCell ref="A550:I550"/>
    <mergeCell ref="P550:X550"/>
    <mergeCell ref="AG550:AO550"/>
    <mergeCell ref="B553:C553"/>
    <mergeCell ref="P553:R553"/>
    <mergeCell ref="T553:U553"/>
    <mergeCell ref="X553:Y553"/>
    <mergeCell ref="AG553:AH553"/>
    <mergeCell ref="AI553:AJ553"/>
    <mergeCell ref="AK553:AL553"/>
    <mergeCell ref="AP553:AQ553"/>
    <mergeCell ref="AR553:AS553"/>
    <mergeCell ref="AQ557:AS557"/>
    <mergeCell ref="B558:C558"/>
    <mergeCell ref="P558:R558"/>
    <mergeCell ref="AG558:AH558"/>
    <mergeCell ref="AI558:AJ558"/>
    <mergeCell ref="B554:C554"/>
    <mergeCell ref="P554:R554"/>
    <mergeCell ref="T554:U554"/>
    <mergeCell ref="X554:AA554"/>
    <mergeCell ref="AG554:AH554"/>
    <mergeCell ref="AI554:AJ554"/>
    <mergeCell ref="AK554:AL554"/>
    <mergeCell ref="AP554:AS554"/>
    <mergeCell ref="B555:C555"/>
    <mergeCell ref="P555:R555"/>
    <mergeCell ref="T555:U555"/>
    <mergeCell ref="X555:Y555"/>
    <mergeCell ref="AG555:AH555"/>
    <mergeCell ref="AI555:AJ555"/>
    <mergeCell ref="AK555:AL555"/>
    <mergeCell ref="AP555:AQ555"/>
    <mergeCell ref="AR555:AS555"/>
    <mergeCell ref="B559:C559"/>
    <mergeCell ref="P559:R559"/>
    <mergeCell ref="AG559:AH559"/>
    <mergeCell ref="AI559:AJ559"/>
    <mergeCell ref="B556:C556"/>
    <mergeCell ref="P556:R556"/>
    <mergeCell ref="T556:U556"/>
    <mergeCell ref="AG556:AH556"/>
    <mergeCell ref="AI556:AJ556"/>
    <mergeCell ref="AK556:AL556"/>
    <mergeCell ref="B557:C557"/>
    <mergeCell ref="P557:R557"/>
    <mergeCell ref="T557:U557"/>
    <mergeCell ref="W557:X557"/>
    <mergeCell ref="Y557:AA557"/>
    <mergeCell ref="AG557:AH557"/>
    <mergeCell ref="AI557:AJ557"/>
    <mergeCell ref="AK557:AL557"/>
  </mergeCells>
  <dataValidations count="1">
    <dataValidation allowBlank="1" showErrorMessage="1" sqref="AJ22:AK22 S22:T22 C102:D102 AI102:AJ102 R102:S102 C182:D182 AI182:AJ182 R182:S182 C262:D262 AI262:AJ262 R262:S262 C342:D342 AI342:AJ342 R342:S342 C422:D422 AI422:AJ422 R422:S422 C502:D502 AI502:AJ502 R502:S502" xr:uid="{1E5F8B9A-4D64-4CAC-8171-E8A5A916C276}"/>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AJ48"/>
  <sheetViews>
    <sheetView tabSelected="1" zoomScale="60" zoomScaleNormal="60" zoomScaleSheetLayoutView="40" workbookViewId="0">
      <selection activeCell="E2" sqref="E2"/>
    </sheetView>
  </sheetViews>
  <sheetFormatPr defaultColWidth="8.54296875" defaultRowHeight="15.5" x14ac:dyDescent="0.35"/>
  <cols>
    <col min="1" max="1" width="13.453125" style="2" customWidth="1"/>
    <col min="2" max="2" width="18.1796875" style="2" bestFit="1" customWidth="1"/>
    <col min="3" max="4" width="8.54296875" style="2"/>
    <col min="5" max="5" width="18.1796875" style="2" bestFit="1" customWidth="1"/>
    <col min="6" max="7" width="27.54296875" style="2" customWidth="1"/>
    <col min="8" max="8" width="30.81640625" style="2" hidden="1" customWidth="1"/>
    <col min="9" max="9" width="27.54296875" style="2" hidden="1" customWidth="1"/>
    <col min="10" max="11" width="27.54296875" style="2" customWidth="1"/>
    <col min="12" max="13" width="27.54296875" style="2" hidden="1" customWidth="1"/>
    <col min="14" max="15" width="27.54296875" style="2" customWidth="1"/>
    <col min="16" max="17" width="27.54296875" style="2" hidden="1" customWidth="1"/>
    <col min="18" max="19" width="27.54296875" style="2" customWidth="1"/>
    <col min="20" max="21" width="27.54296875" style="2" hidden="1" customWidth="1"/>
    <col min="22" max="23" width="27.54296875" style="2" customWidth="1"/>
    <col min="24" max="33" width="27.54296875" style="2" hidden="1" customWidth="1"/>
    <col min="34" max="34" width="27.54296875" style="2" customWidth="1"/>
    <col min="35" max="35" width="69.1796875" style="5" hidden="1" customWidth="1"/>
    <col min="36" max="36" width="31.81640625" style="5" hidden="1" customWidth="1"/>
    <col min="37" max="37" width="8.54296875" style="2" customWidth="1"/>
    <col min="38" max="16384" width="8.54296875" style="2"/>
  </cols>
  <sheetData>
    <row r="1" spans="1:36" ht="23.5" x14ac:dyDescent="0.55000000000000004">
      <c r="A1" s="154" t="s">
        <v>210</v>
      </c>
    </row>
    <row r="2" spans="1:36" x14ac:dyDescent="0.35">
      <c r="A2" s="34" t="s">
        <v>43</v>
      </c>
      <c r="B2" s="45"/>
      <c r="H2" s="8"/>
    </row>
    <row r="3" spans="1:36" s="449" customFormat="1" ht="21" x14ac:dyDescent="0.5">
      <c r="A3" s="50" t="s">
        <v>203</v>
      </c>
      <c r="B3" s="2"/>
      <c r="C3" s="448"/>
      <c r="D3" s="448"/>
      <c r="E3" s="51"/>
      <c r="F3" s="450"/>
      <c r="G3" s="450"/>
      <c r="H3" s="451"/>
      <c r="I3" s="448"/>
      <c r="J3" s="448"/>
      <c r="K3" s="448"/>
      <c r="L3" s="448"/>
      <c r="M3" s="448"/>
      <c r="N3" s="448"/>
      <c r="O3" s="448"/>
      <c r="P3" s="448"/>
      <c r="Q3" s="448"/>
      <c r="R3" s="448"/>
      <c r="AI3" s="1"/>
      <c r="AJ3" s="1"/>
    </row>
    <row r="4" spans="1:36" s="449" customFormat="1" ht="21" x14ac:dyDescent="0.5">
      <c r="A4" s="50" t="s">
        <v>204</v>
      </c>
      <c r="B4" s="2"/>
      <c r="C4" s="448"/>
      <c r="D4" s="448"/>
      <c r="E4" s="132"/>
      <c r="F4" s="448"/>
      <c r="G4" s="448"/>
      <c r="H4" s="448"/>
      <c r="I4" s="448"/>
      <c r="J4" s="448"/>
      <c r="K4" s="448"/>
      <c r="L4" s="448"/>
      <c r="M4" s="448"/>
      <c r="N4" s="448"/>
      <c r="O4" s="448"/>
      <c r="P4" s="448"/>
      <c r="Q4" s="448"/>
      <c r="R4" s="448"/>
      <c r="AI4" s="1"/>
      <c r="AJ4" s="1"/>
    </row>
    <row r="5" spans="1:36" s="449" customFormat="1" ht="21" x14ac:dyDescent="0.5">
      <c r="A5" s="50" t="s">
        <v>0</v>
      </c>
      <c r="B5" s="50"/>
      <c r="C5" s="448"/>
      <c r="D5" s="448"/>
      <c r="E5" s="488"/>
      <c r="F5" s="488"/>
      <c r="G5" s="488"/>
      <c r="H5" s="488"/>
      <c r="I5" s="488"/>
      <c r="J5" s="488"/>
      <c r="K5" s="488"/>
      <c r="L5" s="488"/>
      <c r="M5" s="488"/>
      <c r="N5" s="488"/>
      <c r="O5" s="488"/>
      <c r="P5" s="488"/>
      <c r="Q5" s="488"/>
      <c r="R5" s="488"/>
      <c r="AI5" s="1"/>
      <c r="AJ5" s="1"/>
    </row>
    <row r="6" spans="1:36" s="449" customFormat="1" ht="21" x14ac:dyDescent="0.5">
      <c r="A6" s="50" t="s">
        <v>1</v>
      </c>
      <c r="B6" s="50"/>
      <c r="C6" s="448"/>
      <c r="D6" s="448"/>
      <c r="E6" s="489"/>
      <c r="F6" s="489"/>
      <c r="G6" s="489"/>
      <c r="H6" s="489"/>
      <c r="I6" s="489"/>
      <c r="J6" s="489"/>
      <c r="K6" s="489"/>
      <c r="L6" s="489"/>
      <c r="M6" s="489"/>
      <c r="N6" s="489"/>
      <c r="O6" s="489"/>
      <c r="P6" s="489"/>
      <c r="Q6" s="489"/>
      <c r="R6" s="489"/>
      <c r="AI6" s="1"/>
      <c r="AJ6" s="1"/>
    </row>
    <row r="7" spans="1:36" s="449" customFormat="1" ht="21" x14ac:dyDescent="0.5">
      <c r="A7" s="50" t="s">
        <v>2</v>
      </c>
      <c r="B7" s="50"/>
      <c r="C7" s="448"/>
      <c r="D7" s="448"/>
      <c r="E7" s="490"/>
      <c r="F7" s="490"/>
      <c r="G7" s="490"/>
      <c r="H7" s="490"/>
      <c r="I7" s="490"/>
      <c r="J7" s="490"/>
      <c r="K7" s="490"/>
      <c r="L7" s="490"/>
      <c r="M7" s="490"/>
      <c r="N7" s="490"/>
      <c r="O7" s="490"/>
      <c r="P7" s="490"/>
      <c r="Q7" s="490"/>
      <c r="R7" s="490"/>
      <c r="AI7" s="1"/>
      <c r="AJ7" s="1"/>
    </row>
    <row r="8" spans="1:36" s="449" customFormat="1" x14ac:dyDescent="0.35">
      <c r="A8" s="2"/>
      <c r="B8" s="2"/>
      <c r="AI8" s="1"/>
      <c r="AJ8" s="1"/>
    </row>
    <row r="9" spans="1:36" x14ac:dyDescent="0.35">
      <c r="A9" s="2" t="s">
        <v>140</v>
      </c>
    </row>
    <row r="11" spans="1:36" s="61" customFormat="1" x14ac:dyDescent="0.35">
      <c r="F11" s="487" t="s">
        <v>3</v>
      </c>
      <c r="G11" s="487"/>
      <c r="H11" s="486" t="s">
        <v>87</v>
      </c>
      <c r="I11" s="486"/>
      <c r="J11" s="487" t="s">
        <v>5</v>
      </c>
      <c r="K11" s="487"/>
      <c r="L11" s="486" t="s">
        <v>118</v>
      </c>
      <c r="M11" s="486"/>
      <c r="N11" s="487" t="s">
        <v>6</v>
      </c>
      <c r="O11" s="487"/>
      <c r="P11" s="486" t="s">
        <v>119</v>
      </c>
      <c r="Q11" s="486"/>
      <c r="R11" s="487" t="s">
        <v>7</v>
      </c>
      <c r="S11" s="487"/>
      <c r="T11" s="486" t="s">
        <v>120</v>
      </c>
      <c r="U11" s="486"/>
      <c r="V11" s="487" t="s">
        <v>8</v>
      </c>
      <c r="W11" s="487"/>
      <c r="X11" s="486" t="s">
        <v>121</v>
      </c>
      <c r="Y11" s="486"/>
      <c r="Z11" s="487" t="s">
        <v>215</v>
      </c>
      <c r="AA11" s="487"/>
      <c r="AB11" s="486" t="s">
        <v>216</v>
      </c>
      <c r="AC11" s="486"/>
      <c r="AD11" s="487" t="s">
        <v>218</v>
      </c>
      <c r="AE11" s="487"/>
      <c r="AF11" s="486" t="s">
        <v>219</v>
      </c>
      <c r="AG11" s="486"/>
      <c r="AH11" s="487" t="s">
        <v>12</v>
      </c>
      <c r="AI11" s="486" t="s">
        <v>122</v>
      </c>
      <c r="AJ11" s="486" t="s">
        <v>146</v>
      </c>
    </row>
    <row r="12" spans="1:36" s="60" customFormat="1" x14ac:dyDescent="0.35">
      <c r="F12" s="130" t="s">
        <v>78</v>
      </c>
      <c r="G12" s="130" t="s">
        <v>4</v>
      </c>
      <c r="H12" s="131" t="s">
        <v>86</v>
      </c>
      <c r="I12" s="131" t="s">
        <v>88</v>
      </c>
      <c r="J12" s="130" t="s">
        <v>78</v>
      </c>
      <c r="K12" s="130" t="s">
        <v>4</v>
      </c>
      <c r="L12" s="131" t="s">
        <v>86</v>
      </c>
      <c r="M12" s="131" t="s">
        <v>88</v>
      </c>
      <c r="N12" s="130" t="s">
        <v>78</v>
      </c>
      <c r="O12" s="130" t="s">
        <v>4</v>
      </c>
      <c r="P12" s="131" t="s">
        <v>86</v>
      </c>
      <c r="Q12" s="131" t="s">
        <v>88</v>
      </c>
      <c r="R12" s="130" t="s">
        <v>78</v>
      </c>
      <c r="S12" s="130" t="s">
        <v>4</v>
      </c>
      <c r="T12" s="131" t="s">
        <v>86</v>
      </c>
      <c r="U12" s="131" t="s">
        <v>88</v>
      </c>
      <c r="V12" s="130" t="s">
        <v>78</v>
      </c>
      <c r="W12" s="130" t="s">
        <v>4</v>
      </c>
      <c r="X12" s="131" t="s">
        <v>86</v>
      </c>
      <c r="Y12" s="131" t="s">
        <v>88</v>
      </c>
      <c r="Z12" s="130" t="s">
        <v>78</v>
      </c>
      <c r="AA12" s="130" t="s">
        <v>4</v>
      </c>
      <c r="AB12" s="131" t="s">
        <v>86</v>
      </c>
      <c r="AC12" s="131" t="s">
        <v>88</v>
      </c>
      <c r="AD12" s="130" t="s">
        <v>78</v>
      </c>
      <c r="AE12" s="130" t="s">
        <v>4</v>
      </c>
      <c r="AF12" s="131" t="s">
        <v>86</v>
      </c>
      <c r="AG12" s="131" t="s">
        <v>88</v>
      </c>
      <c r="AH12" s="487"/>
      <c r="AI12" s="486"/>
      <c r="AJ12" s="486"/>
    </row>
    <row r="13" spans="1:36" s="5" customFormat="1" x14ac:dyDescent="0.35">
      <c r="A13" s="68" t="s">
        <v>69</v>
      </c>
      <c r="F13" s="43">
        <f>'Year 1'!$F$19</f>
        <v>0</v>
      </c>
      <c r="G13" s="43">
        <f>'Year 1'!$I$19+'Year 1'!$L$19</f>
        <v>0</v>
      </c>
      <c r="H13" s="112">
        <f>'Year 1'!$V$19</f>
        <v>0</v>
      </c>
      <c r="I13" s="112">
        <f>'Year 1'!$Y$19+'Year 1'!$AB$19</f>
        <v>0</v>
      </c>
      <c r="J13" s="43">
        <f>'Year 2'!$F$19</f>
        <v>0</v>
      </c>
      <c r="K13" s="43">
        <f>'Year 2'!$I$19+'Year 2'!$L$19</f>
        <v>0</v>
      </c>
      <c r="L13" s="112">
        <f>'Year 2'!$V$19</f>
        <v>0</v>
      </c>
      <c r="M13" s="112">
        <f>'Year 2'!$Y$19+'Year 2'!$AB$19</f>
        <v>0</v>
      </c>
      <c r="N13" s="43">
        <f>'Year 3'!$F$19</f>
        <v>0</v>
      </c>
      <c r="O13" s="43">
        <f>'Year 3'!$I$19+'Year 3'!$L$19</f>
        <v>0</v>
      </c>
      <c r="P13" s="112">
        <f>'Year 3'!$V$19</f>
        <v>0</v>
      </c>
      <c r="Q13" s="112">
        <f>'Year 3'!$Y$19+'Year 3'!$AB$19</f>
        <v>0</v>
      </c>
      <c r="R13" s="43">
        <f>'Year 4'!$F$19</f>
        <v>0</v>
      </c>
      <c r="S13" s="43">
        <f>'Year 4'!$I$19+'Year 4'!$L$19</f>
        <v>0</v>
      </c>
      <c r="T13" s="112">
        <f>'Year 4'!$V$19</f>
        <v>0</v>
      </c>
      <c r="U13" s="112">
        <f>'Year 4'!$Y$19+'Year 4'!$AB$19</f>
        <v>0</v>
      </c>
      <c r="V13" s="43">
        <f>'Year 5'!$F$19</f>
        <v>0</v>
      </c>
      <c r="W13" s="43">
        <f>'Year 5'!$I$19+'Year 5'!$L$19</f>
        <v>0</v>
      </c>
      <c r="X13" s="112">
        <f>'Year 5'!$V$19</f>
        <v>0</v>
      </c>
      <c r="Y13" s="112">
        <f>'Year 5'!$Y$19+'Year 5'!$AB$19</f>
        <v>0</v>
      </c>
      <c r="Z13" s="43">
        <f>'Year 6'!$F$19</f>
        <v>0</v>
      </c>
      <c r="AA13" s="43">
        <f>'Year 6'!$I$19+'Year 6'!$L$19</f>
        <v>0</v>
      </c>
      <c r="AB13" s="112">
        <f>'Year 6'!$V$19</f>
        <v>0</v>
      </c>
      <c r="AC13" s="112">
        <f>'Year 6'!$Y$19+'Year 6'!$AB$19</f>
        <v>0</v>
      </c>
      <c r="AD13" s="43">
        <f>'Year 7'!$F$19</f>
        <v>0</v>
      </c>
      <c r="AE13" s="43">
        <f>'Year 7'!$I$19+'Year 7'!$L$19</f>
        <v>0</v>
      </c>
      <c r="AF13" s="112">
        <f>'Year 7'!$V$19</f>
        <v>0</v>
      </c>
      <c r="AG13" s="112">
        <f>'Year 7'!$Y$19+'Year 7'!$AB$19</f>
        <v>0</v>
      </c>
      <c r="AH13" s="44">
        <f>SUM(F13:G13, J13:K13, N13:O13, R13:S13, V13:W13, Z13:AA13, AD13:AE13)</f>
        <v>0</v>
      </c>
      <c r="AI13" s="122">
        <f>SUM(H13:I13, L13:M13, P13:Q13, T13:U13, X13:Y13, AB13:AC13, AF13:AG13)</f>
        <v>0</v>
      </c>
      <c r="AJ13" s="121">
        <f>SUM(H13:I13, L13:M13, P13:Q13, T13:U13, X13:Y13)-SUM(F13:G13, J13:K13, N13:O13, R13:S13, V13:W13)</f>
        <v>0</v>
      </c>
    </row>
    <row r="14" spans="1:36" s="5" customFormat="1" x14ac:dyDescent="0.35">
      <c r="A14" s="42" t="s">
        <v>74</v>
      </c>
      <c r="F14" s="43">
        <f>'Year 1'!$G$19</f>
        <v>0</v>
      </c>
      <c r="G14" s="43">
        <f>'Year 1'!$J$19</f>
        <v>0</v>
      </c>
      <c r="H14" s="112">
        <f>'Year 1'!$W$19</f>
        <v>0</v>
      </c>
      <c r="I14" s="112">
        <f>'Year 1'!$Z$19</f>
        <v>0</v>
      </c>
      <c r="J14" s="43">
        <f>'Year 2'!$G$19</f>
        <v>0</v>
      </c>
      <c r="K14" s="43">
        <f>'Year 2'!$J$19</f>
        <v>0</v>
      </c>
      <c r="L14" s="112">
        <f>'Year 2'!$W$19</f>
        <v>0</v>
      </c>
      <c r="M14" s="112">
        <f>'Year 2'!$Z$19</f>
        <v>0</v>
      </c>
      <c r="N14" s="43">
        <f>'Year 3'!$G$19</f>
        <v>0</v>
      </c>
      <c r="O14" s="43">
        <f>'Year 3'!$J$19</f>
        <v>0</v>
      </c>
      <c r="P14" s="112">
        <f>'Year 3'!$W$19</f>
        <v>0</v>
      </c>
      <c r="Q14" s="112">
        <f>'Year 3'!$Z$19</f>
        <v>0</v>
      </c>
      <c r="R14" s="43">
        <f>'Year 4'!$G$19</f>
        <v>0</v>
      </c>
      <c r="S14" s="43">
        <f>'Year 4'!$J$19</f>
        <v>0</v>
      </c>
      <c r="T14" s="112">
        <f>'Year 4'!$W$19</f>
        <v>0</v>
      </c>
      <c r="U14" s="112">
        <f>'Year 4'!$Z$19</f>
        <v>0</v>
      </c>
      <c r="V14" s="43">
        <f>'Year 5'!$G$19</f>
        <v>0</v>
      </c>
      <c r="W14" s="43">
        <f>'Year 5'!$J$19</f>
        <v>0</v>
      </c>
      <c r="X14" s="112">
        <f>'Year 5'!$W$19</f>
        <v>0</v>
      </c>
      <c r="Y14" s="112">
        <f>'Year 5'!$Z$19</f>
        <v>0</v>
      </c>
      <c r="Z14" s="43">
        <f>'Year 6'!$G$19</f>
        <v>0</v>
      </c>
      <c r="AA14" s="43">
        <f>'Year 6'!$J$19</f>
        <v>0</v>
      </c>
      <c r="AB14" s="112">
        <f>'Year 6'!$W$19</f>
        <v>0</v>
      </c>
      <c r="AC14" s="112">
        <f>'Year 6'!$Z$19</f>
        <v>0</v>
      </c>
      <c r="AD14" s="43">
        <f>'Year 7'!$G$19</f>
        <v>0</v>
      </c>
      <c r="AE14" s="43">
        <f>'Year 7'!$J$19</f>
        <v>0</v>
      </c>
      <c r="AF14" s="112">
        <f>'Year 7'!$W$19</f>
        <v>0</v>
      </c>
      <c r="AG14" s="112">
        <f>'Year 7'!$Z$19</f>
        <v>0</v>
      </c>
      <c r="AH14" s="44">
        <f t="shared" ref="AH14:AH25" si="0">SUM(F14:G14, J14:K14, N14:O14, R14:S14, V14:W14, Z14:AA14, AD14:AE14)</f>
        <v>0</v>
      </c>
      <c r="AI14" s="122">
        <f t="shared" ref="AI14:AI17" si="1">SUM(H14:I14, L14:M14, P14:Q14, T14:U14, X14:Y14, AB14:AC14, AF14:AG14)</f>
        <v>0</v>
      </c>
      <c r="AJ14" s="121">
        <f t="shared" ref="AJ14:AJ22" si="2">SUM(H14:I14, L14:M14, P14:Q14, T14:U14, X14:Y14)-SUM(F14:G14, J14:K14, N14:O14, R14:S14, V14:W14)</f>
        <v>0</v>
      </c>
    </row>
    <row r="15" spans="1:36" s="5" customFormat="1" x14ac:dyDescent="0.35">
      <c r="A15" s="68" t="s">
        <v>70</v>
      </c>
      <c r="B15" s="7"/>
      <c r="C15" s="7"/>
      <c r="D15" s="7"/>
      <c r="E15" s="7"/>
      <c r="F15" s="33">
        <f>'Year 1'!$F$28</f>
        <v>0</v>
      </c>
      <c r="G15" s="33">
        <f>'Year 1'!$I$28+'Year 1'!$L$28</f>
        <v>0</v>
      </c>
      <c r="H15" s="113">
        <f>'Year 1'!$V$28</f>
        <v>0</v>
      </c>
      <c r="I15" s="113">
        <f>'Year 1'!$Y$28+'Year 1'!$AB$28</f>
        <v>0</v>
      </c>
      <c r="J15" s="33">
        <f>'Year 2'!$F$28</f>
        <v>0</v>
      </c>
      <c r="K15" s="33">
        <f>'Year 2'!$I$28+'Year 2'!$L$28</f>
        <v>0</v>
      </c>
      <c r="L15" s="113">
        <f>'Year 2'!$V$28</f>
        <v>0</v>
      </c>
      <c r="M15" s="113">
        <f>'Year 2'!$Y$28+'Year 2'!$AB$28</f>
        <v>0</v>
      </c>
      <c r="N15" s="33">
        <f>'Year 3'!$F$28</f>
        <v>0</v>
      </c>
      <c r="O15" s="33">
        <f>'Year 3'!$I$28+'Year 3'!$L$28</f>
        <v>0</v>
      </c>
      <c r="P15" s="113">
        <f>'Year 3'!$V$28</f>
        <v>0</v>
      </c>
      <c r="Q15" s="113">
        <f>'Year 3'!$Y$28+'Year 3'!$AB$28</f>
        <v>0</v>
      </c>
      <c r="R15" s="33">
        <f>'Year 4'!$F$28</f>
        <v>0</v>
      </c>
      <c r="S15" s="33">
        <f>'Year 4'!$I$28+'Year 4'!$L$28</f>
        <v>0</v>
      </c>
      <c r="T15" s="113">
        <f>'Year 4'!$V$28</f>
        <v>0</v>
      </c>
      <c r="U15" s="113">
        <f>'Year 4'!$Y$28+'Year 4'!$AB$28</f>
        <v>0</v>
      </c>
      <c r="V15" s="33">
        <f>'Year 5'!$F$28</f>
        <v>0</v>
      </c>
      <c r="W15" s="33">
        <f>'Year 5'!$I$28+'Year 5'!$L$28</f>
        <v>0</v>
      </c>
      <c r="X15" s="113">
        <f>'Year 5'!$V$28</f>
        <v>0</v>
      </c>
      <c r="Y15" s="113">
        <f>'Year 5'!$Y$28+'Year 5'!$AB$28</f>
        <v>0</v>
      </c>
      <c r="Z15" s="33">
        <f>'Year 6'!$F$28</f>
        <v>0</v>
      </c>
      <c r="AA15" s="33">
        <f>'Year 6'!$I$28+'Year 6'!$L$28</f>
        <v>0</v>
      </c>
      <c r="AB15" s="113">
        <f>'Year 6'!$V$28</f>
        <v>0</v>
      </c>
      <c r="AC15" s="113">
        <f>'Year 6'!$Y$28+'Year 6'!$AB$28</f>
        <v>0</v>
      </c>
      <c r="AD15" s="33">
        <f>'Year 7'!$F$28</f>
        <v>0</v>
      </c>
      <c r="AE15" s="33">
        <f>'Year 7'!$I$28+'Year 7'!$L$28</f>
        <v>0</v>
      </c>
      <c r="AF15" s="113">
        <f>'Year 7'!$V$28</f>
        <v>0</v>
      </c>
      <c r="AG15" s="113">
        <f>'Year 7'!$Y$28+'Year 7'!$AB$28</f>
        <v>0</v>
      </c>
      <c r="AH15" s="44">
        <f t="shared" si="0"/>
        <v>0</v>
      </c>
      <c r="AI15" s="122">
        <f t="shared" si="1"/>
        <v>0</v>
      </c>
      <c r="AJ15" s="121">
        <f t="shared" si="2"/>
        <v>0</v>
      </c>
    </row>
    <row r="16" spans="1:36" s="5" customFormat="1" x14ac:dyDescent="0.35">
      <c r="A16" s="42" t="s">
        <v>75</v>
      </c>
      <c r="B16" s="7"/>
      <c r="C16" s="7"/>
      <c r="D16" s="7"/>
      <c r="E16" s="7"/>
      <c r="F16" s="33">
        <f>'Year 1'!$G$28</f>
        <v>0</v>
      </c>
      <c r="G16" s="33">
        <f>'Year 1'!$J$28</f>
        <v>0</v>
      </c>
      <c r="H16" s="113">
        <f>'Year 1'!$W$28</f>
        <v>0</v>
      </c>
      <c r="I16" s="113">
        <f>'Year 1'!$Z$28</f>
        <v>0</v>
      </c>
      <c r="J16" s="33">
        <f>'Year 2'!$G$28</f>
        <v>0</v>
      </c>
      <c r="K16" s="33">
        <f>'Year 2'!$J$28</f>
        <v>0</v>
      </c>
      <c r="L16" s="113">
        <f>'Year 2'!$W$28</f>
        <v>0</v>
      </c>
      <c r="M16" s="113">
        <f>'Year 2'!$Z$28</f>
        <v>0</v>
      </c>
      <c r="N16" s="33">
        <f>'Year 3'!$G$28</f>
        <v>0</v>
      </c>
      <c r="O16" s="33">
        <f>'Year 3'!$J$28</f>
        <v>0</v>
      </c>
      <c r="P16" s="113">
        <f>'Year 3'!$W$28</f>
        <v>0</v>
      </c>
      <c r="Q16" s="113">
        <f>'Year 3'!$Z$28</f>
        <v>0</v>
      </c>
      <c r="R16" s="33">
        <f>'Year 4'!$G$28</f>
        <v>0</v>
      </c>
      <c r="S16" s="33">
        <f>'Year 4'!$J$28</f>
        <v>0</v>
      </c>
      <c r="T16" s="113">
        <f>'Year 4'!$W$28</f>
        <v>0</v>
      </c>
      <c r="U16" s="113">
        <f>'Year 4'!$Z$28</f>
        <v>0</v>
      </c>
      <c r="V16" s="33">
        <f>'Year 5'!$G$28</f>
        <v>0</v>
      </c>
      <c r="W16" s="33">
        <f>'Year 5'!$J$28</f>
        <v>0</v>
      </c>
      <c r="X16" s="113">
        <f>'Year 5'!$W$28</f>
        <v>0</v>
      </c>
      <c r="Y16" s="113">
        <f>'Year 5'!$Z$28</f>
        <v>0</v>
      </c>
      <c r="Z16" s="33">
        <f>'Year 6'!$G$28</f>
        <v>0</v>
      </c>
      <c r="AA16" s="33">
        <f>'Year 6'!$J$28</f>
        <v>0</v>
      </c>
      <c r="AB16" s="113">
        <f>'Year 6'!$W$28</f>
        <v>0</v>
      </c>
      <c r="AC16" s="113">
        <f>'Year 6'!$Z$28</f>
        <v>0</v>
      </c>
      <c r="AD16" s="33">
        <f>'Year 7'!$G$28</f>
        <v>0</v>
      </c>
      <c r="AE16" s="33">
        <f>'Year 7'!$J$28</f>
        <v>0</v>
      </c>
      <c r="AF16" s="113">
        <f>'Year 7'!$W$28</f>
        <v>0</v>
      </c>
      <c r="AG16" s="113">
        <f>'Year 7'!$Z$28</f>
        <v>0</v>
      </c>
      <c r="AH16" s="44">
        <f t="shared" si="0"/>
        <v>0</v>
      </c>
      <c r="AI16" s="122">
        <f t="shared" si="1"/>
        <v>0</v>
      </c>
      <c r="AJ16" s="121">
        <f>SUM(H16:I16, L16:M16, P16:Q16, T16:U16, X16:Y16)-SUM(F16:G16, J16:K16, N16:O16, R16:S16, V16:W16)</f>
        <v>0</v>
      </c>
    </row>
    <row r="17" spans="1:36" s="36" customFormat="1" x14ac:dyDescent="0.35">
      <c r="A17" s="69" t="s">
        <v>76</v>
      </c>
      <c r="B17" s="37"/>
      <c r="C17" s="37"/>
      <c r="D17" s="37"/>
      <c r="E17" s="37"/>
      <c r="F17" s="41">
        <f>SUM(F13:F16)</f>
        <v>0</v>
      </c>
      <c r="G17" s="41">
        <f>SUM(G13:G16)</f>
        <v>0</v>
      </c>
      <c r="H17" s="114">
        <f t="shared" ref="H17" si="3">SUM(H13:H16)</f>
        <v>0</v>
      </c>
      <c r="I17" s="114">
        <f t="shared" ref="I17" si="4">SUM(I13:I16)</f>
        <v>0</v>
      </c>
      <c r="J17" s="41">
        <f>SUM(J13:J16)</f>
        <v>0</v>
      </c>
      <c r="K17" s="41">
        <f>SUM(K13:K16)</f>
        <v>0</v>
      </c>
      <c r="L17" s="114">
        <f t="shared" ref="L17:M17" si="5">SUM(L13:L16)</f>
        <v>0</v>
      </c>
      <c r="M17" s="114">
        <f t="shared" si="5"/>
        <v>0</v>
      </c>
      <c r="N17" s="41">
        <f>SUM(N13:N16)</f>
        <v>0</v>
      </c>
      <c r="O17" s="41">
        <f>SUM(O13:O16)</f>
        <v>0</v>
      </c>
      <c r="P17" s="114">
        <f t="shared" ref="P17:Q17" si="6">SUM(P13:P16)</f>
        <v>0</v>
      </c>
      <c r="Q17" s="114">
        <f t="shared" si="6"/>
        <v>0</v>
      </c>
      <c r="R17" s="41">
        <f>SUM(R13:R16)</f>
        <v>0</v>
      </c>
      <c r="S17" s="41">
        <f>SUM(S13:S16)</f>
        <v>0</v>
      </c>
      <c r="T17" s="114">
        <f t="shared" ref="T17" si="7">SUM(T13:T16)</f>
        <v>0</v>
      </c>
      <c r="U17" s="114">
        <f>SUM(U13:U16)</f>
        <v>0</v>
      </c>
      <c r="V17" s="41">
        <f>SUM(V13:V16)</f>
        <v>0</v>
      </c>
      <c r="W17" s="41">
        <f>SUM(W13:W16)</f>
        <v>0</v>
      </c>
      <c r="X17" s="114">
        <f t="shared" ref="X17:Y17" si="8">SUM(X13:X16)</f>
        <v>0</v>
      </c>
      <c r="Y17" s="114">
        <f t="shared" si="8"/>
        <v>0</v>
      </c>
      <c r="Z17" s="41">
        <f>SUM(Z13:Z16)</f>
        <v>0</v>
      </c>
      <c r="AA17" s="41">
        <f>SUM(AA13:AA16)</f>
        <v>0</v>
      </c>
      <c r="AB17" s="114">
        <f t="shared" ref="AB17:AC17" si="9">SUM(AB13:AB16)</f>
        <v>0</v>
      </c>
      <c r="AC17" s="114">
        <f t="shared" si="9"/>
        <v>0</v>
      </c>
      <c r="AD17" s="41">
        <f>SUM(AD13:AD16)</f>
        <v>0</v>
      </c>
      <c r="AE17" s="41">
        <f>SUM(AE13:AE16)</f>
        <v>0</v>
      </c>
      <c r="AF17" s="114">
        <f>SUM(AF13:AF16)</f>
        <v>0</v>
      </c>
      <c r="AG17" s="114">
        <f t="shared" ref="AG17" si="10">SUM(AG13:AG16)</f>
        <v>0</v>
      </c>
      <c r="AH17" s="44">
        <f t="shared" si="0"/>
        <v>0</v>
      </c>
      <c r="AI17" s="122">
        <f t="shared" si="1"/>
        <v>0</v>
      </c>
      <c r="AJ17" s="121">
        <f t="shared" si="2"/>
        <v>0</v>
      </c>
    </row>
    <row r="18" spans="1:36" s="5" customFormat="1" x14ac:dyDescent="0.35">
      <c r="A18" s="42"/>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row>
    <row r="19" spans="1:36" s="5" customFormat="1" x14ac:dyDescent="0.35">
      <c r="A19" s="42" t="s">
        <v>9</v>
      </c>
      <c r="B19" s="7"/>
      <c r="C19" s="7"/>
      <c r="D19" s="7"/>
      <c r="E19" s="7"/>
      <c r="F19" s="33">
        <f>'Year 1'!$J$37</f>
        <v>0</v>
      </c>
      <c r="G19" s="33">
        <f>'Year 1'!$K$37+'Year 1'!$L$37</f>
        <v>0</v>
      </c>
      <c r="H19" s="113">
        <f>'Year 1'!$Z$37</f>
        <v>0</v>
      </c>
      <c r="I19" s="113">
        <f>'Year 1'!$AA$37+'Year 1'!$AB$37</f>
        <v>0</v>
      </c>
      <c r="J19" s="33">
        <f>'Year 2'!$J$37</f>
        <v>0</v>
      </c>
      <c r="K19" s="33">
        <f>'Year 2'!$K$37+'Year 2'!$L$37</f>
        <v>0</v>
      </c>
      <c r="L19" s="113">
        <f>'Year 2'!$Z$37</f>
        <v>0</v>
      </c>
      <c r="M19" s="113">
        <f>'Year 2'!$AA$37+'Year 2'!$AB$37</f>
        <v>0</v>
      </c>
      <c r="N19" s="33">
        <f>'Year 3'!$J$37</f>
        <v>0</v>
      </c>
      <c r="O19" s="33">
        <f>'Year 3'!$K$37+'Year 3'!$L$37</f>
        <v>0</v>
      </c>
      <c r="P19" s="113">
        <f>'Year 3'!$Z$37</f>
        <v>0</v>
      </c>
      <c r="Q19" s="113">
        <f>'Year 3'!$AA$37+'Year 3'!$AB$37</f>
        <v>0</v>
      </c>
      <c r="R19" s="33">
        <f>'Year 4'!$J$37</f>
        <v>0</v>
      </c>
      <c r="S19" s="33">
        <f>'Year 4'!$K$37+'Year 4'!$L$37</f>
        <v>0</v>
      </c>
      <c r="T19" s="113">
        <f>'Year 4'!$Z$37</f>
        <v>0</v>
      </c>
      <c r="U19" s="113">
        <f>'Year 4'!$AA$37+'Year 4'!$AB$37</f>
        <v>0</v>
      </c>
      <c r="V19" s="33">
        <f>'Year 5'!$J$37</f>
        <v>0</v>
      </c>
      <c r="W19" s="33">
        <f>'Year 5'!$K$37+'Year 5'!$L$37</f>
        <v>0</v>
      </c>
      <c r="X19" s="113">
        <f>'Year 5'!$Z$37</f>
        <v>0</v>
      </c>
      <c r="Y19" s="113">
        <f>'Year 5'!$AA$37+'Year 5'!$AB$37</f>
        <v>0</v>
      </c>
      <c r="Z19" s="33">
        <f>'Year 6'!$J$37</f>
        <v>0</v>
      </c>
      <c r="AA19" s="33">
        <f>'Year 6'!$K$37+'Year 6'!$L$37</f>
        <v>0</v>
      </c>
      <c r="AB19" s="113">
        <f>'Year 6'!$Z$37</f>
        <v>0</v>
      </c>
      <c r="AC19" s="113">
        <f>'Year 6'!$AA$37+'Year 6'!$AB$37</f>
        <v>0</v>
      </c>
      <c r="AD19" s="33">
        <f>'Year 7'!$J$37</f>
        <v>0</v>
      </c>
      <c r="AE19" s="33">
        <f>'Year 7'!$K$37+'Year 7'!$L$37</f>
        <v>0</v>
      </c>
      <c r="AF19" s="113">
        <f>'Year 7'!$Z$37</f>
        <v>0</v>
      </c>
      <c r="AG19" s="113">
        <f>'Year 7'!$AA$37+'Year 7'!$AB$37</f>
        <v>0</v>
      </c>
      <c r="AH19" s="44">
        <f t="shared" si="0"/>
        <v>0</v>
      </c>
      <c r="AI19" s="122">
        <f>SUM(H19:I19, L19:M19, P19:Q19, T19:U19, X19:Y19, AB19:AC19, AF19:AG19)</f>
        <v>0</v>
      </c>
      <c r="AJ19" s="121">
        <f t="shared" si="2"/>
        <v>0</v>
      </c>
    </row>
    <row r="20" spans="1:36" s="5" customFormat="1" x14ac:dyDescent="0.35">
      <c r="A20" s="42" t="s">
        <v>10</v>
      </c>
      <c r="B20" s="7"/>
      <c r="C20" s="7"/>
      <c r="D20" s="7"/>
      <c r="E20" s="7"/>
      <c r="F20" s="33">
        <f>'Year 1'!$J$43</f>
        <v>0</v>
      </c>
      <c r="G20" s="33">
        <f>'Year 1'!$K$43+'Year 1'!$L$43</f>
        <v>0</v>
      </c>
      <c r="H20" s="113">
        <f>'Year 1'!$Z$43</f>
        <v>0</v>
      </c>
      <c r="I20" s="113">
        <f>'Year 1'!$AA$43+'Year 1'!$AB$43</f>
        <v>0</v>
      </c>
      <c r="J20" s="33">
        <f>'Year 2'!$J$43</f>
        <v>0</v>
      </c>
      <c r="K20" s="33">
        <f>'Year 2'!$K$43+'Year 2'!$L$43</f>
        <v>0</v>
      </c>
      <c r="L20" s="113">
        <f>'Year 2'!$Z$43</f>
        <v>0</v>
      </c>
      <c r="M20" s="113">
        <f>'Year 2'!$AA$43+'Year 2'!$AB$43</f>
        <v>0</v>
      </c>
      <c r="N20" s="33">
        <f>'Year 3'!$J$43</f>
        <v>0</v>
      </c>
      <c r="O20" s="33">
        <f>'Year 3'!$K$43+'Year 3'!$L$43</f>
        <v>0</v>
      </c>
      <c r="P20" s="113">
        <f>'Year 3'!$Z$43</f>
        <v>0</v>
      </c>
      <c r="Q20" s="113">
        <f>'Year 3'!$AA$43+'Year 3'!$AB$43</f>
        <v>0</v>
      </c>
      <c r="R20" s="33">
        <f>'Year 4'!$J$43</f>
        <v>0</v>
      </c>
      <c r="S20" s="33">
        <f>'Year 4'!$K$43+'Year 4'!$L$43</f>
        <v>0</v>
      </c>
      <c r="T20" s="113">
        <f>'Year 4'!$Z$43</f>
        <v>0</v>
      </c>
      <c r="U20" s="113">
        <f>'Year 4'!$AA$43+'Year 4'!$AB$43</f>
        <v>0</v>
      </c>
      <c r="V20" s="33">
        <f>'Year 5'!$J$43</f>
        <v>0</v>
      </c>
      <c r="W20" s="33">
        <f>'Year 5'!$K$43+'Year 5'!$L$43</f>
        <v>0</v>
      </c>
      <c r="X20" s="113">
        <f>'Year 5'!$Z$43</f>
        <v>0</v>
      </c>
      <c r="Y20" s="113">
        <f>'Year 5'!$AA$43+'Year 5'!$AB$43</f>
        <v>0</v>
      </c>
      <c r="Z20" s="33">
        <f>'Year 6'!$J$43</f>
        <v>0</v>
      </c>
      <c r="AA20" s="33">
        <f>'Year 6'!$K$43+'Year 6'!$L$43</f>
        <v>0</v>
      </c>
      <c r="AB20" s="113">
        <f>'Year 6'!$Z$43</f>
        <v>0</v>
      </c>
      <c r="AC20" s="113">
        <f>'Year 6'!$AA$43+'Year 6'!$AB$43</f>
        <v>0</v>
      </c>
      <c r="AD20" s="33">
        <f>'Year 7'!$J$43</f>
        <v>0</v>
      </c>
      <c r="AE20" s="33">
        <f>'Year 7'!$K$43+'Year 7'!$L$43</f>
        <v>0</v>
      </c>
      <c r="AF20" s="113">
        <f>'Year 7'!$Z$43</f>
        <v>0</v>
      </c>
      <c r="AG20" s="113">
        <f>'Year 7'!$AA$43+'Year 7'!$AB$43</f>
        <v>0</v>
      </c>
      <c r="AH20" s="44">
        <f t="shared" si="0"/>
        <v>0</v>
      </c>
      <c r="AI20" s="122">
        <f t="shared" ref="AI20:AI25" si="11">SUM(H20:I20, L20:M20, P20:Q20, T20:U20, X20:Y20, AB20:AC20, AF20:AG20)</f>
        <v>0</v>
      </c>
      <c r="AJ20" s="121">
        <f t="shared" si="2"/>
        <v>0</v>
      </c>
    </row>
    <row r="21" spans="1:36" s="35" customFormat="1" x14ac:dyDescent="0.35">
      <c r="A21" s="70" t="s">
        <v>11</v>
      </c>
      <c r="B21" s="31"/>
      <c r="C21" s="31"/>
      <c r="D21" s="31"/>
      <c r="E21" s="31"/>
      <c r="F21" s="40">
        <f>'Year 1'!$J$57</f>
        <v>0</v>
      </c>
      <c r="G21" s="40">
        <f>'Year 1'!$K$57+'Year 1'!$L$57</f>
        <v>0</v>
      </c>
      <c r="H21" s="113">
        <f>'Year 1'!$Z$57</f>
        <v>0</v>
      </c>
      <c r="I21" s="113">
        <f>'Year 1'!$AA$57+'Year 1'!$AB$57</f>
        <v>0</v>
      </c>
      <c r="J21" s="40">
        <f>'Year 2'!$J$57</f>
        <v>0</v>
      </c>
      <c r="K21" s="40">
        <f>'Year 2'!$K$57+'Year 2'!$L$57</f>
        <v>0</v>
      </c>
      <c r="L21" s="113">
        <f>'Year 2'!$Z$57</f>
        <v>0</v>
      </c>
      <c r="M21" s="113">
        <f>'Year 2'!$AA$57+'Year 2'!$AB$57</f>
        <v>0</v>
      </c>
      <c r="N21" s="40">
        <f>'Year 3'!$J$57</f>
        <v>0</v>
      </c>
      <c r="O21" s="40">
        <f>'Year 3'!$K$57+'Year 3'!$L$57</f>
        <v>0</v>
      </c>
      <c r="P21" s="113">
        <f>'Year 3'!$Z$57</f>
        <v>0</v>
      </c>
      <c r="Q21" s="113">
        <f>'Year 3'!$AA$57+'Year 3'!$AB$57</f>
        <v>0</v>
      </c>
      <c r="R21" s="40">
        <f>'Year 4'!$J$57</f>
        <v>0</v>
      </c>
      <c r="S21" s="40">
        <f>'Year 4'!$K$57+'Year 4'!$L$57</f>
        <v>0</v>
      </c>
      <c r="T21" s="113">
        <f>'Year 4'!$Z$57</f>
        <v>0</v>
      </c>
      <c r="U21" s="113">
        <f>'Year 4'!$AA$57+'Year 4'!$AB$57</f>
        <v>0</v>
      </c>
      <c r="V21" s="40">
        <f>'Year 5'!$J$57</f>
        <v>0</v>
      </c>
      <c r="W21" s="40">
        <f>'Year 5'!$K$57+'Year 5'!$L$57</f>
        <v>0</v>
      </c>
      <c r="X21" s="113">
        <f>'Year 5'!$Z$57</f>
        <v>0</v>
      </c>
      <c r="Y21" s="113">
        <f>'Year 5'!$AA$57+'Year 5'!$AB$57</f>
        <v>0</v>
      </c>
      <c r="Z21" s="40">
        <f>'Year 6'!$J$57</f>
        <v>0</v>
      </c>
      <c r="AA21" s="40">
        <f>'Year 6'!$K$57+'Year 6'!$L$57</f>
        <v>0</v>
      </c>
      <c r="AB21" s="113">
        <f>'Year 6'!$Z$57</f>
        <v>0</v>
      </c>
      <c r="AC21" s="113">
        <f>'Year 6'!$AA$57+'Year 6'!$AB$57</f>
        <v>0</v>
      </c>
      <c r="AD21" s="40">
        <f>'Year 7'!$J$57</f>
        <v>0</v>
      </c>
      <c r="AE21" s="40">
        <f>'Year 7'!$K$57+'Year 7'!$L$57</f>
        <v>0</v>
      </c>
      <c r="AF21" s="113">
        <f>'Year 7'!$Z$57</f>
        <v>0</v>
      </c>
      <c r="AG21" s="113">
        <f>'Year 7'!$AA$57+'Year 7'!$AB$57</f>
        <v>0</v>
      </c>
      <c r="AH21" s="44">
        <f t="shared" si="0"/>
        <v>0</v>
      </c>
      <c r="AI21" s="122">
        <f t="shared" si="11"/>
        <v>0</v>
      </c>
      <c r="AJ21" s="121">
        <f>SUM(H21:I21, L21:M21, P21:Q21, T21:U21, X21:Y21)-SUM(F21:G21, J21:K21, N21:O21, R21:S21, V21:W21)</f>
        <v>0</v>
      </c>
    </row>
    <row r="22" spans="1:36" s="35" customFormat="1" x14ac:dyDescent="0.35">
      <c r="A22" s="70" t="s">
        <v>71</v>
      </c>
      <c r="B22" s="31"/>
      <c r="C22" s="31"/>
      <c r="D22" s="31"/>
      <c r="E22" s="31"/>
      <c r="F22" s="40">
        <f>'Year 1'!$J$70</f>
        <v>0</v>
      </c>
      <c r="G22" s="40">
        <f>'Year 1'!$K$70+'Year 1'!$L$70</f>
        <v>0</v>
      </c>
      <c r="H22" s="113">
        <f>'Year 1'!$Z$70</f>
        <v>0</v>
      </c>
      <c r="I22" s="113">
        <f>'Year 1'!$AA$70+'Year 1'!$AB$70</f>
        <v>0</v>
      </c>
      <c r="J22" s="40">
        <f>'Year 2'!$J$70</f>
        <v>0</v>
      </c>
      <c r="K22" s="40">
        <f>'Year 2'!$K$70+'Year 2'!$L$70</f>
        <v>0</v>
      </c>
      <c r="L22" s="113">
        <f>'Year 2'!$Z$70</f>
        <v>0</v>
      </c>
      <c r="M22" s="113">
        <f>'Year 2'!$AA$70+'Year 2'!$AB$70</f>
        <v>0</v>
      </c>
      <c r="N22" s="40">
        <f>'Year 3'!$J$70</f>
        <v>0</v>
      </c>
      <c r="O22" s="40">
        <f>'Year 3'!$K$70+'Year 3'!$L$70</f>
        <v>0</v>
      </c>
      <c r="P22" s="113">
        <f>'Year 3'!$Z$70</f>
        <v>0</v>
      </c>
      <c r="Q22" s="113">
        <f>'Year 3'!$AA$70+'Year 3'!$AB$70</f>
        <v>0</v>
      </c>
      <c r="R22" s="40">
        <f>'Year 4'!$J$70</f>
        <v>0</v>
      </c>
      <c r="S22" s="40">
        <f>'Year 4'!$K$70+'Year 4'!$L$70</f>
        <v>0</v>
      </c>
      <c r="T22" s="113">
        <f>'Year 4'!$Z$70</f>
        <v>0</v>
      </c>
      <c r="U22" s="113">
        <f>'Year 4'!$AA$70+'Year 4'!$AB$70</f>
        <v>0</v>
      </c>
      <c r="V22" s="40">
        <f>'Year 5'!$J$70</f>
        <v>0</v>
      </c>
      <c r="W22" s="40">
        <f>'Year 5'!$K$70+'Year 5'!$L$70</f>
        <v>0</v>
      </c>
      <c r="X22" s="113">
        <f>'Year 5'!$Z$70</f>
        <v>0</v>
      </c>
      <c r="Y22" s="113">
        <f>'Year 5'!$AA$70+'Year 5'!$AB$70</f>
        <v>0</v>
      </c>
      <c r="Z22" s="40">
        <f>'Year 6'!$J$70</f>
        <v>0</v>
      </c>
      <c r="AA22" s="40">
        <f>'Year 6'!$K$70+'Year 6'!$L$70</f>
        <v>0</v>
      </c>
      <c r="AB22" s="113">
        <f>'Year 6'!$Z$70</f>
        <v>0</v>
      </c>
      <c r="AC22" s="113">
        <f>'Year 6'!$AA$70+'Year 6'!$AB$70</f>
        <v>0</v>
      </c>
      <c r="AD22" s="40">
        <f>'Year 7'!$J$70</f>
        <v>0</v>
      </c>
      <c r="AE22" s="40">
        <f>'Year 7'!$K$70+'Year 7'!$L$70</f>
        <v>0</v>
      </c>
      <c r="AF22" s="113">
        <f>'Year 7'!$Z$70</f>
        <v>0</v>
      </c>
      <c r="AG22" s="113">
        <f>'Year 7'!$AA$70+'Year 7'!$AB$70</f>
        <v>0</v>
      </c>
      <c r="AH22" s="44">
        <f>SUM(F22:G22, J22:K22, N22:O22, R22:S22, V22:W22, Z22:AA22, AD22:AE22)</f>
        <v>0</v>
      </c>
      <c r="AI22" s="122">
        <f t="shared" si="11"/>
        <v>0</v>
      </c>
      <c r="AJ22" s="121">
        <f t="shared" si="2"/>
        <v>0</v>
      </c>
    </row>
    <row r="23" spans="1:36" s="36" customFormat="1" x14ac:dyDescent="0.35">
      <c r="A23" s="69" t="s">
        <v>73</v>
      </c>
      <c r="B23" s="37"/>
      <c r="C23" s="37"/>
      <c r="D23" s="37"/>
      <c r="E23" s="37"/>
      <c r="F23" s="41">
        <f>SUM(F19:F22)</f>
        <v>0</v>
      </c>
      <c r="G23" s="41">
        <f>SUM(G19:G22)</f>
        <v>0</v>
      </c>
      <c r="H23" s="114">
        <f>SUM(H19:H22)</f>
        <v>0</v>
      </c>
      <c r="I23" s="114">
        <f t="shared" ref="I23" si="12">SUM(I19:I22)</f>
        <v>0</v>
      </c>
      <c r="J23" s="41">
        <f>SUM(J19:J22)</f>
        <v>0</v>
      </c>
      <c r="K23" s="41">
        <f>SUM(K19:K22)</f>
        <v>0</v>
      </c>
      <c r="L23" s="114">
        <f>SUM(L19:L22)</f>
        <v>0</v>
      </c>
      <c r="M23" s="114">
        <f t="shared" ref="M23" si="13">SUM(M19:M22)</f>
        <v>0</v>
      </c>
      <c r="N23" s="41">
        <f>SUM(N19:N22)</f>
        <v>0</v>
      </c>
      <c r="O23" s="41">
        <f>SUM(O19:O22)</f>
        <v>0</v>
      </c>
      <c r="P23" s="114">
        <f>SUM(P19:P22)</f>
        <v>0</v>
      </c>
      <c r="Q23" s="114">
        <f t="shared" ref="Q23" si="14">SUM(Q19:Q22)</f>
        <v>0</v>
      </c>
      <c r="R23" s="41">
        <f>SUM(R19:R22)</f>
        <v>0</v>
      </c>
      <c r="S23" s="41">
        <f>SUM(S19:S22)</f>
        <v>0</v>
      </c>
      <c r="T23" s="114">
        <f>SUM(T19:T22)</f>
        <v>0</v>
      </c>
      <c r="U23" s="114">
        <f t="shared" ref="U23" si="15">SUM(U19:U22)</f>
        <v>0</v>
      </c>
      <c r="V23" s="41">
        <f>SUM(V19:V22)</f>
        <v>0</v>
      </c>
      <c r="W23" s="41">
        <f>SUM(W19:W22)</f>
        <v>0</v>
      </c>
      <c r="X23" s="114">
        <f>SUM(X19:X22)</f>
        <v>0</v>
      </c>
      <c r="Y23" s="114">
        <f t="shared" ref="Y23" si="16">SUM(Y19:Y22)</f>
        <v>0</v>
      </c>
      <c r="Z23" s="41">
        <f>SUM(Z19:Z22)</f>
        <v>0</v>
      </c>
      <c r="AA23" s="41">
        <f>SUM(AA19:AA22)</f>
        <v>0</v>
      </c>
      <c r="AB23" s="114">
        <f>SUM(AB19:AB22)</f>
        <v>0</v>
      </c>
      <c r="AC23" s="114">
        <f t="shared" ref="AC23" si="17">SUM(AC19:AC22)</f>
        <v>0</v>
      </c>
      <c r="AD23" s="41">
        <f>SUM(AD19:AD22)</f>
        <v>0</v>
      </c>
      <c r="AE23" s="41">
        <f>SUM(AE19:AE22)</f>
        <v>0</v>
      </c>
      <c r="AF23" s="114">
        <f>SUM(AF19:AF22)</f>
        <v>0</v>
      </c>
      <c r="AG23" s="114">
        <f t="shared" ref="AG23" si="18">SUM(AG19:AG22)</f>
        <v>0</v>
      </c>
      <c r="AH23" s="44">
        <f t="shared" si="0"/>
        <v>0</v>
      </c>
      <c r="AI23" s="122">
        <f t="shared" si="11"/>
        <v>0</v>
      </c>
      <c r="AJ23" s="121">
        <f>SUM(H23:I23, L23:M23, P23:Q23, T23:U23, X23:Y23)-SUM(F23:G23, J23:K23, N23:O23, R23:S23, V23:W23)</f>
        <v>0</v>
      </c>
    </row>
    <row r="24" spans="1:36" s="5" customFormat="1" x14ac:dyDescent="0.35">
      <c r="A24" s="42"/>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row>
    <row r="25" spans="1:36" s="36" customFormat="1" x14ac:dyDescent="0.35">
      <c r="A25" s="69" t="s">
        <v>37</v>
      </c>
      <c r="B25" s="37"/>
      <c r="C25" s="37"/>
      <c r="D25" s="37"/>
      <c r="E25" s="37"/>
      <c r="F25" s="38">
        <f>'Year 1'!$J$76</f>
        <v>0</v>
      </c>
      <c r="G25" s="38">
        <f>'Year 1'!$K$76</f>
        <v>0</v>
      </c>
      <c r="H25" s="115">
        <f>'Year 1'!$Z$76</f>
        <v>0</v>
      </c>
      <c r="I25" s="115">
        <f>'Year 1'!$AA$76</f>
        <v>0</v>
      </c>
      <c r="J25" s="38">
        <f>'Year 2'!$J$76</f>
        <v>0</v>
      </c>
      <c r="K25" s="38">
        <f>'Year 2'!$K$76</f>
        <v>0</v>
      </c>
      <c r="L25" s="115">
        <f>'Year 2'!$Z$76</f>
        <v>0</v>
      </c>
      <c r="M25" s="115">
        <f>'Year 2'!$AA$76</f>
        <v>0</v>
      </c>
      <c r="N25" s="38">
        <f>'Year 3'!$J$76</f>
        <v>0</v>
      </c>
      <c r="O25" s="38">
        <f>'Year 3'!$K$76</f>
        <v>0</v>
      </c>
      <c r="P25" s="115">
        <f>'Year 3'!$Z$76</f>
        <v>0</v>
      </c>
      <c r="Q25" s="115">
        <f>'Year 3'!$AA$76</f>
        <v>0</v>
      </c>
      <c r="R25" s="38">
        <f>'Year 4'!$J$76</f>
        <v>0</v>
      </c>
      <c r="S25" s="38">
        <f>'Year 4'!$K$76</f>
        <v>0</v>
      </c>
      <c r="T25" s="115">
        <f>'Year 4'!$Z$76</f>
        <v>0</v>
      </c>
      <c r="U25" s="115">
        <f>'Year 4'!$AA$76</f>
        <v>0</v>
      </c>
      <c r="V25" s="38">
        <f>'Year 5'!$J$76</f>
        <v>0</v>
      </c>
      <c r="W25" s="38">
        <f>'Year 5'!$K$76</f>
        <v>0</v>
      </c>
      <c r="X25" s="115">
        <f>'Year 5'!$Z$76</f>
        <v>0</v>
      </c>
      <c r="Y25" s="115">
        <f>'Year 5'!$AA$76</f>
        <v>0</v>
      </c>
      <c r="Z25" s="38">
        <f>'Year 6'!$J$76</f>
        <v>0</v>
      </c>
      <c r="AA25" s="38">
        <f>'Year 6'!$K$76</f>
        <v>0</v>
      </c>
      <c r="AB25" s="115">
        <f>'Year 6'!$Z$76</f>
        <v>0</v>
      </c>
      <c r="AC25" s="115">
        <f>'Year 6'!$AA$76</f>
        <v>0</v>
      </c>
      <c r="AD25" s="38">
        <f>'Year 7'!$J$76</f>
        <v>0</v>
      </c>
      <c r="AE25" s="38">
        <f>'Year 7'!$K$76</f>
        <v>0</v>
      </c>
      <c r="AF25" s="115">
        <f>'Year 7'!$Z$76</f>
        <v>0</v>
      </c>
      <c r="AG25" s="115">
        <f>'Year 7'!$AA$76</f>
        <v>0</v>
      </c>
      <c r="AH25" s="44">
        <f t="shared" si="0"/>
        <v>0</v>
      </c>
      <c r="AI25" s="122">
        <f t="shared" si="11"/>
        <v>0</v>
      </c>
      <c r="AJ25" s="121">
        <f>SUM(H25:I25, L25:M25, P25:Q25, T25:U25, X25:Y25)-SUM(F25:G25, J25:K25, N25:O25, R25:S25, V25:W25)</f>
        <v>0</v>
      </c>
    </row>
    <row r="26" spans="1:36" s="5" customFormat="1" x14ac:dyDescent="0.35">
      <c r="A26" s="42"/>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row>
    <row r="27" spans="1:36" s="5" customFormat="1" x14ac:dyDescent="0.35">
      <c r="A27" s="42" t="s">
        <v>77</v>
      </c>
      <c r="B27" s="7"/>
      <c r="C27" s="7"/>
      <c r="D27" s="7"/>
      <c r="E27" s="7"/>
      <c r="F27" s="152">
        <f>SUM(F25, F23, F17)</f>
        <v>0</v>
      </c>
      <c r="G27" s="30"/>
      <c r="H27" s="123">
        <f>SUM(H25, H23, H17)</f>
        <v>0</v>
      </c>
      <c r="I27" s="30"/>
      <c r="J27" s="152">
        <f>SUM(J25, J23, J17)</f>
        <v>0</v>
      </c>
      <c r="K27" s="30"/>
      <c r="L27" s="123">
        <f>SUM(L25, L23, L17)</f>
        <v>0</v>
      </c>
      <c r="M27" s="30"/>
      <c r="N27" s="152">
        <f>SUM(N25, N23, N17)</f>
        <v>0</v>
      </c>
      <c r="O27" s="30"/>
      <c r="P27" s="123">
        <f>SUM(P25, P23, P17)</f>
        <v>0</v>
      </c>
      <c r="Q27" s="30"/>
      <c r="R27" s="152">
        <f>SUM(R25, R23, R17)</f>
        <v>0</v>
      </c>
      <c r="S27" s="30"/>
      <c r="T27" s="123">
        <f>SUM(T25, T23, T17)</f>
        <v>0</v>
      </c>
      <c r="U27" s="30"/>
      <c r="V27" s="152">
        <f>SUM(V25, V23, V17)</f>
        <v>0</v>
      </c>
      <c r="W27" s="30"/>
      <c r="X27" s="123">
        <f>SUM(X25, X23, X17)</f>
        <v>0</v>
      </c>
      <c r="Y27" s="30"/>
      <c r="Z27" s="152">
        <f>SUM(Z25, Z23, Z17)</f>
        <v>0</v>
      </c>
      <c r="AA27" s="30"/>
      <c r="AB27" s="123">
        <f>SUM(AB25, AB23, AB17)</f>
        <v>0</v>
      </c>
      <c r="AC27" s="30"/>
      <c r="AD27" s="152">
        <f>SUM(AD25, AD23, AD17)</f>
        <v>0</v>
      </c>
      <c r="AE27" s="30"/>
      <c r="AF27" s="123">
        <f>SUM(AF25, AF23, AF17)</f>
        <v>0</v>
      </c>
      <c r="AG27" s="30"/>
      <c r="AH27" s="39">
        <f>SUM(F27, J27, N27, R27, V27, Z27, AD27)</f>
        <v>0</v>
      </c>
      <c r="AI27" s="123">
        <f>SUM(X27, T27, P27, L27, H27, AB27, AF27)</f>
        <v>0</v>
      </c>
      <c r="AJ27" s="121">
        <f>SUM(H27:I27, L27:M27, P27:Q27, T27:U27, X27:Y27)-SUM(F27:G27, J27:K27, N27:O27, R27:S27, V27:W27)</f>
        <v>0</v>
      </c>
    </row>
    <row r="28" spans="1:36" s="5" customFormat="1" x14ac:dyDescent="0.35">
      <c r="A28" s="42" t="s">
        <v>38</v>
      </c>
      <c r="B28" s="7"/>
      <c r="C28" s="7"/>
      <c r="D28" s="7"/>
      <c r="E28" s="7"/>
      <c r="F28" s="31"/>
      <c r="G28" s="153">
        <f>SUM(G25, G23, G17)</f>
        <v>0</v>
      </c>
      <c r="H28" s="30"/>
      <c r="I28" s="113">
        <f>SUM(I25, I23, I17)</f>
        <v>0</v>
      </c>
      <c r="J28" s="31"/>
      <c r="K28" s="153">
        <f>SUM(K25, K23, K17)</f>
        <v>0</v>
      </c>
      <c r="L28" s="30"/>
      <c r="M28" s="113">
        <f>SUM(M25, M23, M17)</f>
        <v>0</v>
      </c>
      <c r="N28" s="31"/>
      <c r="O28" s="153">
        <f>SUM(O25, O23, O17)</f>
        <v>0</v>
      </c>
      <c r="P28" s="30"/>
      <c r="Q28" s="113">
        <f>SUM(Q25, Q23, Q17)</f>
        <v>0</v>
      </c>
      <c r="R28" s="31"/>
      <c r="S28" s="153">
        <f>SUM(S25, S23, S17)</f>
        <v>0</v>
      </c>
      <c r="T28" s="30"/>
      <c r="U28" s="113">
        <f>SUM(U25, U23, U17)</f>
        <v>0</v>
      </c>
      <c r="V28" s="31"/>
      <c r="W28" s="153">
        <f>SUM(W25, W23, W17)</f>
        <v>0</v>
      </c>
      <c r="X28" s="30"/>
      <c r="Y28" s="113">
        <f>SUM(Y25, Y23, Y17)</f>
        <v>0</v>
      </c>
      <c r="Z28" s="31"/>
      <c r="AA28" s="153">
        <f>SUM(AA25, AA23, AA17)</f>
        <v>0</v>
      </c>
      <c r="AB28" s="30"/>
      <c r="AC28" s="113">
        <f>SUM(AC25, AC23, AC17)</f>
        <v>0</v>
      </c>
      <c r="AD28" s="31"/>
      <c r="AE28" s="153">
        <f>SUM(AE25, AE23, AE17)</f>
        <v>0</v>
      </c>
      <c r="AF28" s="30"/>
      <c r="AG28" s="113">
        <f>SUM(AG25, AG23, AG17)</f>
        <v>0</v>
      </c>
      <c r="AH28" s="39">
        <f>SUM(G28, K28, O28, S28, W28, AA28, AE28)</f>
        <v>0</v>
      </c>
      <c r="AI28" s="123">
        <f>SUM(Y28, U28, Q28, M28, I28, AC28, AG28)</f>
        <v>0</v>
      </c>
      <c r="AJ28" s="121">
        <f>SUM(H28:I28, L28:M28, P28:Q28, T28:U28, X28:Y28)-SUM(F28:G28, J28:K28, N28:O28, R28:S28, V28:W28)</f>
        <v>0</v>
      </c>
    </row>
    <row r="29" spans="1:36" s="35" customFormat="1" x14ac:dyDescent="0.35">
      <c r="A29" s="70"/>
      <c r="B29" s="31"/>
      <c r="C29" s="31"/>
      <c r="D29" s="31"/>
      <c r="E29" s="31"/>
      <c r="F29" s="31"/>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1"/>
      <c r="AI29" s="31"/>
    </row>
    <row r="30" spans="1:36" s="5" customFormat="1" x14ac:dyDescent="0.35">
      <c r="A30" s="42"/>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row>
    <row r="31" spans="1:36" s="60" customFormat="1" x14ac:dyDescent="0.35">
      <c r="A31" s="71"/>
      <c r="B31" s="62"/>
      <c r="C31" s="62"/>
      <c r="D31" s="62"/>
      <c r="E31" s="62"/>
      <c r="F31" s="480" t="s">
        <v>44</v>
      </c>
      <c r="G31" s="480"/>
      <c r="H31" s="480" t="s">
        <v>87</v>
      </c>
      <c r="I31" s="480"/>
      <c r="J31" s="480" t="s">
        <v>48</v>
      </c>
      <c r="K31" s="480"/>
      <c r="L31" s="480" t="s">
        <v>118</v>
      </c>
      <c r="M31" s="480"/>
      <c r="N31" s="480" t="s">
        <v>47</v>
      </c>
      <c r="O31" s="480"/>
      <c r="P31" s="480" t="s">
        <v>119</v>
      </c>
      <c r="Q31" s="480"/>
      <c r="R31" s="480" t="s">
        <v>46</v>
      </c>
      <c r="S31" s="480"/>
      <c r="T31" s="480" t="s">
        <v>120</v>
      </c>
      <c r="U31" s="480"/>
      <c r="V31" s="480" t="s">
        <v>45</v>
      </c>
      <c r="W31" s="480"/>
      <c r="X31" s="480" t="s">
        <v>121</v>
      </c>
      <c r="Y31" s="480"/>
      <c r="Z31" s="480" t="s">
        <v>217</v>
      </c>
      <c r="AA31" s="480"/>
      <c r="AB31" s="480" t="s">
        <v>216</v>
      </c>
      <c r="AC31" s="480"/>
      <c r="AD31" s="480" t="s">
        <v>220</v>
      </c>
      <c r="AE31" s="480"/>
      <c r="AF31" s="480" t="s">
        <v>219</v>
      </c>
      <c r="AG31" s="480"/>
      <c r="AH31" s="444" t="s">
        <v>51</v>
      </c>
      <c r="AI31" s="444" t="s">
        <v>51</v>
      </c>
      <c r="AJ31" s="63" t="s">
        <v>147</v>
      </c>
    </row>
    <row r="32" spans="1:36" s="5" customFormat="1" x14ac:dyDescent="0.35">
      <c r="A32" s="69" t="s">
        <v>61</v>
      </c>
      <c r="B32" s="7"/>
      <c r="C32" s="7"/>
      <c r="D32" s="7"/>
      <c r="E32" s="7"/>
      <c r="F32" s="481">
        <f>SUM(F27, G28)</f>
        <v>0</v>
      </c>
      <c r="G32" s="481"/>
      <c r="H32" s="485">
        <f>SUM(H27, I28)</f>
        <v>0</v>
      </c>
      <c r="I32" s="485"/>
      <c r="J32" s="482">
        <f>SUM(J27, K28)</f>
        <v>0</v>
      </c>
      <c r="K32" s="482"/>
      <c r="L32" s="485">
        <f>SUM(L27, M28)</f>
        <v>0</v>
      </c>
      <c r="M32" s="485"/>
      <c r="N32" s="482">
        <f>SUM(N27, O28)</f>
        <v>0</v>
      </c>
      <c r="O32" s="482"/>
      <c r="P32" s="485">
        <f>SUM(P27, Q28)</f>
        <v>0</v>
      </c>
      <c r="Q32" s="485"/>
      <c r="R32" s="482">
        <f>SUM(R27, S28)</f>
        <v>0</v>
      </c>
      <c r="S32" s="482"/>
      <c r="T32" s="485">
        <f>SUM(T27, U28)</f>
        <v>0</v>
      </c>
      <c r="U32" s="485"/>
      <c r="V32" s="482">
        <f>SUM(V27, W28)</f>
        <v>0</v>
      </c>
      <c r="W32" s="482"/>
      <c r="X32" s="485">
        <f>SUM(X27, Y28)</f>
        <v>0</v>
      </c>
      <c r="Y32" s="485"/>
      <c r="Z32" s="482">
        <f>SUM(Z27, AA28)</f>
        <v>0</v>
      </c>
      <c r="AA32" s="482"/>
      <c r="AB32" s="485">
        <f>SUM(AB27, AC28)</f>
        <v>0</v>
      </c>
      <c r="AC32" s="485"/>
      <c r="AD32" s="482">
        <f>SUM(AD27, AE28)</f>
        <v>0</v>
      </c>
      <c r="AE32" s="482"/>
      <c r="AF32" s="485">
        <f>SUM(AF27, AG28)</f>
        <v>0</v>
      </c>
      <c r="AG32" s="485"/>
      <c r="AH32" s="40">
        <f>SUM(F32, J32, N32, R32, V32, Z32, AD32)</f>
        <v>0</v>
      </c>
      <c r="AI32" s="123">
        <f>SUM(X32, T32, P32, L32, H32, AB32, AF32)</f>
        <v>0</v>
      </c>
      <c r="AJ32" s="121">
        <f>SUM(H32:I32, L32:M32, P32:Q32, T32:U32, X32:Y32)-SUM(F32:G32, J32:K32, N32:O32, R32:S32, V32:W32)</f>
        <v>0</v>
      </c>
    </row>
    <row r="33" spans="1:36" s="462" customFormat="1" x14ac:dyDescent="0.35">
      <c r="A33" s="459"/>
      <c r="B33" s="460"/>
      <c r="C33" s="460"/>
      <c r="D33" s="460"/>
      <c r="E33" s="460"/>
      <c r="F33" s="461"/>
      <c r="G33" s="461"/>
      <c r="H33" s="454"/>
      <c r="I33" s="454"/>
      <c r="J33" s="454"/>
      <c r="K33" s="454"/>
      <c r="L33" s="454"/>
      <c r="M33" s="454"/>
      <c r="N33" s="454"/>
      <c r="O33" s="454"/>
      <c r="P33" s="454"/>
      <c r="Q33" s="454"/>
      <c r="R33" s="454"/>
      <c r="S33" s="454"/>
      <c r="T33" s="454"/>
      <c r="U33" s="454"/>
      <c r="V33" s="454"/>
      <c r="W33" s="454"/>
      <c r="X33" s="454"/>
      <c r="Y33" s="454"/>
      <c r="Z33" s="454"/>
      <c r="AA33" s="454"/>
      <c r="AB33" s="454"/>
      <c r="AC33" s="454"/>
      <c r="AD33" s="454"/>
      <c r="AE33" s="454"/>
      <c r="AF33" s="454"/>
      <c r="AG33" s="454"/>
      <c r="AH33" s="455"/>
    </row>
    <row r="34" spans="1:36" s="462" customFormat="1" ht="16" thickBot="1" x14ac:dyDescent="0.4">
      <c r="A34" s="459"/>
      <c r="B34" s="460"/>
      <c r="C34" s="460"/>
      <c r="D34" s="460"/>
      <c r="E34" s="460"/>
      <c r="F34" s="454"/>
      <c r="G34" s="454"/>
      <c r="H34" s="454"/>
      <c r="I34" s="454"/>
      <c r="J34" s="454"/>
      <c r="K34" s="454"/>
      <c r="L34" s="454"/>
      <c r="M34" s="454"/>
      <c r="N34" s="454"/>
      <c r="O34" s="454"/>
      <c r="P34" s="454"/>
      <c r="Q34" s="454"/>
      <c r="R34" s="454"/>
      <c r="S34" s="454"/>
      <c r="T34" s="454"/>
      <c r="U34" s="454"/>
      <c r="V34" s="454"/>
      <c r="W34" s="454"/>
      <c r="X34" s="454"/>
      <c r="Y34" s="454"/>
      <c r="Z34" s="454"/>
      <c r="AA34" s="454"/>
      <c r="AB34" s="454"/>
      <c r="AC34" s="454"/>
      <c r="AD34" s="454"/>
      <c r="AE34" s="454"/>
      <c r="AF34" s="454"/>
      <c r="AG34" s="454"/>
      <c r="AH34" s="455"/>
    </row>
    <row r="35" spans="1:36" s="5" customFormat="1" x14ac:dyDescent="0.35">
      <c r="A35" s="483" t="s">
        <v>116</v>
      </c>
      <c r="B35" s="484"/>
      <c r="C35" s="484"/>
      <c r="D35" s="484"/>
      <c r="E35" s="484"/>
      <c r="F35" s="484"/>
      <c r="G35" s="67">
        <v>0.1</v>
      </c>
      <c r="H35" s="1"/>
      <c r="I35" s="1"/>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5"/>
      <c r="AI35" s="55" t="s">
        <v>148</v>
      </c>
      <c r="AJ35" s="116">
        <v>0.1</v>
      </c>
    </row>
    <row r="36" spans="1:36" s="5" customFormat="1" x14ac:dyDescent="0.35">
      <c r="A36" s="478" t="s">
        <v>117</v>
      </c>
      <c r="B36" s="479"/>
      <c r="C36" s="479"/>
      <c r="D36" s="479"/>
      <c r="E36" s="479"/>
      <c r="F36" s="479"/>
      <c r="G36" s="64">
        <f>G35/(1-G35)</f>
        <v>0.11111111111111112</v>
      </c>
      <c r="H36" s="1"/>
      <c r="I36" s="1"/>
      <c r="J36" s="454"/>
      <c r="K36" s="454"/>
      <c r="L36" s="454"/>
      <c r="M36" s="454"/>
      <c r="N36" s="456"/>
      <c r="O36" s="456"/>
      <c r="P36" s="456"/>
      <c r="Q36" s="456"/>
      <c r="R36" s="456"/>
      <c r="S36" s="456"/>
      <c r="T36" s="456"/>
      <c r="U36" s="456"/>
      <c r="V36" s="456"/>
      <c r="W36" s="456"/>
      <c r="X36" s="456"/>
      <c r="Y36" s="456"/>
      <c r="Z36" s="456"/>
      <c r="AA36" s="456"/>
      <c r="AB36" s="456"/>
      <c r="AC36" s="456"/>
      <c r="AD36" s="456"/>
      <c r="AE36" s="456"/>
      <c r="AF36" s="456"/>
      <c r="AG36" s="456"/>
      <c r="AH36" s="456"/>
      <c r="AI36" s="53" t="s">
        <v>117</v>
      </c>
      <c r="AJ36" s="117">
        <f>AJ35/(1-AJ35)</f>
        <v>0.11111111111111112</v>
      </c>
    </row>
    <row r="37" spans="1:36" x14ac:dyDescent="0.35">
      <c r="A37" s="478" t="s">
        <v>41</v>
      </c>
      <c r="B37" s="479"/>
      <c r="C37" s="479"/>
      <c r="D37" s="479"/>
      <c r="E37" s="479"/>
      <c r="F37" s="479"/>
      <c r="G37" s="65">
        <f>'Year 1'!J78+'Year 2'!J78+'Year 3'!J78+'Year 4'!J78+'Year 5'!J78</f>
        <v>0</v>
      </c>
      <c r="H37" s="449"/>
      <c r="I37" s="449"/>
      <c r="J37" s="454"/>
      <c r="K37" s="454"/>
      <c r="L37" s="454"/>
      <c r="M37" s="454"/>
      <c r="N37" s="457"/>
      <c r="O37" s="457"/>
      <c r="P37" s="457"/>
      <c r="Q37" s="457"/>
      <c r="R37" s="457"/>
      <c r="S37" s="457"/>
      <c r="T37" s="457"/>
      <c r="U37" s="457"/>
      <c r="V37" s="457"/>
      <c r="W37" s="457"/>
      <c r="X37" s="457"/>
      <c r="Y37" s="457"/>
      <c r="Z37" s="457"/>
      <c r="AA37" s="457"/>
      <c r="AB37" s="457"/>
      <c r="AC37" s="457"/>
      <c r="AD37" s="457"/>
      <c r="AE37" s="457"/>
      <c r="AF37" s="457"/>
      <c r="AG37" s="457"/>
      <c r="AH37" s="457"/>
      <c r="AI37" s="53" t="s">
        <v>41</v>
      </c>
      <c r="AJ37" s="118">
        <f>'Year 1'!Y78+'Year 2'!Y78+'Year 3'!AP78+'Year 4'!AP78+'Year 5'!AP78</f>
        <v>0</v>
      </c>
    </row>
    <row r="38" spans="1:36" x14ac:dyDescent="0.35">
      <c r="A38" s="478" t="s">
        <v>39</v>
      </c>
      <c r="B38" s="479"/>
      <c r="C38" s="479"/>
      <c r="D38" s="479"/>
      <c r="E38" s="479"/>
      <c r="F38" s="479"/>
      <c r="G38" s="65">
        <f>'Year 1'!K78+'Year 2'!K78+'Year 3'!K78+'Year 4'!K78+'Year 5'!K78</f>
        <v>0</v>
      </c>
      <c r="H38" s="449"/>
      <c r="I38" s="449"/>
      <c r="J38" s="454"/>
      <c r="K38" s="454"/>
      <c r="L38" s="454"/>
      <c r="M38" s="454"/>
      <c r="N38" s="457"/>
      <c r="O38" s="457"/>
      <c r="P38" s="457"/>
      <c r="Q38" s="457"/>
      <c r="R38" s="457"/>
      <c r="S38" s="457"/>
      <c r="T38" s="457"/>
      <c r="U38" s="457"/>
      <c r="V38" s="457"/>
      <c r="W38" s="457"/>
      <c r="X38" s="457"/>
      <c r="Y38" s="457"/>
      <c r="Z38" s="457"/>
      <c r="AA38" s="457"/>
      <c r="AB38" s="457"/>
      <c r="AC38" s="457"/>
      <c r="AD38" s="457"/>
      <c r="AE38" s="457"/>
      <c r="AF38" s="457"/>
      <c r="AG38" s="457"/>
      <c r="AH38" s="457"/>
      <c r="AI38" s="53" t="s">
        <v>39</v>
      </c>
      <c r="AJ38" s="118">
        <f>'Year 1'!Z78+'Year 2'!Z78+'Year 3'!AQ78+'Year 4'!AQ78+'Year 5'!AQ78</f>
        <v>0</v>
      </c>
    </row>
    <row r="39" spans="1:36" x14ac:dyDescent="0.35">
      <c r="A39" s="478" t="s">
        <v>40</v>
      </c>
      <c r="B39" s="479"/>
      <c r="C39" s="479"/>
      <c r="D39" s="479"/>
      <c r="E39" s="479"/>
      <c r="F39" s="479"/>
      <c r="G39" s="65">
        <f>'Year 1'!L78+'Year 2'!L78+'Year 3'!L78+'Year 4'!L78+'Year 5'!L78</f>
        <v>0</v>
      </c>
      <c r="H39" s="449"/>
      <c r="I39" s="449"/>
      <c r="J39" s="454"/>
      <c r="K39" s="454"/>
      <c r="L39" s="454"/>
      <c r="M39" s="454"/>
      <c r="N39" s="457"/>
      <c r="O39" s="457"/>
      <c r="P39" s="457"/>
      <c r="Q39" s="457"/>
      <c r="R39" s="457"/>
      <c r="S39" s="457"/>
      <c r="T39" s="457"/>
      <c r="U39" s="457"/>
      <c r="V39" s="457"/>
      <c r="W39" s="457"/>
      <c r="X39" s="457"/>
      <c r="Y39" s="457"/>
      <c r="Z39" s="457"/>
      <c r="AA39" s="457"/>
      <c r="AB39" s="457"/>
      <c r="AC39" s="457"/>
      <c r="AD39" s="457"/>
      <c r="AE39" s="457"/>
      <c r="AF39" s="457"/>
      <c r="AG39" s="457"/>
      <c r="AH39" s="457"/>
      <c r="AI39" s="53" t="s">
        <v>40</v>
      </c>
      <c r="AJ39" s="118">
        <f>'Year 1'!AA78+'Year 2'!AA78+'Year 3'!AR78+'Year 4'!AR78+'Year 5'!AR78</f>
        <v>0</v>
      </c>
    </row>
    <row r="40" spans="1:36" x14ac:dyDescent="0.35">
      <c r="A40" s="478" t="s">
        <v>190</v>
      </c>
      <c r="B40" s="479"/>
      <c r="C40" s="479"/>
      <c r="D40" s="479"/>
      <c r="E40" s="479"/>
      <c r="F40" s="479"/>
      <c r="G40" s="65">
        <f>G38+G39</f>
        <v>0</v>
      </c>
      <c r="H40" s="449"/>
      <c r="I40" s="449"/>
      <c r="J40" s="454"/>
      <c r="K40" s="454"/>
      <c r="L40" s="454"/>
      <c r="M40" s="454"/>
      <c r="N40" s="457"/>
      <c r="O40" s="457"/>
      <c r="P40" s="457"/>
      <c r="Q40" s="457"/>
      <c r="R40" s="457"/>
      <c r="S40" s="457"/>
      <c r="T40" s="457"/>
      <c r="U40" s="457"/>
      <c r="V40" s="457"/>
      <c r="W40" s="457"/>
      <c r="X40" s="457"/>
      <c r="Y40" s="457"/>
      <c r="Z40" s="457"/>
      <c r="AA40" s="457"/>
      <c r="AB40" s="457"/>
      <c r="AC40" s="457"/>
      <c r="AD40" s="457"/>
      <c r="AE40" s="457"/>
      <c r="AF40" s="457"/>
      <c r="AG40" s="457"/>
      <c r="AH40" s="457"/>
      <c r="AI40" s="53" t="s">
        <v>38</v>
      </c>
      <c r="AJ40" s="118">
        <f>SUM(AJ38:AJ39)</f>
        <v>0</v>
      </c>
    </row>
    <row r="41" spans="1:36" x14ac:dyDescent="0.35">
      <c r="A41" s="478" t="s">
        <v>42</v>
      </c>
      <c r="B41" s="479"/>
      <c r="C41" s="479"/>
      <c r="D41" s="479"/>
      <c r="E41" s="479"/>
      <c r="F41" s="479"/>
      <c r="G41" s="159" t="e">
        <f>G39/G38</f>
        <v>#DIV/0!</v>
      </c>
      <c r="H41" s="449"/>
      <c r="I41" s="449"/>
      <c r="J41" s="454"/>
      <c r="K41" s="454"/>
      <c r="L41" s="454"/>
      <c r="M41" s="454"/>
      <c r="N41" s="457"/>
      <c r="O41" s="457"/>
      <c r="P41" s="457"/>
      <c r="Q41" s="457"/>
      <c r="R41" s="457"/>
      <c r="S41" s="457"/>
      <c r="T41" s="457"/>
      <c r="U41" s="457"/>
      <c r="V41" s="457"/>
      <c r="W41" s="457"/>
      <c r="X41" s="457"/>
      <c r="Y41" s="457"/>
      <c r="Z41" s="457"/>
      <c r="AA41" s="457"/>
      <c r="AB41" s="457"/>
      <c r="AC41" s="457"/>
      <c r="AD41" s="457"/>
      <c r="AE41" s="457"/>
      <c r="AF41" s="457"/>
      <c r="AG41" s="457"/>
      <c r="AH41" s="457"/>
      <c r="AI41" s="53" t="s">
        <v>42</v>
      </c>
      <c r="AJ41" s="119" t="e">
        <f>AJ39/AJ38</f>
        <v>#DIV/0!</v>
      </c>
    </row>
    <row r="42" spans="1:36" x14ac:dyDescent="0.35">
      <c r="A42" s="478" t="s">
        <v>144</v>
      </c>
      <c r="B42" s="479"/>
      <c r="C42" s="479"/>
      <c r="D42" s="479"/>
      <c r="E42" s="479"/>
      <c r="F42" s="479"/>
      <c r="G42" s="65" t="e">
        <f>G46 &amp; G47 &amp; G48</f>
        <v>#DIV/0!</v>
      </c>
      <c r="H42" s="449"/>
      <c r="I42" s="449"/>
      <c r="J42" s="454"/>
      <c r="K42" s="454"/>
      <c r="L42" s="454"/>
      <c r="M42" s="454"/>
      <c r="N42" s="457"/>
      <c r="O42" s="457"/>
      <c r="P42" s="457"/>
      <c r="Q42" s="457"/>
      <c r="R42" s="457"/>
      <c r="S42" s="457"/>
      <c r="T42" s="457"/>
      <c r="U42" s="457"/>
      <c r="V42" s="457"/>
      <c r="W42" s="457"/>
      <c r="X42" s="457"/>
      <c r="Y42" s="457"/>
      <c r="Z42" s="457"/>
      <c r="AA42" s="457"/>
      <c r="AB42" s="457"/>
      <c r="AC42" s="457"/>
      <c r="AD42" s="457"/>
      <c r="AE42" s="457"/>
      <c r="AF42" s="457"/>
      <c r="AG42" s="457"/>
      <c r="AH42" s="457"/>
      <c r="AI42" s="53" t="s">
        <v>144</v>
      </c>
      <c r="AJ42" s="118" t="e">
        <f>AJ46&amp;AJ47&amp;AJ48</f>
        <v>#DIV/0!</v>
      </c>
    </row>
    <row r="43" spans="1:36" ht="16" thickBot="1" x14ac:dyDescent="0.4">
      <c r="A43" s="476" t="s">
        <v>60</v>
      </c>
      <c r="B43" s="477"/>
      <c r="C43" s="477"/>
      <c r="D43" s="477"/>
      <c r="E43" s="477"/>
      <c r="F43" s="477"/>
      <c r="G43" s="66">
        <f>G40+G37</f>
        <v>0</v>
      </c>
      <c r="H43" s="449"/>
      <c r="I43" s="449"/>
      <c r="J43" s="454"/>
      <c r="K43" s="454"/>
      <c r="L43" s="454"/>
      <c r="M43" s="454"/>
      <c r="N43" s="457"/>
      <c r="O43" s="457"/>
      <c r="P43" s="457"/>
      <c r="Q43" s="457"/>
      <c r="R43" s="457"/>
      <c r="S43" s="457"/>
      <c r="T43" s="457"/>
      <c r="U43" s="457"/>
      <c r="V43" s="457"/>
      <c r="W43" s="457"/>
      <c r="X43" s="457"/>
      <c r="Y43" s="457"/>
      <c r="Z43" s="457"/>
      <c r="AA43" s="457"/>
      <c r="AB43" s="457"/>
      <c r="AC43" s="457"/>
      <c r="AD43" s="457"/>
      <c r="AE43" s="457"/>
      <c r="AF43" s="457"/>
      <c r="AG43" s="457"/>
      <c r="AH43" s="457"/>
      <c r="AI43" s="54" t="s">
        <v>60</v>
      </c>
      <c r="AJ43" s="120">
        <f>SUM(AJ37, AJ40)</f>
        <v>0</v>
      </c>
    </row>
    <row r="44" spans="1:36" x14ac:dyDescent="0.35">
      <c r="A44" s="6"/>
      <c r="B44" s="6"/>
      <c r="C44" s="6"/>
      <c r="D44" s="6"/>
      <c r="E44" s="6"/>
      <c r="F44" s="6"/>
      <c r="G44" s="6"/>
      <c r="H44" s="458"/>
      <c r="I44" s="458"/>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row>
    <row r="45" spans="1:36" x14ac:dyDescent="0.35">
      <c r="A45" s="6"/>
      <c r="B45" s="6"/>
      <c r="C45" s="6"/>
      <c r="D45" s="6"/>
      <c r="E45" s="6"/>
      <c r="F45" s="6"/>
      <c r="G45" s="6"/>
      <c r="H45" s="32"/>
      <c r="I45" s="32"/>
      <c r="J45" s="6"/>
      <c r="K45" s="6"/>
      <c r="L45" s="6"/>
      <c r="M45" s="6"/>
      <c r="N45" s="6"/>
      <c r="O45" s="6"/>
      <c r="P45" s="6"/>
      <c r="Q45" s="6"/>
      <c r="R45" s="6"/>
      <c r="S45" s="6"/>
      <c r="T45" s="6"/>
      <c r="U45" s="6"/>
      <c r="V45" s="6"/>
      <c r="W45" s="6"/>
      <c r="X45" s="6"/>
      <c r="Y45" s="6"/>
      <c r="Z45" s="6"/>
      <c r="AA45" s="6"/>
      <c r="AB45" s="6"/>
      <c r="AC45" s="6"/>
      <c r="AD45" s="6"/>
      <c r="AE45" s="6"/>
      <c r="AF45" s="6"/>
      <c r="AG45" s="6"/>
      <c r="AH45" s="6"/>
    </row>
    <row r="46" spans="1:36" hidden="1" x14ac:dyDescent="0.35">
      <c r="G46" s="2" t="e">
        <f>G37/G37</f>
        <v>#DIV/0!</v>
      </c>
      <c r="AJ46" s="2" t="e">
        <f>AJ37/AJ37</f>
        <v>#DIV/0!</v>
      </c>
    </row>
    <row r="47" spans="1:36" hidden="1" x14ac:dyDescent="0.35">
      <c r="G47" s="2" t="s">
        <v>145</v>
      </c>
      <c r="AJ47" s="2" t="s">
        <v>145</v>
      </c>
    </row>
    <row r="48" spans="1:36" hidden="1" x14ac:dyDescent="0.35">
      <c r="G48" s="3" t="e">
        <f>G40/G37</f>
        <v>#DIV/0!</v>
      </c>
      <c r="H48" s="3"/>
      <c r="I48" s="3"/>
      <c r="AJ48" s="3" t="e">
        <f>AJ40/AJ37</f>
        <v>#DIV/0!</v>
      </c>
    </row>
  </sheetData>
  <sheetProtection algorithmName="SHA-512" hashValue="InjeLJFadzN4uaPItZRv+rt0xh2JmVeEaYLcOaLlVxwsDXWJUeAsY9MONf2bBS3TDM7tRaWaNEiOjQkaxpC7JQ==" saltValue="ifhxhml7WldTfmBJOFp9PQ==" spinCount="100000" sheet="1" objects="1" scenarios="1" formatCells="0" formatColumns="0" formatRows="0"/>
  <mergeCells count="57">
    <mergeCell ref="H31:I31"/>
    <mergeCell ref="P31:Q31"/>
    <mergeCell ref="T31:U31"/>
    <mergeCell ref="L32:M32"/>
    <mergeCell ref="P32:Q32"/>
    <mergeCell ref="T32:U32"/>
    <mergeCell ref="L31:M31"/>
    <mergeCell ref="R31:S31"/>
    <mergeCell ref="R32:S32"/>
    <mergeCell ref="E5:R5"/>
    <mergeCell ref="E6:R6"/>
    <mergeCell ref="E7:R7"/>
    <mergeCell ref="F11:G11"/>
    <mergeCell ref="J11:K11"/>
    <mergeCell ref="N11:O11"/>
    <mergeCell ref="R11:S11"/>
    <mergeCell ref="L11:M11"/>
    <mergeCell ref="P11:Q11"/>
    <mergeCell ref="H11:I11"/>
    <mergeCell ref="V32:W32"/>
    <mergeCell ref="AJ11:AJ12"/>
    <mergeCell ref="X31:Y31"/>
    <mergeCell ref="X32:Y32"/>
    <mergeCell ref="AI11:AI12"/>
    <mergeCell ref="V11:W11"/>
    <mergeCell ref="AH11:AH12"/>
    <mergeCell ref="Z32:AA32"/>
    <mergeCell ref="AD11:AE11"/>
    <mergeCell ref="AF11:AG11"/>
    <mergeCell ref="AD31:AE31"/>
    <mergeCell ref="AF31:AG31"/>
    <mergeCell ref="AD32:AE32"/>
    <mergeCell ref="AF32:AG32"/>
    <mergeCell ref="AB32:AC32"/>
    <mergeCell ref="T11:U11"/>
    <mergeCell ref="X11:Y11"/>
    <mergeCell ref="Z11:AA11"/>
    <mergeCell ref="AB11:AC11"/>
    <mergeCell ref="Z31:AA31"/>
    <mergeCell ref="AB31:AC31"/>
    <mergeCell ref="V31:W31"/>
    <mergeCell ref="A43:F43"/>
    <mergeCell ref="A42:F42"/>
    <mergeCell ref="F31:G31"/>
    <mergeCell ref="J31:K31"/>
    <mergeCell ref="N31:O31"/>
    <mergeCell ref="F32:G32"/>
    <mergeCell ref="J32:K32"/>
    <mergeCell ref="N32:O32"/>
    <mergeCell ref="A41:F41"/>
    <mergeCell ref="A37:F37"/>
    <mergeCell ref="A38:F38"/>
    <mergeCell ref="A39:F39"/>
    <mergeCell ref="A40:F40"/>
    <mergeCell ref="A36:F36"/>
    <mergeCell ref="A35:F35"/>
    <mergeCell ref="H32:I32"/>
  </mergeCells>
  <conditionalFormatting sqref="F32:G32">
    <cfRule type="expression" dxfId="56" priority="26">
      <formula>($G$28-$F$27)&lt;0</formula>
    </cfRule>
  </conditionalFormatting>
  <conditionalFormatting sqref="J32:K32">
    <cfRule type="expression" dxfId="55" priority="25">
      <formula>($G$28-$F$27+$K$28-$J$27)&lt;0</formula>
    </cfRule>
  </conditionalFormatting>
  <conditionalFormatting sqref="N32:O32">
    <cfRule type="expression" dxfId="54" priority="23">
      <formula>($G$28-$F$27+$K$28-$J$27+$O$28-$N$27)&lt;0</formula>
    </cfRule>
  </conditionalFormatting>
  <conditionalFormatting sqref="R32:S32">
    <cfRule type="expression" dxfId="53" priority="22">
      <formula>($G$28-$F$27+$K$28-$J$27+$O$28-$N$27+$S$28-$R$27)&lt;0</formula>
    </cfRule>
  </conditionalFormatting>
  <conditionalFormatting sqref="G40">
    <cfRule type="cellIs" dxfId="52" priority="27" operator="lessThan">
      <formula>$G$37</formula>
    </cfRule>
  </conditionalFormatting>
  <conditionalFormatting sqref="G35">
    <cfRule type="cellIs" dxfId="51" priority="13" operator="greaterThan">
      <formula>0.1</formula>
    </cfRule>
  </conditionalFormatting>
  <conditionalFormatting sqref="AI27">
    <cfRule type="cellIs" dxfId="50" priority="12" operator="notEqual">
      <formula>$AH$27</formula>
    </cfRule>
  </conditionalFormatting>
  <conditionalFormatting sqref="AI28">
    <cfRule type="cellIs" dxfId="49" priority="11" operator="notEqual">
      <formula>$AH$28</formula>
    </cfRule>
  </conditionalFormatting>
  <conditionalFormatting sqref="AI32">
    <cfRule type="cellIs" dxfId="48" priority="10" operator="notEqual">
      <formula>$AH$32</formula>
    </cfRule>
  </conditionalFormatting>
  <conditionalFormatting sqref="H32:I32">
    <cfRule type="expression" dxfId="47" priority="9">
      <formula>"($I$28-$H$27)&lt;0"</formula>
    </cfRule>
  </conditionalFormatting>
  <conditionalFormatting sqref="L32:M32">
    <cfRule type="expression" dxfId="46" priority="8">
      <formula>"($I$28-$H$27+$M$28-$L$27)&lt;0"</formula>
    </cfRule>
  </conditionalFormatting>
  <conditionalFormatting sqref="P32:Q32">
    <cfRule type="expression" dxfId="45" priority="7">
      <formula>"($I$28-$H$27+$M$28-$L$27+$Q$28-$P$27)&lt;0"</formula>
    </cfRule>
  </conditionalFormatting>
  <conditionalFormatting sqref="T32:U32">
    <cfRule type="expression" dxfId="44" priority="6">
      <formula>"($I$28-$H$27+$M$28-$L$27+$Q$28-$P$27+$U$28-$T$27)&lt;0"</formula>
    </cfRule>
  </conditionalFormatting>
  <conditionalFormatting sqref="X32:Y32">
    <cfRule type="expression" dxfId="43" priority="5">
      <formula>"($I$28-$H$27+$M$28-$L$27+$Q$28-$P$27+$U$28-$T$27+$Y$28-$X$27)&lt;0"</formula>
    </cfRule>
    <cfRule type="expression" dxfId="42" priority="21">
      <formula>($G$28-$F$27+$K$28-$J$27+$O$28-$N$27+$S$28-$R$27+$W$28-$V$27)&lt;0</formula>
    </cfRule>
  </conditionalFormatting>
  <conditionalFormatting sqref="AB32:AC32">
    <cfRule type="expression" dxfId="41" priority="3">
      <formula>"($I$28-$H$27+$M$28-$L$27+$Q$28-$P$27+$U$28-$T$27+$Y$28-$X$27)&lt;0"</formula>
    </cfRule>
    <cfRule type="expression" dxfId="40" priority="4">
      <formula>($G$28-$F$27+$K$28-$J$27+$O$28-$N$27+$S$28-$R$27+$W$28-$V$27)&lt;0</formula>
    </cfRule>
  </conditionalFormatting>
  <conditionalFormatting sqref="AF32:AG32">
    <cfRule type="expression" dxfId="39" priority="1">
      <formula>"($I$28-$H$27+$M$28-$L$27+$Q$28-$P$27+$U$28-$T$27+$Y$28-$X$27)&lt;0"</formula>
    </cfRule>
    <cfRule type="expression" dxfId="38" priority="2">
      <formula>($G$28-$F$27+$K$28-$J$27+$O$28-$N$27+$S$28-$R$27+$W$28-$V$27)&lt;0</formula>
    </cfRule>
  </conditionalFormatting>
  <dataValidations count="1">
    <dataValidation allowBlank="1" showInputMessage="1" showErrorMessage="1" prompt="Insert 'NO' if IDC is more than 10%." sqref="G43" xr:uid="{00000000-0002-0000-0200-000000000000}"/>
  </dataValidations>
  <printOptions horizontalCentered="1"/>
  <pageMargins left="0.25" right="0.25" top="0.75" bottom="0.75" header="0.3" footer="0.3"/>
  <pageSetup scale="13" fitToHeight="0"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pageSetUpPr fitToPage="1"/>
  </sheetPr>
  <dimension ref="A1:U43"/>
  <sheetViews>
    <sheetView zoomScale="60" zoomScaleNormal="60" zoomScaleSheetLayoutView="50" workbookViewId="0">
      <selection activeCell="A8" sqref="A8"/>
    </sheetView>
  </sheetViews>
  <sheetFormatPr defaultColWidth="8.54296875" defaultRowHeight="15.5" x14ac:dyDescent="0.35"/>
  <cols>
    <col min="1" max="1" width="32.54296875" style="1" customWidth="1"/>
    <col min="2" max="2" width="20.453125" style="1" bestFit="1" customWidth="1"/>
    <col min="3" max="3" width="20.453125" style="1" customWidth="1"/>
    <col min="4" max="4" width="25.54296875" style="1" customWidth="1"/>
    <col min="5" max="5" width="20.54296875" style="1" bestFit="1" customWidth="1"/>
    <col min="6" max="6" width="19" style="1" customWidth="1"/>
    <col min="7" max="7" width="22.81640625" style="1" bestFit="1" customWidth="1"/>
    <col min="8" max="8" width="22.1796875" style="1" bestFit="1" customWidth="1"/>
    <col min="9" max="14" width="19" style="1" customWidth="1"/>
    <col min="15" max="18" width="19" style="1" hidden="1" customWidth="1"/>
    <col min="19" max="19" width="22.1796875" style="1" bestFit="1" customWidth="1"/>
    <col min="20" max="20" width="24.81640625" style="1" bestFit="1" customWidth="1"/>
    <col min="21" max="21" width="19.54296875" style="1" bestFit="1" customWidth="1"/>
    <col min="22" max="22" width="11.54296875" style="1" customWidth="1"/>
    <col min="23" max="24" width="8.54296875" style="1"/>
    <col min="25" max="25" width="10.54296875" style="1" bestFit="1" customWidth="1"/>
    <col min="26" max="26" width="8.54296875" style="1"/>
    <col min="27" max="27" width="10.54296875" style="1" customWidth="1"/>
    <col min="28" max="29" width="8.54296875" style="1"/>
    <col min="30" max="30" width="10.453125" style="1" customWidth="1"/>
    <col min="31" max="31" width="8.54296875" style="1"/>
    <col min="32" max="32" width="10.453125" style="1" customWidth="1"/>
    <col min="33" max="34" width="8.54296875" style="1"/>
    <col min="35" max="35" width="10.54296875" style="1" customWidth="1"/>
    <col min="36" max="16384" width="8.54296875" style="1"/>
  </cols>
  <sheetData>
    <row r="1" spans="1:21" x14ac:dyDescent="0.35">
      <c r="A1" s="662" t="s">
        <v>175</v>
      </c>
      <c r="B1" s="662"/>
      <c r="C1" s="662"/>
      <c r="D1" s="662"/>
      <c r="E1" s="662"/>
      <c r="F1" s="662"/>
      <c r="G1" s="662"/>
      <c r="H1" s="662"/>
      <c r="I1" s="662"/>
      <c r="J1" s="662"/>
      <c r="K1" s="662"/>
    </row>
    <row r="2" spans="1:21" x14ac:dyDescent="0.35">
      <c r="A2" s="662"/>
      <c r="B2" s="662"/>
      <c r="C2" s="662"/>
      <c r="D2" s="662"/>
      <c r="E2" s="662"/>
      <c r="F2" s="662"/>
      <c r="G2" s="662"/>
      <c r="H2" s="662"/>
      <c r="I2" s="662"/>
      <c r="J2" s="662"/>
      <c r="K2" s="662"/>
    </row>
    <row r="3" spans="1:21" x14ac:dyDescent="0.35">
      <c r="A3" s="662"/>
      <c r="B3" s="662"/>
      <c r="C3" s="662"/>
      <c r="D3" s="662"/>
      <c r="E3" s="662"/>
      <c r="F3" s="662"/>
      <c r="G3" s="662"/>
      <c r="H3" s="662"/>
      <c r="I3" s="662"/>
      <c r="J3" s="662"/>
      <c r="K3" s="662"/>
    </row>
    <row r="4" spans="1:21" x14ac:dyDescent="0.35">
      <c r="A4" s="662"/>
      <c r="B4" s="662"/>
      <c r="C4" s="662"/>
      <c r="D4" s="662"/>
      <c r="E4" s="662"/>
      <c r="F4" s="662"/>
      <c r="G4" s="662"/>
      <c r="H4" s="662"/>
      <c r="I4" s="662"/>
      <c r="J4" s="662"/>
      <c r="K4" s="662"/>
    </row>
    <row r="6" spans="1:21" ht="16" thickBot="1" x14ac:dyDescent="0.4">
      <c r="A6" s="663" t="s">
        <v>79</v>
      </c>
      <c r="B6" s="663"/>
      <c r="C6" s="663"/>
      <c r="D6" s="663"/>
      <c r="E6" s="663"/>
      <c r="F6" s="663"/>
      <c r="G6" s="663"/>
      <c r="H6" s="663"/>
      <c r="I6" s="663"/>
      <c r="J6" s="663"/>
      <c r="K6" s="663"/>
      <c r="L6" s="663"/>
      <c r="M6" s="663"/>
      <c r="N6" s="663"/>
      <c r="O6" s="663"/>
      <c r="P6" s="663"/>
      <c r="Q6" s="663"/>
      <c r="R6" s="663"/>
      <c r="S6" s="663"/>
      <c r="T6" s="5"/>
    </row>
    <row r="7" spans="1:21" s="58" customFormat="1" x14ac:dyDescent="0.35">
      <c r="A7" s="368" t="s">
        <v>52</v>
      </c>
      <c r="B7" s="369" t="s">
        <v>57</v>
      </c>
      <c r="C7" s="369" t="s">
        <v>83</v>
      </c>
      <c r="D7" s="369" t="s">
        <v>53</v>
      </c>
      <c r="E7" s="369" t="s">
        <v>112</v>
      </c>
      <c r="F7" s="369" t="s">
        <v>113</v>
      </c>
      <c r="G7" s="369" t="s">
        <v>132</v>
      </c>
      <c r="H7" s="369" t="s">
        <v>133</v>
      </c>
      <c r="I7" s="369" t="s">
        <v>134</v>
      </c>
      <c r="J7" s="369" t="s">
        <v>135</v>
      </c>
      <c r="K7" s="369" t="s">
        <v>136</v>
      </c>
      <c r="L7" s="369" t="s">
        <v>137</v>
      </c>
      <c r="M7" s="369" t="s">
        <v>138</v>
      </c>
      <c r="N7" s="369" t="s">
        <v>139</v>
      </c>
      <c r="O7" s="369" t="s">
        <v>223</v>
      </c>
      <c r="P7" s="369" t="s">
        <v>224</v>
      </c>
      <c r="Q7" s="369" t="s">
        <v>225</v>
      </c>
      <c r="R7" s="369" t="s">
        <v>226</v>
      </c>
      <c r="S7" s="369" t="s">
        <v>18</v>
      </c>
      <c r="T7" s="369" t="s">
        <v>129</v>
      </c>
      <c r="U7" s="370" t="s">
        <v>149</v>
      </c>
    </row>
    <row r="8" spans="1:21" x14ac:dyDescent="0.35">
      <c r="A8" s="371"/>
      <c r="B8" s="362"/>
      <c r="C8" s="362"/>
      <c r="D8" s="362"/>
      <c r="E8" s="363"/>
      <c r="F8" s="362"/>
      <c r="G8" s="363"/>
      <c r="H8" s="363"/>
      <c r="I8" s="362"/>
      <c r="J8" s="362"/>
      <c r="K8" s="362"/>
      <c r="L8" s="362"/>
      <c r="M8" s="362"/>
      <c r="N8" s="362"/>
      <c r="O8" s="362"/>
      <c r="P8" s="362"/>
      <c r="Q8" s="362"/>
      <c r="R8" s="362"/>
      <c r="S8" s="364">
        <f>SUM(E8:R8)</f>
        <v>0</v>
      </c>
      <c r="T8" s="362"/>
      <c r="U8" s="372"/>
    </row>
    <row r="9" spans="1:21" x14ac:dyDescent="0.35">
      <c r="A9" s="371"/>
      <c r="B9" s="362"/>
      <c r="C9" s="362"/>
      <c r="D9" s="362"/>
      <c r="E9" s="362"/>
      <c r="F9" s="362"/>
      <c r="G9" s="363"/>
      <c r="H9" s="363"/>
      <c r="I9" s="362"/>
      <c r="J9" s="362"/>
      <c r="K9" s="362"/>
      <c r="L9" s="362"/>
      <c r="M9" s="362"/>
      <c r="N9" s="362"/>
      <c r="O9" s="362"/>
      <c r="P9" s="362"/>
      <c r="Q9" s="362"/>
      <c r="R9" s="362"/>
      <c r="S9" s="364">
        <f t="shared" ref="S9:S22" si="0">SUM(E9:R9)</f>
        <v>0</v>
      </c>
      <c r="T9" s="362"/>
      <c r="U9" s="372"/>
    </row>
    <row r="10" spans="1:21" x14ac:dyDescent="0.35">
      <c r="A10" s="371"/>
      <c r="B10" s="362"/>
      <c r="C10" s="362"/>
      <c r="D10" s="362"/>
      <c r="E10" s="362"/>
      <c r="F10" s="362"/>
      <c r="G10" s="363"/>
      <c r="H10" s="363"/>
      <c r="I10" s="362"/>
      <c r="J10" s="362"/>
      <c r="K10" s="362"/>
      <c r="L10" s="362"/>
      <c r="M10" s="362"/>
      <c r="N10" s="362"/>
      <c r="O10" s="362"/>
      <c r="P10" s="362"/>
      <c r="Q10" s="362"/>
      <c r="R10" s="362"/>
      <c r="S10" s="364">
        <f t="shared" si="0"/>
        <v>0</v>
      </c>
      <c r="T10" s="362"/>
      <c r="U10" s="372"/>
    </row>
    <row r="11" spans="1:21" x14ac:dyDescent="0.35">
      <c r="A11" s="371"/>
      <c r="B11" s="362"/>
      <c r="C11" s="362"/>
      <c r="D11" s="362"/>
      <c r="E11" s="362"/>
      <c r="F11" s="362"/>
      <c r="G11" s="363"/>
      <c r="H11" s="363"/>
      <c r="I11" s="362"/>
      <c r="J11" s="362"/>
      <c r="K11" s="362"/>
      <c r="L11" s="362"/>
      <c r="M11" s="362"/>
      <c r="N11" s="362"/>
      <c r="O11" s="362"/>
      <c r="P11" s="362"/>
      <c r="Q11" s="362"/>
      <c r="R11" s="362"/>
      <c r="S11" s="364">
        <f t="shared" si="0"/>
        <v>0</v>
      </c>
      <c r="T11" s="362"/>
      <c r="U11" s="372"/>
    </row>
    <row r="12" spans="1:21" x14ac:dyDescent="0.35">
      <c r="A12" s="371"/>
      <c r="B12" s="362"/>
      <c r="C12" s="362"/>
      <c r="D12" s="362"/>
      <c r="E12" s="362"/>
      <c r="F12" s="362"/>
      <c r="G12" s="363"/>
      <c r="H12" s="363"/>
      <c r="I12" s="362"/>
      <c r="J12" s="362"/>
      <c r="K12" s="362"/>
      <c r="L12" s="362"/>
      <c r="M12" s="362"/>
      <c r="N12" s="362"/>
      <c r="O12" s="362"/>
      <c r="P12" s="362"/>
      <c r="Q12" s="362"/>
      <c r="R12" s="362"/>
      <c r="S12" s="364">
        <f t="shared" si="0"/>
        <v>0</v>
      </c>
      <c r="T12" s="362"/>
      <c r="U12" s="372"/>
    </row>
    <row r="13" spans="1:21" x14ac:dyDescent="0.35">
      <c r="A13" s="371"/>
      <c r="B13" s="362"/>
      <c r="C13" s="362"/>
      <c r="D13" s="362"/>
      <c r="E13" s="362"/>
      <c r="F13" s="362"/>
      <c r="G13" s="363"/>
      <c r="H13" s="363"/>
      <c r="I13" s="362"/>
      <c r="J13" s="362"/>
      <c r="K13" s="362"/>
      <c r="L13" s="362"/>
      <c r="M13" s="362"/>
      <c r="N13" s="362"/>
      <c r="O13" s="362"/>
      <c r="P13" s="362"/>
      <c r="Q13" s="362"/>
      <c r="R13" s="362"/>
      <c r="S13" s="364">
        <f t="shared" si="0"/>
        <v>0</v>
      </c>
      <c r="T13" s="362"/>
      <c r="U13" s="372"/>
    </row>
    <row r="14" spans="1:21" x14ac:dyDescent="0.35">
      <c r="A14" s="371"/>
      <c r="B14" s="362"/>
      <c r="C14" s="362"/>
      <c r="D14" s="362"/>
      <c r="E14" s="362"/>
      <c r="F14" s="362"/>
      <c r="G14" s="363"/>
      <c r="H14" s="363"/>
      <c r="I14" s="362"/>
      <c r="J14" s="362"/>
      <c r="K14" s="362"/>
      <c r="L14" s="362"/>
      <c r="M14" s="362"/>
      <c r="N14" s="362"/>
      <c r="O14" s="362"/>
      <c r="P14" s="362"/>
      <c r="Q14" s="362"/>
      <c r="R14" s="362"/>
      <c r="S14" s="364">
        <f t="shared" si="0"/>
        <v>0</v>
      </c>
      <c r="T14" s="362"/>
      <c r="U14" s="372"/>
    </row>
    <row r="15" spans="1:21" x14ac:dyDescent="0.35">
      <c r="A15" s="371"/>
      <c r="B15" s="362"/>
      <c r="C15" s="362"/>
      <c r="D15" s="362"/>
      <c r="E15" s="362"/>
      <c r="F15" s="362"/>
      <c r="G15" s="363"/>
      <c r="H15" s="363"/>
      <c r="I15" s="362"/>
      <c r="J15" s="362"/>
      <c r="K15" s="362"/>
      <c r="L15" s="362"/>
      <c r="M15" s="362"/>
      <c r="N15" s="362"/>
      <c r="O15" s="362"/>
      <c r="P15" s="362"/>
      <c r="Q15" s="362"/>
      <c r="R15" s="362"/>
      <c r="S15" s="364">
        <f t="shared" si="0"/>
        <v>0</v>
      </c>
      <c r="T15" s="362"/>
      <c r="U15" s="372"/>
    </row>
    <row r="16" spans="1:21" x14ac:dyDescent="0.35">
      <c r="A16" s="371"/>
      <c r="B16" s="362"/>
      <c r="C16" s="362"/>
      <c r="D16" s="362"/>
      <c r="E16" s="362"/>
      <c r="F16" s="362"/>
      <c r="G16" s="363"/>
      <c r="H16" s="363"/>
      <c r="I16" s="362"/>
      <c r="J16" s="362"/>
      <c r="K16" s="362"/>
      <c r="L16" s="362"/>
      <c r="M16" s="362"/>
      <c r="N16" s="362"/>
      <c r="O16" s="362"/>
      <c r="P16" s="362"/>
      <c r="Q16" s="362"/>
      <c r="R16" s="362"/>
      <c r="S16" s="364">
        <f t="shared" si="0"/>
        <v>0</v>
      </c>
      <c r="T16" s="362"/>
      <c r="U16" s="372"/>
    </row>
    <row r="17" spans="1:21" x14ac:dyDescent="0.35">
      <c r="A17" s="371"/>
      <c r="B17" s="362"/>
      <c r="C17" s="362"/>
      <c r="D17" s="362"/>
      <c r="E17" s="362"/>
      <c r="F17" s="362"/>
      <c r="G17" s="363"/>
      <c r="H17" s="363"/>
      <c r="I17" s="362"/>
      <c r="J17" s="362"/>
      <c r="K17" s="362"/>
      <c r="L17" s="362"/>
      <c r="M17" s="362"/>
      <c r="N17" s="362"/>
      <c r="O17" s="362"/>
      <c r="P17" s="362"/>
      <c r="Q17" s="362"/>
      <c r="R17" s="362"/>
      <c r="S17" s="364">
        <f t="shared" si="0"/>
        <v>0</v>
      </c>
      <c r="T17" s="362"/>
      <c r="U17" s="372"/>
    </row>
    <row r="18" spans="1:21" ht="16" thickBot="1" x14ac:dyDescent="0.4">
      <c r="A18" s="371"/>
      <c r="B18" s="362"/>
      <c r="C18" s="362"/>
      <c r="D18" s="362"/>
      <c r="E18" s="362"/>
      <c r="F18" s="362"/>
      <c r="G18" s="363"/>
      <c r="H18" s="363"/>
      <c r="I18" s="362"/>
      <c r="J18" s="362"/>
      <c r="K18" s="362"/>
      <c r="L18" s="362"/>
      <c r="M18" s="362"/>
      <c r="N18" s="362"/>
      <c r="O18" s="362"/>
      <c r="P18" s="362"/>
      <c r="Q18" s="362"/>
      <c r="R18" s="362"/>
      <c r="S18" s="364">
        <f t="shared" si="0"/>
        <v>0</v>
      </c>
      <c r="T18" s="375"/>
      <c r="U18" s="377"/>
    </row>
    <row r="19" spans="1:21" x14ac:dyDescent="0.35">
      <c r="A19" s="664" t="s">
        <v>176</v>
      </c>
      <c r="B19" s="665"/>
      <c r="C19" s="665"/>
      <c r="D19" s="665"/>
      <c r="E19" s="365">
        <f>SUM(E8:E18)</f>
        <v>0</v>
      </c>
      <c r="F19" s="365">
        <f>SUM(F8:F18)</f>
        <v>0</v>
      </c>
      <c r="G19" s="365">
        <f t="shared" ref="G19:R19" si="1">SUM(G8:G18)</f>
        <v>0</v>
      </c>
      <c r="H19" s="365">
        <f t="shared" si="1"/>
        <v>0</v>
      </c>
      <c r="I19" s="365">
        <f t="shared" si="1"/>
        <v>0</v>
      </c>
      <c r="J19" s="365">
        <f t="shared" si="1"/>
        <v>0</v>
      </c>
      <c r="K19" s="365">
        <f t="shared" si="1"/>
        <v>0</v>
      </c>
      <c r="L19" s="365">
        <f t="shared" si="1"/>
        <v>0</v>
      </c>
      <c r="M19" s="365">
        <f t="shared" si="1"/>
        <v>0</v>
      </c>
      <c r="N19" s="365">
        <f t="shared" si="1"/>
        <v>0</v>
      </c>
      <c r="O19" s="365">
        <f t="shared" si="1"/>
        <v>0</v>
      </c>
      <c r="P19" s="365">
        <f t="shared" si="1"/>
        <v>0</v>
      </c>
      <c r="Q19" s="365">
        <f t="shared" si="1"/>
        <v>0</v>
      </c>
      <c r="R19" s="365">
        <f t="shared" si="1"/>
        <v>0</v>
      </c>
      <c r="S19" s="373">
        <f t="shared" si="0"/>
        <v>0</v>
      </c>
      <c r="T19" s="376"/>
      <c r="U19" s="378"/>
    </row>
    <row r="20" spans="1:21" x14ac:dyDescent="0.35">
      <c r="A20" s="664" t="s">
        <v>177</v>
      </c>
      <c r="B20" s="665"/>
      <c r="C20" s="665"/>
      <c r="D20" s="665"/>
      <c r="E20" s="666">
        <f>SUM(E8:F18)</f>
        <v>0</v>
      </c>
      <c r="F20" s="667"/>
      <c r="G20" s="666">
        <f>SUM(G8:H18)</f>
        <v>0</v>
      </c>
      <c r="H20" s="667"/>
      <c r="I20" s="666">
        <f t="shared" ref="I20" si="2">SUM(I8:J18)</f>
        <v>0</v>
      </c>
      <c r="J20" s="667"/>
      <c r="K20" s="666">
        <f t="shared" ref="K20" si="3">SUM(K8:L18)</f>
        <v>0</v>
      </c>
      <c r="L20" s="667"/>
      <c r="M20" s="666">
        <f>SUM(M8:N18)</f>
        <v>0</v>
      </c>
      <c r="N20" s="667"/>
      <c r="O20" s="666">
        <f t="shared" ref="O20" si="4">SUM(O8:P18)</f>
        <v>0</v>
      </c>
      <c r="P20" s="667"/>
      <c r="Q20" s="666">
        <f t="shared" ref="Q20" si="5">SUM(Q8:R18)</f>
        <v>0</v>
      </c>
      <c r="R20" s="667"/>
      <c r="S20" s="373">
        <f t="shared" si="0"/>
        <v>0</v>
      </c>
    </row>
    <row r="21" spans="1:21" x14ac:dyDescent="0.35">
      <c r="A21" s="664" t="s">
        <v>178</v>
      </c>
      <c r="B21" s="665"/>
      <c r="C21" s="665"/>
      <c r="D21" s="665"/>
      <c r="E21" s="366">
        <f>'Year 1'!D82</f>
        <v>0</v>
      </c>
      <c r="F21" s="367">
        <f>'Year 1'!D83</f>
        <v>0</v>
      </c>
      <c r="G21" s="367">
        <f>'Year 2'!D82</f>
        <v>0</v>
      </c>
      <c r="H21" s="366">
        <f>'Year 2'!D83</f>
        <v>0</v>
      </c>
      <c r="I21" s="366">
        <f>'Year 3'!D82</f>
        <v>0</v>
      </c>
      <c r="J21" s="366">
        <f>'Year 3'!D83</f>
        <v>0</v>
      </c>
      <c r="K21" s="366">
        <f>'Year 4'!D82</f>
        <v>0</v>
      </c>
      <c r="L21" s="366">
        <f>'Year 4'!D83</f>
        <v>0</v>
      </c>
      <c r="M21" s="366">
        <f>'Year 5'!D82</f>
        <v>0</v>
      </c>
      <c r="N21" s="366">
        <f>'Year 5'!D83</f>
        <v>0</v>
      </c>
      <c r="O21" s="366">
        <f>'Year 6'!D82</f>
        <v>0</v>
      </c>
      <c r="P21" s="366">
        <f>'Year 6'!D83</f>
        <v>0</v>
      </c>
      <c r="Q21" s="366">
        <f>'Year 7'!D82</f>
        <v>0</v>
      </c>
      <c r="R21" s="366">
        <f>'Year 7'!D83</f>
        <v>0</v>
      </c>
      <c r="S21" s="373">
        <f t="shared" si="0"/>
        <v>0</v>
      </c>
    </row>
    <row r="22" spans="1:21" ht="16" thickBot="1" x14ac:dyDescent="0.4">
      <c r="A22" s="671" t="s">
        <v>179</v>
      </c>
      <c r="B22" s="672"/>
      <c r="C22" s="672"/>
      <c r="D22" s="672"/>
      <c r="E22" s="668">
        <f>SUM(E21:F21)</f>
        <v>0</v>
      </c>
      <c r="F22" s="668"/>
      <c r="G22" s="668">
        <f>SUM(G21:H21)</f>
        <v>0</v>
      </c>
      <c r="H22" s="668"/>
      <c r="I22" s="668">
        <f>SUM(I21:J21)</f>
        <v>0</v>
      </c>
      <c r="J22" s="668"/>
      <c r="K22" s="668">
        <f>SUM(K21:L21)</f>
        <v>0</v>
      </c>
      <c r="L22" s="668"/>
      <c r="M22" s="668">
        <f>SUM(M21:N21)</f>
        <v>0</v>
      </c>
      <c r="N22" s="668"/>
      <c r="O22" s="668">
        <f>SUM(O21:P21)</f>
        <v>0</v>
      </c>
      <c r="P22" s="668"/>
      <c r="Q22" s="668">
        <f>SUM(Q21:R21)</f>
        <v>0</v>
      </c>
      <c r="R22" s="668"/>
      <c r="S22" s="374">
        <f t="shared" si="0"/>
        <v>0</v>
      </c>
    </row>
    <row r="25" spans="1:21" hidden="1" x14ac:dyDescent="0.35"/>
    <row r="26" spans="1:21" ht="16" hidden="1" thickBot="1" x14ac:dyDescent="0.4">
      <c r="A26" s="663" t="s">
        <v>115</v>
      </c>
      <c r="B26" s="663"/>
      <c r="C26" s="663"/>
      <c r="D26" s="663"/>
      <c r="E26" s="663"/>
      <c r="F26" s="663"/>
      <c r="G26" s="663"/>
      <c r="H26" s="663"/>
      <c r="I26" s="663"/>
      <c r="J26" s="663"/>
      <c r="K26" s="663"/>
      <c r="L26" s="663"/>
      <c r="M26" s="663"/>
      <c r="N26" s="663"/>
      <c r="O26" s="663"/>
      <c r="P26" s="663"/>
      <c r="Q26" s="663"/>
      <c r="R26" s="663"/>
      <c r="S26" s="663"/>
      <c r="T26" s="5"/>
    </row>
    <row r="27" spans="1:21" s="59" customFormat="1" hidden="1" x14ac:dyDescent="0.35">
      <c r="A27" s="368" t="s">
        <v>52</v>
      </c>
      <c r="B27" s="369" t="s">
        <v>57</v>
      </c>
      <c r="C27" s="369" t="s">
        <v>83</v>
      </c>
      <c r="D27" s="369" t="s">
        <v>53</v>
      </c>
      <c r="E27" s="369" t="s">
        <v>112</v>
      </c>
      <c r="F27" s="369" t="s">
        <v>113</v>
      </c>
      <c r="G27" s="369" t="s">
        <v>132</v>
      </c>
      <c r="H27" s="369" t="s">
        <v>133</v>
      </c>
      <c r="I27" s="369" t="s">
        <v>134</v>
      </c>
      <c r="J27" s="369" t="s">
        <v>135</v>
      </c>
      <c r="K27" s="369" t="s">
        <v>136</v>
      </c>
      <c r="L27" s="369" t="s">
        <v>137</v>
      </c>
      <c r="M27" s="369" t="s">
        <v>138</v>
      </c>
      <c r="N27" s="369" t="s">
        <v>139</v>
      </c>
      <c r="O27" s="369" t="s">
        <v>223</v>
      </c>
      <c r="P27" s="369" t="s">
        <v>224</v>
      </c>
      <c r="Q27" s="369" t="s">
        <v>225</v>
      </c>
      <c r="R27" s="369" t="s">
        <v>226</v>
      </c>
      <c r="S27" s="369" t="s">
        <v>18</v>
      </c>
      <c r="T27" s="369" t="s">
        <v>129</v>
      </c>
      <c r="U27" s="370" t="s">
        <v>149</v>
      </c>
    </row>
    <row r="28" spans="1:21" hidden="1" x14ac:dyDescent="0.35">
      <c r="A28" s="385"/>
      <c r="B28" s="379"/>
      <c r="C28" s="379"/>
      <c r="D28" s="379"/>
      <c r="E28" s="380"/>
      <c r="F28" s="379"/>
      <c r="G28" s="380"/>
      <c r="H28" s="380"/>
      <c r="I28" s="379"/>
      <c r="J28" s="379"/>
      <c r="K28" s="379"/>
      <c r="L28" s="379"/>
      <c r="M28" s="379"/>
      <c r="N28" s="379"/>
      <c r="O28" s="379"/>
      <c r="P28" s="379"/>
      <c r="Q28" s="379"/>
      <c r="R28" s="379"/>
      <c r="S28" s="381">
        <f>SUM(E28:R28)</f>
        <v>0</v>
      </c>
      <c r="T28" s="384"/>
      <c r="U28" s="372"/>
    </row>
    <row r="29" spans="1:21" hidden="1" x14ac:dyDescent="0.35">
      <c r="A29" s="385"/>
      <c r="B29" s="379"/>
      <c r="C29" s="379"/>
      <c r="D29" s="379"/>
      <c r="E29" s="379"/>
      <c r="F29" s="379"/>
      <c r="G29" s="380"/>
      <c r="H29" s="380"/>
      <c r="I29" s="379"/>
      <c r="J29" s="379"/>
      <c r="K29" s="379"/>
      <c r="L29" s="379"/>
      <c r="M29" s="379"/>
      <c r="N29" s="379"/>
      <c r="O29" s="379"/>
      <c r="P29" s="379"/>
      <c r="Q29" s="379"/>
      <c r="R29" s="379"/>
      <c r="S29" s="381">
        <f t="shared" ref="S29:S42" si="6">SUM(E29:R29)</f>
        <v>0</v>
      </c>
      <c r="T29" s="384"/>
      <c r="U29" s="372"/>
    </row>
    <row r="30" spans="1:21" hidden="1" x14ac:dyDescent="0.35">
      <c r="A30" s="385"/>
      <c r="B30" s="379"/>
      <c r="C30" s="379"/>
      <c r="D30" s="379"/>
      <c r="E30" s="379"/>
      <c r="F30" s="379"/>
      <c r="G30" s="380"/>
      <c r="H30" s="380"/>
      <c r="I30" s="379"/>
      <c r="J30" s="379"/>
      <c r="K30" s="379"/>
      <c r="L30" s="379"/>
      <c r="M30" s="379"/>
      <c r="N30" s="379"/>
      <c r="O30" s="379"/>
      <c r="P30" s="379"/>
      <c r="Q30" s="379"/>
      <c r="R30" s="379"/>
      <c r="S30" s="381">
        <f t="shared" si="6"/>
        <v>0</v>
      </c>
      <c r="T30" s="384"/>
      <c r="U30" s="372"/>
    </row>
    <row r="31" spans="1:21" hidden="1" x14ac:dyDescent="0.35">
      <c r="A31" s="385"/>
      <c r="B31" s="379"/>
      <c r="C31" s="379"/>
      <c r="D31" s="379"/>
      <c r="E31" s="379"/>
      <c r="F31" s="379"/>
      <c r="G31" s="380"/>
      <c r="H31" s="380"/>
      <c r="I31" s="379"/>
      <c r="J31" s="379"/>
      <c r="K31" s="379"/>
      <c r="L31" s="379"/>
      <c r="M31" s="379"/>
      <c r="N31" s="379"/>
      <c r="O31" s="379"/>
      <c r="P31" s="379"/>
      <c r="Q31" s="379"/>
      <c r="R31" s="379"/>
      <c r="S31" s="381">
        <f t="shared" si="6"/>
        <v>0</v>
      </c>
      <c r="T31" s="384"/>
      <c r="U31" s="372"/>
    </row>
    <row r="32" spans="1:21" hidden="1" x14ac:dyDescent="0.35">
      <c r="A32" s="385"/>
      <c r="B32" s="379"/>
      <c r="C32" s="379"/>
      <c r="D32" s="379"/>
      <c r="E32" s="379"/>
      <c r="F32" s="379"/>
      <c r="G32" s="380"/>
      <c r="H32" s="380"/>
      <c r="I32" s="379"/>
      <c r="J32" s="379"/>
      <c r="K32" s="379"/>
      <c r="L32" s="379"/>
      <c r="M32" s="379"/>
      <c r="N32" s="379"/>
      <c r="O32" s="379"/>
      <c r="P32" s="379"/>
      <c r="Q32" s="379"/>
      <c r="R32" s="379"/>
      <c r="S32" s="381">
        <f t="shared" si="6"/>
        <v>0</v>
      </c>
      <c r="T32" s="384"/>
      <c r="U32" s="372"/>
    </row>
    <row r="33" spans="1:21" hidden="1" x14ac:dyDescent="0.35">
      <c r="A33" s="385"/>
      <c r="B33" s="379"/>
      <c r="C33" s="379"/>
      <c r="D33" s="379"/>
      <c r="E33" s="379"/>
      <c r="F33" s="379"/>
      <c r="G33" s="380"/>
      <c r="H33" s="380"/>
      <c r="I33" s="379"/>
      <c r="J33" s="379"/>
      <c r="K33" s="379"/>
      <c r="L33" s="379"/>
      <c r="M33" s="379"/>
      <c r="N33" s="379"/>
      <c r="O33" s="379"/>
      <c r="P33" s="379"/>
      <c r="Q33" s="379"/>
      <c r="R33" s="379"/>
      <c r="S33" s="381">
        <f t="shared" si="6"/>
        <v>0</v>
      </c>
      <c r="T33" s="384"/>
      <c r="U33" s="372"/>
    </row>
    <row r="34" spans="1:21" hidden="1" x14ac:dyDescent="0.35">
      <c r="A34" s="385"/>
      <c r="B34" s="379"/>
      <c r="C34" s="379"/>
      <c r="D34" s="379"/>
      <c r="E34" s="379"/>
      <c r="F34" s="379"/>
      <c r="G34" s="380"/>
      <c r="H34" s="380"/>
      <c r="I34" s="379"/>
      <c r="J34" s="379"/>
      <c r="K34" s="379"/>
      <c r="L34" s="379"/>
      <c r="M34" s="379"/>
      <c r="N34" s="379"/>
      <c r="O34" s="379"/>
      <c r="P34" s="379"/>
      <c r="Q34" s="379"/>
      <c r="R34" s="379"/>
      <c r="S34" s="381">
        <f t="shared" si="6"/>
        <v>0</v>
      </c>
      <c r="T34" s="384"/>
      <c r="U34" s="372"/>
    </row>
    <row r="35" spans="1:21" hidden="1" x14ac:dyDescent="0.35">
      <c r="A35" s="385"/>
      <c r="B35" s="379"/>
      <c r="C35" s="379"/>
      <c r="D35" s="379"/>
      <c r="E35" s="379"/>
      <c r="F35" s="379"/>
      <c r="G35" s="380"/>
      <c r="H35" s="380"/>
      <c r="I35" s="379"/>
      <c r="J35" s="379"/>
      <c r="K35" s="379"/>
      <c r="L35" s="379"/>
      <c r="M35" s="379"/>
      <c r="N35" s="379"/>
      <c r="O35" s="379"/>
      <c r="P35" s="379"/>
      <c r="Q35" s="379"/>
      <c r="R35" s="379"/>
      <c r="S35" s="381">
        <f t="shared" si="6"/>
        <v>0</v>
      </c>
      <c r="T35" s="384"/>
      <c r="U35" s="372"/>
    </row>
    <row r="36" spans="1:21" hidden="1" x14ac:dyDescent="0.35">
      <c r="A36" s="385"/>
      <c r="B36" s="379"/>
      <c r="C36" s="379"/>
      <c r="D36" s="379"/>
      <c r="E36" s="379"/>
      <c r="F36" s="379"/>
      <c r="G36" s="380"/>
      <c r="H36" s="380"/>
      <c r="I36" s="379"/>
      <c r="J36" s="379"/>
      <c r="K36" s="379"/>
      <c r="L36" s="379"/>
      <c r="M36" s="379"/>
      <c r="N36" s="379"/>
      <c r="O36" s="379"/>
      <c r="P36" s="379"/>
      <c r="Q36" s="379"/>
      <c r="R36" s="379"/>
      <c r="S36" s="381">
        <f t="shared" si="6"/>
        <v>0</v>
      </c>
      <c r="T36" s="384"/>
      <c r="U36" s="372"/>
    </row>
    <row r="37" spans="1:21" hidden="1" x14ac:dyDescent="0.35">
      <c r="A37" s="385"/>
      <c r="B37" s="379"/>
      <c r="C37" s="379"/>
      <c r="D37" s="379"/>
      <c r="E37" s="379"/>
      <c r="F37" s="379"/>
      <c r="G37" s="380"/>
      <c r="H37" s="380"/>
      <c r="I37" s="379"/>
      <c r="J37" s="379"/>
      <c r="K37" s="379"/>
      <c r="L37" s="379"/>
      <c r="M37" s="379"/>
      <c r="N37" s="379"/>
      <c r="O37" s="379"/>
      <c r="P37" s="379"/>
      <c r="Q37" s="379"/>
      <c r="R37" s="379"/>
      <c r="S37" s="381">
        <f t="shared" si="6"/>
        <v>0</v>
      </c>
      <c r="T37" s="384"/>
      <c r="U37" s="372"/>
    </row>
    <row r="38" spans="1:21" ht="16" hidden="1" thickBot="1" x14ac:dyDescent="0.4">
      <c r="A38" s="385"/>
      <c r="B38" s="379"/>
      <c r="C38" s="379"/>
      <c r="D38" s="379"/>
      <c r="E38" s="379"/>
      <c r="F38" s="379"/>
      <c r="G38" s="380"/>
      <c r="H38" s="380"/>
      <c r="I38" s="379"/>
      <c r="J38" s="379"/>
      <c r="K38" s="379"/>
      <c r="L38" s="379"/>
      <c r="M38" s="379"/>
      <c r="N38" s="379"/>
      <c r="O38" s="379"/>
      <c r="P38" s="379"/>
      <c r="Q38" s="379"/>
      <c r="R38" s="379"/>
      <c r="S38" s="381">
        <f t="shared" si="6"/>
        <v>0</v>
      </c>
      <c r="T38" s="388"/>
      <c r="U38" s="377"/>
    </row>
    <row r="39" spans="1:21" hidden="1" x14ac:dyDescent="0.35">
      <c r="A39" s="664" t="s">
        <v>176</v>
      </c>
      <c r="B39" s="665"/>
      <c r="C39" s="665"/>
      <c r="D39" s="665"/>
      <c r="E39" s="382">
        <f>SUM(E28:E38)</f>
        <v>0</v>
      </c>
      <c r="F39" s="382">
        <f>SUM(F28:F38)</f>
        <v>0</v>
      </c>
      <c r="G39" s="382">
        <f>SUM(G28:G38)</f>
        <v>0</v>
      </c>
      <c r="H39" s="382">
        <f t="shared" ref="H39:L39" si="7">SUM(H28:H38)</f>
        <v>0</v>
      </c>
      <c r="I39" s="382">
        <f>SUM(I28:I38)</f>
        <v>0</v>
      </c>
      <c r="J39" s="382">
        <f t="shared" si="7"/>
        <v>0</v>
      </c>
      <c r="K39" s="382">
        <f t="shared" si="7"/>
        <v>0</v>
      </c>
      <c r="L39" s="382">
        <f t="shared" si="7"/>
        <v>0</v>
      </c>
      <c r="M39" s="382">
        <f>SUM(M28:M38)</f>
        <v>0</v>
      </c>
      <c r="N39" s="382">
        <f t="shared" ref="N39:R39" si="8">SUM(N28:N38)</f>
        <v>0</v>
      </c>
      <c r="O39" s="382">
        <f>SUM(O28:O38)</f>
        <v>0</v>
      </c>
      <c r="P39" s="382">
        <f t="shared" si="8"/>
        <v>0</v>
      </c>
      <c r="Q39" s="382">
        <f t="shared" si="8"/>
        <v>0</v>
      </c>
      <c r="R39" s="382">
        <f t="shared" si="8"/>
        <v>0</v>
      </c>
      <c r="S39" s="386">
        <f t="shared" si="6"/>
        <v>0</v>
      </c>
      <c r="T39" s="376"/>
      <c r="U39" s="389"/>
    </row>
    <row r="40" spans="1:21" hidden="1" x14ac:dyDescent="0.35">
      <c r="A40" s="664" t="s">
        <v>177</v>
      </c>
      <c r="B40" s="665"/>
      <c r="C40" s="665"/>
      <c r="D40" s="665"/>
      <c r="E40" s="669">
        <f>SUM(E28:F38)</f>
        <v>0</v>
      </c>
      <c r="F40" s="670"/>
      <c r="G40" s="669">
        <f t="shared" ref="G40" si="9">SUM(G28:H38)</f>
        <v>0</v>
      </c>
      <c r="H40" s="670"/>
      <c r="I40" s="669">
        <f t="shared" ref="I40" si="10">SUM(I28:J38)</f>
        <v>0</v>
      </c>
      <c r="J40" s="670"/>
      <c r="K40" s="669">
        <f t="shared" ref="K40" si="11">SUM(K28:L38)</f>
        <v>0</v>
      </c>
      <c r="L40" s="670"/>
      <c r="M40" s="669">
        <f>SUM(M28:N38)</f>
        <v>0</v>
      </c>
      <c r="N40" s="670"/>
      <c r="O40" s="669">
        <f>SUM(O28:P38)</f>
        <v>0</v>
      </c>
      <c r="P40" s="670"/>
      <c r="Q40" s="669">
        <f>SUM(Q28:R38)</f>
        <v>0</v>
      </c>
      <c r="R40" s="670"/>
      <c r="S40" s="386">
        <f t="shared" si="6"/>
        <v>0</v>
      </c>
      <c r="T40" s="5"/>
    </row>
    <row r="41" spans="1:21" hidden="1" x14ac:dyDescent="0.35">
      <c r="A41" s="664" t="s">
        <v>178</v>
      </c>
      <c r="B41" s="665"/>
      <c r="C41" s="665"/>
      <c r="D41" s="665"/>
      <c r="E41" s="382">
        <f>'Year 1'!S82</f>
        <v>0</v>
      </c>
      <c r="F41" s="383">
        <f>'Year 1'!S83</f>
        <v>0</v>
      </c>
      <c r="G41" s="383">
        <f>'Year 2'!S82</f>
        <v>0</v>
      </c>
      <c r="H41" s="382">
        <f>'Year 2'!S83</f>
        <v>0</v>
      </c>
      <c r="I41" s="382">
        <f>'Year 3'!S82</f>
        <v>0</v>
      </c>
      <c r="J41" s="382">
        <f>'Year 3'!S83</f>
        <v>0</v>
      </c>
      <c r="K41" s="382">
        <f>'Year 4'!S82</f>
        <v>0</v>
      </c>
      <c r="L41" s="382">
        <f>'Year 4'!S83</f>
        <v>0</v>
      </c>
      <c r="M41" s="382">
        <f>'Year 5'!S82</f>
        <v>0</v>
      </c>
      <c r="N41" s="382">
        <f>'Year 5'!S83</f>
        <v>0</v>
      </c>
      <c r="O41" s="382">
        <f>'Year 6'!S82</f>
        <v>0</v>
      </c>
      <c r="P41" s="382">
        <f>'Year 6'!S83</f>
        <v>0</v>
      </c>
      <c r="Q41" s="382">
        <f>'Year 7'!S82</f>
        <v>0</v>
      </c>
      <c r="R41" s="382">
        <f>'Year 7'!S83</f>
        <v>0</v>
      </c>
      <c r="S41" s="386">
        <f t="shared" si="6"/>
        <v>0</v>
      </c>
      <c r="T41" s="5"/>
    </row>
    <row r="42" spans="1:21" ht="16" hidden="1" thickBot="1" x14ac:dyDescent="0.4">
      <c r="A42" s="671" t="s">
        <v>179</v>
      </c>
      <c r="B42" s="672"/>
      <c r="C42" s="672"/>
      <c r="D42" s="672"/>
      <c r="E42" s="673">
        <f>SUM(E41:F41)</f>
        <v>0</v>
      </c>
      <c r="F42" s="673"/>
      <c r="G42" s="673">
        <f>SUM(G41:H41)</f>
        <v>0</v>
      </c>
      <c r="H42" s="673"/>
      <c r="I42" s="673">
        <f>SUM(I41:J41)</f>
        <v>0</v>
      </c>
      <c r="J42" s="673"/>
      <c r="K42" s="673">
        <f>SUM(K41:L41)</f>
        <v>0</v>
      </c>
      <c r="L42" s="673"/>
      <c r="M42" s="673">
        <f>SUM(M41:N41)</f>
        <v>0</v>
      </c>
      <c r="N42" s="673"/>
      <c r="O42" s="673">
        <f t="shared" ref="O42" si="12">SUM(O41:P41)</f>
        <v>0</v>
      </c>
      <c r="P42" s="673"/>
      <c r="Q42" s="673">
        <f>SUM(Q41:R41)</f>
        <v>0</v>
      </c>
      <c r="R42" s="673"/>
      <c r="S42" s="387">
        <f t="shared" si="6"/>
        <v>0</v>
      </c>
      <c r="T42" s="5"/>
    </row>
    <row r="43" spans="1:21" hidden="1" x14ac:dyDescent="0.35"/>
  </sheetData>
  <sheetProtection algorithmName="SHA-512" hashValue="4K+Y45y+O9/wurh2whyspLkuu5WtnMh0IWsQcuq596PmEsBAdfHBPMKE2+37JYl2DyYb61KXT3yfUCWijp00CA==" saltValue="J0ZqnMoajr2FyopmpL8GOw==" spinCount="100000" sheet="1" objects="1" scenarios="1" formatCells="0" formatColumns="0" formatRows="0"/>
  <mergeCells count="39">
    <mergeCell ref="O40:P40"/>
    <mergeCell ref="Q40:R40"/>
    <mergeCell ref="O22:P22"/>
    <mergeCell ref="Q22:R22"/>
    <mergeCell ref="O42:P42"/>
    <mergeCell ref="Q42:R42"/>
    <mergeCell ref="M42:N42"/>
    <mergeCell ref="A39:D39"/>
    <mergeCell ref="A42:D42"/>
    <mergeCell ref="E42:F42"/>
    <mergeCell ref="G42:H42"/>
    <mergeCell ref="I42:J42"/>
    <mergeCell ref="K42:L42"/>
    <mergeCell ref="M22:N22"/>
    <mergeCell ref="A19:D19"/>
    <mergeCell ref="A41:D41"/>
    <mergeCell ref="A26:S26"/>
    <mergeCell ref="A40:D40"/>
    <mergeCell ref="E40:F40"/>
    <mergeCell ref="G40:H40"/>
    <mergeCell ref="I40:J40"/>
    <mergeCell ref="K40:L40"/>
    <mergeCell ref="M40:N40"/>
    <mergeCell ref="A22:D22"/>
    <mergeCell ref="E22:F22"/>
    <mergeCell ref="G22:H22"/>
    <mergeCell ref="I22:J22"/>
    <mergeCell ref="K22:L22"/>
    <mergeCell ref="E20:F20"/>
    <mergeCell ref="A1:K4"/>
    <mergeCell ref="A6:S6"/>
    <mergeCell ref="A20:D20"/>
    <mergeCell ref="A21:D21"/>
    <mergeCell ref="G20:H20"/>
    <mergeCell ref="I20:J20"/>
    <mergeCell ref="K20:L20"/>
    <mergeCell ref="M20:N20"/>
    <mergeCell ref="O20:P20"/>
    <mergeCell ref="Q20:R20"/>
  </mergeCells>
  <conditionalFormatting sqref="E40:F40">
    <cfRule type="expression" dxfId="37" priority="13">
      <formula>ABS($E$40-$E$42)&gt;=0.01</formula>
    </cfRule>
    <cfRule type="expression" dxfId="36" priority="42">
      <formula>ABS($E$42-$E$40)&gt;=0.01</formula>
    </cfRule>
  </conditionalFormatting>
  <conditionalFormatting sqref="G40:H40">
    <cfRule type="expression" dxfId="35" priority="10">
      <formula>ABS($G$40-$G$42)&gt;=0.01</formula>
    </cfRule>
    <cfRule type="expression" dxfId="34" priority="41">
      <formula>ABS($G$42-$G$40)&gt;=0.01</formula>
    </cfRule>
  </conditionalFormatting>
  <conditionalFormatting sqref="I40:J40">
    <cfRule type="expression" dxfId="33" priority="7">
      <formula>ABS($I$40-$I$42)&gt;=0.01</formula>
    </cfRule>
    <cfRule type="expression" dxfId="32" priority="40">
      <formula>ABS($I$42-$I$40)&gt;=0.01</formula>
    </cfRule>
  </conditionalFormatting>
  <conditionalFormatting sqref="K40:L40">
    <cfRule type="expression" dxfId="31" priority="4">
      <formula>ABS($K$40-$K$42)&gt;=0.01</formula>
    </cfRule>
    <cfRule type="expression" dxfId="30" priority="39">
      <formula>ABS($K$42-$K$40)&gt;=0.01</formula>
    </cfRule>
  </conditionalFormatting>
  <conditionalFormatting sqref="M40:R40">
    <cfRule type="expression" dxfId="29" priority="1">
      <formula>ABS($M$40-$M$42)&gt;=0.01</formula>
    </cfRule>
    <cfRule type="expression" dxfId="28" priority="38">
      <formula>ABS($M$42-$M$40)&gt;=0.01</formula>
    </cfRule>
  </conditionalFormatting>
  <conditionalFormatting sqref="E20:F20">
    <cfRule type="expression" dxfId="27" priority="28">
      <formula>ABS($E$20-$E$22)&gt;=0.01</formula>
    </cfRule>
    <cfRule type="expression" dxfId="26" priority="51">
      <formula>ABS($E$20-$E$22)&gt;=0.01</formula>
    </cfRule>
  </conditionalFormatting>
  <conditionalFormatting sqref="G20:H20">
    <cfRule type="expression" dxfId="25" priority="25">
      <formula>ABS($G$20-$G$22)&gt;=0.01</formula>
    </cfRule>
    <cfRule type="expression" dxfId="24" priority="52">
      <formula>ABS($G$22-$G$20)&gt;=0.01</formula>
    </cfRule>
  </conditionalFormatting>
  <conditionalFormatting sqref="I20:J20">
    <cfRule type="expression" dxfId="23" priority="22">
      <formula>ABS($I$20-$I$22)&gt;=0.01</formula>
    </cfRule>
    <cfRule type="expression" dxfId="22" priority="53">
      <formula>ABS($I$22-$I$20)&gt;=0.01</formula>
    </cfRule>
  </conditionalFormatting>
  <conditionalFormatting sqref="K20:L20">
    <cfRule type="expression" dxfId="21" priority="19">
      <formula>ABS($K$20-$K$22)&gt;=0.01</formula>
    </cfRule>
    <cfRule type="expression" dxfId="20" priority="54">
      <formula>ABS($K$22-$K$20)&gt;=0.01</formula>
    </cfRule>
  </conditionalFormatting>
  <conditionalFormatting sqref="M20:R20">
    <cfRule type="expression" dxfId="19" priority="16">
      <formula>ABS($M$20-$M$22)&gt;=0.01</formula>
    </cfRule>
    <cfRule type="expression" dxfId="18" priority="55">
      <formula>ABS($M$22-$M$20)&gt;=0.01</formula>
    </cfRule>
  </conditionalFormatting>
  <conditionalFormatting sqref="E19">
    <cfRule type="expression" dxfId="17" priority="30">
      <formula>ABS($E$19-$E$21)&gt;=0.01</formula>
    </cfRule>
  </conditionalFormatting>
  <conditionalFormatting sqref="F19">
    <cfRule type="expression" dxfId="16" priority="29">
      <formula>ABS($F$19-$F$21)&gt;=0.01</formula>
    </cfRule>
  </conditionalFormatting>
  <conditionalFormatting sqref="G19">
    <cfRule type="expression" dxfId="15" priority="27">
      <formula>ABS($G$19-$G$21)&gt;=0.01</formula>
    </cfRule>
  </conditionalFormatting>
  <conditionalFormatting sqref="H19">
    <cfRule type="expression" dxfId="14" priority="26">
      <formula>ABS($H$19-$H$21)&gt;=0.01</formula>
    </cfRule>
  </conditionalFormatting>
  <conditionalFormatting sqref="I19">
    <cfRule type="expression" dxfId="13" priority="24">
      <formula>ABS($I$19-$I$21)&gt;=0.01</formula>
    </cfRule>
  </conditionalFormatting>
  <conditionalFormatting sqref="J19">
    <cfRule type="expression" dxfId="12" priority="23">
      <formula>ABS($J$19-$J$21)&gt;=0.01</formula>
    </cfRule>
  </conditionalFormatting>
  <conditionalFormatting sqref="K19">
    <cfRule type="expression" dxfId="11" priority="21">
      <formula>ABS($K$19-$K$21)&gt;=0.01</formula>
    </cfRule>
  </conditionalFormatting>
  <conditionalFormatting sqref="L19">
    <cfRule type="expression" dxfId="10" priority="20">
      <formula>ABS($L$19-$L$21)&gt;=0.01</formula>
    </cfRule>
  </conditionalFormatting>
  <conditionalFormatting sqref="M19:R19">
    <cfRule type="expression" dxfId="9" priority="18">
      <formula>ABS($M$19-$M$21)&gt;=0.01</formula>
    </cfRule>
  </conditionalFormatting>
  <conditionalFormatting sqref="E39">
    <cfRule type="expression" dxfId="8" priority="15">
      <formula>ABS($E$39-$E$41)&gt;=0.01</formula>
    </cfRule>
  </conditionalFormatting>
  <conditionalFormatting sqref="F39">
    <cfRule type="expression" dxfId="7" priority="14">
      <formula>ABS($F$39-$F$41)&gt;=0.01</formula>
    </cfRule>
  </conditionalFormatting>
  <conditionalFormatting sqref="G39">
    <cfRule type="expression" dxfId="6" priority="12">
      <formula>ABS($G$39-$G$41)&gt;=0.01</formula>
    </cfRule>
  </conditionalFormatting>
  <conditionalFormatting sqref="H39">
    <cfRule type="expression" dxfId="5" priority="11">
      <formula>ABS($H$39-$H$41)&gt;=0.01</formula>
    </cfRule>
  </conditionalFormatting>
  <conditionalFormatting sqref="I39">
    <cfRule type="expression" dxfId="4" priority="9">
      <formula>ABS($I$39-$I$41)&gt;=0.01</formula>
    </cfRule>
  </conditionalFormatting>
  <conditionalFormatting sqref="J39">
    <cfRule type="expression" dxfId="3" priority="8">
      <formula>ABS($J$39-$J$41)&gt;=0.01</formula>
    </cfRule>
  </conditionalFormatting>
  <conditionalFormatting sqref="K39">
    <cfRule type="expression" dxfId="2" priority="6">
      <formula>ABS($K$39-$K$41)&gt;=0.01</formula>
    </cfRule>
  </conditionalFormatting>
  <conditionalFormatting sqref="L39">
    <cfRule type="expression" dxfId="1" priority="5">
      <formula>ABS($L$39-$L$41)&gt;=0.01</formula>
    </cfRule>
  </conditionalFormatting>
  <conditionalFormatting sqref="M39:R39">
    <cfRule type="expression" dxfId="0" priority="3">
      <formula>ABS($M$39-$M$41)&gt;=0.01</formula>
    </cfRule>
  </conditionalFormatting>
  <dataValidations count="1">
    <dataValidation type="list" allowBlank="1" showInputMessage="1" showErrorMessage="1" sqref="U8:U18 U28:U39" xr:uid="{B4B894DA-30A7-400E-B759-FF52B8AA4FB9}">
      <formula1>MatchStatus</formula1>
    </dataValidation>
  </dataValidations>
  <pageMargins left="0.25" right="0.25" top="0.75" bottom="0.75" header="0.3" footer="0.3"/>
  <pageSetup scale="36" fitToHeight="0" orientation="landscape" r:id="rId1"/>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Type of Matching Funder" prompt="Please click the dropdown arrow to select the matching funder type. " xr:uid="{00000000-0002-0000-0900-000005000000}">
          <x14:formula1>
            <xm:f>'Match Status'!$D$2:$D$10</xm:f>
          </x14:formula1>
          <xm:sqref>B28:C38 B8:B18</xm:sqref>
        </x14:dataValidation>
        <x14:dataValidation type="list" allowBlank="1" showInputMessage="1" showErrorMessage="1" xr:uid="{0B7404C2-AAE9-4A2B-BA24-6D97AD7CD647}">
          <x14:formula1>
            <xm:f>'Match Status'!$F$2:$F$3</xm:f>
          </x14:formula1>
          <xm:sqref>T8:T19 T28:T39</xm:sqref>
        </x14:dataValidation>
        <x14:dataValidation type="list" errorStyle="information" allowBlank="1" showInputMessage="1" showErrorMessage="1" promptTitle="Type of Matching Funder" prompt="Please click the dropdown arrow to select the matching funder type. " xr:uid="{5F8EA3A1-ECB4-4F41-BD9D-33BA145BA1C5}">
          <x14:formula1>
            <xm:f>'Match Status'!$B$2:$B$53</xm:f>
          </x14:formula1>
          <xm:sqref>C8:C18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2:F53"/>
  <sheetViews>
    <sheetView topLeftCell="A31" workbookViewId="0">
      <selection activeCell="B12" sqref="B12"/>
    </sheetView>
  </sheetViews>
  <sheetFormatPr defaultColWidth="9.1796875" defaultRowHeight="14.5" x14ac:dyDescent="0.35"/>
  <cols>
    <col min="1" max="1" width="19.453125" style="4" bestFit="1" customWidth="1"/>
    <col min="2" max="2" width="11.6328125" style="464" bestFit="1" customWidth="1"/>
    <col min="3" max="3" width="9.1796875" style="4"/>
    <col min="4" max="4" width="23.54296875" style="4" bestFit="1" customWidth="1"/>
    <col min="5" max="16384" width="9.1796875" style="4"/>
  </cols>
  <sheetData>
    <row r="2" spans="1:6" x14ac:dyDescent="0.35">
      <c r="A2" s="4" t="s">
        <v>56</v>
      </c>
      <c r="B2" s="464" t="s">
        <v>302</v>
      </c>
      <c r="D2" s="4" t="s">
        <v>62</v>
      </c>
      <c r="F2" s="4" t="s">
        <v>130</v>
      </c>
    </row>
    <row r="3" spans="1:6" x14ac:dyDescent="0.35">
      <c r="A3" s="4" t="s">
        <v>54</v>
      </c>
      <c r="B3" s="465" t="s">
        <v>303</v>
      </c>
      <c r="D3" s="4" t="s">
        <v>58</v>
      </c>
      <c r="F3" s="4" t="s">
        <v>131</v>
      </c>
    </row>
    <row r="4" spans="1:6" x14ac:dyDescent="0.35">
      <c r="A4" s="4" t="s">
        <v>55</v>
      </c>
      <c r="B4" s="465" t="s">
        <v>304</v>
      </c>
      <c r="D4" s="4" t="s">
        <v>63</v>
      </c>
    </row>
    <row r="5" spans="1:6" x14ac:dyDescent="0.35">
      <c r="B5" s="465" t="s">
        <v>305</v>
      </c>
      <c r="D5" s="4" t="s">
        <v>64</v>
      </c>
    </row>
    <row r="6" spans="1:6" x14ac:dyDescent="0.35">
      <c r="B6" s="465" t="s">
        <v>306</v>
      </c>
      <c r="D6" s="4" t="s">
        <v>59</v>
      </c>
    </row>
    <row r="7" spans="1:6" x14ac:dyDescent="0.35">
      <c r="B7" s="465" t="s">
        <v>307</v>
      </c>
      <c r="D7" s="4" t="s">
        <v>65</v>
      </c>
    </row>
    <row r="8" spans="1:6" x14ac:dyDescent="0.35">
      <c r="B8" s="465" t="s">
        <v>308</v>
      </c>
      <c r="D8" s="4" t="s">
        <v>66</v>
      </c>
    </row>
    <row r="9" spans="1:6" x14ac:dyDescent="0.35">
      <c r="B9" s="465" t="s">
        <v>309</v>
      </c>
      <c r="D9" s="4" t="s">
        <v>67</v>
      </c>
    </row>
    <row r="10" spans="1:6" x14ac:dyDescent="0.35">
      <c r="B10" s="465" t="s">
        <v>310</v>
      </c>
      <c r="D10" s="4" t="s">
        <v>23</v>
      </c>
    </row>
    <row r="11" spans="1:6" x14ac:dyDescent="0.35">
      <c r="B11" s="465" t="s">
        <v>353</v>
      </c>
    </row>
    <row r="12" spans="1:6" x14ac:dyDescent="0.35">
      <c r="B12" s="465" t="s">
        <v>311</v>
      </c>
      <c r="D12" s="463"/>
    </row>
    <row r="13" spans="1:6" x14ac:dyDescent="0.35">
      <c r="B13" s="465" t="s">
        <v>312</v>
      </c>
      <c r="D13" s="463"/>
    </row>
    <row r="14" spans="1:6" x14ac:dyDescent="0.35">
      <c r="B14" s="465" t="s">
        <v>313</v>
      </c>
      <c r="D14" s="463"/>
    </row>
    <row r="15" spans="1:6" x14ac:dyDescent="0.35">
      <c r="B15" s="465" t="s">
        <v>314</v>
      </c>
      <c r="D15" s="463"/>
    </row>
    <row r="16" spans="1:6" x14ac:dyDescent="0.35">
      <c r="B16" s="465" t="s">
        <v>315</v>
      </c>
      <c r="D16" s="463"/>
    </row>
    <row r="17" spans="2:4" x14ac:dyDescent="0.35">
      <c r="B17" s="465" t="s">
        <v>316</v>
      </c>
      <c r="D17" s="463"/>
    </row>
    <row r="18" spans="2:4" x14ac:dyDescent="0.35">
      <c r="B18" s="465" t="s">
        <v>317</v>
      </c>
      <c r="D18" s="463"/>
    </row>
    <row r="19" spans="2:4" x14ac:dyDescent="0.35">
      <c r="B19" s="465" t="s">
        <v>318</v>
      </c>
    </row>
    <row r="20" spans="2:4" x14ac:dyDescent="0.35">
      <c r="B20" s="465" t="s">
        <v>319</v>
      </c>
    </row>
    <row r="21" spans="2:4" x14ac:dyDescent="0.35">
      <c r="B21" s="465" t="s">
        <v>320</v>
      </c>
    </row>
    <row r="22" spans="2:4" x14ac:dyDescent="0.35">
      <c r="B22" s="465" t="s">
        <v>321</v>
      </c>
    </row>
    <row r="23" spans="2:4" x14ac:dyDescent="0.35">
      <c r="B23" s="465" t="s">
        <v>322</v>
      </c>
    </row>
    <row r="24" spans="2:4" x14ac:dyDescent="0.35">
      <c r="B24" s="465" t="s">
        <v>323</v>
      </c>
    </row>
    <row r="25" spans="2:4" x14ac:dyDescent="0.35">
      <c r="B25" s="465" t="s">
        <v>324</v>
      </c>
    </row>
    <row r="26" spans="2:4" x14ac:dyDescent="0.35">
      <c r="B26" s="465" t="s">
        <v>325</v>
      </c>
    </row>
    <row r="27" spans="2:4" x14ac:dyDescent="0.35">
      <c r="B27" s="465" t="s">
        <v>326</v>
      </c>
    </row>
    <row r="28" spans="2:4" x14ac:dyDescent="0.35">
      <c r="B28" s="465" t="s">
        <v>327</v>
      </c>
    </row>
    <row r="29" spans="2:4" x14ac:dyDescent="0.35">
      <c r="B29" s="465" t="s">
        <v>328</v>
      </c>
    </row>
    <row r="30" spans="2:4" x14ac:dyDescent="0.35">
      <c r="B30" s="465" t="s">
        <v>329</v>
      </c>
    </row>
    <row r="31" spans="2:4" x14ac:dyDescent="0.35">
      <c r="B31" s="465" t="s">
        <v>330</v>
      </c>
    </row>
    <row r="32" spans="2:4" x14ac:dyDescent="0.35">
      <c r="B32" s="465" t="s">
        <v>331</v>
      </c>
    </row>
    <row r="33" spans="2:2" x14ac:dyDescent="0.35">
      <c r="B33" s="465" t="s">
        <v>332</v>
      </c>
    </row>
    <row r="34" spans="2:2" x14ac:dyDescent="0.35">
      <c r="B34" s="465" t="s">
        <v>333</v>
      </c>
    </row>
    <row r="35" spans="2:2" x14ac:dyDescent="0.35">
      <c r="B35" s="465" t="s">
        <v>334</v>
      </c>
    </row>
    <row r="36" spans="2:2" x14ac:dyDescent="0.35">
      <c r="B36" s="465" t="s">
        <v>335</v>
      </c>
    </row>
    <row r="37" spans="2:2" x14ac:dyDescent="0.35">
      <c r="B37" s="465" t="s">
        <v>336</v>
      </c>
    </row>
    <row r="38" spans="2:2" x14ac:dyDescent="0.35">
      <c r="B38" s="465" t="s">
        <v>337</v>
      </c>
    </row>
    <row r="39" spans="2:2" x14ac:dyDescent="0.35">
      <c r="B39" s="465" t="s">
        <v>338</v>
      </c>
    </row>
    <row r="40" spans="2:2" x14ac:dyDescent="0.35">
      <c r="B40" s="465" t="s">
        <v>339</v>
      </c>
    </row>
    <row r="41" spans="2:2" x14ac:dyDescent="0.35">
      <c r="B41" s="465" t="s">
        <v>340</v>
      </c>
    </row>
    <row r="42" spans="2:2" x14ac:dyDescent="0.35">
      <c r="B42" s="465" t="s">
        <v>341</v>
      </c>
    </row>
    <row r="43" spans="2:2" x14ac:dyDescent="0.35">
      <c r="B43" s="465" t="s">
        <v>342</v>
      </c>
    </row>
    <row r="44" spans="2:2" x14ac:dyDescent="0.35">
      <c r="B44" s="465" t="s">
        <v>343</v>
      </c>
    </row>
    <row r="45" spans="2:2" x14ac:dyDescent="0.35">
      <c r="B45" s="465" t="s">
        <v>344</v>
      </c>
    </row>
    <row r="46" spans="2:2" x14ac:dyDescent="0.35">
      <c r="B46" s="465" t="s">
        <v>345</v>
      </c>
    </row>
    <row r="47" spans="2:2" x14ac:dyDescent="0.35">
      <c r="B47" s="465" t="s">
        <v>346</v>
      </c>
    </row>
    <row r="48" spans="2:2" x14ac:dyDescent="0.35">
      <c r="B48" s="465" t="s">
        <v>347</v>
      </c>
    </row>
    <row r="49" spans="2:2" x14ac:dyDescent="0.35">
      <c r="B49" s="465" t="s">
        <v>348</v>
      </c>
    </row>
    <row r="50" spans="2:2" x14ac:dyDescent="0.35">
      <c r="B50" s="465" t="s">
        <v>349</v>
      </c>
    </row>
    <row r="51" spans="2:2" x14ac:dyDescent="0.35">
      <c r="B51" s="465" t="s">
        <v>350</v>
      </c>
    </row>
    <row r="52" spans="2:2" x14ac:dyDescent="0.35">
      <c r="B52" s="465" t="s">
        <v>351</v>
      </c>
    </row>
    <row r="53" spans="2:2" x14ac:dyDescent="0.35">
      <c r="B53" s="465" t="s">
        <v>352</v>
      </c>
    </row>
  </sheetData>
  <sheetProtection algorithmName="SHA-512" hashValue="/DL8pgE2FO5twwIwAcJcl9Lqcj0cZKWHeFAovDGZT1pZ58TtymMfvxDpEA/XQ3yhUMEVlqTVbgBnxAJwyRIzfw==" saltValue="Hfz3BQHB4yVe4wED6HIzyg==" spinCount="100000" sheet="1" objects="1" scenarios="1" selectLockedCells="1"/>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CS231"/>
  <sheetViews>
    <sheetView zoomScale="60" zoomScaleNormal="60" workbookViewId="0">
      <selection activeCell="C5" sqref="C5:F5"/>
    </sheetView>
  </sheetViews>
  <sheetFormatPr defaultColWidth="8.54296875" defaultRowHeight="15.5" x14ac:dyDescent="0.35"/>
  <cols>
    <col min="1" max="1" width="5.1796875" style="9" customWidth="1"/>
    <col min="2" max="2" width="46.453125" style="9" bestFit="1" customWidth="1"/>
    <col min="3" max="3" width="13.1796875" style="9" customWidth="1"/>
    <col min="4" max="4" width="22.81640625" style="9" bestFit="1" customWidth="1"/>
    <col min="5" max="5" width="20.453125" style="9" bestFit="1" customWidth="1"/>
    <col min="6" max="7" width="22.1796875" style="16" bestFit="1" customWidth="1"/>
    <col min="8" max="8" width="22.81640625" style="9" bestFit="1" customWidth="1"/>
    <col min="9" max="9" width="22.1796875" style="9" bestFit="1" customWidth="1"/>
    <col min="10" max="10" width="24.81640625" style="9" bestFit="1" customWidth="1"/>
    <col min="11" max="11" width="22.81640625" style="9" bestFit="1" customWidth="1"/>
    <col min="12" max="12" width="22.1796875" style="9" bestFit="1" customWidth="1"/>
    <col min="13" max="13" width="22.81640625" style="9" bestFit="1" customWidth="1"/>
    <col min="14" max="14" width="5.81640625" style="10" customWidth="1"/>
    <col min="15" max="15" width="5.81640625" style="9" hidden="1" customWidth="1"/>
    <col min="16" max="17" width="4.81640625" style="9" hidden="1" customWidth="1"/>
    <col min="18" max="18" width="51.54296875" style="9" hidden="1" customWidth="1"/>
    <col min="19" max="19" width="22.81640625" style="9" hidden="1" customWidth="1"/>
    <col min="20" max="20" width="23.1796875" style="9" hidden="1" customWidth="1"/>
    <col min="21" max="21" width="20.453125" style="9" hidden="1" customWidth="1"/>
    <col min="22" max="23" width="22.1796875" style="9" hidden="1" customWidth="1"/>
    <col min="24" max="24" width="22.81640625" style="9" hidden="1" customWidth="1"/>
    <col min="25" max="25" width="22.1796875" style="9" hidden="1" customWidth="1"/>
    <col min="26" max="26" width="24.81640625" style="9" hidden="1" customWidth="1"/>
    <col min="27" max="27" width="22.81640625" style="9" hidden="1" customWidth="1"/>
    <col min="28" max="28" width="22.1796875" style="9" hidden="1" customWidth="1"/>
    <col min="29" max="29" width="32.81640625" style="9" hidden="1" customWidth="1"/>
    <col min="30" max="30" width="23.1796875" style="9" hidden="1" customWidth="1"/>
    <col min="31" max="31" width="8.54296875" style="9" hidden="1" customWidth="1"/>
    <col min="32" max="32" width="8.54296875" style="9" customWidth="1"/>
    <col min="33" max="34" width="4.81640625" style="9" customWidth="1"/>
    <col min="35" max="35" width="39.81640625" style="9" customWidth="1"/>
    <col min="36" max="36" width="22.81640625" style="9" customWidth="1"/>
    <col min="37" max="37" width="23.1796875" style="9" customWidth="1"/>
    <col min="38" max="38" width="20.453125" style="9" customWidth="1"/>
    <col min="39" max="40" width="22.1796875" style="9" customWidth="1"/>
    <col min="41" max="41" width="22.81640625" style="9" customWidth="1"/>
    <col min="42" max="42" width="22.1796875" style="9" customWidth="1"/>
    <col min="43" max="43" width="24.81640625" style="9" customWidth="1"/>
    <col min="44" max="44" width="22.81640625" style="9" customWidth="1"/>
    <col min="45" max="45" width="22.1796875" style="9" customWidth="1"/>
    <col min="46" max="46" width="32.81640625" style="9" customWidth="1"/>
    <col min="47" max="47" width="23.1796875" style="9" customWidth="1"/>
    <col min="48" max="48" width="9.453125" style="9" customWidth="1"/>
    <col min="49" max="51" width="8.54296875" style="9" customWidth="1"/>
    <col min="52" max="16384" width="8.54296875" style="9"/>
  </cols>
  <sheetData>
    <row r="1" spans="1:47" x14ac:dyDescent="0.35">
      <c r="F1" s="9"/>
      <c r="G1" s="9"/>
    </row>
    <row r="2" spans="1:47" ht="16" thickBot="1" x14ac:dyDescent="0.4">
      <c r="F2" s="9"/>
      <c r="G2" s="9"/>
    </row>
    <row r="3" spans="1:47" s="28" customFormat="1" x14ac:dyDescent="0.35">
      <c r="A3" s="519" t="s">
        <v>97</v>
      </c>
      <c r="B3" s="520"/>
      <c r="C3" s="520"/>
      <c r="D3" s="520"/>
      <c r="E3" s="520"/>
      <c r="F3" s="520"/>
      <c r="G3" s="520"/>
      <c r="H3" s="520"/>
      <c r="I3" s="520"/>
      <c r="J3" s="520"/>
      <c r="K3" s="520"/>
      <c r="L3" s="520"/>
      <c r="M3" s="521"/>
      <c r="N3" s="176"/>
      <c r="P3" s="573" t="s">
        <v>221</v>
      </c>
      <c r="Q3" s="574"/>
      <c r="R3" s="574"/>
      <c r="S3" s="574"/>
      <c r="T3" s="574"/>
      <c r="U3" s="574"/>
      <c r="V3" s="574"/>
      <c r="W3" s="574"/>
      <c r="X3" s="574"/>
      <c r="Y3" s="574"/>
      <c r="Z3" s="574"/>
      <c r="AA3" s="574"/>
      <c r="AB3" s="574"/>
      <c r="AC3" s="574"/>
      <c r="AD3" s="575"/>
      <c r="AG3" s="572" t="s">
        <v>102</v>
      </c>
      <c r="AH3" s="572"/>
      <c r="AI3" s="572"/>
      <c r="AJ3" s="572"/>
      <c r="AK3" s="572"/>
      <c r="AL3" s="572"/>
      <c r="AM3" s="572"/>
      <c r="AN3" s="572"/>
      <c r="AO3" s="572"/>
      <c r="AP3" s="572"/>
      <c r="AQ3" s="572"/>
      <c r="AR3" s="572"/>
      <c r="AS3" s="572"/>
      <c r="AT3" s="572"/>
      <c r="AU3" s="572"/>
    </row>
    <row r="4" spans="1:47" s="28" customFormat="1" x14ac:dyDescent="0.35">
      <c r="A4" s="522" t="s">
        <v>3</v>
      </c>
      <c r="B4" s="496"/>
      <c r="C4" s="496"/>
      <c r="D4" s="496"/>
      <c r="E4" s="496"/>
      <c r="F4" s="496"/>
      <c r="G4" s="496"/>
      <c r="H4" s="496"/>
      <c r="I4" s="496"/>
      <c r="J4" s="496"/>
      <c r="K4" s="496"/>
      <c r="L4" s="496"/>
      <c r="M4" s="523"/>
      <c r="N4" s="176"/>
      <c r="P4" s="522" t="s">
        <v>3</v>
      </c>
      <c r="Q4" s="496"/>
      <c r="R4" s="496"/>
      <c r="S4" s="496"/>
      <c r="T4" s="496"/>
      <c r="U4" s="496"/>
      <c r="V4" s="496"/>
      <c r="W4" s="496"/>
      <c r="X4" s="496"/>
      <c r="Y4" s="496"/>
      <c r="Z4" s="496"/>
      <c r="AA4" s="496"/>
      <c r="AB4" s="496"/>
      <c r="AC4" s="496"/>
      <c r="AD4" s="523"/>
      <c r="AG4" s="496" t="s">
        <v>3</v>
      </c>
      <c r="AH4" s="496"/>
      <c r="AI4" s="496"/>
      <c r="AJ4" s="496"/>
      <c r="AK4" s="496"/>
      <c r="AL4" s="496"/>
      <c r="AM4" s="496"/>
      <c r="AN4" s="496"/>
      <c r="AO4" s="496"/>
      <c r="AP4" s="496"/>
      <c r="AQ4" s="496"/>
      <c r="AR4" s="496"/>
      <c r="AS4" s="496"/>
      <c r="AT4" s="496"/>
      <c r="AU4" s="496"/>
    </row>
    <row r="5" spans="1:47" s="165" customFormat="1" x14ac:dyDescent="0.35">
      <c r="A5" s="495" t="s">
        <v>94</v>
      </c>
      <c r="B5" s="491"/>
      <c r="C5" s="524"/>
      <c r="D5" s="524"/>
      <c r="E5" s="524"/>
      <c r="F5" s="524"/>
      <c r="G5" s="442" t="s">
        <v>95</v>
      </c>
      <c r="H5" s="525"/>
      <c r="I5" s="525"/>
      <c r="J5" s="525"/>
      <c r="K5" s="525"/>
      <c r="L5" s="525"/>
      <c r="M5" s="526"/>
      <c r="N5" s="441"/>
      <c r="P5" s="495" t="s">
        <v>94</v>
      </c>
      <c r="Q5" s="491"/>
      <c r="R5" s="491"/>
      <c r="S5" s="525"/>
      <c r="T5" s="525"/>
      <c r="U5" s="525"/>
      <c r="V5" s="525"/>
      <c r="W5" s="442" t="s">
        <v>95</v>
      </c>
      <c r="X5" s="525"/>
      <c r="Y5" s="525"/>
      <c r="Z5" s="525"/>
      <c r="AA5" s="525"/>
      <c r="AB5" s="525"/>
      <c r="AC5" s="525"/>
      <c r="AD5" s="526"/>
      <c r="AG5" s="491" t="s">
        <v>94</v>
      </c>
      <c r="AH5" s="491"/>
      <c r="AI5" s="491"/>
      <c r="AJ5" s="525"/>
      <c r="AK5" s="525"/>
      <c r="AL5" s="525"/>
      <c r="AM5" s="525"/>
      <c r="AN5" s="442" t="s">
        <v>95</v>
      </c>
      <c r="AO5" s="525"/>
      <c r="AP5" s="525"/>
      <c r="AQ5" s="525"/>
      <c r="AR5" s="525"/>
      <c r="AS5" s="525"/>
      <c r="AT5" s="525"/>
      <c r="AU5" s="525"/>
    </row>
    <row r="6" spans="1:47" s="165" customFormat="1" x14ac:dyDescent="0.35">
      <c r="A6" s="495" t="s">
        <v>0</v>
      </c>
      <c r="B6" s="491"/>
      <c r="C6" s="512"/>
      <c r="D6" s="512"/>
      <c r="E6" s="512"/>
      <c r="F6" s="512"/>
      <c r="G6" s="512"/>
      <c r="H6" s="512"/>
      <c r="I6" s="512"/>
      <c r="J6" s="512"/>
      <c r="K6" s="512"/>
      <c r="L6" s="512"/>
      <c r="M6" s="527"/>
      <c r="N6" s="441"/>
      <c r="P6" s="495" t="s">
        <v>0</v>
      </c>
      <c r="Q6" s="491"/>
      <c r="R6" s="491"/>
      <c r="S6" s="512"/>
      <c r="T6" s="512"/>
      <c r="U6" s="512"/>
      <c r="V6" s="512"/>
      <c r="W6" s="512"/>
      <c r="X6" s="512"/>
      <c r="Y6" s="512"/>
      <c r="Z6" s="512"/>
      <c r="AA6" s="512"/>
      <c r="AB6" s="512"/>
      <c r="AC6" s="512"/>
      <c r="AD6" s="527"/>
      <c r="AG6" s="491" t="s">
        <v>0</v>
      </c>
      <c r="AH6" s="491"/>
      <c r="AI6" s="491"/>
      <c r="AJ6" s="512"/>
      <c r="AK6" s="512"/>
      <c r="AL6" s="512"/>
      <c r="AM6" s="512"/>
      <c r="AN6" s="512"/>
      <c r="AO6" s="512"/>
      <c r="AP6" s="512"/>
      <c r="AQ6" s="512"/>
      <c r="AR6" s="512"/>
      <c r="AS6" s="512"/>
      <c r="AT6" s="512"/>
      <c r="AU6" s="512"/>
    </row>
    <row r="7" spans="1:47" s="165" customFormat="1" x14ac:dyDescent="0.35">
      <c r="A7" s="495" t="s">
        <v>96</v>
      </c>
      <c r="B7" s="491"/>
      <c r="C7" s="512"/>
      <c r="D7" s="512"/>
      <c r="E7" s="512"/>
      <c r="F7" s="512"/>
      <c r="G7" s="512"/>
      <c r="H7" s="512"/>
      <c r="I7" s="512"/>
      <c r="J7" s="512"/>
      <c r="K7" s="512"/>
      <c r="L7" s="512"/>
      <c r="M7" s="527"/>
      <c r="N7" s="441"/>
      <c r="P7" s="495" t="s">
        <v>96</v>
      </c>
      <c r="Q7" s="491"/>
      <c r="R7" s="491"/>
      <c r="S7" s="512"/>
      <c r="T7" s="512"/>
      <c r="U7" s="512"/>
      <c r="V7" s="512"/>
      <c r="W7" s="512"/>
      <c r="X7" s="512"/>
      <c r="Y7" s="512"/>
      <c r="Z7" s="512"/>
      <c r="AA7" s="512"/>
      <c r="AB7" s="512"/>
      <c r="AC7" s="512"/>
      <c r="AD7" s="527"/>
      <c r="AG7" s="491" t="s">
        <v>96</v>
      </c>
      <c r="AH7" s="491"/>
      <c r="AI7" s="491"/>
      <c r="AJ7" s="512"/>
      <c r="AK7" s="512"/>
      <c r="AL7" s="512"/>
      <c r="AM7" s="512"/>
      <c r="AN7" s="512"/>
      <c r="AO7" s="512"/>
      <c r="AP7" s="512"/>
      <c r="AQ7" s="512"/>
      <c r="AR7" s="512"/>
      <c r="AS7" s="512"/>
      <c r="AT7" s="512"/>
      <c r="AU7" s="512"/>
    </row>
    <row r="8" spans="1:47" s="165" customFormat="1" ht="16" thickBot="1" x14ac:dyDescent="0.4">
      <c r="A8" s="516" t="s">
        <v>2</v>
      </c>
      <c r="B8" s="517"/>
      <c r="C8" s="528"/>
      <c r="D8" s="528"/>
      <c r="E8" s="528"/>
      <c r="F8" s="528"/>
      <c r="G8" s="528"/>
      <c r="H8" s="528"/>
      <c r="I8" s="528"/>
      <c r="J8" s="528"/>
      <c r="K8" s="528"/>
      <c r="L8" s="528"/>
      <c r="M8" s="529"/>
      <c r="N8" s="441"/>
      <c r="P8" s="516" t="s">
        <v>2</v>
      </c>
      <c r="Q8" s="517"/>
      <c r="R8" s="517"/>
      <c r="S8" s="528"/>
      <c r="T8" s="528"/>
      <c r="U8" s="528"/>
      <c r="V8" s="528"/>
      <c r="W8" s="528"/>
      <c r="X8" s="528"/>
      <c r="Y8" s="528"/>
      <c r="Z8" s="528"/>
      <c r="AA8" s="528"/>
      <c r="AB8" s="528"/>
      <c r="AC8" s="528"/>
      <c r="AD8" s="529"/>
      <c r="AG8" s="491" t="s">
        <v>2</v>
      </c>
      <c r="AH8" s="491"/>
      <c r="AI8" s="491"/>
      <c r="AJ8" s="512"/>
      <c r="AK8" s="512"/>
      <c r="AL8" s="512"/>
      <c r="AM8" s="512"/>
      <c r="AN8" s="512"/>
      <c r="AO8" s="512"/>
      <c r="AP8" s="512"/>
      <c r="AQ8" s="512"/>
      <c r="AR8" s="512"/>
      <c r="AS8" s="512"/>
      <c r="AT8" s="512"/>
      <c r="AU8" s="512"/>
    </row>
    <row r="9" spans="1:47" ht="16" thickBot="1" x14ac:dyDescent="0.4">
      <c r="F9" s="9"/>
      <c r="G9" s="9"/>
    </row>
    <row r="10" spans="1:47" x14ac:dyDescent="0.35">
      <c r="A10" s="502" t="s">
        <v>84</v>
      </c>
      <c r="B10" s="503"/>
      <c r="C10" s="503"/>
      <c r="D10" s="503"/>
      <c r="E10" s="503"/>
      <c r="F10" s="503"/>
      <c r="G10" s="503"/>
      <c r="H10" s="503"/>
      <c r="I10" s="503"/>
      <c r="J10" s="503"/>
      <c r="K10" s="503"/>
      <c r="L10" s="503"/>
      <c r="M10" s="518"/>
      <c r="P10" s="502" t="s">
        <v>84</v>
      </c>
      <c r="Q10" s="503"/>
      <c r="R10" s="503"/>
      <c r="S10" s="503"/>
      <c r="T10" s="503"/>
      <c r="U10" s="503"/>
      <c r="V10" s="503"/>
      <c r="W10" s="503"/>
      <c r="X10" s="503"/>
      <c r="Y10" s="503"/>
      <c r="Z10" s="503"/>
      <c r="AA10" s="503"/>
      <c r="AB10" s="503"/>
      <c r="AC10" s="503"/>
      <c r="AD10" s="518"/>
      <c r="AE10" s="10"/>
      <c r="AF10" s="10"/>
      <c r="AG10" s="502" t="s">
        <v>84</v>
      </c>
      <c r="AH10" s="503"/>
      <c r="AI10" s="503"/>
      <c r="AJ10" s="503"/>
      <c r="AK10" s="503"/>
      <c r="AL10" s="503"/>
      <c r="AM10" s="503"/>
      <c r="AN10" s="503"/>
      <c r="AO10" s="503"/>
      <c r="AP10" s="503"/>
      <c r="AQ10" s="503"/>
      <c r="AR10" s="503"/>
      <c r="AS10" s="503"/>
      <c r="AT10" s="503"/>
      <c r="AU10" s="518"/>
    </row>
    <row r="11" spans="1:47" s="28" customFormat="1" x14ac:dyDescent="0.35">
      <c r="A11" s="178"/>
      <c r="B11" s="174" t="s">
        <v>85</v>
      </c>
      <c r="C11" s="496" t="s">
        <v>13</v>
      </c>
      <c r="D11" s="496"/>
      <c r="E11" s="175" t="s">
        <v>14</v>
      </c>
      <c r="F11" s="186" t="s">
        <v>171</v>
      </c>
      <c r="G11" s="174" t="s">
        <v>68</v>
      </c>
      <c r="H11" s="185" t="s">
        <v>151</v>
      </c>
      <c r="I11" s="174" t="s">
        <v>80</v>
      </c>
      <c r="J11" s="174" t="s">
        <v>81</v>
      </c>
      <c r="K11" s="185" t="s">
        <v>82</v>
      </c>
      <c r="L11" s="174" t="s">
        <v>150</v>
      </c>
      <c r="M11" s="84" t="s">
        <v>18</v>
      </c>
      <c r="N11" s="176"/>
      <c r="P11" s="522" t="s">
        <v>85</v>
      </c>
      <c r="Q11" s="496"/>
      <c r="R11" s="496"/>
      <c r="S11" s="496" t="s">
        <v>13</v>
      </c>
      <c r="T11" s="496"/>
      <c r="U11" s="175" t="s">
        <v>14</v>
      </c>
      <c r="V11" s="175" t="s">
        <v>171</v>
      </c>
      <c r="W11" s="175" t="s">
        <v>68</v>
      </c>
      <c r="X11" s="73" t="s">
        <v>151</v>
      </c>
      <c r="Y11" s="175" t="s">
        <v>80</v>
      </c>
      <c r="Z11" s="175" t="s">
        <v>81</v>
      </c>
      <c r="AA11" s="73" t="s">
        <v>82</v>
      </c>
      <c r="AB11" s="175" t="s">
        <v>150</v>
      </c>
      <c r="AC11" s="73" t="s">
        <v>18</v>
      </c>
      <c r="AD11" s="80" t="s">
        <v>114</v>
      </c>
      <c r="AE11" s="176"/>
      <c r="AF11" s="176"/>
      <c r="AG11" s="522" t="s">
        <v>85</v>
      </c>
      <c r="AH11" s="496"/>
      <c r="AI11" s="496"/>
      <c r="AJ11" s="496" t="s">
        <v>13</v>
      </c>
      <c r="AK11" s="496"/>
      <c r="AL11" s="175" t="s">
        <v>14</v>
      </c>
      <c r="AM11" s="175" t="s">
        <v>171</v>
      </c>
      <c r="AN11" s="175" t="s">
        <v>68</v>
      </c>
      <c r="AO11" s="73" t="s">
        <v>151</v>
      </c>
      <c r="AP11" s="175" t="s">
        <v>80</v>
      </c>
      <c r="AQ11" s="175" t="s">
        <v>81</v>
      </c>
      <c r="AR11" s="73" t="s">
        <v>82</v>
      </c>
      <c r="AS11" s="175" t="s">
        <v>150</v>
      </c>
      <c r="AT11" s="73" t="s">
        <v>213</v>
      </c>
      <c r="AU11" s="80" t="s">
        <v>110</v>
      </c>
    </row>
    <row r="12" spans="1:47" x14ac:dyDescent="0.35">
      <c r="A12" s="453">
        <v>1</v>
      </c>
      <c r="B12" s="446"/>
      <c r="C12" s="491"/>
      <c r="D12" s="491"/>
      <c r="E12" s="445"/>
      <c r="F12" s="234">
        <v>0</v>
      </c>
      <c r="G12" s="234">
        <v>0</v>
      </c>
      <c r="H12" s="21">
        <f>SUM(F12:G12)</f>
        <v>0</v>
      </c>
      <c r="I12" s="20">
        <v>0</v>
      </c>
      <c r="J12" s="20">
        <v>0</v>
      </c>
      <c r="K12" s="21">
        <f>SUM(I12:J12)</f>
        <v>0</v>
      </c>
      <c r="L12" s="20">
        <v>0</v>
      </c>
      <c r="M12" s="22">
        <f>SUM(H12, K12, L12)</f>
        <v>0</v>
      </c>
      <c r="N12" s="12"/>
      <c r="P12" s="452">
        <v>1</v>
      </c>
      <c r="Q12" s="512"/>
      <c r="R12" s="512"/>
      <c r="S12" s="491"/>
      <c r="T12" s="491"/>
      <c r="U12" s="445"/>
      <c r="V12" s="234">
        <v>0</v>
      </c>
      <c r="W12" s="234">
        <v>0</v>
      </c>
      <c r="X12" s="103">
        <f>SUM(V12:W12)</f>
        <v>0</v>
      </c>
      <c r="Y12" s="20">
        <v>0</v>
      </c>
      <c r="Z12" s="20">
        <v>0</v>
      </c>
      <c r="AA12" s="103">
        <f>SUM(Y12:Z12)</f>
        <v>0</v>
      </c>
      <c r="AB12" s="20">
        <v>0</v>
      </c>
      <c r="AC12" s="103">
        <f>SUM(X12, AA12, AB12)</f>
        <v>0</v>
      </c>
      <c r="AD12" s="104">
        <f>M12-AC12</f>
        <v>0</v>
      </c>
      <c r="AE12" s="12"/>
      <c r="AF12" s="12"/>
      <c r="AG12" s="191">
        <v>1</v>
      </c>
      <c r="AH12" s="512"/>
      <c r="AI12" s="512"/>
      <c r="AJ12" s="491"/>
      <c r="AK12" s="491"/>
      <c r="AL12" s="445"/>
      <c r="AM12" s="20">
        <v>0</v>
      </c>
      <c r="AN12" s="20">
        <v>0</v>
      </c>
      <c r="AO12" s="87">
        <f>SUM(AM12:AN12)</f>
        <v>0</v>
      </c>
      <c r="AP12" s="20">
        <v>0</v>
      </c>
      <c r="AQ12" s="20">
        <v>0</v>
      </c>
      <c r="AR12" s="87">
        <f>SUM(AP12:AQ12)</f>
        <v>0</v>
      </c>
      <c r="AS12" s="20">
        <v>0</v>
      </c>
      <c r="AT12" s="87">
        <f>SUM(AO12, AR12, AS12)</f>
        <v>0</v>
      </c>
      <c r="AU12" s="88">
        <f>IF($S$81&lt;&gt;0, AC12-AT12, M12-AT12)</f>
        <v>0</v>
      </c>
    </row>
    <row r="13" spans="1:47" x14ac:dyDescent="0.35">
      <c r="A13" s="453">
        <v>2</v>
      </c>
      <c r="B13" s="446"/>
      <c r="C13" s="491"/>
      <c r="D13" s="491"/>
      <c r="E13" s="445"/>
      <c r="F13" s="234">
        <v>0</v>
      </c>
      <c r="G13" s="234">
        <v>0</v>
      </c>
      <c r="H13" s="21">
        <f t="shared" ref="H13:H18" si="0">SUM(F13:G13)</f>
        <v>0</v>
      </c>
      <c r="I13" s="20">
        <v>0</v>
      </c>
      <c r="J13" s="20">
        <v>0</v>
      </c>
      <c r="K13" s="21">
        <f t="shared" ref="K13:K18" si="1">SUM(I13:J13)</f>
        <v>0</v>
      </c>
      <c r="L13" s="20">
        <v>0</v>
      </c>
      <c r="M13" s="22">
        <f t="shared" ref="M13:M18" si="2">SUM(H13, K13, L13)</f>
        <v>0</v>
      </c>
      <c r="N13" s="12"/>
      <c r="P13" s="452">
        <v>2</v>
      </c>
      <c r="Q13" s="512"/>
      <c r="R13" s="512"/>
      <c r="S13" s="491"/>
      <c r="T13" s="491"/>
      <c r="U13" s="445"/>
      <c r="V13" s="234">
        <v>0</v>
      </c>
      <c r="W13" s="234">
        <v>0</v>
      </c>
      <c r="X13" s="103">
        <f t="shared" ref="X13:X18" si="3">SUM(V13:W13)</f>
        <v>0</v>
      </c>
      <c r="Y13" s="20">
        <v>0</v>
      </c>
      <c r="Z13" s="20">
        <v>0</v>
      </c>
      <c r="AA13" s="103">
        <f t="shared" ref="AA13:AA18" si="4">SUM(Y13:Z13)</f>
        <v>0</v>
      </c>
      <c r="AB13" s="20">
        <v>0</v>
      </c>
      <c r="AC13" s="103">
        <f t="shared" ref="AC13:AC18" si="5">SUM(X13, AA13, AB13)</f>
        <v>0</v>
      </c>
      <c r="AD13" s="104">
        <f>M13-AC13</f>
        <v>0</v>
      </c>
      <c r="AE13" s="12"/>
      <c r="AF13" s="12"/>
      <c r="AG13" s="191">
        <v>2</v>
      </c>
      <c r="AH13" s="512"/>
      <c r="AI13" s="512"/>
      <c r="AJ13" s="491"/>
      <c r="AK13" s="491"/>
      <c r="AL13" s="445"/>
      <c r="AM13" s="20">
        <v>0</v>
      </c>
      <c r="AN13" s="20">
        <v>0</v>
      </c>
      <c r="AO13" s="87">
        <f t="shared" ref="AO13:AO18" si="6">SUM(AM13:AN13)</f>
        <v>0</v>
      </c>
      <c r="AP13" s="20">
        <v>0</v>
      </c>
      <c r="AQ13" s="20">
        <v>0</v>
      </c>
      <c r="AR13" s="87">
        <f t="shared" ref="AR13:AR18" si="7">SUM(AP13:AQ13)</f>
        <v>0</v>
      </c>
      <c r="AS13" s="20">
        <v>0</v>
      </c>
      <c r="AT13" s="87">
        <f t="shared" ref="AT13:AT18" si="8">SUM(AO13, AR13, AS13)</f>
        <v>0</v>
      </c>
      <c r="AU13" s="88">
        <f t="shared" ref="AU13:AU19" si="9">IF($S$81&lt;&gt;0, AC13-AT13, M13-AT13)</f>
        <v>0</v>
      </c>
    </row>
    <row r="14" spans="1:47" x14ac:dyDescent="0.35">
      <c r="A14" s="453">
        <v>3</v>
      </c>
      <c r="B14" s="446"/>
      <c r="C14" s="491"/>
      <c r="D14" s="491"/>
      <c r="E14" s="445"/>
      <c r="F14" s="234">
        <v>0</v>
      </c>
      <c r="G14" s="234">
        <v>0</v>
      </c>
      <c r="H14" s="21">
        <f t="shared" si="0"/>
        <v>0</v>
      </c>
      <c r="I14" s="20">
        <v>0</v>
      </c>
      <c r="J14" s="20">
        <v>0</v>
      </c>
      <c r="K14" s="21">
        <f t="shared" si="1"/>
        <v>0</v>
      </c>
      <c r="L14" s="20">
        <v>0</v>
      </c>
      <c r="M14" s="22">
        <f>SUM(H14, K14, L14)</f>
        <v>0</v>
      </c>
      <c r="N14" s="12"/>
      <c r="P14" s="452">
        <v>3</v>
      </c>
      <c r="Q14" s="512"/>
      <c r="R14" s="512"/>
      <c r="S14" s="491"/>
      <c r="T14" s="491"/>
      <c r="U14" s="445"/>
      <c r="V14" s="234">
        <v>0</v>
      </c>
      <c r="W14" s="234">
        <v>0</v>
      </c>
      <c r="X14" s="103">
        <f t="shared" si="3"/>
        <v>0</v>
      </c>
      <c r="Y14" s="20">
        <v>0</v>
      </c>
      <c r="Z14" s="20">
        <v>0</v>
      </c>
      <c r="AA14" s="103">
        <f t="shared" si="4"/>
        <v>0</v>
      </c>
      <c r="AB14" s="20">
        <v>0</v>
      </c>
      <c r="AC14" s="103">
        <f t="shared" si="5"/>
        <v>0</v>
      </c>
      <c r="AD14" s="104">
        <f>M14-AC14</f>
        <v>0</v>
      </c>
      <c r="AE14" s="12"/>
      <c r="AF14" s="12"/>
      <c r="AG14" s="191">
        <v>3</v>
      </c>
      <c r="AH14" s="512"/>
      <c r="AI14" s="512"/>
      <c r="AJ14" s="491"/>
      <c r="AK14" s="491"/>
      <c r="AL14" s="445"/>
      <c r="AM14" s="20">
        <v>0</v>
      </c>
      <c r="AN14" s="20">
        <v>0</v>
      </c>
      <c r="AO14" s="87">
        <f t="shared" si="6"/>
        <v>0</v>
      </c>
      <c r="AP14" s="20">
        <v>0</v>
      </c>
      <c r="AQ14" s="20">
        <v>0</v>
      </c>
      <c r="AR14" s="87">
        <f t="shared" si="7"/>
        <v>0</v>
      </c>
      <c r="AS14" s="20">
        <v>0</v>
      </c>
      <c r="AT14" s="87">
        <f t="shared" si="8"/>
        <v>0</v>
      </c>
      <c r="AU14" s="88">
        <f t="shared" si="9"/>
        <v>0</v>
      </c>
    </row>
    <row r="15" spans="1:47" x14ac:dyDescent="0.35">
      <c r="A15" s="453">
        <v>4</v>
      </c>
      <c r="B15" s="446"/>
      <c r="C15" s="491"/>
      <c r="D15" s="491"/>
      <c r="E15" s="445"/>
      <c r="F15" s="234">
        <v>0</v>
      </c>
      <c r="G15" s="234">
        <v>0</v>
      </c>
      <c r="H15" s="21">
        <f>SUM(F15:G15)</f>
        <v>0</v>
      </c>
      <c r="I15" s="20">
        <v>0</v>
      </c>
      <c r="J15" s="20">
        <v>0</v>
      </c>
      <c r="K15" s="21">
        <f>SUM(I15:J15)</f>
        <v>0</v>
      </c>
      <c r="L15" s="20">
        <v>0</v>
      </c>
      <c r="M15" s="22">
        <f>SUM(H15, K15, L15)</f>
        <v>0</v>
      </c>
      <c r="N15" s="12"/>
      <c r="P15" s="452">
        <v>4</v>
      </c>
      <c r="Q15" s="512"/>
      <c r="R15" s="512"/>
      <c r="S15" s="491"/>
      <c r="T15" s="491"/>
      <c r="U15" s="445"/>
      <c r="V15" s="234">
        <v>0</v>
      </c>
      <c r="W15" s="234">
        <v>0</v>
      </c>
      <c r="X15" s="103">
        <f t="shared" si="3"/>
        <v>0</v>
      </c>
      <c r="Y15" s="20">
        <v>0</v>
      </c>
      <c r="Z15" s="20">
        <v>0</v>
      </c>
      <c r="AA15" s="103">
        <f t="shared" si="4"/>
        <v>0</v>
      </c>
      <c r="AB15" s="20">
        <v>0</v>
      </c>
      <c r="AC15" s="103">
        <f t="shared" si="5"/>
        <v>0</v>
      </c>
      <c r="AD15" s="104">
        <f>M15-AC15</f>
        <v>0</v>
      </c>
      <c r="AE15" s="12"/>
      <c r="AF15" s="12"/>
      <c r="AG15" s="191">
        <v>4</v>
      </c>
      <c r="AH15" s="512"/>
      <c r="AI15" s="512"/>
      <c r="AJ15" s="491"/>
      <c r="AK15" s="491"/>
      <c r="AL15" s="445"/>
      <c r="AM15" s="20">
        <v>0</v>
      </c>
      <c r="AN15" s="20">
        <v>0</v>
      </c>
      <c r="AO15" s="87">
        <f t="shared" si="6"/>
        <v>0</v>
      </c>
      <c r="AP15" s="20">
        <v>0</v>
      </c>
      <c r="AQ15" s="20">
        <v>0</v>
      </c>
      <c r="AR15" s="87">
        <f t="shared" si="7"/>
        <v>0</v>
      </c>
      <c r="AS15" s="20">
        <v>0</v>
      </c>
      <c r="AT15" s="87">
        <f t="shared" si="8"/>
        <v>0</v>
      </c>
      <c r="AU15" s="88">
        <f t="shared" si="9"/>
        <v>0</v>
      </c>
    </row>
    <row r="16" spans="1:47" x14ac:dyDescent="0.35">
      <c r="A16" s="453">
        <v>5</v>
      </c>
      <c r="B16" s="446"/>
      <c r="C16" s="491"/>
      <c r="D16" s="491"/>
      <c r="E16" s="445"/>
      <c r="F16" s="234">
        <v>0</v>
      </c>
      <c r="G16" s="234">
        <v>0</v>
      </c>
      <c r="H16" s="21">
        <f t="shared" si="0"/>
        <v>0</v>
      </c>
      <c r="I16" s="20">
        <v>0</v>
      </c>
      <c r="J16" s="20">
        <v>0</v>
      </c>
      <c r="K16" s="21">
        <f t="shared" si="1"/>
        <v>0</v>
      </c>
      <c r="L16" s="20">
        <v>0</v>
      </c>
      <c r="M16" s="22">
        <f t="shared" si="2"/>
        <v>0</v>
      </c>
      <c r="N16" s="12"/>
      <c r="P16" s="452">
        <v>5</v>
      </c>
      <c r="Q16" s="512"/>
      <c r="R16" s="512"/>
      <c r="S16" s="491"/>
      <c r="T16" s="491"/>
      <c r="U16" s="445"/>
      <c r="V16" s="234">
        <v>0</v>
      </c>
      <c r="W16" s="234">
        <v>0</v>
      </c>
      <c r="X16" s="103">
        <f t="shared" si="3"/>
        <v>0</v>
      </c>
      <c r="Y16" s="20">
        <v>0</v>
      </c>
      <c r="Z16" s="20">
        <v>0</v>
      </c>
      <c r="AA16" s="103">
        <f t="shared" si="4"/>
        <v>0</v>
      </c>
      <c r="AB16" s="20">
        <v>0</v>
      </c>
      <c r="AC16" s="103">
        <f t="shared" si="5"/>
        <v>0</v>
      </c>
      <c r="AD16" s="104">
        <f t="shared" ref="AD16:AD20" si="10">M16-AC16</f>
        <v>0</v>
      </c>
      <c r="AE16" s="12"/>
      <c r="AF16" s="12"/>
      <c r="AG16" s="191">
        <v>5</v>
      </c>
      <c r="AH16" s="512"/>
      <c r="AI16" s="512"/>
      <c r="AJ16" s="491"/>
      <c r="AK16" s="491"/>
      <c r="AL16" s="445"/>
      <c r="AM16" s="20">
        <v>0</v>
      </c>
      <c r="AN16" s="20">
        <v>0</v>
      </c>
      <c r="AO16" s="87">
        <f t="shared" si="6"/>
        <v>0</v>
      </c>
      <c r="AP16" s="20">
        <v>0</v>
      </c>
      <c r="AQ16" s="20">
        <v>0</v>
      </c>
      <c r="AR16" s="87">
        <f t="shared" si="7"/>
        <v>0</v>
      </c>
      <c r="AS16" s="20">
        <v>0</v>
      </c>
      <c r="AT16" s="87">
        <f t="shared" si="8"/>
        <v>0</v>
      </c>
      <c r="AU16" s="88">
        <f t="shared" si="9"/>
        <v>0</v>
      </c>
    </row>
    <row r="17" spans="1:48" x14ac:dyDescent="0.35">
      <c r="A17" s="453">
        <v>6</v>
      </c>
      <c r="B17" s="446"/>
      <c r="C17" s="491"/>
      <c r="D17" s="491"/>
      <c r="E17" s="445"/>
      <c r="F17" s="234">
        <v>0</v>
      </c>
      <c r="G17" s="234">
        <v>0</v>
      </c>
      <c r="H17" s="21">
        <f t="shared" si="0"/>
        <v>0</v>
      </c>
      <c r="I17" s="20">
        <v>0</v>
      </c>
      <c r="J17" s="20">
        <v>0</v>
      </c>
      <c r="K17" s="21">
        <f t="shared" si="1"/>
        <v>0</v>
      </c>
      <c r="L17" s="20">
        <v>0</v>
      </c>
      <c r="M17" s="22">
        <f t="shared" si="2"/>
        <v>0</v>
      </c>
      <c r="N17" s="12"/>
      <c r="P17" s="452">
        <v>6</v>
      </c>
      <c r="Q17" s="512"/>
      <c r="R17" s="512"/>
      <c r="S17" s="491"/>
      <c r="T17" s="491"/>
      <c r="U17" s="445"/>
      <c r="V17" s="234">
        <v>0</v>
      </c>
      <c r="W17" s="234">
        <v>0</v>
      </c>
      <c r="X17" s="103">
        <f t="shared" si="3"/>
        <v>0</v>
      </c>
      <c r="Y17" s="20">
        <v>0</v>
      </c>
      <c r="Z17" s="20">
        <v>0</v>
      </c>
      <c r="AA17" s="103">
        <f t="shared" si="4"/>
        <v>0</v>
      </c>
      <c r="AB17" s="20">
        <v>0</v>
      </c>
      <c r="AC17" s="103">
        <f t="shared" si="5"/>
        <v>0</v>
      </c>
      <c r="AD17" s="104">
        <f t="shared" si="10"/>
        <v>0</v>
      </c>
      <c r="AE17" s="12"/>
      <c r="AF17" s="12"/>
      <c r="AG17" s="191">
        <v>6</v>
      </c>
      <c r="AH17" s="512"/>
      <c r="AI17" s="512"/>
      <c r="AJ17" s="491"/>
      <c r="AK17" s="491"/>
      <c r="AL17" s="445"/>
      <c r="AM17" s="20">
        <v>0</v>
      </c>
      <c r="AN17" s="20">
        <v>0</v>
      </c>
      <c r="AO17" s="87">
        <f t="shared" si="6"/>
        <v>0</v>
      </c>
      <c r="AP17" s="20">
        <v>0</v>
      </c>
      <c r="AQ17" s="20">
        <v>0</v>
      </c>
      <c r="AR17" s="87">
        <f t="shared" si="7"/>
        <v>0</v>
      </c>
      <c r="AS17" s="20">
        <v>0</v>
      </c>
      <c r="AT17" s="87">
        <f t="shared" si="8"/>
        <v>0</v>
      </c>
      <c r="AU17" s="88">
        <f t="shared" si="9"/>
        <v>0</v>
      </c>
    </row>
    <row r="18" spans="1:48" x14ac:dyDescent="0.35">
      <c r="A18" s="511" t="s">
        <v>180</v>
      </c>
      <c r="B18" s="512"/>
      <c r="C18" s="532">
        <v>0</v>
      </c>
      <c r="D18" s="532"/>
      <c r="E18" s="445"/>
      <c r="F18" s="234">
        <v>0</v>
      </c>
      <c r="G18" s="234">
        <v>0</v>
      </c>
      <c r="H18" s="21">
        <f t="shared" si="0"/>
        <v>0</v>
      </c>
      <c r="I18" s="20">
        <v>0</v>
      </c>
      <c r="J18" s="20">
        <v>0</v>
      </c>
      <c r="K18" s="21">
        <f t="shared" si="1"/>
        <v>0</v>
      </c>
      <c r="L18" s="20">
        <v>0</v>
      </c>
      <c r="M18" s="22">
        <f t="shared" si="2"/>
        <v>0</v>
      </c>
      <c r="N18" s="12"/>
      <c r="P18" s="568" t="s">
        <v>180</v>
      </c>
      <c r="Q18" s="569"/>
      <c r="R18" s="569"/>
      <c r="S18" s="532">
        <v>0</v>
      </c>
      <c r="T18" s="532"/>
      <c r="U18" s="445"/>
      <c r="V18" s="234">
        <v>0</v>
      </c>
      <c r="W18" s="234">
        <v>0</v>
      </c>
      <c r="X18" s="103">
        <f t="shared" si="3"/>
        <v>0</v>
      </c>
      <c r="Y18" s="20">
        <v>0</v>
      </c>
      <c r="Z18" s="20">
        <v>0</v>
      </c>
      <c r="AA18" s="103">
        <f t="shared" si="4"/>
        <v>0</v>
      </c>
      <c r="AB18" s="20">
        <v>0</v>
      </c>
      <c r="AC18" s="103">
        <f t="shared" si="5"/>
        <v>0</v>
      </c>
      <c r="AD18" s="104">
        <f t="shared" si="10"/>
        <v>0</v>
      </c>
      <c r="AE18" s="12"/>
      <c r="AF18" s="12"/>
      <c r="AG18" s="570" t="s">
        <v>180</v>
      </c>
      <c r="AH18" s="571"/>
      <c r="AI18" s="571"/>
      <c r="AJ18" s="532">
        <v>0</v>
      </c>
      <c r="AK18" s="532"/>
      <c r="AL18" s="173"/>
      <c r="AM18" s="20">
        <v>0</v>
      </c>
      <c r="AN18" s="20">
        <v>0</v>
      </c>
      <c r="AO18" s="87">
        <f t="shared" si="6"/>
        <v>0</v>
      </c>
      <c r="AP18" s="20">
        <v>0</v>
      </c>
      <c r="AQ18" s="20">
        <v>0</v>
      </c>
      <c r="AR18" s="87">
        <f t="shared" si="7"/>
        <v>0</v>
      </c>
      <c r="AS18" s="20">
        <v>0</v>
      </c>
      <c r="AT18" s="87">
        <f t="shared" si="8"/>
        <v>0</v>
      </c>
      <c r="AU18" s="88">
        <f t="shared" si="9"/>
        <v>0</v>
      </c>
    </row>
    <row r="19" spans="1:48" ht="16" thickBot="1" x14ac:dyDescent="0.4">
      <c r="A19" s="509" t="s">
        <v>206</v>
      </c>
      <c r="B19" s="510"/>
      <c r="C19" s="497">
        <f>COUNTA(B12:B17)+C18</f>
        <v>0</v>
      </c>
      <c r="D19" s="497"/>
      <c r="E19" s="184"/>
      <c r="F19" s="136">
        <f>SUM(F12:F18)</f>
        <v>0</v>
      </c>
      <c r="G19" s="136">
        <f>SUM(G12:G18)</f>
        <v>0</v>
      </c>
      <c r="H19" s="136">
        <f t="shared" ref="H19:L19" si="11">SUM(H12:H18)</f>
        <v>0</v>
      </c>
      <c r="I19" s="136">
        <f>SUM(I12:I18)</f>
        <v>0</v>
      </c>
      <c r="J19" s="136">
        <f>SUM(J12:J18)</f>
        <v>0</v>
      </c>
      <c r="K19" s="136">
        <f t="shared" si="11"/>
        <v>0</v>
      </c>
      <c r="L19" s="136">
        <f t="shared" si="11"/>
        <v>0</v>
      </c>
      <c r="M19" s="23">
        <f>SUM(M12:M18)</f>
        <v>0</v>
      </c>
      <c r="N19" s="12"/>
      <c r="P19" s="566" t="s">
        <v>206</v>
      </c>
      <c r="Q19" s="567"/>
      <c r="R19" s="567"/>
      <c r="S19" s="498">
        <f>COUNTA(Q12:Q17)+S18</f>
        <v>0</v>
      </c>
      <c r="T19" s="498"/>
      <c r="U19" s="184"/>
      <c r="V19" s="135">
        <f>SUM(V12:V18)</f>
        <v>0</v>
      </c>
      <c r="W19" s="135">
        <f>SUM(W12:W18)</f>
        <v>0</v>
      </c>
      <c r="X19" s="135">
        <f t="shared" ref="X19:AA19" si="12">SUM(X12:X18)</f>
        <v>0</v>
      </c>
      <c r="Y19" s="135">
        <f t="shared" si="12"/>
        <v>0</v>
      </c>
      <c r="Z19" s="135">
        <f t="shared" si="12"/>
        <v>0</v>
      </c>
      <c r="AA19" s="135">
        <f t="shared" si="12"/>
        <v>0</v>
      </c>
      <c r="AB19" s="135">
        <f>SUM(AB12:AB18)</f>
        <v>0</v>
      </c>
      <c r="AC19" s="135">
        <f>SUM(AC12:AC18)</f>
        <v>0</v>
      </c>
      <c r="AD19" s="102">
        <f>SUM(AD12:AD18)</f>
        <v>0</v>
      </c>
      <c r="AE19" s="12"/>
      <c r="AF19" s="12"/>
      <c r="AG19" s="566" t="s">
        <v>206</v>
      </c>
      <c r="AH19" s="567"/>
      <c r="AI19" s="567"/>
      <c r="AJ19" s="543">
        <f>COUNTA(AH12:AH17)+AJ18</f>
        <v>0</v>
      </c>
      <c r="AK19" s="543"/>
      <c r="AL19" s="184"/>
      <c r="AM19" s="85">
        <f>SUM(AM12:AM18)</f>
        <v>0</v>
      </c>
      <c r="AN19" s="85">
        <f>SUM(AN12:AN18)</f>
        <v>0</v>
      </c>
      <c r="AO19" s="85">
        <f t="shared" ref="AO19" si="13">SUM(AO12:AO18)</f>
        <v>0</v>
      </c>
      <c r="AP19" s="85">
        <f t="shared" ref="AP19" si="14">SUM(AP12:AP18)</f>
        <v>0</v>
      </c>
      <c r="AQ19" s="85">
        <f t="shared" ref="AQ19" si="15">SUM(AQ12:AQ18)</f>
        <v>0</v>
      </c>
      <c r="AR19" s="85">
        <f t="shared" ref="AR19" si="16">SUM(AR12:AR18)</f>
        <v>0</v>
      </c>
      <c r="AS19" s="85">
        <f t="shared" ref="AS19" si="17">SUM(AS12:AS18)</f>
        <v>0</v>
      </c>
      <c r="AT19" s="85">
        <f>SUM(AT12:AT18)</f>
        <v>0</v>
      </c>
      <c r="AU19" s="86">
        <f t="shared" si="9"/>
        <v>0</v>
      </c>
      <c r="AV19" s="10"/>
    </row>
    <row r="20" spans="1:48" ht="3.75" customHeight="1" thickBot="1" x14ac:dyDescent="0.4">
      <c r="F20" s="9"/>
      <c r="G20" s="9"/>
      <c r="AD20" s="48">
        <f t="shared" si="10"/>
        <v>0</v>
      </c>
      <c r="AE20" s="10"/>
      <c r="AF20" s="10"/>
    </row>
    <row r="21" spans="1:48" x14ac:dyDescent="0.35">
      <c r="A21" s="502" t="s">
        <v>186</v>
      </c>
      <c r="B21" s="503"/>
      <c r="C21" s="503"/>
      <c r="D21" s="503"/>
      <c r="E21" s="503"/>
      <c r="F21" s="503"/>
      <c r="G21" s="503"/>
      <c r="H21" s="503"/>
      <c r="I21" s="503"/>
      <c r="J21" s="503"/>
      <c r="K21" s="503"/>
      <c r="L21" s="503"/>
      <c r="M21" s="518"/>
      <c r="P21" s="502" t="s">
        <v>186</v>
      </c>
      <c r="Q21" s="503"/>
      <c r="R21" s="503"/>
      <c r="S21" s="503"/>
      <c r="T21" s="503"/>
      <c r="U21" s="503"/>
      <c r="V21" s="503"/>
      <c r="W21" s="503"/>
      <c r="X21" s="503"/>
      <c r="Y21" s="503"/>
      <c r="Z21" s="503"/>
      <c r="AA21" s="503"/>
      <c r="AB21" s="503"/>
      <c r="AC21" s="503"/>
      <c r="AD21" s="182"/>
      <c r="AE21" s="10"/>
      <c r="AF21" s="10"/>
      <c r="AG21" s="502" t="s">
        <v>186</v>
      </c>
      <c r="AH21" s="503"/>
      <c r="AI21" s="503"/>
      <c r="AJ21" s="503"/>
      <c r="AK21" s="503"/>
      <c r="AL21" s="503"/>
      <c r="AM21" s="503"/>
      <c r="AN21" s="503"/>
      <c r="AO21" s="503"/>
      <c r="AP21" s="503"/>
      <c r="AQ21" s="503"/>
      <c r="AR21" s="503"/>
      <c r="AS21" s="503"/>
      <c r="AT21" s="503"/>
      <c r="AU21" s="182"/>
    </row>
    <row r="22" spans="1:48" s="28" customFormat="1" ht="31.5" customHeight="1" x14ac:dyDescent="0.35">
      <c r="A22" s="534" t="s">
        <v>188</v>
      </c>
      <c r="B22" s="533"/>
      <c r="C22" s="533" t="s">
        <v>13</v>
      </c>
      <c r="D22" s="533"/>
      <c r="E22" s="175" t="s">
        <v>14</v>
      </c>
      <c r="F22" s="174" t="s">
        <v>171</v>
      </c>
      <c r="G22" s="174" t="s">
        <v>68</v>
      </c>
      <c r="H22" s="185" t="s">
        <v>151</v>
      </c>
      <c r="I22" s="174" t="s">
        <v>80</v>
      </c>
      <c r="J22" s="174" t="s">
        <v>81</v>
      </c>
      <c r="K22" s="185" t="s">
        <v>82</v>
      </c>
      <c r="L22" s="174" t="s">
        <v>150</v>
      </c>
      <c r="M22" s="84" t="s">
        <v>18</v>
      </c>
      <c r="N22" s="176"/>
      <c r="P22" s="534" t="s">
        <v>188</v>
      </c>
      <c r="Q22" s="533"/>
      <c r="R22" s="533"/>
      <c r="S22" s="533" t="s">
        <v>13</v>
      </c>
      <c r="T22" s="533"/>
      <c r="U22" s="175" t="s">
        <v>14</v>
      </c>
      <c r="V22" s="175" t="s">
        <v>171</v>
      </c>
      <c r="W22" s="175" t="s">
        <v>68</v>
      </c>
      <c r="X22" s="73" t="s">
        <v>151</v>
      </c>
      <c r="Y22" s="175" t="s">
        <v>80</v>
      </c>
      <c r="Z22" s="175" t="s">
        <v>81</v>
      </c>
      <c r="AA22" s="73" t="s">
        <v>82</v>
      </c>
      <c r="AB22" s="175" t="s">
        <v>150</v>
      </c>
      <c r="AC22" s="73" t="s">
        <v>18</v>
      </c>
      <c r="AD22" s="80" t="s">
        <v>114</v>
      </c>
      <c r="AE22" s="176"/>
      <c r="AF22" s="176"/>
      <c r="AG22" s="534" t="s">
        <v>188</v>
      </c>
      <c r="AH22" s="533"/>
      <c r="AI22" s="533"/>
      <c r="AJ22" s="533" t="s">
        <v>13</v>
      </c>
      <c r="AK22" s="533"/>
      <c r="AL22" s="175" t="s">
        <v>14</v>
      </c>
      <c r="AM22" s="175" t="s">
        <v>171</v>
      </c>
      <c r="AN22" s="175" t="s">
        <v>68</v>
      </c>
      <c r="AO22" s="73" t="s">
        <v>151</v>
      </c>
      <c r="AP22" s="175" t="s">
        <v>80</v>
      </c>
      <c r="AQ22" s="175" t="s">
        <v>81</v>
      </c>
      <c r="AR22" s="73" t="s">
        <v>82</v>
      </c>
      <c r="AS22" s="175" t="s">
        <v>150</v>
      </c>
      <c r="AT22" s="73" t="s">
        <v>213</v>
      </c>
      <c r="AU22" s="80" t="s">
        <v>110</v>
      </c>
    </row>
    <row r="23" spans="1:48" x14ac:dyDescent="0.35">
      <c r="A23" s="495">
        <v>0</v>
      </c>
      <c r="B23" s="491"/>
      <c r="C23" s="496" t="s">
        <v>19</v>
      </c>
      <c r="D23" s="496"/>
      <c r="E23" s="445"/>
      <c r="F23" s="234">
        <v>0</v>
      </c>
      <c r="G23" s="234">
        <v>0</v>
      </c>
      <c r="H23" s="21">
        <f>SUM(F23:G23)</f>
        <v>0</v>
      </c>
      <c r="I23" s="20">
        <v>0</v>
      </c>
      <c r="J23" s="20">
        <v>0</v>
      </c>
      <c r="K23" s="21">
        <f>SUM(I23:J23)</f>
        <v>0</v>
      </c>
      <c r="L23" s="20">
        <v>0</v>
      </c>
      <c r="M23" s="22">
        <f>SUM(H23, K23, L23)</f>
        <v>0</v>
      </c>
      <c r="N23" s="13"/>
      <c r="P23" s="495">
        <v>0</v>
      </c>
      <c r="Q23" s="491"/>
      <c r="R23" s="491"/>
      <c r="S23" s="496" t="s">
        <v>19</v>
      </c>
      <c r="T23" s="496"/>
      <c r="U23" s="447"/>
      <c r="V23" s="234">
        <v>0</v>
      </c>
      <c r="W23" s="234">
        <v>0</v>
      </c>
      <c r="X23" s="103">
        <f>SUM(V23:W23)</f>
        <v>0</v>
      </c>
      <c r="Y23" s="20">
        <v>0</v>
      </c>
      <c r="Z23" s="20">
        <v>0</v>
      </c>
      <c r="AA23" s="103">
        <f>SUM(Y23:Z23)</f>
        <v>0</v>
      </c>
      <c r="AB23" s="20">
        <v>0</v>
      </c>
      <c r="AC23" s="103">
        <f>SUM(X23, AA23, AB23)</f>
        <v>0</v>
      </c>
      <c r="AD23" s="104">
        <f>M23-AC23</f>
        <v>0</v>
      </c>
      <c r="AE23" s="13"/>
      <c r="AF23" s="13"/>
      <c r="AG23" s="495">
        <v>0</v>
      </c>
      <c r="AH23" s="491"/>
      <c r="AI23" s="491"/>
      <c r="AJ23" s="496" t="s">
        <v>19</v>
      </c>
      <c r="AK23" s="496"/>
      <c r="AL23" s="447"/>
      <c r="AM23" s="20">
        <v>0</v>
      </c>
      <c r="AN23" s="20">
        <v>0</v>
      </c>
      <c r="AO23" s="87">
        <f>SUM(AM23:AN23)</f>
        <v>0</v>
      </c>
      <c r="AP23" s="20">
        <v>0</v>
      </c>
      <c r="AQ23" s="20">
        <v>0</v>
      </c>
      <c r="AR23" s="87">
        <f>SUM(AP23:AQ23)</f>
        <v>0</v>
      </c>
      <c r="AS23" s="20">
        <v>0</v>
      </c>
      <c r="AT23" s="87">
        <f>SUM(AO23, AR23, AS23)</f>
        <v>0</v>
      </c>
      <c r="AU23" s="88">
        <f>IF($S$81&lt;&gt;0, AC23-AT23, M23-AT23)</f>
        <v>0</v>
      </c>
    </row>
    <row r="24" spans="1:48" x14ac:dyDescent="0.35">
      <c r="A24" s="495">
        <v>0</v>
      </c>
      <c r="B24" s="491"/>
      <c r="C24" s="496" t="s">
        <v>20</v>
      </c>
      <c r="D24" s="496"/>
      <c r="E24" s="445"/>
      <c r="F24" s="234">
        <v>0</v>
      </c>
      <c r="G24" s="234">
        <v>0</v>
      </c>
      <c r="H24" s="21">
        <f t="shared" ref="H24:H27" si="18">SUM(F24:G24)</f>
        <v>0</v>
      </c>
      <c r="I24" s="20">
        <v>0</v>
      </c>
      <c r="J24" s="20">
        <v>0</v>
      </c>
      <c r="K24" s="21">
        <f t="shared" ref="K24:K27" si="19">SUM(I24:J24)</f>
        <v>0</v>
      </c>
      <c r="L24" s="20">
        <v>0</v>
      </c>
      <c r="M24" s="22">
        <f t="shared" ref="M24:M27" si="20">SUM(H24, K24, L24)</f>
        <v>0</v>
      </c>
      <c r="N24" s="13"/>
      <c r="P24" s="495">
        <v>0</v>
      </c>
      <c r="Q24" s="491"/>
      <c r="R24" s="491"/>
      <c r="S24" s="496" t="s">
        <v>20</v>
      </c>
      <c r="T24" s="496"/>
      <c r="U24" s="447"/>
      <c r="V24" s="234">
        <v>0</v>
      </c>
      <c r="W24" s="234">
        <v>0</v>
      </c>
      <c r="X24" s="103">
        <f t="shared" ref="X24:X27" si="21">SUM(V24:W24)</f>
        <v>0</v>
      </c>
      <c r="Y24" s="20">
        <v>0</v>
      </c>
      <c r="Z24" s="20">
        <v>0</v>
      </c>
      <c r="AA24" s="103">
        <f t="shared" ref="AA24:AA27" si="22">SUM(Y24:Z24)</f>
        <v>0</v>
      </c>
      <c r="AB24" s="20">
        <v>0</v>
      </c>
      <c r="AC24" s="103">
        <f t="shared" ref="AC24:AC27" si="23">SUM(X24, AA24, AB24)</f>
        <v>0</v>
      </c>
      <c r="AD24" s="104">
        <f t="shared" ref="AD24:AD27" si="24">M24-AC24</f>
        <v>0</v>
      </c>
      <c r="AE24" s="13"/>
      <c r="AF24" s="13"/>
      <c r="AG24" s="495">
        <v>0</v>
      </c>
      <c r="AH24" s="491"/>
      <c r="AI24" s="491"/>
      <c r="AJ24" s="496" t="s">
        <v>20</v>
      </c>
      <c r="AK24" s="496"/>
      <c r="AL24" s="447"/>
      <c r="AM24" s="20">
        <v>0</v>
      </c>
      <c r="AN24" s="20">
        <v>0</v>
      </c>
      <c r="AO24" s="87">
        <f t="shared" ref="AO24:AO27" si="25">SUM(AM24:AN24)</f>
        <v>0</v>
      </c>
      <c r="AP24" s="20">
        <v>0</v>
      </c>
      <c r="AQ24" s="20">
        <v>0</v>
      </c>
      <c r="AR24" s="87">
        <f t="shared" ref="AR24:AR27" si="26">SUM(AP24:AQ24)</f>
        <v>0</v>
      </c>
      <c r="AS24" s="20">
        <v>0</v>
      </c>
      <c r="AT24" s="87">
        <f t="shared" ref="AT24:AT27" si="27">SUM(AO24, AR24, AS24)</f>
        <v>0</v>
      </c>
      <c r="AU24" s="88">
        <f t="shared" ref="AU24:AU28" si="28">IF($S$81&lt;&gt;0, AC24-AT24, M24-AT24)</f>
        <v>0</v>
      </c>
    </row>
    <row r="25" spans="1:48" x14ac:dyDescent="0.35">
      <c r="A25" s="495">
        <v>0</v>
      </c>
      <c r="B25" s="491"/>
      <c r="C25" s="496" t="s">
        <v>21</v>
      </c>
      <c r="D25" s="496"/>
      <c r="E25" s="445"/>
      <c r="F25" s="234">
        <v>0</v>
      </c>
      <c r="G25" s="234">
        <v>0</v>
      </c>
      <c r="H25" s="21">
        <f>SUM(F25:G25)</f>
        <v>0</v>
      </c>
      <c r="I25" s="20">
        <v>0</v>
      </c>
      <c r="J25" s="20">
        <v>0</v>
      </c>
      <c r="K25" s="21">
        <f t="shared" si="19"/>
        <v>0</v>
      </c>
      <c r="L25" s="20">
        <v>0</v>
      </c>
      <c r="M25" s="22">
        <f t="shared" si="20"/>
        <v>0</v>
      </c>
      <c r="N25" s="13"/>
      <c r="P25" s="495">
        <v>0</v>
      </c>
      <c r="Q25" s="491"/>
      <c r="R25" s="491"/>
      <c r="S25" s="496" t="s">
        <v>21</v>
      </c>
      <c r="T25" s="496"/>
      <c r="U25" s="447"/>
      <c r="V25" s="234">
        <v>0</v>
      </c>
      <c r="W25" s="234">
        <v>0</v>
      </c>
      <c r="X25" s="103">
        <f t="shared" si="21"/>
        <v>0</v>
      </c>
      <c r="Y25" s="20">
        <v>0</v>
      </c>
      <c r="Z25" s="20">
        <v>0</v>
      </c>
      <c r="AA25" s="103">
        <f t="shared" si="22"/>
        <v>0</v>
      </c>
      <c r="AB25" s="20">
        <v>0</v>
      </c>
      <c r="AC25" s="103">
        <f t="shared" si="23"/>
        <v>0</v>
      </c>
      <c r="AD25" s="104">
        <f t="shared" si="24"/>
        <v>0</v>
      </c>
      <c r="AE25" s="13"/>
      <c r="AF25" s="13"/>
      <c r="AG25" s="495">
        <v>0</v>
      </c>
      <c r="AH25" s="491"/>
      <c r="AI25" s="491"/>
      <c r="AJ25" s="496" t="s">
        <v>21</v>
      </c>
      <c r="AK25" s="496"/>
      <c r="AL25" s="447"/>
      <c r="AM25" s="20">
        <v>0</v>
      </c>
      <c r="AN25" s="20">
        <v>0</v>
      </c>
      <c r="AO25" s="87">
        <f t="shared" si="25"/>
        <v>0</v>
      </c>
      <c r="AP25" s="20">
        <v>0</v>
      </c>
      <c r="AQ25" s="20">
        <v>0</v>
      </c>
      <c r="AR25" s="87">
        <f t="shared" si="26"/>
        <v>0</v>
      </c>
      <c r="AS25" s="20">
        <v>0</v>
      </c>
      <c r="AT25" s="87">
        <f t="shared" si="27"/>
        <v>0</v>
      </c>
      <c r="AU25" s="88">
        <f t="shared" si="28"/>
        <v>0</v>
      </c>
    </row>
    <row r="26" spans="1:48" x14ac:dyDescent="0.35">
      <c r="A26" s="495">
        <v>0</v>
      </c>
      <c r="B26" s="491"/>
      <c r="C26" s="496" t="s">
        <v>22</v>
      </c>
      <c r="D26" s="496"/>
      <c r="E26" s="445"/>
      <c r="F26" s="234">
        <v>0</v>
      </c>
      <c r="G26" s="234">
        <v>0</v>
      </c>
      <c r="H26" s="21">
        <f t="shared" si="18"/>
        <v>0</v>
      </c>
      <c r="I26" s="20">
        <v>0</v>
      </c>
      <c r="J26" s="20">
        <v>0</v>
      </c>
      <c r="K26" s="21">
        <f t="shared" si="19"/>
        <v>0</v>
      </c>
      <c r="L26" s="20">
        <v>0</v>
      </c>
      <c r="M26" s="22">
        <f t="shared" si="20"/>
        <v>0</v>
      </c>
      <c r="N26" s="13"/>
      <c r="P26" s="495">
        <v>0</v>
      </c>
      <c r="Q26" s="491"/>
      <c r="R26" s="491"/>
      <c r="S26" s="496" t="s">
        <v>22</v>
      </c>
      <c r="T26" s="496"/>
      <c r="U26" s="447"/>
      <c r="V26" s="234">
        <v>0</v>
      </c>
      <c r="W26" s="234">
        <v>0</v>
      </c>
      <c r="X26" s="103">
        <f t="shared" si="21"/>
        <v>0</v>
      </c>
      <c r="Y26" s="20">
        <v>0</v>
      </c>
      <c r="Z26" s="20">
        <v>0</v>
      </c>
      <c r="AA26" s="103">
        <f t="shared" si="22"/>
        <v>0</v>
      </c>
      <c r="AB26" s="20">
        <v>0</v>
      </c>
      <c r="AC26" s="103">
        <f t="shared" si="23"/>
        <v>0</v>
      </c>
      <c r="AD26" s="104">
        <f t="shared" si="24"/>
        <v>0</v>
      </c>
      <c r="AE26" s="13"/>
      <c r="AF26" s="13"/>
      <c r="AG26" s="495">
        <v>0</v>
      </c>
      <c r="AH26" s="491"/>
      <c r="AI26" s="491"/>
      <c r="AJ26" s="496" t="s">
        <v>22</v>
      </c>
      <c r="AK26" s="496"/>
      <c r="AL26" s="447"/>
      <c r="AM26" s="20">
        <v>0</v>
      </c>
      <c r="AN26" s="20">
        <v>0</v>
      </c>
      <c r="AO26" s="87">
        <f t="shared" si="25"/>
        <v>0</v>
      </c>
      <c r="AP26" s="20">
        <v>0</v>
      </c>
      <c r="AQ26" s="20">
        <v>0</v>
      </c>
      <c r="AR26" s="87">
        <f t="shared" si="26"/>
        <v>0</v>
      </c>
      <c r="AS26" s="20">
        <v>0</v>
      </c>
      <c r="AT26" s="87">
        <f>SUM(AO26, AR26, AS26)</f>
        <v>0</v>
      </c>
      <c r="AU26" s="88">
        <f t="shared" si="28"/>
        <v>0</v>
      </c>
    </row>
    <row r="27" spans="1:48" x14ac:dyDescent="0.35">
      <c r="A27" s="495">
        <v>0</v>
      </c>
      <c r="B27" s="491"/>
      <c r="C27" s="491" t="s">
        <v>23</v>
      </c>
      <c r="D27" s="491"/>
      <c r="E27" s="445"/>
      <c r="F27" s="234">
        <v>0</v>
      </c>
      <c r="G27" s="234">
        <v>0</v>
      </c>
      <c r="H27" s="21">
        <f t="shared" si="18"/>
        <v>0</v>
      </c>
      <c r="I27" s="20">
        <v>0</v>
      </c>
      <c r="J27" s="20">
        <v>0</v>
      </c>
      <c r="K27" s="21">
        <f t="shared" si="19"/>
        <v>0</v>
      </c>
      <c r="L27" s="20">
        <v>0</v>
      </c>
      <c r="M27" s="22">
        <f t="shared" si="20"/>
        <v>0</v>
      </c>
      <c r="N27" s="13"/>
      <c r="P27" s="495">
        <v>0</v>
      </c>
      <c r="Q27" s="491"/>
      <c r="R27" s="491"/>
      <c r="S27" s="491" t="s">
        <v>23</v>
      </c>
      <c r="T27" s="491"/>
      <c r="U27" s="447"/>
      <c r="V27" s="234">
        <v>0</v>
      </c>
      <c r="W27" s="234">
        <v>0</v>
      </c>
      <c r="X27" s="103">
        <f t="shared" si="21"/>
        <v>0</v>
      </c>
      <c r="Y27" s="20">
        <v>0</v>
      </c>
      <c r="Z27" s="20">
        <v>0</v>
      </c>
      <c r="AA27" s="103">
        <f t="shared" si="22"/>
        <v>0</v>
      </c>
      <c r="AB27" s="20">
        <v>0</v>
      </c>
      <c r="AC27" s="103">
        <f t="shared" si="23"/>
        <v>0</v>
      </c>
      <c r="AD27" s="104">
        <f t="shared" si="24"/>
        <v>0</v>
      </c>
      <c r="AE27" s="13"/>
      <c r="AF27" s="13"/>
      <c r="AG27" s="495">
        <v>0</v>
      </c>
      <c r="AH27" s="491"/>
      <c r="AI27" s="491"/>
      <c r="AJ27" s="491" t="s">
        <v>23</v>
      </c>
      <c r="AK27" s="491"/>
      <c r="AL27" s="447"/>
      <c r="AM27" s="20">
        <v>0</v>
      </c>
      <c r="AN27" s="20">
        <v>0</v>
      </c>
      <c r="AO27" s="87">
        <f t="shared" si="25"/>
        <v>0</v>
      </c>
      <c r="AP27" s="20">
        <v>0</v>
      </c>
      <c r="AQ27" s="20">
        <v>0</v>
      </c>
      <c r="AR27" s="87">
        <f t="shared" si="26"/>
        <v>0</v>
      </c>
      <c r="AS27" s="20">
        <v>0</v>
      </c>
      <c r="AT27" s="87">
        <f t="shared" si="27"/>
        <v>0</v>
      </c>
      <c r="AU27" s="88">
        <f t="shared" si="28"/>
        <v>0</v>
      </c>
    </row>
    <row r="28" spans="1:48" ht="16" thickBot="1" x14ac:dyDescent="0.4">
      <c r="A28" s="493" t="s">
        <v>181</v>
      </c>
      <c r="B28" s="494"/>
      <c r="C28" s="497">
        <f>SUM(A23:B27)</f>
        <v>0</v>
      </c>
      <c r="D28" s="497"/>
      <c r="E28" s="184"/>
      <c r="F28" s="136">
        <f>SUM(F23:F27)</f>
        <v>0</v>
      </c>
      <c r="G28" s="136">
        <f t="shared" ref="G28:L28" si="29">SUM(G23:G27)</f>
        <v>0</v>
      </c>
      <c r="H28" s="136">
        <f t="shared" si="29"/>
        <v>0</v>
      </c>
      <c r="I28" s="136">
        <f t="shared" si="29"/>
        <v>0</v>
      </c>
      <c r="J28" s="136">
        <f t="shared" si="29"/>
        <v>0</v>
      </c>
      <c r="K28" s="136">
        <f t="shared" si="29"/>
        <v>0</v>
      </c>
      <c r="L28" s="136">
        <f t="shared" si="29"/>
        <v>0</v>
      </c>
      <c r="M28" s="23">
        <f>SUM(M23:M27)</f>
        <v>0</v>
      </c>
      <c r="N28" s="13"/>
      <c r="P28" s="493" t="s">
        <v>181</v>
      </c>
      <c r="Q28" s="494"/>
      <c r="R28" s="494"/>
      <c r="S28" s="498">
        <f>SUM(P23:R27)</f>
        <v>0</v>
      </c>
      <c r="T28" s="498"/>
      <c r="U28" s="184"/>
      <c r="V28" s="135">
        <f>SUM(V23:V27)</f>
        <v>0</v>
      </c>
      <c r="W28" s="135">
        <f t="shared" ref="W28:AD28" si="30">SUM(W23:W27)</f>
        <v>0</v>
      </c>
      <c r="X28" s="135">
        <f t="shared" si="30"/>
        <v>0</v>
      </c>
      <c r="Y28" s="135">
        <f>SUM(Y23:Y27)</f>
        <v>0</v>
      </c>
      <c r="Z28" s="135">
        <f t="shared" si="30"/>
        <v>0</v>
      </c>
      <c r="AA28" s="135">
        <f t="shared" si="30"/>
        <v>0</v>
      </c>
      <c r="AB28" s="135">
        <f t="shared" si="30"/>
        <v>0</v>
      </c>
      <c r="AC28" s="135">
        <f t="shared" si="30"/>
        <v>0</v>
      </c>
      <c r="AD28" s="102">
        <f t="shared" si="30"/>
        <v>0</v>
      </c>
      <c r="AE28" s="13"/>
      <c r="AF28" s="13"/>
      <c r="AG28" s="493" t="s">
        <v>181</v>
      </c>
      <c r="AH28" s="494"/>
      <c r="AI28" s="494"/>
      <c r="AJ28" s="543">
        <f>SUM(AG23:AI27)</f>
        <v>0</v>
      </c>
      <c r="AK28" s="543"/>
      <c r="AL28" s="184"/>
      <c r="AM28" s="85">
        <f>SUM(AM23:AM27)</f>
        <v>0</v>
      </c>
      <c r="AN28" s="85">
        <f t="shared" ref="AN28" si="31">SUM(AN23:AN27)</f>
        <v>0</v>
      </c>
      <c r="AO28" s="85">
        <f t="shared" ref="AO28" si="32">SUM(AO23:AO27)</f>
        <v>0</v>
      </c>
      <c r="AP28" s="85">
        <f t="shared" ref="AP28" si="33">SUM(AP23:AP27)</f>
        <v>0</v>
      </c>
      <c r="AQ28" s="85">
        <f t="shared" ref="AQ28" si="34">SUM(AQ23:AQ27)</f>
        <v>0</v>
      </c>
      <c r="AR28" s="85">
        <f t="shared" ref="AR28" si="35">SUM(AR23:AR27)</f>
        <v>0</v>
      </c>
      <c r="AS28" s="85">
        <f>SUM(AS23:AS27)</f>
        <v>0</v>
      </c>
      <c r="AT28" s="85">
        <f>SUM(AT23:AT27)</f>
        <v>0</v>
      </c>
      <c r="AU28" s="86">
        <f t="shared" si="28"/>
        <v>0</v>
      </c>
    </row>
    <row r="29" spans="1:48" s="10" customFormat="1" ht="3.75" customHeight="1" thickBot="1" x14ac:dyDescent="0.4">
      <c r="A29" s="499"/>
      <c r="B29" s="499"/>
      <c r="C29" s="499"/>
      <c r="D29" s="499"/>
      <c r="E29" s="499"/>
      <c r="F29" s="499"/>
      <c r="G29" s="499"/>
      <c r="H29" s="499"/>
      <c r="I29" s="499"/>
      <c r="J29" s="499"/>
      <c r="K29" s="499"/>
      <c r="L29" s="499"/>
      <c r="M29" s="499"/>
      <c r="N29" s="13"/>
      <c r="P29" s="499"/>
      <c r="Q29" s="499"/>
      <c r="R29" s="499"/>
      <c r="S29" s="499"/>
      <c r="T29" s="499"/>
      <c r="U29" s="499"/>
      <c r="V29" s="499"/>
      <c r="W29" s="499"/>
      <c r="X29" s="499"/>
      <c r="Y29" s="499"/>
      <c r="Z29" s="499"/>
      <c r="AA29" s="499"/>
      <c r="AB29" s="499"/>
      <c r="AC29" s="499"/>
      <c r="AD29" s="499"/>
      <c r="AE29" s="13"/>
      <c r="AF29" s="13"/>
      <c r="AG29" s="499"/>
      <c r="AH29" s="499"/>
      <c r="AI29" s="499"/>
      <c r="AJ29" s="499"/>
      <c r="AK29" s="499"/>
      <c r="AL29" s="499"/>
      <c r="AM29" s="499"/>
      <c r="AN29" s="499"/>
      <c r="AO29" s="499"/>
      <c r="AP29" s="499"/>
      <c r="AQ29" s="499"/>
      <c r="AR29" s="499"/>
      <c r="AS29" s="499"/>
      <c r="AT29" s="499"/>
      <c r="AU29" s="499"/>
    </row>
    <row r="30" spans="1:48" ht="16" thickBot="1" x14ac:dyDescent="0.4">
      <c r="A30" s="514" t="s">
        <v>187</v>
      </c>
      <c r="B30" s="515"/>
      <c r="C30" s="515"/>
      <c r="D30" s="515"/>
      <c r="E30" s="515"/>
      <c r="F30" s="27">
        <f>SUM(F28, F19)</f>
        <v>0</v>
      </c>
      <c r="G30" s="27">
        <f t="shared" ref="G30:L30" si="36">SUM(G28, G19)</f>
        <v>0</v>
      </c>
      <c r="H30" s="27">
        <f>SUM(H28, H19)</f>
        <v>0</v>
      </c>
      <c r="I30" s="27">
        <f>SUM(I28, I19)</f>
        <v>0</v>
      </c>
      <c r="J30" s="27">
        <f t="shared" si="36"/>
        <v>0</v>
      </c>
      <c r="K30" s="27">
        <f>SUM(K28, K19)</f>
        <v>0</v>
      </c>
      <c r="L30" s="27">
        <f t="shared" si="36"/>
        <v>0</v>
      </c>
      <c r="M30" s="26">
        <f>SUM(M28, M19)</f>
        <v>0</v>
      </c>
      <c r="N30" s="13"/>
      <c r="P30" s="500" t="s">
        <v>187</v>
      </c>
      <c r="Q30" s="501"/>
      <c r="R30" s="501"/>
      <c r="S30" s="501"/>
      <c r="T30" s="501"/>
      <c r="U30" s="501"/>
      <c r="V30" s="105">
        <f>SUM(V28, V19)</f>
        <v>0</v>
      </c>
      <c r="W30" s="105">
        <f t="shared" ref="W30" si="37">SUM(W28, W19)</f>
        <v>0</v>
      </c>
      <c r="X30" s="105">
        <f>SUM(X28, X19)</f>
        <v>0</v>
      </c>
      <c r="Y30" s="105">
        <f>SUM(Y28, Y19)</f>
        <v>0</v>
      </c>
      <c r="Z30" s="105">
        <f t="shared" ref="Z30:AB30" si="38">SUM(Z28, Z19)</f>
        <v>0</v>
      </c>
      <c r="AA30" s="105">
        <f t="shared" si="38"/>
        <v>0</v>
      </c>
      <c r="AB30" s="105">
        <f t="shared" si="38"/>
        <v>0</v>
      </c>
      <c r="AC30" s="105">
        <f>SUM(AC28, AC19)</f>
        <v>0</v>
      </c>
      <c r="AD30" s="106">
        <f>SUM(AD28, AD19)</f>
        <v>0</v>
      </c>
      <c r="AE30" s="13"/>
      <c r="AF30" s="13"/>
      <c r="AG30" s="500" t="s">
        <v>187</v>
      </c>
      <c r="AH30" s="501"/>
      <c r="AI30" s="501"/>
      <c r="AJ30" s="501"/>
      <c r="AK30" s="501"/>
      <c r="AL30" s="501"/>
      <c r="AM30" s="89">
        <f>SUM(AM28, AM19)</f>
        <v>0</v>
      </c>
      <c r="AN30" s="89">
        <f t="shared" ref="AN30" si="39">SUM(AN28, AN19)</f>
        <v>0</v>
      </c>
      <c r="AO30" s="89">
        <f>SUM(AO28, AO19)</f>
        <v>0</v>
      </c>
      <c r="AP30" s="89">
        <f t="shared" ref="AP30:AS30" si="40">SUM(AP28, AP19)</f>
        <v>0</v>
      </c>
      <c r="AQ30" s="89">
        <f t="shared" si="40"/>
        <v>0</v>
      </c>
      <c r="AR30" s="89">
        <f t="shared" si="40"/>
        <v>0</v>
      </c>
      <c r="AS30" s="89">
        <f t="shared" si="40"/>
        <v>0</v>
      </c>
      <c r="AT30" s="89">
        <f>SUM(AT28, AT19)</f>
        <v>0</v>
      </c>
      <c r="AU30" s="90">
        <f>SUM(AU28, AU19)</f>
        <v>0</v>
      </c>
    </row>
    <row r="31" spans="1:48" ht="15.75" customHeight="1" thickBot="1" x14ac:dyDescent="0.4">
      <c r="F31" s="9"/>
      <c r="G31" s="9"/>
      <c r="AE31" s="10"/>
      <c r="AF31" s="10"/>
    </row>
    <row r="32" spans="1:48" x14ac:dyDescent="0.35">
      <c r="A32" s="502" t="s">
        <v>98</v>
      </c>
      <c r="B32" s="503"/>
      <c r="C32" s="503"/>
      <c r="D32" s="503"/>
      <c r="E32" s="503"/>
      <c r="F32" s="503"/>
      <c r="G32" s="503"/>
      <c r="H32" s="503"/>
      <c r="I32" s="503"/>
      <c r="J32" s="503"/>
      <c r="K32" s="503"/>
      <c r="L32" s="503"/>
      <c r="M32" s="518"/>
      <c r="P32" s="502" t="s">
        <v>98</v>
      </c>
      <c r="Q32" s="503"/>
      <c r="R32" s="503"/>
      <c r="S32" s="503"/>
      <c r="T32" s="503"/>
      <c r="U32" s="503"/>
      <c r="V32" s="503"/>
      <c r="W32" s="503"/>
      <c r="X32" s="503"/>
      <c r="Y32" s="503"/>
      <c r="Z32" s="503"/>
      <c r="AA32" s="503"/>
      <c r="AB32" s="503"/>
      <c r="AC32" s="503"/>
      <c r="AD32" s="182"/>
      <c r="AE32" s="10"/>
      <c r="AF32" s="10"/>
      <c r="AG32" s="502" t="s">
        <v>98</v>
      </c>
      <c r="AH32" s="503"/>
      <c r="AI32" s="503"/>
      <c r="AJ32" s="503"/>
      <c r="AK32" s="503"/>
      <c r="AL32" s="503"/>
      <c r="AM32" s="503"/>
      <c r="AN32" s="503"/>
      <c r="AO32" s="503"/>
      <c r="AP32" s="503"/>
      <c r="AQ32" s="503"/>
      <c r="AR32" s="503"/>
      <c r="AS32" s="503"/>
      <c r="AT32" s="503"/>
      <c r="AU32" s="182"/>
    </row>
    <row r="33" spans="1:47" s="28" customFormat="1" ht="15.65" customHeight="1" x14ac:dyDescent="0.35">
      <c r="A33" s="530" t="s">
        <v>24</v>
      </c>
      <c r="B33" s="531"/>
      <c r="C33" s="531"/>
      <c r="D33" s="531"/>
      <c r="E33" s="531"/>
      <c r="F33" s="531"/>
      <c r="G33" s="531"/>
      <c r="H33" s="531"/>
      <c r="I33" s="531"/>
      <c r="J33" s="175" t="s">
        <v>17</v>
      </c>
      <c r="K33" s="175" t="s">
        <v>15</v>
      </c>
      <c r="L33" s="175" t="s">
        <v>16</v>
      </c>
      <c r="M33" s="84" t="s">
        <v>18</v>
      </c>
      <c r="N33" s="176"/>
      <c r="P33" s="530" t="s">
        <v>24</v>
      </c>
      <c r="Q33" s="531"/>
      <c r="R33" s="531"/>
      <c r="S33" s="531"/>
      <c r="T33" s="531"/>
      <c r="U33" s="531"/>
      <c r="V33" s="531"/>
      <c r="W33" s="531"/>
      <c r="X33" s="531"/>
      <c r="Y33" s="531"/>
      <c r="Z33" s="155" t="s">
        <v>77</v>
      </c>
      <c r="AA33" s="175" t="s">
        <v>15</v>
      </c>
      <c r="AB33" s="175" t="s">
        <v>16</v>
      </c>
      <c r="AC33" s="185" t="s">
        <v>18</v>
      </c>
      <c r="AD33" s="80" t="s">
        <v>114</v>
      </c>
      <c r="AE33" s="176"/>
      <c r="AF33" s="176"/>
      <c r="AG33" s="530" t="s">
        <v>24</v>
      </c>
      <c r="AH33" s="531"/>
      <c r="AI33" s="531"/>
      <c r="AJ33" s="531"/>
      <c r="AK33" s="531"/>
      <c r="AL33" s="531"/>
      <c r="AM33" s="531"/>
      <c r="AN33" s="531"/>
      <c r="AO33" s="531"/>
      <c r="AP33" s="531"/>
      <c r="AQ33" s="155" t="s">
        <v>211</v>
      </c>
      <c r="AR33" s="175" t="s">
        <v>15</v>
      </c>
      <c r="AS33" s="175" t="s">
        <v>16</v>
      </c>
      <c r="AT33" s="185" t="s">
        <v>213</v>
      </c>
      <c r="AU33" s="80" t="s">
        <v>110</v>
      </c>
    </row>
    <row r="34" spans="1:47" x14ac:dyDescent="0.35">
      <c r="A34" s="83">
        <v>1</v>
      </c>
      <c r="B34" s="491"/>
      <c r="C34" s="491"/>
      <c r="D34" s="491"/>
      <c r="E34" s="491"/>
      <c r="F34" s="491"/>
      <c r="G34" s="491"/>
      <c r="H34" s="491"/>
      <c r="I34" s="491"/>
      <c r="J34" s="234">
        <v>0</v>
      </c>
      <c r="K34" s="234">
        <v>0</v>
      </c>
      <c r="L34" s="234">
        <v>0</v>
      </c>
      <c r="M34" s="22">
        <f>SUM(J34:L34)</f>
        <v>0</v>
      </c>
      <c r="N34" s="13"/>
      <c r="P34" s="83">
        <v>1</v>
      </c>
      <c r="Q34" s="491"/>
      <c r="R34" s="491"/>
      <c r="S34" s="491"/>
      <c r="T34" s="491"/>
      <c r="U34" s="491"/>
      <c r="V34" s="491"/>
      <c r="W34" s="491"/>
      <c r="X34" s="491"/>
      <c r="Y34" s="491"/>
      <c r="Z34" s="234">
        <v>0</v>
      </c>
      <c r="AA34" s="234">
        <v>0</v>
      </c>
      <c r="AB34" s="234">
        <v>0</v>
      </c>
      <c r="AC34" s="103">
        <f>SUM(Z34:AB34)</f>
        <v>0</v>
      </c>
      <c r="AD34" s="104">
        <f>M34-AC34</f>
        <v>0</v>
      </c>
      <c r="AE34" s="13"/>
      <c r="AF34" s="13"/>
      <c r="AG34" s="83">
        <v>1</v>
      </c>
      <c r="AH34" s="491"/>
      <c r="AI34" s="491"/>
      <c r="AJ34" s="491"/>
      <c r="AK34" s="491"/>
      <c r="AL34" s="491"/>
      <c r="AM34" s="491"/>
      <c r="AN34" s="491"/>
      <c r="AO34" s="491"/>
      <c r="AP34" s="491"/>
      <c r="AQ34" s="20">
        <v>0</v>
      </c>
      <c r="AR34" s="20">
        <v>0</v>
      </c>
      <c r="AS34" s="20">
        <v>0</v>
      </c>
      <c r="AT34" s="87">
        <f>SUM(AQ34:AS34)</f>
        <v>0</v>
      </c>
      <c r="AU34" s="88">
        <f t="shared" ref="AU34:AU35" si="41">IF($S$81&lt;&gt;0, AC34-AT34, M34-AT34)</f>
        <v>0</v>
      </c>
    </row>
    <row r="35" spans="1:47" x14ac:dyDescent="0.35">
      <c r="A35" s="83">
        <v>2</v>
      </c>
      <c r="B35" s="492"/>
      <c r="C35" s="492"/>
      <c r="D35" s="492"/>
      <c r="E35" s="492"/>
      <c r="F35" s="492"/>
      <c r="G35" s="492"/>
      <c r="H35" s="492"/>
      <c r="I35" s="492"/>
      <c r="J35" s="234">
        <v>0</v>
      </c>
      <c r="K35" s="234">
        <v>0</v>
      </c>
      <c r="L35" s="234">
        <v>0</v>
      </c>
      <c r="M35" s="22">
        <f>SUM(J35:L35)</f>
        <v>0</v>
      </c>
      <c r="N35" s="13"/>
      <c r="P35" s="83">
        <v>2</v>
      </c>
      <c r="Q35" s="491"/>
      <c r="R35" s="491"/>
      <c r="S35" s="491"/>
      <c r="T35" s="491"/>
      <c r="U35" s="491"/>
      <c r="V35" s="491"/>
      <c r="W35" s="491"/>
      <c r="X35" s="491"/>
      <c r="Y35" s="491"/>
      <c r="Z35" s="234">
        <v>0</v>
      </c>
      <c r="AA35" s="234">
        <v>0</v>
      </c>
      <c r="AB35" s="234">
        <v>0</v>
      </c>
      <c r="AC35" s="103">
        <f t="shared" ref="AC35:AC36" si="42">SUM(Z35:AB35)</f>
        <v>0</v>
      </c>
      <c r="AD35" s="104">
        <f t="shared" ref="AD35:AD36" si="43">M35-AC35</f>
        <v>0</v>
      </c>
      <c r="AE35" s="13"/>
      <c r="AF35" s="13"/>
      <c r="AG35" s="83">
        <v>2</v>
      </c>
      <c r="AH35" s="491"/>
      <c r="AI35" s="491"/>
      <c r="AJ35" s="491"/>
      <c r="AK35" s="491"/>
      <c r="AL35" s="491"/>
      <c r="AM35" s="491"/>
      <c r="AN35" s="491"/>
      <c r="AO35" s="491"/>
      <c r="AP35" s="491"/>
      <c r="AQ35" s="20">
        <v>0</v>
      </c>
      <c r="AR35" s="20">
        <v>0</v>
      </c>
      <c r="AS35" s="20">
        <v>0</v>
      </c>
      <c r="AT35" s="87">
        <f>SUM(AQ35:AS35)</f>
        <v>0</v>
      </c>
      <c r="AU35" s="88">
        <f t="shared" si="41"/>
        <v>0</v>
      </c>
    </row>
    <row r="36" spans="1:47" x14ac:dyDescent="0.35">
      <c r="A36" s="83">
        <v>3</v>
      </c>
      <c r="B36" s="492"/>
      <c r="C36" s="492"/>
      <c r="D36" s="492"/>
      <c r="E36" s="492"/>
      <c r="F36" s="492"/>
      <c r="G36" s="492"/>
      <c r="H36" s="492"/>
      <c r="I36" s="492"/>
      <c r="J36" s="234">
        <v>0</v>
      </c>
      <c r="K36" s="234">
        <v>0</v>
      </c>
      <c r="L36" s="234">
        <v>0</v>
      </c>
      <c r="M36" s="22">
        <f>SUM(J36:L36)</f>
        <v>0</v>
      </c>
      <c r="N36" s="13"/>
      <c r="P36" s="83">
        <v>3</v>
      </c>
      <c r="Q36" s="491"/>
      <c r="R36" s="491"/>
      <c r="S36" s="491"/>
      <c r="T36" s="491"/>
      <c r="U36" s="491"/>
      <c r="V36" s="491"/>
      <c r="W36" s="491"/>
      <c r="X36" s="491"/>
      <c r="Y36" s="491"/>
      <c r="Z36" s="234">
        <v>0</v>
      </c>
      <c r="AA36" s="234">
        <v>0</v>
      </c>
      <c r="AB36" s="234">
        <v>0</v>
      </c>
      <c r="AC36" s="103">
        <f t="shared" si="42"/>
        <v>0</v>
      </c>
      <c r="AD36" s="104">
        <f t="shared" si="43"/>
        <v>0</v>
      </c>
      <c r="AE36" s="13"/>
      <c r="AF36" s="13"/>
      <c r="AG36" s="83">
        <v>3</v>
      </c>
      <c r="AH36" s="491"/>
      <c r="AI36" s="491"/>
      <c r="AJ36" s="491"/>
      <c r="AK36" s="491"/>
      <c r="AL36" s="491"/>
      <c r="AM36" s="491"/>
      <c r="AN36" s="491"/>
      <c r="AO36" s="491"/>
      <c r="AP36" s="491"/>
      <c r="AQ36" s="20">
        <v>0</v>
      </c>
      <c r="AR36" s="20">
        <v>0</v>
      </c>
      <c r="AS36" s="20">
        <v>0</v>
      </c>
      <c r="AT36" s="87">
        <f t="shared" ref="AT36" si="44">SUM(AQ36:AS36)</f>
        <v>0</v>
      </c>
      <c r="AU36" s="88">
        <f>IF($S$81&lt;&gt;0, AC36-AT36, M36-AT36)</f>
        <v>0</v>
      </c>
    </row>
    <row r="37" spans="1:47" ht="16" thickBot="1" x14ac:dyDescent="0.4">
      <c r="A37" s="504" t="s">
        <v>25</v>
      </c>
      <c r="B37" s="505"/>
      <c r="C37" s="505"/>
      <c r="D37" s="505"/>
      <c r="E37" s="505"/>
      <c r="F37" s="505"/>
      <c r="G37" s="505"/>
      <c r="H37" s="505"/>
      <c r="I37" s="505"/>
      <c r="J37" s="136">
        <f>SUM(J34:J36)</f>
        <v>0</v>
      </c>
      <c r="K37" s="136">
        <f t="shared" ref="K37:L37" si="45">SUM(K34:K36)</f>
        <v>0</v>
      </c>
      <c r="L37" s="136">
        <f t="shared" si="45"/>
        <v>0</v>
      </c>
      <c r="M37" s="23">
        <f>SUM(J37:L37)</f>
        <v>0</v>
      </c>
      <c r="N37" s="13"/>
      <c r="P37" s="504" t="s">
        <v>25</v>
      </c>
      <c r="Q37" s="505"/>
      <c r="R37" s="505"/>
      <c r="S37" s="505"/>
      <c r="T37" s="505"/>
      <c r="U37" s="505"/>
      <c r="V37" s="505"/>
      <c r="W37" s="505"/>
      <c r="X37" s="505"/>
      <c r="Y37" s="505"/>
      <c r="Z37" s="135">
        <f>SUM(Z34:Z36)</f>
        <v>0</v>
      </c>
      <c r="AA37" s="135">
        <f t="shared" ref="AA37:AC37" si="46">SUM(AA34:AA36)</f>
        <v>0</v>
      </c>
      <c r="AB37" s="135">
        <f>SUM(AB34:AB36)</f>
        <v>0</v>
      </c>
      <c r="AC37" s="135">
        <f t="shared" si="46"/>
        <v>0</v>
      </c>
      <c r="AD37" s="102">
        <f>SUM(AD34:AD36)</f>
        <v>0</v>
      </c>
      <c r="AE37" s="13"/>
      <c r="AF37" s="13"/>
      <c r="AG37" s="504" t="s">
        <v>25</v>
      </c>
      <c r="AH37" s="505"/>
      <c r="AI37" s="505"/>
      <c r="AJ37" s="505"/>
      <c r="AK37" s="505"/>
      <c r="AL37" s="505"/>
      <c r="AM37" s="505"/>
      <c r="AN37" s="505"/>
      <c r="AO37" s="505"/>
      <c r="AP37" s="505"/>
      <c r="AQ37" s="85">
        <f>SUM(AQ34:AQ36)</f>
        <v>0</v>
      </c>
      <c r="AR37" s="85">
        <f t="shared" ref="AR37:AU37" si="47">SUM(AR34:AR36)</f>
        <v>0</v>
      </c>
      <c r="AS37" s="85">
        <f t="shared" si="47"/>
        <v>0</v>
      </c>
      <c r="AT37" s="85">
        <f t="shared" si="47"/>
        <v>0</v>
      </c>
      <c r="AU37" s="86">
        <f t="shared" si="47"/>
        <v>0</v>
      </c>
    </row>
    <row r="38" spans="1:47" s="10" customFormat="1" ht="3.75" customHeight="1" thickBot="1" x14ac:dyDescent="0.4">
      <c r="A38" s="176"/>
      <c r="B38" s="176"/>
      <c r="C38" s="176"/>
      <c r="D38" s="176"/>
      <c r="E38" s="176"/>
      <c r="F38" s="176"/>
      <c r="G38" s="176"/>
      <c r="H38" s="176"/>
      <c r="I38" s="176"/>
      <c r="J38" s="48"/>
      <c r="K38" s="48"/>
      <c r="L38" s="48"/>
      <c r="M38" s="48"/>
      <c r="N38" s="13"/>
      <c r="Q38" s="176"/>
      <c r="R38" s="176"/>
      <c r="S38" s="176"/>
      <c r="T38" s="176"/>
      <c r="U38" s="176"/>
      <c r="V38" s="176"/>
      <c r="W38" s="176"/>
      <c r="X38" s="176"/>
      <c r="Y38" s="176"/>
      <c r="Z38" s="48"/>
      <c r="AA38" s="48"/>
      <c r="AB38" s="48"/>
      <c r="AC38" s="48"/>
      <c r="AD38" s="48"/>
      <c r="AE38" s="13"/>
      <c r="AF38" s="13"/>
      <c r="AH38" s="176"/>
      <c r="AI38" s="176"/>
      <c r="AJ38" s="176"/>
      <c r="AK38" s="176"/>
      <c r="AL38" s="176"/>
      <c r="AM38" s="176"/>
      <c r="AN38" s="176"/>
      <c r="AO38" s="176"/>
      <c r="AP38" s="176"/>
      <c r="AQ38" s="48"/>
      <c r="AR38" s="48"/>
      <c r="AS38" s="48"/>
      <c r="AT38" s="48"/>
      <c r="AU38" s="48"/>
    </row>
    <row r="39" spans="1:47" s="28" customFormat="1" x14ac:dyDescent="0.35">
      <c r="A39" s="502" t="s">
        <v>33</v>
      </c>
      <c r="B39" s="503"/>
      <c r="C39" s="503"/>
      <c r="D39" s="503"/>
      <c r="E39" s="503"/>
      <c r="F39" s="503"/>
      <c r="G39" s="503"/>
      <c r="H39" s="503"/>
      <c r="I39" s="503"/>
      <c r="J39" s="171" t="s">
        <v>17</v>
      </c>
      <c r="K39" s="171" t="s">
        <v>15</v>
      </c>
      <c r="L39" s="171" t="s">
        <v>16</v>
      </c>
      <c r="M39" s="182" t="s">
        <v>18</v>
      </c>
      <c r="N39" s="176"/>
      <c r="P39" s="502" t="s">
        <v>33</v>
      </c>
      <c r="Q39" s="503"/>
      <c r="R39" s="503"/>
      <c r="S39" s="503"/>
      <c r="T39" s="503"/>
      <c r="U39" s="503"/>
      <c r="V39" s="503"/>
      <c r="W39" s="503"/>
      <c r="X39" s="503"/>
      <c r="Y39" s="503"/>
      <c r="Z39" s="156" t="s">
        <v>77</v>
      </c>
      <c r="AA39" s="171" t="s">
        <v>15</v>
      </c>
      <c r="AB39" s="171" t="s">
        <v>16</v>
      </c>
      <c r="AC39" s="170" t="s">
        <v>18</v>
      </c>
      <c r="AD39" s="81" t="s">
        <v>114</v>
      </c>
      <c r="AE39" s="176"/>
      <c r="AF39" s="176"/>
      <c r="AG39" s="502" t="s">
        <v>33</v>
      </c>
      <c r="AH39" s="503"/>
      <c r="AI39" s="503"/>
      <c r="AJ39" s="503"/>
      <c r="AK39" s="503"/>
      <c r="AL39" s="503"/>
      <c r="AM39" s="503"/>
      <c r="AN39" s="503"/>
      <c r="AO39" s="503"/>
      <c r="AP39" s="503"/>
      <c r="AQ39" s="156" t="s">
        <v>211</v>
      </c>
      <c r="AR39" s="171" t="s">
        <v>15</v>
      </c>
      <c r="AS39" s="171" t="s">
        <v>16</v>
      </c>
      <c r="AT39" s="170" t="s">
        <v>213</v>
      </c>
      <c r="AU39" s="81" t="s">
        <v>110</v>
      </c>
    </row>
    <row r="40" spans="1:47" x14ac:dyDescent="0.35">
      <c r="A40" s="83">
        <v>1</v>
      </c>
      <c r="B40" s="492"/>
      <c r="C40" s="492"/>
      <c r="D40" s="492"/>
      <c r="E40" s="492"/>
      <c r="F40" s="492"/>
      <c r="G40" s="492"/>
      <c r="H40" s="492"/>
      <c r="I40" s="492"/>
      <c r="J40" s="234">
        <v>0</v>
      </c>
      <c r="K40" s="234">
        <v>0</v>
      </c>
      <c r="L40" s="234">
        <v>0</v>
      </c>
      <c r="M40" s="22">
        <f t="shared" ref="M40:M55" si="48">SUM(J40:L40)</f>
        <v>0</v>
      </c>
      <c r="N40" s="13"/>
      <c r="P40" s="83">
        <v>1</v>
      </c>
      <c r="Q40" s="491"/>
      <c r="R40" s="491"/>
      <c r="S40" s="491"/>
      <c r="T40" s="491"/>
      <c r="U40" s="491"/>
      <c r="V40" s="491"/>
      <c r="W40" s="491"/>
      <c r="X40" s="491"/>
      <c r="Y40" s="491"/>
      <c r="Z40" s="234">
        <v>0</v>
      </c>
      <c r="AA40" s="234">
        <v>0</v>
      </c>
      <c r="AB40" s="234">
        <v>0</v>
      </c>
      <c r="AC40" s="103">
        <f t="shared" ref="AC40:AC42" si="49">SUM(Z40:AB40)</f>
        <v>0</v>
      </c>
      <c r="AD40" s="104">
        <f>M40-AC40</f>
        <v>0</v>
      </c>
      <c r="AE40" s="13"/>
      <c r="AF40" s="13"/>
      <c r="AG40" s="83">
        <v>1</v>
      </c>
      <c r="AH40" s="491"/>
      <c r="AI40" s="491"/>
      <c r="AJ40" s="491"/>
      <c r="AK40" s="491"/>
      <c r="AL40" s="491"/>
      <c r="AM40" s="491"/>
      <c r="AN40" s="491"/>
      <c r="AO40" s="491"/>
      <c r="AP40" s="491"/>
      <c r="AQ40" s="20">
        <v>0</v>
      </c>
      <c r="AR40" s="20">
        <v>0</v>
      </c>
      <c r="AS40" s="20">
        <v>0</v>
      </c>
      <c r="AT40" s="87">
        <f t="shared" ref="AT40:AT42" si="50">SUM(AQ40:AS40)</f>
        <v>0</v>
      </c>
      <c r="AU40" s="88">
        <f t="shared" ref="AU40:AU42" si="51">IF($S$81&lt;&gt;0, AC40-AT40, M40-AT40)</f>
        <v>0</v>
      </c>
    </row>
    <row r="41" spans="1:47" x14ac:dyDescent="0.35">
      <c r="A41" s="83">
        <v>2</v>
      </c>
      <c r="B41" s="492"/>
      <c r="C41" s="492"/>
      <c r="D41" s="492"/>
      <c r="E41" s="492"/>
      <c r="F41" s="492"/>
      <c r="G41" s="492"/>
      <c r="H41" s="492"/>
      <c r="I41" s="492"/>
      <c r="J41" s="234">
        <v>0</v>
      </c>
      <c r="K41" s="234">
        <v>0</v>
      </c>
      <c r="L41" s="234">
        <v>0</v>
      </c>
      <c r="M41" s="22">
        <f>SUM(J41:L41)</f>
        <v>0</v>
      </c>
      <c r="N41" s="13"/>
      <c r="P41" s="83">
        <v>2</v>
      </c>
      <c r="Q41" s="491"/>
      <c r="R41" s="491"/>
      <c r="S41" s="491"/>
      <c r="T41" s="491"/>
      <c r="U41" s="491"/>
      <c r="V41" s="491"/>
      <c r="W41" s="491"/>
      <c r="X41" s="491"/>
      <c r="Y41" s="491"/>
      <c r="Z41" s="234">
        <v>0</v>
      </c>
      <c r="AA41" s="234">
        <v>0</v>
      </c>
      <c r="AB41" s="234">
        <v>0</v>
      </c>
      <c r="AC41" s="103">
        <f t="shared" si="49"/>
        <v>0</v>
      </c>
      <c r="AD41" s="104">
        <f t="shared" ref="AD41:AD42" si="52">M41-AC41</f>
        <v>0</v>
      </c>
      <c r="AE41" s="13"/>
      <c r="AF41" s="13"/>
      <c r="AG41" s="83">
        <v>2</v>
      </c>
      <c r="AH41" s="491"/>
      <c r="AI41" s="491"/>
      <c r="AJ41" s="491"/>
      <c r="AK41" s="491"/>
      <c r="AL41" s="491"/>
      <c r="AM41" s="491"/>
      <c r="AN41" s="491"/>
      <c r="AO41" s="491"/>
      <c r="AP41" s="491"/>
      <c r="AQ41" s="20">
        <v>0</v>
      </c>
      <c r="AR41" s="20">
        <v>0</v>
      </c>
      <c r="AS41" s="20">
        <v>0</v>
      </c>
      <c r="AT41" s="87">
        <f t="shared" si="50"/>
        <v>0</v>
      </c>
      <c r="AU41" s="88">
        <f t="shared" si="51"/>
        <v>0</v>
      </c>
    </row>
    <row r="42" spans="1:47" x14ac:dyDescent="0.35">
      <c r="A42" s="83">
        <v>3</v>
      </c>
      <c r="B42" s="492"/>
      <c r="C42" s="492"/>
      <c r="D42" s="492"/>
      <c r="E42" s="492"/>
      <c r="F42" s="492"/>
      <c r="G42" s="492"/>
      <c r="H42" s="492"/>
      <c r="I42" s="492"/>
      <c r="J42" s="234">
        <v>0</v>
      </c>
      <c r="K42" s="234">
        <v>0</v>
      </c>
      <c r="L42" s="234">
        <v>0</v>
      </c>
      <c r="M42" s="22">
        <f>SUM(J42:L42)</f>
        <v>0</v>
      </c>
      <c r="N42" s="13"/>
      <c r="P42" s="83">
        <v>3</v>
      </c>
      <c r="Q42" s="491"/>
      <c r="R42" s="491"/>
      <c r="S42" s="491"/>
      <c r="T42" s="491"/>
      <c r="U42" s="491"/>
      <c r="V42" s="491"/>
      <c r="W42" s="491"/>
      <c r="X42" s="491"/>
      <c r="Y42" s="491"/>
      <c r="Z42" s="234">
        <v>0</v>
      </c>
      <c r="AA42" s="234">
        <v>0</v>
      </c>
      <c r="AB42" s="234">
        <v>0</v>
      </c>
      <c r="AC42" s="103">
        <f t="shared" si="49"/>
        <v>0</v>
      </c>
      <c r="AD42" s="104">
        <f t="shared" si="52"/>
        <v>0</v>
      </c>
      <c r="AE42" s="13"/>
      <c r="AF42" s="13"/>
      <c r="AG42" s="83">
        <v>3</v>
      </c>
      <c r="AH42" s="491"/>
      <c r="AI42" s="491"/>
      <c r="AJ42" s="491"/>
      <c r="AK42" s="491"/>
      <c r="AL42" s="491"/>
      <c r="AM42" s="491"/>
      <c r="AN42" s="491"/>
      <c r="AO42" s="491"/>
      <c r="AP42" s="491"/>
      <c r="AQ42" s="20">
        <v>0</v>
      </c>
      <c r="AR42" s="20">
        <v>0</v>
      </c>
      <c r="AS42" s="20">
        <v>0</v>
      </c>
      <c r="AT42" s="87">
        <f t="shared" si="50"/>
        <v>0</v>
      </c>
      <c r="AU42" s="88">
        <f t="shared" si="51"/>
        <v>0</v>
      </c>
    </row>
    <row r="43" spans="1:47" ht="16" thickBot="1" x14ac:dyDescent="0.4">
      <c r="A43" s="504" t="s">
        <v>26</v>
      </c>
      <c r="B43" s="505"/>
      <c r="C43" s="505"/>
      <c r="D43" s="505"/>
      <c r="E43" s="505"/>
      <c r="F43" s="505"/>
      <c r="G43" s="505"/>
      <c r="H43" s="505"/>
      <c r="I43" s="505"/>
      <c r="J43" s="136">
        <f>SUM(J40:J42)</f>
        <v>0</v>
      </c>
      <c r="K43" s="136">
        <f t="shared" ref="K43" si="53">SUM(K40:K42)</f>
        <v>0</v>
      </c>
      <c r="L43" s="136">
        <f>SUM(L40:L42)</f>
        <v>0</v>
      </c>
      <c r="M43" s="23">
        <f t="shared" si="48"/>
        <v>0</v>
      </c>
      <c r="N43" s="13"/>
      <c r="P43" s="504" t="s">
        <v>26</v>
      </c>
      <c r="Q43" s="505"/>
      <c r="R43" s="505"/>
      <c r="S43" s="505"/>
      <c r="T43" s="505"/>
      <c r="U43" s="505"/>
      <c r="V43" s="505"/>
      <c r="W43" s="505"/>
      <c r="X43" s="505"/>
      <c r="Y43" s="505"/>
      <c r="Z43" s="135">
        <f>SUM(Z40:Z42)</f>
        <v>0</v>
      </c>
      <c r="AA43" s="135">
        <f t="shared" ref="AA43:AC43" si="54">SUM(AA40:AA42)</f>
        <v>0</v>
      </c>
      <c r="AB43" s="135">
        <f t="shared" si="54"/>
        <v>0</v>
      </c>
      <c r="AC43" s="135">
        <f t="shared" si="54"/>
        <v>0</v>
      </c>
      <c r="AD43" s="102">
        <f>SUM(AD40:AD42)</f>
        <v>0</v>
      </c>
      <c r="AE43" s="13"/>
      <c r="AF43" s="13"/>
      <c r="AG43" s="504" t="s">
        <v>26</v>
      </c>
      <c r="AH43" s="505"/>
      <c r="AI43" s="505"/>
      <c r="AJ43" s="505"/>
      <c r="AK43" s="505"/>
      <c r="AL43" s="505"/>
      <c r="AM43" s="505"/>
      <c r="AN43" s="505"/>
      <c r="AO43" s="505"/>
      <c r="AP43" s="505"/>
      <c r="AQ43" s="85">
        <f>SUM(AQ40:AQ42)</f>
        <v>0</v>
      </c>
      <c r="AR43" s="85">
        <f t="shared" ref="AR43:AU43" si="55">SUM(AR40:AR42)</f>
        <v>0</v>
      </c>
      <c r="AS43" s="85">
        <f t="shared" si="55"/>
        <v>0</v>
      </c>
      <c r="AT43" s="85">
        <f t="shared" si="55"/>
        <v>0</v>
      </c>
      <c r="AU43" s="86">
        <f t="shared" si="55"/>
        <v>0</v>
      </c>
    </row>
    <row r="44" spans="1:47" s="10" customFormat="1" ht="3.75" customHeight="1" thickBot="1" x14ac:dyDescent="0.4">
      <c r="A44" s="176"/>
      <c r="B44" s="176"/>
      <c r="C44" s="176"/>
      <c r="D44" s="176"/>
      <c r="E44" s="176"/>
      <c r="F44" s="176"/>
      <c r="G44" s="176"/>
      <c r="H44" s="176"/>
      <c r="I44" s="176"/>
      <c r="J44" s="48"/>
      <c r="K44" s="48"/>
      <c r="L44" s="48"/>
      <c r="M44" s="48"/>
      <c r="N44" s="13"/>
      <c r="Q44" s="176"/>
      <c r="R44" s="176"/>
      <c r="S44" s="176"/>
      <c r="T44" s="176"/>
      <c r="U44" s="176"/>
      <c r="V44" s="176"/>
      <c r="W44" s="176"/>
      <c r="X44" s="176"/>
      <c r="Y44" s="176"/>
      <c r="Z44" s="48"/>
      <c r="AA44" s="48"/>
      <c r="AB44" s="48"/>
      <c r="AC44" s="48"/>
      <c r="AD44" s="48"/>
      <c r="AE44" s="13"/>
      <c r="AF44" s="13"/>
      <c r="AH44" s="176"/>
      <c r="AI44" s="176"/>
      <c r="AJ44" s="176"/>
      <c r="AK44" s="176"/>
      <c r="AL44" s="176"/>
      <c r="AM44" s="176"/>
      <c r="AN44" s="176"/>
      <c r="AO44" s="176"/>
      <c r="AP44" s="176"/>
      <c r="AQ44" s="48"/>
      <c r="AR44" s="48"/>
      <c r="AS44" s="48"/>
      <c r="AT44" s="48"/>
      <c r="AU44" s="48"/>
    </row>
    <row r="45" spans="1:47" s="28" customFormat="1" x14ac:dyDescent="0.35">
      <c r="A45" s="502" t="s">
        <v>27</v>
      </c>
      <c r="B45" s="503"/>
      <c r="C45" s="503"/>
      <c r="D45" s="503"/>
      <c r="E45" s="503"/>
      <c r="F45" s="503"/>
      <c r="G45" s="503"/>
      <c r="H45" s="503"/>
      <c r="I45" s="503"/>
      <c r="J45" s="171" t="s">
        <v>17</v>
      </c>
      <c r="K45" s="171" t="s">
        <v>15</v>
      </c>
      <c r="L45" s="171" t="s">
        <v>16</v>
      </c>
      <c r="M45" s="182" t="s">
        <v>18</v>
      </c>
      <c r="N45" s="176"/>
      <c r="P45" s="502" t="s">
        <v>27</v>
      </c>
      <c r="Q45" s="503"/>
      <c r="R45" s="503"/>
      <c r="S45" s="503"/>
      <c r="T45" s="503"/>
      <c r="U45" s="503"/>
      <c r="V45" s="503"/>
      <c r="W45" s="503"/>
      <c r="X45" s="503"/>
      <c r="Y45" s="503"/>
      <c r="Z45" s="156" t="s">
        <v>77</v>
      </c>
      <c r="AA45" s="171" t="s">
        <v>15</v>
      </c>
      <c r="AB45" s="171" t="s">
        <v>16</v>
      </c>
      <c r="AC45" s="170" t="s">
        <v>18</v>
      </c>
      <c r="AD45" s="81" t="s">
        <v>114</v>
      </c>
      <c r="AE45" s="176"/>
      <c r="AF45" s="176"/>
      <c r="AG45" s="502" t="s">
        <v>27</v>
      </c>
      <c r="AH45" s="503"/>
      <c r="AI45" s="503"/>
      <c r="AJ45" s="503"/>
      <c r="AK45" s="503"/>
      <c r="AL45" s="503"/>
      <c r="AM45" s="503"/>
      <c r="AN45" s="503"/>
      <c r="AO45" s="503"/>
      <c r="AP45" s="503"/>
      <c r="AQ45" s="156" t="s">
        <v>211</v>
      </c>
      <c r="AR45" s="171" t="s">
        <v>15</v>
      </c>
      <c r="AS45" s="171" t="s">
        <v>16</v>
      </c>
      <c r="AT45" s="170" t="s">
        <v>213</v>
      </c>
      <c r="AU45" s="81" t="s">
        <v>110</v>
      </c>
    </row>
    <row r="46" spans="1:47" x14ac:dyDescent="0.35">
      <c r="A46" s="83">
        <v>1</v>
      </c>
      <c r="B46" s="14" t="s">
        <v>28</v>
      </c>
      <c r="C46" s="492"/>
      <c r="D46" s="492"/>
      <c r="E46" s="492"/>
      <c r="F46" s="492"/>
      <c r="G46" s="492"/>
      <c r="H46" s="492"/>
      <c r="I46" s="492"/>
      <c r="J46" s="234">
        <v>0</v>
      </c>
      <c r="K46" s="234">
        <v>0</v>
      </c>
      <c r="L46" s="234">
        <v>0</v>
      </c>
      <c r="M46" s="22">
        <f t="shared" si="48"/>
        <v>0</v>
      </c>
      <c r="N46" s="13"/>
      <c r="P46" s="83">
        <v>1</v>
      </c>
      <c r="Q46" s="14" t="s">
        <v>28</v>
      </c>
      <c r="R46" s="183"/>
      <c r="S46" s="492"/>
      <c r="T46" s="492"/>
      <c r="U46" s="492"/>
      <c r="V46" s="492"/>
      <c r="W46" s="492"/>
      <c r="X46" s="492"/>
      <c r="Y46" s="492"/>
      <c r="Z46" s="234">
        <v>0</v>
      </c>
      <c r="AA46" s="234">
        <v>0</v>
      </c>
      <c r="AB46" s="234">
        <v>0</v>
      </c>
      <c r="AC46" s="103">
        <f t="shared" ref="AC46:AC54" si="56">SUM(Z46:AB46)</f>
        <v>0</v>
      </c>
      <c r="AD46" s="104">
        <f t="shared" ref="AD46:AD56" si="57">M46-AC46</f>
        <v>0</v>
      </c>
      <c r="AE46" s="13"/>
      <c r="AF46" s="13"/>
      <c r="AG46" s="83">
        <v>1</v>
      </c>
      <c r="AH46" s="14" t="s">
        <v>28</v>
      </c>
      <c r="AI46" s="183"/>
      <c r="AJ46" s="492"/>
      <c r="AK46" s="492"/>
      <c r="AL46" s="492"/>
      <c r="AM46" s="492"/>
      <c r="AN46" s="492"/>
      <c r="AO46" s="492"/>
      <c r="AP46" s="492"/>
      <c r="AQ46" s="234">
        <v>0</v>
      </c>
      <c r="AR46" s="234">
        <v>0</v>
      </c>
      <c r="AS46" s="234">
        <v>0</v>
      </c>
      <c r="AT46" s="87">
        <f t="shared" ref="AT46:AT55" si="58">SUM(AQ46:AS46)</f>
        <v>0</v>
      </c>
      <c r="AU46" s="88">
        <f t="shared" ref="AU46:AU56" si="59">IF($S$81&lt;&gt;0, AC46-AT46, M46-AT46)</f>
        <v>0</v>
      </c>
    </row>
    <row r="47" spans="1:47" x14ac:dyDescent="0.35">
      <c r="A47" s="83">
        <v>2</v>
      </c>
      <c r="B47" s="14" t="s">
        <v>31</v>
      </c>
      <c r="C47" s="492"/>
      <c r="D47" s="492"/>
      <c r="E47" s="492"/>
      <c r="F47" s="492"/>
      <c r="G47" s="492"/>
      <c r="H47" s="492"/>
      <c r="I47" s="492"/>
      <c r="J47" s="234">
        <v>0</v>
      </c>
      <c r="K47" s="234">
        <v>0</v>
      </c>
      <c r="L47" s="234">
        <v>0</v>
      </c>
      <c r="M47" s="22">
        <f t="shared" si="48"/>
        <v>0</v>
      </c>
      <c r="N47" s="13"/>
      <c r="P47" s="83">
        <v>2</v>
      </c>
      <c r="Q47" s="14" t="s">
        <v>31</v>
      </c>
      <c r="R47" s="183"/>
      <c r="S47" s="492"/>
      <c r="T47" s="492"/>
      <c r="U47" s="492"/>
      <c r="V47" s="492"/>
      <c r="W47" s="492"/>
      <c r="X47" s="492"/>
      <c r="Y47" s="492"/>
      <c r="Z47" s="234">
        <v>0</v>
      </c>
      <c r="AA47" s="234">
        <v>0</v>
      </c>
      <c r="AB47" s="234">
        <v>0</v>
      </c>
      <c r="AC47" s="103">
        <f t="shared" si="56"/>
        <v>0</v>
      </c>
      <c r="AD47" s="104">
        <f t="shared" si="57"/>
        <v>0</v>
      </c>
      <c r="AE47" s="13"/>
      <c r="AF47" s="13"/>
      <c r="AG47" s="83">
        <v>2</v>
      </c>
      <c r="AH47" s="14" t="s">
        <v>31</v>
      </c>
      <c r="AI47" s="183"/>
      <c r="AJ47" s="492"/>
      <c r="AK47" s="492"/>
      <c r="AL47" s="492"/>
      <c r="AM47" s="492"/>
      <c r="AN47" s="492"/>
      <c r="AO47" s="492"/>
      <c r="AP47" s="492"/>
      <c r="AQ47" s="234">
        <v>0</v>
      </c>
      <c r="AR47" s="234">
        <v>0</v>
      </c>
      <c r="AS47" s="234">
        <v>0</v>
      </c>
      <c r="AT47" s="87">
        <f t="shared" si="58"/>
        <v>0</v>
      </c>
      <c r="AU47" s="88">
        <f t="shared" si="59"/>
        <v>0</v>
      </c>
    </row>
    <row r="48" spans="1:47" x14ac:dyDescent="0.35">
      <c r="A48" s="83">
        <v>3</v>
      </c>
      <c r="B48" s="14" t="s">
        <v>32</v>
      </c>
      <c r="C48" s="492"/>
      <c r="D48" s="492"/>
      <c r="E48" s="492"/>
      <c r="F48" s="492"/>
      <c r="G48" s="492"/>
      <c r="H48" s="492"/>
      <c r="I48" s="492"/>
      <c r="J48" s="234">
        <v>0</v>
      </c>
      <c r="K48" s="234">
        <v>0</v>
      </c>
      <c r="L48" s="234">
        <v>0</v>
      </c>
      <c r="M48" s="22">
        <f t="shared" si="48"/>
        <v>0</v>
      </c>
      <c r="N48" s="13"/>
      <c r="P48" s="83">
        <v>3</v>
      </c>
      <c r="Q48" s="14" t="s">
        <v>32</v>
      </c>
      <c r="R48" s="183"/>
      <c r="S48" s="492"/>
      <c r="T48" s="492"/>
      <c r="U48" s="492"/>
      <c r="V48" s="492"/>
      <c r="W48" s="492"/>
      <c r="X48" s="492"/>
      <c r="Y48" s="492"/>
      <c r="Z48" s="234">
        <v>0</v>
      </c>
      <c r="AA48" s="234">
        <v>0</v>
      </c>
      <c r="AB48" s="234">
        <v>0</v>
      </c>
      <c r="AC48" s="103">
        <f t="shared" si="56"/>
        <v>0</v>
      </c>
      <c r="AD48" s="104">
        <f t="shared" si="57"/>
        <v>0</v>
      </c>
      <c r="AE48" s="13"/>
      <c r="AF48" s="13"/>
      <c r="AG48" s="83">
        <v>3</v>
      </c>
      <c r="AH48" s="14" t="s">
        <v>32</v>
      </c>
      <c r="AI48" s="183"/>
      <c r="AJ48" s="492"/>
      <c r="AK48" s="492"/>
      <c r="AL48" s="492"/>
      <c r="AM48" s="492"/>
      <c r="AN48" s="492"/>
      <c r="AO48" s="492"/>
      <c r="AP48" s="492"/>
      <c r="AQ48" s="234">
        <v>0</v>
      </c>
      <c r="AR48" s="234">
        <v>0</v>
      </c>
      <c r="AS48" s="234">
        <v>0</v>
      </c>
      <c r="AT48" s="87">
        <f t="shared" si="58"/>
        <v>0</v>
      </c>
      <c r="AU48" s="88">
        <f t="shared" si="59"/>
        <v>0</v>
      </c>
    </row>
    <row r="49" spans="1:97" s="10" customFormat="1" x14ac:dyDescent="0.35">
      <c r="A49" s="15">
        <v>4</v>
      </c>
      <c r="B49" s="14" t="s">
        <v>72</v>
      </c>
      <c r="C49" s="492"/>
      <c r="D49" s="492"/>
      <c r="E49" s="492"/>
      <c r="F49" s="492"/>
      <c r="G49" s="492"/>
      <c r="H49" s="492"/>
      <c r="I49" s="492"/>
      <c r="J49" s="234">
        <v>0</v>
      </c>
      <c r="K49" s="234">
        <v>0</v>
      </c>
      <c r="L49" s="234">
        <v>0</v>
      </c>
      <c r="M49" s="22">
        <f t="shared" si="48"/>
        <v>0</v>
      </c>
      <c r="N49" s="13"/>
      <c r="P49" s="15">
        <v>4</v>
      </c>
      <c r="Q49" s="14" t="s">
        <v>72</v>
      </c>
      <c r="R49" s="128"/>
      <c r="S49" s="492"/>
      <c r="T49" s="492"/>
      <c r="U49" s="492"/>
      <c r="V49" s="492"/>
      <c r="W49" s="492"/>
      <c r="X49" s="492"/>
      <c r="Y49" s="492"/>
      <c r="Z49" s="234">
        <v>0</v>
      </c>
      <c r="AA49" s="234">
        <v>0</v>
      </c>
      <c r="AB49" s="234">
        <v>0</v>
      </c>
      <c r="AC49" s="103">
        <f t="shared" si="56"/>
        <v>0</v>
      </c>
      <c r="AD49" s="104">
        <f t="shared" si="57"/>
        <v>0</v>
      </c>
      <c r="AE49" s="13"/>
      <c r="AF49" s="13"/>
      <c r="AG49" s="15">
        <v>4</v>
      </c>
      <c r="AH49" s="14" t="s">
        <v>72</v>
      </c>
      <c r="AI49" s="128"/>
      <c r="AJ49" s="492"/>
      <c r="AK49" s="492"/>
      <c r="AL49" s="492"/>
      <c r="AM49" s="492"/>
      <c r="AN49" s="492"/>
      <c r="AO49" s="492"/>
      <c r="AP49" s="492"/>
      <c r="AQ49" s="234">
        <v>0</v>
      </c>
      <c r="AR49" s="234">
        <v>0</v>
      </c>
      <c r="AS49" s="234">
        <v>0</v>
      </c>
      <c r="AT49" s="87">
        <f t="shared" si="58"/>
        <v>0</v>
      </c>
      <c r="AU49" s="88">
        <f t="shared" si="59"/>
        <v>0</v>
      </c>
    </row>
    <row r="50" spans="1:97" x14ac:dyDescent="0.35">
      <c r="A50" s="83">
        <v>5</v>
      </c>
      <c r="B50" s="14" t="s">
        <v>29</v>
      </c>
      <c r="C50" s="492"/>
      <c r="D50" s="492"/>
      <c r="E50" s="492"/>
      <c r="F50" s="492"/>
      <c r="G50" s="492"/>
      <c r="H50" s="492"/>
      <c r="I50" s="492"/>
      <c r="J50" s="234">
        <v>0</v>
      </c>
      <c r="K50" s="234">
        <v>0</v>
      </c>
      <c r="L50" s="234">
        <v>0</v>
      </c>
      <c r="M50" s="22">
        <f t="shared" si="48"/>
        <v>0</v>
      </c>
      <c r="N50" s="13"/>
      <c r="P50" s="83">
        <v>5</v>
      </c>
      <c r="Q50" s="14" t="s">
        <v>29</v>
      </c>
      <c r="R50" s="183"/>
      <c r="S50" s="492"/>
      <c r="T50" s="492"/>
      <c r="U50" s="492"/>
      <c r="V50" s="492"/>
      <c r="W50" s="492"/>
      <c r="X50" s="492"/>
      <c r="Y50" s="492"/>
      <c r="Z50" s="234">
        <v>0</v>
      </c>
      <c r="AA50" s="234">
        <v>0</v>
      </c>
      <c r="AB50" s="234">
        <v>0</v>
      </c>
      <c r="AC50" s="103">
        <f t="shared" si="56"/>
        <v>0</v>
      </c>
      <c r="AD50" s="104">
        <f t="shared" si="57"/>
        <v>0</v>
      </c>
      <c r="AE50" s="13"/>
      <c r="AF50" s="13"/>
      <c r="AG50" s="83">
        <v>5</v>
      </c>
      <c r="AH50" s="14" t="s">
        <v>29</v>
      </c>
      <c r="AI50" s="183"/>
      <c r="AJ50" s="492"/>
      <c r="AK50" s="492"/>
      <c r="AL50" s="492"/>
      <c r="AM50" s="492"/>
      <c r="AN50" s="492"/>
      <c r="AO50" s="492"/>
      <c r="AP50" s="492"/>
      <c r="AQ50" s="234">
        <v>0</v>
      </c>
      <c r="AR50" s="234">
        <v>0</v>
      </c>
      <c r="AS50" s="234">
        <v>0</v>
      </c>
      <c r="AT50" s="87">
        <f t="shared" si="58"/>
        <v>0</v>
      </c>
      <c r="AU50" s="88">
        <f>IF($S$81&lt;&gt;0, AC50-AT50, M50-AT50)</f>
        <v>0</v>
      </c>
    </row>
    <row r="51" spans="1:97" x14ac:dyDescent="0.35">
      <c r="A51" s="83">
        <v>6</v>
      </c>
      <c r="B51" s="14" t="s">
        <v>30</v>
      </c>
      <c r="C51" s="492"/>
      <c r="D51" s="492"/>
      <c r="E51" s="492"/>
      <c r="F51" s="492"/>
      <c r="G51" s="492"/>
      <c r="H51" s="492"/>
      <c r="I51" s="492"/>
      <c r="J51" s="234">
        <v>0</v>
      </c>
      <c r="K51" s="234">
        <v>0</v>
      </c>
      <c r="L51" s="234">
        <v>0</v>
      </c>
      <c r="M51" s="22">
        <f>SUM(J51:L51)</f>
        <v>0</v>
      </c>
      <c r="N51" s="13"/>
      <c r="P51" s="83">
        <v>6</v>
      </c>
      <c r="Q51" s="14" t="s">
        <v>30</v>
      </c>
      <c r="R51" s="183"/>
      <c r="S51" s="492"/>
      <c r="T51" s="492"/>
      <c r="U51" s="492"/>
      <c r="V51" s="492"/>
      <c r="W51" s="492"/>
      <c r="X51" s="492"/>
      <c r="Y51" s="492"/>
      <c r="Z51" s="234">
        <v>0</v>
      </c>
      <c r="AA51" s="234">
        <v>0</v>
      </c>
      <c r="AB51" s="234">
        <v>0</v>
      </c>
      <c r="AC51" s="103">
        <f t="shared" si="56"/>
        <v>0</v>
      </c>
      <c r="AD51" s="104">
        <f t="shared" si="57"/>
        <v>0</v>
      </c>
      <c r="AE51" s="13"/>
      <c r="AF51" s="13"/>
      <c r="AG51" s="83">
        <v>6</v>
      </c>
      <c r="AH51" s="14" t="s">
        <v>30</v>
      </c>
      <c r="AI51" s="183"/>
      <c r="AJ51" s="492"/>
      <c r="AK51" s="492"/>
      <c r="AL51" s="492"/>
      <c r="AM51" s="492"/>
      <c r="AN51" s="492"/>
      <c r="AO51" s="492"/>
      <c r="AP51" s="492"/>
      <c r="AQ51" s="234">
        <v>0</v>
      </c>
      <c r="AR51" s="234">
        <v>0</v>
      </c>
      <c r="AS51" s="234">
        <v>0</v>
      </c>
      <c r="AT51" s="87">
        <f t="shared" si="58"/>
        <v>0</v>
      </c>
      <c r="AU51" s="88">
        <f t="shared" si="59"/>
        <v>0</v>
      </c>
    </row>
    <row r="52" spans="1:97" x14ac:dyDescent="0.35">
      <c r="A52" s="83">
        <v>7</v>
      </c>
      <c r="B52" s="14" t="s">
        <v>34</v>
      </c>
      <c r="C52" s="492"/>
      <c r="D52" s="492"/>
      <c r="E52" s="492"/>
      <c r="F52" s="492"/>
      <c r="G52" s="492"/>
      <c r="H52" s="492"/>
      <c r="I52" s="492"/>
      <c r="J52" s="234">
        <v>0</v>
      </c>
      <c r="K52" s="234">
        <v>0</v>
      </c>
      <c r="L52" s="234">
        <v>0</v>
      </c>
      <c r="M52" s="22">
        <f>SUM(J52:L52)</f>
        <v>0</v>
      </c>
      <c r="N52" s="13"/>
      <c r="P52" s="83">
        <v>7</v>
      </c>
      <c r="Q52" s="14" t="s">
        <v>34</v>
      </c>
      <c r="R52" s="183"/>
      <c r="S52" s="492"/>
      <c r="T52" s="492"/>
      <c r="U52" s="492"/>
      <c r="V52" s="492"/>
      <c r="W52" s="492"/>
      <c r="X52" s="492"/>
      <c r="Y52" s="492"/>
      <c r="Z52" s="234">
        <v>0</v>
      </c>
      <c r="AA52" s="234">
        <v>0</v>
      </c>
      <c r="AB52" s="234">
        <v>0</v>
      </c>
      <c r="AC52" s="103">
        <f t="shared" si="56"/>
        <v>0</v>
      </c>
      <c r="AD52" s="104">
        <f t="shared" si="57"/>
        <v>0</v>
      </c>
      <c r="AE52" s="13"/>
      <c r="AF52" s="13"/>
      <c r="AG52" s="83">
        <v>7</v>
      </c>
      <c r="AH52" s="14" t="s">
        <v>34</v>
      </c>
      <c r="AI52" s="183"/>
      <c r="AJ52" s="492"/>
      <c r="AK52" s="492"/>
      <c r="AL52" s="492"/>
      <c r="AM52" s="492"/>
      <c r="AN52" s="492"/>
      <c r="AO52" s="492"/>
      <c r="AP52" s="492"/>
      <c r="AQ52" s="234">
        <v>0</v>
      </c>
      <c r="AR52" s="234">
        <v>0</v>
      </c>
      <c r="AS52" s="234">
        <v>0</v>
      </c>
      <c r="AT52" s="87">
        <f t="shared" si="58"/>
        <v>0</v>
      </c>
      <c r="AU52" s="88">
        <f t="shared" si="59"/>
        <v>0</v>
      </c>
    </row>
    <row r="53" spans="1:97" x14ac:dyDescent="0.35">
      <c r="A53" s="83">
        <v>8</v>
      </c>
      <c r="B53" s="14" t="s">
        <v>35</v>
      </c>
      <c r="C53" s="492"/>
      <c r="D53" s="492"/>
      <c r="E53" s="492"/>
      <c r="F53" s="492"/>
      <c r="G53" s="492"/>
      <c r="H53" s="492"/>
      <c r="I53" s="492"/>
      <c r="J53" s="234">
        <v>0</v>
      </c>
      <c r="K53" s="234">
        <v>0</v>
      </c>
      <c r="L53" s="234">
        <v>0</v>
      </c>
      <c r="M53" s="22">
        <f>SUM(J53:L53)</f>
        <v>0</v>
      </c>
      <c r="N53" s="13"/>
      <c r="P53" s="83">
        <v>8</v>
      </c>
      <c r="Q53" s="14" t="s">
        <v>35</v>
      </c>
      <c r="R53" s="183"/>
      <c r="S53" s="492"/>
      <c r="T53" s="492"/>
      <c r="U53" s="492"/>
      <c r="V53" s="492"/>
      <c r="W53" s="492"/>
      <c r="X53" s="492"/>
      <c r="Y53" s="492"/>
      <c r="Z53" s="234">
        <v>0</v>
      </c>
      <c r="AA53" s="234">
        <v>0</v>
      </c>
      <c r="AB53" s="234">
        <v>0</v>
      </c>
      <c r="AC53" s="103">
        <f t="shared" si="56"/>
        <v>0</v>
      </c>
      <c r="AD53" s="104">
        <f t="shared" si="57"/>
        <v>0</v>
      </c>
      <c r="AE53" s="13"/>
      <c r="AF53" s="13"/>
      <c r="AG53" s="83">
        <v>8</v>
      </c>
      <c r="AH53" s="14" t="s">
        <v>35</v>
      </c>
      <c r="AI53" s="183"/>
      <c r="AJ53" s="492"/>
      <c r="AK53" s="492"/>
      <c r="AL53" s="492"/>
      <c r="AM53" s="492"/>
      <c r="AN53" s="492"/>
      <c r="AO53" s="492"/>
      <c r="AP53" s="492"/>
      <c r="AQ53" s="234">
        <v>0</v>
      </c>
      <c r="AR53" s="234">
        <v>0</v>
      </c>
      <c r="AS53" s="234">
        <v>0</v>
      </c>
      <c r="AT53" s="87">
        <f t="shared" si="58"/>
        <v>0</v>
      </c>
      <c r="AU53" s="88">
        <f t="shared" si="59"/>
        <v>0</v>
      </c>
    </row>
    <row r="54" spans="1:97" x14ac:dyDescent="0.35">
      <c r="A54" s="83">
        <v>9</v>
      </c>
      <c r="B54" s="14" t="s">
        <v>50</v>
      </c>
      <c r="C54" s="492"/>
      <c r="D54" s="492"/>
      <c r="E54" s="492"/>
      <c r="F54" s="492"/>
      <c r="G54" s="492"/>
      <c r="H54" s="492"/>
      <c r="I54" s="492"/>
      <c r="J54" s="234">
        <v>0</v>
      </c>
      <c r="K54" s="234">
        <v>0</v>
      </c>
      <c r="L54" s="234">
        <v>0</v>
      </c>
      <c r="M54" s="22">
        <f t="shared" si="48"/>
        <v>0</v>
      </c>
      <c r="N54" s="13"/>
      <c r="P54" s="83">
        <v>9</v>
      </c>
      <c r="Q54" s="14" t="s">
        <v>50</v>
      </c>
      <c r="R54" s="183"/>
      <c r="S54" s="492"/>
      <c r="T54" s="492"/>
      <c r="U54" s="492"/>
      <c r="V54" s="492"/>
      <c r="W54" s="492"/>
      <c r="X54" s="492"/>
      <c r="Y54" s="492"/>
      <c r="Z54" s="234">
        <v>0</v>
      </c>
      <c r="AA54" s="234">
        <v>0</v>
      </c>
      <c r="AB54" s="234">
        <v>0</v>
      </c>
      <c r="AC54" s="103">
        <f t="shared" si="56"/>
        <v>0</v>
      </c>
      <c r="AD54" s="104">
        <f t="shared" si="57"/>
        <v>0</v>
      </c>
      <c r="AE54" s="13"/>
      <c r="AF54" s="13"/>
      <c r="AG54" s="83">
        <v>9</v>
      </c>
      <c r="AH54" s="14" t="s">
        <v>50</v>
      </c>
      <c r="AI54" s="183"/>
      <c r="AJ54" s="492"/>
      <c r="AK54" s="492"/>
      <c r="AL54" s="492"/>
      <c r="AM54" s="492"/>
      <c r="AN54" s="492"/>
      <c r="AO54" s="492"/>
      <c r="AP54" s="492"/>
      <c r="AQ54" s="234">
        <v>0</v>
      </c>
      <c r="AR54" s="234">
        <v>0</v>
      </c>
      <c r="AS54" s="234">
        <v>0</v>
      </c>
      <c r="AT54" s="87">
        <f t="shared" si="58"/>
        <v>0</v>
      </c>
      <c r="AU54" s="88">
        <f t="shared" si="59"/>
        <v>0</v>
      </c>
    </row>
    <row r="55" spans="1:97" x14ac:dyDescent="0.35">
      <c r="A55" s="83">
        <v>10</v>
      </c>
      <c r="B55" s="138" t="s">
        <v>205</v>
      </c>
      <c r="C55" s="492"/>
      <c r="D55" s="492"/>
      <c r="E55" s="492"/>
      <c r="F55" s="492"/>
      <c r="G55" s="492"/>
      <c r="H55" s="492"/>
      <c r="I55" s="492"/>
      <c r="J55" s="234">
        <v>0</v>
      </c>
      <c r="K55" s="234">
        <v>0</v>
      </c>
      <c r="L55" s="234">
        <v>0</v>
      </c>
      <c r="M55" s="22">
        <f t="shared" si="48"/>
        <v>0</v>
      </c>
      <c r="N55" s="13"/>
      <c r="P55" s="83">
        <v>10</v>
      </c>
      <c r="Q55" s="513" t="s">
        <v>205</v>
      </c>
      <c r="R55" s="513"/>
      <c r="S55" s="491"/>
      <c r="T55" s="491"/>
      <c r="U55" s="491"/>
      <c r="V55" s="491"/>
      <c r="W55" s="491"/>
      <c r="X55" s="491"/>
      <c r="Y55" s="491"/>
      <c r="Z55" s="234">
        <v>0</v>
      </c>
      <c r="AA55" s="234">
        <v>0</v>
      </c>
      <c r="AB55" s="234">
        <v>0</v>
      </c>
      <c r="AC55" s="103">
        <f>SUM(Z55:AB55)</f>
        <v>0</v>
      </c>
      <c r="AD55" s="104">
        <f t="shared" si="57"/>
        <v>0</v>
      </c>
      <c r="AE55" s="13"/>
      <c r="AF55" s="13"/>
      <c r="AG55" s="83">
        <v>10</v>
      </c>
      <c r="AH55" s="513" t="s">
        <v>205</v>
      </c>
      <c r="AI55" s="513"/>
      <c r="AJ55" s="491"/>
      <c r="AK55" s="491"/>
      <c r="AL55" s="491"/>
      <c r="AM55" s="491"/>
      <c r="AN55" s="491"/>
      <c r="AO55" s="491"/>
      <c r="AP55" s="491"/>
      <c r="AQ55" s="234">
        <v>0</v>
      </c>
      <c r="AR55" s="234">
        <v>0</v>
      </c>
      <c r="AS55" s="234">
        <v>0</v>
      </c>
      <c r="AT55" s="87">
        <f t="shared" si="58"/>
        <v>0</v>
      </c>
      <c r="AU55" s="88">
        <f t="shared" si="59"/>
        <v>0</v>
      </c>
    </row>
    <row r="56" spans="1:97" ht="17.25" customHeight="1" x14ac:dyDescent="0.35">
      <c r="A56" s="83">
        <v>11</v>
      </c>
      <c r="B56" s="138" t="s">
        <v>205</v>
      </c>
      <c r="C56" s="492"/>
      <c r="D56" s="492"/>
      <c r="E56" s="492"/>
      <c r="F56" s="492"/>
      <c r="G56" s="492"/>
      <c r="H56" s="492"/>
      <c r="I56" s="492"/>
      <c r="J56" s="234">
        <v>0</v>
      </c>
      <c r="K56" s="234">
        <v>0</v>
      </c>
      <c r="L56" s="234">
        <v>0</v>
      </c>
      <c r="M56" s="22">
        <f>SUM(J56:L56)</f>
        <v>0</v>
      </c>
      <c r="N56" s="13"/>
      <c r="P56" s="83">
        <v>11</v>
      </c>
      <c r="Q56" s="513" t="s">
        <v>205</v>
      </c>
      <c r="R56" s="513"/>
      <c r="S56" s="491"/>
      <c r="T56" s="491"/>
      <c r="U56" s="491"/>
      <c r="V56" s="491"/>
      <c r="W56" s="491"/>
      <c r="X56" s="491"/>
      <c r="Y56" s="491"/>
      <c r="Z56" s="234">
        <v>0</v>
      </c>
      <c r="AA56" s="234">
        <v>0</v>
      </c>
      <c r="AB56" s="234">
        <v>0</v>
      </c>
      <c r="AC56" s="103">
        <f>SUM(Z56:AB56)</f>
        <v>0</v>
      </c>
      <c r="AD56" s="104">
        <f t="shared" si="57"/>
        <v>0</v>
      </c>
      <c r="AE56" s="13"/>
      <c r="AF56" s="13"/>
      <c r="AG56" s="83">
        <v>11</v>
      </c>
      <c r="AH56" s="513" t="s">
        <v>205</v>
      </c>
      <c r="AI56" s="513"/>
      <c r="AJ56" s="491"/>
      <c r="AK56" s="491"/>
      <c r="AL56" s="491"/>
      <c r="AM56" s="491"/>
      <c r="AN56" s="491"/>
      <c r="AO56" s="491"/>
      <c r="AP56" s="491"/>
      <c r="AQ56" s="234">
        <v>0</v>
      </c>
      <c r="AR56" s="234">
        <v>0</v>
      </c>
      <c r="AS56" s="234">
        <v>0</v>
      </c>
      <c r="AT56" s="87">
        <f>SUM(AQ56:AS56)</f>
        <v>0</v>
      </c>
      <c r="AU56" s="88">
        <f t="shared" si="59"/>
        <v>0</v>
      </c>
    </row>
    <row r="57" spans="1:97" ht="16" thickBot="1" x14ac:dyDescent="0.4">
      <c r="A57" s="504" t="s">
        <v>36</v>
      </c>
      <c r="B57" s="505"/>
      <c r="C57" s="505"/>
      <c r="D57" s="505"/>
      <c r="E57" s="505"/>
      <c r="F57" s="505"/>
      <c r="G57" s="505"/>
      <c r="H57" s="505"/>
      <c r="I57" s="505"/>
      <c r="J57" s="136">
        <f>SUM(J46:J56)</f>
        <v>0</v>
      </c>
      <c r="K57" s="136">
        <f t="shared" ref="K57:L57" si="60">SUM(K46:K56)</f>
        <v>0</v>
      </c>
      <c r="L57" s="136">
        <f t="shared" si="60"/>
        <v>0</v>
      </c>
      <c r="M57" s="23">
        <f>SUM(J57:L57)</f>
        <v>0</v>
      </c>
      <c r="N57" s="13"/>
      <c r="P57" s="578" t="s">
        <v>36</v>
      </c>
      <c r="Q57" s="579"/>
      <c r="R57" s="579"/>
      <c r="S57" s="579"/>
      <c r="T57" s="579"/>
      <c r="U57" s="579"/>
      <c r="V57" s="579"/>
      <c r="W57" s="579"/>
      <c r="X57" s="579"/>
      <c r="Y57" s="579"/>
      <c r="Z57" s="135">
        <f>SUM(Z46:Z56)</f>
        <v>0</v>
      </c>
      <c r="AA57" s="135">
        <f t="shared" ref="AA57:AB57" si="61">SUM(AA46:AA56)</f>
        <v>0</v>
      </c>
      <c r="AB57" s="135">
        <f t="shared" si="61"/>
        <v>0</v>
      </c>
      <c r="AC57" s="135">
        <f>SUM(AC46:AC56)</f>
        <v>0</v>
      </c>
      <c r="AD57" s="102">
        <f>SUM(AD46:AD56)</f>
        <v>0</v>
      </c>
      <c r="AE57" s="13"/>
      <c r="AF57" s="13"/>
      <c r="AG57" s="578" t="s">
        <v>36</v>
      </c>
      <c r="AH57" s="579"/>
      <c r="AI57" s="579"/>
      <c r="AJ57" s="579"/>
      <c r="AK57" s="579"/>
      <c r="AL57" s="579"/>
      <c r="AM57" s="579"/>
      <c r="AN57" s="579"/>
      <c r="AO57" s="579"/>
      <c r="AP57" s="579"/>
      <c r="AQ57" s="85">
        <f>SUM(AQ46:AQ56)</f>
        <v>0</v>
      </c>
      <c r="AR57" s="85">
        <f t="shared" ref="AR57:AU57" si="62">SUM(AR46:AR56)</f>
        <v>0</v>
      </c>
      <c r="AS57" s="85">
        <f t="shared" si="62"/>
        <v>0</v>
      </c>
      <c r="AT57" s="85">
        <f t="shared" si="62"/>
        <v>0</v>
      </c>
      <c r="AU57" s="86">
        <f t="shared" si="62"/>
        <v>0</v>
      </c>
    </row>
    <row r="58" spans="1:97" s="10" customFormat="1" ht="4.5" customHeight="1" thickBot="1" x14ac:dyDescent="0.4">
      <c r="B58" s="91"/>
      <c r="C58" s="92"/>
      <c r="D58" s="92"/>
      <c r="E58" s="92"/>
      <c r="F58" s="92"/>
      <c r="G58" s="92"/>
      <c r="H58" s="92"/>
      <c r="I58" s="92"/>
      <c r="J58" s="93"/>
      <c r="K58" s="93"/>
      <c r="L58" s="93"/>
      <c r="M58" s="48"/>
      <c r="N58" s="13"/>
      <c r="R58" s="91"/>
      <c r="S58" s="94"/>
      <c r="T58" s="94"/>
      <c r="U58" s="94"/>
      <c r="V58" s="94"/>
      <c r="W58" s="94"/>
      <c r="X58" s="94"/>
      <c r="Y58" s="94"/>
      <c r="Z58" s="93"/>
      <c r="AA58" s="93"/>
      <c r="AB58" s="93"/>
      <c r="AC58" s="48"/>
      <c r="AD58" s="48"/>
      <c r="AE58" s="13"/>
      <c r="AF58" s="13"/>
      <c r="AI58" s="91"/>
      <c r="AJ58" s="94"/>
      <c r="AK58" s="94"/>
      <c r="AL58" s="94"/>
      <c r="AM58" s="94"/>
      <c r="AN58" s="94"/>
      <c r="AO58" s="94"/>
      <c r="AP58" s="94"/>
      <c r="AQ58" s="93"/>
      <c r="AR58" s="93"/>
      <c r="AS58" s="93"/>
      <c r="AT58" s="48"/>
      <c r="AU58" s="48"/>
    </row>
    <row r="59" spans="1:97" s="76" customFormat="1" x14ac:dyDescent="0.35">
      <c r="A59" s="506" t="s">
        <v>71</v>
      </c>
      <c r="B59" s="507"/>
      <c r="C59" s="507"/>
      <c r="D59" s="507"/>
      <c r="E59" s="507"/>
      <c r="F59" s="507"/>
      <c r="G59" s="507"/>
      <c r="H59" s="507"/>
      <c r="I59" s="507"/>
      <c r="J59" s="75" t="s">
        <v>17</v>
      </c>
      <c r="K59" s="75" t="s">
        <v>15</v>
      </c>
      <c r="L59" s="75" t="s">
        <v>16</v>
      </c>
      <c r="M59" s="182" t="s">
        <v>18</v>
      </c>
      <c r="N59" s="74"/>
      <c r="O59" s="28"/>
      <c r="P59" s="506" t="s">
        <v>141</v>
      </c>
      <c r="Q59" s="507"/>
      <c r="R59" s="507"/>
      <c r="S59" s="507"/>
      <c r="T59" s="507"/>
      <c r="U59" s="507"/>
      <c r="V59" s="507"/>
      <c r="W59" s="507"/>
      <c r="X59" s="507"/>
      <c r="Y59" s="507"/>
      <c r="Z59" s="156" t="s">
        <v>77</v>
      </c>
      <c r="AA59" s="75" t="s">
        <v>15</v>
      </c>
      <c r="AB59" s="75" t="s">
        <v>16</v>
      </c>
      <c r="AC59" s="170" t="s">
        <v>18</v>
      </c>
      <c r="AD59" s="81" t="s">
        <v>114</v>
      </c>
      <c r="AE59" s="74"/>
      <c r="AF59" s="74"/>
      <c r="AG59" s="506" t="s">
        <v>141</v>
      </c>
      <c r="AH59" s="507"/>
      <c r="AI59" s="507"/>
      <c r="AJ59" s="507"/>
      <c r="AK59" s="507"/>
      <c r="AL59" s="507"/>
      <c r="AM59" s="507"/>
      <c r="AN59" s="507"/>
      <c r="AO59" s="507"/>
      <c r="AP59" s="507"/>
      <c r="AQ59" s="156" t="s">
        <v>211</v>
      </c>
      <c r="AR59" s="75" t="s">
        <v>15</v>
      </c>
      <c r="AS59" s="75" t="s">
        <v>16</v>
      </c>
      <c r="AT59" s="170" t="s">
        <v>213</v>
      </c>
      <c r="AU59" s="81" t="s">
        <v>110</v>
      </c>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row>
    <row r="60" spans="1:97" s="16" customFormat="1" x14ac:dyDescent="0.35">
      <c r="A60" s="18">
        <v>1</v>
      </c>
      <c r="B60" s="508">
        <f>'Subaward 1'!$C$3</f>
        <v>0</v>
      </c>
      <c r="C60" s="508"/>
      <c r="D60" s="508"/>
      <c r="E60" s="508"/>
      <c r="F60" s="508"/>
      <c r="G60" s="508"/>
      <c r="H60" s="508"/>
      <c r="I60" s="508"/>
      <c r="J60" s="238">
        <f>'Subaward 1'!$D$73</f>
        <v>0</v>
      </c>
      <c r="K60" s="24">
        <f>'Subaward 1'!$D$74</f>
        <v>0</v>
      </c>
      <c r="L60" s="24">
        <f>'Subaward 1'!$D$75</f>
        <v>0</v>
      </c>
      <c r="M60" s="22">
        <f>SUM(J60:L60)</f>
        <v>0</v>
      </c>
      <c r="N60" s="13"/>
      <c r="O60" s="9"/>
      <c r="P60" s="18">
        <v>1</v>
      </c>
      <c r="Q60" s="587">
        <f>'Subaward 1'!$C$3</f>
        <v>0</v>
      </c>
      <c r="R60" s="587"/>
      <c r="S60" s="587"/>
      <c r="T60" s="587"/>
      <c r="U60" s="587"/>
      <c r="V60" s="587"/>
      <c r="W60" s="587"/>
      <c r="X60" s="587"/>
      <c r="Y60" s="587"/>
      <c r="Z60" s="107">
        <f>'Subaward 1'!$S$73</f>
        <v>0</v>
      </c>
      <c r="AA60" s="107">
        <f>'Subaward 1'!$S$74</f>
        <v>0</v>
      </c>
      <c r="AB60" s="107">
        <f>'Subaward 1'!$S$75</f>
        <v>0</v>
      </c>
      <c r="AC60" s="103">
        <f>SUM(Z60:AB60)</f>
        <v>0</v>
      </c>
      <c r="AD60" s="104">
        <f>M60-AC60</f>
        <v>0</v>
      </c>
      <c r="AE60" s="13"/>
      <c r="AF60" s="13"/>
      <c r="AG60" s="18">
        <v>1</v>
      </c>
      <c r="AH60" s="546">
        <f>'Subaward 1'!$C$3</f>
        <v>0</v>
      </c>
      <c r="AI60" s="546"/>
      <c r="AJ60" s="546"/>
      <c r="AK60" s="546"/>
      <c r="AL60" s="546"/>
      <c r="AM60" s="546"/>
      <c r="AN60" s="546"/>
      <c r="AO60" s="546"/>
      <c r="AP60" s="546"/>
      <c r="AQ60" s="95">
        <f>'Subaward 1'!$AJ$73</f>
        <v>0</v>
      </c>
      <c r="AR60" s="95">
        <f>'Subaward 1'!$AJ$74</f>
        <v>0</v>
      </c>
      <c r="AS60" s="95">
        <f>'Subaward 1'!$AJ$75</f>
        <v>0</v>
      </c>
      <c r="AT60" s="87">
        <f>SUM(AQ60:AS60)</f>
        <v>0</v>
      </c>
      <c r="AU60" s="88">
        <f t="shared" ref="AU60:AU70" si="63">IF($S$81&lt;&gt;0, AC60-AT60, M60-AT60)</f>
        <v>0</v>
      </c>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row>
    <row r="61" spans="1:97" s="16" customFormat="1" hidden="1" x14ac:dyDescent="0.35">
      <c r="A61" s="18">
        <v>2</v>
      </c>
      <c r="B61" s="508">
        <f>'Subaward 2'!$C$3</f>
        <v>0</v>
      </c>
      <c r="C61" s="508"/>
      <c r="D61" s="508"/>
      <c r="E61" s="508"/>
      <c r="F61" s="508"/>
      <c r="G61" s="508"/>
      <c r="H61" s="508"/>
      <c r="I61" s="508"/>
      <c r="J61" s="238">
        <f>'Subaward 2'!$D$73</f>
        <v>0</v>
      </c>
      <c r="K61" s="238">
        <f>'Subaward 2'!$D$74</f>
        <v>0</v>
      </c>
      <c r="L61" s="238">
        <f>'Subaward 2'!$D$75</f>
        <v>0</v>
      </c>
      <c r="M61" s="22">
        <f t="shared" ref="M61:M69" si="64">SUM(J61:L61)</f>
        <v>0</v>
      </c>
      <c r="N61" s="13"/>
      <c r="O61" s="9"/>
      <c r="P61" s="18">
        <v>2</v>
      </c>
      <c r="Q61" s="587">
        <f>'Subaward 2'!$C$3</f>
        <v>0</v>
      </c>
      <c r="R61" s="587"/>
      <c r="S61" s="587"/>
      <c r="T61" s="587"/>
      <c r="U61" s="587"/>
      <c r="V61" s="587"/>
      <c r="W61" s="587"/>
      <c r="X61" s="587"/>
      <c r="Y61" s="587"/>
      <c r="Z61" s="299">
        <f>'Subaward 2'!$S$73</f>
        <v>0</v>
      </c>
      <c r="AA61" s="299">
        <f>'Subaward 2'!$S$74</f>
        <v>0</v>
      </c>
      <c r="AB61" s="299">
        <f>'Subaward 2'!$S$75</f>
        <v>0</v>
      </c>
      <c r="AC61" s="103">
        <f t="shared" ref="AC61" si="65">SUM(Z61:AB61)</f>
        <v>0</v>
      </c>
      <c r="AD61" s="104">
        <f t="shared" ref="AD61:AD69" si="66">M61-AC61</f>
        <v>0</v>
      </c>
      <c r="AE61" s="13"/>
      <c r="AF61" s="13"/>
      <c r="AG61" s="18">
        <v>2</v>
      </c>
      <c r="AH61" s="546">
        <f>'Subaward 2'!$C$3</f>
        <v>0</v>
      </c>
      <c r="AI61" s="546"/>
      <c r="AJ61" s="546"/>
      <c r="AK61" s="546"/>
      <c r="AL61" s="546"/>
      <c r="AM61" s="546"/>
      <c r="AN61" s="546"/>
      <c r="AO61" s="546"/>
      <c r="AP61" s="546"/>
      <c r="AQ61" s="285">
        <f>'Subaward 2'!$AJ$73</f>
        <v>0</v>
      </c>
      <c r="AR61" s="285">
        <f>'Subaward 2'!$AJ$74</f>
        <v>0</v>
      </c>
      <c r="AS61" s="285">
        <f>'Subaward 2'!$AJ$75</f>
        <v>0</v>
      </c>
      <c r="AT61" s="87">
        <f t="shared" ref="AT61:AT69" si="67">SUM(AQ61:AS61)</f>
        <v>0</v>
      </c>
      <c r="AU61" s="88">
        <f t="shared" si="63"/>
        <v>0</v>
      </c>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row>
    <row r="62" spans="1:97" s="16" customFormat="1" hidden="1" x14ac:dyDescent="0.35">
      <c r="A62" s="18">
        <v>3</v>
      </c>
      <c r="B62" s="508">
        <f>'Subaward 3'!$C$3</f>
        <v>0</v>
      </c>
      <c r="C62" s="508"/>
      <c r="D62" s="508"/>
      <c r="E62" s="508"/>
      <c r="F62" s="508"/>
      <c r="G62" s="508"/>
      <c r="H62" s="508"/>
      <c r="I62" s="508"/>
      <c r="J62" s="238">
        <f>'Subaward 3'!$D$73</f>
        <v>0</v>
      </c>
      <c r="K62" s="238">
        <f>'Subaward 3'!$D$74</f>
        <v>0</v>
      </c>
      <c r="L62" s="238">
        <f>'Subaward 3'!$D$75</f>
        <v>0</v>
      </c>
      <c r="M62" s="22">
        <f t="shared" si="64"/>
        <v>0</v>
      </c>
      <c r="N62" s="13"/>
      <c r="O62" s="9"/>
      <c r="P62" s="18">
        <v>3</v>
      </c>
      <c r="Q62" s="587">
        <f>'Subaward 3'!$C$3</f>
        <v>0</v>
      </c>
      <c r="R62" s="587"/>
      <c r="S62" s="587"/>
      <c r="T62" s="587"/>
      <c r="U62" s="587"/>
      <c r="V62" s="587"/>
      <c r="W62" s="587"/>
      <c r="X62" s="587"/>
      <c r="Y62" s="587"/>
      <c r="Z62" s="299">
        <f>'Subaward 3'!$S$73</f>
        <v>0</v>
      </c>
      <c r="AA62" s="299">
        <f>'Subaward 3'!$S$74</f>
        <v>0</v>
      </c>
      <c r="AB62" s="299">
        <f>'Subaward 3'!$S$75</f>
        <v>0</v>
      </c>
      <c r="AC62" s="103">
        <f>SUM(Z62:AB62)</f>
        <v>0</v>
      </c>
      <c r="AD62" s="104">
        <f t="shared" si="66"/>
        <v>0</v>
      </c>
      <c r="AE62" s="13"/>
      <c r="AF62" s="13"/>
      <c r="AG62" s="18">
        <v>3</v>
      </c>
      <c r="AH62" s="546">
        <f>'Subaward 3'!$C$3</f>
        <v>0</v>
      </c>
      <c r="AI62" s="546"/>
      <c r="AJ62" s="546"/>
      <c r="AK62" s="546"/>
      <c r="AL62" s="546"/>
      <c r="AM62" s="546"/>
      <c r="AN62" s="546"/>
      <c r="AO62" s="546"/>
      <c r="AP62" s="546"/>
      <c r="AQ62" s="285">
        <f>'Subaward 3'!$AJ$73</f>
        <v>0</v>
      </c>
      <c r="AR62" s="285">
        <f>'Subaward 3'!$AJ$74</f>
        <v>0</v>
      </c>
      <c r="AS62" s="285">
        <f>'Subaward 3'!$AJ$75</f>
        <v>0</v>
      </c>
      <c r="AT62" s="87">
        <f>SUM(AQ62:AS62)</f>
        <v>0</v>
      </c>
      <c r="AU62" s="88">
        <f t="shared" si="63"/>
        <v>0</v>
      </c>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row>
    <row r="63" spans="1:97" s="16" customFormat="1" hidden="1" x14ac:dyDescent="0.35">
      <c r="A63" s="18">
        <v>4</v>
      </c>
      <c r="B63" s="508">
        <f>'Subaward 4'!$C$3</f>
        <v>0</v>
      </c>
      <c r="C63" s="508"/>
      <c r="D63" s="508"/>
      <c r="E63" s="508"/>
      <c r="F63" s="508"/>
      <c r="G63" s="508"/>
      <c r="H63" s="508"/>
      <c r="I63" s="508"/>
      <c r="J63" s="238">
        <f>'Subaward 4'!$D$73</f>
        <v>0</v>
      </c>
      <c r="K63" s="238">
        <f>'Subaward 4'!$D$74</f>
        <v>0</v>
      </c>
      <c r="L63" s="238">
        <f>'Subaward 4'!$D$75</f>
        <v>0</v>
      </c>
      <c r="M63" s="22">
        <f t="shared" si="64"/>
        <v>0</v>
      </c>
      <c r="N63" s="13"/>
      <c r="O63" s="9"/>
      <c r="P63" s="18">
        <v>4</v>
      </c>
      <c r="Q63" s="587">
        <f>'Subaward 4'!$C$3</f>
        <v>0</v>
      </c>
      <c r="R63" s="587"/>
      <c r="S63" s="587"/>
      <c r="T63" s="587"/>
      <c r="U63" s="587"/>
      <c r="V63" s="587"/>
      <c r="W63" s="587"/>
      <c r="X63" s="587"/>
      <c r="Y63" s="587"/>
      <c r="Z63" s="299">
        <f>'Subaward 4'!$S$73</f>
        <v>0</v>
      </c>
      <c r="AA63" s="299">
        <f>'Subaward 4'!$S$74</f>
        <v>0</v>
      </c>
      <c r="AB63" s="299">
        <f>'Subaward 4'!$S$75</f>
        <v>0</v>
      </c>
      <c r="AC63" s="103">
        <f t="shared" ref="AC63:AC69" si="68">SUM(Z63:AB63)</f>
        <v>0</v>
      </c>
      <c r="AD63" s="104">
        <f t="shared" si="66"/>
        <v>0</v>
      </c>
      <c r="AE63" s="13"/>
      <c r="AF63" s="13"/>
      <c r="AG63" s="18">
        <v>4</v>
      </c>
      <c r="AH63" s="546">
        <f>'Subaward 4'!$C$3</f>
        <v>0</v>
      </c>
      <c r="AI63" s="546"/>
      <c r="AJ63" s="546"/>
      <c r="AK63" s="546"/>
      <c r="AL63" s="546"/>
      <c r="AM63" s="546"/>
      <c r="AN63" s="546"/>
      <c r="AO63" s="546"/>
      <c r="AP63" s="546"/>
      <c r="AQ63" s="285">
        <f>'Subaward 4'!$AJ$73</f>
        <v>0</v>
      </c>
      <c r="AR63" s="285">
        <f>'Subaward 4'!$AJ$74</f>
        <v>0</v>
      </c>
      <c r="AS63" s="285">
        <f>'Subaward 4'!$AJ$75</f>
        <v>0</v>
      </c>
      <c r="AT63" s="87">
        <f t="shared" si="67"/>
        <v>0</v>
      </c>
      <c r="AU63" s="88">
        <f t="shared" si="63"/>
        <v>0</v>
      </c>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row>
    <row r="64" spans="1:97" s="16" customFormat="1" hidden="1" x14ac:dyDescent="0.35">
      <c r="A64" s="18">
        <v>5</v>
      </c>
      <c r="B64" s="508">
        <f>'Subaward 5'!$C$3</f>
        <v>0</v>
      </c>
      <c r="C64" s="508"/>
      <c r="D64" s="508"/>
      <c r="E64" s="508"/>
      <c r="F64" s="508"/>
      <c r="G64" s="508"/>
      <c r="H64" s="508"/>
      <c r="I64" s="508"/>
      <c r="J64" s="238">
        <f>'Subaward 5'!$D$73</f>
        <v>0</v>
      </c>
      <c r="K64" s="238">
        <f>'Subaward 5'!$D$74</f>
        <v>0</v>
      </c>
      <c r="L64" s="238">
        <f>'Subaward 5'!$D$75</f>
        <v>0</v>
      </c>
      <c r="M64" s="22">
        <f t="shared" si="64"/>
        <v>0</v>
      </c>
      <c r="N64" s="13"/>
      <c r="O64" s="9"/>
      <c r="P64" s="18">
        <v>5</v>
      </c>
      <c r="Q64" s="587">
        <f>'Subaward 5'!$C$3</f>
        <v>0</v>
      </c>
      <c r="R64" s="587"/>
      <c r="S64" s="587"/>
      <c r="T64" s="587"/>
      <c r="U64" s="587"/>
      <c r="V64" s="587"/>
      <c r="W64" s="587"/>
      <c r="X64" s="587"/>
      <c r="Y64" s="587"/>
      <c r="Z64" s="299">
        <f>'Subaward 5'!$S$73</f>
        <v>0</v>
      </c>
      <c r="AA64" s="299">
        <f>'Subaward 5'!$S$74</f>
        <v>0</v>
      </c>
      <c r="AB64" s="299">
        <f>'Subaward 5'!$S$75</f>
        <v>0</v>
      </c>
      <c r="AC64" s="103">
        <f t="shared" si="68"/>
        <v>0</v>
      </c>
      <c r="AD64" s="104">
        <f>M64-AC64</f>
        <v>0</v>
      </c>
      <c r="AE64" s="13"/>
      <c r="AF64" s="13"/>
      <c r="AG64" s="18">
        <v>5</v>
      </c>
      <c r="AH64" s="546">
        <f>'Subaward 5'!$C$3</f>
        <v>0</v>
      </c>
      <c r="AI64" s="546"/>
      <c r="AJ64" s="546"/>
      <c r="AK64" s="546"/>
      <c r="AL64" s="546"/>
      <c r="AM64" s="546"/>
      <c r="AN64" s="546"/>
      <c r="AO64" s="546"/>
      <c r="AP64" s="546"/>
      <c r="AQ64" s="285">
        <f>'Subaward 5'!$AJ$73</f>
        <v>0</v>
      </c>
      <c r="AR64" s="285">
        <f>'Subaward 5'!$AJ$74</f>
        <v>0</v>
      </c>
      <c r="AS64" s="285">
        <f>'Subaward 5'!$AJ$75</f>
        <v>0</v>
      </c>
      <c r="AT64" s="87">
        <f t="shared" si="67"/>
        <v>0</v>
      </c>
      <c r="AU64" s="88">
        <f t="shared" si="63"/>
        <v>0</v>
      </c>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row>
    <row r="65" spans="1:97" s="16" customFormat="1" hidden="1" x14ac:dyDescent="0.35">
      <c r="A65" s="18">
        <v>6</v>
      </c>
      <c r="B65" s="508">
        <f>'Subaward 6'!$C$3</f>
        <v>0</v>
      </c>
      <c r="C65" s="508"/>
      <c r="D65" s="508"/>
      <c r="E65" s="508"/>
      <c r="F65" s="508"/>
      <c r="G65" s="508"/>
      <c r="H65" s="508"/>
      <c r="I65" s="508"/>
      <c r="J65" s="238">
        <f>'Subaward 6'!$D$73</f>
        <v>0</v>
      </c>
      <c r="K65" s="238">
        <f>'Subaward 6'!$D$74</f>
        <v>0</v>
      </c>
      <c r="L65" s="238">
        <f>'Subaward 6'!$D$75</f>
        <v>0</v>
      </c>
      <c r="M65" s="22">
        <f t="shared" si="64"/>
        <v>0</v>
      </c>
      <c r="N65" s="13"/>
      <c r="O65" s="9"/>
      <c r="P65" s="18">
        <v>6</v>
      </c>
      <c r="Q65" s="587">
        <f>'Subaward 6'!$C$3</f>
        <v>0</v>
      </c>
      <c r="R65" s="587"/>
      <c r="S65" s="587"/>
      <c r="T65" s="587"/>
      <c r="U65" s="587"/>
      <c r="V65" s="587"/>
      <c r="W65" s="587"/>
      <c r="X65" s="587"/>
      <c r="Y65" s="587"/>
      <c r="Z65" s="299">
        <f>'Subaward 6'!$S$73</f>
        <v>0</v>
      </c>
      <c r="AA65" s="299">
        <f>'Subaward 6'!$S$74</f>
        <v>0</v>
      </c>
      <c r="AB65" s="299">
        <f>'Subaward 6'!$S$75</f>
        <v>0</v>
      </c>
      <c r="AC65" s="103">
        <f t="shared" si="68"/>
        <v>0</v>
      </c>
      <c r="AD65" s="104">
        <f>M65-AC65</f>
        <v>0</v>
      </c>
      <c r="AE65" s="13"/>
      <c r="AF65" s="13"/>
      <c r="AG65" s="18">
        <v>6</v>
      </c>
      <c r="AH65" s="546">
        <f>'Subaward 6'!$C$3</f>
        <v>0</v>
      </c>
      <c r="AI65" s="546"/>
      <c r="AJ65" s="546"/>
      <c r="AK65" s="546"/>
      <c r="AL65" s="546"/>
      <c r="AM65" s="546"/>
      <c r="AN65" s="546"/>
      <c r="AO65" s="546"/>
      <c r="AP65" s="546"/>
      <c r="AQ65" s="285">
        <f>'Subaward 6'!$AJ$73</f>
        <v>0</v>
      </c>
      <c r="AR65" s="285">
        <f>'Subaward 6'!$AJ$74</f>
        <v>0</v>
      </c>
      <c r="AS65" s="285">
        <f>'Subaward 6'!$AJ$75</f>
        <v>0</v>
      </c>
      <c r="AT65" s="87">
        <f t="shared" si="67"/>
        <v>0</v>
      </c>
      <c r="AU65" s="88">
        <f t="shared" si="63"/>
        <v>0</v>
      </c>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row>
    <row r="66" spans="1:97" s="16" customFormat="1" hidden="1" x14ac:dyDescent="0.35">
      <c r="A66" s="18">
        <v>7</v>
      </c>
      <c r="B66" s="508">
        <f>'Subaward 7'!$C$3</f>
        <v>0</v>
      </c>
      <c r="C66" s="508"/>
      <c r="D66" s="508"/>
      <c r="E66" s="508"/>
      <c r="F66" s="508"/>
      <c r="G66" s="508"/>
      <c r="H66" s="508"/>
      <c r="I66" s="508"/>
      <c r="J66" s="238">
        <f>'Subaward 7'!$D$73</f>
        <v>0</v>
      </c>
      <c r="K66" s="238">
        <f>'Subaward 7'!$D$74</f>
        <v>0</v>
      </c>
      <c r="L66" s="238">
        <f>'Subaward 7'!$D$75</f>
        <v>0</v>
      </c>
      <c r="M66" s="22">
        <f t="shared" si="64"/>
        <v>0</v>
      </c>
      <c r="N66" s="13"/>
      <c r="O66" s="9"/>
      <c r="P66" s="18">
        <v>7</v>
      </c>
      <c r="Q66" s="587">
        <f>'Subaward 7'!$C$3</f>
        <v>0</v>
      </c>
      <c r="R66" s="587"/>
      <c r="S66" s="587"/>
      <c r="T66" s="587"/>
      <c r="U66" s="587"/>
      <c r="V66" s="587"/>
      <c r="W66" s="587"/>
      <c r="X66" s="587"/>
      <c r="Y66" s="587"/>
      <c r="Z66" s="299">
        <f>'Subaward 7'!$S$73</f>
        <v>0</v>
      </c>
      <c r="AA66" s="299">
        <f>'Subaward 7'!$S$74</f>
        <v>0</v>
      </c>
      <c r="AB66" s="299">
        <f>'Subaward 7'!$S$75</f>
        <v>0</v>
      </c>
      <c r="AC66" s="103">
        <f t="shared" si="68"/>
        <v>0</v>
      </c>
      <c r="AD66" s="104">
        <f t="shared" si="66"/>
        <v>0</v>
      </c>
      <c r="AE66" s="13"/>
      <c r="AF66" s="13"/>
      <c r="AG66" s="18">
        <v>7</v>
      </c>
      <c r="AH66" s="546">
        <f>'Subaward 7'!$C$3</f>
        <v>0</v>
      </c>
      <c r="AI66" s="546"/>
      <c r="AJ66" s="546"/>
      <c r="AK66" s="546"/>
      <c r="AL66" s="546"/>
      <c r="AM66" s="546"/>
      <c r="AN66" s="546"/>
      <c r="AO66" s="546"/>
      <c r="AP66" s="546"/>
      <c r="AQ66" s="285">
        <f>'Subaward 7'!$AJ$73</f>
        <v>0</v>
      </c>
      <c r="AR66" s="285">
        <f>'Subaward 7'!$AJ$74</f>
        <v>0</v>
      </c>
      <c r="AS66" s="285">
        <f>'Subaward 7'!$AJ$75</f>
        <v>0</v>
      </c>
      <c r="AT66" s="87">
        <f t="shared" si="67"/>
        <v>0</v>
      </c>
      <c r="AU66" s="88">
        <f t="shared" si="63"/>
        <v>0</v>
      </c>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row>
    <row r="67" spans="1:97" s="16" customFormat="1" hidden="1" x14ac:dyDescent="0.35">
      <c r="A67" s="18">
        <v>8</v>
      </c>
      <c r="B67" s="508">
        <f>'Subaward 8'!$C$3</f>
        <v>0</v>
      </c>
      <c r="C67" s="508"/>
      <c r="D67" s="508"/>
      <c r="E67" s="508"/>
      <c r="F67" s="508"/>
      <c r="G67" s="508"/>
      <c r="H67" s="508"/>
      <c r="I67" s="508"/>
      <c r="J67" s="238">
        <f>'Subaward 8'!$D$73</f>
        <v>0</v>
      </c>
      <c r="K67" s="238">
        <f>'Subaward 8'!$D$74</f>
        <v>0</v>
      </c>
      <c r="L67" s="238">
        <f>'Subaward 8'!$D$75</f>
        <v>0</v>
      </c>
      <c r="M67" s="22">
        <f t="shared" si="64"/>
        <v>0</v>
      </c>
      <c r="N67" s="13"/>
      <c r="O67" s="9"/>
      <c r="P67" s="18">
        <v>8</v>
      </c>
      <c r="Q67" s="587">
        <f>'Subaward 8'!$C$3</f>
        <v>0</v>
      </c>
      <c r="R67" s="587"/>
      <c r="S67" s="587"/>
      <c r="T67" s="587"/>
      <c r="U67" s="587"/>
      <c r="V67" s="587"/>
      <c r="W67" s="587"/>
      <c r="X67" s="587"/>
      <c r="Y67" s="587"/>
      <c r="Z67" s="299">
        <f>'Subaward 8'!$S$73</f>
        <v>0</v>
      </c>
      <c r="AA67" s="299">
        <f>'Subaward 8'!$S$74</f>
        <v>0</v>
      </c>
      <c r="AB67" s="299">
        <f>'Subaward 8'!$S$75</f>
        <v>0</v>
      </c>
      <c r="AC67" s="103">
        <f t="shared" si="68"/>
        <v>0</v>
      </c>
      <c r="AD67" s="104">
        <f t="shared" si="66"/>
        <v>0</v>
      </c>
      <c r="AE67" s="13"/>
      <c r="AF67" s="13"/>
      <c r="AG67" s="18">
        <v>8</v>
      </c>
      <c r="AH67" s="546">
        <f>'Subaward 8'!$C$3</f>
        <v>0</v>
      </c>
      <c r="AI67" s="546"/>
      <c r="AJ67" s="546"/>
      <c r="AK67" s="546"/>
      <c r="AL67" s="546"/>
      <c r="AM67" s="546"/>
      <c r="AN67" s="546"/>
      <c r="AO67" s="546"/>
      <c r="AP67" s="546"/>
      <c r="AQ67" s="285">
        <f>'Subaward 8'!$AJ$73</f>
        <v>0</v>
      </c>
      <c r="AR67" s="285">
        <f>'Subaward 8'!$AJ$74</f>
        <v>0</v>
      </c>
      <c r="AS67" s="285">
        <f>'Subaward 8'!$AJ$75</f>
        <v>0</v>
      </c>
      <c r="AT67" s="87">
        <f t="shared" si="67"/>
        <v>0</v>
      </c>
      <c r="AU67" s="88">
        <f t="shared" si="63"/>
        <v>0</v>
      </c>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row>
    <row r="68" spans="1:97" s="16" customFormat="1" hidden="1" x14ac:dyDescent="0.35">
      <c r="A68" s="18">
        <v>9</v>
      </c>
      <c r="B68" s="508">
        <f>'Subaward 9'!$C$3</f>
        <v>0</v>
      </c>
      <c r="C68" s="508"/>
      <c r="D68" s="508"/>
      <c r="E68" s="508"/>
      <c r="F68" s="508"/>
      <c r="G68" s="508"/>
      <c r="H68" s="508"/>
      <c r="I68" s="508"/>
      <c r="J68" s="238">
        <f>'Subaward 9'!$D$73</f>
        <v>0</v>
      </c>
      <c r="K68" s="238">
        <f>'Subaward 9'!$D$74</f>
        <v>0</v>
      </c>
      <c r="L68" s="238">
        <f>'Subaward 9'!$D$75</f>
        <v>0</v>
      </c>
      <c r="M68" s="22">
        <f t="shared" si="64"/>
        <v>0</v>
      </c>
      <c r="N68" s="13"/>
      <c r="O68" s="9"/>
      <c r="P68" s="18">
        <v>9</v>
      </c>
      <c r="Q68" s="587">
        <f>'Subaward 9'!$C$3</f>
        <v>0</v>
      </c>
      <c r="R68" s="587"/>
      <c r="S68" s="587"/>
      <c r="T68" s="587"/>
      <c r="U68" s="587"/>
      <c r="V68" s="587"/>
      <c r="W68" s="587"/>
      <c r="X68" s="587"/>
      <c r="Y68" s="587"/>
      <c r="Z68" s="299">
        <f>'Subaward 9'!$S$73</f>
        <v>0</v>
      </c>
      <c r="AA68" s="299">
        <f>'Subaward 9'!$S$74</f>
        <v>0</v>
      </c>
      <c r="AB68" s="299">
        <f>'Subaward 9'!$S$75</f>
        <v>0</v>
      </c>
      <c r="AC68" s="103">
        <f t="shared" si="68"/>
        <v>0</v>
      </c>
      <c r="AD68" s="104">
        <f t="shared" si="66"/>
        <v>0</v>
      </c>
      <c r="AE68" s="13"/>
      <c r="AF68" s="13"/>
      <c r="AG68" s="18">
        <v>9</v>
      </c>
      <c r="AH68" s="546">
        <f>'Subaward 9'!$C$3</f>
        <v>0</v>
      </c>
      <c r="AI68" s="546"/>
      <c r="AJ68" s="546"/>
      <c r="AK68" s="546"/>
      <c r="AL68" s="546"/>
      <c r="AM68" s="546"/>
      <c r="AN68" s="546"/>
      <c r="AO68" s="546"/>
      <c r="AP68" s="546"/>
      <c r="AQ68" s="285">
        <f>'Subaward 9'!$AJ$73</f>
        <v>0</v>
      </c>
      <c r="AR68" s="285">
        <f>'Subaward 9'!$AJ$74</f>
        <v>0</v>
      </c>
      <c r="AS68" s="285">
        <f>'Subaward 9'!$AJ$75</f>
        <v>0</v>
      </c>
      <c r="AT68" s="87">
        <f t="shared" si="67"/>
        <v>0</v>
      </c>
      <c r="AU68" s="88">
        <f t="shared" si="63"/>
        <v>0</v>
      </c>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row>
    <row r="69" spans="1:97" s="16" customFormat="1" hidden="1" x14ac:dyDescent="0.35">
      <c r="A69" s="18">
        <v>10</v>
      </c>
      <c r="B69" s="508">
        <f>'Subaward 10'!$C$3</f>
        <v>0</v>
      </c>
      <c r="C69" s="508"/>
      <c r="D69" s="508"/>
      <c r="E69" s="508"/>
      <c r="F69" s="508"/>
      <c r="G69" s="508"/>
      <c r="H69" s="508"/>
      <c r="I69" s="508"/>
      <c r="J69" s="238">
        <f>'Subaward 10'!$D$73</f>
        <v>0</v>
      </c>
      <c r="K69" s="238">
        <f>'Subaward 10'!$D$74</f>
        <v>0</v>
      </c>
      <c r="L69" s="238">
        <f>'Subaward 10'!$D$75</f>
        <v>0</v>
      </c>
      <c r="M69" s="22">
        <f t="shared" si="64"/>
        <v>0</v>
      </c>
      <c r="N69" s="13"/>
      <c r="O69" s="9"/>
      <c r="P69" s="18">
        <v>10</v>
      </c>
      <c r="Q69" s="587">
        <f>'Subaward 10'!$C$3</f>
        <v>0</v>
      </c>
      <c r="R69" s="587"/>
      <c r="S69" s="587"/>
      <c r="T69" s="587"/>
      <c r="U69" s="587"/>
      <c r="V69" s="587"/>
      <c r="W69" s="587"/>
      <c r="X69" s="587"/>
      <c r="Y69" s="587"/>
      <c r="Z69" s="299">
        <f>'Subaward 10'!$S$73</f>
        <v>0</v>
      </c>
      <c r="AA69" s="299">
        <f>'Subaward 10'!$S$74</f>
        <v>0</v>
      </c>
      <c r="AB69" s="299">
        <f>'Subaward 10'!$S$75</f>
        <v>0</v>
      </c>
      <c r="AC69" s="103">
        <f t="shared" si="68"/>
        <v>0</v>
      </c>
      <c r="AD69" s="104">
        <f t="shared" si="66"/>
        <v>0</v>
      </c>
      <c r="AE69" s="13"/>
      <c r="AF69" s="13"/>
      <c r="AG69" s="18">
        <v>10</v>
      </c>
      <c r="AH69" s="546">
        <f>'Subaward 10'!$C$3</f>
        <v>0</v>
      </c>
      <c r="AI69" s="546"/>
      <c r="AJ69" s="546"/>
      <c r="AK69" s="546"/>
      <c r="AL69" s="546"/>
      <c r="AM69" s="546"/>
      <c r="AN69" s="546"/>
      <c r="AO69" s="546"/>
      <c r="AP69" s="546"/>
      <c r="AQ69" s="285">
        <f>'Subaward 10'!$AJ$73</f>
        <v>0</v>
      </c>
      <c r="AR69" s="285">
        <f>'Subaward 10'!$AJ$74</f>
        <v>0</v>
      </c>
      <c r="AS69" s="285">
        <f>'Subaward 10'!$AJ$75</f>
        <v>0</v>
      </c>
      <c r="AT69" s="87">
        <f t="shared" si="67"/>
        <v>0</v>
      </c>
      <c r="AU69" s="88">
        <f t="shared" si="63"/>
        <v>0</v>
      </c>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row>
    <row r="70" spans="1:97" s="16" customFormat="1" ht="16" thickBot="1" x14ac:dyDescent="0.4">
      <c r="A70" s="591" t="s">
        <v>142</v>
      </c>
      <c r="B70" s="592"/>
      <c r="C70" s="592"/>
      <c r="D70" s="592"/>
      <c r="E70" s="592"/>
      <c r="F70" s="592"/>
      <c r="G70" s="592"/>
      <c r="H70" s="592"/>
      <c r="I70" s="592"/>
      <c r="J70" s="146">
        <f>SUM(J60:J69)</f>
        <v>0</v>
      </c>
      <c r="K70" s="146">
        <f>SUM(K60:K69)</f>
        <v>0</v>
      </c>
      <c r="L70" s="146">
        <f>SUM(L60:L69)</f>
        <v>0</v>
      </c>
      <c r="M70" s="23">
        <f>SUM(J70:L70)</f>
        <v>0</v>
      </c>
      <c r="N70" s="13"/>
      <c r="O70" s="9"/>
      <c r="P70" s="591" t="s">
        <v>142</v>
      </c>
      <c r="Q70" s="592"/>
      <c r="R70" s="592"/>
      <c r="S70" s="592"/>
      <c r="T70" s="592"/>
      <c r="U70" s="592"/>
      <c r="V70" s="592"/>
      <c r="W70" s="592"/>
      <c r="X70" s="592"/>
      <c r="Y70" s="592"/>
      <c r="Z70" s="148">
        <f>SUM(Z60:Z69)</f>
        <v>0</v>
      </c>
      <c r="AA70" s="148">
        <f>SUM(AA60:AA69)</f>
        <v>0</v>
      </c>
      <c r="AB70" s="148">
        <f t="shared" ref="AB70:AC70" si="69">SUM(AB60:AB69)</f>
        <v>0</v>
      </c>
      <c r="AC70" s="148">
        <f t="shared" si="69"/>
        <v>0</v>
      </c>
      <c r="AD70" s="192">
        <f>SUM(AD60:AD69)</f>
        <v>0</v>
      </c>
      <c r="AE70" s="13"/>
      <c r="AF70" s="13"/>
      <c r="AG70" s="591" t="s">
        <v>142</v>
      </c>
      <c r="AH70" s="592"/>
      <c r="AI70" s="592"/>
      <c r="AJ70" s="592"/>
      <c r="AK70" s="592"/>
      <c r="AL70" s="592"/>
      <c r="AM70" s="592"/>
      <c r="AN70" s="592"/>
      <c r="AO70" s="592"/>
      <c r="AP70" s="592"/>
      <c r="AQ70" s="147">
        <f>SUM(AQ60:AQ69)</f>
        <v>0</v>
      </c>
      <c r="AR70" s="147">
        <f>SUM(AR60:AR69)</f>
        <v>0</v>
      </c>
      <c r="AS70" s="147">
        <f>SUM(AS60:AS69)</f>
        <v>0</v>
      </c>
      <c r="AT70" s="147">
        <f>SUM(AT60:AT69)</f>
        <v>0</v>
      </c>
      <c r="AU70" s="86">
        <f t="shared" si="63"/>
        <v>0</v>
      </c>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row>
    <row r="71" spans="1:97" ht="3.75" customHeight="1" thickBot="1" x14ac:dyDescent="0.4">
      <c r="A71" s="28"/>
      <c r="B71" s="28"/>
      <c r="C71" s="28"/>
      <c r="D71" s="28"/>
      <c r="E71" s="28"/>
      <c r="F71" s="28"/>
      <c r="G71" s="28"/>
      <c r="H71" s="28"/>
      <c r="I71" s="176"/>
      <c r="J71" s="48"/>
      <c r="K71" s="48"/>
      <c r="L71" s="48"/>
      <c r="M71" s="48"/>
      <c r="N71" s="13"/>
      <c r="Q71" s="28"/>
      <c r="R71" s="28"/>
      <c r="S71" s="28"/>
      <c r="T71" s="28"/>
      <c r="U71" s="28"/>
      <c r="V71" s="28"/>
      <c r="W71" s="28"/>
      <c r="X71" s="28"/>
      <c r="Y71" s="176"/>
      <c r="Z71" s="48"/>
      <c r="AA71" s="48"/>
      <c r="AB71" s="48"/>
      <c r="AC71" s="48"/>
      <c r="AD71" s="48"/>
      <c r="AE71" s="13"/>
      <c r="AF71" s="13"/>
      <c r="AH71" s="28"/>
      <c r="AI71" s="28"/>
      <c r="AJ71" s="28"/>
      <c r="AK71" s="28"/>
      <c r="AL71" s="28"/>
      <c r="AM71" s="28"/>
      <c r="AN71" s="28"/>
      <c r="AO71" s="28"/>
      <c r="AP71" s="176"/>
      <c r="AQ71" s="48"/>
      <c r="AR71" s="48"/>
      <c r="AS71" s="48"/>
      <c r="AT71" s="48"/>
      <c r="AU71" s="48"/>
    </row>
    <row r="72" spans="1:97" x14ac:dyDescent="0.35">
      <c r="A72" s="544" t="s">
        <v>182</v>
      </c>
      <c r="B72" s="545"/>
      <c r="C72" s="545"/>
      <c r="D72" s="545"/>
      <c r="E72" s="545"/>
      <c r="F72" s="545"/>
      <c r="G72" s="545"/>
      <c r="H72" s="545"/>
      <c r="I72" s="545"/>
      <c r="J72" s="46">
        <f>SUM(J57,J43,J37,H30,J70)</f>
        <v>0</v>
      </c>
      <c r="K72" s="46">
        <f>SUM(K57,K43,K37,K30,K70)</f>
        <v>0</v>
      </c>
      <c r="L72" s="46">
        <f>SUM(L57,L43,L37,L30,L70)</f>
        <v>0</v>
      </c>
      <c r="M72" s="47">
        <f t="shared" ref="M72" si="70">SUM(J72:L72)</f>
        <v>0</v>
      </c>
      <c r="N72" s="13"/>
      <c r="P72" s="544" t="s">
        <v>182</v>
      </c>
      <c r="Q72" s="545"/>
      <c r="R72" s="545"/>
      <c r="S72" s="545"/>
      <c r="T72" s="545"/>
      <c r="U72" s="545"/>
      <c r="V72" s="545"/>
      <c r="W72" s="545"/>
      <c r="X72" s="545"/>
      <c r="Y72" s="545"/>
      <c r="Z72" s="108">
        <f>SUM(Z70, Z57, Z43, Z37, X30)</f>
        <v>0</v>
      </c>
      <c r="AA72" s="108">
        <f>SUM(AA70, AA57, AA43, AA37, AA30)</f>
        <v>0</v>
      </c>
      <c r="AB72" s="108">
        <f>SUM(AB70, AB57, AB43, AB37, AB30)</f>
        <v>0</v>
      </c>
      <c r="AC72" s="108">
        <f>SUM(Z72:AB72)</f>
        <v>0</v>
      </c>
      <c r="AD72" s="109">
        <f>M72-AC72</f>
        <v>0</v>
      </c>
      <c r="AE72" s="13"/>
      <c r="AF72" s="13"/>
      <c r="AG72" s="544" t="s">
        <v>182</v>
      </c>
      <c r="AH72" s="545"/>
      <c r="AI72" s="545"/>
      <c r="AJ72" s="545"/>
      <c r="AK72" s="545"/>
      <c r="AL72" s="545"/>
      <c r="AM72" s="545"/>
      <c r="AN72" s="545"/>
      <c r="AO72" s="545"/>
      <c r="AP72" s="545"/>
      <c r="AQ72" s="96">
        <f>SUM(AQ70, AQ57, AQ43, AQ37, AO30)</f>
        <v>0</v>
      </c>
      <c r="AR72" s="96">
        <f>SUM(AR70, AR57, AR43, AR37, AR30)</f>
        <v>0</v>
      </c>
      <c r="AS72" s="96">
        <f>SUM(AS70, AS57, AS43, AS37, AS30)</f>
        <v>0</v>
      </c>
      <c r="AT72" s="96">
        <f>SUM(AQ72:AS72)</f>
        <v>0</v>
      </c>
      <c r="AU72" s="97">
        <f>IF($S$81&lt;&gt;0, AC72-AT72, M72-AT72)</f>
        <v>0</v>
      </c>
    </row>
    <row r="73" spans="1:97" ht="16" thickBot="1" x14ac:dyDescent="0.4">
      <c r="A73" s="540" t="s">
        <v>183</v>
      </c>
      <c r="B73" s="541"/>
      <c r="C73" s="541"/>
      <c r="D73" s="541"/>
      <c r="E73" s="541"/>
      <c r="F73" s="541"/>
      <c r="G73" s="541"/>
      <c r="H73" s="541"/>
      <c r="I73" s="541"/>
      <c r="J73" s="593">
        <f>SUM(K57, L57, K43, L43, K37, L37, K30, L30, K70, L70)</f>
        <v>0</v>
      </c>
      <c r="K73" s="593"/>
      <c r="L73" s="593"/>
      <c r="M73" s="594"/>
      <c r="N73" s="13"/>
      <c r="P73" s="540" t="s">
        <v>183</v>
      </c>
      <c r="Q73" s="541"/>
      <c r="R73" s="541"/>
      <c r="S73" s="541"/>
      <c r="T73" s="541"/>
      <c r="U73" s="541"/>
      <c r="V73" s="541"/>
      <c r="W73" s="541"/>
      <c r="X73" s="541"/>
      <c r="Y73" s="541"/>
      <c r="Z73" s="588">
        <f>SUM(AA70, AB70, AA57, AB57, AA43, AB43, AA37, AB37,AA30, AB30)</f>
        <v>0</v>
      </c>
      <c r="AA73" s="588"/>
      <c r="AB73" s="588"/>
      <c r="AC73" s="588"/>
      <c r="AD73" s="102">
        <f>J73-Z73</f>
        <v>0</v>
      </c>
      <c r="AE73" s="13"/>
      <c r="AF73" s="13"/>
      <c r="AG73" s="540" t="s">
        <v>183</v>
      </c>
      <c r="AH73" s="541"/>
      <c r="AI73" s="541"/>
      <c r="AJ73" s="541"/>
      <c r="AK73" s="541"/>
      <c r="AL73" s="541"/>
      <c r="AM73" s="541"/>
      <c r="AN73" s="541"/>
      <c r="AO73" s="541"/>
      <c r="AP73" s="541"/>
      <c r="AQ73" s="539">
        <f>SUM(AR70, AS70, AR57, AS57, AR43, AS43, AR37, AS37,AR30, AS30)</f>
        <v>0</v>
      </c>
      <c r="AR73" s="539"/>
      <c r="AS73" s="539"/>
      <c r="AT73" s="539"/>
      <c r="AU73" s="86">
        <f>IF($S$81&lt;&gt;0, AC73-AQ73, J73-AQ73)</f>
        <v>0</v>
      </c>
    </row>
    <row r="74" spans="1:97" s="16" customFormat="1" ht="16" thickBot="1" x14ac:dyDescent="0.4">
      <c r="A74" s="10"/>
      <c r="B74" s="176"/>
      <c r="C74" s="176"/>
      <c r="D74" s="176"/>
      <c r="E74" s="176"/>
      <c r="F74" s="176"/>
      <c r="G74" s="176"/>
      <c r="H74" s="176"/>
      <c r="I74" s="176"/>
      <c r="J74" s="72"/>
      <c r="K74" s="72"/>
      <c r="L74" s="72"/>
      <c r="M74" s="10"/>
      <c r="N74" s="13"/>
      <c r="O74" s="9"/>
      <c r="P74" s="10"/>
      <c r="Q74" s="10"/>
      <c r="R74" s="176"/>
      <c r="S74" s="176"/>
      <c r="T74" s="176"/>
      <c r="U74" s="176"/>
      <c r="V74" s="176"/>
      <c r="W74" s="176"/>
      <c r="X74" s="176"/>
      <c r="Y74" s="176"/>
      <c r="Z74" s="72"/>
      <c r="AA74" s="72"/>
      <c r="AB74" s="72"/>
      <c r="AC74" s="10"/>
      <c r="AD74" s="48"/>
      <c r="AE74" s="13"/>
      <c r="AF74" s="13"/>
      <c r="AG74" s="10"/>
      <c r="AH74" s="10"/>
      <c r="AI74" s="176"/>
      <c r="AJ74" s="176"/>
      <c r="AK74" s="176"/>
      <c r="AL74" s="176"/>
      <c r="AM74" s="176"/>
      <c r="AN74" s="176"/>
      <c r="AO74" s="176"/>
      <c r="AP74" s="176"/>
      <c r="AQ74" s="72"/>
      <c r="AR74" s="72"/>
      <c r="AS74" s="72"/>
      <c r="AT74" s="10"/>
      <c r="AU74" s="48"/>
      <c r="AV74" s="9"/>
      <c r="AW74" s="9"/>
    </row>
    <row r="75" spans="1:97" s="28" customFormat="1" x14ac:dyDescent="0.35">
      <c r="A75" s="502" t="s">
        <v>100</v>
      </c>
      <c r="B75" s="503"/>
      <c r="C75" s="503"/>
      <c r="D75" s="503"/>
      <c r="E75" s="503"/>
      <c r="F75" s="503"/>
      <c r="G75" s="503"/>
      <c r="H75" s="503"/>
      <c r="I75" s="503"/>
      <c r="J75" s="171" t="s">
        <v>17</v>
      </c>
      <c r="K75" s="542" t="s">
        <v>4</v>
      </c>
      <c r="L75" s="542"/>
      <c r="M75" s="182" t="s">
        <v>49</v>
      </c>
      <c r="N75" s="74"/>
      <c r="P75" s="502" t="s">
        <v>100</v>
      </c>
      <c r="Q75" s="503"/>
      <c r="R75" s="503"/>
      <c r="S75" s="503"/>
      <c r="T75" s="503"/>
      <c r="U75" s="503"/>
      <c r="V75" s="503"/>
      <c r="W75" s="503"/>
      <c r="X75" s="503"/>
      <c r="Y75" s="503"/>
      <c r="Z75" s="156" t="s">
        <v>77</v>
      </c>
      <c r="AA75" s="542" t="s">
        <v>4</v>
      </c>
      <c r="AB75" s="542"/>
      <c r="AC75" s="170" t="s">
        <v>18</v>
      </c>
      <c r="AD75" s="81" t="s">
        <v>114</v>
      </c>
      <c r="AE75" s="74"/>
      <c r="AF75" s="74"/>
      <c r="AG75" s="502" t="s">
        <v>100</v>
      </c>
      <c r="AH75" s="503"/>
      <c r="AI75" s="503"/>
      <c r="AJ75" s="503"/>
      <c r="AK75" s="503"/>
      <c r="AL75" s="503"/>
      <c r="AM75" s="503"/>
      <c r="AN75" s="503"/>
      <c r="AO75" s="503"/>
      <c r="AP75" s="503"/>
      <c r="AQ75" s="156" t="s">
        <v>212</v>
      </c>
      <c r="AR75" s="542" t="s">
        <v>4</v>
      </c>
      <c r="AS75" s="542"/>
      <c r="AT75" s="170" t="s">
        <v>214</v>
      </c>
      <c r="AU75" s="81" t="s">
        <v>110</v>
      </c>
    </row>
    <row r="76" spans="1:97" ht="16" thickBot="1" x14ac:dyDescent="0.4">
      <c r="A76" s="540" t="s">
        <v>37</v>
      </c>
      <c r="B76" s="541"/>
      <c r="C76" s="541"/>
      <c r="D76" s="541"/>
      <c r="E76" s="541"/>
      <c r="F76" s="541"/>
      <c r="G76" s="541"/>
      <c r="H76" s="541"/>
      <c r="I76" s="541"/>
      <c r="J76" s="29">
        <f>(SUM(J57, J43, J37, J70, H30))*'Cumulative Budget'!$G$36</f>
        <v>0</v>
      </c>
      <c r="K76" s="593">
        <f>(SUM(K70, L70, K57, L57, K43, L43, K37, L37, K30, L30))*'Cumulative Budget'!$G$36</f>
        <v>0</v>
      </c>
      <c r="L76" s="593"/>
      <c r="M76" s="23">
        <f t="shared" ref="M76" si="71">SUM(J76:L76)</f>
        <v>0</v>
      </c>
      <c r="N76" s="13"/>
      <c r="P76" s="540" t="s">
        <v>37</v>
      </c>
      <c r="Q76" s="541"/>
      <c r="R76" s="541"/>
      <c r="S76" s="541"/>
      <c r="T76" s="541"/>
      <c r="U76" s="541"/>
      <c r="V76" s="541"/>
      <c r="W76" s="541"/>
      <c r="X76" s="541"/>
      <c r="Y76" s="541"/>
      <c r="Z76" s="110">
        <f>(SUM(Z57, Z43, Z37, Z70, X30))*'Cumulative Budget'!$G$36</f>
        <v>0</v>
      </c>
      <c r="AA76" s="588">
        <f>(SUM(AA70, AB70, AA57, AB57, AA43, AB43, AA37, AB37, AA30, AB30))*'Cumulative Budget'!$G$36</f>
        <v>0</v>
      </c>
      <c r="AB76" s="588"/>
      <c r="AC76" s="135">
        <f>SUM(Z76:AB76)</f>
        <v>0</v>
      </c>
      <c r="AD76" s="102">
        <f t="shared" ref="AD76" si="72">M76-AC76</f>
        <v>0</v>
      </c>
      <c r="AE76" s="13"/>
      <c r="AF76" s="13"/>
      <c r="AG76" s="540" t="s">
        <v>37</v>
      </c>
      <c r="AH76" s="541"/>
      <c r="AI76" s="541"/>
      <c r="AJ76" s="541"/>
      <c r="AK76" s="541"/>
      <c r="AL76" s="541"/>
      <c r="AM76" s="541"/>
      <c r="AN76" s="541"/>
      <c r="AO76" s="541"/>
      <c r="AP76" s="541"/>
      <c r="AQ76" s="443">
        <v>0</v>
      </c>
      <c r="AR76" s="563">
        <v>0</v>
      </c>
      <c r="AS76" s="563"/>
      <c r="AT76" s="85">
        <f>SUM(AQ76:AS76)</f>
        <v>0</v>
      </c>
      <c r="AU76" s="86">
        <f>IF($S$81&lt;&gt;0, AC76-AT76, M76-AT76)</f>
        <v>0</v>
      </c>
    </row>
    <row r="77" spans="1:97" s="10" customFormat="1" ht="16.5" customHeight="1" thickBot="1" x14ac:dyDescent="0.4">
      <c r="A77" s="134" t="s">
        <v>99</v>
      </c>
      <c r="B77" s="134"/>
      <c r="J77" s="19"/>
      <c r="K77" s="19"/>
      <c r="L77" s="19"/>
      <c r="M77" s="19"/>
      <c r="N77" s="13"/>
      <c r="O77" s="9"/>
      <c r="P77" s="134" t="s">
        <v>99</v>
      </c>
      <c r="Q77" s="134"/>
      <c r="R77" s="134"/>
      <c r="Z77" s="19"/>
      <c r="AA77" s="19"/>
      <c r="AB77" s="19"/>
      <c r="AC77" s="19"/>
      <c r="AD77" s="19"/>
      <c r="AE77" s="13"/>
      <c r="AF77" s="13"/>
      <c r="AG77" s="134" t="s">
        <v>99</v>
      </c>
      <c r="AH77" s="134"/>
      <c r="AI77" s="134"/>
      <c r="AQ77" s="19"/>
      <c r="AR77" s="19"/>
      <c r="AS77" s="19"/>
      <c r="AT77" s="19"/>
      <c r="AU77" s="19"/>
      <c r="AV77" s="9"/>
    </row>
    <row r="78" spans="1:97" s="158" customFormat="1" ht="16" thickBot="1" x14ac:dyDescent="0.4">
      <c r="A78" s="581" t="s">
        <v>101</v>
      </c>
      <c r="B78" s="582"/>
      <c r="C78" s="582"/>
      <c r="D78" s="582"/>
      <c r="E78" s="582"/>
      <c r="F78" s="582"/>
      <c r="G78" s="582"/>
      <c r="H78" s="582"/>
      <c r="I78" s="582"/>
      <c r="J78" s="25">
        <f>SUM(J70, J76, J57, J43, J37, H30)</f>
        <v>0</v>
      </c>
      <c r="K78" s="25">
        <f>SUM(K70, K76, K57, K43, K37, K30)</f>
        <v>0</v>
      </c>
      <c r="L78" s="25">
        <f>SUM(L70, L57, L43, L37, L30)</f>
        <v>0</v>
      </c>
      <c r="M78" s="26">
        <f>SUM(J78:L78)</f>
        <v>0</v>
      </c>
      <c r="N78" s="48"/>
      <c r="P78" s="589" t="s">
        <v>101</v>
      </c>
      <c r="Q78" s="590"/>
      <c r="R78" s="590"/>
      <c r="S78" s="590"/>
      <c r="T78" s="590"/>
      <c r="U78" s="590"/>
      <c r="V78" s="590"/>
      <c r="W78" s="590"/>
      <c r="X78" s="590"/>
      <c r="Y78" s="590"/>
      <c r="Z78" s="111">
        <f>SUM(Z76, Z57, Z43, Z37, X30, Z70)</f>
        <v>0</v>
      </c>
      <c r="AA78" s="111">
        <f>SUM(AA76, AA57, AA43, AA37, AA30, AA70)</f>
        <v>0</v>
      </c>
      <c r="AB78" s="111">
        <f>SUM(AB57, AB43, AB37, AB30, AB70)</f>
        <v>0</v>
      </c>
      <c r="AC78" s="105">
        <f>SUM(Z78:AB78)</f>
        <v>0</v>
      </c>
      <c r="AD78" s="106">
        <f>M78-AC78</f>
        <v>0</v>
      </c>
      <c r="AE78" s="48"/>
      <c r="AF78" s="48"/>
      <c r="AG78" s="564" t="s">
        <v>101</v>
      </c>
      <c r="AH78" s="565"/>
      <c r="AI78" s="565"/>
      <c r="AJ78" s="565"/>
      <c r="AK78" s="565"/>
      <c r="AL78" s="565"/>
      <c r="AM78" s="565"/>
      <c r="AN78" s="565"/>
      <c r="AO78" s="565"/>
      <c r="AP78" s="565"/>
      <c r="AQ78" s="98">
        <f>SUM(AQ76, AQ57, AQ43, AQ37, AO30, AQ70)</f>
        <v>0</v>
      </c>
      <c r="AR78" s="98">
        <f>SUM(AR76, AR57, AR43, AR37, AR30, AR70)</f>
        <v>0</v>
      </c>
      <c r="AS78" s="98">
        <f>SUM(AS57, AS43, AS37, AS30, AS70)</f>
        <v>0</v>
      </c>
      <c r="AT78" s="89">
        <f>SUM(AQ78:AS78)</f>
        <v>0</v>
      </c>
      <c r="AU78" s="90">
        <f>IF($S$81&lt;&gt;0, AC78-AT78, M78-AT78)</f>
        <v>0</v>
      </c>
    </row>
    <row r="79" spans="1:97" x14ac:dyDescent="0.35">
      <c r="F79" s="9"/>
      <c r="G79" s="9"/>
      <c r="N79" s="13"/>
    </row>
    <row r="80" spans="1:97" ht="16" thickBot="1" x14ac:dyDescent="0.4">
      <c r="F80" s="9"/>
      <c r="G80" s="9"/>
      <c r="K80" s="133"/>
      <c r="P80" s="82"/>
      <c r="Q80" s="82"/>
      <c r="R80" s="82"/>
      <c r="S80" s="82"/>
      <c r="T80" s="82"/>
      <c r="U80" s="82"/>
      <c r="V80" s="82"/>
    </row>
    <row r="81" spans="2:48" ht="16" thickBot="1" x14ac:dyDescent="0.4">
      <c r="B81" s="576" t="s">
        <v>103</v>
      </c>
      <c r="C81" s="577"/>
      <c r="D81" s="77">
        <f>$J$78</f>
        <v>0</v>
      </c>
      <c r="F81" s="9"/>
      <c r="G81" s="9"/>
      <c r="O81" s="129"/>
      <c r="P81" s="595" t="s">
        <v>103</v>
      </c>
      <c r="Q81" s="596"/>
      <c r="R81" s="596"/>
      <c r="S81" s="194">
        <f>Z78</f>
        <v>0</v>
      </c>
      <c r="T81" s="583" t="s">
        <v>104</v>
      </c>
      <c r="U81" s="584"/>
      <c r="V81" s="160">
        <f>D81-S81</f>
        <v>0</v>
      </c>
      <c r="X81" s="168"/>
      <c r="Y81" s="601"/>
      <c r="Z81" s="601"/>
      <c r="AA81" s="168"/>
      <c r="AB81" s="168"/>
      <c r="AG81" s="552" t="s">
        <v>191</v>
      </c>
      <c r="AH81" s="552"/>
      <c r="AI81" s="552"/>
      <c r="AJ81" s="198">
        <f>AQ78</f>
        <v>0</v>
      </c>
      <c r="AK81" s="547" t="s">
        <v>196</v>
      </c>
      <c r="AL81" s="548"/>
      <c r="AM81" s="99">
        <f>IF($S$81&lt;&gt;0, S81-AJ81, D81-AJ81)</f>
        <v>0</v>
      </c>
      <c r="AO81" s="140" t="s">
        <v>89</v>
      </c>
      <c r="AP81" s="556"/>
      <c r="AQ81" s="556"/>
      <c r="AR81" s="141" t="s">
        <v>90</v>
      </c>
      <c r="AS81" s="142"/>
    </row>
    <row r="82" spans="2:48" x14ac:dyDescent="0.35">
      <c r="B82" s="535" t="s">
        <v>172</v>
      </c>
      <c r="C82" s="536"/>
      <c r="D82" s="78">
        <f>$K$78</f>
        <v>0</v>
      </c>
      <c r="F82" s="9"/>
      <c r="G82" s="9"/>
      <c r="O82" s="129"/>
      <c r="P82" s="597" t="s">
        <v>172</v>
      </c>
      <c r="Q82" s="598"/>
      <c r="R82" s="598"/>
      <c r="S82" s="193">
        <f>AA78</f>
        <v>0</v>
      </c>
      <c r="T82" s="585" t="s">
        <v>105</v>
      </c>
      <c r="U82" s="586"/>
      <c r="V82" s="161">
        <f t="shared" ref="V82:V85" si="73">D82-S82</f>
        <v>0</v>
      </c>
      <c r="X82" s="168"/>
      <c r="Y82" s="604"/>
      <c r="Z82" s="604"/>
      <c r="AA82" s="604"/>
      <c r="AB82" s="604"/>
      <c r="AG82" s="553" t="s">
        <v>192</v>
      </c>
      <c r="AH82" s="554"/>
      <c r="AI82" s="554"/>
      <c r="AJ82" s="187">
        <f>AR78</f>
        <v>0</v>
      </c>
      <c r="AK82" s="549" t="s">
        <v>197</v>
      </c>
      <c r="AL82" s="550"/>
      <c r="AM82" s="100">
        <f t="shared" ref="AM82:AM85" si="74">IF($S$81&lt;&gt;0, S82-AJ82, D82-AJ82)</f>
        <v>0</v>
      </c>
      <c r="AO82" s="139" t="s">
        <v>91</v>
      </c>
      <c r="AP82" s="532"/>
      <c r="AQ82" s="532"/>
      <c r="AR82" s="532"/>
      <c r="AS82" s="562"/>
    </row>
    <row r="83" spans="2:48" ht="16" thickBot="1" x14ac:dyDescent="0.4">
      <c r="B83" s="535" t="s">
        <v>113</v>
      </c>
      <c r="C83" s="536"/>
      <c r="D83" s="78">
        <f>$L$78</f>
        <v>0</v>
      </c>
      <c r="F83" s="9"/>
      <c r="G83" s="9"/>
      <c r="O83" s="129"/>
      <c r="P83" s="597" t="s">
        <v>113</v>
      </c>
      <c r="Q83" s="598"/>
      <c r="R83" s="598"/>
      <c r="S83" s="193">
        <f>AB78</f>
        <v>0</v>
      </c>
      <c r="T83" s="585" t="s">
        <v>106</v>
      </c>
      <c r="U83" s="586"/>
      <c r="V83" s="161">
        <f t="shared" si="73"/>
        <v>0</v>
      </c>
      <c r="X83" s="168"/>
      <c r="Y83" s="601"/>
      <c r="Z83" s="601"/>
      <c r="AA83" s="168"/>
      <c r="AB83" s="168"/>
      <c r="AG83" s="555" t="s">
        <v>193</v>
      </c>
      <c r="AH83" s="550"/>
      <c r="AI83" s="550"/>
      <c r="AJ83" s="187">
        <f>AS78</f>
        <v>0</v>
      </c>
      <c r="AK83" s="549" t="s">
        <v>198</v>
      </c>
      <c r="AL83" s="550"/>
      <c r="AM83" s="100">
        <f t="shared" si="74"/>
        <v>0</v>
      </c>
      <c r="AO83" s="143" t="s">
        <v>92</v>
      </c>
      <c r="AP83" s="557"/>
      <c r="AQ83" s="557"/>
      <c r="AR83" s="144" t="s">
        <v>90</v>
      </c>
      <c r="AS83" s="145"/>
    </row>
    <row r="84" spans="2:48" ht="16" thickBot="1" x14ac:dyDescent="0.4">
      <c r="B84" s="535" t="s">
        <v>109</v>
      </c>
      <c r="C84" s="536"/>
      <c r="D84" s="78">
        <f>$K$78+$L$78</f>
        <v>0</v>
      </c>
      <c r="F84" s="9"/>
      <c r="G84" s="9"/>
      <c r="O84" s="129"/>
      <c r="P84" s="597" t="s">
        <v>109</v>
      </c>
      <c r="Q84" s="598"/>
      <c r="R84" s="598"/>
      <c r="S84" s="193">
        <f>SUM(S82:S83)</f>
        <v>0</v>
      </c>
      <c r="T84" s="585" t="s">
        <v>107</v>
      </c>
      <c r="U84" s="586"/>
      <c r="V84" s="161">
        <f t="shared" si="73"/>
        <v>0</v>
      </c>
      <c r="X84" s="49"/>
      <c r="Y84" s="49"/>
      <c r="Z84" s="49"/>
      <c r="AA84" s="49"/>
      <c r="AB84" s="49"/>
      <c r="AG84" s="555" t="s">
        <v>194</v>
      </c>
      <c r="AH84" s="550"/>
      <c r="AI84" s="550"/>
      <c r="AJ84" s="187">
        <f>SUM(AJ82:AJ83)</f>
        <v>0</v>
      </c>
      <c r="AK84" s="549" t="s">
        <v>200</v>
      </c>
      <c r="AL84" s="550"/>
      <c r="AM84" s="100">
        <f t="shared" si="74"/>
        <v>0</v>
      </c>
      <c r="AO84" s="49"/>
      <c r="AP84" s="49"/>
      <c r="AQ84" s="49"/>
      <c r="AR84" s="49"/>
      <c r="AS84" s="49"/>
    </row>
    <row r="85" spans="2:48" ht="16" thickBot="1" x14ac:dyDescent="0.4">
      <c r="B85" s="535" t="s">
        <v>173</v>
      </c>
      <c r="C85" s="536"/>
      <c r="D85" s="78">
        <f>$M$78</f>
        <v>0</v>
      </c>
      <c r="F85" s="9"/>
      <c r="G85" s="9"/>
      <c r="O85" s="129"/>
      <c r="P85" s="597" t="s">
        <v>173</v>
      </c>
      <c r="Q85" s="598"/>
      <c r="R85" s="598"/>
      <c r="S85" s="193">
        <f>AC78</f>
        <v>0</v>
      </c>
      <c r="T85" s="580" t="s">
        <v>108</v>
      </c>
      <c r="U85" s="580"/>
      <c r="V85" s="196">
        <f t="shared" si="73"/>
        <v>0</v>
      </c>
      <c r="W85" s="10"/>
      <c r="X85" s="602"/>
      <c r="Y85" s="602"/>
      <c r="Z85" s="603"/>
      <c r="AA85" s="603"/>
      <c r="AB85" s="603"/>
      <c r="AC85" s="10"/>
      <c r="AD85" s="10"/>
      <c r="AG85" s="555" t="s">
        <v>195</v>
      </c>
      <c r="AH85" s="550"/>
      <c r="AI85" s="550"/>
      <c r="AJ85" s="187">
        <f>AT78</f>
        <v>0</v>
      </c>
      <c r="AK85" s="551" t="s">
        <v>199</v>
      </c>
      <c r="AL85" s="551"/>
      <c r="AM85" s="101">
        <f t="shared" si="74"/>
        <v>0</v>
      </c>
      <c r="AN85" s="10"/>
      <c r="AO85" s="558" t="s">
        <v>93</v>
      </c>
      <c r="AP85" s="559"/>
      <c r="AQ85" s="560"/>
      <c r="AR85" s="560"/>
      <c r="AS85" s="561"/>
      <c r="AT85" s="10"/>
      <c r="AU85" s="10"/>
      <c r="AV85" s="10"/>
    </row>
    <row r="86" spans="2:48" x14ac:dyDescent="0.35">
      <c r="B86" s="535" t="s">
        <v>174</v>
      </c>
      <c r="C86" s="536"/>
      <c r="D86" s="149" t="e">
        <f>L78/K78</f>
        <v>#DIV/0!</v>
      </c>
      <c r="E86" s="10"/>
      <c r="F86" s="9"/>
      <c r="G86" s="9"/>
      <c r="O86" s="129"/>
      <c r="P86" s="597" t="s">
        <v>174</v>
      </c>
      <c r="Q86" s="598"/>
      <c r="R86" s="598"/>
      <c r="S86" s="195" t="e">
        <f>S83/S84</f>
        <v>#DIV/0!</v>
      </c>
      <c r="T86" s="188"/>
      <c r="U86" s="188"/>
      <c r="V86" s="190"/>
      <c r="AG86" s="535" t="s">
        <v>208</v>
      </c>
      <c r="AH86" s="536"/>
      <c r="AI86" s="536"/>
      <c r="AJ86" s="150" t="e">
        <f>AQ76/AQ78</f>
        <v>#DIV/0!</v>
      </c>
    </row>
    <row r="87" spans="2:48" ht="16" thickBot="1" x14ac:dyDescent="0.4">
      <c r="B87" s="537" t="s">
        <v>144</v>
      </c>
      <c r="C87" s="538"/>
      <c r="D87" s="79" t="e">
        <f>$D$90 &amp; $D$91 &amp; $D$92</f>
        <v>#DIV/0!</v>
      </c>
      <c r="F87" s="9"/>
      <c r="G87" s="9"/>
      <c r="O87" s="129"/>
      <c r="P87" s="599" t="s">
        <v>144</v>
      </c>
      <c r="Q87" s="600"/>
      <c r="R87" s="600"/>
      <c r="S87" s="197" t="e">
        <f>S90 &amp; S91 &amp; S92</f>
        <v>#DIV/0!</v>
      </c>
      <c r="T87" s="188"/>
      <c r="U87" s="188"/>
      <c r="V87" s="190"/>
      <c r="AG87" s="537" t="s">
        <v>209</v>
      </c>
      <c r="AH87" s="538"/>
      <c r="AI87" s="538"/>
      <c r="AJ87" s="151" t="e">
        <f>AR76/(AR78+AS78)</f>
        <v>#DIV/0!</v>
      </c>
    </row>
    <row r="88" spans="2:48" x14ac:dyDescent="0.35">
      <c r="F88" s="9"/>
      <c r="G88" s="9"/>
      <c r="P88" s="166"/>
      <c r="Q88" s="166"/>
      <c r="R88" s="166"/>
      <c r="S88" s="166"/>
    </row>
    <row r="89" spans="2:48" ht="15.75" customHeight="1" x14ac:dyDescent="0.35">
      <c r="F89" s="9"/>
      <c r="G89" s="9"/>
    </row>
    <row r="90" spans="2:48" hidden="1" x14ac:dyDescent="0.35">
      <c r="D90" s="9" t="e">
        <f>D81/D81</f>
        <v>#DIV/0!</v>
      </c>
      <c r="F90" s="9"/>
      <c r="G90" s="9"/>
      <c r="S90" s="9" t="e">
        <f>S81/S81</f>
        <v>#DIV/0!</v>
      </c>
    </row>
    <row r="91" spans="2:48" hidden="1" x14ac:dyDescent="0.35">
      <c r="D91" s="9" t="s">
        <v>145</v>
      </c>
      <c r="F91" s="9"/>
      <c r="G91" s="9"/>
      <c r="S91" s="9" t="s">
        <v>145</v>
      </c>
    </row>
    <row r="92" spans="2:48" hidden="1" x14ac:dyDescent="0.35">
      <c r="D92" s="17" t="e">
        <f>D84/D81</f>
        <v>#DIV/0!</v>
      </c>
      <c r="F92" s="9"/>
      <c r="G92" s="9"/>
      <c r="S92" s="17" t="e">
        <f>S84/S81</f>
        <v>#DIV/0!</v>
      </c>
    </row>
    <row r="93" spans="2:48" x14ac:dyDescent="0.35">
      <c r="F93" s="9"/>
      <c r="G93" s="9"/>
    </row>
    <row r="94" spans="2:48" x14ac:dyDescent="0.35">
      <c r="F94" s="9"/>
      <c r="G94" s="9"/>
    </row>
    <row r="95" spans="2:48" x14ac:dyDescent="0.35">
      <c r="F95" s="9"/>
      <c r="G95" s="9"/>
    </row>
    <row r="96" spans="2:48" x14ac:dyDescent="0.35">
      <c r="F96" s="9"/>
      <c r="G96" s="9"/>
    </row>
    <row r="97" spans="6:7" x14ac:dyDescent="0.35">
      <c r="F97" s="9"/>
      <c r="G97" s="9"/>
    </row>
    <row r="98" spans="6:7" x14ac:dyDescent="0.35">
      <c r="F98" s="9"/>
      <c r="G98" s="9"/>
    </row>
    <row r="99" spans="6:7" x14ac:dyDescent="0.35">
      <c r="F99" s="9"/>
      <c r="G99" s="9"/>
    </row>
    <row r="100" spans="6:7" x14ac:dyDescent="0.35">
      <c r="F100" s="9"/>
      <c r="G100" s="9"/>
    </row>
    <row r="101" spans="6:7" x14ac:dyDescent="0.35">
      <c r="F101" s="9"/>
      <c r="G101" s="9"/>
    </row>
    <row r="102" spans="6:7" x14ac:dyDescent="0.35">
      <c r="F102" s="9"/>
      <c r="G102" s="9"/>
    </row>
    <row r="103" spans="6:7" x14ac:dyDescent="0.35">
      <c r="F103" s="9"/>
      <c r="G103" s="9"/>
    </row>
    <row r="104" spans="6:7" x14ac:dyDescent="0.35">
      <c r="F104" s="9"/>
      <c r="G104" s="9"/>
    </row>
    <row r="105" spans="6:7" x14ac:dyDescent="0.35">
      <c r="F105" s="9"/>
      <c r="G105" s="9"/>
    </row>
    <row r="106" spans="6:7" x14ac:dyDescent="0.35">
      <c r="F106" s="9"/>
      <c r="G106" s="9"/>
    </row>
    <row r="107" spans="6:7" x14ac:dyDescent="0.35">
      <c r="F107" s="9"/>
      <c r="G107" s="9"/>
    </row>
    <row r="108" spans="6:7" x14ac:dyDescent="0.35">
      <c r="F108" s="9"/>
      <c r="G108" s="9"/>
    </row>
    <row r="109" spans="6:7" x14ac:dyDescent="0.35">
      <c r="F109" s="9"/>
      <c r="G109" s="9"/>
    </row>
    <row r="110" spans="6:7" x14ac:dyDescent="0.35">
      <c r="F110" s="9"/>
      <c r="G110" s="9"/>
    </row>
    <row r="111" spans="6:7" x14ac:dyDescent="0.35">
      <c r="F111" s="9"/>
      <c r="G111" s="9"/>
    </row>
    <row r="112" spans="6:7" x14ac:dyDescent="0.35">
      <c r="F112" s="9"/>
      <c r="G112" s="9"/>
    </row>
    <row r="113" spans="6:7" x14ac:dyDescent="0.35">
      <c r="F113" s="9"/>
      <c r="G113" s="9"/>
    </row>
    <row r="114" spans="6:7" x14ac:dyDescent="0.35">
      <c r="F114" s="9"/>
      <c r="G114" s="9"/>
    </row>
    <row r="115" spans="6:7" x14ac:dyDescent="0.35">
      <c r="F115" s="9"/>
      <c r="G115" s="9"/>
    </row>
    <row r="116" spans="6:7" x14ac:dyDescent="0.35">
      <c r="F116" s="9"/>
      <c r="G116" s="9"/>
    </row>
    <row r="117" spans="6:7" x14ac:dyDescent="0.35">
      <c r="F117" s="9"/>
      <c r="G117" s="9"/>
    </row>
    <row r="118" spans="6:7" x14ac:dyDescent="0.35">
      <c r="F118" s="9"/>
      <c r="G118" s="9"/>
    </row>
    <row r="119" spans="6:7" x14ac:dyDescent="0.35">
      <c r="F119" s="9"/>
      <c r="G119" s="9"/>
    </row>
    <row r="120" spans="6:7" x14ac:dyDescent="0.35">
      <c r="F120" s="9"/>
      <c r="G120" s="9"/>
    </row>
    <row r="121" spans="6:7" x14ac:dyDescent="0.35">
      <c r="F121" s="9"/>
      <c r="G121" s="9"/>
    </row>
    <row r="122" spans="6:7" x14ac:dyDescent="0.35">
      <c r="F122" s="9"/>
      <c r="G122" s="9"/>
    </row>
    <row r="123" spans="6:7" x14ac:dyDescent="0.35">
      <c r="F123" s="9"/>
      <c r="G123" s="9"/>
    </row>
    <row r="124" spans="6:7" x14ac:dyDescent="0.35">
      <c r="F124" s="9"/>
      <c r="G124" s="9"/>
    </row>
    <row r="125" spans="6:7" x14ac:dyDescent="0.35">
      <c r="F125" s="9"/>
      <c r="G125" s="9"/>
    </row>
    <row r="126" spans="6:7" x14ac:dyDescent="0.35">
      <c r="F126" s="9"/>
      <c r="G126" s="9"/>
    </row>
    <row r="127" spans="6:7" x14ac:dyDescent="0.35">
      <c r="F127" s="9"/>
      <c r="G127" s="9"/>
    </row>
    <row r="128" spans="6:7" x14ac:dyDescent="0.35">
      <c r="F128" s="9"/>
      <c r="G128" s="9"/>
    </row>
    <row r="129" spans="6:7" x14ac:dyDescent="0.35">
      <c r="F129" s="9"/>
      <c r="G129" s="9"/>
    </row>
    <row r="130" spans="6:7" x14ac:dyDescent="0.35">
      <c r="F130" s="9"/>
      <c r="G130" s="9"/>
    </row>
    <row r="131" spans="6:7" x14ac:dyDescent="0.35">
      <c r="F131" s="9"/>
      <c r="G131" s="9"/>
    </row>
    <row r="132" spans="6:7" x14ac:dyDescent="0.35">
      <c r="F132" s="9"/>
      <c r="G132" s="9"/>
    </row>
    <row r="133" spans="6:7" x14ac:dyDescent="0.35">
      <c r="F133" s="9"/>
      <c r="G133" s="9"/>
    </row>
    <row r="134" spans="6:7" x14ac:dyDescent="0.35">
      <c r="F134" s="9"/>
      <c r="G134" s="9"/>
    </row>
    <row r="135" spans="6:7" x14ac:dyDescent="0.35">
      <c r="F135" s="9"/>
      <c r="G135" s="9"/>
    </row>
    <row r="136" spans="6:7" x14ac:dyDescent="0.35">
      <c r="F136" s="9"/>
      <c r="G136" s="9"/>
    </row>
    <row r="137" spans="6:7" x14ac:dyDescent="0.35">
      <c r="F137" s="9"/>
      <c r="G137" s="9"/>
    </row>
    <row r="138" spans="6:7" x14ac:dyDescent="0.35">
      <c r="F138" s="9"/>
      <c r="G138" s="9"/>
    </row>
    <row r="139" spans="6:7" x14ac:dyDescent="0.35">
      <c r="F139" s="9"/>
      <c r="G139" s="9"/>
    </row>
    <row r="140" spans="6:7" x14ac:dyDescent="0.35">
      <c r="F140" s="9"/>
      <c r="G140" s="9"/>
    </row>
    <row r="141" spans="6:7" x14ac:dyDescent="0.35">
      <c r="F141" s="9"/>
      <c r="G141" s="9"/>
    </row>
    <row r="142" spans="6:7" x14ac:dyDescent="0.35">
      <c r="F142" s="9"/>
      <c r="G142" s="9"/>
    </row>
    <row r="143" spans="6:7" x14ac:dyDescent="0.35">
      <c r="F143" s="9"/>
      <c r="G143" s="9"/>
    </row>
    <row r="144" spans="6:7" x14ac:dyDescent="0.35">
      <c r="F144" s="9"/>
      <c r="G144" s="9"/>
    </row>
    <row r="145" spans="6:7" x14ac:dyDescent="0.35">
      <c r="F145" s="9"/>
      <c r="G145" s="9"/>
    </row>
    <row r="146" spans="6:7" x14ac:dyDescent="0.35">
      <c r="F146" s="9"/>
      <c r="G146" s="9"/>
    </row>
    <row r="147" spans="6:7" x14ac:dyDescent="0.35">
      <c r="F147" s="9"/>
      <c r="G147" s="9"/>
    </row>
    <row r="148" spans="6:7" x14ac:dyDescent="0.35">
      <c r="F148" s="9"/>
      <c r="G148" s="9"/>
    </row>
    <row r="149" spans="6:7" x14ac:dyDescent="0.35">
      <c r="F149" s="9"/>
      <c r="G149" s="9"/>
    </row>
    <row r="150" spans="6:7" x14ac:dyDescent="0.35">
      <c r="F150" s="9"/>
      <c r="G150" s="9"/>
    </row>
    <row r="151" spans="6:7" x14ac:dyDescent="0.35">
      <c r="F151" s="9"/>
      <c r="G151" s="9"/>
    </row>
    <row r="152" spans="6:7" x14ac:dyDescent="0.35">
      <c r="F152" s="9"/>
      <c r="G152" s="9"/>
    </row>
    <row r="153" spans="6:7" x14ac:dyDescent="0.35">
      <c r="F153" s="9"/>
      <c r="G153" s="9"/>
    </row>
    <row r="154" spans="6:7" x14ac:dyDescent="0.35">
      <c r="F154" s="9"/>
      <c r="G154" s="9"/>
    </row>
    <row r="155" spans="6:7" x14ac:dyDescent="0.35">
      <c r="F155" s="9"/>
      <c r="G155" s="9"/>
    </row>
    <row r="156" spans="6:7" x14ac:dyDescent="0.35">
      <c r="F156" s="9"/>
      <c r="G156" s="9"/>
    </row>
    <row r="157" spans="6:7" x14ac:dyDescent="0.35">
      <c r="F157" s="9"/>
      <c r="G157" s="9"/>
    </row>
    <row r="158" spans="6:7" x14ac:dyDescent="0.35">
      <c r="F158" s="9"/>
      <c r="G158" s="9"/>
    </row>
    <row r="159" spans="6:7" x14ac:dyDescent="0.35">
      <c r="F159" s="9"/>
      <c r="G159" s="9"/>
    </row>
    <row r="160" spans="6:7" x14ac:dyDescent="0.35">
      <c r="F160" s="9"/>
      <c r="G160" s="9"/>
    </row>
    <row r="161" spans="6:7" x14ac:dyDescent="0.35">
      <c r="F161" s="9"/>
      <c r="G161" s="9"/>
    </row>
    <row r="162" spans="6:7" x14ac:dyDescent="0.35">
      <c r="F162" s="9"/>
      <c r="G162" s="9"/>
    </row>
    <row r="163" spans="6:7" x14ac:dyDescent="0.35">
      <c r="F163" s="9"/>
      <c r="G163" s="9"/>
    </row>
    <row r="164" spans="6:7" x14ac:dyDescent="0.35">
      <c r="F164" s="9"/>
      <c r="G164" s="9"/>
    </row>
    <row r="165" spans="6:7" x14ac:dyDescent="0.35">
      <c r="F165" s="9"/>
      <c r="G165" s="9"/>
    </row>
    <row r="166" spans="6:7" x14ac:dyDescent="0.35">
      <c r="F166" s="9"/>
      <c r="G166" s="9"/>
    </row>
    <row r="167" spans="6:7" x14ac:dyDescent="0.35">
      <c r="F167" s="9"/>
      <c r="G167" s="9"/>
    </row>
    <row r="168" spans="6:7" x14ac:dyDescent="0.35">
      <c r="F168" s="9"/>
      <c r="G168" s="9"/>
    </row>
    <row r="169" spans="6:7" x14ac:dyDescent="0.35">
      <c r="F169" s="9"/>
      <c r="G169" s="9"/>
    </row>
    <row r="170" spans="6:7" x14ac:dyDescent="0.35">
      <c r="F170" s="9"/>
      <c r="G170" s="9"/>
    </row>
    <row r="171" spans="6:7" x14ac:dyDescent="0.35">
      <c r="F171" s="9"/>
      <c r="G171" s="9"/>
    </row>
    <row r="172" spans="6:7" x14ac:dyDescent="0.35">
      <c r="F172" s="9"/>
      <c r="G172" s="9"/>
    </row>
    <row r="173" spans="6:7" x14ac:dyDescent="0.35">
      <c r="F173" s="9"/>
      <c r="G173" s="9"/>
    </row>
    <row r="174" spans="6:7" x14ac:dyDescent="0.35">
      <c r="F174" s="9"/>
      <c r="G174" s="9"/>
    </row>
    <row r="175" spans="6:7" x14ac:dyDescent="0.35">
      <c r="F175" s="9"/>
      <c r="G175" s="9"/>
    </row>
    <row r="176" spans="6:7" x14ac:dyDescent="0.35">
      <c r="F176" s="9"/>
      <c r="G176" s="9"/>
    </row>
    <row r="177" spans="6:7" x14ac:dyDescent="0.35">
      <c r="F177" s="9"/>
      <c r="G177" s="9"/>
    </row>
    <row r="178" spans="6:7" x14ac:dyDescent="0.35">
      <c r="F178" s="9"/>
      <c r="G178" s="9"/>
    </row>
    <row r="179" spans="6:7" x14ac:dyDescent="0.35">
      <c r="F179" s="9"/>
      <c r="G179" s="9"/>
    </row>
    <row r="180" spans="6:7" x14ac:dyDescent="0.35">
      <c r="F180" s="9"/>
      <c r="G180" s="9"/>
    </row>
    <row r="181" spans="6:7" x14ac:dyDescent="0.35">
      <c r="F181" s="9"/>
      <c r="G181" s="9"/>
    </row>
    <row r="182" spans="6:7" x14ac:dyDescent="0.35">
      <c r="F182" s="9"/>
      <c r="G182" s="9"/>
    </row>
    <row r="183" spans="6:7" x14ac:dyDescent="0.35">
      <c r="F183" s="9"/>
      <c r="G183" s="9"/>
    </row>
    <row r="184" spans="6:7" x14ac:dyDescent="0.35">
      <c r="F184" s="9"/>
      <c r="G184" s="9"/>
    </row>
    <row r="185" spans="6:7" x14ac:dyDescent="0.35">
      <c r="F185" s="9"/>
      <c r="G185" s="9"/>
    </row>
    <row r="186" spans="6:7" x14ac:dyDescent="0.35">
      <c r="F186" s="9"/>
      <c r="G186" s="9"/>
    </row>
    <row r="187" spans="6:7" x14ac:dyDescent="0.35">
      <c r="F187" s="9"/>
      <c r="G187" s="9"/>
    </row>
    <row r="188" spans="6:7" x14ac:dyDescent="0.35">
      <c r="F188" s="9"/>
      <c r="G188" s="9"/>
    </row>
    <row r="189" spans="6:7" x14ac:dyDescent="0.35">
      <c r="F189" s="9"/>
      <c r="G189" s="9"/>
    </row>
    <row r="190" spans="6:7" x14ac:dyDescent="0.35">
      <c r="F190" s="9"/>
      <c r="G190" s="9"/>
    </row>
    <row r="191" spans="6:7" x14ac:dyDescent="0.35">
      <c r="F191" s="9"/>
      <c r="G191" s="9"/>
    </row>
    <row r="192" spans="6:7" x14ac:dyDescent="0.35">
      <c r="F192" s="9"/>
      <c r="G192" s="9"/>
    </row>
    <row r="193" spans="6:7" x14ac:dyDescent="0.35">
      <c r="F193" s="9"/>
      <c r="G193" s="9"/>
    </row>
    <row r="194" spans="6:7" x14ac:dyDescent="0.35">
      <c r="F194" s="9"/>
      <c r="G194" s="9"/>
    </row>
    <row r="195" spans="6:7" x14ac:dyDescent="0.35">
      <c r="F195" s="9"/>
      <c r="G195" s="9"/>
    </row>
    <row r="196" spans="6:7" x14ac:dyDescent="0.35">
      <c r="F196" s="9"/>
      <c r="G196" s="9"/>
    </row>
    <row r="197" spans="6:7" x14ac:dyDescent="0.35">
      <c r="F197" s="9"/>
      <c r="G197" s="9"/>
    </row>
    <row r="198" spans="6:7" x14ac:dyDescent="0.35">
      <c r="F198" s="9"/>
      <c r="G198" s="9"/>
    </row>
    <row r="199" spans="6:7" x14ac:dyDescent="0.35">
      <c r="F199" s="9"/>
      <c r="G199" s="9"/>
    </row>
    <row r="200" spans="6:7" x14ac:dyDescent="0.35">
      <c r="F200" s="9"/>
      <c r="G200" s="9"/>
    </row>
    <row r="201" spans="6:7" x14ac:dyDescent="0.35">
      <c r="F201" s="9"/>
      <c r="G201" s="9"/>
    </row>
    <row r="202" spans="6:7" x14ac:dyDescent="0.35">
      <c r="F202" s="9"/>
      <c r="G202" s="9"/>
    </row>
    <row r="203" spans="6:7" x14ac:dyDescent="0.35">
      <c r="F203" s="9"/>
      <c r="G203" s="9"/>
    </row>
    <row r="204" spans="6:7" x14ac:dyDescent="0.35">
      <c r="F204" s="9"/>
      <c r="G204" s="9"/>
    </row>
    <row r="205" spans="6:7" x14ac:dyDescent="0.35">
      <c r="F205" s="9"/>
      <c r="G205" s="9"/>
    </row>
    <row r="206" spans="6:7" x14ac:dyDescent="0.35">
      <c r="F206" s="9"/>
      <c r="G206" s="9"/>
    </row>
    <row r="207" spans="6:7" x14ac:dyDescent="0.35">
      <c r="F207" s="9"/>
      <c r="G207" s="9"/>
    </row>
    <row r="208" spans="6:7" x14ac:dyDescent="0.35">
      <c r="F208" s="9"/>
      <c r="G208" s="9"/>
    </row>
    <row r="209" spans="6:7" x14ac:dyDescent="0.35">
      <c r="F209" s="9"/>
      <c r="G209" s="9"/>
    </row>
    <row r="210" spans="6:7" x14ac:dyDescent="0.35">
      <c r="F210" s="9"/>
      <c r="G210" s="9"/>
    </row>
    <row r="211" spans="6:7" x14ac:dyDescent="0.35">
      <c r="F211" s="9"/>
      <c r="G211" s="9"/>
    </row>
    <row r="212" spans="6:7" x14ac:dyDescent="0.35">
      <c r="F212" s="9"/>
      <c r="G212" s="9"/>
    </row>
    <row r="213" spans="6:7" x14ac:dyDescent="0.35">
      <c r="F213" s="9"/>
      <c r="G213" s="9"/>
    </row>
    <row r="214" spans="6:7" x14ac:dyDescent="0.35">
      <c r="F214" s="9"/>
      <c r="G214" s="9"/>
    </row>
    <row r="215" spans="6:7" x14ac:dyDescent="0.35">
      <c r="F215" s="9"/>
      <c r="G215" s="9"/>
    </row>
    <row r="216" spans="6:7" x14ac:dyDescent="0.35">
      <c r="F216" s="9"/>
      <c r="G216" s="9"/>
    </row>
    <row r="217" spans="6:7" x14ac:dyDescent="0.35">
      <c r="F217" s="9"/>
      <c r="G217" s="9"/>
    </row>
    <row r="218" spans="6:7" x14ac:dyDescent="0.35">
      <c r="F218" s="9"/>
      <c r="G218" s="9"/>
    </row>
    <row r="219" spans="6:7" x14ac:dyDescent="0.35">
      <c r="F219" s="9"/>
      <c r="G219" s="9"/>
    </row>
    <row r="220" spans="6:7" x14ac:dyDescent="0.35">
      <c r="F220" s="9"/>
      <c r="G220" s="9"/>
    </row>
    <row r="221" spans="6:7" x14ac:dyDescent="0.35">
      <c r="F221" s="9"/>
      <c r="G221" s="9"/>
    </row>
    <row r="222" spans="6:7" x14ac:dyDescent="0.35">
      <c r="F222" s="9"/>
      <c r="G222" s="9"/>
    </row>
    <row r="223" spans="6:7" x14ac:dyDescent="0.35">
      <c r="F223" s="9"/>
      <c r="G223" s="9"/>
    </row>
    <row r="224" spans="6:7" x14ac:dyDescent="0.35">
      <c r="F224" s="9"/>
      <c r="G224" s="9"/>
    </row>
    <row r="225" spans="6:7" x14ac:dyDescent="0.35">
      <c r="F225" s="9"/>
      <c r="G225" s="9"/>
    </row>
    <row r="226" spans="6:7" x14ac:dyDescent="0.35">
      <c r="F226" s="9"/>
      <c r="G226" s="9"/>
    </row>
    <row r="227" spans="6:7" x14ac:dyDescent="0.35">
      <c r="F227" s="9"/>
      <c r="G227" s="9"/>
    </row>
    <row r="228" spans="6:7" x14ac:dyDescent="0.35">
      <c r="F228" s="9"/>
      <c r="G228" s="9"/>
    </row>
    <row r="229" spans="6:7" x14ac:dyDescent="0.35">
      <c r="F229" s="9"/>
      <c r="G229" s="9"/>
    </row>
    <row r="230" spans="6:7" x14ac:dyDescent="0.35">
      <c r="F230" s="9"/>
      <c r="G230" s="9"/>
    </row>
    <row r="231" spans="6:7" x14ac:dyDescent="0.35">
      <c r="F231" s="9"/>
      <c r="G231" s="9"/>
    </row>
  </sheetData>
  <sheetProtection algorithmName="SHA-512" hashValue="cf2iaUBJJ36mvuKeo7mWeqG4l9h3Ru7jCjuLJ7sQadRLDHhwwPo1Wwb98Yt1uYIxMyfSskBIhuHcP99n9I6Ucw==" saltValue="dhR8Tg3AYa7Ar3OIr6uF+A==" spinCount="100000" sheet="1" formatCells="0" formatColumns="0" formatRows="0" insertColumns="0"/>
  <mergeCells count="311">
    <mergeCell ref="Y81:Z81"/>
    <mergeCell ref="Y82:AB82"/>
    <mergeCell ref="P27:R27"/>
    <mergeCell ref="S27:T27"/>
    <mergeCell ref="P43:Y43"/>
    <mergeCell ref="P45:Y45"/>
    <mergeCell ref="S46:Y46"/>
    <mergeCell ref="S47:Y47"/>
    <mergeCell ref="S48:Y48"/>
    <mergeCell ref="P37:Y37"/>
    <mergeCell ref="P39:Y39"/>
    <mergeCell ref="Q40:Y40"/>
    <mergeCell ref="Q41:Y41"/>
    <mergeCell ref="Q42:Y42"/>
    <mergeCell ref="S54:Y54"/>
    <mergeCell ref="Q55:R55"/>
    <mergeCell ref="S55:Y55"/>
    <mergeCell ref="Q56:R56"/>
    <mergeCell ref="S56:Y56"/>
    <mergeCell ref="P57:Y57"/>
    <mergeCell ref="P59:Y59"/>
    <mergeCell ref="P33:Y33"/>
    <mergeCell ref="Q34:Y34"/>
    <mergeCell ref="S49:Y49"/>
    <mergeCell ref="AJ22:AK22"/>
    <mergeCell ref="AG26:AI26"/>
    <mergeCell ref="P19:R19"/>
    <mergeCell ref="S19:T19"/>
    <mergeCell ref="P22:R22"/>
    <mergeCell ref="S22:T22"/>
    <mergeCell ref="P23:R23"/>
    <mergeCell ref="S23:T23"/>
    <mergeCell ref="P24:R24"/>
    <mergeCell ref="S24:T24"/>
    <mergeCell ref="P25:R25"/>
    <mergeCell ref="S25:T25"/>
    <mergeCell ref="P26:R26"/>
    <mergeCell ref="S26:T26"/>
    <mergeCell ref="AG21:AT21"/>
    <mergeCell ref="AG25:AI25"/>
    <mergeCell ref="AJ25:AK25"/>
    <mergeCell ref="AG24:AI24"/>
    <mergeCell ref="AJ24:AK24"/>
    <mergeCell ref="AG22:AI22"/>
    <mergeCell ref="AJ49:AP49"/>
    <mergeCell ref="AJ50:AP50"/>
    <mergeCell ref="AG28:AI28"/>
    <mergeCell ref="AG27:AI27"/>
    <mergeCell ref="AJ52:AP52"/>
    <mergeCell ref="AJ53:AP53"/>
    <mergeCell ref="AH34:AP34"/>
    <mergeCell ref="AG37:AP37"/>
    <mergeCell ref="AG39:AP39"/>
    <mergeCell ref="AG32:AT32"/>
    <mergeCell ref="AG33:AP33"/>
    <mergeCell ref="AG43:AP43"/>
    <mergeCell ref="AG45:AP45"/>
    <mergeCell ref="S50:Y50"/>
    <mergeCell ref="S51:Y51"/>
    <mergeCell ref="S52:Y52"/>
    <mergeCell ref="S53:Y53"/>
    <mergeCell ref="B87:C87"/>
    <mergeCell ref="B86:C86"/>
    <mergeCell ref="K76:L76"/>
    <mergeCell ref="J73:M73"/>
    <mergeCell ref="P70:Y70"/>
    <mergeCell ref="P72:Y72"/>
    <mergeCell ref="P81:R81"/>
    <mergeCell ref="P82:R82"/>
    <mergeCell ref="P83:R83"/>
    <mergeCell ref="P84:R84"/>
    <mergeCell ref="P85:R85"/>
    <mergeCell ref="P86:R86"/>
    <mergeCell ref="P87:R87"/>
    <mergeCell ref="T84:U84"/>
    <mergeCell ref="Y83:Z83"/>
    <mergeCell ref="X85:Y85"/>
    <mergeCell ref="Z85:AB85"/>
    <mergeCell ref="P73:Y73"/>
    <mergeCell ref="Z73:AC73"/>
    <mergeCell ref="P75:Y75"/>
    <mergeCell ref="AA75:AB75"/>
    <mergeCell ref="P76:Y76"/>
    <mergeCell ref="AA76:AB76"/>
    <mergeCell ref="P78:Y78"/>
    <mergeCell ref="A70:I70"/>
    <mergeCell ref="AG70:AP70"/>
    <mergeCell ref="AH62:AP62"/>
    <mergeCell ref="AH63:AP63"/>
    <mergeCell ref="B61:I61"/>
    <mergeCell ref="B62:I62"/>
    <mergeCell ref="B63:I63"/>
    <mergeCell ref="B64:I64"/>
    <mergeCell ref="B65:I65"/>
    <mergeCell ref="B66:I66"/>
    <mergeCell ref="B67:I67"/>
    <mergeCell ref="B68:I68"/>
    <mergeCell ref="AH64:AP64"/>
    <mergeCell ref="AH65:AP65"/>
    <mergeCell ref="AH66:AP66"/>
    <mergeCell ref="Q67:Y67"/>
    <mergeCell ref="Q68:Y68"/>
    <mergeCell ref="Q69:Y69"/>
    <mergeCell ref="B81:C81"/>
    <mergeCell ref="B82:C82"/>
    <mergeCell ref="AG57:AP57"/>
    <mergeCell ref="B83:C83"/>
    <mergeCell ref="B84:C84"/>
    <mergeCell ref="B85:C85"/>
    <mergeCell ref="B69:I69"/>
    <mergeCell ref="T85:U85"/>
    <mergeCell ref="A78:I78"/>
    <mergeCell ref="A72:I72"/>
    <mergeCell ref="A73:I73"/>
    <mergeCell ref="A75:I75"/>
    <mergeCell ref="A76:I76"/>
    <mergeCell ref="K75:L75"/>
    <mergeCell ref="T81:U81"/>
    <mergeCell ref="T82:U82"/>
    <mergeCell ref="T83:U83"/>
    <mergeCell ref="Q60:Y60"/>
    <mergeCell ref="Q61:Y61"/>
    <mergeCell ref="Q62:Y62"/>
    <mergeCell ref="Q63:Y63"/>
    <mergeCell ref="Q64:Y64"/>
    <mergeCell ref="Q65:Y65"/>
    <mergeCell ref="Q66:Y66"/>
    <mergeCell ref="AJ16:AK16"/>
    <mergeCell ref="AG18:AI18"/>
    <mergeCell ref="P21:AC21"/>
    <mergeCell ref="AG3:AU3"/>
    <mergeCell ref="AG4:AU4"/>
    <mergeCell ref="AO5:AU5"/>
    <mergeCell ref="AJ6:AU6"/>
    <mergeCell ref="AJ7:AU7"/>
    <mergeCell ref="AJ8:AU8"/>
    <mergeCell ref="AJ11:AK11"/>
    <mergeCell ref="AG5:AI5"/>
    <mergeCell ref="AJ5:AM5"/>
    <mergeCell ref="AG7:AI7"/>
    <mergeCell ref="AG8:AI8"/>
    <mergeCell ref="P3:AD3"/>
    <mergeCell ref="P4:AD4"/>
    <mergeCell ref="P5:R5"/>
    <mergeCell ref="S5:V5"/>
    <mergeCell ref="X5:AD5"/>
    <mergeCell ref="AG6:AI6"/>
    <mergeCell ref="AJ18:AK18"/>
    <mergeCell ref="AJ19:AK19"/>
    <mergeCell ref="P6:R6"/>
    <mergeCell ref="S6:AD6"/>
    <mergeCell ref="P7:R7"/>
    <mergeCell ref="S7:AD7"/>
    <mergeCell ref="AG19:AI19"/>
    <mergeCell ref="P8:R8"/>
    <mergeCell ref="S8:AD8"/>
    <mergeCell ref="P10:AD10"/>
    <mergeCell ref="P11:R11"/>
    <mergeCell ref="S11:T11"/>
    <mergeCell ref="Q12:R12"/>
    <mergeCell ref="S12:T12"/>
    <mergeCell ref="Q13:R13"/>
    <mergeCell ref="S13:T13"/>
    <mergeCell ref="Q14:R14"/>
    <mergeCell ref="S14:T14"/>
    <mergeCell ref="Q15:R15"/>
    <mergeCell ref="S15:T15"/>
    <mergeCell ref="Q16:R16"/>
    <mergeCell ref="S16:T16"/>
    <mergeCell ref="Q17:R17"/>
    <mergeCell ref="S17:T17"/>
    <mergeCell ref="P18:R18"/>
    <mergeCell ref="S18:T18"/>
    <mergeCell ref="AK81:AL81"/>
    <mergeCell ref="AK82:AL82"/>
    <mergeCell ref="AG75:AP75"/>
    <mergeCell ref="AK83:AL83"/>
    <mergeCell ref="AK84:AL84"/>
    <mergeCell ref="AK85:AL85"/>
    <mergeCell ref="AG81:AI81"/>
    <mergeCell ref="AG82:AI82"/>
    <mergeCell ref="AG83:AI83"/>
    <mergeCell ref="AP81:AQ81"/>
    <mergeCell ref="AP83:AQ83"/>
    <mergeCell ref="AO85:AP85"/>
    <mergeCell ref="AQ85:AS85"/>
    <mergeCell ref="AP82:AS82"/>
    <mergeCell ref="AR76:AS76"/>
    <mergeCell ref="AG78:AP78"/>
    <mergeCell ref="AG84:AI84"/>
    <mergeCell ref="AG85:AI85"/>
    <mergeCell ref="AG86:AI86"/>
    <mergeCell ref="AG87:AI87"/>
    <mergeCell ref="AQ73:AT73"/>
    <mergeCell ref="AG76:AP76"/>
    <mergeCell ref="AJ47:AP47"/>
    <mergeCell ref="AJ48:AP48"/>
    <mergeCell ref="AR75:AS75"/>
    <mergeCell ref="AJ28:AK28"/>
    <mergeCell ref="AH40:AP40"/>
    <mergeCell ref="AH41:AP41"/>
    <mergeCell ref="AH42:AP42"/>
    <mergeCell ref="AH35:AP35"/>
    <mergeCell ref="AH36:AP36"/>
    <mergeCell ref="AJ51:AP51"/>
    <mergeCell ref="AG29:AU29"/>
    <mergeCell ref="AJ46:AP46"/>
    <mergeCell ref="AG72:AP72"/>
    <mergeCell ref="AG73:AP73"/>
    <mergeCell ref="AG59:AP59"/>
    <mergeCell ref="AH67:AP67"/>
    <mergeCell ref="AH68:AP68"/>
    <mergeCell ref="AH69:AP69"/>
    <mergeCell ref="AH60:AP60"/>
    <mergeCell ref="AH61:AP61"/>
    <mergeCell ref="A10:M10"/>
    <mergeCell ref="AG10:AU10"/>
    <mergeCell ref="C14:D14"/>
    <mergeCell ref="C16:D16"/>
    <mergeCell ref="A22:B22"/>
    <mergeCell ref="A23:B23"/>
    <mergeCell ref="A24:B24"/>
    <mergeCell ref="A25:B25"/>
    <mergeCell ref="A26:B26"/>
    <mergeCell ref="AG11:AI11"/>
    <mergeCell ref="AJ17:AK17"/>
    <mergeCell ref="AJ26:AK26"/>
    <mergeCell ref="AH12:AI12"/>
    <mergeCell ref="AH13:AI13"/>
    <mergeCell ref="AH14:AI14"/>
    <mergeCell ref="AH15:AI15"/>
    <mergeCell ref="AH16:AI16"/>
    <mergeCell ref="AH17:AI17"/>
    <mergeCell ref="AG23:AI23"/>
    <mergeCell ref="AJ23:AK23"/>
    <mergeCell ref="AJ12:AK12"/>
    <mergeCell ref="AJ13:AK13"/>
    <mergeCell ref="AJ14:AK14"/>
    <mergeCell ref="AJ15:AK15"/>
    <mergeCell ref="A6:B6"/>
    <mergeCell ref="A7:B7"/>
    <mergeCell ref="A8:B8"/>
    <mergeCell ref="A21:M21"/>
    <mergeCell ref="A37:I37"/>
    <mergeCell ref="A3:M3"/>
    <mergeCell ref="A4:M4"/>
    <mergeCell ref="A5:B5"/>
    <mergeCell ref="C5:F5"/>
    <mergeCell ref="H5:M5"/>
    <mergeCell ref="C6:M6"/>
    <mergeCell ref="C7:M7"/>
    <mergeCell ref="C8:M8"/>
    <mergeCell ref="A29:M29"/>
    <mergeCell ref="A33:I33"/>
    <mergeCell ref="A32:M32"/>
    <mergeCell ref="C17:D17"/>
    <mergeCell ref="C18:D18"/>
    <mergeCell ref="C19:D19"/>
    <mergeCell ref="C11:D11"/>
    <mergeCell ref="C22:D22"/>
    <mergeCell ref="C12:D12"/>
    <mergeCell ref="C13:D13"/>
    <mergeCell ref="C15:D15"/>
    <mergeCell ref="A57:I57"/>
    <mergeCell ref="A59:I59"/>
    <mergeCell ref="B60:I60"/>
    <mergeCell ref="A19:B19"/>
    <mergeCell ref="A18:B18"/>
    <mergeCell ref="C55:I55"/>
    <mergeCell ref="C56:I56"/>
    <mergeCell ref="AH55:AI55"/>
    <mergeCell ref="AH56:AI56"/>
    <mergeCell ref="C46:I46"/>
    <mergeCell ref="C47:I47"/>
    <mergeCell ref="A39:I39"/>
    <mergeCell ref="A43:I43"/>
    <mergeCell ref="B42:I42"/>
    <mergeCell ref="A45:I45"/>
    <mergeCell ref="C49:I49"/>
    <mergeCell ref="C50:I50"/>
    <mergeCell ref="C51:I51"/>
    <mergeCell ref="C52:I52"/>
    <mergeCell ref="AG30:AL30"/>
    <mergeCell ref="A30:E30"/>
    <mergeCell ref="AJ54:AP54"/>
    <mergeCell ref="Q35:Y35"/>
    <mergeCell ref="Q36:Y36"/>
    <mergeCell ref="AJ55:AP55"/>
    <mergeCell ref="AJ56:AP56"/>
    <mergeCell ref="C53:I53"/>
    <mergeCell ref="C54:I54"/>
    <mergeCell ref="A28:B28"/>
    <mergeCell ref="A27:B27"/>
    <mergeCell ref="C23:D23"/>
    <mergeCell ref="C24:D24"/>
    <mergeCell ref="C25:D25"/>
    <mergeCell ref="C26:D26"/>
    <mergeCell ref="C27:D27"/>
    <mergeCell ref="C28:D28"/>
    <mergeCell ref="C48:I48"/>
    <mergeCell ref="B34:I34"/>
    <mergeCell ref="B35:I35"/>
    <mergeCell ref="B36:I36"/>
    <mergeCell ref="B40:I40"/>
    <mergeCell ref="B41:I41"/>
    <mergeCell ref="AJ27:AK27"/>
    <mergeCell ref="P28:R28"/>
    <mergeCell ref="S28:T28"/>
    <mergeCell ref="P29:AD29"/>
    <mergeCell ref="P30:U30"/>
    <mergeCell ref="P32:AC32"/>
  </mergeCells>
  <dataValidations count="1">
    <dataValidation allowBlank="1" showErrorMessage="1" sqref="AJ18:AK18 S18:T18" xr:uid="{98ABF477-AA99-4B85-9FE6-57980E790215}"/>
  </dataValidations>
  <printOptions horizontalCentered="1"/>
  <pageMargins left="0.25" right="0.25" top="0.75" bottom="0.75" header="0.3" footer="0.3"/>
  <pageSetup scale="37" fitToHeight="0" orientation="landscape" r:id="rId1"/>
  <rowBreaks count="5" manualBreakCount="5">
    <brk id="103" max="12" man="1"/>
    <brk id="150" max="16383" man="1"/>
    <brk id="184" max="12" man="1"/>
    <brk id="230" max="16383" man="1"/>
    <brk id="313" max="16383" man="1"/>
  </rowBreaks>
  <colBreaks count="2" manualBreakCount="2">
    <brk id="14" max="1048575" man="1"/>
    <brk id="31" min="2" max="87"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ED231"/>
  <sheetViews>
    <sheetView zoomScale="60" zoomScaleNormal="60" workbookViewId="0">
      <selection activeCell="A4" sqref="A4:M4"/>
    </sheetView>
  </sheetViews>
  <sheetFormatPr defaultColWidth="8.54296875" defaultRowHeight="15.5" x14ac:dyDescent="0.35"/>
  <cols>
    <col min="1" max="1" width="3.81640625" style="9" customWidth="1"/>
    <col min="2" max="2" width="46.453125" style="9" bestFit="1" customWidth="1"/>
    <col min="3" max="3" width="14.54296875" style="9" customWidth="1"/>
    <col min="4" max="4" width="22.81640625" style="9" bestFit="1" customWidth="1"/>
    <col min="5" max="5" width="20.453125" style="9" bestFit="1" customWidth="1"/>
    <col min="6" max="7" width="22.1796875" style="16" bestFit="1" customWidth="1"/>
    <col min="8" max="8" width="22.81640625" style="9" bestFit="1" customWidth="1"/>
    <col min="9" max="9" width="22.1796875" style="9" bestFit="1" customWidth="1"/>
    <col min="10" max="10" width="24.81640625" style="9" bestFit="1" customWidth="1"/>
    <col min="11" max="11" width="22.81640625" style="9" bestFit="1" customWidth="1"/>
    <col min="12" max="12" width="22.1796875" style="9" customWidth="1"/>
    <col min="13" max="13" width="22.81640625" style="9" bestFit="1" customWidth="1"/>
    <col min="14" max="14" width="5.81640625" style="10" customWidth="1"/>
    <col min="15" max="15" width="5.81640625" style="9" hidden="1" customWidth="1"/>
    <col min="16" max="16" width="5.54296875" style="9" hidden="1" customWidth="1"/>
    <col min="17" max="17" width="37.1796875" style="9" hidden="1" customWidth="1"/>
    <col min="18" max="18" width="10.1796875" style="9" hidden="1" customWidth="1"/>
    <col min="19" max="19" width="22.90625" style="9" hidden="1" customWidth="1"/>
    <col min="20" max="20" width="20.453125" style="9" hidden="1" customWidth="1"/>
    <col min="21" max="21" width="23.1796875" style="9" hidden="1" customWidth="1"/>
    <col min="22" max="23" width="22.1796875" style="9" hidden="1" customWidth="1"/>
    <col min="24" max="24" width="22.81640625" style="9" hidden="1" customWidth="1"/>
    <col min="25" max="25" width="25.1796875" style="9" hidden="1" customWidth="1"/>
    <col min="26" max="26" width="24.81640625" style="9" hidden="1" customWidth="1"/>
    <col min="27" max="27" width="22.81640625" style="9" hidden="1" customWidth="1"/>
    <col min="28" max="28" width="22.1796875" style="9" hidden="1" customWidth="1"/>
    <col min="29" max="29" width="32.81640625" style="9" hidden="1" customWidth="1"/>
    <col min="30" max="30" width="23.81640625" style="9" hidden="1" customWidth="1"/>
    <col min="31" max="31" width="8.54296875" style="9" hidden="1" customWidth="1"/>
    <col min="32" max="32" width="8.54296875" style="9" customWidth="1"/>
    <col min="33" max="33" width="5.54296875" style="9" customWidth="1"/>
    <col min="34" max="34" width="46.1796875" style="9" customWidth="1"/>
    <col min="35" max="35" width="22.81640625" style="9" customWidth="1"/>
    <col min="36" max="36" width="11.81640625" style="9" customWidth="1"/>
    <col min="37" max="37" width="20.453125" style="9" customWidth="1"/>
    <col min="38" max="38" width="23.1796875" style="9" customWidth="1"/>
    <col min="39" max="40" width="22.1796875" style="9" customWidth="1"/>
    <col min="41" max="41" width="22.81640625" style="9" customWidth="1"/>
    <col min="42" max="42" width="25.1796875" style="9" customWidth="1"/>
    <col min="43" max="43" width="24.81640625" style="9" customWidth="1"/>
    <col min="44" max="44" width="22.81640625" style="9" customWidth="1"/>
    <col min="45" max="45" width="22.1796875" style="9" customWidth="1"/>
    <col min="46" max="46" width="32.81640625" style="9" customWidth="1"/>
    <col min="47" max="47" width="23.81640625" style="9" customWidth="1"/>
    <col min="48" max="48" width="9.453125" style="9" customWidth="1"/>
    <col min="49" max="16384" width="8.54296875" style="9"/>
  </cols>
  <sheetData>
    <row r="1" spans="1:47" x14ac:dyDescent="0.35">
      <c r="F1" s="9"/>
      <c r="G1" s="9"/>
    </row>
    <row r="2" spans="1:47" ht="16" thickBot="1" x14ac:dyDescent="0.4">
      <c r="F2" s="9"/>
      <c r="G2" s="9"/>
    </row>
    <row r="3" spans="1:47" s="28" customFormat="1" x14ac:dyDescent="0.35">
      <c r="A3" s="519" t="s">
        <v>97</v>
      </c>
      <c r="B3" s="520"/>
      <c r="C3" s="520"/>
      <c r="D3" s="520"/>
      <c r="E3" s="520"/>
      <c r="F3" s="520"/>
      <c r="G3" s="520"/>
      <c r="H3" s="520"/>
      <c r="I3" s="520"/>
      <c r="J3" s="520"/>
      <c r="K3" s="520"/>
      <c r="L3" s="520"/>
      <c r="M3" s="521"/>
      <c r="N3" s="176"/>
      <c r="P3" s="573" t="s">
        <v>222</v>
      </c>
      <c r="Q3" s="574"/>
      <c r="R3" s="574"/>
      <c r="S3" s="574"/>
      <c r="T3" s="574"/>
      <c r="U3" s="574"/>
      <c r="V3" s="574"/>
      <c r="W3" s="574"/>
      <c r="X3" s="574"/>
      <c r="Y3" s="574"/>
      <c r="Z3" s="574"/>
      <c r="AA3" s="574"/>
      <c r="AB3" s="574"/>
      <c r="AC3" s="574"/>
      <c r="AD3" s="575"/>
      <c r="AG3" s="614" t="s">
        <v>127</v>
      </c>
      <c r="AH3" s="615"/>
      <c r="AI3" s="615"/>
      <c r="AJ3" s="615"/>
      <c r="AK3" s="615"/>
      <c r="AL3" s="615"/>
      <c r="AM3" s="615"/>
      <c r="AN3" s="615"/>
      <c r="AO3" s="615"/>
      <c r="AP3" s="615"/>
      <c r="AQ3" s="615"/>
      <c r="AR3" s="615"/>
      <c r="AS3" s="615"/>
      <c r="AT3" s="615"/>
      <c r="AU3" s="616"/>
    </row>
    <row r="4" spans="1:47" s="28" customFormat="1" x14ac:dyDescent="0.35">
      <c r="A4" s="522" t="s">
        <v>5</v>
      </c>
      <c r="B4" s="496"/>
      <c r="C4" s="496"/>
      <c r="D4" s="496"/>
      <c r="E4" s="496"/>
      <c r="F4" s="496"/>
      <c r="G4" s="496"/>
      <c r="H4" s="496"/>
      <c r="I4" s="496"/>
      <c r="J4" s="496"/>
      <c r="K4" s="496"/>
      <c r="L4" s="496"/>
      <c r="M4" s="523"/>
      <c r="N4" s="176"/>
      <c r="P4" s="522" t="s">
        <v>128</v>
      </c>
      <c r="Q4" s="496"/>
      <c r="R4" s="496"/>
      <c r="S4" s="496"/>
      <c r="T4" s="496"/>
      <c r="U4" s="496"/>
      <c r="V4" s="496"/>
      <c r="W4" s="496"/>
      <c r="X4" s="496"/>
      <c r="Y4" s="496"/>
      <c r="Z4" s="496"/>
      <c r="AA4" s="496"/>
      <c r="AB4" s="496"/>
      <c r="AC4" s="496"/>
      <c r="AD4" s="523"/>
      <c r="AG4" s="522" t="s">
        <v>128</v>
      </c>
      <c r="AH4" s="496"/>
      <c r="AI4" s="496"/>
      <c r="AJ4" s="496"/>
      <c r="AK4" s="496"/>
      <c r="AL4" s="496"/>
      <c r="AM4" s="496"/>
      <c r="AN4" s="496"/>
      <c r="AO4" s="496"/>
      <c r="AP4" s="496"/>
      <c r="AQ4" s="496"/>
      <c r="AR4" s="496"/>
      <c r="AS4" s="496"/>
      <c r="AT4" s="496"/>
      <c r="AU4" s="523"/>
    </row>
    <row r="5" spans="1:47" s="165" customFormat="1" x14ac:dyDescent="0.35">
      <c r="A5" s="495" t="s">
        <v>123</v>
      </c>
      <c r="B5" s="491"/>
      <c r="C5" s="525"/>
      <c r="D5" s="525"/>
      <c r="E5" s="525"/>
      <c r="F5" s="525"/>
      <c r="G5" s="173" t="s">
        <v>124</v>
      </c>
      <c r="H5" s="525"/>
      <c r="I5" s="525"/>
      <c r="J5" s="525"/>
      <c r="K5" s="525"/>
      <c r="L5" s="525"/>
      <c r="M5" s="526"/>
      <c r="N5" s="172"/>
      <c r="P5" s="495" t="s">
        <v>123</v>
      </c>
      <c r="Q5" s="491"/>
      <c r="R5" s="525"/>
      <c r="S5" s="525"/>
      <c r="T5" s="525"/>
      <c r="U5" s="525"/>
      <c r="V5" s="525"/>
      <c r="W5" s="173" t="s">
        <v>124</v>
      </c>
      <c r="X5" s="525"/>
      <c r="Y5" s="525"/>
      <c r="Z5" s="525"/>
      <c r="AA5" s="525"/>
      <c r="AB5" s="525"/>
      <c r="AC5" s="525"/>
      <c r="AD5" s="526"/>
      <c r="AG5" s="495" t="s">
        <v>123</v>
      </c>
      <c r="AH5" s="491"/>
      <c r="AI5" s="525"/>
      <c r="AJ5" s="525"/>
      <c r="AK5" s="525"/>
      <c r="AL5" s="525"/>
      <c r="AM5" s="525"/>
      <c r="AN5" s="173" t="s">
        <v>124</v>
      </c>
      <c r="AO5" s="525"/>
      <c r="AP5" s="525"/>
      <c r="AQ5" s="525"/>
      <c r="AR5" s="525"/>
      <c r="AS5" s="525"/>
      <c r="AT5" s="525"/>
      <c r="AU5" s="526"/>
    </row>
    <row r="6" spans="1:47" x14ac:dyDescent="0.35">
      <c r="A6" s="522" t="s">
        <v>0</v>
      </c>
      <c r="B6" s="496"/>
      <c r="C6" s="512"/>
      <c r="D6" s="512"/>
      <c r="E6" s="512"/>
      <c r="F6" s="512"/>
      <c r="G6" s="512"/>
      <c r="H6" s="512"/>
      <c r="I6" s="512"/>
      <c r="J6" s="512"/>
      <c r="K6" s="512"/>
      <c r="L6" s="512"/>
      <c r="M6" s="527"/>
      <c r="P6" s="522" t="s">
        <v>0</v>
      </c>
      <c r="Q6" s="496"/>
      <c r="R6" s="617"/>
      <c r="S6" s="617"/>
      <c r="T6" s="617"/>
      <c r="U6" s="617"/>
      <c r="V6" s="617"/>
      <c r="W6" s="617"/>
      <c r="X6" s="617"/>
      <c r="Y6" s="617"/>
      <c r="Z6" s="617"/>
      <c r="AA6" s="617"/>
      <c r="AB6" s="617"/>
      <c r="AC6" s="617"/>
      <c r="AD6" s="618"/>
      <c r="AG6" s="522" t="s">
        <v>0</v>
      </c>
      <c r="AH6" s="496"/>
      <c r="AI6" s="617"/>
      <c r="AJ6" s="617"/>
      <c r="AK6" s="617"/>
      <c r="AL6" s="617"/>
      <c r="AM6" s="617"/>
      <c r="AN6" s="617"/>
      <c r="AO6" s="617"/>
      <c r="AP6" s="617"/>
      <c r="AQ6" s="617"/>
      <c r="AR6" s="617"/>
      <c r="AS6" s="617"/>
      <c r="AT6" s="617"/>
      <c r="AU6" s="618"/>
    </row>
    <row r="7" spans="1:47" x14ac:dyDescent="0.35">
      <c r="A7" s="522" t="s">
        <v>96</v>
      </c>
      <c r="B7" s="496"/>
      <c r="C7" s="512"/>
      <c r="D7" s="512"/>
      <c r="E7" s="512"/>
      <c r="F7" s="512"/>
      <c r="G7" s="512"/>
      <c r="H7" s="512"/>
      <c r="I7" s="512"/>
      <c r="J7" s="512"/>
      <c r="K7" s="512"/>
      <c r="L7" s="512"/>
      <c r="M7" s="527"/>
      <c r="P7" s="522" t="s">
        <v>96</v>
      </c>
      <c r="Q7" s="496"/>
      <c r="R7" s="617"/>
      <c r="S7" s="617"/>
      <c r="T7" s="617"/>
      <c r="U7" s="617"/>
      <c r="V7" s="617"/>
      <c r="W7" s="617"/>
      <c r="X7" s="617"/>
      <c r="Y7" s="617"/>
      <c r="Z7" s="617"/>
      <c r="AA7" s="617"/>
      <c r="AB7" s="617"/>
      <c r="AC7" s="617"/>
      <c r="AD7" s="618"/>
      <c r="AG7" s="522" t="s">
        <v>96</v>
      </c>
      <c r="AH7" s="496"/>
      <c r="AI7" s="617"/>
      <c r="AJ7" s="617"/>
      <c r="AK7" s="617"/>
      <c r="AL7" s="617"/>
      <c r="AM7" s="617"/>
      <c r="AN7" s="617"/>
      <c r="AO7" s="617"/>
      <c r="AP7" s="617"/>
      <c r="AQ7" s="617"/>
      <c r="AR7" s="617"/>
      <c r="AS7" s="617"/>
      <c r="AT7" s="617"/>
      <c r="AU7" s="618"/>
    </row>
    <row r="8" spans="1:47" ht="16" thickBot="1" x14ac:dyDescent="0.4">
      <c r="A8" s="540" t="s">
        <v>2</v>
      </c>
      <c r="B8" s="541"/>
      <c r="C8" s="528"/>
      <c r="D8" s="528"/>
      <c r="E8" s="528"/>
      <c r="F8" s="528"/>
      <c r="G8" s="528"/>
      <c r="H8" s="528"/>
      <c r="I8" s="528"/>
      <c r="J8" s="528"/>
      <c r="K8" s="528"/>
      <c r="L8" s="528"/>
      <c r="M8" s="529"/>
      <c r="P8" s="540" t="s">
        <v>2</v>
      </c>
      <c r="Q8" s="541"/>
      <c r="R8" s="494"/>
      <c r="S8" s="494"/>
      <c r="T8" s="494"/>
      <c r="U8" s="494"/>
      <c r="V8" s="494"/>
      <c r="W8" s="494"/>
      <c r="X8" s="494"/>
      <c r="Y8" s="494"/>
      <c r="Z8" s="494"/>
      <c r="AA8" s="494"/>
      <c r="AB8" s="494"/>
      <c r="AC8" s="494"/>
      <c r="AD8" s="619"/>
      <c r="AG8" s="540" t="s">
        <v>2</v>
      </c>
      <c r="AH8" s="541"/>
      <c r="AI8" s="494"/>
      <c r="AJ8" s="494"/>
      <c r="AK8" s="494"/>
      <c r="AL8" s="494"/>
      <c r="AM8" s="494"/>
      <c r="AN8" s="494"/>
      <c r="AO8" s="494"/>
      <c r="AP8" s="494"/>
      <c r="AQ8" s="494"/>
      <c r="AR8" s="494"/>
      <c r="AS8" s="494"/>
      <c r="AT8" s="494"/>
      <c r="AU8" s="619"/>
    </row>
    <row r="9" spans="1:47" ht="16" thickBot="1" x14ac:dyDescent="0.4">
      <c r="F9" s="9"/>
      <c r="G9" s="9"/>
    </row>
    <row r="10" spans="1:47" s="28" customFormat="1" x14ac:dyDescent="0.35">
      <c r="A10" s="502" t="s">
        <v>84</v>
      </c>
      <c r="B10" s="503"/>
      <c r="C10" s="503"/>
      <c r="D10" s="503"/>
      <c r="E10" s="503"/>
      <c r="F10" s="503"/>
      <c r="G10" s="503"/>
      <c r="H10" s="503"/>
      <c r="I10" s="503"/>
      <c r="J10" s="503"/>
      <c r="K10" s="503"/>
      <c r="L10" s="503"/>
      <c r="M10" s="518"/>
      <c r="N10" s="176"/>
      <c r="P10" s="502" t="s">
        <v>84</v>
      </c>
      <c r="Q10" s="503"/>
      <c r="R10" s="503"/>
      <c r="S10" s="503"/>
      <c r="T10" s="503"/>
      <c r="U10" s="503"/>
      <c r="V10" s="503"/>
      <c r="W10" s="503"/>
      <c r="X10" s="503"/>
      <c r="Y10" s="503"/>
      <c r="Z10" s="503"/>
      <c r="AA10" s="503"/>
      <c r="AB10" s="503"/>
      <c r="AC10" s="503"/>
      <c r="AD10" s="518"/>
      <c r="AE10" s="176"/>
      <c r="AG10" s="502" t="s">
        <v>84</v>
      </c>
      <c r="AH10" s="503"/>
      <c r="AI10" s="503"/>
      <c r="AJ10" s="503"/>
      <c r="AK10" s="503"/>
      <c r="AL10" s="503"/>
      <c r="AM10" s="503"/>
      <c r="AN10" s="503"/>
      <c r="AO10" s="503"/>
      <c r="AP10" s="503"/>
      <c r="AQ10" s="503"/>
      <c r="AR10" s="503"/>
      <c r="AS10" s="503"/>
      <c r="AT10" s="503"/>
      <c r="AU10" s="518"/>
    </row>
    <row r="11" spans="1:47" s="28" customFormat="1" x14ac:dyDescent="0.35">
      <c r="A11" s="178"/>
      <c r="B11" s="174" t="s">
        <v>85</v>
      </c>
      <c r="C11" s="496" t="s">
        <v>13</v>
      </c>
      <c r="D11" s="496"/>
      <c r="E11" s="175" t="s">
        <v>14</v>
      </c>
      <c r="F11" s="174" t="s">
        <v>171</v>
      </c>
      <c r="G11" s="174" t="s">
        <v>68</v>
      </c>
      <c r="H11" s="185" t="s">
        <v>151</v>
      </c>
      <c r="I11" s="174" t="s">
        <v>80</v>
      </c>
      <c r="J11" s="174" t="s">
        <v>81</v>
      </c>
      <c r="K11" s="185" t="s">
        <v>82</v>
      </c>
      <c r="L11" s="174" t="s">
        <v>150</v>
      </c>
      <c r="M11" s="84" t="s">
        <v>18</v>
      </c>
      <c r="N11" s="176"/>
      <c r="P11" s="178"/>
      <c r="Q11" s="174" t="s">
        <v>85</v>
      </c>
      <c r="R11" s="496" t="s">
        <v>13</v>
      </c>
      <c r="S11" s="496"/>
      <c r="T11" s="175" t="s">
        <v>14</v>
      </c>
      <c r="U11" s="73" t="s">
        <v>110</v>
      </c>
      <c r="V11" s="175" t="s">
        <v>171</v>
      </c>
      <c r="W11" s="175" t="s">
        <v>68</v>
      </c>
      <c r="X11" s="73" t="s">
        <v>151</v>
      </c>
      <c r="Y11" s="175" t="s">
        <v>80</v>
      </c>
      <c r="Z11" s="175" t="s">
        <v>81</v>
      </c>
      <c r="AA11" s="73" t="s">
        <v>82</v>
      </c>
      <c r="AB11" s="175" t="s">
        <v>150</v>
      </c>
      <c r="AC11" s="73" t="s">
        <v>18</v>
      </c>
      <c r="AD11" s="80" t="s">
        <v>114</v>
      </c>
      <c r="AE11" s="176"/>
      <c r="AG11" s="178"/>
      <c r="AH11" s="174" t="s">
        <v>85</v>
      </c>
      <c r="AI11" s="496" t="s">
        <v>13</v>
      </c>
      <c r="AJ11" s="496"/>
      <c r="AK11" s="175" t="s">
        <v>14</v>
      </c>
      <c r="AL11" s="73" t="s">
        <v>110</v>
      </c>
      <c r="AM11" s="175" t="s">
        <v>171</v>
      </c>
      <c r="AN11" s="175" t="s">
        <v>68</v>
      </c>
      <c r="AO11" s="73" t="s">
        <v>151</v>
      </c>
      <c r="AP11" s="175" t="s">
        <v>80</v>
      </c>
      <c r="AQ11" s="175" t="s">
        <v>81</v>
      </c>
      <c r="AR11" s="73" t="s">
        <v>82</v>
      </c>
      <c r="AS11" s="175" t="s">
        <v>150</v>
      </c>
      <c r="AT11" s="73" t="s">
        <v>213</v>
      </c>
      <c r="AU11" s="80" t="s">
        <v>111</v>
      </c>
    </row>
    <row r="12" spans="1:47" x14ac:dyDescent="0.35">
      <c r="A12" s="83">
        <v>1</v>
      </c>
      <c r="B12" s="179"/>
      <c r="C12" s="491"/>
      <c r="D12" s="491"/>
      <c r="E12" s="181"/>
      <c r="F12" s="20">
        <v>0</v>
      </c>
      <c r="G12" s="20">
        <v>0</v>
      </c>
      <c r="H12" s="21">
        <f>SUM(F12:G12)</f>
        <v>0</v>
      </c>
      <c r="I12" s="20">
        <v>0</v>
      </c>
      <c r="J12" s="20">
        <v>0</v>
      </c>
      <c r="K12" s="21">
        <f>SUM(I12:J12)</f>
        <v>0</v>
      </c>
      <c r="L12" s="20">
        <v>0</v>
      </c>
      <c r="M12" s="22">
        <f>SUM(H12, K12, L12)</f>
        <v>0</v>
      </c>
      <c r="N12" s="12"/>
      <c r="P12" s="83">
        <v>1</v>
      </c>
      <c r="Q12" s="179"/>
      <c r="R12" s="491"/>
      <c r="S12" s="491"/>
      <c r="T12" s="173"/>
      <c r="U12" s="162">
        <f>'Year 1'!AU12</f>
        <v>0</v>
      </c>
      <c r="V12" s="20">
        <v>0</v>
      </c>
      <c r="W12" s="20">
        <v>0</v>
      </c>
      <c r="X12" s="103">
        <f>SUM(V12:W12)</f>
        <v>0</v>
      </c>
      <c r="Y12" s="20">
        <v>0</v>
      </c>
      <c r="Z12" s="20">
        <v>0</v>
      </c>
      <c r="AA12" s="103">
        <f>SUM(Y12:Z12)</f>
        <v>0</v>
      </c>
      <c r="AB12" s="20">
        <v>0</v>
      </c>
      <c r="AC12" s="103">
        <f>SUM(X12, AA12, AB12)</f>
        <v>0</v>
      </c>
      <c r="AD12" s="104">
        <f>M12-AC12</f>
        <v>0</v>
      </c>
      <c r="AE12" s="12"/>
      <c r="AG12" s="83">
        <v>1</v>
      </c>
      <c r="AH12" s="446"/>
      <c r="AI12" s="491"/>
      <c r="AJ12" s="491"/>
      <c r="AK12" s="445"/>
      <c r="AL12" s="127">
        <f>'Year 1'!AU12</f>
        <v>0</v>
      </c>
      <c r="AM12" s="20">
        <v>0</v>
      </c>
      <c r="AN12" s="20">
        <v>0</v>
      </c>
      <c r="AO12" s="87">
        <f>SUM(AM12:AN12)</f>
        <v>0</v>
      </c>
      <c r="AP12" s="20">
        <v>0</v>
      </c>
      <c r="AQ12" s="20">
        <v>0</v>
      </c>
      <c r="AR12" s="87">
        <f>SUM(AP12:AQ12)</f>
        <v>0</v>
      </c>
      <c r="AS12" s="20">
        <v>0</v>
      </c>
      <c r="AT12" s="87">
        <f>SUM(AO12, AR12, AS12)</f>
        <v>0</v>
      </c>
      <c r="AU12" s="88">
        <f t="shared" ref="AU12:AU18" si="0">IF($S$81&lt;&gt;0, AC12+AL12-AT12, M12+AL12-AT12)</f>
        <v>0</v>
      </c>
    </row>
    <row r="13" spans="1:47" x14ac:dyDescent="0.35">
      <c r="A13" s="83">
        <v>2</v>
      </c>
      <c r="B13" s="179"/>
      <c r="C13" s="491"/>
      <c r="D13" s="491"/>
      <c r="E13" s="181"/>
      <c r="F13" s="20">
        <v>0</v>
      </c>
      <c r="G13" s="20">
        <v>0</v>
      </c>
      <c r="H13" s="21">
        <f t="shared" ref="H13:H18" si="1">SUM(F13:G13)</f>
        <v>0</v>
      </c>
      <c r="I13" s="20">
        <v>0</v>
      </c>
      <c r="J13" s="20">
        <v>0</v>
      </c>
      <c r="K13" s="21">
        <f t="shared" ref="K13:K18" si="2">SUM(I13:J13)</f>
        <v>0</v>
      </c>
      <c r="L13" s="20">
        <v>0</v>
      </c>
      <c r="M13" s="22">
        <f t="shared" ref="M13:M18" si="3">SUM(H13, K13, L13)</f>
        <v>0</v>
      </c>
      <c r="N13" s="12"/>
      <c r="P13" s="83">
        <v>2</v>
      </c>
      <c r="Q13" s="179"/>
      <c r="R13" s="491"/>
      <c r="S13" s="491"/>
      <c r="T13" s="173"/>
      <c r="U13" s="162">
        <f>'Year 1'!AU13</f>
        <v>0</v>
      </c>
      <c r="V13" s="20">
        <v>0</v>
      </c>
      <c r="W13" s="20">
        <v>0</v>
      </c>
      <c r="X13" s="103">
        <f t="shared" ref="X13:X18" si="4">SUM(V13:W13)</f>
        <v>0</v>
      </c>
      <c r="Y13" s="20">
        <v>0</v>
      </c>
      <c r="Z13" s="20">
        <v>0</v>
      </c>
      <c r="AA13" s="103">
        <f t="shared" ref="AA13:AA18" si="5">SUM(Y13:Z13)</f>
        <v>0</v>
      </c>
      <c r="AB13" s="20">
        <v>0</v>
      </c>
      <c r="AC13" s="103">
        <f t="shared" ref="AC13:AC18" si="6">SUM(X13, AA13, AB13)</f>
        <v>0</v>
      </c>
      <c r="AD13" s="104">
        <f t="shared" ref="AD13:AD18" si="7">M13-AC13</f>
        <v>0</v>
      </c>
      <c r="AE13" s="12"/>
      <c r="AG13" s="83">
        <v>2</v>
      </c>
      <c r="AH13" s="446"/>
      <c r="AI13" s="491"/>
      <c r="AJ13" s="491"/>
      <c r="AK13" s="445"/>
      <c r="AL13" s="127">
        <f>'Year 1'!AU13</f>
        <v>0</v>
      </c>
      <c r="AM13" s="20">
        <v>0</v>
      </c>
      <c r="AN13" s="20">
        <v>0</v>
      </c>
      <c r="AO13" s="87">
        <f t="shared" ref="AO13:AO18" si="8">SUM(AM13:AN13)</f>
        <v>0</v>
      </c>
      <c r="AP13" s="20">
        <v>0</v>
      </c>
      <c r="AQ13" s="20">
        <v>0</v>
      </c>
      <c r="AR13" s="87">
        <f t="shared" ref="AR13:AR18" si="9">SUM(AP13:AQ13)</f>
        <v>0</v>
      </c>
      <c r="AS13" s="20">
        <v>0</v>
      </c>
      <c r="AT13" s="87">
        <f t="shared" ref="AT13:AT18" si="10">SUM(AO13, AR13, AS13)</f>
        <v>0</v>
      </c>
      <c r="AU13" s="88">
        <f t="shared" si="0"/>
        <v>0</v>
      </c>
    </row>
    <row r="14" spans="1:47" x14ac:dyDescent="0.35">
      <c r="A14" s="83">
        <v>3</v>
      </c>
      <c r="B14" s="179"/>
      <c r="C14" s="491"/>
      <c r="D14" s="491"/>
      <c r="E14" s="181"/>
      <c r="F14" s="20">
        <v>0</v>
      </c>
      <c r="G14" s="20">
        <v>0</v>
      </c>
      <c r="H14" s="21">
        <f t="shared" si="1"/>
        <v>0</v>
      </c>
      <c r="I14" s="20">
        <v>0</v>
      </c>
      <c r="J14" s="20">
        <v>0</v>
      </c>
      <c r="K14" s="21">
        <f t="shared" si="2"/>
        <v>0</v>
      </c>
      <c r="L14" s="20">
        <v>0</v>
      </c>
      <c r="M14" s="22">
        <f t="shared" si="3"/>
        <v>0</v>
      </c>
      <c r="N14" s="12"/>
      <c r="P14" s="83">
        <v>3</v>
      </c>
      <c r="Q14" s="179"/>
      <c r="R14" s="491"/>
      <c r="S14" s="491"/>
      <c r="T14" s="173"/>
      <c r="U14" s="162">
        <f>'Year 1'!AU14</f>
        <v>0</v>
      </c>
      <c r="V14" s="20">
        <v>0</v>
      </c>
      <c r="W14" s="20">
        <v>0</v>
      </c>
      <c r="X14" s="103">
        <f t="shared" si="4"/>
        <v>0</v>
      </c>
      <c r="Y14" s="20">
        <v>0</v>
      </c>
      <c r="Z14" s="20">
        <v>0</v>
      </c>
      <c r="AA14" s="103">
        <f t="shared" si="5"/>
        <v>0</v>
      </c>
      <c r="AB14" s="20">
        <v>0</v>
      </c>
      <c r="AC14" s="103">
        <f t="shared" si="6"/>
        <v>0</v>
      </c>
      <c r="AD14" s="104">
        <f t="shared" si="7"/>
        <v>0</v>
      </c>
      <c r="AE14" s="12"/>
      <c r="AG14" s="83">
        <v>3</v>
      </c>
      <c r="AH14" s="446"/>
      <c r="AI14" s="491"/>
      <c r="AJ14" s="491"/>
      <c r="AK14" s="445"/>
      <c r="AL14" s="127">
        <f>'Year 1'!AU14</f>
        <v>0</v>
      </c>
      <c r="AM14" s="20">
        <v>0</v>
      </c>
      <c r="AN14" s="20">
        <v>0</v>
      </c>
      <c r="AO14" s="87">
        <f t="shared" si="8"/>
        <v>0</v>
      </c>
      <c r="AP14" s="20">
        <v>0</v>
      </c>
      <c r="AQ14" s="20">
        <v>0</v>
      </c>
      <c r="AR14" s="87">
        <f t="shared" si="9"/>
        <v>0</v>
      </c>
      <c r="AS14" s="20">
        <v>0</v>
      </c>
      <c r="AT14" s="87">
        <f t="shared" si="10"/>
        <v>0</v>
      </c>
      <c r="AU14" s="88">
        <f t="shared" si="0"/>
        <v>0</v>
      </c>
    </row>
    <row r="15" spans="1:47" x14ac:dyDescent="0.35">
      <c r="A15" s="83">
        <v>4</v>
      </c>
      <c r="B15" s="179"/>
      <c r="C15" s="491"/>
      <c r="D15" s="491"/>
      <c r="E15" s="181"/>
      <c r="F15" s="20">
        <v>0</v>
      </c>
      <c r="G15" s="20">
        <v>0</v>
      </c>
      <c r="H15" s="21">
        <f>SUM(F15:G15)</f>
        <v>0</v>
      </c>
      <c r="I15" s="20">
        <v>0</v>
      </c>
      <c r="J15" s="20">
        <v>0</v>
      </c>
      <c r="K15" s="21">
        <f>SUM(I15:J15)</f>
        <v>0</v>
      </c>
      <c r="L15" s="20">
        <v>0</v>
      </c>
      <c r="M15" s="22">
        <f>SUM(H15, K15, L15)</f>
        <v>0</v>
      </c>
      <c r="N15" s="12"/>
      <c r="P15" s="83">
        <v>4</v>
      </c>
      <c r="Q15" s="179"/>
      <c r="R15" s="491"/>
      <c r="S15" s="491"/>
      <c r="T15" s="173"/>
      <c r="U15" s="162">
        <f>'Year 1'!AU15</f>
        <v>0</v>
      </c>
      <c r="V15" s="20">
        <v>0</v>
      </c>
      <c r="W15" s="20">
        <v>0</v>
      </c>
      <c r="X15" s="103">
        <f t="shared" si="4"/>
        <v>0</v>
      </c>
      <c r="Y15" s="20">
        <v>0</v>
      </c>
      <c r="Z15" s="20">
        <v>0</v>
      </c>
      <c r="AA15" s="103">
        <f t="shared" si="5"/>
        <v>0</v>
      </c>
      <c r="AB15" s="20">
        <v>0</v>
      </c>
      <c r="AC15" s="103">
        <f t="shared" si="6"/>
        <v>0</v>
      </c>
      <c r="AD15" s="104">
        <f t="shared" si="7"/>
        <v>0</v>
      </c>
      <c r="AE15" s="12"/>
      <c r="AG15" s="83">
        <v>4</v>
      </c>
      <c r="AH15" s="446"/>
      <c r="AI15" s="491"/>
      <c r="AJ15" s="491"/>
      <c r="AK15" s="445"/>
      <c r="AL15" s="127">
        <f>'Year 1'!AU15</f>
        <v>0</v>
      </c>
      <c r="AM15" s="20">
        <v>0</v>
      </c>
      <c r="AN15" s="20">
        <v>0</v>
      </c>
      <c r="AO15" s="87">
        <f t="shared" si="8"/>
        <v>0</v>
      </c>
      <c r="AP15" s="20">
        <v>0</v>
      </c>
      <c r="AQ15" s="20">
        <v>0</v>
      </c>
      <c r="AR15" s="87">
        <f t="shared" si="9"/>
        <v>0</v>
      </c>
      <c r="AS15" s="20">
        <v>0</v>
      </c>
      <c r="AT15" s="87">
        <f t="shared" si="10"/>
        <v>0</v>
      </c>
      <c r="AU15" s="88">
        <f t="shared" si="0"/>
        <v>0</v>
      </c>
    </row>
    <row r="16" spans="1:47" x14ac:dyDescent="0.35">
      <c r="A16" s="83">
        <v>5</v>
      </c>
      <c r="B16" s="179"/>
      <c r="C16" s="491"/>
      <c r="D16" s="491"/>
      <c r="E16" s="181"/>
      <c r="F16" s="20">
        <v>0</v>
      </c>
      <c r="G16" s="20">
        <v>0</v>
      </c>
      <c r="H16" s="21">
        <f t="shared" si="1"/>
        <v>0</v>
      </c>
      <c r="I16" s="20">
        <v>0</v>
      </c>
      <c r="J16" s="20">
        <v>0</v>
      </c>
      <c r="K16" s="21">
        <f t="shared" si="2"/>
        <v>0</v>
      </c>
      <c r="L16" s="20">
        <v>0</v>
      </c>
      <c r="M16" s="22">
        <f t="shared" si="3"/>
        <v>0</v>
      </c>
      <c r="N16" s="12"/>
      <c r="P16" s="83">
        <v>5</v>
      </c>
      <c r="Q16" s="179"/>
      <c r="R16" s="491"/>
      <c r="S16" s="491"/>
      <c r="T16" s="173"/>
      <c r="U16" s="162">
        <f>'Year 1'!AU16</f>
        <v>0</v>
      </c>
      <c r="V16" s="20">
        <v>0</v>
      </c>
      <c r="W16" s="20">
        <v>0</v>
      </c>
      <c r="X16" s="103">
        <f t="shared" si="4"/>
        <v>0</v>
      </c>
      <c r="Y16" s="20">
        <v>0</v>
      </c>
      <c r="Z16" s="20">
        <v>0</v>
      </c>
      <c r="AA16" s="103">
        <f t="shared" si="5"/>
        <v>0</v>
      </c>
      <c r="AB16" s="20">
        <v>0</v>
      </c>
      <c r="AC16" s="103">
        <f t="shared" si="6"/>
        <v>0</v>
      </c>
      <c r="AD16" s="104">
        <f t="shared" si="7"/>
        <v>0</v>
      </c>
      <c r="AE16" s="12"/>
      <c r="AG16" s="83">
        <v>5</v>
      </c>
      <c r="AH16" s="446"/>
      <c r="AI16" s="491"/>
      <c r="AJ16" s="491"/>
      <c r="AK16" s="445"/>
      <c r="AL16" s="127">
        <f>'Year 1'!AU16</f>
        <v>0</v>
      </c>
      <c r="AM16" s="20">
        <v>0</v>
      </c>
      <c r="AN16" s="20">
        <v>0</v>
      </c>
      <c r="AO16" s="87">
        <f t="shared" si="8"/>
        <v>0</v>
      </c>
      <c r="AP16" s="20">
        <v>0</v>
      </c>
      <c r="AQ16" s="20">
        <v>0</v>
      </c>
      <c r="AR16" s="87">
        <f t="shared" si="9"/>
        <v>0</v>
      </c>
      <c r="AS16" s="20">
        <v>0</v>
      </c>
      <c r="AT16" s="87">
        <f t="shared" si="10"/>
        <v>0</v>
      </c>
      <c r="AU16" s="88">
        <f t="shared" si="0"/>
        <v>0</v>
      </c>
    </row>
    <row r="17" spans="1:48" x14ac:dyDescent="0.35">
      <c r="A17" s="83">
        <v>6</v>
      </c>
      <c r="B17" s="179"/>
      <c r="C17" s="491"/>
      <c r="D17" s="491"/>
      <c r="E17" s="181"/>
      <c r="F17" s="20">
        <v>0</v>
      </c>
      <c r="G17" s="20">
        <v>0</v>
      </c>
      <c r="H17" s="21">
        <f t="shared" si="1"/>
        <v>0</v>
      </c>
      <c r="I17" s="20">
        <v>0</v>
      </c>
      <c r="J17" s="20">
        <v>0</v>
      </c>
      <c r="K17" s="21">
        <f t="shared" si="2"/>
        <v>0</v>
      </c>
      <c r="L17" s="20">
        <v>0</v>
      </c>
      <c r="M17" s="22">
        <f t="shared" si="3"/>
        <v>0</v>
      </c>
      <c r="N17" s="12"/>
      <c r="P17" s="83">
        <v>6</v>
      </c>
      <c r="Q17" s="179"/>
      <c r="R17" s="491"/>
      <c r="S17" s="491"/>
      <c r="T17" s="173"/>
      <c r="U17" s="162">
        <f>'Year 1'!AU17</f>
        <v>0</v>
      </c>
      <c r="V17" s="20">
        <v>0</v>
      </c>
      <c r="W17" s="20">
        <v>0</v>
      </c>
      <c r="X17" s="103">
        <f t="shared" si="4"/>
        <v>0</v>
      </c>
      <c r="Y17" s="20">
        <v>0</v>
      </c>
      <c r="Z17" s="20">
        <v>0</v>
      </c>
      <c r="AA17" s="103">
        <f t="shared" si="5"/>
        <v>0</v>
      </c>
      <c r="AB17" s="20">
        <v>0</v>
      </c>
      <c r="AC17" s="103">
        <f t="shared" si="6"/>
        <v>0</v>
      </c>
      <c r="AD17" s="104">
        <f t="shared" si="7"/>
        <v>0</v>
      </c>
      <c r="AE17" s="12"/>
      <c r="AG17" s="83">
        <v>6</v>
      </c>
      <c r="AH17" s="446"/>
      <c r="AI17" s="491"/>
      <c r="AJ17" s="491"/>
      <c r="AK17" s="445"/>
      <c r="AL17" s="127">
        <f>'Year 1'!AU17</f>
        <v>0</v>
      </c>
      <c r="AM17" s="20">
        <v>0</v>
      </c>
      <c r="AN17" s="20">
        <v>0</v>
      </c>
      <c r="AO17" s="87">
        <f t="shared" si="8"/>
        <v>0</v>
      </c>
      <c r="AP17" s="20">
        <v>0</v>
      </c>
      <c r="AQ17" s="20">
        <v>0</v>
      </c>
      <c r="AR17" s="87">
        <f t="shared" si="9"/>
        <v>0</v>
      </c>
      <c r="AS17" s="20">
        <v>0</v>
      </c>
      <c r="AT17" s="87">
        <f t="shared" si="10"/>
        <v>0</v>
      </c>
      <c r="AU17" s="88">
        <f t="shared" si="0"/>
        <v>0</v>
      </c>
    </row>
    <row r="18" spans="1:48" x14ac:dyDescent="0.35">
      <c r="A18" s="620" t="s">
        <v>180</v>
      </c>
      <c r="B18" s="617"/>
      <c r="C18" s="532">
        <v>0</v>
      </c>
      <c r="D18" s="532"/>
      <c r="E18" s="181"/>
      <c r="F18" s="20">
        <v>0</v>
      </c>
      <c r="G18" s="20">
        <v>0</v>
      </c>
      <c r="H18" s="21">
        <f t="shared" si="1"/>
        <v>0</v>
      </c>
      <c r="I18" s="20">
        <v>0</v>
      </c>
      <c r="J18" s="20">
        <v>0</v>
      </c>
      <c r="K18" s="21">
        <f t="shared" si="2"/>
        <v>0</v>
      </c>
      <c r="L18" s="20">
        <v>0</v>
      </c>
      <c r="M18" s="22">
        <f t="shared" si="3"/>
        <v>0</v>
      </c>
      <c r="N18" s="12"/>
      <c r="P18" s="620" t="s">
        <v>180</v>
      </c>
      <c r="Q18" s="617"/>
      <c r="R18" s="532">
        <v>0</v>
      </c>
      <c r="S18" s="532"/>
      <c r="T18" s="173"/>
      <c r="U18" s="162">
        <f>'Year 1'!AU18</f>
        <v>0</v>
      </c>
      <c r="V18" s="20">
        <v>0</v>
      </c>
      <c r="W18" s="20">
        <v>0</v>
      </c>
      <c r="X18" s="103">
        <f t="shared" si="4"/>
        <v>0</v>
      </c>
      <c r="Y18" s="20">
        <v>0</v>
      </c>
      <c r="Z18" s="20">
        <v>0</v>
      </c>
      <c r="AA18" s="103">
        <f t="shared" si="5"/>
        <v>0</v>
      </c>
      <c r="AB18" s="20">
        <v>0</v>
      </c>
      <c r="AC18" s="103">
        <f t="shared" si="6"/>
        <v>0</v>
      </c>
      <c r="AD18" s="104">
        <f t="shared" si="7"/>
        <v>0</v>
      </c>
      <c r="AE18" s="12"/>
      <c r="AG18" s="620" t="s">
        <v>180</v>
      </c>
      <c r="AH18" s="617"/>
      <c r="AI18" s="532">
        <v>0</v>
      </c>
      <c r="AJ18" s="532"/>
      <c r="AK18" s="173"/>
      <c r="AL18" s="127">
        <f>'Year 1'!AU18</f>
        <v>0</v>
      </c>
      <c r="AM18" s="20">
        <v>0</v>
      </c>
      <c r="AN18" s="20">
        <v>0</v>
      </c>
      <c r="AO18" s="87">
        <f t="shared" si="8"/>
        <v>0</v>
      </c>
      <c r="AP18" s="20">
        <v>0</v>
      </c>
      <c r="AQ18" s="20">
        <v>0</v>
      </c>
      <c r="AR18" s="87">
        <f t="shared" si="9"/>
        <v>0</v>
      </c>
      <c r="AS18" s="20">
        <v>0</v>
      </c>
      <c r="AT18" s="87">
        <f t="shared" si="10"/>
        <v>0</v>
      </c>
      <c r="AU18" s="88">
        <f t="shared" si="0"/>
        <v>0</v>
      </c>
    </row>
    <row r="19" spans="1:48" ht="16" thickBot="1" x14ac:dyDescent="0.4">
      <c r="A19" s="493" t="s">
        <v>207</v>
      </c>
      <c r="B19" s="494"/>
      <c r="C19" s="497">
        <f>COUNTA(B12:B17)+C18</f>
        <v>0</v>
      </c>
      <c r="D19" s="497"/>
      <c r="E19" s="184"/>
      <c r="F19" s="136">
        <f>SUM(F12:F18)</f>
        <v>0</v>
      </c>
      <c r="G19" s="136">
        <f>SUM(G12:G18)</f>
        <v>0</v>
      </c>
      <c r="H19" s="136">
        <f t="shared" ref="H19:L19" si="11">SUM(H12:H18)</f>
        <v>0</v>
      </c>
      <c r="I19" s="136">
        <f t="shared" si="11"/>
        <v>0</v>
      </c>
      <c r="J19" s="136">
        <f>SUM(J12:J18)</f>
        <v>0</v>
      </c>
      <c r="K19" s="136">
        <f t="shared" si="11"/>
        <v>0</v>
      </c>
      <c r="L19" s="136">
        <f t="shared" si="11"/>
        <v>0</v>
      </c>
      <c r="M19" s="23">
        <f>SUM(M12:M18)</f>
        <v>0</v>
      </c>
      <c r="N19" s="12"/>
      <c r="P19" s="493" t="s">
        <v>207</v>
      </c>
      <c r="Q19" s="494"/>
      <c r="R19" s="498">
        <f>COUNTA(Q12:Q17)+R18</f>
        <v>0</v>
      </c>
      <c r="S19" s="498"/>
      <c r="T19" s="184"/>
      <c r="U19" s="135">
        <f>SUM(U12:U18)</f>
        <v>0</v>
      </c>
      <c r="V19" s="135">
        <f>SUM(V12:V18)</f>
        <v>0</v>
      </c>
      <c r="W19" s="135">
        <f>SUM(W12:W18)</f>
        <v>0</v>
      </c>
      <c r="X19" s="135">
        <f t="shared" ref="X19:AB19" si="12">SUM(X12:X18)</f>
        <v>0</v>
      </c>
      <c r="Y19" s="135">
        <f t="shared" si="12"/>
        <v>0</v>
      </c>
      <c r="Z19" s="135">
        <f t="shared" si="12"/>
        <v>0</v>
      </c>
      <c r="AA19" s="135">
        <f t="shared" si="12"/>
        <v>0</v>
      </c>
      <c r="AB19" s="135">
        <f t="shared" si="12"/>
        <v>0</v>
      </c>
      <c r="AC19" s="135">
        <f>SUM(AC12:AC18)</f>
        <v>0</v>
      </c>
      <c r="AD19" s="102">
        <f>SUM(AD12:AD18)</f>
        <v>0</v>
      </c>
      <c r="AE19" s="12"/>
      <c r="AG19" s="493" t="s">
        <v>207</v>
      </c>
      <c r="AH19" s="494"/>
      <c r="AI19" s="543">
        <f>COUNTA(AH12:AH17)+AI18</f>
        <v>0</v>
      </c>
      <c r="AJ19" s="543"/>
      <c r="AK19" s="184"/>
      <c r="AL19" s="85">
        <f>SUM(AL12:AL18)</f>
        <v>0</v>
      </c>
      <c r="AM19" s="85">
        <f>SUM(AM12:AM18)</f>
        <v>0</v>
      </c>
      <c r="AN19" s="85">
        <f>SUM(AN12:AN18)</f>
        <v>0</v>
      </c>
      <c r="AO19" s="85">
        <f t="shared" ref="AO19:AU19" si="13">SUM(AO12:AO18)</f>
        <v>0</v>
      </c>
      <c r="AP19" s="85">
        <f t="shared" si="13"/>
        <v>0</v>
      </c>
      <c r="AQ19" s="85">
        <f t="shared" si="13"/>
        <v>0</v>
      </c>
      <c r="AR19" s="85">
        <f t="shared" si="13"/>
        <v>0</v>
      </c>
      <c r="AS19" s="85">
        <f t="shared" si="13"/>
        <v>0</v>
      </c>
      <c r="AT19" s="85">
        <f t="shared" si="13"/>
        <v>0</v>
      </c>
      <c r="AU19" s="86">
        <f t="shared" si="13"/>
        <v>0</v>
      </c>
      <c r="AV19" s="10"/>
    </row>
    <row r="20" spans="1:48" ht="3.75" customHeight="1" thickBot="1" x14ac:dyDescent="0.4">
      <c r="F20" s="9"/>
      <c r="G20" s="9"/>
      <c r="Y20" s="163"/>
      <c r="Z20" s="163"/>
      <c r="AA20" s="163"/>
      <c r="AB20" s="163"/>
      <c r="AC20" s="163"/>
      <c r="AD20" s="163"/>
      <c r="AE20" s="10"/>
    </row>
    <row r="21" spans="1:48" s="28" customFormat="1" x14ac:dyDescent="0.35">
      <c r="A21" s="502" t="s">
        <v>186</v>
      </c>
      <c r="B21" s="503"/>
      <c r="C21" s="503"/>
      <c r="D21" s="503"/>
      <c r="E21" s="503"/>
      <c r="F21" s="503"/>
      <c r="G21" s="503"/>
      <c r="H21" s="503"/>
      <c r="I21" s="503"/>
      <c r="J21" s="503"/>
      <c r="K21" s="503"/>
      <c r="L21" s="503"/>
      <c r="M21" s="518"/>
      <c r="N21" s="176"/>
      <c r="P21" s="502" t="s">
        <v>186</v>
      </c>
      <c r="Q21" s="503"/>
      <c r="R21" s="503"/>
      <c r="S21" s="503"/>
      <c r="T21" s="503"/>
      <c r="U21" s="503"/>
      <c r="V21" s="503"/>
      <c r="W21" s="503"/>
      <c r="X21" s="503"/>
      <c r="Y21" s="503"/>
      <c r="Z21" s="503"/>
      <c r="AA21" s="503"/>
      <c r="AB21" s="503"/>
      <c r="AC21" s="503"/>
      <c r="AD21" s="182"/>
      <c r="AE21" s="176"/>
      <c r="AG21" s="502" t="s">
        <v>186</v>
      </c>
      <c r="AH21" s="503"/>
      <c r="AI21" s="503"/>
      <c r="AJ21" s="503"/>
      <c r="AK21" s="503"/>
      <c r="AL21" s="503"/>
      <c r="AM21" s="503"/>
      <c r="AN21" s="503"/>
      <c r="AO21" s="503"/>
      <c r="AP21" s="503"/>
      <c r="AQ21" s="503"/>
      <c r="AR21" s="503"/>
      <c r="AS21" s="503"/>
      <c r="AT21" s="503"/>
      <c r="AU21" s="182"/>
    </row>
    <row r="22" spans="1:48" s="28" customFormat="1" ht="31.5" customHeight="1" x14ac:dyDescent="0.35">
      <c r="A22" s="534" t="s">
        <v>188</v>
      </c>
      <c r="B22" s="533"/>
      <c r="C22" s="533" t="s">
        <v>13</v>
      </c>
      <c r="D22" s="533"/>
      <c r="E22" s="175" t="s">
        <v>14</v>
      </c>
      <c r="F22" s="174" t="s">
        <v>171</v>
      </c>
      <c r="G22" s="174" t="s">
        <v>68</v>
      </c>
      <c r="H22" s="185" t="s">
        <v>151</v>
      </c>
      <c r="I22" s="174" t="s">
        <v>80</v>
      </c>
      <c r="J22" s="174" t="s">
        <v>81</v>
      </c>
      <c r="K22" s="185" t="s">
        <v>82</v>
      </c>
      <c r="L22" s="174" t="s">
        <v>150</v>
      </c>
      <c r="M22" s="84" t="s">
        <v>18</v>
      </c>
      <c r="N22" s="176"/>
      <c r="P22" s="534" t="s">
        <v>188</v>
      </c>
      <c r="Q22" s="533"/>
      <c r="R22" s="533" t="s">
        <v>13</v>
      </c>
      <c r="S22" s="533"/>
      <c r="T22" s="175" t="s">
        <v>14</v>
      </c>
      <c r="U22" s="73" t="s">
        <v>110</v>
      </c>
      <c r="V22" s="175" t="s">
        <v>171</v>
      </c>
      <c r="W22" s="175" t="s">
        <v>68</v>
      </c>
      <c r="X22" s="73" t="s">
        <v>151</v>
      </c>
      <c r="Y22" s="175" t="s">
        <v>80</v>
      </c>
      <c r="Z22" s="175" t="s">
        <v>81</v>
      </c>
      <c r="AA22" s="73" t="s">
        <v>82</v>
      </c>
      <c r="AB22" s="175" t="s">
        <v>150</v>
      </c>
      <c r="AC22" s="73" t="s">
        <v>18</v>
      </c>
      <c r="AD22" s="80" t="s">
        <v>114</v>
      </c>
      <c r="AE22" s="176"/>
      <c r="AG22" s="534" t="s">
        <v>188</v>
      </c>
      <c r="AH22" s="533"/>
      <c r="AI22" s="533" t="s">
        <v>13</v>
      </c>
      <c r="AJ22" s="533"/>
      <c r="AK22" s="175" t="s">
        <v>14</v>
      </c>
      <c r="AL22" s="73" t="s">
        <v>110</v>
      </c>
      <c r="AM22" s="175" t="s">
        <v>171</v>
      </c>
      <c r="AN22" s="175" t="s">
        <v>68</v>
      </c>
      <c r="AO22" s="73" t="s">
        <v>151</v>
      </c>
      <c r="AP22" s="175" t="s">
        <v>80</v>
      </c>
      <c r="AQ22" s="175" t="s">
        <v>81</v>
      </c>
      <c r="AR22" s="73" t="s">
        <v>82</v>
      </c>
      <c r="AS22" s="175" t="s">
        <v>150</v>
      </c>
      <c r="AT22" s="73" t="s">
        <v>213</v>
      </c>
      <c r="AU22" s="80" t="s">
        <v>111</v>
      </c>
    </row>
    <row r="23" spans="1:48" x14ac:dyDescent="0.35">
      <c r="A23" s="495">
        <v>0</v>
      </c>
      <c r="B23" s="491"/>
      <c r="C23" s="496" t="s">
        <v>19</v>
      </c>
      <c r="D23" s="496"/>
      <c r="E23" s="173"/>
      <c r="F23" s="20">
        <v>0</v>
      </c>
      <c r="G23" s="20">
        <v>0</v>
      </c>
      <c r="H23" s="21">
        <f>SUM(F23:G23)</f>
        <v>0</v>
      </c>
      <c r="I23" s="20">
        <v>0</v>
      </c>
      <c r="J23" s="20">
        <v>0</v>
      </c>
      <c r="K23" s="21">
        <f>SUM(I23:J23)</f>
        <v>0</v>
      </c>
      <c r="L23" s="20">
        <v>0</v>
      </c>
      <c r="M23" s="22">
        <f>SUM(H23, K23, L23)</f>
        <v>0</v>
      </c>
      <c r="N23" s="13"/>
      <c r="P23" s="495">
        <v>0</v>
      </c>
      <c r="Q23" s="491"/>
      <c r="R23" s="496" t="s">
        <v>19</v>
      </c>
      <c r="S23" s="496"/>
      <c r="T23" s="173"/>
      <c r="U23" s="162">
        <f>'Year 1'!AU23</f>
        <v>0</v>
      </c>
      <c r="V23" s="20">
        <v>0</v>
      </c>
      <c r="W23" s="20">
        <v>0</v>
      </c>
      <c r="X23" s="103">
        <f>SUM(V23:W23)</f>
        <v>0</v>
      </c>
      <c r="Y23" s="20">
        <v>0</v>
      </c>
      <c r="Z23" s="20">
        <v>0</v>
      </c>
      <c r="AA23" s="103">
        <f>SUM(Y23:Z23)</f>
        <v>0</v>
      </c>
      <c r="AB23" s="20">
        <v>0</v>
      </c>
      <c r="AC23" s="103">
        <f>SUM(X23, AA23, AB23)</f>
        <v>0</v>
      </c>
      <c r="AD23" s="104">
        <f t="shared" ref="AD23:AD27" si="14">M23-AC23</f>
        <v>0</v>
      </c>
      <c r="AE23" s="13"/>
      <c r="AG23" s="495">
        <v>0</v>
      </c>
      <c r="AH23" s="491"/>
      <c r="AI23" s="496" t="s">
        <v>19</v>
      </c>
      <c r="AJ23" s="496"/>
      <c r="AK23" s="173"/>
      <c r="AL23" s="127">
        <f>'Year 1'!AU23</f>
        <v>0</v>
      </c>
      <c r="AM23" s="20">
        <v>0</v>
      </c>
      <c r="AN23" s="20">
        <v>0</v>
      </c>
      <c r="AO23" s="87">
        <f>SUM(AM23:AN23)</f>
        <v>0</v>
      </c>
      <c r="AP23" s="20">
        <v>0</v>
      </c>
      <c r="AQ23" s="20">
        <v>0</v>
      </c>
      <c r="AR23" s="87">
        <f>SUM(AP23:AQ23)</f>
        <v>0</v>
      </c>
      <c r="AS23" s="20">
        <v>0</v>
      </c>
      <c r="AT23" s="87">
        <f>SUM(AO23, AR23, AS23)</f>
        <v>0</v>
      </c>
      <c r="AU23" s="88">
        <f>IF($S$81&lt;&gt;0, AC23+AL23-AT23, M23+AL23-AT23)</f>
        <v>0</v>
      </c>
    </row>
    <row r="24" spans="1:48" x14ac:dyDescent="0.35">
      <c r="A24" s="495">
        <v>0</v>
      </c>
      <c r="B24" s="491"/>
      <c r="C24" s="496" t="s">
        <v>20</v>
      </c>
      <c r="D24" s="496"/>
      <c r="E24" s="173"/>
      <c r="F24" s="20">
        <v>0</v>
      </c>
      <c r="G24" s="20">
        <v>0</v>
      </c>
      <c r="H24" s="21">
        <f t="shared" ref="H24:H27" si="15">SUM(F24:G24)</f>
        <v>0</v>
      </c>
      <c r="I24" s="20">
        <v>0</v>
      </c>
      <c r="J24" s="20">
        <v>0</v>
      </c>
      <c r="K24" s="21">
        <f t="shared" ref="K24:K27" si="16">SUM(I24:J24)</f>
        <v>0</v>
      </c>
      <c r="L24" s="20">
        <v>0</v>
      </c>
      <c r="M24" s="22">
        <f t="shared" ref="M24:M27" si="17">SUM(H24, K24, L24)</f>
        <v>0</v>
      </c>
      <c r="N24" s="13"/>
      <c r="P24" s="495">
        <v>0</v>
      </c>
      <c r="Q24" s="491"/>
      <c r="R24" s="496" t="s">
        <v>20</v>
      </c>
      <c r="S24" s="496"/>
      <c r="T24" s="173"/>
      <c r="U24" s="162">
        <f>'Year 1'!AU24</f>
        <v>0</v>
      </c>
      <c r="V24" s="20">
        <v>0</v>
      </c>
      <c r="W24" s="20">
        <v>0</v>
      </c>
      <c r="X24" s="103">
        <f t="shared" ref="X24:X27" si="18">SUM(V24:W24)</f>
        <v>0</v>
      </c>
      <c r="Y24" s="20">
        <v>0</v>
      </c>
      <c r="Z24" s="20">
        <v>0</v>
      </c>
      <c r="AA24" s="103">
        <f t="shared" ref="AA24:AA27" si="19">SUM(Y24:Z24)</f>
        <v>0</v>
      </c>
      <c r="AB24" s="20">
        <v>0</v>
      </c>
      <c r="AC24" s="103">
        <f t="shared" ref="AC24:AC27" si="20">SUM(X24, AA24, AB24)</f>
        <v>0</v>
      </c>
      <c r="AD24" s="104">
        <f t="shared" si="14"/>
        <v>0</v>
      </c>
      <c r="AE24" s="13"/>
      <c r="AG24" s="495">
        <v>0</v>
      </c>
      <c r="AH24" s="491"/>
      <c r="AI24" s="496" t="s">
        <v>20</v>
      </c>
      <c r="AJ24" s="496"/>
      <c r="AK24" s="173"/>
      <c r="AL24" s="127">
        <f>'Year 1'!AU24</f>
        <v>0</v>
      </c>
      <c r="AM24" s="20">
        <v>0</v>
      </c>
      <c r="AN24" s="20">
        <v>0</v>
      </c>
      <c r="AO24" s="87">
        <f t="shared" ref="AO24:AO27" si="21">SUM(AM24:AN24)</f>
        <v>0</v>
      </c>
      <c r="AP24" s="20">
        <v>0</v>
      </c>
      <c r="AQ24" s="20">
        <v>0</v>
      </c>
      <c r="AR24" s="87">
        <f t="shared" ref="AR24:AR27" si="22">SUM(AP24:AQ24)</f>
        <v>0</v>
      </c>
      <c r="AS24" s="20">
        <v>0</v>
      </c>
      <c r="AT24" s="87">
        <f t="shared" ref="AT24:AT27" si="23">SUM(AO24, AR24, AS24)</f>
        <v>0</v>
      </c>
      <c r="AU24" s="88">
        <f>IF($S$81&lt;&gt;0, AC24+AL24-AT24, M24+AL24-AT24)</f>
        <v>0</v>
      </c>
    </row>
    <row r="25" spans="1:48" x14ac:dyDescent="0.35">
      <c r="A25" s="495">
        <v>0</v>
      </c>
      <c r="B25" s="491"/>
      <c r="C25" s="496" t="s">
        <v>21</v>
      </c>
      <c r="D25" s="496"/>
      <c r="E25" s="173"/>
      <c r="F25" s="20">
        <v>0</v>
      </c>
      <c r="G25" s="20">
        <v>0</v>
      </c>
      <c r="H25" s="21">
        <f>SUM(F25:G25)</f>
        <v>0</v>
      </c>
      <c r="I25" s="20">
        <v>0</v>
      </c>
      <c r="J25" s="20">
        <v>0</v>
      </c>
      <c r="K25" s="21">
        <f t="shared" si="16"/>
        <v>0</v>
      </c>
      <c r="L25" s="20">
        <v>0</v>
      </c>
      <c r="M25" s="22">
        <f t="shared" si="17"/>
        <v>0</v>
      </c>
      <c r="N25" s="13"/>
      <c r="P25" s="495">
        <v>0</v>
      </c>
      <c r="Q25" s="491"/>
      <c r="R25" s="496" t="s">
        <v>21</v>
      </c>
      <c r="S25" s="496"/>
      <c r="T25" s="173"/>
      <c r="U25" s="162">
        <f>'Year 1'!AU25</f>
        <v>0</v>
      </c>
      <c r="V25" s="20">
        <v>0</v>
      </c>
      <c r="W25" s="20">
        <v>0</v>
      </c>
      <c r="X25" s="103">
        <f t="shared" si="18"/>
        <v>0</v>
      </c>
      <c r="Y25" s="20">
        <v>0</v>
      </c>
      <c r="Z25" s="20">
        <v>0</v>
      </c>
      <c r="AA25" s="103">
        <f t="shared" si="19"/>
        <v>0</v>
      </c>
      <c r="AB25" s="20">
        <v>0</v>
      </c>
      <c r="AC25" s="103">
        <f t="shared" si="20"/>
        <v>0</v>
      </c>
      <c r="AD25" s="104">
        <f t="shared" si="14"/>
        <v>0</v>
      </c>
      <c r="AE25" s="13"/>
      <c r="AG25" s="495">
        <v>0</v>
      </c>
      <c r="AH25" s="491"/>
      <c r="AI25" s="496" t="s">
        <v>21</v>
      </c>
      <c r="AJ25" s="496"/>
      <c r="AK25" s="173"/>
      <c r="AL25" s="127">
        <f>'Year 1'!AU25</f>
        <v>0</v>
      </c>
      <c r="AM25" s="20">
        <v>0</v>
      </c>
      <c r="AN25" s="20">
        <v>0</v>
      </c>
      <c r="AO25" s="87">
        <f t="shared" si="21"/>
        <v>0</v>
      </c>
      <c r="AP25" s="20">
        <v>0</v>
      </c>
      <c r="AQ25" s="20">
        <v>0</v>
      </c>
      <c r="AR25" s="87">
        <f t="shared" si="22"/>
        <v>0</v>
      </c>
      <c r="AS25" s="20">
        <v>0</v>
      </c>
      <c r="AT25" s="87">
        <f t="shared" si="23"/>
        <v>0</v>
      </c>
      <c r="AU25" s="88">
        <f>IF($S$81&lt;&gt;0, AC25+AL25-AT25, M25+AL25-AT25)</f>
        <v>0</v>
      </c>
    </row>
    <row r="26" spans="1:48" x14ac:dyDescent="0.35">
      <c r="A26" s="495">
        <v>0</v>
      </c>
      <c r="B26" s="491"/>
      <c r="C26" s="496" t="s">
        <v>22</v>
      </c>
      <c r="D26" s="496"/>
      <c r="E26" s="173"/>
      <c r="F26" s="20">
        <v>0</v>
      </c>
      <c r="G26" s="20">
        <v>0</v>
      </c>
      <c r="H26" s="21">
        <f t="shared" si="15"/>
        <v>0</v>
      </c>
      <c r="I26" s="20">
        <v>0</v>
      </c>
      <c r="J26" s="20">
        <v>0</v>
      </c>
      <c r="K26" s="21">
        <f t="shared" si="16"/>
        <v>0</v>
      </c>
      <c r="L26" s="20">
        <v>0</v>
      </c>
      <c r="M26" s="22">
        <f t="shared" si="17"/>
        <v>0</v>
      </c>
      <c r="N26" s="13"/>
      <c r="P26" s="495">
        <v>0</v>
      </c>
      <c r="Q26" s="491"/>
      <c r="R26" s="496" t="s">
        <v>22</v>
      </c>
      <c r="S26" s="496"/>
      <c r="T26" s="173"/>
      <c r="U26" s="162">
        <f>'Year 1'!AU26</f>
        <v>0</v>
      </c>
      <c r="V26" s="20">
        <v>0</v>
      </c>
      <c r="W26" s="20">
        <v>0</v>
      </c>
      <c r="X26" s="103">
        <f t="shared" si="18"/>
        <v>0</v>
      </c>
      <c r="Y26" s="20">
        <v>0</v>
      </c>
      <c r="Z26" s="20">
        <v>0</v>
      </c>
      <c r="AA26" s="103">
        <f t="shared" si="19"/>
        <v>0</v>
      </c>
      <c r="AB26" s="20">
        <v>0</v>
      </c>
      <c r="AC26" s="103">
        <f t="shared" si="20"/>
        <v>0</v>
      </c>
      <c r="AD26" s="104">
        <f t="shared" si="14"/>
        <v>0</v>
      </c>
      <c r="AE26" s="13"/>
      <c r="AG26" s="495">
        <v>0</v>
      </c>
      <c r="AH26" s="491"/>
      <c r="AI26" s="496" t="s">
        <v>22</v>
      </c>
      <c r="AJ26" s="496"/>
      <c r="AK26" s="173"/>
      <c r="AL26" s="127">
        <f>'Year 1'!AU26</f>
        <v>0</v>
      </c>
      <c r="AM26" s="20">
        <v>0</v>
      </c>
      <c r="AN26" s="20">
        <v>0</v>
      </c>
      <c r="AO26" s="87">
        <f t="shared" si="21"/>
        <v>0</v>
      </c>
      <c r="AP26" s="20">
        <v>0</v>
      </c>
      <c r="AQ26" s="20">
        <v>0</v>
      </c>
      <c r="AR26" s="87">
        <f t="shared" si="22"/>
        <v>0</v>
      </c>
      <c r="AS26" s="20">
        <v>0</v>
      </c>
      <c r="AT26" s="87">
        <f t="shared" si="23"/>
        <v>0</v>
      </c>
      <c r="AU26" s="88">
        <f>IF($S$81&lt;&gt;0, AC26+AL26-AT26, M26+AL26-AT26)</f>
        <v>0</v>
      </c>
    </row>
    <row r="27" spans="1:48" x14ac:dyDescent="0.35">
      <c r="A27" s="495">
        <v>0</v>
      </c>
      <c r="B27" s="491"/>
      <c r="C27" s="491" t="s">
        <v>23</v>
      </c>
      <c r="D27" s="491"/>
      <c r="E27" s="173"/>
      <c r="F27" s="20">
        <v>0</v>
      </c>
      <c r="G27" s="20">
        <v>0</v>
      </c>
      <c r="H27" s="21">
        <f t="shared" si="15"/>
        <v>0</v>
      </c>
      <c r="I27" s="20">
        <v>0</v>
      </c>
      <c r="J27" s="20">
        <v>0</v>
      </c>
      <c r="K27" s="21">
        <f t="shared" si="16"/>
        <v>0</v>
      </c>
      <c r="L27" s="20">
        <v>0</v>
      </c>
      <c r="M27" s="22">
        <f t="shared" si="17"/>
        <v>0</v>
      </c>
      <c r="N27" s="13"/>
      <c r="P27" s="495">
        <v>0</v>
      </c>
      <c r="Q27" s="491"/>
      <c r="R27" s="496" t="s">
        <v>23</v>
      </c>
      <c r="S27" s="496"/>
      <c r="T27" s="173"/>
      <c r="U27" s="162">
        <f>'Year 1'!AU27</f>
        <v>0</v>
      </c>
      <c r="V27" s="20">
        <v>0</v>
      </c>
      <c r="W27" s="20">
        <v>0</v>
      </c>
      <c r="X27" s="103">
        <f t="shared" si="18"/>
        <v>0</v>
      </c>
      <c r="Y27" s="20">
        <v>0</v>
      </c>
      <c r="Z27" s="20">
        <v>0</v>
      </c>
      <c r="AA27" s="103">
        <f t="shared" si="19"/>
        <v>0</v>
      </c>
      <c r="AB27" s="20">
        <v>0</v>
      </c>
      <c r="AC27" s="103">
        <f t="shared" si="20"/>
        <v>0</v>
      </c>
      <c r="AD27" s="104">
        <f t="shared" si="14"/>
        <v>0</v>
      </c>
      <c r="AE27" s="13"/>
      <c r="AG27" s="495">
        <v>0</v>
      </c>
      <c r="AH27" s="491"/>
      <c r="AI27" s="496" t="s">
        <v>23</v>
      </c>
      <c r="AJ27" s="496"/>
      <c r="AK27" s="173"/>
      <c r="AL27" s="127">
        <f>'Year 1'!AU27</f>
        <v>0</v>
      </c>
      <c r="AM27" s="20">
        <v>0</v>
      </c>
      <c r="AN27" s="20">
        <v>0</v>
      </c>
      <c r="AO27" s="87">
        <f t="shared" si="21"/>
        <v>0</v>
      </c>
      <c r="AP27" s="20">
        <v>0</v>
      </c>
      <c r="AQ27" s="20">
        <v>0</v>
      </c>
      <c r="AR27" s="87">
        <f t="shared" si="22"/>
        <v>0</v>
      </c>
      <c r="AS27" s="20">
        <v>0</v>
      </c>
      <c r="AT27" s="87">
        <f t="shared" si="23"/>
        <v>0</v>
      </c>
      <c r="AU27" s="88">
        <f>IF($S$81&lt;&gt;0, AC27+AL27-AT27, M27+AL27-AT27)</f>
        <v>0</v>
      </c>
    </row>
    <row r="28" spans="1:48" ht="16" thickBot="1" x14ac:dyDescent="0.4">
      <c r="A28" s="11" t="s">
        <v>181</v>
      </c>
      <c r="B28" s="184"/>
      <c r="C28" s="497">
        <f>SUM(A23:B27)</f>
        <v>0</v>
      </c>
      <c r="D28" s="497"/>
      <c r="E28" s="184"/>
      <c r="F28" s="136">
        <f>SUM(F23:F27)</f>
        <v>0</v>
      </c>
      <c r="G28" s="136">
        <f t="shared" ref="G28:L28" si="24">SUM(G23:G27)</f>
        <v>0</v>
      </c>
      <c r="H28" s="136">
        <f t="shared" si="24"/>
        <v>0</v>
      </c>
      <c r="I28" s="136">
        <f t="shared" si="24"/>
        <v>0</v>
      </c>
      <c r="J28" s="136">
        <f t="shared" si="24"/>
        <v>0</v>
      </c>
      <c r="K28" s="136">
        <f t="shared" si="24"/>
        <v>0</v>
      </c>
      <c r="L28" s="136">
        <f t="shared" si="24"/>
        <v>0</v>
      </c>
      <c r="M28" s="23">
        <f>SUM(M23:M27)</f>
        <v>0</v>
      </c>
      <c r="N28" s="13"/>
      <c r="P28" s="11" t="s">
        <v>181</v>
      </c>
      <c r="Q28" s="184"/>
      <c r="R28" s="498">
        <f>SUM(P23:Q27)</f>
        <v>0</v>
      </c>
      <c r="S28" s="498"/>
      <c r="T28" s="180"/>
      <c r="U28" s="135">
        <f>SUM(U23:U27)</f>
        <v>0</v>
      </c>
      <c r="V28" s="135">
        <f>SUM(V23:V27)</f>
        <v>0</v>
      </c>
      <c r="W28" s="135">
        <f t="shared" ref="W28:AB28" si="25">SUM(W23:W27)</f>
        <v>0</v>
      </c>
      <c r="X28" s="135">
        <f t="shared" si="25"/>
        <v>0</v>
      </c>
      <c r="Y28" s="135">
        <f t="shared" si="25"/>
        <v>0</v>
      </c>
      <c r="Z28" s="135">
        <f t="shared" si="25"/>
        <v>0</v>
      </c>
      <c r="AA28" s="135">
        <f t="shared" si="25"/>
        <v>0</v>
      </c>
      <c r="AB28" s="135">
        <f t="shared" si="25"/>
        <v>0</v>
      </c>
      <c r="AC28" s="135">
        <f>SUM(AC23:AC27)</f>
        <v>0</v>
      </c>
      <c r="AD28" s="102">
        <f>SUM(AD23:AD27)</f>
        <v>0</v>
      </c>
      <c r="AE28" s="13"/>
      <c r="AG28" s="11" t="s">
        <v>181</v>
      </c>
      <c r="AH28" s="184"/>
      <c r="AI28" s="543">
        <f>SUM(AG23:AH27)</f>
        <v>0</v>
      </c>
      <c r="AJ28" s="543"/>
      <c r="AK28" s="180"/>
      <c r="AL28" s="85">
        <f>SUM(AL23:AL27)</f>
        <v>0</v>
      </c>
      <c r="AM28" s="85">
        <f>SUM(AM23:AM27)</f>
        <v>0</v>
      </c>
      <c r="AN28" s="85">
        <f t="shared" ref="AN28:AU28" si="26">SUM(AN23:AN27)</f>
        <v>0</v>
      </c>
      <c r="AO28" s="85">
        <f t="shared" si="26"/>
        <v>0</v>
      </c>
      <c r="AP28" s="85">
        <f t="shared" si="26"/>
        <v>0</v>
      </c>
      <c r="AQ28" s="85">
        <f t="shared" si="26"/>
        <v>0</v>
      </c>
      <c r="AR28" s="85">
        <f t="shared" si="26"/>
        <v>0</v>
      </c>
      <c r="AS28" s="85">
        <f t="shared" si="26"/>
        <v>0</v>
      </c>
      <c r="AT28" s="85">
        <f t="shared" si="26"/>
        <v>0</v>
      </c>
      <c r="AU28" s="86">
        <f t="shared" si="26"/>
        <v>0</v>
      </c>
    </row>
    <row r="29" spans="1:48" s="10" customFormat="1" ht="3.75" customHeight="1" thickBot="1" x14ac:dyDescent="0.4">
      <c r="A29" s="499"/>
      <c r="B29" s="499"/>
      <c r="C29" s="499"/>
      <c r="D29" s="499"/>
      <c r="E29" s="499"/>
      <c r="F29" s="499"/>
      <c r="G29" s="499"/>
      <c r="H29" s="499"/>
      <c r="I29" s="499"/>
      <c r="J29" s="499"/>
      <c r="K29" s="499"/>
      <c r="L29" s="499"/>
      <c r="M29" s="499"/>
      <c r="N29" s="13"/>
      <c r="P29" s="499"/>
      <c r="Q29" s="499"/>
      <c r="R29" s="499"/>
      <c r="S29" s="499"/>
      <c r="T29" s="499"/>
      <c r="U29" s="499"/>
      <c r="V29" s="499"/>
      <c r="W29" s="499"/>
      <c r="X29" s="499"/>
      <c r="Y29" s="499"/>
      <c r="Z29" s="499"/>
      <c r="AA29" s="499"/>
      <c r="AB29" s="499"/>
      <c r="AC29" s="499"/>
      <c r="AD29" s="499"/>
      <c r="AE29" s="13"/>
      <c r="AG29" s="499"/>
      <c r="AH29" s="499"/>
      <c r="AI29" s="499"/>
      <c r="AJ29" s="499"/>
      <c r="AK29" s="499"/>
      <c r="AL29" s="499"/>
      <c r="AM29" s="499"/>
      <c r="AN29" s="499"/>
      <c r="AO29" s="499"/>
      <c r="AP29" s="499"/>
      <c r="AQ29" s="499"/>
      <c r="AR29" s="499"/>
      <c r="AS29" s="499"/>
      <c r="AT29" s="499"/>
      <c r="AU29" s="499"/>
    </row>
    <row r="30" spans="1:48" ht="16" thickBot="1" x14ac:dyDescent="0.4">
      <c r="A30" s="500" t="s">
        <v>187</v>
      </c>
      <c r="B30" s="501"/>
      <c r="C30" s="501"/>
      <c r="D30" s="501"/>
      <c r="E30" s="501"/>
      <c r="F30" s="27">
        <f>SUM(F28, F19)</f>
        <v>0</v>
      </c>
      <c r="G30" s="27">
        <f t="shared" ref="G30:L30" si="27">SUM(G28, G19)</f>
        <v>0</v>
      </c>
      <c r="H30" s="27">
        <f>SUM(H28, H19)</f>
        <v>0</v>
      </c>
      <c r="I30" s="27">
        <f t="shared" si="27"/>
        <v>0</v>
      </c>
      <c r="J30" s="27">
        <f t="shared" si="27"/>
        <v>0</v>
      </c>
      <c r="K30" s="27">
        <f>SUM(K28, K19)</f>
        <v>0</v>
      </c>
      <c r="L30" s="27">
        <f t="shared" si="27"/>
        <v>0</v>
      </c>
      <c r="M30" s="26">
        <f>SUM(M28, M19)</f>
        <v>0</v>
      </c>
      <c r="N30" s="13"/>
      <c r="P30" s="500" t="s">
        <v>187</v>
      </c>
      <c r="Q30" s="501"/>
      <c r="R30" s="501"/>
      <c r="S30" s="501"/>
      <c r="T30" s="501"/>
      <c r="U30" s="105">
        <f>SUM(U28, U19)</f>
        <v>0</v>
      </c>
      <c r="V30" s="105">
        <f>SUM(V28, V19)</f>
        <v>0</v>
      </c>
      <c r="W30" s="105">
        <f t="shared" ref="W30" si="28">SUM(W28, W19)</f>
        <v>0</v>
      </c>
      <c r="X30" s="105">
        <f>SUM(X28, X19)</f>
        <v>0</v>
      </c>
      <c r="Y30" s="105">
        <f t="shared" ref="Y30:AB30" si="29">SUM(Y28, Y19)</f>
        <v>0</v>
      </c>
      <c r="Z30" s="105">
        <f t="shared" si="29"/>
        <v>0</v>
      </c>
      <c r="AA30" s="105">
        <f t="shared" si="29"/>
        <v>0</v>
      </c>
      <c r="AB30" s="105">
        <f t="shared" si="29"/>
        <v>0</v>
      </c>
      <c r="AC30" s="105">
        <f>SUM(AC28, AC19)</f>
        <v>0</v>
      </c>
      <c r="AD30" s="106">
        <f>SUM(AD28, AD19)</f>
        <v>0</v>
      </c>
      <c r="AE30" s="13"/>
      <c r="AG30" s="500" t="s">
        <v>187</v>
      </c>
      <c r="AH30" s="501"/>
      <c r="AI30" s="501"/>
      <c r="AJ30" s="501"/>
      <c r="AK30" s="501"/>
      <c r="AL30" s="89">
        <f>SUM(AL28, AL19)</f>
        <v>0</v>
      </c>
      <c r="AM30" s="89">
        <f>SUM(AM28, AM19)</f>
        <v>0</v>
      </c>
      <c r="AN30" s="89">
        <f t="shared" ref="AN30" si="30">SUM(AN28, AN19)</f>
        <v>0</v>
      </c>
      <c r="AO30" s="89">
        <f>SUM(AO28, AO19)</f>
        <v>0</v>
      </c>
      <c r="AP30" s="89">
        <f t="shared" ref="AP30:AU30" si="31">SUM(AP28, AP19)</f>
        <v>0</v>
      </c>
      <c r="AQ30" s="89">
        <f t="shared" si="31"/>
        <v>0</v>
      </c>
      <c r="AR30" s="89">
        <f t="shared" si="31"/>
        <v>0</v>
      </c>
      <c r="AS30" s="89">
        <f t="shared" si="31"/>
        <v>0</v>
      </c>
      <c r="AT30" s="89">
        <f t="shared" si="31"/>
        <v>0</v>
      </c>
      <c r="AU30" s="90">
        <f t="shared" si="31"/>
        <v>0</v>
      </c>
    </row>
    <row r="31" spans="1:48" ht="16" thickBot="1" x14ac:dyDescent="0.4">
      <c r="F31" s="9"/>
      <c r="G31" s="9"/>
      <c r="AE31" s="10"/>
    </row>
    <row r="32" spans="1:48" s="28" customFormat="1" x14ac:dyDescent="0.35">
      <c r="A32" s="502" t="s">
        <v>98</v>
      </c>
      <c r="B32" s="503"/>
      <c r="C32" s="503"/>
      <c r="D32" s="503"/>
      <c r="E32" s="503"/>
      <c r="F32" s="503"/>
      <c r="G32" s="503"/>
      <c r="H32" s="503"/>
      <c r="I32" s="503"/>
      <c r="J32" s="503"/>
      <c r="K32" s="503"/>
      <c r="L32" s="503"/>
      <c r="M32" s="518"/>
      <c r="N32" s="176"/>
      <c r="P32" s="502" t="s">
        <v>98</v>
      </c>
      <c r="Q32" s="503"/>
      <c r="R32" s="503"/>
      <c r="S32" s="503"/>
      <c r="T32" s="503"/>
      <c r="U32" s="503"/>
      <c r="V32" s="503"/>
      <c r="W32" s="503"/>
      <c r="X32" s="503"/>
      <c r="Y32" s="503"/>
      <c r="Z32" s="503"/>
      <c r="AA32" s="503"/>
      <c r="AB32" s="503"/>
      <c r="AC32" s="503"/>
      <c r="AD32" s="182"/>
      <c r="AE32" s="176"/>
      <c r="AG32" s="502" t="s">
        <v>98</v>
      </c>
      <c r="AH32" s="503"/>
      <c r="AI32" s="503"/>
      <c r="AJ32" s="503"/>
      <c r="AK32" s="503"/>
      <c r="AL32" s="503"/>
      <c r="AM32" s="503"/>
      <c r="AN32" s="503"/>
      <c r="AO32" s="503"/>
      <c r="AP32" s="503"/>
      <c r="AQ32" s="503"/>
      <c r="AR32" s="503"/>
      <c r="AS32" s="503"/>
      <c r="AT32" s="503"/>
      <c r="AU32" s="182"/>
    </row>
    <row r="33" spans="1:47" s="28" customFormat="1" x14ac:dyDescent="0.35">
      <c r="A33" s="530" t="s">
        <v>24</v>
      </c>
      <c r="B33" s="531"/>
      <c r="C33" s="531"/>
      <c r="D33" s="531"/>
      <c r="E33" s="531"/>
      <c r="F33" s="531"/>
      <c r="G33" s="531"/>
      <c r="H33" s="531"/>
      <c r="I33" s="531"/>
      <c r="J33" s="175" t="s">
        <v>17</v>
      </c>
      <c r="K33" s="175" t="s">
        <v>15</v>
      </c>
      <c r="L33" s="175" t="s">
        <v>16</v>
      </c>
      <c r="M33" s="84" t="s">
        <v>18</v>
      </c>
      <c r="N33" s="176"/>
      <c r="P33" s="530" t="s">
        <v>24</v>
      </c>
      <c r="Q33" s="531"/>
      <c r="R33" s="531"/>
      <c r="S33" s="531"/>
      <c r="T33" s="531"/>
      <c r="U33" s="531"/>
      <c r="V33" s="531"/>
      <c r="W33" s="531"/>
      <c r="X33" s="531"/>
      <c r="Y33" s="185" t="s">
        <v>110</v>
      </c>
      <c r="Z33" s="155" t="s">
        <v>77</v>
      </c>
      <c r="AA33" s="175" t="s">
        <v>15</v>
      </c>
      <c r="AB33" s="175" t="s">
        <v>16</v>
      </c>
      <c r="AC33" s="185" t="s">
        <v>18</v>
      </c>
      <c r="AD33" s="80" t="s">
        <v>114</v>
      </c>
      <c r="AE33" s="176"/>
      <c r="AG33" s="530" t="s">
        <v>24</v>
      </c>
      <c r="AH33" s="531"/>
      <c r="AI33" s="531"/>
      <c r="AJ33" s="531"/>
      <c r="AK33" s="531"/>
      <c r="AL33" s="531"/>
      <c r="AM33" s="531"/>
      <c r="AN33" s="531"/>
      <c r="AO33" s="531"/>
      <c r="AP33" s="185" t="s">
        <v>110</v>
      </c>
      <c r="AQ33" s="155" t="s">
        <v>211</v>
      </c>
      <c r="AR33" s="175" t="s">
        <v>15</v>
      </c>
      <c r="AS33" s="175" t="s">
        <v>16</v>
      </c>
      <c r="AT33" s="185" t="s">
        <v>213</v>
      </c>
      <c r="AU33" s="80" t="s">
        <v>111</v>
      </c>
    </row>
    <row r="34" spans="1:47" x14ac:dyDescent="0.35">
      <c r="A34" s="83">
        <v>1</v>
      </c>
      <c r="B34" s="491"/>
      <c r="C34" s="491"/>
      <c r="D34" s="491"/>
      <c r="E34" s="491"/>
      <c r="F34" s="491"/>
      <c r="G34" s="491"/>
      <c r="H34" s="491"/>
      <c r="I34" s="491"/>
      <c r="J34" s="20">
        <v>0</v>
      </c>
      <c r="K34" s="20">
        <v>0</v>
      </c>
      <c r="L34" s="20">
        <v>0</v>
      </c>
      <c r="M34" s="22">
        <f>SUM(J34:L34)</f>
        <v>0</v>
      </c>
      <c r="N34" s="13"/>
      <c r="P34" s="83">
        <v>1</v>
      </c>
      <c r="Q34" s="491"/>
      <c r="R34" s="491"/>
      <c r="S34" s="491"/>
      <c r="T34" s="491"/>
      <c r="U34" s="491"/>
      <c r="V34" s="491"/>
      <c r="W34" s="491"/>
      <c r="X34" s="491"/>
      <c r="Y34" s="164">
        <f>'Year 1'!AU34</f>
        <v>0</v>
      </c>
      <c r="Z34" s="20">
        <v>0</v>
      </c>
      <c r="AA34" s="20">
        <v>0</v>
      </c>
      <c r="AB34" s="20">
        <v>0</v>
      </c>
      <c r="AC34" s="103">
        <f>SUM(Z34:AB34)</f>
        <v>0</v>
      </c>
      <c r="AD34" s="104">
        <f t="shared" ref="AD34:AD36" si="32">M34-AC34</f>
        <v>0</v>
      </c>
      <c r="AE34" s="13"/>
      <c r="AG34" s="83">
        <v>1</v>
      </c>
      <c r="AH34" s="491"/>
      <c r="AI34" s="491"/>
      <c r="AJ34" s="491"/>
      <c r="AK34" s="491"/>
      <c r="AL34" s="491"/>
      <c r="AM34" s="491"/>
      <c r="AN34" s="491"/>
      <c r="AO34" s="491"/>
      <c r="AP34" s="125">
        <f>'Year 1'!AU34</f>
        <v>0</v>
      </c>
      <c r="AQ34" s="20">
        <v>0</v>
      </c>
      <c r="AR34" s="20">
        <v>0</v>
      </c>
      <c r="AS34" s="20">
        <v>0</v>
      </c>
      <c r="AT34" s="87">
        <f>SUM(AQ34:AS34)</f>
        <v>0</v>
      </c>
      <c r="AU34" s="88">
        <f>IF($S$81&lt;&gt;0, AC34+AP34-AT34, M34+AP34-AT34)</f>
        <v>0</v>
      </c>
    </row>
    <row r="35" spans="1:47" x14ac:dyDescent="0.35">
      <c r="A35" s="83">
        <v>2</v>
      </c>
      <c r="B35" s="492"/>
      <c r="C35" s="492"/>
      <c r="D35" s="492"/>
      <c r="E35" s="492"/>
      <c r="F35" s="492"/>
      <c r="G35" s="492"/>
      <c r="H35" s="492"/>
      <c r="I35" s="492"/>
      <c r="J35" s="20">
        <v>0</v>
      </c>
      <c r="K35" s="20">
        <v>0</v>
      </c>
      <c r="L35" s="20">
        <v>0</v>
      </c>
      <c r="M35" s="22">
        <f>SUM(J35:L35)</f>
        <v>0</v>
      </c>
      <c r="N35" s="13"/>
      <c r="P35" s="83">
        <v>2</v>
      </c>
      <c r="Q35" s="492"/>
      <c r="R35" s="492"/>
      <c r="S35" s="492"/>
      <c r="T35" s="492"/>
      <c r="U35" s="492"/>
      <c r="V35" s="492"/>
      <c r="W35" s="492"/>
      <c r="X35" s="492"/>
      <c r="Y35" s="164">
        <f>'Year 1'!AU35</f>
        <v>0</v>
      </c>
      <c r="Z35" s="20">
        <v>0</v>
      </c>
      <c r="AA35" s="20">
        <v>0</v>
      </c>
      <c r="AB35" s="20">
        <v>0</v>
      </c>
      <c r="AC35" s="103">
        <f t="shared" ref="AC35:AC36" si="33">SUM(Z35:AB35)</f>
        <v>0</v>
      </c>
      <c r="AD35" s="104">
        <f t="shared" si="32"/>
        <v>0</v>
      </c>
      <c r="AE35" s="13"/>
      <c r="AG35" s="83">
        <v>2</v>
      </c>
      <c r="AH35" s="492"/>
      <c r="AI35" s="492"/>
      <c r="AJ35" s="492"/>
      <c r="AK35" s="492"/>
      <c r="AL35" s="492"/>
      <c r="AM35" s="492"/>
      <c r="AN35" s="492"/>
      <c r="AO35" s="492"/>
      <c r="AP35" s="125">
        <f>'Year 1'!AU35</f>
        <v>0</v>
      </c>
      <c r="AQ35" s="20">
        <v>0</v>
      </c>
      <c r="AR35" s="20">
        <v>0</v>
      </c>
      <c r="AS35" s="20">
        <v>0</v>
      </c>
      <c r="AT35" s="87">
        <f t="shared" ref="AT35:AT36" si="34">SUM(AQ35:AS35)</f>
        <v>0</v>
      </c>
      <c r="AU35" s="88">
        <f>IF($S$81&lt;&gt;0, AC35+AP35-AT35, M35+AP35-AT35)</f>
        <v>0</v>
      </c>
    </row>
    <row r="36" spans="1:47" x14ac:dyDescent="0.35">
      <c r="A36" s="83">
        <v>3</v>
      </c>
      <c r="B36" s="492"/>
      <c r="C36" s="492"/>
      <c r="D36" s="492"/>
      <c r="E36" s="492"/>
      <c r="F36" s="492"/>
      <c r="G36" s="492"/>
      <c r="H36" s="492"/>
      <c r="I36" s="492"/>
      <c r="J36" s="20">
        <v>0</v>
      </c>
      <c r="K36" s="20">
        <v>0</v>
      </c>
      <c r="L36" s="20">
        <v>0</v>
      </c>
      <c r="M36" s="22">
        <f t="shared" ref="M36:M70" si="35">SUM(J36:L36)</f>
        <v>0</v>
      </c>
      <c r="N36" s="13"/>
      <c r="P36" s="83">
        <v>3</v>
      </c>
      <c r="Q36" s="492"/>
      <c r="R36" s="492"/>
      <c r="S36" s="492"/>
      <c r="T36" s="492"/>
      <c r="U36" s="492"/>
      <c r="V36" s="492"/>
      <c r="W36" s="492"/>
      <c r="X36" s="492"/>
      <c r="Y36" s="164">
        <f>'Year 1'!AU36</f>
        <v>0</v>
      </c>
      <c r="Z36" s="20">
        <v>0</v>
      </c>
      <c r="AA36" s="20">
        <v>0</v>
      </c>
      <c r="AB36" s="20">
        <v>0</v>
      </c>
      <c r="AC36" s="103">
        <f t="shared" si="33"/>
        <v>0</v>
      </c>
      <c r="AD36" s="104">
        <f t="shared" si="32"/>
        <v>0</v>
      </c>
      <c r="AE36" s="13"/>
      <c r="AG36" s="83">
        <v>3</v>
      </c>
      <c r="AH36" s="492"/>
      <c r="AI36" s="492"/>
      <c r="AJ36" s="492"/>
      <c r="AK36" s="492"/>
      <c r="AL36" s="492"/>
      <c r="AM36" s="492"/>
      <c r="AN36" s="492"/>
      <c r="AO36" s="492"/>
      <c r="AP36" s="125">
        <f>'Year 1'!AU36</f>
        <v>0</v>
      </c>
      <c r="AQ36" s="20">
        <v>0</v>
      </c>
      <c r="AR36" s="20">
        <v>0</v>
      </c>
      <c r="AS36" s="20">
        <v>0</v>
      </c>
      <c r="AT36" s="87">
        <f t="shared" si="34"/>
        <v>0</v>
      </c>
      <c r="AU36" s="88">
        <f>IF($S$81&lt;&gt;0, AC36+AP36-AT36, M36+AP36-AT36)</f>
        <v>0</v>
      </c>
    </row>
    <row r="37" spans="1:47" ht="16" thickBot="1" x14ac:dyDescent="0.4">
      <c r="A37" s="504" t="s">
        <v>25</v>
      </c>
      <c r="B37" s="505"/>
      <c r="C37" s="505"/>
      <c r="D37" s="505"/>
      <c r="E37" s="505"/>
      <c r="F37" s="505"/>
      <c r="G37" s="505"/>
      <c r="H37" s="505"/>
      <c r="I37" s="505"/>
      <c r="J37" s="136">
        <f>SUM(J34:J36)</f>
        <v>0</v>
      </c>
      <c r="K37" s="136">
        <f t="shared" ref="K37:L37" si="36">SUM(K34:K36)</f>
        <v>0</v>
      </c>
      <c r="L37" s="136">
        <f t="shared" si="36"/>
        <v>0</v>
      </c>
      <c r="M37" s="23">
        <f t="shared" si="35"/>
        <v>0</v>
      </c>
      <c r="N37" s="13"/>
      <c r="P37" s="504" t="s">
        <v>25</v>
      </c>
      <c r="Q37" s="505"/>
      <c r="R37" s="505"/>
      <c r="S37" s="505"/>
      <c r="T37" s="505"/>
      <c r="U37" s="505"/>
      <c r="V37" s="505"/>
      <c r="W37" s="505"/>
      <c r="X37" s="505"/>
      <c r="Y37" s="135">
        <f>SUM(Y34:Y36)</f>
        <v>0</v>
      </c>
      <c r="Z37" s="135">
        <f>SUM(Z34:Z36)</f>
        <v>0</v>
      </c>
      <c r="AA37" s="135">
        <f t="shared" ref="AA37:AD37" si="37">SUM(AA34:AA36)</f>
        <v>0</v>
      </c>
      <c r="AB37" s="135">
        <f t="shared" si="37"/>
        <v>0</v>
      </c>
      <c r="AC37" s="135">
        <f t="shared" si="37"/>
        <v>0</v>
      </c>
      <c r="AD37" s="102">
        <f t="shared" si="37"/>
        <v>0</v>
      </c>
      <c r="AE37" s="13"/>
      <c r="AG37" s="504" t="s">
        <v>25</v>
      </c>
      <c r="AH37" s="505"/>
      <c r="AI37" s="505"/>
      <c r="AJ37" s="505"/>
      <c r="AK37" s="505"/>
      <c r="AL37" s="505"/>
      <c r="AM37" s="505"/>
      <c r="AN37" s="505"/>
      <c r="AO37" s="505"/>
      <c r="AP37" s="85">
        <f>SUM(AP34:AP36)</f>
        <v>0</v>
      </c>
      <c r="AQ37" s="85">
        <f>SUM(AQ34:AQ36)</f>
        <v>0</v>
      </c>
      <c r="AR37" s="85">
        <f t="shared" ref="AR37:AT37" si="38">SUM(AR34:AR36)</f>
        <v>0</v>
      </c>
      <c r="AS37" s="85">
        <f t="shared" si="38"/>
        <v>0</v>
      </c>
      <c r="AT37" s="85">
        <f t="shared" si="38"/>
        <v>0</v>
      </c>
      <c r="AU37" s="86">
        <f>IF($S$81&lt;&gt;0, AC37+AP37-AT37, M37+AP37-AT37)</f>
        <v>0</v>
      </c>
    </row>
    <row r="38" spans="1:47" s="10" customFormat="1" ht="3.75" customHeight="1" thickBot="1" x14ac:dyDescent="0.4">
      <c r="A38" s="176"/>
      <c r="B38" s="176"/>
      <c r="C38" s="176"/>
      <c r="D38" s="176"/>
      <c r="E38" s="176"/>
      <c r="F38" s="176"/>
      <c r="G38" s="176"/>
      <c r="H38" s="176"/>
      <c r="I38" s="176"/>
      <c r="J38" s="48"/>
      <c r="K38" s="48"/>
      <c r="L38" s="48"/>
      <c r="M38" s="48"/>
      <c r="N38" s="13"/>
      <c r="P38" s="176"/>
      <c r="Q38" s="176"/>
      <c r="R38" s="176"/>
      <c r="S38" s="176"/>
      <c r="T38" s="176"/>
      <c r="U38" s="176"/>
      <c r="V38" s="176"/>
      <c r="W38" s="176"/>
      <c r="X38" s="176"/>
      <c r="Y38" s="124"/>
      <c r="Z38" s="48"/>
      <c r="AA38" s="48"/>
      <c r="AB38" s="48"/>
      <c r="AC38" s="48"/>
      <c r="AD38" s="48"/>
      <c r="AE38" s="13"/>
      <c r="AG38" s="176"/>
      <c r="AH38" s="176"/>
      <c r="AI38" s="176"/>
      <c r="AJ38" s="176"/>
      <c r="AK38" s="176"/>
      <c r="AL38" s="176"/>
      <c r="AM38" s="176"/>
      <c r="AN38" s="176"/>
      <c r="AO38" s="176"/>
      <c r="AP38" s="124"/>
      <c r="AQ38" s="48"/>
      <c r="AR38" s="48"/>
      <c r="AS38" s="48"/>
      <c r="AT38" s="48"/>
      <c r="AU38" s="48"/>
    </row>
    <row r="39" spans="1:47" s="28" customFormat="1" x14ac:dyDescent="0.35">
      <c r="A39" s="502" t="s">
        <v>33</v>
      </c>
      <c r="B39" s="503"/>
      <c r="C39" s="503"/>
      <c r="D39" s="503"/>
      <c r="E39" s="503"/>
      <c r="F39" s="503"/>
      <c r="G39" s="503"/>
      <c r="H39" s="503"/>
      <c r="I39" s="503"/>
      <c r="J39" s="171" t="s">
        <v>17</v>
      </c>
      <c r="K39" s="171" t="s">
        <v>15</v>
      </c>
      <c r="L39" s="171" t="s">
        <v>16</v>
      </c>
      <c r="M39" s="182" t="s">
        <v>18</v>
      </c>
      <c r="N39" s="176"/>
      <c r="P39" s="502" t="s">
        <v>33</v>
      </c>
      <c r="Q39" s="503"/>
      <c r="R39" s="503"/>
      <c r="S39" s="503"/>
      <c r="T39" s="503"/>
      <c r="U39" s="503"/>
      <c r="V39" s="503"/>
      <c r="W39" s="503"/>
      <c r="X39" s="503"/>
      <c r="Y39" s="170" t="s">
        <v>110</v>
      </c>
      <c r="Z39" s="171" t="s">
        <v>77</v>
      </c>
      <c r="AA39" s="171" t="s">
        <v>15</v>
      </c>
      <c r="AB39" s="171" t="s">
        <v>16</v>
      </c>
      <c r="AC39" s="170" t="s">
        <v>18</v>
      </c>
      <c r="AD39" s="81" t="s">
        <v>114</v>
      </c>
      <c r="AE39" s="176"/>
      <c r="AG39" s="502" t="s">
        <v>33</v>
      </c>
      <c r="AH39" s="503"/>
      <c r="AI39" s="503"/>
      <c r="AJ39" s="503"/>
      <c r="AK39" s="503"/>
      <c r="AL39" s="503"/>
      <c r="AM39" s="503"/>
      <c r="AN39" s="503"/>
      <c r="AO39" s="503"/>
      <c r="AP39" s="170" t="s">
        <v>110</v>
      </c>
      <c r="AQ39" s="171" t="s">
        <v>211</v>
      </c>
      <c r="AR39" s="171" t="s">
        <v>15</v>
      </c>
      <c r="AS39" s="171" t="s">
        <v>16</v>
      </c>
      <c r="AT39" s="170" t="s">
        <v>213</v>
      </c>
      <c r="AU39" s="81" t="s">
        <v>111</v>
      </c>
    </row>
    <row r="40" spans="1:47" x14ac:dyDescent="0.35">
      <c r="A40" s="83">
        <v>1</v>
      </c>
      <c r="B40" s="492"/>
      <c r="C40" s="492"/>
      <c r="D40" s="492"/>
      <c r="E40" s="492"/>
      <c r="F40" s="492"/>
      <c r="G40" s="492"/>
      <c r="H40" s="492"/>
      <c r="I40" s="492"/>
      <c r="J40" s="20">
        <v>0</v>
      </c>
      <c r="K40" s="20">
        <v>0</v>
      </c>
      <c r="L40" s="20">
        <v>0</v>
      </c>
      <c r="M40" s="22">
        <f t="shared" si="35"/>
        <v>0</v>
      </c>
      <c r="N40" s="13"/>
      <c r="P40" s="83">
        <v>1</v>
      </c>
      <c r="Q40" s="492"/>
      <c r="R40" s="492"/>
      <c r="S40" s="492"/>
      <c r="T40" s="492"/>
      <c r="U40" s="492"/>
      <c r="V40" s="492"/>
      <c r="W40" s="492"/>
      <c r="X40" s="492"/>
      <c r="Y40" s="164">
        <f>'Year 1'!AU40</f>
        <v>0</v>
      </c>
      <c r="Z40" s="20">
        <v>0</v>
      </c>
      <c r="AA40" s="20">
        <v>0</v>
      </c>
      <c r="AB40" s="20">
        <v>0</v>
      </c>
      <c r="AC40" s="103">
        <f t="shared" ref="AC40:AC42" si="39">SUM(Z40:AB40)</f>
        <v>0</v>
      </c>
      <c r="AD40" s="104">
        <f t="shared" ref="AD40:AD42" si="40">M40-AC40</f>
        <v>0</v>
      </c>
      <c r="AE40" s="13"/>
      <c r="AG40" s="83">
        <v>1</v>
      </c>
      <c r="AH40" s="492"/>
      <c r="AI40" s="492"/>
      <c r="AJ40" s="492"/>
      <c r="AK40" s="492"/>
      <c r="AL40" s="492"/>
      <c r="AM40" s="492"/>
      <c r="AN40" s="492"/>
      <c r="AO40" s="492"/>
      <c r="AP40" s="125">
        <f>'Year 1'!AU40</f>
        <v>0</v>
      </c>
      <c r="AQ40" s="20">
        <v>0</v>
      </c>
      <c r="AR40" s="20">
        <v>0</v>
      </c>
      <c r="AS40" s="20">
        <v>0</v>
      </c>
      <c r="AT40" s="87">
        <f t="shared" ref="AT40:AT42" si="41">SUM(AQ40:AS40)</f>
        <v>0</v>
      </c>
      <c r="AU40" s="88">
        <f>IF($S$81&lt;&gt;0, AC40+AP40-AT40, M40+AP40-AT40)</f>
        <v>0</v>
      </c>
    </row>
    <row r="41" spans="1:47" x14ac:dyDescent="0.35">
      <c r="A41" s="83">
        <v>2</v>
      </c>
      <c r="B41" s="492"/>
      <c r="C41" s="492"/>
      <c r="D41" s="492"/>
      <c r="E41" s="492"/>
      <c r="F41" s="492"/>
      <c r="G41" s="492"/>
      <c r="H41" s="492"/>
      <c r="I41" s="492"/>
      <c r="J41" s="20">
        <v>0</v>
      </c>
      <c r="K41" s="20">
        <v>0</v>
      </c>
      <c r="L41" s="20">
        <v>0</v>
      </c>
      <c r="M41" s="22">
        <f t="shared" si="35"/>
        <v>0</v>
      </c>
      <c r="N41" s="13"/>
      <c r="P41" s="83">
        <v>2</v>
      </c>
      <c r="Q41" s="492"/>
      <c r="R41" s="492"/>
      <c r="S41" s="492"/>
      <c r="T41" s="492"/>
      <c r="U41" s="492"/>
      <c r="V41" s="492"/>
      <c r="W41" s="492"/>
      <c r="X41" s="492"/>
      <c r="Y41" s="164">
        <f>'Year 1'!AU41</f>
        <v>0</v>
      </c>
      <c r="Z41" s="20">
        <v>0</v>
      </c>
      <c r="AA41" s="20">
        <v>0</v>
      </c>
      <c r="AB41" s="20">
        <v>0</v>
      </c>
      <c r="AC41" s="103">
        <f t="shared" si="39"/>
        <v>0</v>
      </c>
      <c r="AD41" s="104">
        <f t="shared" si="40"/>
        <v>0</v>
      </c>
      <c r="AE41" s="13"/>
      <c r="AG41" s="83">
        <v>2</v>
      </c>
      <c r="AH41" s="492"/>
      <c r="AI41" s="492"/>
      <c r="AJ41" s="492"/>
      <c r="AK41" s="492"/>
      <c r="AL41" s="492"/>
      <c r="AM41" s="492"/>
      <c r="AN41" s="492"/>
      <c r="AO41" s="492"/>
      <c r="AP41" s="125">
        <f>'Year 1'!AU41</f>
        <v>0</v>
      </c>
      <c r="AQ41" s="20">
        <v>0</v>
      </c>
      <c r="AR41" s="20">
        <v>0</v>
      </c>
      <c r="AS41" s="20">
        <v>0</v>
      </c>
      <c r="AT41" s="87">
        <f t="shared" si="41"/>
        <v>0</v>
      </c>
      <c r="AU41" s="88">
        <f>IF($S$81&lt;&gt;0, AC41+AP41-AT41, M41+AP41-AT41)</f>
        <v>0</v>
      </c>
    </row>
    <row r="42" spans="1:47" x14ac:dyDescent="0.35">
      <c r="A42" s="83">
        <v>3</v>
      </c>
      <c r="B42" s="492"/>
      <c r="C42" s="492"/>
      <c r="D42" s="492"/>
      <c r="E42" s="492"/>
      <c r="F42" s="492"/>
      <c r="G42" s="492"/>
      <c r="H42" s="492"/>
      <c r="I42" s="492"/>
      <c r="J42" s="20">
        <v>0</v>
      </c>
      <c r="K42" s="20">
        <v>0</v>
      </c>
      <c r="L42" s="20">
        <v>0</v>
      </c>
      <c r="M42" s="22">
        <f>SUM(J42:L42)</f>
        <v>0</v>
      </c>
      <c r="N42" s="13"/>
      <c r="P42" s="83">
        <v>3</v>
      </c>
      <c r="Q42" s="492"/>
      <c r="R42" s="492"/>
      <c r="S42" s="492"/>
      <c r="T42" s="492"/>
      <c r="U42" s="492"/>
      <c r="V42" s="492"/>
      <c r="W42" s="492"/>
      <c r="X42" s="492"/>
      <c r="Y42" s="164">
        <f>'Year 1'!AU42</f>
        <v>0</v>
      </c>
      <c r="Z42" s="20">
        <v>0</v>
      </c>
      <c r="AA42" s="20">
        <v>0</v>
      </c>
      <c r="AB42" s="20">
        <v>0</v>
      </c>
      <c r="AC42" s="103">
        <f t="shared" si="39"/>
        <v>0</v>
      </c>
      <c r="AD42" s="104">
        <f t="shared" si="40"/>
        <v>0</v>
      </c>
      <c r="AE42" s="13"/>
      <c r="AG42" s="83">
        <v>3</v>
      </c>
      <c r="AH42" s="492"/>
      <c r="AI42" s="492"/>
      <c r="AJ42" s="492"/>
      <c r="AK42" s="492"/>
      <c r="AL42" s="492"/>
      <c r="AM42" s="492"/>
      <c r="AN42" s="492"/>
      <c r="AO42" s="492"/>
      <c r="AP42" s="125">
        <f>'Year 1'!AU42</f>
        <v>0</v>
      </c>
      <c r="AQ42" s="20">
        <v>0</v>
      </c>
      <c r="AR42" s="20">
        <v>0</v>
      </c>
      <c r="AS42" s="20">
        <v>0</v>
      </c>
      <c r="AT42" s="87">
        <f t="shared" si="41"/>
        <v>0</v>
      </c>
      <c r="AU42" s="88">
        <f>IF($S$81&lt;&gt;0, AC42+AP42-AT42, M42+AP42-AT42)</f>
        <v>0</v>
      </c>
    </row>
    <row r="43" spans="1:47" ht="16" thickBot="1" x14ac:dyDescent="0.4">
      <c r="A43" s="504" t="s">
        <v>26</v>
      </c>
      <c r="B43" s="505"/>
      <c r="C43" s="505"/>
      <c r="D43" s="505"/>
      <c r="E43" s="505"/>
      <c r="F43" s="505"/>
      <c r="G43" s="505"/>
      <c r="H43" s="505"/>
      <c r="I43" s="505"/>
      <c r="J43" s="136">
        <f>SUM(J40:J42)</f>
        <v>0</v>
      </c>
      <c r="K43" s="136">
        <f t="shared" ref="K43" si="42">SUM(K40:K42)</f>
        <v>0</v>
      </c>
      <c r="L43" s="136">
        <f>SUM(L40:L42)</f>
        <v>0</v>
      </c>
      <c r="M43" s="23">
        <f t="shared" si="35"/>
        <v>0</v>
      </c>
      <c r="N43" s="13"/>
      <c r="P43" s="504" t="s">
        <v>26</v>
      </c>
      <c r="Q43" s="505"/>
      <c r="R43" s="505"/>
      <c r="S43" s="505"/>
      <c r="T43" s="505"/>
      <c r="U43" s="505"/>
      <c r="V43" s="505"/>
      <c r="W43" s="505"/>
      <c r="X43" s="505"/>
      <c r="Y43" s="135">
        <f>SUM(Y40:Y42)</f>
        <v>0</v>
      </c>
      <c r="Z43" s="135">
        <f>SUM(Z40:Z42)</f>
        <v>0</v>
      </c>
      <c r="AA43" s="135">
        <f t="shared" ref="AA43:AD43" si="43">SUM(AA40:AA42)</f>
        <v>0</v>
      </c>
      <c r="AB43" s="135">
        <f t="shared" si="43"/>
        <v>0</v>
      </c>
      <c r="AC43" s="135">
        <f t="shared" si="43"/>
        <v>0</v>
      </c>
      <c r="AD43" s="102">
        <f t="shared" si="43"/>
        <v>0</v>
      </c>
      <c r="AE43" s="13"/>
      <c r="AG43" s="504" t="s">
        <v>26</v>
      </c>
      <c r="AH43" s="505"/>
      <c r="AI43" s="505"/>
      <c r="AJ43" s="505"/>
      <c r="AK43" s="505"/>
      <c r="AL43" s="505"/>
      <c r="AM43" s="505"/>
      <c r="AN43" s="505"/>
      <c r="AO43" s="505"/>
      <c r="AP43" s="85">
        <f>SUM(AP40:AP42)</f>
        <v>0</v>
      </c>
      <c r="AQ43" s="85">
        <f>SUM(AQ40:AQ42)</f>
        <v>0</v>
      </c>
      <c r="AR43" s="85">
        <f t="shared" ref="AR43:AT43" si="44">SUM(AR40:AR42)</f>
        <v>0</v>
      </c>
      <c r="AS43" s="85">
        <f t="shared" si="44"/>
        <v>0</v>
      </c>
      <c r="AT43" s="85">
        <f t="shared" si="44"/>
        <v>0</v>
      </c>
      <c r="AU43" s="86">
        <f>IF($S$81&lt;&gt;0, AC43+AP43-AT43, M43+AP43-AT43)</f>
        <v>0</v>
      </c>
    </row>
    <row r="44" spans="1:47" s="10" customFormat="1" ht="3.75" customHeight="1" thickBot="1" x14ac:dyDescent="0.4">
      <c r="A44" s="176"/>
      <c r="B44" s="176"/>
      <c r="C44" s="176"/>
      <c r="D44" s="176"/>
      <c r="E44" s="176"/>
      <c r="F44" s="176"/>
      <c r="G44" s="176"/>
      <c r="H44" s="176"/>
      <c r="I44" s="176"/>
      <c r="J44" s="48"/>
      <c r="K44" s="48"/>
      <c r="L44" s="48"/>
      <c r="M44" s="48"/>
      <c r="N44" s="13"/>
      <c r="P44" s="176"/>
      <c r="Q44" s="176"/>
      <c r="R44" s="176"/>
      <c r="S44" s="176"/>
      <c r="T44" s="176"/>
      <c r="U44" s="176"/>
      <c r="V44" s="176"/>
      <c r="W44" s="176"/>
      <c r="X44" s="176"/>
      <c r="Y44" s="48"/>
      <c r="Z44" s="48"/>
      <c r="AA44" s="48"/>
      <c r="AB44" s="48"/>
      <c r="AC44" s="48"/>
      <c r="AD44" s="48"/>
      <c r="AE44" s="13"/>
      <c r="AG44" s="176"/>
      <c r="AH44" s="176"/>
      <c r="AI44" s="176"/>
      <c r="AJ44" s="176"/>
      <c r="AK44" s="176"/>
      <c r="AL44" s="176"/>
      <c r="AM44" s="176"/>
      <c r="AN44" s="176"/>
      <c r="AO44" s="176"/>
      <c r="AP44" s="48"/>
      <c r="AQ44" s="48"/>
      <c r="AR44" s="48"/>
      <c r="AS44" s="48"/>
      <c r="AT44" s="48"/>
      <c r="AU44" s="48"/>
    </row>
    <row r="45" spans="1:47" s="28" customFormat="1" x14ac:dyDescent="0.35">
      <c r="A45" s="502" t="s">
        <v>27</v>
      </c>
      <c r="B45" s="503"/>
      <c r="C45" s="503"/>
      <c r="D45" s="503"/>
      <c r="E45" s="503"/>
      <c r="F45" s="503"/>
      <c r="G45" s="503"/>
      <c r="H45" s="503"/>
      <c r="I45" s="503"/>
      <c r="J45" s="171" t="s">
        <v>17</v>
      </c>
      <c r="K45" s="171" t="s">
        <v>15</v>
      </c>
      <c r="L45" s="171" t="s">
        <v>16</v>
      </c>
      <c r="M45" s="182" t="s">
        <v>18</v>
      </c>
      <c r="N45" s="176"/>
      <c r="P45" s="502" t="s">
        <v>27</v>
      </c>
      <c r="Q45" s="503"/>
      <c r="R45" s="503"/>
      <c r="S45" s="503"/>
      <c r="T45" s="503"/>
      <c r="U45" s="503"/>
      <c r="V45" s="503"/>
      <c r="W45" s="503"/>
      <c r="X45" s="503"/>
      <c r="Y45" s="170" t="s">
        <v>110</v>
      </c>
      <c r="Z45" s="171" t="s">
        <v>77</v>
      </c>
      <c r="AA45" s="171" t="s">
        <v>15</v>
      </c>
      <c r="AB45" s="171" t="s">
        <v>16</v>
      </c>
      <c r="AC45" s="170" t="s">
        <v>18</v>
      </c>
      <c r="AD45" s="81" t="s">
        <v>114</v>
      </c>
      <c r="AE45" s="176"/>
      <c r="AG45" s="502" t="s">
        <v>27</v>
      </c>
      <c r="AH45" s="503"/>
      <c r="AI45" s="503"/>
      <c r="AJ45" s="503"/>
      <c r="AK45" s="503"/>
      <c r="AL45" s="503"/>
      <c r="AM45" s="503"/>
      <c r="AN45" s="503"/>
      <c r="AO45" s="503"/>
      <c r="AP45" s="170" t="s">
        <v>110</v>
      </c>
      <c r="AQ45" s="171" t="s">
        <v>211</v>
      </c>
      <c r="AR45" s="171" t="s">
        <v>15</v>
      </c>
      <c r="AS45" s="171" t="s">
        <v>16</v>
      </c>
      <c r="AT45" s="170" t="s">
        <v>213</v>
      </c>
      <c r="AU45" s="81" t="s">
        <v>111</v>
      </c>
    </row>
    <row r="46" spans="1:47" x14ac:dyDescent="0.35">
      <c r="A46" s="83">
        <v>1</v>
      </c>
      <c r="B46" s="14" t="s">
        <v>28</v>
      </c>
      <c r="C46" s="492"/>
      <c r="D46" s="492"/>
      <c r="E46" s="492"/>
      <c r="F46" s="492"/>
      <c r="G46" s="492"/>
      <c r="H46" s="492"/>
      <c r="I46" s="492"/>
      <c r="J46" s="20">
        <v>0</v>
      </c>
      <c r="K46" s="20">
        <v>0</v>
      </c>
      <c r="L46" s="20">
        <v>0</v>
      </c>
      <c r="M46" s="22">
        <f t="shared" si="35"/>
        <v>0</v>
      </c>
      <c r="N46" s="13"/>
      <c r="P46" s="83">
        <v>1</v>
      </c>
      <c r="Q46" s="14" t="s">
        <v>28</v>
      </c>
      <c r="R46" s="492"/>
      <c r="S46" s="492"/>
      <c r="T46" s="492"/>
      <c r="U46" s="492"/>
      <c r="V46" s="492"/>
      <c r="W46" s="492"/>
      <c r="X46" s="492"/>
      <c r="Y46" s="164">
        <f>'Year 1'!AU46</f>
        <v>0</v>
      </c>
      <c r="Z46" s="20">
        <v>0</v>
      </c>
      <c r="AA46" s="20">
        <v>0</v>
      </c>
      <c r="AB46" s="20">
        <v>0</v>
      </c>
      <c r="AC46" s="103">
        <f t="shared" ref="AC46:AC55" si="45">SUM(Z46:AB46)</f>
        <v>0</v>
      </c>
      <c r="AD46" s="104">
        <f t="shared" ref="AD46:AD56" si="46">M46-AC46</f>
        <v>0</v>
      </c>
      <c r="AE46" s="13"/>
      <c r="AG46" s="83">
        <v>1</v>
      </c>
      <c r="AH46" s="14" t="s">
        <v>28</v>
      </c>
      <c r="AI46" s="492"/>
      <c r="AJ46" s="492"/>
      <c r="AK46" s="492"/>
      <c r="AL46" s="492"/>
      <c r="AM46" s="492"/>
      <c r="AN46" s="492"/>
      <c r="AO46" s="492"/>
      <c r="AP46" s="125">
        <f>'Year 1'!AU46</f>
        <v>0</v>
      </c>
      <c r="AQ46" s="20">
        <v>0</v>
      </c>
      <c r="AR46" s="20">
        <v>0</v>
      </c>
      <c r="AS46" s="20">
        <v>0</v>
      </c>
      <c r="AT46" s="87">
        <f t="shared" ref="AT46:AT55" si="47">SUM(AQ46:AS46)</f>
        <v>0</v>
      </c>
      <c r="AU46" s="88">
        <f t="shared" ref="AU46:AU57" si="48">IF($S$81&lt;&gt;0, AC46+AP46-AT46, M46+AP46-AT46)</f>
        <v>0</v>
      </c>
    </row>
    <row r="47" spans="1:47" x14ac:dyDescent="0.35">
      <c r="A47" s="83">
        <v>2</v>
      </c>
      <c r="B47" s="14" t="s">
        <v>31</v>
      </c>
      <c r="C47" s="492"/>
      <c r="D47" s="492"/>
      <c r="E47" s="492"/>
      <c r="F47" s="492"/>
      <c r="G47" s="492"/>
      <c r="H47" s="492"/>
      <c r="I47" s="492"/>
      <c r="J47" s="20">
        <v>0</v>
      </c>
      <c r="K47" s="20">
        <v>0</v>
      </c>
      <c r="L47" s="20">
        <v>0</v>
      </c>
      <c r="M47" s="22">
        <f t="shared" si="35"/>
        <v>0</v>
      </c>
      <c r="N47" s="13"/>
      <c r="P47" s="83">
        <v>2</v>
      </c>
      <c r="Q47" s="14" t="s">
        <v>31</v>
      </c>
      <c r="R47" s="492"/>
      <c r="S47" s="492"/>
      <c r="T47" s="492"/>
      <c r="U47" s="492"/>
      <c r="V47" s="492"/>
      <c r="W47" s="492"/>
      <c r="X47" s="492"/>
      <c r="Y47" s="164">
        <f>'Year 1'!AU47</f>
        <v>0</v>
      </c>
      <c r="Z47" s="20">
        <v>0</v>
      </c>
      <c r="AA47" s="20">
        <v>0</v>
      </c>
      <c r="AB47" s="20">
        <v>0</v>
      </c>
      <c r="AC47" s="103">
        <f t="shared" si="45"/>
        <v>0</v>
      </c>
      <c r="AD47" s="104">
        <f t="shared" si="46"/>
        <v>0</v>
      </c>
      <c r="AE47" s="13"/>
      <c r="AG47" s="83">
        <v>2</v>
      </c>
      <c r="AH47" s="14" t="s">
        <v>31</v>
      </c>
      <c r="AI47" s="492"/>
      <c r="AJ47" s="492"/>
      <c r="AK47" s="492"/>
      <c r="AL47" s="492"/>
      <c r="AM47" s="492"/>
      <c r="AN47" s="492"/>
      <c r="AO47" s="492"/>
      <c r="AP47" s="125">
        <f>'Year 1'!AU47</f>
        <v>0</v>
      </c>
      <c r="AQ47" s="20">
        <v>0</v>
      </c>
      <c r="AR47" s="20">
        <v>0</v>
      </c>
      <c r="AS47" s="20">
        <v>0</v>
      </c>
      <c r="AT47" s="87">
        <f t="shared" si="47"/>
        <v>0</v>
      </c>
      <c r="AU47" s="88">
        <f t="shared" si="48"/>
        <v>0</v>
      </c>
    </row>
    <row r="48" spans="1:47" x14ac:dyDescent="0.35">
      <c r="A48" s="83">
        <v>3</v>
      </c>
      <c r="B48" s="14" t="s">
        <v>32</v>
      </c>
      <c r="C48" s="492"/>
      <c r="D48" s="492"/>
      <c r="E48" s="492"/>
      <c r="F48" s="492"/>
      <c r="G48" s="492"/>
      <c r="H48" s="492"/>
      <c r="I48" s="492"/>
      <c r="J48" s="20">
        <v>0</v>
      </c>
      <c r="K48" s="20">
        <v>0</v>
      </c>
      <c r="L48" s="20">
        <v>0</v>
      </c>
      <c r="M48" s="22">
        <f t="shared" si="35"/>
        <v>0</v>
      </c>
      <c r="N48" s="13"/>
      <c r="P48" s="83">
        <v>3</v>
      </c>
      <c r="Q48" s="14" t="s">
        <v>32</v>
      </c>
      <c r="R48" s="492"/>
      <c r="S48" s="492"/>
      <c r="T48" s="492"/>
      <c r="U48" s="492"/>
      <c r="V48" s="492"/>
      <c r="W48" s="492"/>
      <c r="X48" s="492"/>
      <c r="Y48" s="164">
        <f>'Year 1'!AU48</f>
        <v>0</v>
      </c>
      <c r="Z48" s="20">
        <v>0</v>
      </c>
      <c r="AA48" s="20">
        <v>0</v>
      </c>
      <c r="AB48" s="20">
        <v>0</v>
      </c>
      <c r="AC48" s="103">
        <f t="shared" si="45"/>
        <v>0</v>
      </c>
      <c r="AD48" s="104">
        <f t="shared" si="46"/>
        <v>0</v>
      </c>
      <c r="AE48" s="13"/>
      <c r="AG48" s="83">
        <v>3</v>
      </c>
      <c r="AH48" s="14" t="s">
        <v>32</v>
      </c>
      <c r="AI48" s="492"/>
      <c r="AJ48" s="492"/>
      <c r="AK48" s="492"/>
      <c r="AL48" s="492"/>
      <c r="AM48" s="492"/>
      <c r="AN48" s="492"/>
      <c r="AO48" s="492"/>
      <c r="AP48" s="125">
        <f>'Year 1'!AU48</f>
        <v>0</v>
      </c>
      <c r="AQ48" s="20">
        <v>0</v>
      </c>
      <c r="AR48" s="20">
        <v>0</v>
      </c>
      <c r="AS48" s="20">
        <v>0</v>
      </c>
      <c r="AT48" s="87">
        <f t="shared" si="47"/>
        <v>0</v>
      </c>
      <c r="AU48" s="88">
        <f t="shared" si="48"/>
        <v>0</v>
      </c>
    </row>
    <row r="49" spans="1:134" s="10" customFormat="1" x14ac:dyDescent="0.35">
      <c r="A49" s="15">
        <v>4</v>
      </c>
      <c r="B49" s="14" t="s">
        <v>72</v>
      </c>
      <c r="C49" s="492"/>
      <c r="D49" s="492"/>
      <c r="E49" s="492"/>
      <c r="F49" s="492"/>
      <c r="G49" s="492"/>
      <c r="H49" s="492"/>
      <c r="I49" s="492"/>
      <c r="J49" s="20">
        <v>0</v>
      </c>
      <c r="K49" s="20">
        <v>0</v>
      </c>
      <c r="L49" s="20">
        <v>0</v>
      </c>
      <c r="M49" s="22">
        <f t="shared" si="35"/>
        <v>0</v>
      </c>
      <c r="N49" s="13"/>
      <c r="P49" s="15">
        <v>4</v>
      </c>
      <c r="Q49" s="14" t="s">
        <v>72</v>
      </c>
      <c r="R49" s="492"/>
      <c r="S49" s="492"/>
      <c r="T49" s="492"/>
      <c r="U49" s="492"/>
      <c r="V49" s="492"/>
      <c r="W49" s="492"/>
      <c r="X49" s="492"/>
      <c r="Y49" s="164">
        <f>'Year 1'!AU49</f>
        <v>0</v>
      </c>
      <c r="Z49" s="20">
        <v>0</v>
      </c>
      <c r="AA49" s="20">
        <v>0</v>
      </c>
      <c r="AB49" s="20">
        <v>0</v>
      </c>
      <c r="AC49" s="103">
        <f t="shared" si="45"/>
        <v>0</v>
      </c>
      <c r="AD49" s="104">
        <f t="shared" si="46"/>
        <v>0</v>
      </c>
      <c r="AE49" s="13"/>
      <c r="AG49" s="15">
        <v>4</v>
      </c>
      <c r="AH49" s="14" t="s">
        <v>72</v>
      </c>
      <c r="AI49" s="492"/>
      <c r="AJ49" s="492"/>
      <c r="AK49" s="492"/>
      <c r="AL49" s="492"/>
      <c r="AM49" s="492"/>
      <c r="AN49" s="492"/>
      <c r="AO49" s="492"/>
      <c r="AP49" s="125">
        <f>'Year 1'!AU49</f>
        <v>0</v>
      </c>
      <c r="AQ49" s="20">
        <v>0</v>
      </c>
      <c r="AR49" s="20">
        <v>0</v>
      </c>
      <c r="AS49" s="20">
        <v>0</v>
      </c>
      <c r="AT49" s="87">
        <f t="shared" si="47"/>
        <v>0</v>
      </c>
      <c r="AU49" s="88">
        <f>IF($S$81&lt;&gt;0, AC49+AP49-AT49, M49+AP49-AT49)</f>
        <v>0</v>
      </c>
    </row>
    <row r="50" spans="1:134" x14ac:dyDescent="0.35">
      <c r="A50" s="83">
        <v>5</v>
      </c>
      <c r="B50" s="14" t="s">
        <v>29</v>
      </c>
      <c r="C50" s="492"/>
      <c r="D50" s="492"/>
      <c r="E50" s="492"/>
      <c r="F50" s="492"/>
      <c r="G50" s="492"/>
      <c r="H50" s="492"/>
      <c r="I50" s="492"/>
      <c r="J50" s="20">
        <v>0</v>
      </c>
      <c r="K50" s="20">
        <v>0</v>
      </c>
      <c r="L50" s="20">
        <v>0</v>
      </c>
      <c r="M50" s="22">
        <f t="shared" si="35"/>
        <v>0</v>
      </c>
      <c r="N50" s="13"/>
      <c r="P50" s="83">
        <v>5</v>
      </c>
      <c r="Q50" s="14" t="s">
        <v>29</v>
      </c>
      <c r="R50" s="492"/>
      <c r="S50" s="492"/>
      <c r="T50" s="492"/>
      <c r="U50" s="492"/>
      <c r="V50" s="492"/>
      <c r="W50" s="492"/>
      <c r="X50" s="492"/>
      <c r="Y50" s="164">
        <f>'Year 1'!AU50</f>
        <v>0</v>
      </c>
      <c r="Z50" s="20">
        <v>0</v>
      </c>
      <c r="AA50" s="20">
        <v>0</v>
      </c>
      <c r="AB50" s="20">
        <v>0</v>
      </c>
      <c r="AC50" s="103">
        <f t="shared" si="45"/>
        <v>0</v>
      </c>
      <c r="AD50" s="104">
        <f t="shared" si="46"/>
        <v>0</v>
      </c>
      <c r="AE50" s="13"/>
      <c r="AG50" s="83">
        <v>5</v>
      </c>
      <c r="AH50" s="14" t="s">
        <v>29</v>
      </c>
      <c r="AI50" s="492"/>
      <c r="AJ50" s="492"/>
      <c r="AK50" s="492"/>
      <c r="AL50" s="492"/>
      <c r="AM50" s="492"/>
      <c r="AN50" s="492"/>
      <c r="AO50" s="492"/>
      <c r="AP50" s="125">
        <f>'Year 1'!AU50</f>
        <v>0</v>
      </c>
      <c r="AQ50" s="20">
        <v>0</v>
      </c>
      <c r="AR50" s="20">
        <v>0</v>
      </c>
      <c r="AS50" s="20">
        <v>0</v>
      </c>
      <c r="AT50" s="87">
        <f t="shared" si="47"/>
        <v>0</v>
      </c>
      <c r="AU50" s="88">
        <f t="shared" si="48"/>
        <v>0</v>
      </c>
    </row>
    <row r="51" spans="1:134" x14ac:dyDescent="0.35">
      <c r="A51" s="83">
        <v>6</v>
      </c>
      <c r="B51" s="14" t="s">
        <v>30</v>
      </c>
      <c r="C51" s="492"/>
      <c r="D51" s="492"/>
      <c r="E51" s="492"/>
      <c r="F51" s="492"/>
      <c r="G51" s="492"/>
      <c r="H51" s="492"/>
      <c r="I51" s="492"/>
      <c r="J51" s="20">
        <v>0</v>
      </c>
      <c r="K51" s="20">
        <v>0</v>
      </c>
      <c r="L51" s="20">
        <v>0</v>
      </c>
      <c r="M51" s="22">
        <f t="shared" si="35"/>
        <v>0</v>
      </c>
      <c r="N51" s="13"/>
      <c r="P51" s="83">
        <v>6</v>
      </c>
      <c r="Q51" s="14" t="s">
        <v>30</v>
      </c>
      <c r="R51" s="492"/>
      <c r="S51" s="492"/>
      <c r="T51" s="492"/>
      <c r="U51" s="492"/>
      <c r="V51" s="492"/>
      <c r="W51" s="492"/>
      <c r="X51" s="492"/>
      <c r="Y51" s="164">
        <f>'Year 1'!AU51</f>
        <v>0</v>
      </c>
      <c r="Z51" s="20">
        <v>0</v>
      </c>
      <c r="AA51" s="20">
        <v>0</v>
      </c>
      <c r="AB51" s="20">
        <v>0</v>
      </c>
      <c r="AC51" s="103">
        <f t="shared" si="45"/>
        <v>0</v>
      </c>
      <c r="AD51" s="104">
        <f t="shared" si="46"/>
        <v>0</v>
      </c>
      <c r="AE51" s="13"/>
      <c r="AG51" s="83">
        <v>6</v>
      </c>
      <c r="AH51" s="14" t="s">
        <v>30</v>
      </c>
      <c r="AI51" s="492"/>
      <c r="AJ51" s="492"/>
      <c r="AK51" s="492"/>
      <c r="AL51" s="492"/>
      <c r="AM51" s="492"/>
      <c r="AN51" s="492"/>
      <c r="AO51" s="492"/>
      <c r="AP51" s="125">
        <f>'Year 1'!AU51</f>
        <v>0</v>
      </c>
      <c r="AQ51" s="20">
        <v>0</v>
      </c>
      <c r="AR51" s="20">
        <v>0</v>
      </c>
      <c r="AS51" s="20">
        <v>0</v>
      </c>
      <c r="AT51" s="87">
        <f t="shared" si="47"/>
        <v>0</v>
      </c>
      <c r="AU51" s="88">
        <f t="shared" si="48"/>
        <v>0</v>
      </c>
    </row>
    <row r="52" spans="1:134" x14ac:dyDescent="0.35">
      <c r="A52" s="83">
        <v>7</v>
      </c>
      <c r="B52" s="14" t="s">
        <v>34</v>
      </c>
      <c r="C52" s="492"/>
      <c r="D52" s="492"/>
      <c r="E52" s="492"/>
      <c r="F52" s="492"/>
      <c r="G52" s="492"/>
      <c r="H52" s="492"/>
      <c r="I52" s="492"/>
      <c r="J52" s="20">
        <v>0</v>
      </c>
      <c r="K52" s="20">
        <v>0</v>
      </c>
      <c r="L52" s="20">
        <v>0</v>
      </c>
      <c r="M52" s="22">
        <f t="shared" si="35"/>
        <v>0</v>
      </c>
      <c r="N52" s="13"/>
      <c r="P52" s="83">
        <v>7</v>
      </c>
      <c r="Q52" s="14" t="s">
        <v>34</v>
      </c>
      <c r="R52" s="492"/>
      <c r="S52" s="492"/>
      <c r="T52" s="492"/>
      <c r="U52" s="492"/>
      <c r="V52" s="492"/>
      <c r="W52" s="492"/>
      <c r="X52" s="492"/>
      <c r="Y52" s="164">
        <f>'Year 1'!AU52</f>
        <v>0</v>
      </c>
      <c r="Z52" s="20">
        <v>0</v>
      </c>
      <c r="AA52" s="20">
        <v>0</v>
      </c>
      <c r="AB52" s="20">
        <v>0</v>
      </c>
      <c r="AC52" s="103">
        <f t="shared" si="45"/>
        <v>0</v>
      </c>
      <c r="AD52" s="104">
        <f t="shared" si="46"/>
        <v>0</v>
      </c>
      <c r="AE52" s="13"/>
      <c r="AG52" s="83">
        <v>7</v>
      </c>
      <c r="AH52" s="14" t="s">
        <v>34</v>
      </c>
      <c r="AI52" s="492"/>
      <c r="AJ52" s="492"/>
      <c r="AK52" s="492"/>
      <c r="AL52" s="492"/>
      <c r="AM52" s="492"/>
      <c r="AN52" s="492"/>
      <c r="AO52" s="492"/>
      <c r="AP52" s="125">
        <f>'Year 1'!AU52</f>
        <v>0</v>
      </c>
      <c r="AQ52" s="20">
        <v>0</v>
      </c>
      <c r="AR52" s="20">
        <v>0</v>
      </c>
      <c r="AS52" s="20">
        <v>0</v>
      </c>
      <c r="AT52" s="87">
        <f t="shared" si="47"/>
        <v>0</v>
      </c>
      <c r="AU52" s="88">
        <f t="shared" si="48"/>
        <v>0</v>
      </c>
    </row>
    <row r="53" spans="1:134" x14ac:dyDescent="0.35">
      <c r="A53" s="83">
        <v>8</v>
      </c>
      <c r="B53" s="14" t="s">
        <v>35</v>
      </c>
      <c r="C53" s="492"/>
      <c r="D53" s="492"/>
      <c r="E53" s="492"/>
      <c r="F53" s="492"/>
      <c r="G53" s="492"/>
      <c r="H53" s="492"/>
      <c r="I53" s="492"/>
      <c r="J53" s="20">
        <v>0</v>
      </c>
      <c r="K53" s="20">
        <v>0</v>
      </c>
      <c r="L53" s="20">
        <v>0</v>
      </c>
      <c r="M53" s="22">
        <f>SUM(J53:L53)</f>
        <v>0</v>
      </c>
      <c r="N53" s="13"/>
      <c r="P53" s="83">
        <v>8</v>
      </c>
      <c r="Q53" s="14" t="s">
        <v>35</v>
      </c>
      <c r="R53" s="492"/>
      <c r="S53" s="492"/>
      <c r="T53" s="492"/>
      <c r="U53" s="492"/>
      <c r="V53" s="492"/>
      <c r="W53" s="492"/>
      <c r="X53" s="492"/>
      <c r="Y53" s="164">
        <f>'Year 1'!AU53</f>
        <v>0</v>
      </c>
      <c r="Z53" s="20">
        <v>0</v>
      </c>
      <c r="AA53" s="20">
        <v>0</v>
      </c>
      <c r="AB53" s="20">
        <v>0</v>
      </c>
      <c r="AC53" s="103">
        <f t="shared" si="45"/>
        <v>0</v>
      </c>
      <c r="AD53" s="104">
        <f t="shared" si="46"/>
        <v>0</v>
      </c>
      <c r="AE53" s="13"/>
      <c r="AG53" s="83">
        <v>8</v>
      </c>
      <c r="AH53" s="14" t="s">
        <v>35</v>
      </c>
      <c r="AI53" s="492"/>
      <c r="AJ53" s="492"/>
      <c r="AK53" s="492"/>
      <c r="AL53" s="492"/>
      <c r="AM53" s="492"/>
      <c r="AN53" s="492"/>
      <c r="AO53" s="492"/>
      <c r="AP53" s="125">
        <f>'Year 1'!AU53</f>
        <v>0</v>
      </c>
      <c r="AQ53" s="20">
        <v>0</v>
      </c>
      <c r="AR53" s="20">
        <v>0</v>
      </c>
      <c r="AS53" s="20">
        <v>0</v>
      </c>
      <c r="AT53" s="87">
        <f t="shared" si="47"/>
        <v>0</v>
      </c>
      <c r="AU53" s="88">
        <f t="shared" si="48"/>
        <v>0</v>
      </c>
    </row>
    <row r="54" spans="1:134" x14ac:dyDescent="0.35">
      <c r="A54" s="83">
        <v>9</v>
      </c>
      <c r="B54" s="14" t="s">
        <v>50</v>
      </c>
      <c r="C54" s="492"/>
      <c r="D54" s="492"/>
      <c r="E54" s="492"/>
      <c r="F54" s="492"/>
      <c r="G54" s="492"/>
      <c r="H54" s="492"/>
      <c r="I54" s="492"/>
      <c r="J54" s="20">
        <v>0</v>
      </c>
      <c r="K54" s="20">
        <v>0</v>
      </c>
      <c r="L54" s="20">
        <v>0</v>
      </c>
      <c r="M54" s="22">
        <f t="shared" si="35"/>
        <v>0</v>
      </c>
      <c r="N54" s="13"/>
      <c r="P54" s="83">
        <v>9</v>
      </c>
      <c r="Q54" s="14" t="s">
        <v>50</v>
      </c>
      <c r="R54" s="492"/>
      <c r="S54" s="492"/>
      <c r="T54" s="492"/>
      <c r="U54" s="492"/>
      <c r="V54" s="492"/>
      <c r="W54" s="492"/>
      <c r="X54" s="492"/>
      <c r="Y54" s="164">
        <f>'Year 1'!AU54</f>
        <v>0</v>
      </c>
      <c r="Z54" s="20">
        <v>0</v>
      </c>
      <c r="AA54" s="20">
        <v>0</v>
      </c>
      <c r="AB54" s="20">
        <v>0</v>
      </c>
      <c r="AC54" s="103">
        <f t="shared" si="45"/>
        <v>0</v>
      </c>
      <c r="AD54" s="104">
        <f t="shared" si="46"/>
        <v>0</v>
      </c>
      <c r="AE54" s="13"/>
      <c r="AG54" s="83">
        <v>9</v>
      </c>
      <c r="AH54" s="14" t="s">
        <v>50</v>
      </c>
      <c r="AI54" s="492"/>
      <c r="AJ54" s="492"/>
      <c r="AK54" s="492"/>
      <c r="AL54" s="492"/>
      <c r="AM54" s="492"/>
      <c r="AN54" s="492"/>
      <c r="AO54" s="492"/>
      <c r="AP54" s="125">
        <f>'Year 1'!AU54</f>
        <v>0</v>
      </c>
      <c r="AQ54" s="20">
        <v>0</v>
      </c>
      <c r="AR54" s="20">
        <v>0</v>
      </c>
      <c r="AS54" s="20">
        <v>0</v>
      </c>
      <c r="AT54" s="87">
        <f t="shared" si="47"/>
        <v>0</v>
      </c>
      <c r="AU54" s="88">
        <f t="shared" si="48"/>
        <v>0</v>
      </c>
    </row>
    <row r="55" spans="1:134" x14ac:dyDescent="0.35">
      <c r="A55" s="15">
        <v>10</v>
      </c>
      <c r="B55" s="138" t="s">
        <v>205</v>
      </c>
      <c r="C55" s="623"/>
      <c r="D55" s="623"/>
      <c r="E55" s="623"/>
      <c r="F55" s="623"/>
      <c r="G55" s="623"/>
      <c r="H55" s="623"/>
      <c r="I55" s="623"/>
      <c r="J55" s="20">
        <v>0</v>
      </c>
      <c r="K55" s="20">
        <v>0</v>
      </c>
      <c r="L55" s="20">
        <v>0</v>
      </c>
      <c r="M55" s="22">
        <f t="shared" si="35"/>
        <v>0</v>
      </c>
      <c r="N55" s="13"/>
      <c r="P55" s="15">
        <v>10</v>
      </c>
      <c r="Q55" s="138" t="s">
        <v>205</v>
      </c>
      <c r="R55" s="623"/>
      <c r="S55" s="623"/>
      <c r="T55" s="623"/>
      <c r="U55" s="623"/>
      <c r="V55" s="623"/>
      <c r="W55" s="623"/>
      <c r="X55" s="623"/>
      <c r="Y55" s="164">
        <f>'Year 1'!AU55</f>
        <v>0</v>
      </c>
      <c r="Z55" s="20">
        <v>0</v>
      </c>
      <c r="AA55" s="20">
        <v>0</v>
      </c>
      <c r="AB55" s="20">
        <v>0</v>
      </c>
      <c r="AC55" s="103">
        <f t="shared" si="45"/>
        <v>0</v>
      </c>
      <c r="AD55" s="104">
        <f t="shared" si="46"/>
        <v>0</v>
      </c>
      <c r="AE55" s="13"/>
      <c r="AG55" s="15">
        <v>10</v>
      </c>
      <c r="AH55" s="138" t="s">
        <v>205</v>
      </c>
      <c r="AI55" s="623"/>
      <c r="AJ55" s="623"/>
      <c r="AK55" s="623"/>
      <c r="AL55" s="623"/>
      <c r="AM55" s="623"/>
      <c r="AN55" s="623"/>
      <c r="AO55" s="623"/>
      <c r="AP55" s="125">
        <f>'Year 1'!AU55</f>
        <v>0</v>
      </c>
      <c r="AQ55" s="20">
        <v>0</v>
      </c>
      <c r="AR55" s="20">
        <v>0</v>
      </c>
      <c r="AS55" s="20">
        <v>0</v>
      </c>
      <c r="AT55" s="87">
        <f t="shared" si="47"/>
        <v>0</v>
      </c>
      <c r="AU55" s="88">
        <f t="shared" si="48"/>
        <v>0</v>
      </c>
    </row>
    <row r="56" spans="1:134" x14ac:dyDescent="0.35">
      <c r="A56" s="15">
        <v>11</v>
      </c>
      <c r="B56" s="138" t="s">
        <v>205</v>
      </c>
      <c r="C56" s="623"/>
      <c r="D56" s="623"/>
      <c r="E56" s="623"/>
      <c r="F56" s="623"/>
      <c r="G56" s="623"/>
      <c r="H56" s="623"/>
      <c r="I56" s="623"/>
      <c r="J56" s="20">
        <v>0</v>
      </c>
      <c r="K56" s="20">
        <v>0</v>
      </c>
      <c r="L56" s="20">
        <v>0</v>
      </c>
      <c r="M56" s="22">
        <f>SUM(J56:L56)</f>
        <v>0</v>
      </c>
      <c r="N56" s="13"/>
      <c r="P56" s="15">
        <v>11</v>
      </c>
      <c r="Q56" s="138" t="s">
        <v>205</v>
      </c>
      <c r="R56" s="623"/>
      <c r="S56" s="623"/>
      <c r="T56" s="623"/>
      <c r="U56" s="623"/>
      <c r="V56" s="623"/>
      <c r="W56" s="623"/>
      <c r="X56" s="623"/>
      <c r="Y56" s="164">
        <f>'Year 1'!AU56</f>
        <v>0</v>
      </c>
      <c r="Z56" s="20">
        <v>0</v>
      </c>
      <c r="AA56" s="20">
        <v>0</v>
      </c>
      <c r="AB56" s="20">
        <v>0</v>
      </c>
      <c r="AC56" s="103">
        <f>SUM(Z56:AB56)</f>
        <v>0</v>
      </c>
      <c r="AD56" s="104">
        <f t="shared" si="46"/>
        <v>0</v>
      </c>
      <c r="AE56" s="13"/>
      <c r="AG56" s="15">
        <v>11</v>
      </c>
      <c r="AH56" s="138" t="s">
        <v>205</v>
      </c>
      <c r="AI56" s="623"/>
      <c r="AJ56" s="623"/>
      <c r="AK56" s="623"/>
      <c r="AL56" s="623"/>
      <c r="AM56" s="623"/>
      <c r="AN56" s="623"/>
      <c r="AO56" s="623"/>
      <c r="AP56" s="125">
        <f>'Year 1'!AU56</f>
        <v>0</v>
      </c>
      <c r="AQ56" s="20">
        <v>0</v>
      </c>
      <c r="AR56" s="20">
        <v>0</v>
      </c>
      <c r="AS56" s="20">
        <v>0</v>
      </c>
      <c r="AT56" s="87">
        <f>SUM(AQ56:AS56)</f>
        <v>0</v>
      </c>
      <c r="AU56" s="88">
        <f t="shared" si="48"/>
        <v>0</v>
      </c>
    </row>
    <row r="57" spans="1:134" ht="16" thickBot="1" x14ac:dyDescent="0.4">
      <c r="A57" s="578" t="s">
        <v>36</v>
      </c>
      <c r="B57" s="579"/>
      <c r="C57" s="579"/>
      <c r="D57" s="579"/>
      <c r="E57" s="579"/>
      <c r="F57" s="579"/>
      <c r="G57" s="579"/>
      <c r="H57" s="579"/>
      <c r="I57" s="579"/>
      <c r="J57" s="136">
        <f>SUM(J46:J56)</f>
        <v>0</v>
      </c>
      <c r="K57" s="136">
        <f t="shared" ref="K57:L57" si="49">SUM(K46:K56)</f>
        <v>0</v>
      </c>
      <c r="L57" s="136">
        <f t="shared" si="49"/>
        <v>0</v>
      </c>
      <c r="M57" s="23">
        <f>SUM(J57:L57)</f>
        <v>0</v>
      </c>
      <c r="N57" s="13"/>
      <c r="P57" s="578" t="s">
        <v>36</v>
      </c>
      <c r="Q57" s="579"/>
      <c r="R57" s="579"/>
      <c r="S57" s="579"/>
      <c r="T57" s="579"/>
      <c r="U57" s="579"/>
      <c r="V57" s="579"/>
      <c r="W57" s="579"/>
      <c r="X57" s="579"/>
      <c r="Y57" s="135">
        <f>SUM(Y46:Y56)</f>
        <v>0</v>
      </c>
      <c r="Z57" s="135">
        <f>SUM(Z46:Z56)</f>
        <v>0</v>
      </c>
      <c r="AA57" s="135">
        <f t="shared" ref="AA57" si="50">SUM(AA46:AA56)</f>
        <v>0</v>
      </c>
      <c r="AB57" s="135">
        <f>SUM(AB46:AB56)</f>
        <v>0</v>
      </c>
      <c r="AC57" s="135">
        <f t="shared" ref="AC57:AD57" si="51">SUM(AC46:AC56)</f>
        <v>0</v>
      </c>
      <c r="AD57" s="102">
        <f t="shared" si="51"/>
        <v>0</v>
      </c>
      <c r="AE57" s="13"/>
      <c r="AG57" s="578" t="s">
        <v>36</v>
      </c>
      <c r="AH57" s="579"/>
      <c r="AI57" s="579"/>
      <c r="AJ57" s="579"/>
      <c r="AK57" s="579"/>
      <c r="AL57" s="579"/>
      <c r="AM57" s="579"/>
      <c r="AN57" s="579"/>
      <c r="AO57" s="579"/>
      <c r="AP57" s="85">
        <f>SUM(AP46:AP56)</f>
        <v>0</v>
      </c>
      <c r="AQ57" s="85">
        <f>SUM(AQ46:AQ56)</f>
        <v>0</v>
      </c>
      <c r="AR57" s="85">
        <f t="shared" ref="AR57:AT57" si="52">SUM(AR46:AR56)</f>
        <v>0</v>
      </c>
      <c r="AS57" s="85">
        <f t="shared" si="52"/>
        <v>0</v>
      </c>
      <c r="AT57" s="85">
        <f t="shared" si="52"/>
        <v>0</v>
      </c>
      <c r="AU57" s="86">
        <f t="shared" si="48"/>
        <v>0</v>
      </c>
    </row>
    <row r="58" spans="1:134" s="10" customFormat="1" ht="3.75" customHeight="1" thickBot="1" x14ac:dyDescent="0.4">
      <c r="B58" s="91"/>
      <c r="C58" s="94"/>
      <c r="D58" s="94"/>
      <c r="E58" s="94"/>
      <c r="F58" s="94"/>
      <c r="G58" s="94"/>
      <c r="H58" s="94"/>
      <c r="I58" s="94"/>
      <c r="J58" s="93"/>
      <c r="K58" s="93"/>
      <c r="L58" s="93"/>
      <c r="M58" s="48"/>
      <c r="N58" s="13"/>
      <c r="Q58" s="91"/>
      <c r="R58" s="94"/>
      <c r="S58" s="94"/>
      <c r="T58" s="94"/>
      <c r="U58" s="94"/>
      <c r="V58" s="94"/>
      <c r="W58" s="94"/>
      <c r="X58" s="94"/>
      <c r="Y58" s="124"/>
      <c r="Z58" s="93"/>
      <c r="AA58" s="93"/>
      <c r="AB58" s="93"/>
      <c r="AC58" s="48"/>
      <c r="AD58" s="48"/>
      <c r="AE58" s="13"/>
      <c r="AH58" s="91"/>
      <c r="AI58" s="94"/>
      <c r="AJ58" s="94"/>
      <c r="AK58" s="94"/>
      <c r="AL58" s="94"/>
      <c r="AM58" s="94"/>
      <c r="AN58" s="94"/>
      <c r="AO58" s="94"/>
      <c r="AP58" s="124"/>
      <c r="AQ58" s="93"/>
      <c r="AR58" s="93"/>
      <c r="AS58" s="93"/>
      <c r="AT58" s="48"/>
      <c r="AU58" s="48"/>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row>
    <row r="59" spans="1:134" s="76" customFormat="1" x14ac:dyDescent="0.35">
      <c r="A59" s="506" t="s">
        <v>71</v>
      </c>
      <c r="B59" s="507"/>
      <c r="C59" s="507"/>
      <c r="D59" s="507"/>
      <c r="E59" s="507"/>
      <c r="F59" s="507"/>
      <c r="G59" s="507"/>
      <c r="H59" s="507"/>
      <c r="I59" s="507"/>
      <c r="J59" s="75" t="s">
        <v>17</v>
      </c>
      <c r="K59" s="75" t="s">
        <v>15</v>
      </c>
      <c r="L59" s="75" t="s">
        <v>16</v>
      </c>
      <c r="M59" s="182" t="s">
        <v>18</v>
      </c>
      <c r="N59" s="74"/>
      <c r="O59" s="28"/>
      <c r="P59" s="506" t="s">
        <v>71</v>
      </c>
      <c r="Q59" s="507"/>
      <c r="R59" s="507"/>
      <c r="S59" s="507"/>
      <c r="T59" s="507"/>
      <c r="U59" s="507"/>
      <c r="V59" s="507"/>
      <c r="W59" s="507"/>
      <c r="X59" s="507"/>
      <c r="Y59" s="177" t="s">
        <v>110</v>
      </c>
      <c r="Z59" s="75" t="s">
        <v>227</v>
      </c>
      <c r="AA59" s="75" t="s">
        <v>15</v>
      </c>
      <c r="AB59" s="75" t="s">
        <v>16</v>
      </c>
      <c r="AC59" s="170" t="s">
        <v>18</v>
      </c>
      <c r="AD59" s="81" t="s">
        <v>114</v>
      </c>
      <c r="AE59" s="74"/>
      <c r="AF59" s="28"/>
      <c r="AG59" s="506" t="s">
        <v>71</v>
      </c>
      <c r="AH59" s="507"/>
      <c r="AI59" s="507"/>
      <c r="AJ59" s="507"/>
      <c r="AK59" s="507"/>
      <c r="AL59" s="507"/>
      <c r="AM59" s="507"/>
      <c r="AN59" s="507"/>
      <c r="AO59" s="507"/>
      <c r="AP59" s="177" t="s">
        <v>110</v>
      </c>
      <c r="AQ59" s="75" t="s">
        <v>211</v>
      </c>
      <c r="AR59" s="75" t="s">
        <v>15</v>
      </c>
      <c r="AS59" s="75" t="s">
        <v>16</v>
      </c>
      <c r="AT59" s="170" t="s">
        <v>213</v>
      </c>
      <c r="AU59" s="81" t="s">
        <v>111</v>
      </c>
      <c r="AV59" s="28"/>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row>
    <row r="60" spans="1:134" s="16" customFormat="1" x14ac:dyDescent="0.35">
      <c r="A60" s="18">
        <v>1</v>
      </c>
      <c r="B60" s="508">
        <f>'Subaward 1'!$C$3</f>
        <v>0</v>
      </c>
      <c r="C60" s="508"/>
      <c r="D60" s="508"/>
      <c r="E60" s="508"/>
      <c r="F60" s="508"/>
      <c r="G60" s="508"/>
      <c r="H60" s="508"/>
      <c r="I60" s="508"/>
      <c r="J60" s="24">
        <f>'Subaward 1'!$D$153</f>
        <v>0</v>
      </c>
      <c r="K60" s="24">
        <f>'Subaward 1'!$D$154</f>
        <v>0</v>
      </c>
      <c r="L60" s="24">
        <f>'Subaward 1'!$D$155</f>
        <v>0</v>
      </c>
      <c r="M60" s="22">
        <f t="shared" si="35"/>
        <v>0</v>
      </c>
      <c r="N60" s="13"/>
      <c r="O60" s="9"/>
      <c r="P60" s="18">
        <v>1</v>
      </c>
      <c r="Q60" s="587">
        <f>'Subaward 1'!$C$3</f>
        <v>0</v>
      </c>
      <c r="R60" s="587"/>
      <c r="S60" s="587"/>
      <c r="T60" s="587"/>
      <c r="U60" s="587"/>
      <c r="V60" s="587"/>
      <c r="W60" s="587"/>
      <c r="X60" s="587"/>
      <c r="Y60" s="164">
        <f>'Year 1'!$AU$60</f>
        <v>0</v>
      </c>
      <c r="Z60" s="107">
        <f>'Subaward 1'!$S$153</f>
        <v>0</v>
      </c>
      <c r="AA60" s="107">
        <f>'Subaward 1'!$S$154</f>
        <v>0</v>
      </c>
      <c r="AB60" s="107">
        <f>'Subaward 1'!$S$155</f>
        <v>0</v>
      </c>
      <c r="AC60" s="103">
        <f t="shared" ref="AC60:AC69" si="53">SUM(Z60:AB60)</f>
        <v>0</v>
      </c>
      <c r="AD60" s="104">
        <f t="shared" ref="AD60:AD69" si="54">M60-AC60</f>
        <v>0</v>
      </c>
      <c r="AE60" s="13"/>
      <c r="AF60" s="9"/>
      <c r="AG60" s="18">
        <v>1</v>
      </c>
      <c r="AH60" s="546">
        <f>'Subaward 1'!$C$3</f>
        <v>0</v>
      </c>
      <c r="AI60" s="546"/>
      <c r="AJ60" s="546"/>
      <c r="AK60" s="546"/>
      <c r="AL60" s="546"/>
      <c r="AM60" s="546"/>
      <c r="AN60" s="546"/>
      <c r="AO60" s="546"/>
      <c r="AP60" s="125">
        <f>'Year 1'!$AU$60</f>
        <v>0</v>
      </c>
      <c r="AQ60" s="95">
        <f>'Subaward 1'!$AI$153</f>
        <v>0</v>
      </c>
      <c r="AR60" s="95">
        <f>'Subaward 1'!$AI$154</f>
        <v>0</v>
      </c>
      <c r="AS60" s="95">
        <f>'Subaward 1'!$AI$155</f>
        <v>0</v>
      </c>
      <c r="AT60" s="87">
        <f t="shared" ref="AT60:AT69" si="55">SUM(AQ60:AS60)</f>
        <v>0</v>
      </c>
      <c r="AU60" s="88">
        <f t="shared" ref="AU60:AU70" si="56">IF($S$81&lt;&gt;0, AC60+AP60-AT60, M60+AP60-AT60)</f>
        <v>0</v>
      </c>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row>
    <row r="61" spans="1:134" s="16" customFormat="1" hidden="1" x14ac:dyDescent="0.35">
      <c r="A61" s="18">
        <v>2</v>
      </c>
      <c r="B61" s="508">
        <f>'Subaward 2'!$C$3</f>
        <v>0</v>
      </c>
      <c r="C61" s="508"/>
      <c r="D61" s="508"/>
      <c r="E61" s="508"/>
      <c r="F61" s="508"/>
      <c r="G61" s="508"/>
      <c r="H61" s="508"/>
      <c r="I61" s="508"/>
      <c r="J61" s="238">
        <f>'Subaward 2'!$D$153</f>
        <v>0</v>
      </c>
      <c r="K61" s="238">
        <f>'Subaward 2'!$D$154</f>
        <v>0</v>
      </c>
      <c r="L61" s="238">
        <f>'Subaward 2'!$D$155</f>
        <v>0</v>
      </c>
      <c r="M61" s="22">
        <f t="shared" si="35"/>
        <v>0</v>
      </c>
      <c r="N61" s="13"/>
      <c r="O61" s="9"/>
      <c r="P61" s="18">
        <v>2</v>
      </c>
      <c r="Q61" s="587">
        <f>'Subaward 2'!$C$3</f>
        <v>0</v>
      </c>
      <c r="R61" s="587"/>
      <c r="S61" s="587"/>
      <c r="T61" s="587"/>
      <c r="U61" s="587"/>
      <c r="V61" s="587"/>
      <c r="W61" s="587"/>
      <c r="X61" s="587"/>
      <c r="Y61" s="164">
        <f>'Year 1'!AU61</f>
        <v>0</v>
      </c>
      <c r="Z61" s="299">
        <f>'Subaward 2'!$S$153</f>
        <v>0</v>
      </c>
      <c r="AA61" s="299">
        <f>'Subaward 2'!$S$154</f>
        <v>0</v>
      </c>
      <c r="AB61" s="299">
        <f>'Subaward 2'!$S$155</f>
        <v>0</v>
      </c>
      <c r="AC61" s="103">
        <f t="shared" si="53"/>
        <v>0</v>
      </c>
      <c r="AD61" s="104">
        <f t="shared" si="54"/>
        <v>0</v>
      </c>
      <c r="AE61" s="13"/>
      <c r="AF61" s="9"/>
      <c r="AG61" s="18">
        <v>2</v>
      </c>
      <c r="AH61" s="546">
        <f>'Subaward 2'!$C$3</f>
        <v>0</v>
      </c>
      <c r="AI61" s="546"/>
      <c r="AJ61" s="546"/>
      <c r="AK61" s="546"/>
      <c r="AL61" s="546"/>
      <c r="AM61" s="546"/>
      <c r="AN61" s="546"/>
      <c r="AO61" s="546"/>
      <c r="AP61" s="125">
        <f>'Year 1'!AU61</f>
        <v>0</v>
      </c>
      <c r="AQ61" s="285">
        <f>'Subaward 2'!$AI$153</f>
        <v>0</v>
      </c>
      <c r="AR61" s="285">
        <f>'Subaward 2'!$AI$154</f>
        <v>0</v>
      </c>
      <c r="AS61" s="285">
        <f>'Subaward 2'!$AI$155</f>
        <v>0</v>
      </c>
      <c r="AT61" s="87">
        <f t="shared" si="55"/>
        <v>0</v>
      </c>
      <c r="AU61" s="88">
        <f t="shared" si="56"/>
        <v>0</v>
      </c>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row>
    <row r="62" spans="1:134" s="16" customFormat="1" hidden="1" x14ac:dyDescent="0.35">
      <c r="A62" s="18">
        <v>3</v>
      </c>
      <c r="B62" s="508">
        <f>'Subaward 3'!$C$3</f>
        <v>0</v>
      </c>
      <c r="C62" s="508"/>
      <c r="D62" s="508"/>
      <c r="E62" s="508"/>
      <c r="F62" s="508"/>
      <c r="G62" s="508"/>
      <c r="H62" s="508"/>
      <c r="I62" s="508"/>
      <c r="J62" s="238">
        <f>'Subaward 3'!$D$153</f>
        <v>0</v>
      </c>
      <c r="K62" s="238">
        <f>'Subaward 3'!$D$154</f>
        <v>0</v>
      </c>
      <c r="L62" s="238">
        <f>'Subaward 3'!$D$155</f>
        <v>0</v>
      </c>
      <c r="M62" s="22">
        <f t="shared" si="35"/>
        <v>0</v>
      </c>
      <c r="N62" s="13"/>
      <c r="O62" s="9"/>
      <c r="P62" s="18">
        <v>3</v>
      </c>
      <c r="Q62" s="587">
        <f>'Subaward 3'!$C$3</f>
        <v>0</v>
      </c>
      <c r="R62" s="587"/>
      <c r="S62" s="587"/>
      <c r="T62" s="587"/>
      <c r="U62" s="587"/>
      <c r="V62" s="587"/>
      <c r="W62" s="587"/>
      <c r="X62" s="587"/>
      <c r="Y62" s="164">
        <f>'Year 1'!AU62</f>
        <v>0</v>
      </c>
      <c r="Z62" s="299">
        <f>'Subaward 3'!$S$153</f>
        <v>0</v>
      </c>
      <c r="AA62" s="299">
        <f>'Subaward 3'!$S$154</f>
        <v>0</v>
      </c>
      <c r="AB62" s="299">
        <f>'Subaward 3'!$S$155</f>
        <v>0</v>
      </c>
      <c r="AC62" s="103">
        <f t="shared" si="53"/>
        <v>0</v>
      </c>
      <c r="AD62" s="104">
        <f t="shared" si="54"/>
        <v>0</v>
      </c>
      <c r="AE62" s="13"/>
      <c r="AF62" s="9"/>
      <c r="AG62" s="18">
        <v>3</v>
      </c>
      <c r="AH62" s="546">
        <f>'Subaward 3'!$C$3</f>
        <v>0</v>
      </c>
      <c r="AI62" s="546"/>
      <c r="AJ62" s="546"/>
      <c r="AK62" s="546"/>
      <c r="AL62" s="546"/>
      <c r="AM62" s="546"/>
      <c r="AN62" s="546"/>
      <c r="AO62" s="546"/>
      <c r="AP62" s="125">
        <f>'Year 1'!AU62</f>
        <v>0</v>
      </c>
      <c r="AQ62" s="285">
        <f>'Subaward 3'!$AI$153</f>
        <v>0</v>
      </c>
      <c r="AR62" s="285">
        <f>'Subaward 3'!$AI$154</f>
        <v>0</v>
      </c>
      <c r="AS62" s="285">
        <f>'Subaward 3'!$AI$155</f>
        <v>0</v>
      </c>
      <c r="AT62" s="87">
        <f t="shared" si="55"/>
        <v>0</v>
      </c>
      <c r="AU62" s="88">
        <f>IF($S$81&lt;&gt;0, AC62+AP62-AT62, M62+AP62-AT62)</f>
        <v>0</v>
      </c>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row>
    <row r="63" spans="1:134" s="16" customFormat="1" hidden="1" x14ac:dyDescent="0.35">
      <c r="A63" s="18">
        <v>4</v>
      </c>
      <c r="B63" s="508">
        <f>'Subaward 4'!$C$3</f>
        <v>0</v>
      </c>
      <c r="C63" s="508"/>
      <c r="D63" s="508"/>
      <c r="E63" s="508"/>
      <c r="F63" s="508"/>
      <c r="G63" s="508"/>
      <c r="H63" s="508"/>
      <c r="I63" s="508"/>
      <c r="J63" s="238">
        <f>'Subaward 4'!$D$153</f>
        <v>0</v>
      </c>
      <c r="K63" s="238">
        <f>'Subaward 4'!$D$154</f>
        <v>0</v>
      </c>
      <c r="L63" s="238">
        <f>'Subaward 4'!$D$155</f>
        <v>0</v>
      </c>
      <c r="M63" s="22">
        <f t="shared" si="35"/>
        <v>0</v>
      </c>
      <c r="N63" s="13"/>
      <c r="O63" s="9"/>
      <c r="P63" s="18">
        <v>4</v>
      </c>
      <c r="Q63" s="587">
        <f>'Subaward 4'!$C$3</f>
        <v>0</v>
      </c>
      <c r="R63" s="587"/>
      <c r="S63" s="587"/>
      <c r="T63" s="587"/>
      <c r="U63" s="587"/>
      <c r="V63" s="587"/>
      <c r="W63" s="587"/>
      <c r="X63" s="587"/>
      <c r="Y63" s="164">
        <f>'Year 1'!AU63</f>
        <v>0</v>
      </c>
      <c r="Z63" s="299">
        <f>'Subaward 4'!$S$153</f>
        <v>0</v>
      </c>
      <c r="AA63" s="299">
        <f>'Subaward 4'!$S$154</f>
        <v>0</v>
      </c>
      <c r="AB63" s="299">
        <f>'Subaward 4'!$S$155</f>
        <v>0</v>
      </c>
      <c r="AC63" s="103">
        <f t="shared" si="53"/>
        <v>0</v>
      </c>
      <c r="AD63" s="104">
        <f t="shared" si="54"/>
        <v>0</v>
      </c>
      <c r="AE63" s="13"/>
      <c r="AF63" s="9"/>
      <c r="AG63" s="18">
        <v>4</v>
      </c>
      <c r="AH63" s="546">
        <f>'Subaward 4'!$C$3</f>
        <v>0</v>
      </c>
      <c r="AI63" s="546"/>
      <c r="AJ63" s="546"/>
      <c r="AK63" s="546"/>
      <c r="AL63" s="546"/>
      <c r="AM63" s="546"/>
      <c r="AN63" s="546"/>
      <c r="AO63" s="546"/>
      <c r="AP63" s="125">
        <f>'Year 1'!AU63</f>
        <v>0</v>
      </c>
      <c r="AQ63" s="285">
        <f>'Subaward 4'!$AI$153</f>
        <v>0</v>
      </c>
      <c r="AR63" s="285">
        <f>'Subaward 4'!$AI$154</f>
        <v>0</v>
      </c>
      <c r="AS63" s="285">
        <f>'Subaward 4'!$AI$155</f>
        <v>0</v>
      </c>
      <c r="AT63" s="87">
        <f t="shared" si="55"/>
        <v>0</v>
      </c>
      <c r="AU63" s="88">
        <f t="shared" si="56"/>
        <v>0</v>
      </c>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row>
    <row r="64" spans="1:134" s="16" customFormat="1" hidden="1" x14ac:dyDescent="0.35">
      <c r="A64" s="18">
        <v>5</v>
      </c>
      <c r="B64" s="508">
        <f>'Subaward 5'!$C$3</f>
        <v>0</v>
      </c>
      <c r="C64" s="508"/>
      <c r="D64" s="508"/>
      <c r="E64" s="508"/>
      <c r="F64" s="508"/>
      <c r="G64" s="508"/>
      <c r="H64" s="508"/>
      <c r="I64" s="508"/>
      <c r="J64" s="238">
        <f>'Subaward 5'!$D$153</f>
        <v>0</v>
      </c>
      <c r="K64" s="238">
        <f>'Subaward 5'!$D$154</f>
        <v>0</v>
      </c>
      <c r="L64" s="238">
        <f>'Subaward 5'!$D$155</f>
        <v>0</v>
      </c>
      <c r="M64" s="22">
        <f t="shared" si="35"/>
        <v>0</v>
      </c>
      <c r="N64" s="13"/>
      <c r="O64" s="9"/>
      <c r="P64" s="18">
        <v>5</v>
      </c>
      <c r="Q64" s="587">
        <f>'Subaward 5'!$C$3</f>
        <v>0</v>
      </c>
      <c r="R64" s="587"/>
      <c r="S64" s="587"/>
      <c r="T64" s="587"/>
      <c r="U64" s="587"/>
      <c r="V64" s="587"/>
      <c r="W64" s="587"/>
      <c r="X64" s="587"/>
      <c r="Y64" s="164">
        <f>'Year 1'!AU64</f>
        <v>0</v>
      </c>
      <c r="Z64" s="299">
        <f>'Subaward 5'!$S$153</f>
        <v>0</v>
      </c>
      <c r="AA64" s="299">
        <f>'Subaward 5'!$S$154</f>
        <v>0</v>
      </c>
      <c r="AB64" s="299">
        <f>'Subaward 5'!$S$155</f>
        <v>0</v>
      </c>
      <c r="AC64" s="103">
        <f t="shared" si="53"/>
        <v>0</v>
      </c>
      <c r="AD64" s="104">
        <f t="shared" si="54"/>
        <v>0</v>
      </c>
      <c r="AE64" s="13"/>
      <c r="AF64" s="9"/>
      <c r="AG64" s="18">
        <v>5</v>
      </c>
      <c r="AH64" s="546">
        <f>'Subaward 5'!$C$3</f>
        <v>0</v>
      </c>
      <c r="AI64" s="546"/>
      <c r="AJ64" s="546"/>
      <c r="AK64" s="546"/>
      <c r="AL64" s="546"/>
      <c r="AM64" s="546"/>
      <c r="AN64" s="546"/>
      <c r="AO64" s="546"/>
      <c r="AP64" s="125">
        <f>'Year 1'!AU64</f>
        <v>0</v>
      </c>
      <c r="AQ64" s="285">
        <f>'Subaward 5'!$AI$153</f>
        <v>0</v>
      </c>
      <c r="AR64" s="285">
        <f>'Subaward 5'!$AI$154</f>
        <v>0</v>
      </c>
      <c r="AS64" s="285">
        <f>'Subaward 5'!$AI$155</f>
        <v>0</v>
      </c>
      <c r="AT64" s="87">
        <f t="shared" si="55"/>
        <v>0</v>
      </c>
      <c r="AU64" s="88">
        <f t="shared" si="56"/>
        <v>0</v>
      </c>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row>
    <row r="65" spans="1:134" s="16" customFormat="1" hidden="1" x14ac:dyDescent="0.35">
      <c r="A65" s="18">
        <v>6</v>
      </c>
      <c r="B65" s="508">
        <f>'Subaward 6'!$C$3</f>
        <v>0</v>
      </c>
      <c r="C65" s="508"/>
      <c r="D65" s="508"/>
      <c r="E65" s="508"/>
      <c r="F65" s="508"/>
      <c r="G65" s="508"/>
      <c r="H65" s="508"/>
      <c r="I65" s="508"/>
      <c r="J65" s="238">
        <f>'Subaward 6'!$D$153</f>
        <v>0</v>
      </c>
      <c r="K65" s="238">
        <f>'Subaward 6'!$D$154</f>
        <v>0</v>
      </c>
      <c r="L65" s="238">
        <f>'Subaward 6'!$D$155</f>
        <v>0</v>
      </c>
      <c r="M65" s="22">
        <f t="shared" si="35"/>
        <v>0</v>
      </c>
      <c r="N65" s="13"/>
      <c r="O65" s="9"/>
      <c r="P65" s="18">
        <v>6</v>
      </c>
      <c r="Q65" s="587">
        <f>'Subaward 6'!$C$3</f>
        <v>0</v>
      </c>
      <c r="R65" s="587"/>
      <c r="S65" s="587"/>
      <c r="T65" s="587"/>
      <c r="U65" s="587"/>
      <c r="V65" s="587"/>
      <c r="W65" s="587"/>
      <c r="X65" s="587"/>
      <c r="Y65" s="164">
        <f>'Year 1'!AU65</f>
        <v>0</v>
      </c>
      <c r="Z65" s="299">
        <f>'Subaward 6'!$S$153</f>
        <v>0</v>
      </c>
      <c r="AA65" s="299">
        <f>'Subaward 6'!$S$154</f>
        <v>0</v>
      </c>
      <c r="AB65" s="299">
        <f>'Subaward 6'!$S$155</f>
        <v>0</v>
      </c>
      <c r="AC65" s="103">
        <f t="shared" si="53"/>
        <v>0</v>
      </c>
      <c r="AD65" s="104">
        <f t="shared" si="54"/>
        <v>0</v>
      </c>
      <c r="AE65" s="13"/>
      <c r="AF65" s="9"/>
      <c r="AG65" s="18">
        <v>6</v>
      </c>
      <c r="AH65" s="546">
        <f>'Subaward 6'!$C$3</f>
        <v>0</v>
      </c>
      <c r="AI65" s="546"/>
      <c r="AJ65" s="546"/>
      <c r="AK65" s="546"/>
      <c r="AL65" s="546"/>
      <c r="AM65" s="546"/>
      <c r="AN65" s="546"/>
      <c r="AO65" s="546"/>
      <c r="AP65" s="125">
        <f>'Year 1'!AU65</f>
        <v>0</v>
      </c>
      <c r="AQ65" s="285">
        <f>'Subaward 6'!$AI$153</f>
        <v>0</v>
      </c>
      <c r="AR65" s="285">
        <f>'Subaward 6'!$AI$154</f>
        <v>0</v>
      </c>
      <c r="AS65" s="285">
        <f>'Subaward 6'!$AI$155</f>
        <v>0</v>
      </c>
      <c r="AT65" s="87">
        <f t="shared" si="55"/>
        <v>0</v>
      </c>
      <c r="AU65" s="88">
        <f t="shared" si="56"/>
        <v>0</v>
      </c>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row>
    <row r="66" spans="1:134" s="16" customFormat="1" hidden="1" x14ac:dyDescent="0.35">
      <c r="A66" s="18">
        <v>7</v>
      </c>
      <c r="B66" s="508">
        <f>'Subaward 7'!$C$3</f>
        <v>0</v>
      </c>
      <c r="C66" s="508"/>
      <c r="D66" s="508"/>
      <c r="E66" s="508"/>
      <c r="F66" s="508"/>
      <c r="G66" s="508"/>
      <c r="H66" s="508"/>
      <c r="I66" s="508"/>
      <c r="J66" s="238">
        <f>'Subaward 7'!$D$153</f>
        <v>0</v>
      </c>
      <c r="K66" s="238">
        <f>'Subaward 7'!$D$154</f>
        <v>0</v>
      </c>
      <c r="L66" s="238">
        <f>'Subaward 7'!$D$155</f>
        <v>0</v>
      </c>
      <c r="M66" s="22">
        <f t="shared" si="35"/>
        <v>0</v>
      </c>
      <c r="N66" s="13"/>
      <c r="O66" s="9"/>
      <c r="P66" s="18">
        <v>7</v>
      </c>
      <c r="Q66" s="587">
        <f>'Subaward 7'!$C$3</f>
        <v>0</v>
      </c>
      <c r="R66" s="587"/>
      <c r="S66" s="587"/>
      <c r="T66" s="587"/>
      <c r="U66" s="587"/>
      <c r="V66" s="587"/>
      <c r="W66" s="587"/>
      <c r="X66" s="587"/>
      <c r="Y66" s="164">
        <f>'Year 1'!AU66</f>
        <v>0</v>
      </c>
      <c r="Z66" s="299">
        <f>'Subaward 7'!$S$153</f>
        <v>0</v>
      </c>
      <c r="AA66" s="299">
        <f>'Subaward 7'!$S$154</f>
        <v>0</v>
      </c>
      <c r="AB66" s="299">
        <f>'Subaward 7'!$S$155</f>
        <v>0</v>
      </c>
      <c r="AC66" s="103">
        <f t="shared" si="53"/>
        <v>0</v>
      </c>
      <c r="AD66" s="104">
        <f t="shared" si="54"/>
        <v>0</v>
      </c>
      <c r="AE66" s="13"/>
      <c r="AF66" s="9"/>
      <c r="AG66" s="18">
        <v>7</v>
      </c>
      <c r="AH66" s="546">
        <f>'Subaward 7'!$C$3</f>
        <v>0</v>
      </c>
      <c r="AI66" s="546"/>
      <c r="AJ66" s="546"/>
      <c r="AK66" s="546"/>
      <c r="AL66" s="546"/>
      <c r="AM66" s="546"/>
      <c r="AN66" s="546"/>
      <c r="AO66" s="546"/>
      <c r="AP66" s="125">
        <f>'Year 1'!AU66</f>
        <v>0</v>
      </c>
      <c r="AQ66" s="285">
        <f>'Subaward 7'!$AI$153</f>
        <v>0</v>
      </c>
      <c r="AR66" s="285">
        <f>'Subaward 7'!$AI$154</f>
        <v>0</v>
      </c>
      <c r="AS66" s="285">
        <f>'Subaward 7'!$AI$155</f>
        <v>0</v>
      </c>
      <c r="AT66" s="87">
        <f t="shared" si="55"/>
        <v>0</v>
      </c>
      <c r="AU66" s="88">
        <f t="shared" si="56"/>
        <v>0</v>
      </c>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row>
    <row r="67" spans="1:134" s="16" customFormat="1" hidden="1" x14ac:dyDescent="0.35">
      <c r="A67" s="18">
        <v>8</v>
      </c>
      <c r="B67" s="508">
        <f>'Subaward 8'!$C$3</f>
        <v>0</v>
      </c>
      <c r="C67" s="508"/>
      <c r="D67" s="508"/>
      <c r="E67" s="508"/>
      <c r="F67" s="508"/>
      <c r="G67" s="508"/>
      <c r="H67" s="508"/>
      <c r="I67" s="508"/>
      <c r="J67" s="238">
        <f>'Subaward 8'!$D$153</f>
        <v>0</v>
      </c>
      <c r="K67" s="238">
        <f>'Subaward 8'!$D$154</f>
        <v>0</v>
      </c>
      <c r="L67" s="238">
        <f>'Subaward 8'!$D$155</f>
        <v>0</v>
      </c>
      <c r="M67" s="22">
        <f t="shared" si="35"/>
        <v>0</v>
      </c>
      <c r="N67" s="13"/>
      <c r="O67" s="9"/>
      <c r="P67" s="18">
        <v>8</v>
      </c>
      <c r="Q67" s="587">
        <f>'Subaward 8'!$C$3</f>
        <v>0</v>
      </c>
      <c r="R67" s="587"/>
      <c r="S67" s="587"/>
      <c r="T67" s="587"/>
      <c r="U67" s="587"/>
      <c r="V67" s="587"/>
      <c r="W67" s="587"/>
      <c r="X67" s="587"/>
      <c r="Y67" s="164">
        <f>'Year 1'!AU67</f>
        <v>0</v>
      </c>
      <c r="Z67" s="299">
        <f>'Subaward 8'!$S$153</f>
        <v>0</v>
      </c>
      <c r="AA67" s="299">
        <f>'Subaward 8'!$S$154</f>
        <v>0</v>
      </c>
      <c r="AB67" s="299">
        <f>'Subaward 8'!$S$155</f>
        <v>0</v>
      </c>
      <c r="AC67" s="103">
        <f t="shared" si="53"/>
        <v>0</v>
      </c>
      <c r="AD67" s="104">
        <f t="shared" si="54"/>
        <v>0</v>
      </c>
      <c r="AE67" s="13"/>
      <c r="AF67" s="9"/>
      <c r="AG67" s="18">
        <v>8</v>
      </c>
      <c r="AH67" s="546">
        <f>'Subaward 8'!$C$3</f>
        <v>0</v>
      </c>
      <c r="AI67" s="546"/>
      <c r="AJ67" s="546"/>
      <c r="AK67" s="546"/>
      <c r="AL67" s="546"/>
      <c r="AM67" s="546"/>
      <c r="AN67" s="546"/>
      <c r="AO67" s="546"/>
      <c r="AP67" s="125">
        <f>'Year 1'!AU67</f>
        <v>0</v>
      </c>
      <c r="AQ67" s="285">
        <f>'Subaward 8'!$AI$153</f>
        <v>0</v>
      </c>
      <c r="AR67" s="285">
        <f>'Subaward 8'!$AI$154</f>
        <v>0</v>
      </c>
      <c r="AS67" s="285">
        <f>'Subaward 8'!$AI$155</f>
        <v>0</v>
      </c>
      <c r="AT67" s="87">
        <f t="shared" si="55"/>
        <v>0</v>
      </c>
      <c r="AU67" s="88">
        <f t="shared" si="56"/>
        <v>0</v>
      </c>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row>
    <row r="68" spans="1:134" s="16" customFormat="1" hidden="1" x14ac:dyDescent="0.35">
      <c r="A68" s="18">
        <v>9</v>
      </c>
      <c r="B68" s="508">
        <f>'Subaward 9'!$C$3</f>
        <v>0</v>
      </c>
      <c r="C68" s="508"/>
      <c r="D68" s="508"/>
      <c r="E68" s="508"/>
      <c r="F68" s="508"/>
      <c r="G68" s="508"/>
      <c r="H68" s="508"/>
      <c r="I68" s="508"/>
      <c r="J68" s="238">
        <f>'Subaward 9'!$D$153</f>
        <v>0</v>
      </c>
      <c r="K68" s="238">
        <f>'Subaward 9'!$D$154</f>
        <v>0</v>
      </c>
      <c r="L68" s="238">
        <f>'Subaward 9'!$D$155</f>
        <v>0</v>
      </c>
      <c r="M68" s="22">
        <f t="shared" si="35"/>
        <v>0</v>
      </c>
      <c r="N68" s="13"/>
      <c r="O68" s="9"/>
      <c r="P68" s="18">
        <v>9</v>
      </c>
      <c r="Q68" s="587">
        <f>'Subaward 9'!$C$3</f>
        <v>0</v>
      </c>
      <c r="R68" s="587"/>
      <c r="S68" s="587"/>
      <c r="T68" s="587"/>
      <c r="U68" s="587"/>
      <c r="V68" s="587"/>
      <c r="W68" s="587"/>
      <c r="X68" s="587"/>
      <c r="Y68" s="164">
        <f>'Year 1'!AU68</f>
        <v>0</v>
      </c>
      <c r="Z68" s="299">
        <f>'Subaward 9'!$S$153</f>
        <v>0</v>
      </c>
      <c r="AA68" s="299">
        <f>'Subaward 9'!$S$154</f>
        <v>0</v>
      </c>
      <c r="AB68" s="299">
        <f>'Subaward 9'!$S$155</f>
        <v>0</v>
      </c>
      <c r="AC68" s="103">
        <f t="shared" si="53"/>
        <v>0</v>
      </c>
      <c r="AD68" s="104">
        <f t="shared" si="54"/>
        <v>0</v>
      </c>
      <c r="AE68" s="13"/>
      <c r="AF68" s="9"/>
      <c r="AG68" s="18">
        <v>9</v>
      </c>
      <c r="AH68" s="546">
        <f>'Subaward 9'!$C$3</f>
        <v>0</v>
      </c>
      <c r="AI68" s="546"/>
      <c r="AJ68" s="546"/>
      <c r="AK68" s="546"/>
      <c r="AL68" s="546"/>
      <c r="AM68" s="546"/>
      <c r="AN68" s="546"/>
      <c r="AO68" s="546"/>
      <c r="AP68" s="125">
        <f>'Year 1'!AU68</f>
        <v>0</v>
      </c>
      <c r="AQ68" s="285">
        <f>'Subaward 9'!$AI$153</f>
        <v>0</v>
      </c>
      <c r="AR68" s="285">
        <f>'Subaward 9'!$AI$154</f>
        <v>0</v>
      </c>
      <c r="AS68" s="285">
        <f>'Subaward 9'!$AI$155</f>
        <v>0</v>
      </c>
      <c r="AT68" s="87">
        <f t="shared" si="55"/>
        <v>0</v>
      </c>
      <c r="AU68" s="88">
        <f t="shared" si="56"/>
        <v>0</v>
      </c>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row>
    <row r="69" spans="1:134" s="16" customFormat="1" hidden="1" x14ac:dyDescent="0.35">
      <c r="A69" s="18">
        <v>10</v>
      </c>
      <c r="B69" s="508">
        <f>'Subaward 10'!$C$3</f>
        <v>0</v>
      </c>
      <c r="C69" s="508"/>
      <c r="D69" s="508"/>
      <c r="E69" s="508"/>
      <c r="F69" s="508"/>
      <c r="G69" s="508"/>
      <c r="H69" s="508"/>
      <c r="I69" s="508"/>
      <c r="J69" s="238">
        <f>'Subaward 10'!$D$153</f>
        <v>0</v>
      </c>
      <c r="K69" s="238">
        <f>'Subaward 10'!$D$154</f>
        <v>0</v>
      </c>
      <c r="L69" s="238">
        <f>'Subaward 10'!$D$155</f>
        <v>0</v>
      </c>
      <c r="M69" s="22">
        <f t="shared" si="35"/>
        <v>0</v>
      </c>
      <c r="N69" s="13"/>
      <c r="O69" s="9"/>
      <c r="P69" s="18">
        <v>10</v>
      </c>
      <c r="Q69" s="587">
        <f>'Subaward 10'!$C$3</f>
        <v>0</v>
      </c>
      <c r="R69" s="587"/>
      <c r="S69" s="587"/>
      <c r="T69" s="587"/>
      <c r="U69" s="587"/>
      <c r="V69" s="587"/>
      <c r="W69" s="587"/>
      <c r="X69" s="587"/>
      <c r="Y69" s="164">
        <f>'Year 1'!AU69</f>
        <v>0</v>
      </c>
      <c r="Z69" s="299">
        <f>'Subaward 10'!$S$153</f>
        <v>0</v>
      </c>
      <c r="AA69" s="299">
        <f>'Subaward 10'!$S$154</f>
        <v>0</v>
      </c>
      <c r="AB69" s="299">
        <f>'Subaward 10'!$S$155</f>
        <v>0</v>
      </c>
      <c r="AC69" s="103">
        <f t="shared" si="53"/>
        <v>0</v>
      </c>
      <c r="AD69" s="104">
        <f t="shared" si="54"/>
        <v>0</v>
      </c>
      <c r="AE69" s="13"/>
      <c r="AF69" s="9"/>
      <c r="AG69" s="18">
        <v>10</v>
      </c>
      <c r="AH69" s="546">
        <f>'Subaward 10'!$C$3</f>
        <v>0</v>
      </c>
      <c r="AI69" s="546"/>
      <c r="AJ69" s="546"/>
      <c r="AK69" s="546"/>
      <c r="AL69" s="546"/>
      <c r="AM69" s="546"/>
      <c r="AN69" s="546"/>
      <c r="AO69" s="546"/>
      <c r="AP69" s="125">
        <f>'Year 1'!AU69</f>
        <v>0</v>
      </c>
      <c r="AQ69" s="285">
        <f>'Subaward 10'!$AI$153</f>
        <v>0</v>
      </c>
      <c r="AR69" s="285">
        <f>'Subaward 10'!$AI$154</f>
        <v>0</v>
      </c>
      <c r="AS69" s="285">
        <f>'Subaward 10'!$AI$155</f>
        <v>0</v>
      </c>
      <c r="AT69" s="87">
        <f t="shared" si="55"/>
        <v>0</v>
      </c>
      <c r="AU69" s="88">
        <f t="shared" si="56"/>
        <v>0</v>
      </c>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row>
    <row r="70" spans="1:134" s="16" customFormat="1" ht="16" thickBot="1" x14ac:dyDescent="0.4">
      <c r="A70" s="591" t="s">
        <v>143</v>
      </c>
      <c r="B70" s="592"/>
      <c r="C70" s="592"/>
      <c r="D70" s="592"/>
      <c r="E70" s="592"/>
      <c r="F70" s="592"/>
      <c r="G70" s="592"/>
      <c r="H70" s="592"/>
      <c r="I70" s="592"/>
      <c r="J70" s="146">
        <f>SUM(J60:J69)</f>
        <v>0</v>
      </c>
      <c r="K70" s="146">
        <f t="shared" ref="K70:L70" si="57">SUM(K60:K69)</f>
        <v>0</v>
      </c>
      <c r="L70" s="146">
        <f t="shared" si="57"/>
        <v>0</v>
      </c>
      <c r="M70" s="23">
        <f t="shared" si="35"/>
        <v>0</v>
      </c>
      <c r="N70" s="13"/>
      <c r="O70" s="9"/>
      <c r="P70" s="591" t="s">
        <v>143</v>
      </c>
      <c r="Q70" s="592"/>
      <c r="R70" s="592"/>
      <c r="S70" s="592"/>
      <c r="T70" s="592"/>
      <c r="U70" s="592"/>
      <c r="V70" s="592"/>
      <c r="W70" s="592"/>
      <c r="X70" s="592"/>
      <c r="Y70" s="148">
        <f t="shared" ref="Y70:AD70" si="58">SUM(Y60:Y69)</f>
        <v>0</v>
      </c>
      <c r="Z70" s="148">
        <f t="shared" si="58"/>
        <v>0</v>
      </c>
      <c r="AA70" s="148">
        <f t="shared" si="58"/>
        <v>0</v>
      </c>
      <c r="AB70" s="148">
        <f t="shared" si="58"/>
        <v>0</v>
      </c>
      <c r="AC70" s="148">
        <f t="shared" si="58"/>
        <v>0</v>
      </c>
      <c r="AD70" s="192">
        <f t="shared" si="58"/>
        <v>0</v>
      </c>
      <c r="AE70" s="13"/>
      <c r="AF70" s="9"/>
      <c r="AG70" s="591" t="s">
        <v>143</v>
      </c>
      <c r="AH70" s="592"/>
      <c r="AI70" s="592"/>
      <c r="AJ70" s="592"/>
      <c r="AK70" s="592"/>
      <c r="AL70" s="592"/>
      <c r="AM70" s="592"/>
      <c r="AN70" s="592"/>
      <c r="AO70" s="592"/>
      <c r="AP70" s="147">
        <f>SUM(AP60:AP69)</f>
        <v>0</v>
      </c>
      <c r="AQ70" s="147">
        <f>SUM(AQ60:AQ69)</f>
        <v>0</v>
      </c>
      <c r="AR70" s="147">
        <f t="shared" ref="AR70:AT70" si="59">SUM(AR60:AR69)</f>
        <v>0</v>
      </c>
      <c r="AS70" s="147">
        <f>SUM(AS60:AS69)</f>
        <v>0</v>
      </c>
      <c r="AT70" s="147">
        <f t="shared" si="59"/>
        <v>0</v>
      </c>
      <c r="AU70" s="86">
        <f t="shared" si="56"/>
        <v>0</v>
      </c>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row>
    <row r="71" spans="1:134" ht="3.75" customHeight="1" thickBot="1" x14ac:dyDescent="0.4">
      <c r="A71" s="28"/>
      <c r="B71" s="28"/>
      <c r="C71" s="28"/>
      <c r="D71" s="28"/>
      <c r="E71" s="28"/>
      <c r="F71" s="28"/>
      <c r="G71" s="28"/>
      <c r="H71" s="28"/>
      <c r="I71" s="176"/>
      <c r="J71" s="48"/>
      <c r="K71" s="48"/>
      <c r="L71" s="48"/>
      <c r="M71" s="48"/>
      <c r="N71" s="13"/>
      <c r="P71" s="28"/>
      <c r="Q71" s="28"/>
      <c r="R71" s="28"/>
      <c r="S71" s="28"/>
      <c r="T71" s="28"/>
      <c r="U71" s="28"/>
      <c r="V71" s="28"/>
      <c r="W71" s="28"/>
      <c r="X71" s="176"/>
      <c r="Y71" s="48"/>
      <c r="Z71" s="48"/>
      <c r="AA71" s="48"/>
      <c r="AB71" s="48"/>
      <c r="AC71" s="48"/>
      <c r="AD71" s="48"/>
      <c r="AE71" s="13"/>
      <c r="AG71" s="28"/>
      <c r="AH71" s="28"/>
      <c r="AI71" s="28"/>
      <c r="AJ71" s="28"/>
      <c r="AK71" s="28"/>
      <c r="AL71" s="28"/>
      <c r="AM71" s="28"/>
      <c r="AN71" s="28"/>
      <c r="AO71" s="176"/>
      <c r="AP71" s="48"/>
      <c r="AQ71" s="48"/>
      <c r="AR71" s="48"/>
      <c r="AS71" s="48"/>
      <c r="AT71" s="48"/>
      <c r="AU71" s="48"/>
    </row>
    <row r="72" spans="1:134" x14ac:dyDescent="0.35">
      <c r="A72" s="544" t="s">
        <v>189</v>
      </c>
      <c r="B72" s="545"/>
      <c r="C72" s="545"/>
      <c r="D72" s="545"/>
      <c r="E72" s="545"/>
      <c r="F72" s="545"/>
      <c r="G72" s="545"/>
      <c r="H72" s="545"/>
      <c r="I72" s="545"/>
      <c r="J72" s="46">
        <f>SUM(J70, J57, J43, J37, H30)</f>
        <v>0</v>
      </c>
      <c r="K72" s="46">
        <f>SUM(K70, K57, K43, K37, K30)</f>
        <v>0</v>
      </c>
      <c r="L72" s="46">
        <f>SUM(L70, L57, L43, L37, L30)</f>
        <v>0</v>
      </c>
      <c r="M72" s="47">
        <f>SUM(J72:L72)</f>
        <v>0</v>
      </c>
      <c r="N72" s="13"/>
      <c r="P72" s="544" t="s">
        <v>182</v>
      </c>
      <c r="Q72" s="545"/>
      <c r="R72" s="545"/>
      <c r="S72" s="545"/>
      <c r="T72" s="545"/>
      <c r="U72" s="545"/>
      <c r="V72" s="545"/>
      <c r="W72" s="545"/>
      <c r="X72" s="545"/>
      <c r="Y72" s="199">
        <f>'Year 1'!AU72</f>
        <v>0</v>
      </c>
      <c r="Z72" s="108">
        <f>SUM(Z70, Z57, Z43, Z37, X30)</f>
        <v>0</v>
      </c>
      <c r="AA72" s="108">
        <f>SUM(AA70, AA57, AA43, AA37, AA30)</f>
        <v>0</v>
      </c>
      <c r="AB72" s="108">
        <f>SUM(AB70, AB57, AB43, AB37, AB30, )</f>
        <v>0</v>
      </c>
      <c r="AC72" s="108">
        <f t="shared" ref="AC72" si="60">SUM(Z72:AB72)</f>
        <v>0</v>
      </c>
      <c r="AD72" s="109">
        <f>M72-AC72</f>
        <v>0</v>
      </c>
      <c r="AE72" s="48"/>
      <c r="AG72" s="544" t="s">
        <v>182</v>
      </c>
      <c r="AH72" s="545"/>
      <c r="AI72" s="545"/>
      <c r="AJ72" s="545"/>
      <c r="AK72" s="545"/>
      <c r="AL72" s="545"/>
      <c r="AM72" s="545"/>
      <c r="AN72" s="545"/>
      <c r="AO72" s="545"/>
      <c r="AP72" s="205">
        <f>'Year 1'!AU72</f>
        <v>0</v>
      </c>
      <c r="AQ72" s="96">
        <f>SUM(AQ70, AQ57, AQ43, AQ37, AO30)</f>
        <v>0</v>
      </c>
      <c r="AR72" s="96">
        <f>SUM(AR70, AR57, AR43, AR37, AR30)</f>
        <v>0</v>
      </c>
      <c r="AS72" s="96">
        <f>SUM(AS70, AS57, AS43, AS37, AS30, )</f>
        <v>0</v>
      </c>
      <c r="AT72" s="96">
        <f t="shared" ref="AT72" si="61">SUM(AQ72:AS72)</f>
        <v>0</v>
      </c>
      <c r="AU72" s="97">
        <f>IF($S$81&lt;&gt;0, AC72+AP72-AT72, M72+AP72-AT72)</f>
        <v>0</v>
      </c>
      <c r="AV72" s="48"/>
    </row>
    <row r="73" spans="1:134" ht="16" thickBot="1" x14ac:dyDescent="0.4">
      <c r="A73" s="540" t="s">
        <v>183</v>
      </c>
      <c r="B73" s="541"/>
      <c r="C73" s="541"/>
      <c r="D73" s="541"/>
      <c r="E73" s="541"/>
      <c r="F73" s="541"/>
      <c r="G73" s="541"/>
      <c r="H73" s="541"/>
      <c r="I73" s="541"/>
      <c r="J73" s="593">
        <f>SUM(K70, L70, K57, L57, K43, L43, K37, L37, K30, L30)</f>
        <v>0</v>
      </c>
      <c r="K73" s="593"/>
      <c r="L73" s="593"/>
      <c r="M73" s="594"/>
      <c r="N73" s="13"/>
      <c r="P73" s="540" t="s">
        <v>183</v>
      </c>
      <c r="Q73" s="541"/>
      <c r="R73" s="541"/>
      <c r="S73" s="541"/>
      <c r="T73" s="541"/>
      <c r="U73" s="541"/>
      <c r="V73" s="541"/>
      <c r="W73" s="541"/>
      <c r="X73" s="541"/>
      <c r="Y73" s="200">
        <f>'Year 1'!AU73</f>
        <v>0</v>
      </c>
      <c r="Z73" s="588">
        <f>SUM(AA70, AB70, AA57, AB57, AA43, AB43, AA37, AB37, AA30, AB30)</f>
        <v>0</v>
      </c>
      <c r="AA73" s="588"/>
      <c r="AB73" s="588"/>
      <c r="AC73" s="588"/>
      <c r="AD73" s="157">
        <f>M73-Z73</f>
        <v>0</v>
      </c>
      <c r="AE73" s="13"/>
      <c r="AG73" s="540" t="s">
        <v>183</v>
      </c>
      <c r="AH73" s="541"/>
      <c r="AI73" s="541"/>
      <c r="AJ73" s="541"/>
      <c r="AK73" s="541"/>
      <c r="AL73" s="541"/>
      <c r="AM73" s="541"/>
      <c r="AN73" s="541"/>
      <c r="AO73" s="541"/>
      <c r="AP73" s="126">
        <f>'Year 1'!AU73</f>
        <v>0</v>
      </c>
      <c r="AQ73" s="539">
        <f>SUM(AR70, AS70, AR57, AS57, AR43, AS43, AR37, AS37, AR30, AS30)</f>
        <v>0</v>
      </c>
      <c r="AR73" s="539"/>
      <c r="AS73" s="539"/>
      <c r="AT73" s="539"/>
      <c r="AU73" s="86">
        <f>IF($S$81&lt;&gt;0, AC73+AP73-AQ73, M73+AP73-AQ73)</f>
        <v>0</v>
      </c>
    </row>
    <row r="74" spans="1:134" s="16" customFormat="1" ht="16" thickBot="1" x14ac:dyDescent="0.4">
      <c r="A74" s="10"/>
      <c r="B74" s="176"/>
      <c r="C74" s="176"/>
      <c r="D74" s="176"/>
      <c r="E74" s="176"/>
      <c r="F74" s="176"/>
      <c r="G74" s="176"/>
      <c r="H74" s="176"/>
      <c r="I74" s="176"/>
      <c r="J74" s="72"/>
      <c r="K74" s="72"/>
      <c r="L74" s="72"/>
      <c r="M74" s="10"/>
      <c r="N74" s="13"/>
      <c r="O74" s="9"/>
      <c r="P74" s="10"/>
      <c r="Q74" s="176"/>
      <c r="R74" s="176"/>
      <c r="S74" s="176"/>
      <c r="T74" s="176"/>
      <c r="U74" s="176"/>
      <c r="V74" s="176"/>
      <c r="W74" s="176"/>
      <c r="X74" s="176"/>
      <c r="Y74" s="72"/>
      <c r="Z74" s="72"/>
      <c r="AA74" s="72"/>
      <c r="AB74" s="10"/>
      <c r="AC74" s="10"/>
      <c r="AD74" s="10"/>
      <c r="AE74" s="13"/>
      <c r="AF74" s="9"/>
      <c r="AG74" s="10"/>
      <c r="AH74" s="176"/>
      <c r="AI74" s="176"/>
      <c r="AJ74" s="176"/>
      <c r="AK74" s="176"/>
      <c r="AL74" s="176"/>
      <c r="AM74" s="176"/>
      <c r="AN74" s="176"/>
      <c r="AO74" s="176"/>
      <c r="AP74" s="72"/>
      <c r="AQ74" s="72"/>
      <c r="AR74" s="72"/>
      <c r="AS74" s="10"/>
      <c r="AT74" s="10"/>
      <c r="AU74" s="10"/>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row>
    <row r="75" spans="1:134" s="28" customFormat="1" x14ac:dyDescent="0.35">
      <c r="A75" s="502" t="s">
        <v>100</v>
      </c>
      <c r="B75" s="503"/>
      <c r="C75" s="503"/>
      <c r="D75" s="503"/>
      <c r="E75" s="503"/>
      <c r="F75" s="503"/>
      <c r="G75" s="503"/>
      <c r="H75" s="503"/>
      <c r="I75" s="503"/>
      <c r="J75" s="171" t="s">
        <v>17</v>
      </c>
      <c r="K75" s="542" t="s">
        <v>4</v>
      </c>
      <c r="L75" s="542"/>
      <c r="M75" s="182" t="s">
        <v>49</v>
      </c>
      <c r="N75" s="74"/>
      <c r="P75" s="502" t="s">
        <v>100</v>
      </c>
      <c r="Q75" s="503"/>
      <c r="R75" s="503"/>
      <c r="S75" s="503"/>
      <c r="T75" s="503"/>
      <c r="U75" s="503"/>
      <c r="V75" s="503"/>
      <c r="W75" s="503"/>
      <c r="X75" s="503"/>
      <c r="Y75" s="170" t="s">
        <v>110</v>
      </c>
      <c r="Z75" s="171" t="s">
        <v>77</v>
      </c>
      <c r="AA75" s="542" t="s">
        <v>4</v>
      </c>
      <c r="AB75" s="542"/>
      <c r="AC75" s="170" t="s">
        <v>18</v>
      </c>
      <c r="AD75" s="81" t="s">
        <v>114</v>
      </c>
      <c r="AE75" s="74"/>
      <c r="AG75" s="502" t="s">
        <v>100</v>
      </c>
      <c r="AH75" s="503"/>
      <c r="AI75" s="503"/>
      <c r="AJ75" s="503"/>
      <c r="AK75" s="503"/>
      <c r="AL75" s="503"/>
      <c r="AM75" s="503"/>
      <c r="AN75" s="503"/>
      <c r="AO75" s="503"/>
      <c r="AP75" s="170" t="s">
        <v>110</v>
      </c>
      <c r="AQ75" s="171" t="s">
        <v>212</v>
      </c>
      <c r="AR75" s="542" t="s">
        <v>4</v>
      </c>
      <c r="AS75" s="542"/>
      <c r="AT75" s="170" t="s">
        <v>214</v>
      </c>
      <c r="AU75" s="81" t="s">
        <v>111</v>
      </c>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row>
    <row r="76" spans="1:134" ht="16" thickBot="1" x14ac:dyDescent="0.4">
      <c r="A76" s="540" t="s">
        <v>37</v>
      </c>
      <c r="B76" s="541"/>
      <c r="C76" s="541"/>
      <c r="D76" s="541"/>
      <c r="E76" s="541"/>
      <c r="F76" s="541"/>
      <c r="G76" s="541"/>
      <c r="H76" s="541"/>
      <c r="I76" s="541"/>
      <c r="J76" s="29">
        <f>(SUM(J57, J43, J37, H30, J70))*'Cumulative Budget'!$G$36</f>
        <v>0</v>
      </c>
      <c r="K76" s="593">
        <f>(SUM(K70, L70, K57, L57, K43, L43, K37, L37, K30, L30))*'Cumulative Budget'!$G$36</f>
        <v>0</v>
      </c>
      <c r="L76" s="593"/>
      <c r="M76" s="23">
        <f t="shared" ref="M76" si="62">SUM(J76:L76)</f>
        <v>0</v>
      </c>
      <c r="N76" s="13"/>
      <c r="P76" s="540" t="s">
        <v>37</v>
      </c>
      <c r="Q76" s="541"/>
      <c r="R76" s="541"/>
      <c r="S76" s="541"/>
      <c r="T76" s="541"/>
      <c r="U76" s="541"/>
      <c r="V76" s="541"/>
      <c r="W76" s="541"/>
      <c r="X76" s="541"/>
      <c r="Y76" s="200">
        <f>'Year 1'!AU76</f>
        <v>0</v>
      </c>
      <c r="Z76" s="302">
        <f>(SUM(Z57, Z43, Z37, X30, Z70))*'Cumulative Budget'!$G$36</f>
        <v>0</v>
      </c>
      <c r="AA76" s="588">
        <f>(SUM(AA70, AB70, AA57, AB57, AA43, AB43, AA37, AB37, AA30, AB30))*'Cumulative Budget'!$G$36</f>
        <v>0</v>
      </c>
      <c r="AB76" s="588"/>
      <c r="AC76" s="135">
        <f t="shared" ref="AC76" si="63">SUM(Z76:AB76)</f>
        <v>0</v>
      </c>
      <c r="AD76" s="102">
        <f t="shared" ref="AD76" si="64">M76-AC76</f>
        <v>0</v>
      </c>
      <c r="AE76" s="13"/>
      <c r="AG76" s="540" t="s">
        <v>37</v>
      </c>
      <c r="AH76" s="541"/>
      <c r="AI76" s="541"/>
      <c r="AJ76" s="541"/>
      <c r="AK76" s="541"/>
      <c r="AL76" s="541"/>
      <c r="AM76" s="541"/>
      <c r="AN76" s="541"/>
      <c r="AO76" s="541"/>
      <c r="AP76" s="126">
        <f>'Year 1'!AU76</f>
        <v>0</v>
      </c>
      <c r="AQ76" s="443">
        <v>0</v>
      </c>
      <c r="AR76" s="563">
        <v>0</v>
      </c>
      <c r="AS76" s="563"/>
      <c r="AT76" s="85">
        <f>SUM(AQ76:AS76)</f>
        <v>0</v>
      </c>
      <c r="AU76" s="86">
        <f>IF($S$81&lt;&gt;0, AC76+AP76-AT76, M76+AP76-AT76)</f>
        <v>0</v>
      </c>
    </row>
    <row r="77" spans="1:134" s="10" customFormat="1" ht="16" thickBot="1" x14ac:dyDescent="0.4">
      <c r="A77" s="134" t="s">
        <v>99</v>
      </c>
      <c r="B77" s="134"/>
      <c r="J77" s="19"/>
      <c r="K77" s="19"/>
      <c r="L77" s="19"/>
      <c r="M77" s="19"/>
      <c r="N77" s="13"/>
      <c r="O77" s="9"/>
      <c r="P77" s="134" t="s">
        <v>99</v>
      </c>
      <c r="Q77" s="134"/>
      <c r="Z77" s="19"/>
      <c r="AA77" s="19"/>
      <c r="AB77" s="19"/>
      <c r="AC77" s="19"/>
      <c r="AD77" s="19"/>
      <c r="AE77" s="13"/>
      <c r="AG77" s="134" t="s">
        <v>99</v>
      </c>
      <c r="AH77" s="134"/>
      <c r="AQ77" s="19"/>
      <c r="AR77" s="19"/>
      <c r="AS77" s="19"/>
      <c r="AT77" s="19"/>
      <c r="AU77" s="1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row>
    <row r="78" spans="1:134" s="158" customFormat="1" ht="16" thickBot="1" x14ac:dyDescent="0.4">
      <c r="A78" s="621" t="s">
        <v>101</v>
      </c>
      <c r="B78" s="622"/>
      <c r="C78" s="622"/>
      <c r="D78" s="622"/>
      <c r="E78" s="622"/>
      <c r="F78" s="622"/>
      <c r="G78" s="622"/>
      <c r="H78" s="622"/>
      <c r="I78" s="622"/>
      <c r="J78" s="25">
        <f>SUM(J76, J57, J43, J37, H30, J70)</f>
        <v>0</v>
      </c>
      <c r="K78" s="25">
        <f>SUM(K76, K57, K43, K37, K30, K70)</f>
        <v>0</v>
      </c>
      <c r="L78" s="25">
        <f>SUM(L57, L43, L37, L30, L70)</f>
        <v>0</v>
      </c>
      <c r="M78" s="26">
        <f>SUM(J78:L78)</f>
        <v>0</v>
      </c>
      <c r="N78" s="48"/>
      <c r="P78" s="589" t="s">
        <v>101</v>
      </c>
      <c r="Q78" s="590"/>
      <c r="R78" s="590"/>
      <c r="S78" s="590"/>
      <c r="T78" s="590"/>
      <c r="U78" s="590"/>
      <c r="V78" s="590"/>
      <c r="W78" s="590"/>
      <c r="X78" s="590"/>
      <c r="Y78" s="201">
        <f>'Year 1'!AU78</f>
        <v>0</v>
      </c>
      <c r="Z78" s="111">
        <f>SUM(Z76, Z57, Z43, Z37, X30, Z70)</f>
        <v>0</v>
      </c>
      <c r="AA78" s="111">
        <f>SUM(AA76, AA57, AA43, AA37, AA30, AA70)</f>
        <v>0</v>
      </c>
      <c r="AB78" s="111">
        <f>SUM(AB57, AB43, AB37, AB30, AB70)</f>
        <v>0</v>
      </c>
      <c r="AC78" s="105">
        <f>SUM(Z78:AB78)</f>
        <v>0</v>
      </c>
      <c r="AD78" s="106">
        <f t="shared" ref="AD78" si="65">M78-AC78</f>
        <v>0</v>
      </c>
      <c r="AE78" s="48"/>
      <c r="AG78" s="564" t="s">
        <v>101</v>
      </c>
      <c r="AH78" s="565"/>
      <c r="AI78" s="565"/>
      <c r="AJ78" s="565"/>
      <c r="AK78" s="565"/>
      <c r="AL78" s="565"/>
      <c r="AM78" s="565"/>
      <c r="AN78" s="565"/>
      <c r="AO78" s="565"/>
      <c r="AP78" s="206">
        <f>'Year 1'!AU78</f>
        <v>0</v>
      </c>
      <c r="AQ78" s="98">
        <f>SUM(AQ76, AQ57, AQ43, AQ37, AO30, AQ70)</f>
        <v>0</v>
      </c>
      <c r="AR78" s="98">
        <f>SUM(AR76, AR57, AR43, AR37, AR30, AR70)</f>
        <v>0</v>
      </c>
      <c r="AS78" s="98">
        <f>SUM(AS57, AS43, AS37, AS30, AS70)</f>
        <v>0</v>
      </c>
      <c r="AT78" s="89">
        <f>SUM(AQ78:AS78)</f>
        <v>0</v>
      </c>
      <c r="AU78" s="90">
        <f>IF($S$81&lt;&gt;0, AC78+AP78-AT78, M78+AP78-AT78)</f>
        <v>0</v>
      </c>
    </row>
    <row r="79" spans="1:134" x14ac:dyDescent="0.35">
      <c r="F79" s="9"/>
      <c r="G79" s="9"/>
      <c r="N79" s="13"/>
    </row>
    <row r="80" spans="1:134" ht="16" thickBot="1" x14ac:dyDescent="0.4">
      <c r="F80" s="9"/>
      <c r="G80" s="9"/>
      <c r="P80" s="82"/>
      <c r="Q80" s="82"/>
      <c r="R80" s="82"/>
      <c r="S80" s="82"/>
      <c r="T80" s="82"/>
      <c r="U80" s="82"/>
      <c r="V80" s="82"/>
      <c r="AG80" s="82"/>
      <c r="AH80" s="82"/>
      <c r="AI80" s="82"/>
      <c r="AJ80" s="82"/>
      <c r="AK80" s="82"/>
      <c r="AL80" s="82"/>
      <c r="AM80" s="82"/>
    </row>
    <row r="81" spans="2:47" x14ac:dyDescent="0.35">
      <c r="B81" s="576" t="s">
        <v>125</v>
      </c>
      <c r="C81" s="577"/>
      <c r="D81" s="77">
        <f>$J$78</f>
        <v>0</v>
      </c>
      <c r="F81" s="9"/>
      <c r="G81" s="9"/>
      <c r="O81" s="129"/>
      <c r="P81" s="583" t="s">
        <v>125</v>
      </c>
      <c r="Q81" s="584"/>
      <c r="R81" s="584"/>
      <c r="S81" s="202">
        <f>Z78</f>
        <v>0</v>
      </c>
      <c r="T81" s="583" t="s">
        <v>104</v>
      </c>
      <c r="U81" s="584"/>
      <c r="V81" s="160">
        <f>D81-S81</f>
        <v>0</v>
      </c>
      <c r="W81" s="168"/>
      <c r="X81" s="601"/>
      <c r="Y81" s="601"/>
      <c r="Z81" s="168"/>
      <c r="AA81" s="168"/>
      <c r="AF81" s="129"/>
      <c r="AG81" s="609" t="s">
        <v>191</v>
      </c>
      <c r="AH81" s="554"/>
      <c r="AI81" s="605">
        <f>AQ78</f>
        <v>0</v>
      </c>
      <c r="AJ81" s="605"/>
      <c r="AK81" s="609" t="s">
        <v>196</v>
      </c>
      <c r="AL81" s="554"/>
      <c r="AM81" s="97">
        <f>IF($S$81&lt;&gt;0, S81+'Year 1'!AM81-AI81, D81+'Year 1'!AM81-AI81)</f>
        <v>0</v>
      </c>
      <c r="AO81" s="140" t="s">
        <v>89</v>
      </c>
      <c r="AP81" s="556"/>
      <c r="AQ81" s="556"/>
      <c r="AR81" s="556" t="s">
        <v>90</v>
      </c>
      <c r="AS81" s="612"/>
    </row>
    <row r="82" spans="2:47" x14ac:dyDescent="0.35">
      <c r="B82" s="535" t="s">
        <v>184</v>
      </c>
      <c r="C82" s="536"/>
      <c r="D82" s="78">
        <f>$K$78</f>
        <v>0</v>
      </c>
      <c r="F82" s="9"/>
      <c r="G82" s="9"/>
      <c r="O82" s="129"/>
      <c r="P82" s="585" t="s">
        <v>184</v>
      </c>
      <c r="Q82" s="586"/>
      <c r="R82" s="586"/>
      <c r="S82" s="189">
        <f>AA78</f>
        <v>0</v>
      </c>
      <c r="T82" s="585" t="s">
        <v>105</v>
      </c>
      <c r="U82" s="586"/>
      <c r="V82" s="161">
        <f>D82-S82</f>
        <v>0</v>
      </c>
      <c r="W82" s="168"/>
      <c r="X82" s="604"/>
      <c r="Y82" s="604"/>
      <c r="Z82" s="604"/>
      <c r="AA82" s="604"/>
      <c r="AF82" s="129"/>
      <c r="AG82" s="549" t="s">
        <v>192</v>
      </c>
      <c r="AH82" s="550"/>
      <c r="AI82" s="606">
        <f>AR78</f>
        <v>0</v>
      </c>
      <c r="AJ82" s="606"/>
      <c r="AK82" s="549" t="s">
        <v>197</v>
      </c>
      <c r="AL82" s="550"/>
      <c r="AM82" s="88">
        <f>IF($S$81&lt;&gt;0, S82+'Year 1'!AM82-AI82, D82+'Year 1'!AM82-AI82)</f>
        <v>0</v>
      </c>
      <c r="AO82" s="139" t="s">
        <v>91</v>
      </c>
      <c r="AP82" s="532"/>
      <c r="AQ82" s="532"/>
      <c r="AR82" s="532"/>
      <c r="AS82" s="562"/>
    </row>
    <row r="83" spans="2:47" ht="16" thickBot="1" x14ac:dyDescent="0.4">
      <c r="B83" s="535" t="s">
        <v>133</v>
      </c>
      <c r="C83" s="536"/>
      <c r="D83" s="78">
        <f>$L$78</f>
        <v>0</v>
      </c>
      <c r="F83" s="9"/>
      <c r="G83" s="9"/>
      <c r="O83" s="129"/>
      <c r="P83" s="585" t="s">
        <v>133</v>
      </c>
      <c r="Q83" s="586"/>
      <c r="R83" s="586"/>
      <c r="S83" s="189">
        <f>AB78</f>
        <v>0</v>
      </c>
      <c r="T83" s="585" t="s">
        <v>106</v>
      </c>
      <c r="U83" s="586"/>
      <c r="V83" s="161">
        <f>D83-S83</f>
        <v>0</v>
      </c>
      <c r="W83" s="168"/>
      <c r="X83" s="601"/>
      <c r="Y83" s="601"/>
      <c r="Z83" s="168"/>
      <c r="AA83" s="168"/>
      <c r="AF83" s="129"/>
      <c r="AG83" s="549" t="s">
        <v>193</v>
      </c>
      <c r="AH83" s="550"/>
      <c r="AI83" s="606">
        <f>AS78</f>
        <v>0</v>
      </c>
      <c r="AJ83" s="606"/>
      <c r="AK83" s="549" t="s">
        <v>198</v>
      </c>
      <c r="AL83" s="550"/>
      <c r="AM83" s="88">
        <f>IF($S$81&lt;&gt;0, S83+'Year 1'!AM83-AI83, D83+'Year 1'!AM83-AI83)</f>
        <v>0</v>
      </c>
      <c r="AO83" s="143" t="s">
        <v>92</v>
      </c>
      <c r="AP83" s="557"/>
      <c r="AQ83" s="557"/>
      <c r="AR83" s="557" t="s">
        <v>90</v>
      </c>
      <c r="AS83" s="613"/>
    </row>
    <row r="84" spans="2:47" ht="16" thickBot="1" x14ac:dyDescent="0.4">
      <c r="B84" s="535" t="s">
        <v>126</v>
      </c>
      <c r="C84" s="536"/>
      <c r="D84" s="78">
        <f>$K$78+$L$78</f>
        <v>0</v>
      </c>
      <c r="F84" s="9"/>
      <c r="G84" s="9"/>
      <c r="O84" s="129"/>
      <c r="P84" s="585" t="s">
        <v>291</v>
      </c>
      <c r="Q84" s="586"/>
      <c r="R84" s="586"/>
      <c r="S84" s="189">
        <f>SUM(S82:S83)</f>
        <v>0</v>
      </c>
      <c r="T84" s="585" t="s">
        <v>107</v>
      </c>
      <c r="U84" s="586"/>
      <c r="V84" s="161">
        <f>D84-S84</f>
        <v>0</v>
      </c>
      <c r="W84" s="169"/>
      <c r="X84" s="169"/>
      <c r="Y84" s="169"/>
      <c r="Z84" s="169"/>
      <c r="AA84" s="169"/>
      <c r="AF84" s="129"/>
      <c r="AG84" s="549" t="s">
        <v>194</v>
      </c>
      <c r="AH84" s="550"/>
      <c r="AI84" s="606">
        <f>SUM(AI82:AI83)</f>
        <v>0</v>
      </c>
      <c r="AJ84" s="606"/>
      <c r="AK84" s="549" t="s">
        <v>200</v>
      </c>
      <c r="AL84" s="550"/>
      <c r="AM84" s="88">
        <f>IF($S$81&lt;&gt;0, S84+'Year 1'!AM84-AI84, D84+'Year 1'!AM84-AI84)</f>
        <v>0</v>
      </c>
      <c r="AO84" s="169"/>
      <c r="AP84" s="169"/>
      <c r="AQ84" s="169"/>
      <c r="AR84" s="169"/>
      <c r="AS84" s="169"/>
    </row>
    <row r="85" spans="2:47" ht="16" thickBot="1" x14ac:dyDescent="0.4">
      <c r="B85" s="535" t="s">
        <v>185</v>
      </c>
      <c r="C85" s="536"/>
      <c r="D85" s="78">
        <f>$M$78</f>
        <v>0</v>
      </c>
      <c r="F85" s="9"/>
      <c r="G85" s="9"/>
      <c r="O85" s="129"/>
      <c r="P85" s="585" t="s">
        <v>185</v>
      </c>
      <c r="Q85" s="586"/>
      <c r="R85" s="586"/>
      <c r="S85" s="189">
        <f>AC78</f>
        <v>0</v>
      </c>
      <c r="T85" s="580" t="s">
        <v>108</v>
      </c>
      <c r="U85" s="580"/>
      <c r="V85" s="196">
        <f>D85-S85</f>
        <v>0</v>
      </c>
      <c r="W85" s="602"/>
      <c r="X85" s="602"/>
      <c r="Y85" s="604"/>
      <c r="Z85" s="604"/>
      <c r="AA85" s="604"/>
      <c r="AB85" s="10"/>
      <c r="AC85" s="10"/>
      <c r="AD85" s="10"/>
      <c r="AF85" s="129"/>
      <c r="AG85" s="549" t="s">
        <v>201</v>
      </c>
      <c r="AH85" s="550"/>
      <c r="AI85" s="606">
        <f>AT78</f>
        <v>0</v>
      </c>
      <c r="AJ85" s="606"/>
      <c r="AK85" s="610" t="s">
        <v>202</v>
      </c>
      <c r="AL85" s="611"/>
      <c r="AM85" s="137">
        <f>IF($S$81&lt;&gt;0, S85+'Year 1'!AM85-AI85, D85+'Year 1'!AM85-AI85)</f>
        <v>0</v>
      </c>
      <c r="AO85" s="207" t="s">
        <v>93</v>
      </c>
      <c r="AP85" s="208"/>
      <c r="AQ85" s="209"/>
      <c r="AR85" s="209"/>
      <c r="AS85" s="210"/>
      <c r="AT85" s="10"/>
      <c r="AU85" s="10"/>
    </row>
    <row r="86" spans="2:47" x14ac:dyDescent="0.35">
      <c r="B86" s="535" t="s">
        <v>174</v>
      </c>
      <c r="C86" s="536"/>
      <c r="D86" s="149" t="e">
        <f>L78/K78</f>
        <v>#DIV/0!</v>
      </c>
      <c r="F86" s="9"/>
      <c r="G86" s="9"/>
      <c r="O86" s="129"/>
      <c r="P86" s="585" t="s">
        <v>174</v>
      </c>
      <c r="Q86" s="586"/>
      <c r="R86" s="586"/>
      <c r="S86" s="203" t="e">
        <f>S83/S82</f>
        <v>#DIV/0!</v>
      </c>
      <c r="T86" s="188"/>
      <c r="U86" s="188"/>
      <c r="V86" s="190"/>
      <c r="W86" s="10"/>
      <c r="X86" s="10"/>
      <c r="Y86" s="10"/>
      <c r="Z86" s="10"/>
      <c r="AA86" s="10"/>
      <c r="AF86" s="129"/>
      <c r="AG86" s="624" t="s">
        <v>208</v>
      </c>
      <c r="AH86" s="617"/>
      <c r="AI86" s="607" t="e">
        <f>AQ76/AQ78</f>
        <v>#DIV/0!</v>
      </c>
      <c r="AJ86" s="608"/>
      <c r="AK86" s="167"/>
      <c r="AL86" s="166"/>
      <c r="AM86" s="166"/>
      <c r="AO86" s="10"/>
      <c r="AP86" s="10"/>
      <c r="AQ86" s="10"/>
      <c r="AR86" s="10"/>
      <c r="AS86" s="10"/>
    </row>
    <row r="87" spans="2:47" ht="16" thickBot="1" x14ac:dyDescent="0.4">
      <c r="B87" s="537" t="s">
        <v>144</v>
      </c>
      <c r="C87" s="538"/>
      <c r="D87" s="79" t="e">
        <f>$D$90 &amp; $D$91 &amp; $D$92</f>
        <v>#DIV/0!</v>
      </c>
      <c r="F87" s="9"/>
      <c r="G87" s="9"/>
      <c r="O87" s="129"/>
      <c r="P87" s="629" t="s">
        <v>144</v>
      </c>
      <c r="Q87" s="580"/>
      <c r="R87" s="580"/>
      <c r="S87" s="204" t="e">
        <f>S90 &amp; S91 &amp; S92</f>
        <v>#DIV/0!</v>
      </c>
      <c r="T87" s="188"/>
      <c r="U87" s="188"/>
      <c r="V87" s="190"/>
      <c r="AF87" s="129"/>
      <c r="AG87" s="625" t="s">
        <v>209</v>
      </c>
      <c r="AH87" s="626"/>
      <c r="AI87" s="627" t="e">
        <f>AR76/(AR78+AS78)</f>
        <v>#DIV/0!</v>
      </c>
      <c r="AJ87" s="628"/>
    </row>
    <row r="88" spans="2:47" x14ac:dyDescent="0.35">
      <c r="F88" s="9"/>
      <c r="G88" s="9"/>
      <c r="S88" s="166"/>
      <c r="AG88" s="166"/>
      <c r="AH88" s="166"/>
      <c r="AI88" s="166"/>
      <c r="AJ88" s="166"/>
    </row>
    <row r="89" spans="2:47" x14ac:dyDescent="0.35">
      <c r="F89" s="9"/>
      <c r="G89" s="9"/>
    </row>
    <row r="90" spans="2:47" hidden="1" x14ac:dyDescent="0.35">
      <c r="D90" s="9" t="e">
        <f>D81/D81</f>
        <v>#DIV/0!</v>
      </c>
      <c r="F90" s="9"/>
      <c r="G90" s="9"/>
      <c r="S90" s="9" t="e">
        <f>S81/S81</f>
        <v>#DIV/0!</v>
      </c>
    </row>
    <row r="91" spans="2:47" hidden="1" x14ac:dyDescent="0.35">
      <c r="D91" s="9" t="s">
        <v>145</v>
      </c>
      <c r="F91" s="9"/>
      <c r="G91" s="9"/>
      <c r="S91" s="9" t="s">
        <v>145</v>
      </c>
    </row>
    <row r="92" spans="2:47" hidden="1" x14ac:dyDescent="0.35">
      <c r="D92" s="17" t="e">
        <f>D84/D81</f>
        <v>#DIV/0!</v>
      </c>
      <c r="F92" s="9"/>
      <c r="G92" s="9"/>
      <c r="S92" s="17" t="e">
        <f>S84/S81</f>
        <v>#DIV/0!</v>
      </c>
    </row>
    <row r="93" spans="2:47" x14ac:dyDescent="0.35">
      <c r="F93" s="9"/>
      <c r="G93" s="9"/>
    </row>
    <row r="94" spans="2:47" x14ac:dyDescent="0.35">
      <c r="F94" s="9"/>
      <c r="G94" s="9"/>
    </row>
    <row r="95" spans="2:47" x14ac:dyDescent="0.35">
      <c r="F95" s="9"/>
      <c r="G95" s="9"/>
    </row>
    <row r="96" spans="2:47" x14ac:dyDescent="0.35">
      <c r="F96" s="9"/>
      <c r="G96" s="9"/>
    </row>
    <row r="97" spans="6:7" x14ac:dyDescent="0.35">
      <c r="F97" s="9"/>
      <c r="G97" s="9"/>
    </row>
    <row r="98" spans="6:7" x14ac:dyDescent="0.35">
      <c r="F98" s="9"/>
      <c r="G98" s="9"/>
    </row>
    <row r="99" spans="6:7" x14ac:dyDescent="0.35">
      <c r="F99" s="9"/>
      <c r="G99" s="9"/>
    </row>
    <row r="100" spans="6:7" x14ac:dyDescent="0.35">
      <c r="F100" s="9"/>
      <c r="G100" s="9"/>
    </row>
    <row r="101" spans="6:7" x14ac:dyDescent="0.35">
      <c r="F101" s="9"/>
      <c r="G101" s="9"/>
    </row>
    <row r="102" spans="6:7" x14ac:dyDescent="0.35">
      <c r="F102" s="9"/>
      <c r="G102" s="9"/>
    </row>
    <row r="103" spans="6:7" x14ac:dyDescent="0.35">
      <c r="F103" s="9"/>
      <c r="G103" s="9"/>
    </row>
    <row r="104" spans="6:7" x14ac:dyDescent="0.35">
      <c r="F104" s="9"/>
      <c r="G104" s="9"/>
    </row>
    <row r="105" spans="6:7" x14ac:dyDescent="0.35">
      <c r="F105" s="9"/>
      <c r="G105" s="9"/>
    </row>
    <row r="106" spans="6:7" x14ac:dyDescent="0.35">
      <c r="F106" s="9"/>
      <c r="G106" s="9"/>
    </row>
    <row r="107" spans="6:7" x14ac:dyDescent="0.35">
      <c r="F107" s="9"/>
      <c r="G107" s="9"/>
    </row>
    <row r="108" spans="6:7" x14ac:dyDescent="0.35">
      <c r="F108" s="9"/>
      <c r="G108" s="9"/>
    </row>
    <row r="109" spans="6:7" x14ac:dyDescent="0.35">
      <c r="F109" s="9"/>
      <c r="G109" s="9"/>
    </row>
    <row r="110" spans="6:7" x14ac:dyDescent="0.35">
      <c r="F110" s="9"/>
      <c r="G110" s="9"/>
    </row>
    <row r="111" spans="6:7" x14ac:dyDescent="0.35">
      <c r="F111" s="9"/>
      <c r="G111" s="9"/>
    </row>
    <row r="112" spans="6:7" x14ac:dyDescent="0.35">
      <c r="F112" s="9"/>
      <c r="G112" s="9"/>
    </row>
    <row r="113" spans="6:7" x14ac:dyDescent="0.35">
      <c r="F113" s="9"/>
      <c r="G113" s="9"/>
    </row>
    <row r="114" spans="6:7" x14ac:dyDescent="0.35">
      <c r="F114" s="9"/>
      <c r="G114" s="9"/>
    </row>
    <row r="115" spans="6:7" x14ac:dyDescent="0.35">
      <c r="F115" s="9"/>
      <c r="G115" s="9"/>
    </row>
    <row r="116" spans="6:7" x14ac:dyDescent="0.35">
      <c r="F116" s="9"/>
      <c r="G116" s="9"/>
    </row>
    <row r="117" spans="6:7" x14ac:dyDescent="0.35">
      <c r="F117" s="9"/>
      <c r="G117" s="9"/>
    </row>
    <row r="118" spans="6:7" x14ac:dyDescent="0.35">
      <c r="F118" s="9"/>
      <c r="G118" s="9"/>
    </row>
    <row r="119" spans="6:7" x14ac:dyDescent="0.35">
      <c r="F119" s="9"/>
      <c r="G119" s="9"/>
    </row>
    <row r="120" spans="6:7" x14ac:dyDescent="0.35">
      <c r="F120" s="9"/>
      <c r="G120" s="9"/>
    </row>
    <row r="121" spans="6:7" x14ac:dyDescent="0.35">
      <c r="F121" s="9"/>
      <c r="G121" s="9"/>
    </row>
    <row r="122" spans="6:7" x14ac:dyDescent="0.35">
      <c r="F122" s="9"/>
      <c r="G122" s="9"/>
    </row>
    <row r="123" spans="6:7" x14ac:dyDescent="0.35">
      <c r="F123" s="9"/>
      <c r="G123" s="9"/>
    </row>
    <row r="124" spans="6:7" x14ac:dyDescent="0.35">
      <c r="F124" s="9"/>
      <c r="G124" s="9"/>
    </row>
    <row r="125" spans="6:7" x14ac:dyDescent="0.35">
      <c r="F125" s="9"/>
      <c r="G125" s="9"/>
    </row>
    <row r="126" spans="6:7" x14ac:dyDescent="0.35">
      <c r="F126" s="9"/>
      <c r="G126" s="9"/>
    </row>
    <row r="127" spans="6:7" x14ac:dyDescent="0.35">
      <c r="F127" s="9"/>
      <c r="G127" s="9"/>
    </row>
    <row r="128" spans="6:7" x14ac:dyDescent="0.35">
      <c r="F128" s="9"/>
      <c r="G128" s="9"/>
    </row>
    <row r="129" spans="6:7" x14ac:dyDescent="0.35">
      <c r="F129" s="9"/>
      <c r="G129" s="9"/>
    </row>
    <row r="130" spans="6:7" x14ac:dyDescent="0.35">
      <c r="F130" s="9"/>
      <c r="G130" s="9"/>
    </row>
    <row r="131" spans="6:7" x14ac:dyDescent="0.35">
      <c r="F131" s="9"/>
      <c r="G131" s="9"/>
    </row>
    <row r="132" spans="6:7" x14ac:dyDescent="0.35">
      <c r="F132" s="9"/>
      <c r="G132" s="9"/>
    </row>
    <row r="133" spans="6:7" x14ac:dyDescent="0.35">
      <c r="F133" s="9"/>
      <c r="G133" s="9"/>
    </row>
    <row r="134" spans="6:7" x14ac:dyDescent="0.35">
      <c r="F134" s="9"/>
      <c r="G134" s="9"/>
    </row>
    <row r="135" spans="6:7" x14ac:dyDescent="0.35">
      <c r="F135" s="9"/>
      <c r="G135" s="9"/>
    </row>
    <row r="136" spans="6:7" x14ac:dyDescent="0.35">
      <c r="F136" s="9"/>
      <c r="G136" s="9"/>
    </row>
    <row r="137" spans="6:7" x14ac:dyDescent="0.35">
      <c r="F137" s="9"/>
      <c r="G137" s="9"/>
    </row>
    <row r="138" spans="6:7" x14ac:dyDescent="0.35">
      <c r="F138" s="9"/>
      <c r="G138" s="9"/>
    </row>
    <row r="139" spans="6:7" x14ac:dyDescent="0.35">
      <c r="F139" s="9"/>
      <c r="G139" s="9"/>
    </row>
    <row r="140" spans="6:7" x14ac:dyDescent="0.35">
      <c r="F140" s="9"/>
      <c r="G140" s="9"/>
    </row>
    <row r="141" spans="6:7" x14ac:dyDescent="0.35">
      <c r="F141" s="9"/>
      <c r="G141" s="9"/>
    </row>
    <row r="142" spans="6:7" x14ac:dyDescent="0.35">
      <c r="F142" s="9"/>
      <c r="G142" s="9"/>
    </row>
    <row r="143" spans="6:7" x14ac:dyDescent="0.35">
      <c r="F143" s="9"/>
      <c r="G143" s="9"/>
    </row>
    <row r="144" spans="6:7" x14ac:dyDescent="0.35">
      <c r="F144" s="9"/>
      <c r="G144" s="9"/>
    </row>
    <row r="145" spans="6:7" x14ac:dyDescent="0.35">
      <c r="F145" s="9"/>
      <c r="G145" s="9"/>
    </row>
    <row r="146" spans="6:7" x14ac:dyDescent="0.35">
      <c r="F146" s="9"/>
      <c r="G146" s="9"/>
    </row>
    <row r="147" spans="6:7" x14ac:dyDescent="0.35">
      <c r="F147" s="9"/>
      <c r="G147" s="9"/>
    </row>
    <row r="148" spans="6:7" x14ac:dyDescent="0.35">
      <c r="F148" s="9"/>
      <c r="G148" s="9"/>
    </row>
    <row r="149" spans="6:7" x14ac:dyDescent="0.35">
      <c r="F149" s="9"/>
      <c r="G149" s="9"/>
    </row>
    <row r="150" spans="6:7" x14ac:dyDescent="0.35">
      <c r="F150" s="9"/>
      <c r="G150" s="9"/>
    </row>
    <row r="151" spans="6:7" x14ac:dyDescent="0.35">
      <c r="F151" s="9"/>
      <c r="G151" s="9"/>
    </row>
    <row r="152" spans="6:7" x14ac:dyDescent="0.35">
      <c r="F152" s="9"/>
      <c r="G152" s="9"/>
    </row>
    <row r="153" spans="6:7" x14ac:dyDescent="0.35">
      <c r="F153" s="9"/>
      <c r="G153" s="9"/>
    </row>
    <row r="154" spans="6:7" x14ac:dyDescent="0.35">
      <c r="F154" s="9"/>
      <c r="G154" s="9"/>
    </row>
    <row r="155" spans="6:7" x14ac:dyDescent="0.35">
      <c r="F155" s="9"/>
      <c r="G155" s="9"/>
    </row>
    <row r="156" spans="6:7" x14ac:dyDescent="0.35">
      <c r="F156" s="9"/>
      <c r="G156" s="9"/>
    </row>
    <row r="157" spans="6:7" x14ac:dyDescent="0.35">
      <c r="F157" s="9"/>
      <c r="G157" s="9"/>
    </row>
    <row r="158" spans="6:7" x14ac:dyDescent="0.35">
      <c r="F158" s="9"/>
      <c r="G158" s="9"/>
    </row>
    <row r="159" spans="6:7" x14ac:dyDescent="0.35">
      <c r="F159" s="9"/>
      <c r="G159" s="9"/>
    </row>
    <row r="160" spans="6:7" x14ac:dyDescent="0.35">
      <c r="F160" s="9"/>
      <c r="G160" s="9"/>
    </row>
    <row r="161" spans="6:7" x14ac:dyDescent="0.35">
      <c r="F161" s="9"/>
      <c r="G161" s="9"/>
    </row>
    <row r="162" spans="6:7" x14ac:dyDescent="0.35">
      <c r="F162" s="9"/>
      <c r="G162" s="9"/>
    </row>
    <row r="163" spans="6:7" x14ac:dyDescent="0.35">
      <c r="F163" s="9"/>
      <c r="G163" s="9"/>
    </row>
    <row r="164" spans="6:7" x14ac:dyDescent="0.35">
      <c r="F164" s="9"/>
      <c r="G164" s="9"/>
    </row>
    <row r="165" spans="6:7" x14ac:dyDescent="0.35">
      <c r="F165" s="9"/>
      <c r="G165" s="9"/>
    </row>
    <row r="166" spans="6:7" x14ac:dyDescent="0.35">
      <c r="F166" s="9"/>
      <c r="G166" s="9"/>
    </row>
    <row r="167" spans="6:7" x14ac:dyDescent="0.35">
      <c r="F167" s="9"/>
      <c r="G167" s="9"/>
    </row>
    <row r="168" spans="6:7" x14ac:dyDescent="0.35">
      <c r="F168" s="9"/>
      <c r="G168" s="9"/>
    </row>
    <row r="169" spans="6:7" x14ac:dyDescent="0.35">
      <c r="F169" s="9"/>
      <c r="G169" s="9"/>
    </row>
    <row r="170" spans="6:7" x14ac:dyDescent="0.35">
      <c r="F170" s="9"/>
      <c r="G170" s="9"/>
    </row>
    <row r="171" spans="6:7" x14ac:dyDescent="0.35">
      <c r="F171" s="9"/>
      <c r="G171" s="9"/>
    </row>
    <row r="172" spans="6:7" x14ac:dyDescent="0.35">
      <c r="F172" s="9"/>
      <c r="G172" s="9"/>
    </row>
    <row r="173" spans="6:7" x14ac:dyDescent="0.35">
      <c r="F173" s="9"/>
      <c r="G173" s="9"/>
    </row>
    <row r="174" spans="6:7" x14ac:dyDescent="0.35">
      <c r="F174" s="9"/>
      <c r="G174" s="9"/>
    </row>
    <row r="175" spans="6:7" x14ac:dyDescent="0.35">
      <c r="F175" s="9"/>
      <c r="G175" s="9"/>
    </row>
    <row r="176" spans="6:7" x14ac:dyDescent="0.35">
      <c r="F176" s="9"/>
      <c r="G176" s="9"/>
    </row>
    <row r="177" spans="6:7" x14ac:dyDescent="0.35">
      <c r="F177" s="9"/>
      <c r="G177" s="9"/>
    </row>
    <row r="178" spans="6:7" x14ac:dyDescent="0.35">
      <c r="F178" s="9"/>
      <c r="G178" s="9"/>
    </row>
    <row r="179" spans="6:7" x14ac:dyDescent="0.35">
      <c r="F179" s="9"/>
      <c r="G179" s="9"/>
    </row>
    <row r="180" spans="6:7" x14ac:dyDescent="0.35">
      <c r="F180" s="9"/>
      <c r="G180" s="9"/>
    </row>
    <row r="181" spans="6:7" x14ac:dyDescent="0.35">
      <c r="F181" s="9"/>
      <c r="G181" s="9"/>
    </row>
    <row r="182" spans="6:7" x14ac:dyDescent="0.35">
      <c r="F182" s="9"/>
      <c r="G182" s="9"/>
    </row>
    <row r="183" spans="6:7" x14ac:dyDescent="0.35">
      <c r="F183" s="9"/>
      <c r="G183" s="9"/>
    </row>
    <row r="184" spans="6:7" x14ac:dyDescent="0.35">
      <c r="F184" s="9"/>
      <c r="G184" s="9"/>
    </row>
    <row r="185" spans="6:7" x14ac:dyDescent="0.35">
      <c r="F185" s="9"/>
      <c r="G185" s="9"/>
    </row>
    <row r="186" spans="6:7" x14ac:dyDescent="0.35">
      <c r="F186" s="9"/>
      <c r="G186" s="9"/>
    </row>
    <row r="187" spans="6:7" x14ac:dyDescent="0.35">
      <c r="F187" s="9"/>
      <c r="G187" s="9"/>
    </row>
    <row r="188" spans="6:7" x14ac:dyDescent="0.35">
      <c r="F188" s="9"/>
      <c r="G188" s="9"/>
    </row>
    <row r="189" spans="6:7" x14ac:dyDescent="0.35">
      <c r="F189" s="9"/>
      <c r="G189" s="9"/>
    </row>
    <row r="190" spans="6:7" x14ac:dyDescent="0.35">
      <c r="F190" s="9"/>
      <c r="G190" s="9"/>
    </row>
    <row r="191" spans="6:7" x14ac:dyDescent="0.35">
      <c r="F191" s="9"/>
      <c r="G191" s="9"/>
    </row>
    <row r="192" spans="6:7" x14ac:dyDescent="0.35">
      <c r="F192" s="9"/>
      <c r="G192" s="9"/>
    </row>
    <row r="193" spans="6:7" x14ac:dyDescent="0.35">
      <c r="F193" s="9"/>
      <c r="G193" s="9"/>
    </row>
    <row r="194" spans="6:7" x14ac:dyDescent="0.35">
      <c r="F194" s="9"/>
      <c r="G194" s="9"/>
    </row>
    <row r="195" spans="6:7" x14ac:dyDescent="0.35">
      <c r="F195" s="9"/>
      <c r="G195" s="9"/>
    </row>
    <row r="196" spans="6:7" x14ac:dyDescent="0.35">
      <c r="F196" s="9"/>
      <c r="G196" s="9"/>
    </row>
    <row r="197" spans="6:7" x14ac:dyDescent="0.35">
      <c r="F197" s="9"/>
      <c r="G197" s="9"/>
    </row>
    <row r="198" spans="6:7" x14ac:dyDescent="0.35">
      <c r="F198" s="9"/>
      <c r="G198" s="9"/>
    </row>
    <row r="199" spans="6:7" x14ac:dyDescent="0.35">
      <c r="F199" s="9"/>
      <c r="G199" s="9"/>
    </row>
    <row r="200" spans="6:7" x14ac:dyDescent="0.35">
      <c r="F200" s="9"/>
      <c r="G200" s="9"/>
    </row>
    <row r="201" spans="6:7" x14ac:dyDescent="0.35">
      <c r="F201" s="9"/>
      <c r="G201" s="9"/>
    </row>
    <row r="202" spans="6:7" x14ac:dyDescent="0.35">
      <c r="F202" s="9"/>
      <c r="G202" s="9"/>
    </row>
    <row r="203" spans="6:7" x14ac:dyDescent="0.35">
      <c r="F203" s="9"/>
      <c r="G203" s="9"/>
    </row>
    <row r="204" spans="6:7" x14ac:dyDescent="0.35">
      <c r="F204" s="9"/>
      <c r="G204" s="9"/>
    </row>
    <row r="205" spans="6:7" x14ac:dyDescent="0.35">
      <c r="F205" s="9"/>
      <c r="G205" s="9"/>
    </row>
    <row r="206" spans="6:7" x14ac:dyDescent="0.35">
      <c r="F206" s="9"/>
      <c r="G206" s="9"/>
    </row>
    <row r="207" spans="6:7" x14ac:dyDescent="0.35">
      <c r="F207" s="9"/>
      <c r="G207" s="9"/>
    </row>
    <row r="208" spans="6:7" x14ac:dyDescent="0.35">
      <c r="F208" s="9"/>
      <c r="G208" s="9"/>
    </row>
    <row r="209" spans="6:7" x14ac:dyDescent="0.35">
      <c r="F209" s="9"/>
      <c r="G209" s="9"/>
    </row>
    <row r="210" spans="6:7" x14ac:dyDescent="0.35">
      <c r="F210" s="9"/>
      <c r="G210" s="9"/>
    </row>
    <row r="211" spans="6:7" x14ac:dyDescent="0.35">
      <c r="F211" s="9"/>
      <c r="G211" s="9"/>
    </row>
    <row r="212" spans="6:7" x14ac:dyDescent="0.35">
      <c r="F212" s="9"/>
      <c r="G212" s="9"/>
    </row>
    <row r="213" spans="6:7" x14ac:dyDescent="0.35">
      <c r="F213" s="9"/>
      <c r="G213" s="9"/>
    </row>
    <row r="214" spans="6:7" x14ac:dyDescent="0.35">
      <c r="F214" s="9"/>
      <c r="G214" s="9"/>
    </row>
    <row r="215" spans="6:7" x14ac:dyDescent="0.35">
      <c r="F215" s="9"/>
      <c r="G215" s="9"/>
    </row>
    <row r="216" spans="6:7" x14ac:dyDescent="0.35">
      <c r="F216" s="9"/>
      <c r="G216" s="9"/>
    </row>
    <row r="217" spans="6:7" x14ac:dyDescent="0.35">
      <c r="F217" s="9"/>
      <c r="G217" s="9"/>
    </row>
    <row r="218" spans="6:7" x14ac:dyDescent="0.35">
      <c r="F218" s="9"/>
      <c r="G218" s="9"/>
    </row>
    <row r="219" spans="6:7" x14ac:dyDescent="0.35">
      <c r="F219" s="9"/>
      <c r="G219" s="9"/>
    </row>
    <row r="220" spans="6:7" x14ac:dyDescent="0.35">
      <c r="F220" s="9"/>
      <c r="G220" s="9"/>
    </row>
    <row r="221" spans="6:7" x14ac:dyDescent="0.35">
      <c r="F221" s="9"/>
      <c r="G221" s="9"/>
    </row>
    <row r="222" spans="6:7" x14ac:dyDescent="0.35">
      <c r="F222" s="9"/>
      <c r="G222" s="9"/>
    </row>
    <row r="223" spans="6:7" x14ac:dyDescent="0.35">
      <c r="F223" s="9"/>
      <c r="G223" s="9"/>
    </row>
    <row r="224" spans="6:7" x14ac:dyDescent="0.35">
      <c r="F224" s="9"/>
      <c r="G224" s="9"/>
    </row>
    <row r="225" spans="6:7" x14ac:dyDescent="0.35">
      <c r="F225" s="9"/>
      <c r="G225" s="9"/>
    </row>
    <row r="226" spans="6:7" x14ac:dyDescent="0.35">
      <c r="F226" s="9"/>
      <c r="G226" s="9"/>
    </row>
    <row r="227" spans="6:7" x14ac:dyDescent="0.35">
      <c r="F227" s="9"/>
      <c r="G227" s="9"/>
    </row>
    <row r="228" spans="6:7" x14ac:dyDescent="0.35">
      <c r="F228" s="9"/>
      <c r="G228" s="9"/>
    </row>
    <row r="229" spans="6:7" x14ac:dyDescent="0.35">
      <c r="F229" s="9"/>
      <c r="G229" s="9"/>
    </row>
    <row r="230" spans="6:7" x14ac:dyDescent="0.35">
      <c r="F230" s="9"/>
      <c r="G230" s="9"/>
    </row>
    <row r="231" spans="6:7" x14ac:dyDescent="0.35">
      <c r="F231" s="9"/>
      <c r="G231" s="9"/>
    </row>
  </sheetData>
  <sheetProtection algorithmName="SHA-512" hashValue="LE8ShX/VtValMKg+OuuxCQNfQCogpej1TX93Uy+KDN/UeXTvy+eTTGqBdh6aw1rN4zoQ/Sm2bXVNDqr1jhOY7w==" saltValue="c51yk3coc/5s16NHFjvSqA==" spinCount="100000" sheet="1" objects="1" scenarios="1" formatCells="0" formatColumns="0" formatRows="0" insertColumns="0"/>
  <mergeCells count="297">
    <mergeCell ref="Q42:X42"/>
    <mergeCell ref="P82:R82"/>
    <mergeCell ref="P83:R83"/>
    <mergeCell ref="X82:AA82"/>
    <mergeCell ref="X83:Y83"/>
    <mergeCell ref="R50:X50"/>
    <mergeCell ref="P81:R81"/>
    <mergeCell ref="W85:X85"/>
    <mergeCell ref="P3:AD3"/>
    <mergeCell ref="P4:AD4"/>
    <mergeCell ref="R5:V5"/>
    <mergeCell ref="X5:AD5"/>
    <mergeCell ref="R6:AD6"/>
    <mergeCell ref="R7:AD7"/>
    <mergeCell ref="R8:AD8"/>
    <mergeCell ref="P10:AD10"/>
    <mergeCell ref="P29:AD29"/>
    <mergeCell ref="R51:X51"/>
    <mergeCell ref="Q35:X35"/>
    <mergeCell ref="A7:B7"/>
    <mergeCell ref="A8:B8"/>
    <mergeCell ref="A70:I70"/>
    <mergeCell ref="A72:I72"/>
    <mergeCell ref="A73:I73"/>
    <mergeCell ref="J73:M73"/>
    <mergeCell ref="AG72:AO72"/>
    <mergeCell ref="AG73:AO73"/>
    <mergeCell ref="A76:I76"/>
    <mergeCell ref="K76:L76"/>
    <mergeCell ref="P76:X76"/>
    <mergeCell ref="K75:L75"/>
    <mergeCell ref="P75:X75"/>
    <mergeCell ref="Z73:AC73"/>
    <mergeCell ref="AA75:AB75"/>
    <mergeCell ref="AA76:AB76"/>
    <mergeCell ref="AG22:AH22"/>
    <mergeCell ref="R52:X52"/>
    <mergeCell ref="R22:S22"/>
    <mergeCell ref="P72:X72"/>
    <mergeCell ref="P73:X73"/>
    <mergeCell ref="A57:I57"/>
    <mergeCell ref="P57:X57"/>
    <mergeCell ref="C53:I53"/>
    <mergeCell ref="A75:I75"/>
    <mergeCell ref="AG75:AO75"/>
    <mergeCell ref="R53:X53"/>
    <mergeCell ref="AI52:AO52"/>
    <mergeCell ref="AI53:AO53"/>
    <mergeCell ref="AI54:AO54"/>
    <mergeCell ref="Q60:X60"/>
    <mergeCell ref="P59:X59"/>
    <mergeCell ref="R54:X54"/>
    <mergeCell ref="Q66:X66"/>
    <mergeCell ref="Q67:X67"/>
    <mergeCell ref="Q68:X68"/>
    <mergeCell ref="Q69:X69"/>
    <mergeCell ref="P70:X70"/>
    <mergeCell ref="B60:I60"/>
    <mergeCell ref="AI56:AO56"/>
    <mergeCell ref="R55:X55"/>
    <mergeCell ref="R56:X56"/>
    <mergeCell ref="C54:I54"/>
    <mergeCell ref="AG59:AO59"/>
    <mergeCell ref="AH60:AO60"/>
    <mergeCell ref="AG57:AO57"/>
    <mergeCell ref="AI55:AO55"/>
    <mergeCell ref="B62:I62"/>
    <mergeCell ref="AG78:AO78"/>
    <mergeCell ref="B86:C86"/>
    <mergeCell ref="AG83:AH83"/>
    <mergeCell ref="AG81:AH81"/>
    <mergeCell ref="P78:X78"/>
    <mergeCell ref="B82:C82"/>
    <mergeCell ref="AG86:AH86"/>
    <mergeCell ref="AG87:AH87"/>
    <mergeCell ref="T84:U84"/>
    <mergeCell ref="T85:U85"/>
    <mergeCell ref="X81:Y81"/>
    <mergeCell ref="T81:U81"/>
    <mergeCell ref="T82:U82"/>
    <mergeCell ref="T83:U83"/>
    <mergeCell ref="AG85:AH85"/>
    <mergeCell ref="AI87:AJ87"/>
    <mergeCell ref="P86:R86"/>
    <mergeCell ref="P87:R87"/>
    <mergeCell ref="Y85:AA85"/>
    <mergeCell ref="P84:R84"/>
    <mergeCell ref="P85:R85"/>
    <mergeCell ref="A37:I37"/>
    <mergeCell ref="Q36:X36"/>
    <mergeCell ref="Q34:X34"/>
    <mergeCell ref="A59:I59"/>
    <mergeCell ref="R46:X46"/>
    <mergeCell ref="B87:C87"/>
    <mergeCell ref="B84:C84"/>
    <mergeCell ref="B85:C85"/>
    <mergeCell ref="B83:C83"/>
    <mergeCell ref="B81:C81"/>
    <mergeCell ref="A78:I78"/>
    <mergeCell ref="C47:I47"/>
    <mergeCell ref="R47:X47"/>
    <mergeCell ref="C50:I50"/>
    <mergeCell ref="P43:X43"/>
    <mergeCell ref="A45:I45"/>
    <mergeCell ref="P45:X45"/>
    <mergeCell ref="R49:X49"/>
    <mergeCell ref="A43:I43"/>
    <mergeCell ref="C46:I46"/>
    <mergeCell ref="C55:I55"/>
    <mergeCell ref="C56:I56"/>
    <mergeCell ref="Q61:X61"/>
    <mergeCell ref="P37:X37"/>
    <mergeCell ref="C48:I48"/>
    <mergeCell ref="R48:X48"/>
    <mergeCell ref="C49:I49"/>
    <mergeCell ref="C52:I52"/>
    <mergeCell ref="AG39:AO39"/>
    <mergeCell ref="AH41:AO41"/>
    <mergeCell ref="AH40:AO40"/>
    <mergeCell ref="A39:I39"/>
    <mergeCell ref="P39:X39"/>
    <mergeCell ref="Q40:X40"/>
    <mergeCell ref="B40:I40"/>
    <mergeCell ref="B41:I41"/>
    <mergeCell ref="Q41:X41"/>
    <mergeCell ref="AI51:AO51"/>
    <mergeCell ref="B42:I42"/>
    <mergeCell ref="AH42:AO42"/>
    <mergeCell ref="C51:I51"/>
    <mergeCell ref="AI49:AO49"/>
    <mergeCell ref="AI50:AO50"/>
    <mergeCell ref="AI48:AO48"/>
    <mergeCell ref="AG43:AO43"/>
    <mergeCell ref="AG45:AO45"/>
    <mergeCell ref="AI46:AO46"/>
    <mergeCell ref="AI47:AO47"/>
    <mergeCell ref="C28:D28"/>
    <mergeCell ref="AI28:AJ28"/>
    <mergeCell ref="R28:S28"/>
    <mergeCell ref="A32:M32"/>
    <mergeCell ref="AG32:AT32"/>
    <mergeCell ref="A27:B27"/>
    <mergeCell ref="C27:D27"/>
    <mergeCell ref="AG27:AH27"/>
    <mergeCell ref="AI27:AJ27"/>
    <mergeCell ref="P27:Q27"/>
    <mergeCell ref="B34:I34"/>
    <mergeCell ref="B35:I35"/>
    <mergeCell ref="B36:I36"/>
    <mergeCell ref="A29:M29"/>
    <mergeCell ref="AG29:AU29"/>
    <mergeCell ref="P32:AC32"/>
    <mergeCell ref="A30:E30"/>
    <mergeCell ref="AG30:AK30"/>
    <mergeCell ref="P30:T30"/>
    <mergeCell ref="A33:I33"/>
    <mergeCell ref="P33:X33"/>
    <mergeCell ref="A26:B26"/>
    <mergeCell ref="C26:D26"/>
    <mergeCell ref="AG26:AH26"/>
    <mergeCell ref="AI26:AJ26"/>
    <mergeCell ref="P26:Q26"/>
    <mergeCell ref="R26:S26"/>
    <mergeCell ref="R27:S27"/>
    <mergeCell ref="A25:B25"/>
    <mergeCell ref="C25:D25"/>
    <mergeCell ref="AG25:AH25"/>
    <mergeCell ref="AI25:AJ25"/>
    <mergeCell ref="P25:Q25"/>
    <mergeCell ref="A24:B24"/>
    <mergeCell ref="C24:D24"/>
    <mergeCell ref="AG24:AH24"/>
    <mergeCell ref="AI24:AJ24"/>
    <mergeCell ref="P24:Q24"/>
    <mergeCell ref="R24:S24"/>
    <mergeCell ref="R25:S25"/>
    <mergeCell ref="A23:B23"/>
    <mergeCell ref="C23:D23"/>
    <mergeCell ref="AG23:AH23"/>
    <mergeCell ref="AI23:AJ23"/>
    <mergeCell ref="P23:Q23"/>
    <mergeCell ref="R23:S23"/>
    <mergeCell ref="A22:B22"/>
    <mergeCell ref="C22:D22"/>
    <mergeCell ref="A18:B18"/>
    <mergeCell ref="A19:B19"/>
    <mergeCell ref="AG18:AH18"/>
    <mergeCell ref="AG19:AH19"/>
    <mergeCell ref="P18:Q18"/>
    <mergeCell ref="AI22:AJ22"/>
    <mergeCell ref="P22:Q22"/>
    <mergeCell ref="C18:D18"/>
    <mergeCell ref="AI18:AJ18"/>
    <mergeCell ref="R18:S18"/>
    <mergeCell ref="C19:D19"/>
    <mergeCell ref="AI19:AJ19"/>
    <mergeCell ref="R19:S19"/>
    <mergeCell ref="P21:AC21"/>
    <mergeCell ref="A21:M21"/>
    <mergeCell ref="AG21:AT21"/>
    <mergeCell ref="C17:D17"/>
    <mergeCell ref="AI17:AJ17"/>
    <mergeCell ref="R17:S17"/>
    <mergeCell ref="C14:D14"/>
    <mergeCell ref="AI14:AJ14"/>
    <mergeCell ref="R14:S14"/>
    <mergeCell ref="C15:D15"/>
    <mergeCell ref="AI15:AJ15"/>
    <mergeCell ref="R15:S15"/>
    <mergeCell ref="C13:D13"/>
    <mergeCell ref="AI13:AJ13"/>
    <mergeCell ref="R13:S13"/>
    <mergeCell ref="AG10:AU10"/>
    <mergeCell ref="C11:D11"/>
    <mergeCell ref="AI11:AJ11"/>
    <mergeCell ref="R11:S11"/>
    <mergeCell ref="C16:D16"/>
    <mergeCell ref="AI16:AJ16"/>
    <mergeCell ref="R16:S16"/>
    <mergeCell ref="AG4:AU4"/>
    <mergeCell ref="AG6:AH6"/>
    <mergeCell ref="AG7:AH7"/>
    <mergeCell ref="AG8:AH8"/>
    <mergeCell ref="P6:Q6"/>
    <mergeCell ref="P7:Q7"/>
    <mergeCell ref="P8:Q8"/>
    <mergeCell ref="C12:D12"/>
    <mergeCell ref="AI12:AJ12"/>
    <mergeCell ref="R12:S12"/>
    <mergeCell ref="AG3:AU3"/>
    <mergeCell ref="H5:M5"/>
    <mergeCell ref="AG5:AH5"/>
    <mergeCell ref="AI5:AM5"/>
    <mergeCell ref="AO5:AU5"/>
    <mergeCell ref="AG33:AO33"/>
    <mergeCell ref="AG37:AO37"/>
    <mergeCell ref="AH36:AO36"/>
    <mergeCell ref="AH35:AO35"/>
    <mergeCell ref="AH34:AO34"/>
    <mergeCell ref="A10:M10"/>
    <mergeCell ref="C7:M7"/>
    <mergeCell ref="A4:M4"/>
    <mergeCell ref="P19:Q19"/>
    <mergeCell ref="A3:M3"/>
    <mergeCell ref="A5:B5"/>
    <mergeCell ref="C5:F5"/>
    <mergeCell ref="P5:Q5"/>
    <mergeCell ref="A6:B6"/>
    <mergeCell ref="C6:M6"/>
    <mergeCell ref="AI6:AU6"/>
    <mergeCell ref="AI7:AU7"/>
    <mergeCell ref="C8:M8"/>
    <mergeCell ref="AI8:AU8"/>
    <mergeCell ref="B63:I63"/>
    <mergeCell ref="AH61:AO61"/>
    <mergeCell ref="AH62:AO62"/>
    <mergeCell ref="AH63:AO63"/>
    <mergeCell ref="Q62:X62"/>
    <mergeCell ref="Q63:X63"/>
    <mergeCell ref="B64:I64"/>
    <mergeCell ref="B65:I65"/>
    <mergeCell ref="B61:I61"/>
    <mergeCell ref="Q64:X64"/>
    <mergeCell ref="Q65:X65"/>
    <mergeCell ref="B66:I66"/>
    <mergeCell ref="B67:I67"/>
    <mergeCell ref="B68:I68"/>
    <mergeCell ref="B69:I69"/>
    <mergeCell ref="AH65:AO65"/>
    <mergeCell ref="AH66:AO66"/>
    <mergeCell ref="AH67:AO67"/>
    <mergeCell ref="AH68:AO68"/>
    <mergeCell ref="AH69:AO69"/>
    <mergeCell ref="AG70:AO70"/>
    <mergeCell ref="AH64:AO64"/>
    <mergeCell ref="AP82:AS82"/>
    <mergeCell ref="AI81:AJ81"/>
    <mergeCell ref="AI82:AJ82"/>
    <mergeCell ref="AI83:AJ83"/>
    <mergeCell ref="AI84:AJ84"/>
    <mergeCell ref="AI85:AJ85"/>
    <mergeCell ref="AI86:AJ86"/>
    <mergeCell ref="AK81:AL81"/>
    <mergeCell ref="AK82:AL82"/>
    <mergeCell ref="AK83:AL83"/>
    <mergeCell ref="AK84:AL84"/>
    <mergeCell ref="AK85:AL85"/>
    <mergeCell ref="AQ73:AT73"/>
    <mergeCell ref="AG84:AH84"/>
    <mergeCell ref="AR75:AS75"/>
    <mergeCell ref="AG76:AO76"/>
    <mergeCell ref="AP81:AQ81"/>
    <mergeCell ref="AP83:AQ83"/>
    <mergeCell ref="AR81:AS81"/>
    <mergeCell ref="AR83:AS83"/>
    <mergeCell ref="AR76:AS76"/>
    <mergeCell ref="AG82:AH82"/>
  </mergeCells>
  <dataValidations count="1">
    <dataValidation allowBlank="1" showErrorMessage="1" sqref="C18:D18 AI18:AJ18 R18:S18" xr:uid="{C9E40936-F598-46CC-A433-CD93F4D45C62}"/>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ED231"/>
  <sheetViews>
    <sheetView zoomScale="60" zoomScaleNormal="60" workbookViewId="0">
      <selection activeCell="C6" sqref="C6:M6"/>
    </sheetView>
  </sheetViews>
  <sheetFormatPr defaultColWidth="8.54296875" defaultRowHeight="15.5" x14ac:dyDescent="0.35"/>
  <cols>
    <col min="1" max="1" width="3.81640625" style="220" customWidth="1"/>
    <col min="2" max="2" width="46.453125" style="220" bestFit="1" customWidth="1"/>
    <col min="3" max="3" width="14.54296875" style="220" customWidth="1"/>
    <col min="4" max="4" width="22.81640625" style="220" bestFit="1" customWidth="1"/>
    <col min="5" max="5" width="20.453125" style="220" bestFit="1" customWidth="1"/>
    <col min="6" max="7" width="22.1796875" style="224" bestFit="1" customWidth="1"/>
    <col min="8" max="8" width="22.81640625" style="220" bestFit="1" customWidth="1"/>
    <col min="9" max="9" width="22.1796875" style="220" bestFit="1" customWidth="1"/>
    <col min="10" max="10" width="24.81640625" style="220" bestFit="1" customWidth="1"/>
    <col min="11" max="11" width="22.81640625" style="220" bestFit="1" customWidth="1"/>
    <col min="12" max="12" width="22.1796875" style="220" customWidth="1"/>
    <col min="13" max="13" width="22.81640625" style="220" bestFit="1" customWidth="1"/>
    <col min="14" max="14" width="5.81640625" style="221" customWidth="1"/>
    <col min="15" max="15" width="5.81640625" style="220" hidden="1" customWidth="1"/>
    <col min="16" max="16" width="5.54296875" style="220" hidden="1" customWidth="1"/>
    <col min="17" max="17" width="37.1796875" style="220" hidden="1" customWidth="1"/>
    <col min="18" max="18" width="10.1796875" style="220" hidden="1" customWidth="1"/>
    <col min="19" max="19" width="22.90625" style="220" hidden="1" customWidth="1"/>
    <col min="20" max="20" width="20.453125" style="220" hidden="1" customWidth="1"/>
    <col min="21" max="21" width="23.1796875" style="220" hidden="1" customWidth="1"/>
    <col min="22" max="23" width="22.1796875" style="220" hidden="1" customWidth="1"/>
    <col min="24" max="24" width="22.81640625" style="220" hidden="1" customWidth="1"/>
    <col min="25" max="25" width="25.1796875" style="220" hidden="1" customWidth="1"/>
    <col min="26" max="26" width="24.81640625" style="220" hidden="1" customWidth="1"/>
    <col min="27" max="27" width="22.81640625" style="220" hidden="1" customWidth="1"/>
    <col min="28" max="28" width="22.1796875" style="220" hidden="1" customWidth="1"/>
    <col min="29" max="29" width="32.81640625" style="220" hidden="1" customWidth="1"/>
    <col min="30" max="30" width="23.81640625" style="220" hidden="1" customWidth="1"/>
    <col min="31" max="31" width="8.54296875" style="220" hidden="1" customWidth="1"/>
    <col min="32" max="32" width="8.54296875" style="220" customWidth="1"/>
    <col min="33" max="33" width="5.54296875" style="220" customWidth="1"/>
    <col min="34" max="34" width="46.1796875" style="220" customWidth="1"/>
    <col min="35" max="35" width="22.81640625" style="220" customWidth="1"/>
    <col min="36" max="36" width="11.81640625" style="220" customWidth="1"/>
    <col min="37" max="37" width="20.453125" style="220" customWidth="1"/>
    <col min="38" max="38" width="23.1796875" style="220" customWidth="1"/>
    <col min="39" max="40" width="22.1796875" style="220" customWidth="1"/>
    <col min="41" max="41" width="22.81640625" style="220" customWidth="1"/>
    <col min="42" max="42" width="25.1796875" style="220" customWidth="1"/>
    <col min="43" max="43" width="24.81640625" style="220" customWidth="1"/>
    <col min="44" max="44" width="22.81640625" style="220" customWidth="1"/>
    <col min="45" max="45" width="22.1796875" style="220" customWidth="1"/>
    <col min="46" max="46" width="32.81640625" style="220" customWidth="1"/>
    <col min="47" max="47" width="23.81640625" style="220" customWidth="1"/>
    <col min="48" max="48" width="9.453125" style="220" customWidth="1"/>
    <col min="49" max="16384" width="8.54296875" style="220"/>
  </cols>
  <sheetData>
    <row r="1" spans="1:47" x14ac:dyDescent="0.35">
      <c r="F1" s="220"/>
      <c r="G1" s="220"/>
    </row>
    <row r="2" spans="1:47" ht="16" thickBot="1" x14ac:dyDescent="0.4">
      <c r="F2" s="220"/>
      <c r="G2" s="220"/>
    </row>
    <row r="3" spans="1:47" s="242" customFormat="1" x14ac:dyDescent="0.35">
      <c r="A3" s="519" t="s">
        <v>97</v>
      </c>
      <c r="B3" s="520"/>
      <c r="C3" s="520"/>
      <c r="D3" s="520"/>
      <c r="E3" s="520"/>
      <c r="F3" s="520"/>
      <c r="G3" s="520"/>
      <c r="H3" s="520"/>
      <c r="I3" s="520"/>
      <c r="J3" s="520"/>
      <c r="K3" s="520"/>
      <c r="L3" s="520"/>
      <c r="M3" s="521"/>
      <c r="N3" s="232"/>
      <c r="P3" s="573" t="s">
        <v>258</v>
      </c>
      <c r="Q3" s="574"/>
      <c r="R3" s="574"/>
      <c r="S3" s="574"/>
      <c r="T3" s="574"/>
      <c r="U3" s="574"/>
      <c r="V3" s="574"/>
      <c r="W3" s="574"/>
      <c r="X3" s="574"/>
      <c r="Y3" s="574"/>
      <c r="Z3" s="574"/>
      <c r="AA3" s="574"/>
      <c r="AB3" s="574"/>
      <c r="AC3" s="574"/>
      <c r="AD3" s="575"/>
      <c r="AG3" s="614" t="s">
        <v>270</v>
      </c>
      <c r="AH3" s="615"/>
      <c r="AI3" s="615"/>
      <c r="AJ3" s="615"/>
      <c r="AK3" s="615"/>
      <c r="AL3" s="615"/>
      <c r="AM3" s="615"/>
      <c r="AN3" s="615"/>
      <c r="AO3" s="615"/>
      <c r="AP3" s="615"/>
      <c r="AQ3" s="615"/>
      <c r="AR3" s="615"/>
      <c r="AS3" s="615"/>
      <c r="AT3" s="615"/>
      <c r="AU3" s="616"/>
    </row>
    <row r="4" spans="1:47" s="242" customFormat="1" x14ac:dyDescent="0.35">
      <c r="A4" s="522" t="s">
        <v>6</v>
      </c>
      <c r="B4" s="496"/>
      <c r="C4" s="496"/>
      <c r="D4" s="496"/>
      <c r="E4" s="496"/>
      <c r="F4" s="496"/>
      <c r="G4" s="496"/>
      <c r="H4" s="496"/>
      <c r="I4" s="496"/>
      <c r="J4" s="496"/>
      <c r="K4" s="496"/>
      <c r="L4" s="496"/>
      <c r="M4" s="523"/>
      <c r="N4" s="232"/>
      <c r="P4" s="522" t="s">
        <v>47</v>
      </c>
      <c r="Q4" s="496"/>
      <c r="R4" s="496"/>
      <c r="S4" s="496"/>
      <c r="T4" s="496"/>
      <c r="U4" s="496"/>
      <c r="V4" s="496"/>
      <c r="W4" s="496"/>
      <c r="X4" s="496"/>
      <c r="Y4" s="496"/>
      <c r="Z4" s="496"/>
      <c r="AA4" s="496"/>
      <c r="AB4" s="496"/>
      <c r="AC4" s="496"/>
      <c r="AD4" s="523"/>
      <c r="AG4" s="522" t="s">
        <v>47</v>
      </c>
      <c r="AH4" s="496"/>
      <c r="AI4" s="496"/>
      <c r="AJ4" s="496"/>
      <c r="AK4" s="496"/>
      <c r="AL4" s="496"/>
      <c r="AM4" s="496"/>
      <c r="AN4" s="496"/>
      <c r="AO4" s="496"/>
      <c r="AP4" s="496"/>
      <c r="AQ4" s="496"/>
      <c r="AR4" s="496"/>
      <c r="AS4" s="496"/>
      <c r="AT4" s="496"/>
      <c r="AU4" s="523"/>
    </row>
    <row r="5" spans="1:47" s="165" customFormat="1" x14ac:dyDescent="0.35">
      <c r="A5" s="495" t="s">
        <v>228</v>
      </c>
      <c r="B5" s="491"/>
      <c r="C5" s="525"/>
      <c r="D5" s="525"/>
      <c r="E5" s="525"/>
      <c r="F5" s="525"/>
      <c r="G5" s="251" t="s">
        <v>229</v>
      </c>
      <c r="H5" s="525"/>
      <c r="I5" s="525"/>
      <c r="J5" s="525"/>
      <c r="K5" s="525"/>
      <c r="L5" s="525"/>
      <c r="M5" s="526"/>
      <c r="N5" s="216"/>
      <c r="P5" s="495" t="s">
        <v>228</v>
      </c>
      <c r="Q5" s="491"/>
      <c r="R5" s="525"/>
      <c r="S5" s="525"/>
      <c r="T5" s="525"/>
      <c r="U5" s="525"/>
      <c r="V5" s="525"/>
      <c r="W5" s="251" t="s">
        <v>229</v>
      </c>
      <c r="X5" s="525"/>
      <c r="Y5" s="525"/>
      <c r="Z5" s="525"/>
      <c r="AA5" s="525"/>
      <c r="AB5" s="525"/>
      <c r="AC5" s="525"/>
      <c r="AD5" s="526"/>
      <c r="AG5" s="495" t="s">
        <v>228</v>
      </c>
      <c r="AH5" s="491"/>
      <c r="AI5" s="525"/>
      <c r="AJ5" s="525"/>
      <c r="AK5" s="525"/>
      <c r="AL5" s="525"/>
      <c r="AM5" s="525"/>
      <c r="AN5" s="251" t="s">
        <v>229</v>
      </c>
      <c r="AO5" s="525"/>
      <c r="AP5" s="525"/>
      <c r="AQ5" s="525"/>
      <c r="AR5" s="525"/>
      <c r="AS5" s="525"/>
      <c r="AT5" s="525"/>
      <c r="AU5" s="526"/>
    </row>
    <row r="6" spans="1:47" x14ac:dyDescent="0.35">
      <c r="A6" s="522" t="s">
        <v>0</v>
      </c>
      <c r="B6" s="496"/>
      <c r="C6" s="512"/>
      <c r="D6" s="512"/>
      <c r="E6" s="512"/>
      <c r="F6" s="512"/>
      <c r="G6" s="512"/>
      <c r="H6" s="512"/>
      <c r="I6" s="512"/>
      <c r="J6" s="512"/>
      <c r="K6" s="512"/>
      <c r="L6" s="512"/>
      <c r="M6" s="527"/>
      <c r="P6" s="522" t="s">
        <v>0</v>
      </c>
      <c r="Q6" s="496"/>
      <c r="R6" s="617"/>
      <c r="S6" s="617"/>
      <c r="T6" s="617"/>
      <c r="U6" s="617"/>
      <c r="V6" s="617"/>
      <c r="W6" s="617"/>
      <c r="X6" s="617"/>
      <c r="Y6" s="617"/>
      <c r="Z6" s="617"/>
      <c r="AA6" s="617"/>
      <c r="AB6" s="617"/>
      <c r="AC6" s="617"/>
      <c r="AD6" s="618"/>
      <c r="AG6" s="522" t="s">
        <v>0</v>
      </c>
      <c r="AH6" s="496"/>
      <c r="AI6" s="617"/>
      <c r="AJ6" s="617"/>
      <c r="AK6" s="617"/>
      <c r="AL6" s="617"/>
      <c r="AM6" s="617"/>
      <c r="AN6" s="617"/>
      <c r="AO6" s="617"/>
      <c r="AP6" s="617"/>
      <c r="AQ6" s="617"/>
      <c r="AR6" s="617"/>
      <c r="AS6" s="617"/>
      <c r="AT6" s="617"/>
      <c r="AU6" s="618"/>
    </row>
    <row r="7" spans="1:47" x14ac:dyDescent="0.35">
      <c r="A7" s="522" t="s">
        <v>96</v>
      </c>
      <c r="B7" s="496"/>
      <c r="C7" s="512"/>
      <c r="D7" s="512"/>
      <c r="E7" s="512"/>
      <c r="F7" s="512"/>
      <c r="G7" s="512"/>
      <c r="H7" s="512"/>
      <c r="I7" s="512"/>
      <c r="J7" s="512"/>
      <c r="K7" s="512"/>
      <c r="L7" s="512"/>
      <c r="M7" s="527"/>
      <c r="P7" s="522" t="s">
        <v>96</v>
      </c>
      <c r="Q7" s="496"/>
      <c r="R7" s="617"/>
      <c r="S7" s="617"/>
      <c r="T7" s="617"/>
      <c r="U7" s="617"/>
      <c r="V7" s="617"/>
      <c r="W7" s="617"/>
      <c r="X7" s="617"/>
      <c r="Y7" s="617"/>
      <c r="Z7" s="617"/>
      <c r="AA7" s="617"/>
      <c r="AB7" s="617"/>
      <c r="AC7" s="617"/>
      <c r="AD7" s="618"/>
      <c r="AG7" s="522" t="s">
        <v>96</v>
      </c>
      <c r="AH7" s="496"/>
      <c r="AI7" s="617"/>
      <c r="AJ7" s="617"/>
      <c r="AK7" s="617"/>
      <c r="AL7" s="617"/>
      <c r="AM7" s="617"/>
      <c r="AN7" s="617"/>
      <c r="AO7" s="617"/>
      <c r="AP7" s="617"/>
      <c r="AQ7" s="617"/>
      <c r="AR7" s="617"/>
      <c r="AS7" s="617"/>
      <c r="AT7" s="617"/>
      <c r="AU7" s="618"/>
    </row>
    <row r="8" spans="1:47" ht="16" thickBot="1" x14ac:dyDescent="0.4">
      <c r="A8" s="540" t="s">
        <v>2</v>
      </c>
      <c r="B8" s="541"/>
      <c r="C8" s="528"/>
      <c r="D8" s="528"/>
      <c r="E8" s="528"/>
      <c r="F8" s="528"/>
      <c r="G8" s="528"/>
      <c r="H8" s="528"/>
      <c r="I8" s="528"/>
      <c r="J8" s="528"/>
      <c r="K8" s="528"/>
      <c r="L8" s="528"/>
      <c r="M8" s="529"/>
      <c r="P8" s="540" t="s">
        <v>2</v>
      </c>
      <c r="Q8" s="541"/>
      <c r="R8" s="494"/>
      <c r="S8" s="494"/>
      <c r="T8" s="494"/>
      <c r="U8" s="494"/>
      <c r="V8" s="494"/>
      <c r="W8" s="494"/>
      <c r="X8" s="494"/>
      <c r="Y8" s="494"/>
      <c r="Z8" s="494"/>
      <c r="AA8" s="494"/>
      <c r="AB8" s="494"/>
      <c r="AC8" s="494"/>
      <c r="AD8" s="619"/>
      <c r="AG8" s="540" t="s">
        <v>2</v>
      </c>
      <c r="AH8" s="541"/>
      <c r="AI8" s="494"/>
      <c r="AJ8" s="494"/>
      <c r="AK8" s="494"/>
      <c r="AL8" s="494"/>
      <c r="AM8" s="494"/>
      <c r="AN8" s="494"/>
      <c r="AO8" s="494"/>
      <c r="AP8" s="494"/>
      <c r="AQ8" s="494"/>
      <c r="AR8" s="494"/>
      <c r="AS8" s="494"/>
      <c r="AT8" s="494"/>
      <c r="AU8" s="619"/>
    </row>
    <row r="9" spans="1:47" ht="16" thickBot="1" x14ac:dyDescent="0.4">
      <c r="F9" s="220"/>
      <c r="G9" s="220"/>
    </row>
    <row r="10" spans="1:47" s="242" customFormat="1" x14ac:dyDescent="0.35">
      <c r="A10" s="502" t="s">
        <v>84</v>
      </c>
      <c r="B10" s="503"/>
      <c r="C10" s="503"/>
      <c r="D10" s="503"/>
      <c r="E10" s="503"/>
      <c r="F10" s="503"/>
      <c r="G10" s="503"/>
      <c r="H10" s="503"/>
      <c r="I10" s="503"/>
      <c r="J10" s="503"/>
      <c r="K10" s="503"/>
      <c r="L10" s="503"/>
      <c r="M10" s="518"/>
      <c r="N10" s="232"/>
      <c r="P10" s="502" t="s">
        <v>84</v>
      </c>
      <c r="Q10" s="503"/>
      <c r="R10" s="503"/>
      <c r="S10" s="503"/>
      <c r="T10" s="503"/>
      <c r="U10" s="503"/>
      <c r="V10" s="503"/>
      <c r="W10" s="503"/>
      <c r="X10" s="503"/>
      <c r="Y10" s="503"/>
      <c r="Z10" s="503"/>
      <c r="AA10" s="503"/>
      <c r="AB10" s="503"/>
      <c r="AC10" s="503"/>
      <c r="AD10" s="518"/>
      <c r="AE10" s="232"/>
      <c r="AG10" s="502" t="s">
        <v>84</v>
      </c>
      <c r="AH10" s="503"/>
      <c r="AI10" s="503"/>
      <c r="AJ10" s="503"/>
      <c r="AK10" s="503"/>
      <c r="AL10" s="503"/>
      <c r="AM10" s="503"/>
      <c r="AN10" s="503"/>
      <c r="AO10" s="503"/>
      <c r="AP10" s="503"/>
      <c r="AQ10" s="503"/>
      <c r="AR10" s="503"/>
      <c r="AS10" s="503"/>
      <c r="AT10" s="503"/>
      <c r="AU10" s="518"/>
    </row>
    <row r="11" spans="1:47" s="242" customFormat="1" x14ac:dyDescent="0.35">
      <c r="A11" s="254"/>
      <c r="B11" s="252" t="s">
        <v>85</v>
      </c>
      <c r="C11" s="496" t="s">
        <v>13</v>
      </c>
      <c r="D11" s="496"/>
      <c r="E11" s="256" t="s">
        <v>14</v>
      </c>
      <c r="F11" s="252" t="s">
        <v>171</v>
      </c>
      <c r="G11" s="252" t="s">
        <v>68</v>
      </c>
      <c r="H11" s="255" t="s">
        <v>151</v>
      </c>
      <c r="I11" s="252" t="s">
        <v>80</v>
      </c>
      <c r="J11" s="252" t="s">
        <v>81</v>
      </c>
      <c r="K11" s="255" t="s">
        <v>82</v>
      </c>
      <c r="L11" s="252" t="s">
        <v>150</v>
      </c>
      <c r="M11" s="259" t="s">
        <v>18</v>
      </c>
      <c r="N11" s="232"/>
      <c r="P11" s="254"/>
      <c r="Q11" s="252" t="s">
        <v>85</v>
      </c>
      <c r="R11" s="496" t="s">
        <v>13</v>
      </c>
      <c r="S11" s="496"/>
      <c r="T11" s="256" t="s">
        <v>14</v>
      </c>
      <c r="U11" s="260" t="s">
        <v>111</v>
      </c>
      <c r="V11" s="256" t="s">
        <v>171</v>
      </c>
      <c r="W11" s="256" t="s">
        <v>68</v>
      </c>
      <c r="X11" s="260" t="s">
        <v>151</v>
      </c>
      <c r="Y11" s="256" t="s">
        <v>80</v>
      </c>
      <c r="Z11" s="256" t="s">
        <v>81</v>
      </c>
      <c r="AA11" s="260" t="s">
        <v>82</v>
      </c>
      <c r="AB11" s="256" t="s">
        <v>150</v>
      </c>
      <c r="AC11" s="260" t="s">
        <v>18</v>
      </c>
      <c r="AD11" s="267" t="s">
        <v>114</v>
      </c>
      <c r="AE11" s="232"/>
      <c r="AG11" s="254"/>
      <c r="AH11" s="252" t="s">
        <v>85</v>
      </c>
      <c r="AI11" s="496" t="s">
        <v>13</v>
      </c>
      <c r="AJ11" s="496"/>
      <c r="AK11" s="256" t="s">
        <v>14</v>
      </c>
      <c r="AL11" s="260" t="s">
        <v>111</v>
      </c>
      <c r="AM11" s="256" t="s">
        <v>171</v>
      </c>
      <c r="AN11" s="256" t="s">
        <v>68</v>
      </c>
      <c r="AO11" s="260" t="s">
        <v>151</v>
      </c>
      <c r="AP11" s="256" t="s">
        <v>80</v>
      </c>
      <c r="AQ11" s="256" t="s">
        <v>81</v>
      </c>
      <c r="AR11" s="260" t="s">
        <v>82</v>
      </c>
      <c r="AS11" s="256" t="s">
        <v>150</v>
      </c>
      <c r="AT11" s="260" t="s">
        <v>213</v>
      </c>
      <c r="AU11" s="267" t="s">
        <v>260</v>
      </c>
    </row>
    <row r="12" spans="1:47" x14ac:dyDescent="0.35">
      <c r="A12" s="257">
        <v>1</v>
      </c>
      <c r="B12" s="253"/>
      <c r="C12" s="491"/>
      <c r="D12" s="491"/>
      <c r="E12" s="311"/>
      <c r="F12" s="234">
        <v>0</v>
      </c>
      <c r="G12" s="234">
        <v>0</v>
      </c>
      <c r="H12" s="235">
        <f>SUM(F12:G12)</f>
        <v>0</v>
      </c>
      <c r="I12" s="234">
        <v>0</v>
      </c>
      <c r="J12" s="234">
        <v>0</v>
      </c>
      <c r="K12" s="235">
        <f>SUM(I12:J12)</f>
        <v>0</v>
      </c>
      <c r="L12" s="234">
        <v>0</v>
      </c>
      <c r="M12" s="236">
        <f>SUM(H12, K12, L12)</f>
        <v>0</v>
      </c>
      <c r="N12" s="222"/>
      <c r="P12" s="257">
        <v>1</v>
      </c>
      <c r="Q12" s="253"/>
      <c r="R12" s="491"/>
      <c r="S12" s="491"/>
      <c r="T12" s="251"/>
      <c r="U12" s="162">
        <f>'Year 2'!AU12</f>
        <v>0</v>
      </c>
      <c r="V12" s="234">
        <v>0</v>
      </c>
      <c r="W12" s="234">
        <v>0</v>
      </c>
      <c r="X12" s="295">
        <f>SUM(V12:W12)</f>
        <v>0</v>
      </c>
      <c r="Y12" s="234">
        <v>0</v>
      </c>
      <c r="Z12" s="234">
        <v>0</v>
      </c>
      <c r="AA12" s="295">
        <f>SUM(Y12:Z12)</f>
        <v>0</v>
      </c>
      <c r="AB12" s="234">
        <v>0</v>
      </c>
      <c r="AC12" s="295">
        <f>SUM(X12, AA12, AB12)</f>
        <v>0</v>
      </c>
      <c r="AD12" s="296">
        <f t="shared" ref="AD12:AD18" si="0">M12-AC12</f>
        <v>0</v>
      </c>
      <c r="AE12" s="222"/>
      <c r="AG12" s="257">
        <v>1</v>
      </c>
      <c r="AH12" s="253"/>
      <c r="AI12" s="491"/>
      <c r="AJ12" s="491"/>
      <c r="AK12" s="251"/>
      <c r="AL12" s="307">
        <f>'Year 2'!AU12</f>
        <v>0</v>
      </c>
      <c r="AM12" s="234">
        <v>0</v>
      </c>
      <c r="AN12" s="234">
        <v>0</v>
      </c>
      <c r="AO12" s="277">
        <f>SUM(AM12:AN12)</f>
        <v>0</v>
      </c>
      <c r="AP12" s="234">
        <v>0</v>
      </c>
      <c r="AQ12" s="234">
        <v>0</v>
      </c>
      <c r="AR12" s="277">
        <f>SUM(AP12:AQ12)</f>
        <v>0</v>
      </c>
      <c r="AS12" s="234">
        <v>0</v>
      </c>
      <c r="AT12" s="277">
        <f>SUM(AO12, AR12, AS12)</f>
        <v>0</v>
      </c>
      <c r="AU12" s="278">
        <f t="shared" ref="AU12:AU18" si="1">IF($S$81&lt;&gt;0, AC12+AL12-AT12, M12+AL12-AT12)</f>
        <v>0</v>
      </c>
    </row>
    <row r="13" spans="1:47" x14ac:dyDescent="0.35">
      <c r="A13" s="257">
        <v>2</v>
      </c>
      <c r="B13" s="253"/>
      <c r="C13" s="491"/>
      <c r="D13" s="491"/>
      <c r="E13" s="311"/>
      <c r="F13" s="234">
        <v>0</v>
      </c>
      <c r="G13" s="234">
        <v>0</v>
      </c>
      <c r="H13" s="235">
        <f t="shared" ref="H13:H18" si="2">SUM(F13:G13)</f>
        <v>0</v>
      </c>
      <c r="I13" s="234">
        <v>0</v>
      </c>
      <c r="J13" s="234">
        <v>0</v>
      </c>
      <c r="K13" s="235">
        <f t="shared" ref="K13:K18" si="3">SUM(I13:J13)</f>
        <v>0</v>
      </c>
      <c r="L13" s="234">
        <v>0</v>
      </c>
      <c r="M13" s="236">
        <f t="shared" ref="M13:M18" si="4">SUM(H13, K13, L13)</f>
        <v>0</v>
      </c>
      <c r="N13" s="222"/>
      <c r="P13" s="257">
        <v>2</v>
      </c>
      <c r="Q13" s="253"/>
      <c r="R13" s="491"/>
      <c r="S13" s="491"/>
      <c r="T13" s="251"/>
      <c r="U13" s="162">
        <f>'Year 2'!AU13</f>
        <v>0</v>
      </c>
      <c r="V13" s="234">
        <v>0</v>
      </c>
      <c r="W13" s="234">
        <v>0</v>
      </c>
      <c r="X13" s="295">
        <f t="shared" ref="X13:X18" si="5">SUM(V13:W13)</f>
        <v>0</v>
      </c>
      <c r="Y13" s="234">
        <v>0</v>
      </c>
      <c r="Z13" s="234">
        <v>0</v>
      </c>
      <c r="AA13" s="295">
        <f t="shared" ref="AA13:AA18" si="6">SUM(Y13:Z13)</f>
        <v>0</v>
      </c>
      <c r="AB13" s="234">
        <v>0</v>
      </c>
      <c r="AC13" s="295">
        <f t="shared" ref="AC13:AC18" si="7">SUM(X13, AA13, AB13)</f>
        <v>0</v>
      </c>
      <c r="AD13" s="296">
        <f t="shared" si="0"/>
        <v>0</v>
      </c>
      <c r="AE13" s="222"/>
      <c r="AG13" s="257">
        <v>2</v>
      </c>
      <c r="AH13" s="253"/>
      <c r="AI13" s="491"/>
      <c r="AJ13" s="491"/>
      <c r="AK13" s="251"/>
      <c r="AL13" s="307">
        <f>'Year 2'!AU13</f>
        <v>0</v>
      </c>
      <c r="AM13" s="234">
        <v>0</v>
      </c>
      <c r="AN13" s="234">
        <v>0</v>
      </c>
      <c r="AO13" s="277">
        <f t="shared" ref="AO13:AO18" si="8">SUM(AM13:AN13)</f>
        <v>0</v>
      </c>
      <c r="AP13" s="234">
        <v>0</v>
      </c>
      <c r="AQ13" s="234">
        <v>0</v>
      </c>
      <c r="AR13" s="277">
        <f t="shared" ref="AR13:AR18" si="9">SUM(AP13:AQ13)</f>
        <v>0</v>
      </c>
      <c r="AS13" s="234">
        <v>0</v>
      </c>
      <c r="AT13" s="277">
        <f t="shared" ref="AT13:AT18" si="10">SUM(AO13, AR13, AS13)</f>
        <v>0</v>
      </c>
      <c r="AU13" s="278">
        <f t="shared" si="1"/>
        <v>0</v>
      </c>
    </row>
    <row r="14" spans="1:47" x14ac:dyDescent="0.35">
      <c r="A14" s="257">
        <v>3</v>
      </c>
      <c r="B14" s="253"/>
      <c r="C14" s="491"/>
      <c r="D14" s="491"/>
      <c r="E14" s="311"/>
      <c r="F14" s="234">
        <v>0</v>
      </c>
      <c r="G14" s="234">
        <v>0</v>
      </c>
      <c r="H14" s="235">
        <f t="shared" si="2"/>
        <v>0</v>
      </c>
      <c r="I14" s="234">
        <v>0</v>
      </c>
      <c r="J14" s="234">
        <v>0</v>
      </c>
      <c r="K14" s="235">
        <f t="shared" si="3"/>
        <v>0</v>
      </c>
      <c r="L14" s="234">
        <v>0</v>
      </c>
      <c r="M14" s="236">
        <f t="shared" si="4"/>
        <v>0</v>
      </c>
      <c r="N14" s="222"/>
      <c r="P14" s="257">
        <v>3</v>
      </c>
      <c r="Q14" s="253"/>
      <c r="R14" s="491"/>
      <c r="S14" s="491"/>
      <c r="T14" s="251"/>
      <c r="U14" s="162">
        <f>'Year 2'!AU14</f>
        <v>0</v>
      </c>
      <c r="V14" s="234">
        <v>0</v>
      </c>
      <c r="W14" s="234">
        <v>0</v>
      </c>
      <c r="X14" s="295">
        <f t="shared" si="5"/>
        <v>0</v>
      </c>
      <c r="Y14" s="234">
        <v>0</v>
      </c>
      <c r="Z14" s="234">
        <v>0</v>
      </c>
      <c r="AA14" s="295">
        <f t="shared" si="6"/>
        <v>0</v>
      </c>
      <c r="AB14" s="234">
        <v>0</v>
      </c>
      <c r="AC14" s="295">
        <f t="shared" si="7"/>
        <v>0</v>
      </c>
      <c r="AD14" s="296">
        <f t="shared" si="0"/>
        <v>0</v>
      </c>
      <c r="AE14" s="222"/>
      <c r="AG14" s="257">
        <v>3</v>
      </c>
      <c r="AH14" s="253"/>
      <c r="AI14" s="491"/>
      <c r="AJ14" s="491"/>
      <c r="AK14" s="251"/>
      <c r="AL14" s="307">
        <f>'Year 2'!AU14</f>
        <v>0</v>
      </c>
      <c r="AM14" s="234">
        <v>0</v>
      </c>
      <c r="AN14" s="234">
        <v>0</v>
      </c>
      <c r="AO14" s="277">
        <f t="shared" si="8"/>
        <v>0</v>
      </c>
      <c r="AP14" s="234">
        <v>0</v>
      </c>
      <c r="AQ14" s="234">
        <v>0</v>
      </c>
      <c r="AR14" s="277">
        <f t="shared" si="9"/>
        <v>0</v>
      </c>
      <c r="AS14" s="234">
        <v>0</v>
      </c>
      <c r="AT14" s="277">
        <f t="shared" si="10"/>
        <v>0</v>
      </c>
      <c r="AU14" s="278">
        <f t="shared" si="1"/>
        <v>0</v>
      </c>
    </row>
    <row r="15" spans="1:47" x14ac:dyDescent="0.35">
      <c r="A15" s="257">
        <v>4</v>
      </c>
      <c r="B15" s="253"/>
      <c r="C15" s="491"/>
      <c r="D15" s="491"/>
      <c r="E15" s="311"/>
      <c r="F15" s="234">
        <v>0</v>
      </c>
      <c r="G15" s="234">
        <v>0</v>
      </c>
      <c r="H15" s="235">
        <f>SUM(F15:G15)</f>
        <v>0</v>
      </c>
      <c r="I15" s="234">
        <v>0</v>
      </c>
      <c r="J15" s="234">
        <v>0</v>
      </c>
      <c r="K15" s="235">
        <f>SUM(I15:J15)</f>
        <v>0</v>
      </c>
      <c r="L15" s="234">
        <v>0</v>
      </c>
      <c r="M15" s="236">
        <f>SUM(H15, K15, L15)</f>
        <v>0</v>
      </c>
      <c r="N15" s="222"/>
      <c r="P15" s="257">
        <v>4</v>
      </c>
      <c r="Q15" s="253"/>
      <c r="R15" s="491"/>
      <c r="S15" s="491"/>
      <c r="T15" s="251"/>
      <c r="U15" s="162">
        <f>'Year 2'!AU15</f>
        <v>0</v>
      </c>
      <c r="V15" s="234">
        <v>0</v>
      </c>
      <c r="W15" s="234">
        <v>0</v>
      </c>
      <c r="X15" s="295">
        <f t="shared" si="5"/>
        <v>0</v>
      </c>
      <c r="Y15" s="234">
        <v>0</v>
      </c>
      <c r="Z15" s="234">
        <v>0</v>
      </c>
      <c r="AA15" s="295">
        <f t="shared" si="6"/>
        <v>0</v>
      </c>
      <c r="AB15" s="234">
        <v>0</v>
      </c>
      <c r="AC15" s="295">
        <f t="shared" si="7"/>
        <v>0</v>
      </c>
      <c r="AD15" s="296">
        <f t="shared" si="0"/>
        <v>0</v>
      </c>
      <c r="AE15" s="222"/>
      <c r="AG15" s="257">
        <v>4</v>
      </c>
      <c r="AH15" s="253"/>
      <c r="AI15" s="491"/>
      <c r="AJ15" s="491"/>
      <c r="AK15" s="251"/>
      <c r="AL15" s="307">
        <f>'Year 2'!AU15</f>
        <v>0</v>
      </c>
      <c r="AM15" s="234">
        <v>0</v>
      </c>
      <c r="AN15" s="234">
        <v>0</v>
      </c>
      <c r="AO15" s="277">
        <f t="shared" si="8"/>
        <v>0</v>
      </c>
      <c r="AP15" s="234">
        <v>0</v>
      </c>
      <c r="AQ15" s="234">
        <v>0</v>
      </c>
      <c r="AR15" s="277">
        <f t="shared" si="9"/>
        <v>0</v>
      </c>
      <c r="AS15" s="234">
        <v>0</v>
      </c>
      <c r="AT15" s="277">
        <f t="shared" si="10"/>
        <v>0</v>
      </c>
      <c r="AU15" s="278">
        <f t="shared" si="1"/>
        <v>0</v>
      </c>
    </row>
    <row r="16" spans="1:47" x14ac:dyDescent="0.35">
      <c r="A16" s="257">
        <v>5</v>
      </c>
      <c r="B16" s="253"/>
      <c r="C16" s="491"/>
      <c r="D16" s="491"/>
      <c r="E16" s="311"/>
      <c r="F16" s="234">
        <v>0</v>
      </c>
      <c r="G16" s="234">
        <v>0</v>
      </c>
      <c r="H16" s="235">
        <f t="shared" si="2"/>
        <v>0</v>
      </c>
      <c r="I16" s="234">
        <v>0</v>
      </c>
      <c r="J16" s="234">
        <v>0</v>
      </c>
      <c r="K16" s="235">
        <f t="shared" si="3"/>
        <v>0</v>
      </c>
      <c r="L16" s="234">
        <v>0</v>
      </c>
      <c r="M16" s="236">
        <f t="shared" si="4"/>
        <v>0</v>
      </c>
      <c r="N16" s="222"/>
      <c r="P16" s="257">
        <v>5</v>
      </c>
      <c r="Q16" s="253"/>
      <c r="R16" s="491"/>
      <c r="S16" s="491"/>
      <c r="T16" s="251"/>
      <c r="U16" s="162">
        <f>'Year 2'!AU16</f>
        <v>0</v>
      </c>
      <c r="V16" s="234">
        <v>0</v>
      </c>
      <c r="W16" s="234">
        <v>0</v>
      </c>
      <c r="X16" s="295">
        <f t="shared" si="5"/>
        <v>0</v>
      </c>
      <c r="Y16" s="234">
        <v>0</v>
      </c>
      <c r="Z16" s="234">
        <v>0</v>
      </c>
      <c r="AA16" s="295">
        <f t="shared" si="6"/>
        <v>0</v>
      </c>
      <c r="AB16" s="234">
        <v>0</v>
      </c>
      <c r="AC16" s="295">
        <f t="shared" si="7"/>
        <v>0</v>
      </c>
      <c r="AD16" s="296">
        <f t="shared" si="0"/>
        <v>0</v>
      </c>
      <c r="AE16" s="222"/>
      <c r="AG16" s="257">
        <v>5</v>
      </c>
      <c r="AH16" s="253"/>
      <c r="AI16" s="491"/>
      <c r="AJ16" s="491"/>
      <c r="AK16" s="251"/>
      <c r="AL16" s="307">
        <f>'Year 2'!AU16</f>
        <v>0</v>
      </c>
      <c r="AM16" s="234">
        <v>0</v>
      </c>
      <c r="AN16" s="234">
        <v>0</v>
      </c>
      <c r="AO16" s="277">
        <f t="shared" si="8"/>
        <v>0</v>
      </c>
      <c r="AP16" s="234">
        <v>0</v>
      </c>
      <c r="AQ16" s="234">
        <v>0</v>
      </c>
      <c r="AR16" s="277">
        <f t="shared" si="9"/>
        <v>0</v>
      </c>
      <c r="AS16" s="234">
        <v>0</v>
      </c>
      <c r="AT16" s="277">
        <f t="shared" si="10"/>
        <v>0</v>
      </c>
      <c r="AU16" s="278">
        <f t="shared" si="1"/>
        <v>0</v>
      </c>
    </row>
    <row r="17" spans="1:48" x14ac:dyDescent="0.35">
      <c r="A17" s="257">
        <v>6</v>
      </c>
      <c r="B17" s="253"/>
      <c r="C17" s="491"/>
      <c r="D17" s="491"/>
      <c r="E17" s="311"/>
      <c r="F17" s="234">
        <v>0</v>
      </c>
      <c r="G17" s="234">
        <v>0</v>
      </c>
      <c r="H17" s="235">
        <f t="shared" si="2"/>
        <v>0</v>
      </c>
      <c r="I17" s="234">
        <v>0</v>
      </c>
      <c r="J17" s="234">
        <v>0</v>
      </c>
      <c r="K17" s="235">
        <f t="shared" si="3"/>
        <v>0</v>
      </c>
      <c r="L17" s="234">
        <v>0</v>
      </c>
      <c r="M17" s="236">
        <f t="shared" si="4"/>
        <v>0</v>
      </c>
      <c r="N17" s="222"/>
      <c r="P17" s="257">
        <v>6</v>
      </c>
      <c r="Q17" s="253"/>
      <c r="R17" s="491"/>
      <c r="S17" s="491"/>
      <c r="T17" s="251"/>
      <c r="U17" s="162">
        <f>'Year 2'!AU17</f>
        <v>0</v>
      </c>
      <c r="V17" s="234">
        <v>0</v>
      </c>
      <c r="W17" s="234">
        <v>0</v>
      </c>
      <c r="X17" s="295">
        <f t="shared" si="5"/>
        <v>0</v>
      </c>
      <c r="Y17" s="234">
        <v>0</v>
      </c>
      <c r="Z17" s="234">
        <v>0</v>
      </c>
      <c r="AA17" s="295">
        <f t="shared" si="6"/>
        <v>0</v>
      </c>
      <c r="AB17" s="234">
        <v>0</v>
      </c>
      <c r="AC17" s="295">
        <f t="shared" si="7"/>
        <v>0</v>
      </c>
      <c r="AD17" s="296">
        <f t="shared" si="0"/>
        <v>0</v>
      </c>
      <c r="AE17" s="222"/>
      <c r="AG17" s="257">
        <v>6</v>
      </c>
      <c r="AH17" s="253"/>
      <c r="AI17" s="491"/>
      <c r="AJ17" s="491"/>
      <c r="AK17" s="251"/>
      <c r="AL17" s="307">
        <f>'Year 2'!AU17</f>
        <v>0</v>
      </c>
      <c r="AM17" s="234">
        <v>0</v>
      </c>
      <c r="AN17" s="234">
        <v>0</v>
      </c>
      <c r="AO17" s="277">
        <f t="shared" si="8"/>
        <v>0</v>
      </c>
      <c r="AP17" s="234">
        <v>0</v>
      </c>
      <c r="AQ17" s="234">
        <v>0</v>
      </c>
      <c r="AR17" s="277">
        <f t="shared" si="9"/>
        <v>0</v>
      </c>
      <c r="AS17" s="234">
        <v>0</v>
      </c>
      <c r="AT17" s="277">
        <f t="shared" si="10"/>
        <v>0</v>
      </c>
      <c r="AU17" s="278">
        <f t="shared" si="1"/>
        <v>0</v>
      </c>
    </row>
    <row r="18" spans="1:48" x14ac:dyDescent="0.35">
      <c r="A18" s="620" t="s">
        <v>180</v>
      </c>
      <c r="B18" s="617"/>
      <c r="C18" s="532">
        <v>0</v>
      </c>
      <c r="D18" s="532"/>
      <c r="E18" s="311"/>
      <c r="F18" s="234">
        <v>0</v>
      </c>
      <c r="G18" s="234">
        <v>0</v>
      </c>
      <c r="H18" s="235">
        <f t="shared" si="2"/>
        <v>0</v>
      </c>
      <c r="I18" s="234">
        <v>0</v>
      </c>
      <c r="J18" s="234">
        <v>0</v>
      </c>
      <c r="K18" s="235">
        <f t="shared" si="3"/>
        <v>0</v>
      </c>
      <c r="L18" s="234">
        <v>0</v>
      </c>
      <c r="M18" s="236">
        <f t="shared" si="4"/>
        <v>0</v>
      </c>
      <c r="N18" s="222"/>
      <c r="P18" s="620" t="s">
        <v>180</v>
      </c>
      <c r="Q18" s="617"/>
      <c r="R18" s="532">
        <v>0</v>
      </c>
      <c r="S18" s="532"/>
      <c r="T18" s="251"/>
      <c r="U18" s="162">
        <f>'Year 2'!AU18</f>
        <v>0</v>
      </c>
      <c r="V18" s="234">
        <v>0</v>
      </c>
      <c r="W18" s="234">
        <v>0</v>
      </c>
      <c r="X18" s="295">
        <f t="shared" si="5"/>
        <v>0</v>
      </c>
      <c r="Y18" s="234">
        <v>0</v>
      </c>
      <c r="Z18" s="234">
        <v>0</v>
      </c>
      <c r="AA18" s="295">
        <f t="shared" si="6"/>
        <v>0</v>
      </c>
      <c r="AB18" s="234">
        <v>0</v>
      </c>
      <c r="AC18" s="295">
        <f t="shared" si="7"/>
        <v>0</v>
      </c>
      <c r="AD18" s="296">
        <f t="shared" si="0"/>
        <v>0</v>
      </c>
      <c r="AE18" s="222"/>
      <c r="AG18" s="620" t="s">
        <v>180</v>
      </c>
      <c r="AH18" s="617"/>
      <c r="AI18" s="532">
        <v>0</v>
      </c>
      <c r="AJ18" s="532"/>
      <c r="AK18" s="251"/>
      <c r="AL18" s="307">
        <f>'Year 2'!AU18</f>
        <v>0</v>
      </c>
      <c r="AM18" s="234">
        <v>0</v>
      </c>
      <c r="AN18" s="234">
        <v>0</v>
      </c>
      <c r="AO18" s="277">
        <f t="shared" si="8"/>
        <v>0</v>
      </c>
      <c r="AP18" s="234">
        <v>0</v>
      </c>
      <c r="AQ18" s="234">
        <v>0</v>
      </c>
      <c r="AR18" s="277">
        <f t="shared" si="9"/>
        <v>0</v>
      </c>
      <c r="AS18" s="234">
        <v>0</v>
      </c>
      <c r="AT18" s="277">
        <f t="shared" si="10"/>
        <v>0</v>
      </c>
      <c r="AU18" s="278">
        <f t="shared" si="1"/>
        <v>0</v>
      </c>
    </row>
    <row r="19" spans="1:48" ht="16" thickBot="1" x14ac:dyDescent="0.4">
      <c r="A19" s="493" t="s">
        <v>207</v>
      </c>
      <c r="B19" s="494"/>
      <c r="C19" s="497">
        <f>COUNTA(B12:B17)+C18</f>
        <v>0</v>
      </c>
      <c r="D19" s="497"/>
      <c r="E19" s="227"/>
      <c r="F19" s="250">
        <f>SUM(F12:F18)</f>
        <v>0</v>
      </c>
      <c r="G19" s="250">
        <f>SUM(G12:G18)</f>
        <v>0</v>
      </c>
      <c r="H19" s="250">
        <f t="shared" ref="H19:L19" si="11">SUM(H12:H18)</f>
        <v>0</v>
      </c>
      <c r="I19" s="250">
        <f t="shared" si="11"/>
        <v>0</v>
      </c>
      <c r="J19" s="250">
        <f>SUM(J12:J18)</f>
        <v>0</v>
      </c>
      <c r="K19" s="250">
        <f t="shared" si="11"/>
        <v>0</v>
      </c>
      <c r="L19" s="250">
        <f t="shared" si="11"/>
        <v>0</v>
      </c>
      <c r="M19" s="237">
        <f>SUM(M12:M18)</f>
        <v>0</v>
      </c>
      <c r="N19" s="222"/>
      <c r="P19" s="493" t="s">
        <v>207</v>
      </c>
      <c r="Q19" s="494"/>
      <c r="R19" s="498">
        <f>COUNTA(Q12:Q17)+R18</f>
        <v>0</v>
      </c>
      <c r="S19" s="498"/>
      <c r="T19" s="227"/>
      <c r="U19" s="293">
        <f>SUM(U12:U18)</f>
        <v>0</v>
      </c>
      <c r="V19" s="293">
        <f>SUM(V12:V18)</f>
        <v>0</v>
      </c>
      <c r="W19" s="293">
        <f>SUM(W12:W18)</f>
        <v>0</v>
      </c>
      <c r="X19" s="293">
        <f t="shared" ref="X19:AB19" si="12">SUM(X12:X18)</f>
        <v>0</v>
      </c>
      <c r="Y19" s="293">
        <f t="shared" si="12"/>
        <v>0</v>
      </c>
      <c r="Z19" s="293">
        <f t="shared" si="12"/>
        <v>0</v>
      </c>
      <c r="AA19" s="293">
        <f t="shared" si="12"/>
        <v>0</v>
      </c>
      <c r="AB19" s="293">
        <f t="shared" si="12"/>
        <v>0</v>
      </c>
      <c r="AC19" s="293">
        <f>SUM(AC12:AC18)</f>
        <v>0</v>
      </c>
      <c r="AD19" s="294">
        <f>SUM(AD12:AD18)</f>
        <v>0</v>
      </c>
      <c r="AE19" s="222"/>
      <c r="AG19" s="493" t="s">
        <v>207</v>
      </c>
      <c r="AH19" s="494"/>
      <c r="AI19" s="543">
        <f>COUNTA(AH12:AH17)+AI18</f>
        <v>0</v>
      </c>
      <c r="AJ19" s="543"/>
      <c r="AK19" s="227"/>
      <c r="AL19" s="275">
        <f>SUM(AL12:AL18)</f>
        <v>0</v>
      </c>
      <c r="AM19" s="275">
        <f>SUM(AM12:AM18)</f>
        <v>0</v>
      </c>
      <c r="AN19" s="275">
        <f>SUM(AN12:AN18)</f>
        <v>0</v>
      </c>
      <c r="AO19" s="275">
        <f t="shared" ref="AO19:AU19" si="13">SUM(AO12:AO18)</f>
        <v>0</v>
      </c>
      <c r="AP19" s="275">
        <f t="shared" si="13"/>
        <v>0</v>
      </c>
      <c r="AQ19" s="275">
        <f t="shared" si="13"/>
        <v>0</v>
      </c>
      <c r="AR19" s="275">
        <f t="shared" si="13"/>
        <v>0</v>
      </c>
      <c r="AS19" s="275">
        <f t="shared" si="13"/>
        <v>0</v>
      </c>
      <c r="AT19" s="275">
        <f t="shared" si="13"/>
        <v>0</v>
      </c>
      <c r="AU19" s="276">
        <f t="shared" si="13"/>
        <v>0</v>
      </c>
      <c r="AV19" s="221"/>
    </row>
    <row r="20" spans="1:48" ht="3.75" customHeight="1" thickBot="1" x14ac:dyDescent="0.4">
      <c r="F20" s="220"/>
      <c r="G20" s="220"/>
      <c r="Y20" s="163"/>
      <c r="Z20" s="163"/>
      <c r="AA20" s="163"/>
      <c r="AB20" s="163"/>
      <c r="AC20" s="163"/>
      <c r="AD20" s="163"/>
      <c r="AE20" s="221"/>
    </row>
    <row r="21" spans="1:48" s="242" customFormat="1" x14ac:dyDescent="0.35">
      <c r="A21" s="502" t="s">
        <v>186</v>
      </c>
      <c r="B21" s="503"/>
      <c r="C21" s="503"/>
      <c r="D21" s="503"/>
      <c r="E21" s="503"/>
      <c r="F21" s="503"/>
      <c r="G21" s="503"/>
      <c r="H21" s="503"/>
      <c r="I21" s="503"/>
      <c r="J21" s="503"/>
      <c r="K21" s="503"/>
      <c r="L21" s="503"/>
      <c r="M21" s="518"/>
      <c r="N21" s="232"/>
      <c r="P21" s="502" t="s">
        <v>186</v>
      </c>
      <c r="Q21" s="503"/>
      <c r="R21" s="503"/>
      <c r="S21" s="503"/>
      <c r="T21" s="503"/>
      <c r="U21" s="503"/>
      <c r="V21" s="503"/>
      <c r="W21" s="503"/>
      <c r="X21" s="503"/>
      <c r="Y21" s="503"/>
      <c r="Z21" s="503"/>
      <c r="AA21" s="503"/>
      <c r="AB21" s="503"/>
      <c r="AC21" s="503"/>
      <c r="AD21" s="248"/>
      <c r="AE21" s="232"/>
      <c r="AG21" s="502" t="s">
        <v>186</v>
      </c>
      <c r="AH21" s="503"/>
      <c r="AI21" s="503"/>
      <c r="AJ21" s="503"/>
      <c r="AK21" s="503"/>
      <c r="AL21" s="503"/>
      <c r="AM21" s="503"/>
      <c r="AN21" s="503"/>
      <c r="AO21" s="503"/>
      <c r="AP21" s="503"/>
      <c r="AQ21" s="503"/>
      <c r="AR21" s="503"/>
      <c r="AS21" s="503"/>
      <c r="AT21" s="503"/>
      <c r="AU21" s="248"/>
    </row>
    <row r="22" spans="1:48" s="242" customFormat="1" ht="31.5" customHeight="1" x14ac:dyDescent="0.35">
      <c r="A22" s="534" t="s">
        <v>188</v>
      </c>
      <c r="B22" s="533"/>
      <c r="C22" s="533" t="s">
        <v>13</v>
      </c>
      <c r="D22" s="533"/>
      <c r="E22" s="256" t="s">
        <v>14</v>
      </c>
      <c r="F22" s="252" t="s">
        <v>171</v>
      </c>
      <c r="G22" s="252" t="s">
        <v>68</v>
      </c>
      <c r="H22" s="255" t="s">
        <v>151</v>
      </c>
      <c r="I22" s="252" t="s">
        <v>80</v>
      </c>
      <c r="J22" s="252" t="s">
        <v>81</v>
      </c>
      <c r="K22" s="255" t="s">
        <v>82</v>
      </c>
      <c r="L22" s="252" t="s">
        <v>150</v>
      </c>
      <c r="M22" s="259" t="s">
        <v>18</v>
      </c>
      <c r="N22" s="232"/>
      <c r="P22" s="534" t="s">
        <v>188</v>
      </c>
      <c r="Q22" s="533"/>
      <c r="R22" s="533" t="s">
        <v>13</v>
      </c>
      <c r="S22" s="533"/>
      <c r="T22" s="256" t="s">
        <v>14</v>
      </c>
      <c r="U22" s="260" t="s">
        <v>111</v>
      </c>
      <c r="V22" s="256" t="s">
        <v>171</v>
      </c>
      <c r="W22" s="256" t="s">
        <v>68</v>
      </c>
      <c r="X22" s="260" t="s">
        <v>151</v>
      </c>
      <c r="Y22" s="256" t="s">
        <v>80</v>
      </c>
      <c r="Z22" s="256" t="s">
        <v>81</v>
      </c>
      <c r="AA22" s="260" t="s">
        <v>82</v>
      </c>
      <c r="AB22" s="256" t="s">
        <v>150</v>
      </c>
      <c r="AC22" s="260" t="s">
        <v>18</v>
      </c>
      <c r="AD22" s="267" t="s">
        <v>114</v>
      </c>
      <c r="AE22" s="232"/>
      <c r="AG22" s="534" t="s">
        <v>188</v>
      </c>
      <c r="AH22" s="533"/>
      <c r="AI22" s="533" t="s">
        <v>13</v>
      </c>
      <c r="AJ22" s="533"/>
      <c r="AK22" s="256" t="s">
        <v>14</v>
      </c>
      <c r="AL22" s="260" t="s">
        <v>111</v>
      </c>
      <c r="AM22" s="256" t="s">
        <v>171</v>
      </c>
      <c r="AN22" s="256" t="s">
        <v>68</v>
      </c>
      <c r="AO22" s="260" t="s">
        <v>151</v>
      </c>
      <c r="AP22" s="256" t="s">
        <v>80</v>
      </c>
      <c r="AQ22" s="256" t="s">
        <v>81</v>
      </c>
      <c r="AR22" s="260" t="s">
        <v>82</v>
      </c>
      <c r="AS22" s="256" t="s">
        <v>150</v>
      </c>
      <c r="AT22" s="260" t="s">
        <v>213</v>
      </c>
      <c r="AU22" s="267" t="s">
        <v>260</v>
      </c>
    </row>
    <row r="23" spans="1:48" x14ac:dyDescent="0.35">
      <c r="A23" s="495">
        <v>0</v>
      </c>
      <c r="B23" s="491"/>
      <c r="C23" s="496" t="s">
        <v>19</v>
      </c>
      <c r="D23" s="496"/>
      <c r="E23" s="251"/>
      <c r="F23" s="234">
        <v>0</v>
      </c>
      <c r="G23" s="234">
        <v>0</v>
      </c>
      <c r="H23" s="235">
        <f>SUM(F23:G23)</f>
        <v>0</v>
      </c>
      <c r="I23" s="234">
        <v>0</v>
      </c>
      <c r="J23" s="234">
        <v>0</v>
      </c>
      <c r="K23" s="235">
        <f>SUM(I23:J23)</f>
        <v>0</v>
      </c>
      <c r="L23" s="234">
        <v>0</v>
      </c>
      <c r="M23" s="236">
        <f>SUM(H23, K23, L23)</f>
        <v>0</v>
      </c>
      <c r="N23" s="223"/>
      <c r="P23" s="495">
        <v>0</v>
      </c>
      <c r="Q23" s="491"/>
      <c r="R23" s="496" t="s">
        <v>19</v>
      </c>
      <c r="S23" s="496"/>
      <c r="T23" s="251"/>
      <c r="U23" s="162">
        <f>'Year 2'!AU23</f>
        <v>0</v>
      </c>
      <c r="V23" s="234">
        <v>0</v>
      </c>
      <c r="W23" s="234">
        <v>0</v>
      </c>
      <c r="X23" s="295">
        <f>SUM(V23:W23)</f>
        <v>0</v>
      </c>
      <c r="Y23" s="234">
        <v>0</v>
      </c>
      <c r="Z23" s="234">
        <v>0</v>
      </c>
      <c r="AA23" s="295">
        <f>SUM(Y23:Z23)</f>
        <v>0</v>
      </c>
      <c r="AB23" s="234">
        <v>0</v>
      </c>
      <c r="AC23" s="295">
        <f>SUM(X23, AA23, AB23)</f>
        <v>0</v>
      </c>
      <c r="AD23" s="296">
        <f>M23-AC23</f>
        <v>0</v>
      </c>
      <c r="AE23" s="223"/>
      <c r="AG23" s="495">
        <v>0</v>
      </c>
      <c r="AH23" s="491"/>
      <c r="AI23" s="496" t="s">
        <v>19</v>
      </c>
      <c r="AJ23" s="496"/>
      <c r="AK23" s="251"/>
      <c r="AL23" s="307">
        <f>'Year 2'!AU23</f>
        <v>0</v>
      </c>
      <c r="AM23" s="234">
        <v>0</v>
      </c>
      <c r="AN23" s="234">
        <v>0</v>
      </c>
      <c r="AO23" s="277">
        <f>SUM(AM23:AN23)</f>
        <v>0</v>
      </c>
      <c r="AP23" s="234">
        <v>0</v>
      </c>
      <c r="AQ23" s="234">
        <v>0</v>
      </c>
      <c r="AR23" s="277">
        <f>SUM(AP23:AQ23)</f>
        <v>0</v>
      </c>
      <c r="AS23" s="234">
        <v>0</v>
      </c>
      <c r="AT23" s="277">
        <f>SUM(AO23, AR23, AS23)</f>
        <v>0</v>
      </c>
      <c r="AU23" s="278">
        <f>IF($S$81&lt;&gt;0, AC23+AL23-AT23, M23+AL23-AT23)</f>
        <v>0</v>
      </c>
    </row>
    <row r="24" spans="1:48" x14ac:dyDescent="0.35">
      <c r="A24" s="495">
        <v>0</v>
      </c>
      <c r="B24" s="491"/>
      <c r="C24" s="496" t="s">
        <v>20</v>
      </c>
      <c r="D24" s="496"/>
      <c r="E24" s="251"/>
      <c r="F24" s="234">
        <v>0</v>
      </c>
      <c r="G24" s="234">
        <v>0</v>
      </c>
      <c r="H24" s="235">
        <f t="shared" ref="H24:H27" si="14">SUM(F24:G24)</f>
        <v>0</v>
      </c>
      <c r="I24" s="234">
        <v>0</v>
      </c>
      <c r="J24" s="234">
        <v>0</v>
      </c>
      <c r="K24" s="235">
        <f t="shared" ref="K24:K27" si="15">SUM(I24:J24)</f>
        <v>0</v>
      </c>
      <c r="L24" s="234">
        <v>0</v>
      </c>
      <c r="M24" s="236">
        <f t="shared" ref="M24:M27" si="16">SUM(H24, K24, L24)</f>
        <v>0</v>
      </c>
      <c r="N24" s="223"/>
      <c r="P24" s="495">
        <v>0</v>
      </c>
      <c r="Q24" s="491"/>
      <c r="R24" s="496" t="s">
        <v>20</v>
      </c>
      <c r="S24" s="496"/>
      <c r="T24" s="251"/>
      <c r="U24" s="162">
        <f>'Year 2'!AU24</f>
        <v>0</v>
      </c>
      <c r="V24" s="234">
        <v>0</v>
      </c>
      <c r="W24" s="234">
        <v>0</v>
      </c>
      <c r="X24" s="295">
        <f t="shared" ref="X24:X27" si="17">SUM(V24:W24)</f>
        <v>0</v>
      </c>
      <c r="Y24" s="234">
        <v>0</v>
      </c>
      <c r="Z24" s="234">
        <v>0</v>
      </c>
      <c r="AA24" s="295">
        <f t="shared" ref="AA24:AA27" si="18">SUM(Y24:Z24)</f>
        <v>0</v>
      </c>
      <c r="AB24" s="234">
        <v>0</v>
      </c>
      <c r="AC24" s="295">
        <f t="shared" ref="AC24:AC27" si="19">SUM(X24, AA24, AB24)</f>
        <v>0</v>
      </c>
      <c r="AD24" s="296">
        <f>M24-AC24</f>
        <v>0</v>
      </c>
      <c r="AE24" s="223"/>
      <c r="AG24" s="495">
        <v>0</v>
      </c>
      <c r="AH24" s="491"/>
      <c r="AI24" s="496" t="s">
        <v>20</v>
      </c>
      <c r="AJ24" s="496"/>
      <c r="AK24" s="251"/>
      <c r="AL24" s="307">
        <f>'Year 2'!AU24</f>
        <v>0</v>
      </c>
      <c r="AM24" s="234">
        <v>0</v>
      </c>
      <c r="AN24" s="234">
        <v>0</v>
      </c>
      <c r="AO24" s="277">
        <f t="shared" ref="AO24:AO27" si="20">SUM(AM24:AN24)</f>
        <v>0</v>
      </c>
      <c r="AP24" s="234">
        <v>0</v>
      </c>
      <c r="AQ24" s="234">
        <v>0</v>
      </c>
      <c r="AR24" s="277">
        <f t="shared" ref="AR24:AR27" si="21">SUM(AP24:AQ24)</f>
        <v>0</v>
      </c>
      <c r="AS24" s="234">
        <v>0</v>
      </c>
      <c r="AT24" s="277">
        <f t="shared" ref="AT24:AT27" si="22">SUM(AO24, AR24, AS24)</f>
        <v>0</v>
      </c>
      <c r="AU24" s="278">
        <f>IF($S$81&lt;&gt;0, AC24+AL24-AT24, M24+AL24-AT24)</f>
        <v>0</v>
      </c>
    </row>
    <row r="25" spans="1:48" x14ac:dyDescent="0.35">
      <c r="A25" s="495">
        <v>0</v>
      </c>
      <c r="B25" s="491"/>
      <c r="C25" s="496" t="s">
        <v>21</v>
      </c>
      <c r="D25" s="496"/>
      <c r="E25" s="251"/>
      <c r="F25" s="234">
        <v>0</v>
      </c>
      <c r="G25" s="234">
        <v>0</v>
      </c>
      <c r="H25" s="235">
        <f>SUM(F25:G25)</f>
        <v>0</v>
      </c>
      <c r="I25" s="234">
        <v>0</v>
      </c>
      <c r="J25" s="234">
        <v>0</v>
      </c>
      <c r="K25" s="235">
        <f t="shared" si="15"/>
        <v>0</v>
      </c>
      <c r="L25" s="234">
        <v>0</v>
      </c>
      <c r="M25" s="236">
        <f t="shared" si="16"/>
        <v>0</v>
      </c>
      <c r="N25" s="223"/>
      <c r="P25" s="495">
        <v>0</v>
      </c>
      <c r="Q25" s="491"/>
      <c r="R25" s="496" t="s">
        <v>21</v>
      </c>
      <c r="S25" s="496"/>
      <c r="T25" s="251"/>
      <c r="U25" s="162">
        <f>'Year 2'!AU25</f>
        <v>0</v>
      </c>
      <c r="V25" s="234">
        <v>0</v>
      </c>
      <c r="W25" s="234">
        <v>0</v>
      </c>
      <c r="X25" s="295">
        <f t="shared" si="17"/>
        <v>0</v>
      </c>
      <c r="Y25" s="234">
        <v>0</v>
      </c>
      <c r="Z25" s="234">
        <v>0</v>
      </c>
      <c r="AA25" s="295">
        <f t="shared" si="18"/>
        <v>0</v>
      </c>
      <c r="AB25" s="234">
        <v>0</v>
      </c>
      <c r="AC25" s="295">
        <f t="shared" si="19"/>
        <v>0</v>
      </c>
      <c r="AD25" s="296">
        <f>M25-AC25</f>
        <v>0</v>
      </c>
      <c r="AE25" s="223"/>
      <c r="AG25" s="495">
        <v>0</v>
      </c>
      <c r="AH25" s="491"/>
      <c r="AI25" s="496" t="s">
        <v>21</v>
      </c>
      <c r="AJ25" s="496"/>
      <c r="AK25" s="251"/>
      <c r="AL25" s="307">
        <f>'Year 2'!AU25</f>
        <v>0</v>
      </c>
      <c r="AM25" s="234">
        <v>0</v>
      </c>
      <c r="AN25" s="234">
        <v>0</v>
      </c>
      <c r="AO25" s="277">
        <f t="shared" si="20"/>
        <v>0</v>
      </c>
      <c r="AP25" s="234">
        <v>0</v>
      </c>
      <c r="AQ25" s="234">
        <v>0</v>
      </c>
      <c r="AR25" s="277">
        <f t="shared" si="21"/>
        <v>0</v>
      </c>
      <c r="AS25" s="234">
        <v>0</v>
      </c>
      <c r="AT25" s="277">
        <f t="shared" si="22"/>
        <v>0</v>
      </c>
      <c r="AU25" s="278">
        <f>IF($S$81&lt;&gt;0, AC25+AL25-AT25, M25+AL25-AT25)</f>
        <v>0</v>
      </c>
    </row>
    <row r="26" spans="1:48" x14ac:dyDescent="0.35">
      <c r="A26" s="495">
        <v>0</v>
      </c>
      <c r="B26" s="491"/>
      <c r="C26" s="496" t="s">
        <v>22</v>
      </c>
      <c r="D26" s="496"/>
      <c r="E26" s="251"/>
      <c r="F26" s="234">
        <v>0</v>
      </c>
      <c r="G26" s="234">
        <v>0</v>
      </c>
      <c r="H26" s="235">
        <f t="shared" si="14"/>
        <v>0</v>
      </c>
      <c r="I26" s="234">
        <v>0</v>
      </c>
      <c r="J26" s="234">
        <v>0</v>
      </c>
      <c r="K26" s="235">
        <f t="shared" si="15"/>
        <v>0</v>
      </c>
      <c r="L26" s="234">
        <v>0</v>
      </c>
      <c r="M26" s="236">
        <f t="shared" si="16"/>
        <v>0</v>
      </c>
      <c r="N26" s="223"/>
      <c r="P26" s="495">
        <v>0</v>
      </c>
      <c r="Q26" s="491"/>
      <c r="R26" s="496" t="s">
        <v>22</v>
      </c>
      <c r="S26" s="496"/>
      <c r="T26" s="251"/>
      <c r="U26" s="162">
        <f>'Year 2'!AU26</f>
        <v>0</v>
      </c>
      <c r="V26" s="234">
        <v>0</v>
      </c>
      <c r="W26" s="234">
        <v>0</v>
      </c>
      <c r="X26" s="295">
        <f t="shared" si="17"/>
        <v>0</v>
      </c>
      <c r="Y26" s="234">
        <v>0</v>
      </c>
      <c r="Z26" s="234">
        <v>0</v>
      </c>
      <c r="AA26" s="295">
        <f t="shared" si="18"/>
        <v>0</v>
      </c>
      <c r="AB26" s="234">
        <v>0</v>
      </c>
      <c r="AC26" s="295">
        <f t="shared" si="19"/>
        <v>0</v>
      </c>
      <c r="AD26" s="296">
        <f>M26-AC26</f>
        <v>0</v>
      </c>
      <c r="AE26" s="223"/>
      <c r="AG26" s="495">
        <v>0</v>
      </c>
      <c r="AH26" s="491"/>
      <c r="AI26" s="496" t="s">
        <v>22</v>
      </c>
      <c r="AJ26" s="496"/>
      <c r="AK26" s="251"/>
      <c r="AL26" s="307">
        <f>'Year 2'!AU26</f>
        <v>0</v>
      </c>
      <c r="AM26" s="234">
        <v>0</v>
      </c>
      <c r="AN26" s="234">
        <v>0</v>
      </c>
      <c r="AO26" s="277">
        <f t="shared" si="20"/>
        <v>0</v>
      </c>
      <c r="AP26" s="234">
        <v>0</v>
      </c>
      <c r="AQ26" s="234">
        <v>0</v>
      </c>
      <c r="AR26" s="277">
        <f t="shared" si="21"/>
        <v>0</v>
      </c>
      <c r="AS26" s="234">
        <v>0</v>
      </c>
      <c r="AT26" s="277">
        <f t="shared" si="22"/>
        <v>0</v>
      </c>
      <c r="AU26" s="278">
        <f>IF($S$81&lt;&gt;0, AC26+AL26-AT26, M26+AL26-AT26)</f>
        <v>0</v>
      </c>
    </row>
    <row r="27" spans="1:48" x14ac:dyDescent="0.35">
      <c r="A27" s="495">
        <v>0</v>
      </c>
      <c r="B27" s="491"/>
      <c r="C27" s="491" t="s">
        <v>23</v>
      </c>
      <c r="D27" s="491"/>
      <c r="E27" s="251"/>
      <c r="F27" s="234">
        <v>0</v>
      </c>
      <c r="G27" s="234">
        <v>0</v>
      </c>
      <c r="H27" s="235">
        <f t="shared" si="14"/>
        <v>0</v>
      </c>
      <c r="I27" s="234">
        <v>0</v>
      </c>
      <c r="J27" s="234">
        <v>0</v>
      </c>
      <c r="K27" s="235">
        <f t="shared" si="15"/>
        <v>0</v>
      </c>
      <c r="L27" s="234">
        <v>0</v>
      </c>
      <c r="M27" s="236">
        <f t="shared" si="16"/>
        <v>0</v>
      </c>
      <c r="N27" s="223"/>
      <c r="P27" s="495">
        <v>0</v>
      </c>
      <c r="Q27" s="491"/>
      <c r="R27" s="496" t="s">
        <v>23</v>
      </c>
      <c r="S27" s="496"/>
      <c r="T27" s="251"/>
      <c r="U27" s="162">
        <f>'Year 2'!AU27</f>
        <v>0</v>
      </c>
      <c r="V27" s="234">
        <v>0</v>
      </c>
      <c r="W27" s="234">
        <v>0</v>
      </c>
      <c r="X27" s="295">
        <f t="shared" si="17"/>
        <v>0</v>
      </c>
      <c r="Y27" s="234">
        <v>0</v>
      </c>
      <c r="Z27" s="234">
        <v>0</v>
      </c>
      <c r="AA27" s="295">
        <f t="shared" si="18"/>
        <v>0</v>
      </c>
      <c r="AB27" s="234">
        <v>0</v>
      </c>
      <c r="AC27" s="295">
        <f t="shared" si="19"/>
        <v>0</v>
      </c>
      <c r="AD27" s="296">
        <f>M27-AC27</f>
        <v>0</v>
      </c>
      <c r="AE27" s="223"/>
      <c r="AG27" s="495">
        <v>0</v>
      </c>
      <c r="AH27" s="491"/>
      <c r="AI27" s="496" t="s">
        <v>23</v>
      </c>
      <c r="AJ27" s="496"/>
      <c r="AK27" s="251"/>
      <c r="AL27" s="307">
        <f>'Year 2'!AU27</f>
        <v>0</v>
      </c>
      <c r="AM27" s="234">
        <v>0</v>
      </c>
      <c r="AN27" s="234">
        <v>0</v>
      </c>
      <c r="AO27" s="277">
        <f t="shared" si="20"/>
        <v>0</v>
      </c>
      <c r="AP27" s="234">
        <v>0</v>
      </c>
      <c r="AQ27" s="234">
        <v>0</v>
      </c>
      <c r="AR27" s="277">
        <f t="shared" si="21"/>
        <v>0</v>
      </c>
      <c r="AS27" s="234">
        <v>0</v>
      </c>
      <c r="AT27" s="277">
        <f t="shared" si="22"/>
        <v>0</v>
      </c>
      <c r="AU27" s="278">
        <f>IF($S$81&lt;&gt;0, AC27+AL27-AT27, M27+AL27-AT27)</f>
        <v>0</v>
      </c>
    </row>
    <row r="28" spans="1:48" ht="16" thickBot="1" x14ac:dyDescent="0.4">
      <c r="A28" s="226" t="s">
        <v>181</v>
      </c>
      <c r="B28" s="227"/>
      <c r="C28" s="497">
        <f>SUM(A23:B27)</f>
        <v>0</v>
      </c>
      <c r="D28" s="497"/>
      <c r="E28" s="227"/>
      <c r="F28" s="250">
        <f>SUM(F23:F27)</f>
        <v>0</v>
      </c>
      <c r="G28" s="250">
        <f t="shared" ref="G28:L28" si="23">SUM(G23:G27)</f>
        <v>0</v>
      </c>
      <c r="H28" s="250">
        <f t="shared" si="23"/>
        <v>0</v>
      </c>
      <c r="I28" s="250">
        <f t="shared" si="23"/>
        <v>0</v>
      </c>
      <c r="J28" s="250">
        <f t="shared" si="23"/>
        <v>0</v>
      </c>
      <c r="K28" s="250">
        <f t="shared" si="23"/>
        <v>0</v>
      </c>
      <c r="L28" s="250">
        <f t="shared" si="23"/>
        <v>0</v>
      </c>
      <c r="M28" s="237">
        <f>SUM(M23:M27)</f>
        <v>0</v>
      </c>
      <c r="N28" s="223"/>
      <c r="P28" s="226" t="s">
        <v>181</v>
      </c>
      <c r="Q28" s="227"/>
      <c r="R28" s="498">
        <f>SUM(P23:Q27)</f>
        <v>0</v>
      </c>
      <c r="S28" s="498"/>
      <c r="T28" s="269"/>
      <c r="U28" s="293">
        <f>SUM(U23:U27)</f>
        <v>0</v>
      </c>
      <c r="V28" s="293">
        <f>SUM(V23:V27)</f>
        <v>0</v>
      </c>
      <c r="W28" s="293">
        <f t="shared" ref="W28:AB28" si="24">SUM(W23:W27)</f>
        <v>0</v>
      </c>
      <c r="X28" s="293">
        <f t="shared" si="24"/>
        <v>0</v>
      </c>
      <c r="Y28" s="293">
        <f t="shared" si="24"/>
        <v>0</v>
      </c>
      <c r="Z28" s="293">
        <f t="shared" si="24"/>
        <v>0</v>
      </c>
      <c r="AA28" s="293">
        <f t="shared" si="24"/>
        <v>0</v>
      </c>
      <c r="AB28" s="293">
        <f t="shared" si="24"/>
        <v>0</v>
      </c>
      <c r="AC28" s="293">
        <f>SUM(AC23:AC27)</f>
        <v>0</v>
      </c>
      <c r="AD28" s="294">
        <f>SUM(AD23:AD27)</f>
        <v>0</v>
      </c>
      <c r="AE28" s="223"/>
      <c r="AG28" s="226" t="s">
        <v>181</v>
      </c>
      <c r="AH28" s="227"/>
      <c r="AI28" s="543">
        <f>SUM(AG23:AH27)</f>
        <v>0</v>
      </c>
      <c r="AJ28" s="543"/>
      <c r="AK28" s="269"/>
      <c r="AL28" s="275">
        <f>SUM(AL23:AL27)</f>
        <v>0</v>
      </c>
      <c r="AM28" s="275">
        <f>SUM(AM23:AM27)</f>
        <v>0</v>
      </c>
      <c r="AN28" s="275">
        <f t="shared" ref="AN28:AU28" si="25">SUM(AN23:AN27)</f>
        <v>0</v>
      </c>
      <c r="AO28" s="275">
        <f t="shared" si="25"/>
        <v>0</v>
      </c>
      <c r="AP28" s="275">
        <f t="shared" si="25"/>
        <v>0</v>
      </c>
      <c r="AQ28" s="275">
        <f t="shared" si="25"/>
        <v>0</v>
      </c>
      <c r="AR28" s="275">
        <f t="shared" si="25"/>
        <v>0</v>
      </c>
      <c r="AS28" s="275">
        <f t="shared" si="25"/>
        <v>0</v>
      </c>
      <c r="AT28" s="275">
        <f t="shared" si="25"/>
        <v>0</v>
      </c>
      <c r="AU28" s="276">
        <f t="shared" si="25"/>
        <v>0</v>
      </c>
    </row>
    <row r="29" spans="1:48" s="221" customFormat="1" ht="3.75" customHeight="1" thickBot="1" x14ac:dyDescent="0.4">
      <c r="A29" s="499"/>
      <c r="B29" s="499"/>
      <c r="C29" s="499"/>
      <c r="D29" s="499"/>
      <c r="E29" s="499"/>
      <c r="F29" s="499"/>
      <c r="G29" s="499"/>
      <c r="H29" s="499"/>
      <c r="I29" s="499"/>
      <c r="J29" s="499"/>
      <c r="K29" s="499"/>
      <c r="L29" s="499"/>
      <c r="M29" s="499"/>
      <c r="N29" s="223"/>
      <c r="P29" s="499"/>
      <c r="Q29" s="499"/>
      <c r="R29" s="499"/>
      <c r="S29" s="499"/>
      <c r="T29" s="499"/>
      <c r="U29" s="499"/>
      <c r="V29" s="499"/>
      <c r="W29" s="499"/>
      <c r="X29" s="499"/>
      <c r="Y29" s="499"/>
      <c r="Z29" s="499"/>
      <c r="AA29" s="499"/>
      <c r="AB29" s="499"/>
      <c r="AC29" s="499"/>
      <c r="AD29" s="499"/>
      <c r="AE29" s="223"/>
      <c r="AG29" s="499"/>
      <c r="AH29" s="499"/>
      <c r="AI29" s="499"/>
      <c r="AJ29" s="499"/>
      <c r="AK29" s="499"/>
      <c r="AL29" s="499"/>
      <c r="AM29" s="499"/>
      <c r="AN29" s="499"/>
      <c r="AO29" s="499"/>
      <c r="AP29" s="499"/>
      <c r="AQ29" s="499"/>
      <c r="AR29" s="499"/>
      <c r="AS29" s="499"/>
      <c r="AT29" s="499"/>
      <c r="AU29" s="499"/>
    </row>
    <row r="30" spans="1:48" ht="16" thickBot="1" x14ac:dyDescent="0.4">
      <c r="A30" s="500" t="s">
        <v>187</v>
      </c>
      <c r="B30" s="501"/>
      <c r="C30" s="501"/>
      <c r="D30" s="501"/>
      <c r="E30" s="501"/>
      <c r="F30" s="241">
        <f>SUM(F28, F19)</f>
        <v>0</v>
      </c>
      <c r="G30" s="241">
        <f t="shared" ref="G30:L30" si="26">SUM(G28, G19)</f>
        <v>0</v>
      </c>
      <c r="H30" s="241">
        <f>SUM(H28, H19)</f>
        <v>0</v>
      </c>
      <c r="I30" s="241">
        <f t="shared" si="26"/>
        <v>0</v>
      </c>
      <c r="J30" s="241">
        <f t="shared" si="26"/>
        <v>0</v>
      </c>
      <c r="K30" s="241">
        <f>SUM(K28, K19)</f>
        <v>0</v>
      </c>
      <c r="L30" s="241">
        <f t="shared" si="26"/>
        <v>0</v>
      </c>
      <c r="M30" s="240">
        <f>SUM(M28, M19)</f>
        <v>0</v>
      </c>
      <c r="N30" s="223"/>
      <c r="P30" s="500" t="s">
        <v>187</v>
      </c>
      <c r="Q30" s="501"/>
      <c r="R30" s="501"/>
      <c r="S30" s="501"/>
      <c r="T30" s="501"/>
      <c r="U30" s="297">
        <f>SUM(U28, U19)</f>
        <v>0</v>
      </c>
      <c r="V30" s="297">
        <f>SUM(V28, V19)</f>
        <v>0</v>
      </c>
      <c r="W30" s="297">
        <f t="shared" ref="W30" si="27">SUM(W28, W19)</f>
        <v>0</v>
      </c>
      <c r="X30" s="297">
        <f>SUM(X28, X19)</f>
        <v>0</v>
      </c>
      <c r="Y30" s="297">
        <f t="shared" ref="Y30:AB30" si="28">SUM(Y28, Y19)</f>
        <v>0</v>
      </c>
      <c r="Z30" s="297">
        <f t="shared" si="28"/>
        <v>0</v>
      </c>
      <c r="AA30" s="297">
        <f t="shared" si="28"/>
        <v>0</v>
      </c>
      <c r="AB30" s="297">
        <f t="shared" si="28"/>
        <v>0</v>
      </c>
      <c r="AC30" s="297">
        <f>SUM(AC28, AC19)</f>
        <v>0</v>
      </c>
      <c r="AD30" s="298">
        <f>SUM(AD28, AD19)</f>
        <v>0</v>
      </c>
      <c r="AE30" s="223"/>
      <c r="AG30" s="500" t="s">
        <v>187</v>
      </c>
      <c r="AH30" s="501"/>
      <c r="AI30" s="501"/>
      <c r="AJ30" s="501"/>
      <c r="AK30" s="501"/>
      <c r="AL30" s="279">
        <f>SUM(AL28, AL19)</f>
        <v>0</v>
      </c>
      <c r="AM30" s="279">
        <f>SUM(AM28, AM19)</f>
        <v>0</v>
      </c>
      <c r="AN30" s="279">
        <f t="shared" ref="AN30" si="29">SUM(AN28, AN19)</f>
        <v>0</v>
      </c>
      <c r="AO30" s="279">
        <f>SUM(AO28, AO19)</f>
        <v>0</v>
      </c>
      <c r="AP30" s="279">
        <f t="shared" ref="AP30:AU30" si="30">SUM(AP28, AP19)</f>
        <v>0</v>
      </c>
      <c r="AQ30" s="279">
        <f t="shared" si="30"/>
        <v>0</v>
      </c>
      <c r="AR30" s="279">
        <f t="shared" si="30"/>
        <v>0</v>
      </c>
      <c r="AS30" s="279">
        <f t="shared" si="30"/>
        <v>0</v>
      </c>
      <c r="AT30" s="279">
        <f t="shared" si="30"/>
        <v>0</v>
      </c>
      <c r="AU30" s="280">
        <f t="shared" si="30"/>
        <v>0</v>
      </c>
    </row>
    <row r="31" spans="1:48" ht="16" thickBot="1" x14ac:dyDescent="0.4">
      <c r="F31" s="220"/>
      <c r="G31" s="220"/>
      <c r="AE31" s="221"/>
    </row>
    <row r="32" spans="1:48" s="242" customFormat="1" x14ac:dyDescent="0.35">
      <c r="A32" s="502" t="s">
        <v>98</v>
      </c>
      <c r="B32" s="503"/>
      <c r="C32" s="503"/>
      <c r="D32" s="503"/>
      <c r="E32" s="503"/>
      <c r="F32" s="503"/>
      <c r="G32" s="503"/>
      <c r="H32" s="503"/>
      <c r="I32" s="503"/>
      <c r="J32" s="503"/>
      <c r="K32" s="503"/>
      <c r="L32" s="503"/>
      <c r="M32" s="518"/>
      <c r="N32" s="232"/>
      <c r="P32" s="502" t="s">
        <v>98</v>
      </c>
      <c r="Q32" s="503"/>
      <c r="R32" s="503"/>
      <c r="S32" s="503"/>
      <c r="T32" s="503"/>
      <c r="U32" s="503"/>
      <c r="V32" s="503"/>
      <c r="W32" s="503"/>
      <c r="X32" s="503"/>
      <c r="Y32" s="503"/>
      <c r="Z32" s="503"/>
      <c r="AA32" s="503"/>
      <c r="AB32" s="503"/>
      <c r="AC32" s="503"/>
      <c r="AD32" s="248"/>
      <c r="AE32" s="232"/>
      <c r="AG32" s="502" t="s">
        <v>98</v>
      </c>
      <c r="AH32" s="503"/>
      <c r="AI32" s="503"/>
      <c r="AJ32" s="503"/>
      <c r="AK32" s="503"/>
      <c r="AL32" s="503"/>
      <c r="AM32" s="503"/>
      <c r="AN32" s="503"/>
      <c r="AO32" s="503"/>
      <c r="AP32" s="503"/>
      <c r="AQ32" s="503"/>
      <c r="AR32" s="503"/>
      <c r="AS32" s="503"/>
      <c r="AT32" s="503"/>
      <c r="AU32" s="248"/>
    </row>
    <row r="33" spans="1:47" s="242" customFormat="1" x14ac:dyDescent="0.35">
      <c r="A33" s="530" t="s">
        <v>24</v>
      </c>
      <c r="B33" s="531"/>
      <c r="C33" s="531"/>
      <c r="D33" s="531"/>
      <c r="E33" s="531"/>
      <c r="F33" s="531"/>
      <c r="G33" s="531"/>
      <c r="H33" s="531"/>
      <c r="I33" s="531"/>
      <c r="J33" s="256" t="s">
        <v>17</v>
      </c>
      <c r="K33" s="256" t="s">
        <v>15</v>
      </c>
      <c r="L33" s="256" t="s">
        <v>16</v>
      </c>
      <c r="M33" s="259" t="s">
        <v>18</v>
      </c>
      <c r="N33" s="232"/>
      <c r="P33" s="530" t="s">
        <v>24</v>
      </c>
      <c r="Q33" s="531"/>
      <c r="R33" s="531"/>
      <c r="S33" s="531"/>
      <c r="T33" s="531"/>
      <c r="U33" s="531"/>
      <c r="V33" s="531"/>
      <c r="W33" s="531"/>
      <c r="X33" s="531"/>
      <c r="Y33" s="255" t="s">
        <v>111</v>
      </c>
      <c r="Z33" s="328" t="s">
        <v>77</v>
      </c>
      <c r="AA33" s="256" t="s">
        <v>15</v>
      </c>
      <c r="AB33" s="256" t="s">
        <v>16</v>
      </c>
      <c r="AC33" s="255" t="s">
        <v>18</v>
      </c>
      <c r="AD33" s="267" t="s">
        <v>114</v>
      </c>
      <c r="AE33" s="232"/>
      <c r="AG33" s="530" t="s">
        <v>24</v>
      </c>
      <c r="AH33" s="531"/>
      <c r="AI33" s="531"/>
      <c r="AJ33" s="531"/>
      <c r="AK33" s="531"/>
      <c r="AL33" s="531"/>
      <c r="AM33" s="531"/>
      <c r="AN33" s="531"/>
      <c r="AO33" s="531"/>
      <c r="AP33" s="255" t="s">
        <v>111</v>
      </c>
      <c r="AQ33" s="328" t="s">
        <v>211</v>
      </c>
      <c r="AR33" s="256" t="s">
        <v>15</v>
      </c>
      <c r="AS33" s="256" t="s">
        <v>16</v>
      </c>
      <c r="AT33" s="255" t="s">
        <v>213</v>
      </c>
      <c r="AU33" s="267" t="s">
        <v>260</v>
      </c>
    </row>
    <row r="34" spans="1:47" x14ac:dyDescent="0.35">
      <c r="A34" s="257">
        <v>1</v>
      </c>
      <c r="B34" s="491"/>
      <c r="C34" s="491"/>
      <c r="D34" s="491"/>
      <c r="E34" s="491"/>
      <c r="F34" s="491"/>
      <c r="G34" s="491"/>
      <c r="H34" s="491"/>
      <c r="I34" s="491"/>
      <c r="J34" s="234">
        <v>0</v>
      </c>
      <c r="K34" s="234">
        <v>0</v>
      </c>
      <c r="L34" s="234">
        <v>0</v>
      </c>
      <c r="M34" s="236">
        <f>SUM(J34:L34)</f>
        <v>0</v>
      </c>
      <c r="N34" s="223"/>
      <c r="P34" s="257">
        <v>1</v>
      </c>
      <c r="Q34" s="491"/>
      <c r="R34" s="491"/>
      <c r="S34" s="491"/>
      <c r="T34" s="491"/>
      <c r="U34" s="491"/>
      <c r="V34" s="491"/>
      <c r="W34" s="491"/>
      <c r="X34" s="491"/>
      <c r="Y34" s="164">
        <f>'Year 2'!AU34</f>
        <v>0</v>
      </c>
      <c r="Z34" s="234">
        <v>0</v>
      </c>
      <c r="AA34" s="234">
        <v>0</v>
      </c>
      <c r="AB34" s="234">
        <v>0</v>
      </c>
      <c r="AC34" s="295">
        <f>SUM(Z34:AB34)</f>
        <v>0</v>
      </c>
      <c r="AD34" s="296">
        <f>M34-AC34</f>
        <v>0</v>
      </c>
      <c r="AE34" s="223"/>
      <c r="AG34" s="257">
        <v>1</v>
      </c>
      <c r="AH34" s="491"/>
      <c r="AI34" s="491"/>
      <c r="AJ34" s="491"/>
      <c r="AK34" s="491"/>
      <c r="AL34" s="491"/>
      <c r="AM34" s="491"/>
      <c r="AN34" s="491"/>
      <c r="AO34" s="491"/>
      <c r="AP34" s="305">
        <f>'Year 2'!AU34</f>
        <v>0</v>
      </c>
      <c r="AQ34" s="234">
        <v>0</v>
      </c>
      <c r="AR34" s="234">
        <v>0</v>
      </c>
      <c r="AS34" s="234">
        <v>0</v>
      </c>
      <c r="AT34" s="277">
        <f>SUM(AQ34:AS34)</f>
        <v>0</v>
      </c>
      <c r="AU34" s="278">
        <f>IF($S$81&lt;&gt;0, AC34+AP34-AT34, M34+AP34-AT34)</f>
        <v>0</v>
      </c>
    </row>
    <row r="35" spans="1:47" x14ac:dyDescent="0.35">
      <c r="A35" s="257">
        <v>2</v>
      </c>
      <c r="B35" s="492"/>
      <c r="C35" s="492"/>
      <c r="D35" s="492"/>
      <c r="E35" s="492"/>
      <c r="F35" s="492"/>
      <c r="G35" s="492"/>
      <c r="H35" s="492"/>
      <c r="I35" s="492"/>
      <c r="J35" s="234">
        <v>0</v>
      </c>
      <c r="K35" s="234">
        <v>0</v>
      </c>
      <c r="L35" s="234">
        <v>0</v>
      </c>
      <c r="M35" s="236">
        <f>SUM(J35:L35)</f>
        <v>0</v>
      </c>
      <c r="N35" s="223"/>
      <c r="P35" s="257">
        <v>2</v>
      </c>
      <c r="Q35" s="492"/>
      <c r="R35" s="492"/>
      <c r="S35" s="492"/>
      <c r="T35" s="492"/>
      <c r="U35" s="492"/>
      <c r="V35" s="492"/>
      <c r="W35" s="492"/>
      <c r="X35" s="492"/>
      <c r="Y35" s="164">
        <f>'Year 2'!AU35</f>
        <v>0</v>
      </c>
      <c r="Z35" s="234">
        <v>0</v>
      </c>
      <c r="AA35" s="234">
        <v>0</v>
      </c>
      <c r="AB35" s="234">
        <v>0</v>
      </c>
      <c r="AC35" s="295">
        <f t="shared" ref="AC35:AC36" si="31">SUM(Z35:AB35)</f>
        <v>0</v>
      </c>
      <c r="AD35" s="296">
        <f>M35-AC35</f>
        <v>0</v>
      </c>
      <c r="AE35" s="223"/>
      <c r="AG35" s="257">
        <v>2</v>
      </c>
      <c r="AH35" s="492"/>
      <c r="AI35" s="492"/>
      <c r="AJ35" s="492"/>
      <c r="AK35" s="492"/>
      <c r="AL35" s="492"/>
      <c r="AM35" s="492"/>
      <c r="AN35" s="492"/>
      <c r="AO35" s="492"/>
      <c r="AP35" s="305">
        <f>'Year 2'!AU35</f>
        <v>0</v>
      </c>
      <c r="AQ35" s="234">
        <v>0</v>
      </c>
      <c r="AR35" s="234">
        <v>0</v>
      </c>
      <c r="AS35" s="234">
        <v>0</v>
      </c>
      <c r="AT35" s="277">
        <f t="shared" ref="AT35:AT36" si="32">SUM(AQ35:AS35)</f>
        <v>0</v>
      </c>
      <c r="AU35" s="278">
        <f>IF($S$81&lt;&gt;0, AC35+AP35-AT35, M35+AP35-AT35)</f>
        <v>0</v>
      </c>
    </row>
    <row r="36" spans="1:47" x14ac:dyDescent="0.35">
      <c r="A36" s="257">
        <v>3</v>
      </c>
      <c r="B36" s="492"/>
      <c r="C36" s="492"/>
      <c r="D36" s="492"/>
      <c r="E36" s="492"/>
      <c r="F36" s="492"/>
      <c r="G36" s="492"/>
      <c r="H36" s="492"/>
      <c r="I36" s="492"/>
      <c r="J36" s="234">
        <v>0</v>
      </c>
      <c r="K36" s="234">
        <v>0</v>
      </c>
      <c r="L36" s="234">
        <v>0</v>
      </c>
      <c r="M36" s="236">
        <f t="shared" ref="M36:M70" si="33">SUM(J36:L36)</f>
        <v>0</v>
      </c>
      <c r="N36" s="223"/>
      <c r="P36" s="257">
        <v>3</v>
      </c>
      <c r="Q36" s="492"/>
      <c r="R36" s="492"/>
      <c r="S36" s="492"/>
      <c r="T36" s="492"/>
      <c r="U36" s="492"/>
      <c r="V36" s="492"/>
      <c r="W36" s="492"/>
      <c r="X36" s="492"/>
      <c r="Y36" s="164">
        <f>'Year 2'!AU36</f>
        <v>0</v>
      </c>
      <c r="Z36" s="234">
        <v>0</v>
      </c>
      <c r="AA36" s="234">
        <v>0</v>
      </c>
      <c r="AB36" s="234">
        <v>0</v>
      </c>
      <c r="AC36" s="295">
        <f t="shared" si="31"/>
        <v>0</v>
      </c>
      <c r="AD36" s="296">
        <f>M36-AC36</f>
        <v>0</v>
      </c>
      <c r="AE36" s="223"/>
      <c r="AG36" s="257">
        <v>3</v>
      </c>
      <c r="AH36" s="492"/>
      <c r="AI36" s="492"/>
      <c r="AJ36" s="492"/>
      <c r="AK36" s="492"/>
      <c r="AL36" s="492"/>
      <c r="AM36" s="492"/>
      <c r="AN36" s="492"/>
      <c r="AO36" s="492"/>
      <c r="AP36" s="305">
        <f>'Year 2'!AU36</f>
        <v>0</v>
      </c>
      <c r="AQ36" s="234">
        <v>0</v>
      </c>
      <c r="AR36" s="234">
        <v>0</v>
      </c>
      <c r="AS36" s="234">
        <v>0</v>
      </c>
      <c r="AT36" s="277">
        <f t="shared" si="32"/>
        <v>0</v>
      </c>
      <c r="AU36" s="278">
        <f>IF($S$81&lt;&gt;0, AC36+AP36-AT36, M36+AP36-AT36)</f>
        <v>0</v>
      </c>
    </row>
    <row r="37" spans="1:47" ht="16" thickBot="1" x14ac:dyDescent="0.4">
      <c r="A37" s="504" t="s">
        <v>25</v>
      </c>
      <c r="B37" s="505"/>
      <c r="C37" s="505"/>
      <c r="D37" s="505"/>
      <c r="E37" s="505"/>
      <c r="F37" s="505"/>
      <c r="G37" s="505"/>
      <c r="H37" s="505"/>
      <c r="I37" s="505"/>
      <c r="J37" s="250">
        <f>SUM(J34:J36)</f>
        <v>0</v>
      </c>
      <c r="K37" s="250">
        <f t="shared" ref="K37:L37" si="34">SUM(K34:K36)</f>
        <v>0</v>
      </c>
      <c r="L37" s="250">
        <f t="shared" si="34"/>
        <v>0</v>
      </c>
      <c r="M37" s="237">
        <f t="shared" si="33"/>
        <v>0</v>
      </c>
      <c r="N37" s="223"/>
      <c r="P37" s="504" t="s">
        <v>25</v>
      </c>
      <c r="Q37" s="505"/>
      <c r="R37" s="505"/>
      <c r="S37" s="505"/>
      <c r="T37" s="505"/>
      <c r="U37" s="505"/>
      <c r="V37" s="505"/>
      <c r="W37" s="505"/>
      <c r="X37" s="505"/>
      <c r="Y37" s="293">
        <f>SUM(Y34:Y36)</f>
        <v>0</v>
      </c>
      <c r="Z37" s="293">
        <f>SUM(Z34:Z36)</f>
        <v>0</v>
      </c>
      <c r="AA37" s="293">
        <f t="shared" ref="AA37:AD37" si="35">SUM(AA34:AA36)</f>
        <v>0</v>
      </c>
      <c r="AB37" s="293">
        <f t="shared" si="35"/>
        <v>0</v>
      </c>
      <c r="AC37" s="293">
        <f t="shared" si="35"/>
        <v>0</v>
      </c>
      <c r="AD37" s="294">
        <f t="shared" si="35"/>
        <v>0</v>
      </c>
      <c r="AE37" s="223"/>
      <c r="AG37" s="504" t="s">
        <v>25</v>
      </c>
      <c r="AH37" s="505"/>
      <c r="AI37" s="505"/>
      <c r="AJ37" s="505"/>
      <c r="AK37" s="505"/>
      <c r="AL37" s="505"/>
      <c r="AM37" s="505"/>
      <c r="AN37" s="505"/>
      <c r="AO37" s="505"/>
      <c r="AP37" s="275">
        <f>SUM(AP34:AP36)</f>
        <v>0</v>
      </c>
      <c r="AQ37" s="275">
        <f>SUM(AQ34:AQ36)</f>
        <v>0</v>
      </c>
      <c r="AR37" s="275">
        <f t="shared" ref="AR37:AT37" si="36">SUM(AR34:AR36)</f>
        <v>0</v>
      </c>
      <c r="AS37" s="275">
        <f t="shared" si="36"/>
        <v>0</v>
      </c>
      <c r="AT37" s="275">
        <f t="shared" si="36"/>
        <v>0</v>
      </c>
      <c r="AU37" s="276">
        <f>IF($S$81&lt;&gt;0, AC37+AP37-AT37, M37+AP37-AT37)</f>
        <v>0</v>
      </c>
    </row>
    <row r="38" spans="1:47" s="221" customFormat="1" ht="3.75" customHeight="1" thickBot="1" x14ac:dyDescent="0.4">
      <c r="A38" s="232"/>
      <c r="B38" s="232"/>
      <c r="C38" s="232"/>
      <c r="D38" s="232"/>
      <c r="E38" s="232"/>
      <c r="F38" s="232"/>
      <c r="G38" s="232"/>
      <c r="H38" s="232"/>
      <c r="I38" s="232"/>
      <c r="J38" s="246"/>
      <c r="K38" s="246"/>
      <c r="L38" s="246"/>
      <c r="M38" s="246"/>
      <c r="N38" s="223"/>
      <c r="P38" s="232"/>
      <c r="Q38" s="232"/>
      <c r="R38" s="232"/>
      <c r="S38" s="232"/>
      <c r="T38" s="232"/>
      <c r="U38" s="232"/>
      <c r="V38" s="232"/>
      <c r="W38" s="232"/>
      <c r="X38" s="232"/>
      <c r="Y38" s="304"/>
      <c r="Z38" s="246"/>
      <c r="AA38" s="246"/>
      <c r="AB38" s="246"/>
      <c r="AC38" s="246"/>
      <c r="AD38" s="246"/>
      <c r="AE38" s="223"/>
      <c r="AG38" s="232"/>
      <c r="AH38" s="232"/>
      <c r="AI38" s="232"/>
      <c r="AJ38" s="232"/>
      <c r="AK38" s="232"/>
      <c r="AL38" s="232"/>
      <c r="AM38" s="232"/>
      <c r="AN38" s="232"/>
      <c r="AO38" s="232"/>
      <c r="AP38" s="304"/>
      <c r="AQ38" s="246"/>
      <c r="AR38" s="246"/>
      <c r="AS38" s="246"/>
      <c r="AT38" s="246"/>
      <c r="AU38" s="246"/>
    </row>
    <row r="39" spans="1:47" s="242" customFormat="1" x14ac:dyDescent="0.35">
      <c r="A39" s="502" t="s">
        <v>33</v>
      </c>
      <c r="B39" s="503"/>
      <c r="C39" s="503"/>
      <c r="D39" s="503"/>
      <c r="E39" s="503"/>
      <c r="F39" s="503"/>
      <c r="G39" s="503"/>
      <c r="H39" s="503"/>
      <c r="I39" s="503"/>
      <c r="J39" s="273" t="s">
        <v>17</v>
      </c>
      <c r="K39" s="273" t="s">
        <v>15</v>
      </c>
      <c r="L39" s="273" t="s">
        <v>16</v>
      </c>
      <c r="M39" s="248" t="s">
        <v>18</v>
      </c>
      <c r="N39" s="232"/>
      <c r="P39" s="502" t="s">
        <v>33</v>
      </c>
      <c r="Q39" s="503"/>
      <c r="R39" s="503"/>
      <c r="S39" s="503"/>
      <c r="T39" s="503"/>
      <c r="U39" s="503"/>
      <c r="V39" s="503"/>
      <c r="W39" s="503"/>
      <c r="X39" s="503"/>
      <c r="Y39" s="271" t="s">
        <v>111</v>
      </c>
      <c r="Z39" s="273" t="s">
        <v>77</v>
      </c>
      <c r="AA39" s="273" t="s">
        <v>15</v>
      </c>
      <c r="AB39" s="273" t="s">
        <v>16</v>
      </c>
      <c r="AC39" s="271" t="s">
        <v>18</v>
      </c>
      <c r="AD39" s="268" t="s">
        <v>114</v>
      </c>
      <c r="AE39" s="232"/>
      <c r="AG39" s="502" t="s">
        <v>33</v>
      </c>
      <c r="AH39" s="503"/>
      <c r="AI39" s="503"/>
      <c r="AJ39" s="503"/>
      <c r="AK39" s="503"/>
      <c r="AL39" s="503"/>
      <c r="AM39" s="503"/>
      <c r="AN39" s="503"/>
      <c r="AO39" s="503"/>
      <c r="AP39" s="271" t="s">
        <v>111</v>
      </c>
      <c r="AQ39" s="273" t="s">
        <v>211</v>
      </c>
      <c r="AR39" s="273" t="s">
        <v>15</v>
      </c>
      <c r="AS39" s="273" t="s">
        <v>16</v>
      </c>
      <c r="AT39" s="271" t="s">
        <v>213</v>
      </c>
      <c r="AU39" s="268" t="s">
        <v>260</v>
      </c>
    </row>
    <row r="40" spans="1:47" x14ac:dyDescent="0.35">
      <c r="A40" s="257">
        <v>1</v>
      </c>
      <c r="B40" s="492"/>
      <c r="C40" s="492"/>
      <c r="D40" s="492"/>
      <c r="E40" s="492"/>
      <c r="F40" s="492"/>
      <c r="G40" s="492"/>
      <c r="H40" s="492"/>
      <c r="I40" s="492"/>
      <c r="J40" s="234">
        <v>0</v>
      </c>
      <c r="K40" s="234">
        <v>0</v>
      </c>
      <c r="L40" s="234">
        <v>0</v>
      </c>
      <c r="M40" s="236">
        <f t="shared" si="33"/>
        <v>0</v>
      </c>
      <c r="N40" s="223"/>
      <c r="P40" s="257">
        <v>1</v>
      </c>
      <c r="Q40" s="492"/>
      <c r="R40" s="492"/>
      <c r="S40" s="492"/>
      <c r="T40" s="492"/>
      <c r="U40" s="492"/>
      <c r="V40" s="492"/>
      <c r="W40" s="492"/>
      <c r="X40" s="492"/>
      <c r="Y40" s="164">
        <f>'Year 2'!AU40</f>
        <v>0</v>
      </c>
      <c r="Z40" s="234">
        <v>0</v>
      </c>
      <c r="AA40" s="234">
        <v>0</v>
      </c>
      <c r="AB40" s="234">
        <v>0</v>
      </c>
      <c r="AC40" s="295">
        <f t="shared" ref="AC40:AC42" si="37">SUM(Z40:AB40)</f>
        <v>0</v>
      </c>
      <c r="AD40" s="296">
        <f>M40-AC40</f>
        <v>0</v>
      </c>
      <c r="AE40" s="223"/>
      <c r="AG40" s="257">
        <v>1</v>
      </c>
      <c r="AH40" s="492"/>
      <c r="AI40" s="492"/>
      <c r="AJ40" s="492"/>
      <c r="AK40" s="492"/>
      <c r="AL40" s="492"/>
      <c r="AM40" s="492"/>
      <c r="AN40" s="492"/>
      <c r="AO40" s="492"/>
      <c r="AP40" s="305">
        <f>'Year 2'!AU40</f>
        <v>0</v>
      </c>
      <c r="AQ40" s="234">
        <v>0</v>
      </c>
      <c r="AR40" s="234">
        <v>0</v>
      </c>
      <c r="AS40" s="234">
        <v>0</v>
      </c>
      <c r="AT40" s="277">
        <f t="shared" ref="AT40:AT42" si="38">SUM(AQ40:AS40)</f>
        <v>0</v>
      </c>
      <c r="AU40" s="278">
        <f>IF($S$81&lt;&gt;0, AC40+AP40-AT40, M40+AP40-AT40)</f>
        <v>0</v>
      </c>
    </row>
    <row r="41" spans="1:47" x14ac:dyDescent="0.35">
      <c r="A41" s="257">
        <v>2</v>
      </c>
      <c r="B41" s="492"/>
      <c r="C41" s="492"/>
      <c r="D41" s="492"/>
      <c r="E41" s="492"/>
      <c r="F41" s="492"/>
      <c r="G41" s="492"/>
      <c r="H41" s="492"/>
      <c r="I41" s="492"/>
      <c r="J41" s="234">
        <v>0</v>
      </c>
      <c r="K41" s="234">
        <v>0</v>
      </c>
      <c r="L41" s="234">
        <v>0</v>
      </c>
      <c r="M41" s="236">
        <f t="shared" si="33"/>
        <v>0</v>
      </c>
      <c r="N41" s="223"/>
      <c r="P41" s="257">
        <v>2</v>
      </c>
      <c r="Q41" s="492"/>
      <c r="R41" s="492"/>
      <c r="S41" s="492"/>
      <c r="T41" s="492"/>
      <c r="U41" s="492"/>
      <c r="V41" s="492"/>
      <c r="W41" s="492"/>
      <c r="X41" s="492"/>
      <c r="Y41" s="164">
        <f>'Year 2'!AU41</f>
        <v>0</v>
      </c>
      <c r="Z41" s="234">
        <v>0</v>
      </c>
      <c r="AA41" s="234">
        <v>0</v>
      </c>
      <c r="AB41" s="234">
        <v>0</v>
      </c>
      <c r="AC41" s="295">
        <f t="shared" si="37"/>
        <v>0</v>
      </c>
      <c r="AD41" s="296">
        <f>M41-AC41</f>
        <v>0</v>
      </c>
      <c r="AE41" s="223"/>
      <c r="AG41" s="257">
        <v>2</v>
      </c>
      <c r="AH41" s="492"/>
      <c r="AI41" s="492"/>
      <c r="AJ41" s="492"/>
      <c r="AK41" s="492"/>
      <c r="AL41" s="492"/>
      <c r="AM41" s="492"/>
      <c r="AN41" s="492"/>
      <c r="AO41" s="492"/>
      <c r="AP41" s="305">
        <f>'Year 2'!AU41</f>
        <v>0</v>
      </c>
      <c r="AQ41" s="234">
        <v>0</v>
      </c>
      <c r="AR41" s="234">
        <v>0</v>
      </c>
      <c r="AS41" s="234">
        <v>0</v>
      </c>
      <c r="AT41" s="277">
        <f t="shared" si="38"/>
        <v>0</v>
      </c>
      <c r="AU41" s="278">
        <f>IF($S$81&lt;&gt;0, AC41+AP41-AT41, M41+AP41-AT41)</f>
        <v>0</v>
      </c>
    </row>
    <row r="42" spans="1:47" x14ac:dyDescent="0.35">
      <c r="A42" s="257">
        <v>3</v>
      </c>
      <c r="B42" s="492"/>
      <c r="C42" s="492"/>
      <c r="D42" s="492"/>
      <c r="E42" s="492"/>
      <c r="F42" s="492"/>
      <c r="G42" s="492"/>
      <c r="H42" s="492"/>
      <c r="I42" s="492"/>
      <c r="J42" s="234">
        <v>0</v>
      </c>
      <c r="K42" s="234">
        <v>0</v>
      </c>
      <c r="L42" s="234">
        <v>0</v>
      </c>
      <c r="M42" s="236">
        <f>SUM(J42:L42)</f>
        <v>0</v>
      </c>
      <c r="N42" s="223"/>
      <c r="P42" s="257">
        <v>3</v>
      </c>
      <c r="Q42" s="492"/>
      <c r="R42" s="492"/>
      <c r="S42" s="492"/>
      <c r="T42" s="492"/>
      <c r="U42" s="492"/>
      <c r="V42" s="492"/>
      <c r="W42" s="492"/>
      <c r="X42" s="492"/>
      <c r="Y42" s="164">
        <f>'Year 2'!AU42</f>
        <v>0</v>
      </c>
      <c r="Z42" s="234">
        <v>0</v>
      </c>
      <c r="AA42" s="234">
        <v>0</v>
      </c>
      <c r="AB42" s="234">
        <v>0</v>
      </c>
      <c r="AC42" s="295">
        <f t="shared" si="37"/>
        <v>0</v>
      </c>
      <c r="AD42" s="296">
        <f>M42-AC42</f>
        <v>0</v>
      </c>
      <c r="AE42" s="223"/>
      <c r="AG42" s="257">
        <v>3</v>
      </c>
      <c r="AH42" s="492"/>
      <c r="AI42" s="492"/>
      <c r="AJ42" s="492"/>
      <c r="AK42" s="492"/>
      <c r="AL42" s="492"/>
      <c r="AM42" s="492"/>
      <c r="AN42" s="492"/>
      <c r="AO42" s="492"/>
      <c r="AP42" s="305">
        <f>'Year 2'!AU42</f>
        <v>0</v>
      </c>
      <c r="AQ42" s="234">
        <v>0</v>
      </c>
      <c r="AR42" s="234">
        <v>0</v>
      </c>
      <c r="AS42" s="234">
        <v>0</v>
      </c>
      <c r="AT42" s="277">
        <f t="shared" si="38"/>
        <v>0</v>
      </c>
      <c r="AU42" s="278">
        <f>IF($S$81&lt;&gt;0, AC42+AP42-AT42, M42+AP42-AT42)</f>
        <v>0</v>
      </c>
    </row>
    <row r="43" spans="1:47" ht="16" thickBot="1" x14ac:dyDescent="0.4">
      <c r="A43" s="504" t="s">
        <v>26</v>
      </c>
      <c r="B43" s="505"/>
      <c r="C43" s="505"/>
      <c r="D43" s="505"/>
      <c r="E43" s="505"/>
      <c r="F43" s="505"/>
      <c r="G43" s="505"/>
      <c r="H43" s="505"/>
      <c r="I43" s="505"/>
      <c r="J43" s="250">
        <f>SUM(J40:J42)</f>
        <v>0</v>
      </c>
      <c r="K43" s="250">
        <f t="shared" ref="K43" si="39">SUM(K40:K42)</f>
        <v>0</v>
      </c>
      <c r="L43" s="250">
        <f>SUM(L40:L42)</f>
        <v>0</v>
      </c>
      <c r="M43" s="237">
        <f t="shared" si="33"/>
        <v>0</v>
      </c>
      <c r="N43" s="223"/>
      <c r="P43" s="504" t="s">
        <v>26</v>
      </c>
      <c r="Q43" s="505"/>
      <c r="R43" s="505"/>
      <c r="S43" s="505"/>
      <c r="T43" s="505"/>
      <c r="U43" s="505"/>
      <c r="V43" s="505"/>
      <c r="W43" s="505"/>
      <c r="X43" s="505"/>
      <c r="Y43" s="293">
        <f>SUM(Y40:Y42)</f>
        <v>0</v>
      </c>
      <c r="Z43" s="293">
        <f>SUM(Z40:Z42)</f>
        <v>0</v>
      </c>
      <c r="AA43" s="293">
        <f t="shared" ref="AA43:AD43" si="40">SUM(AA40:AA42)</f>
        <v>0</v>
      </c>
      <c r="AB43" s="293">
        <f t="shared" si="40"/>
        <v>0</v>
      </c>
      <c r="AC43" s="293">
        <f t="shared" si="40"/>
        <v>0</v>
      </c>
      <c r="AD43" s="294">
        <f t="shared" si="40"/>
        <v>0</v>
      </c>
      <c r="AE43" s="223"/>
      <c r="AG43" s="504" t="s">
        <v>26</v>
      </c>
      <c r="AH43" s="505"/>
      <c r="AI43" s="505"/>
      <c r="AJ43" s="505"/>
      <c r="AK43" s="505"/>
      <c r="AL43" s="505"/>
      <c r="AM43" s="505"/>
      <c r="AN43" s="505"/>
      <c r="AO43" s="505"/>
      <c r="AP43" s="275">
        <f>SUM(AP40:AP42)</f>
        <v>0</v>
      </c>
      <c r="AQ43" s="275">
        <f>SUM(AQ40:AQ42)</f>
        <v>0</v>
      </c>
      <c r="AR43" s="275">
        <f t="shared" ref="AR43:AT43" si="41">SUM(AR40:AR42)</f>
        <v>0</v>
      </c>
      <c r="AS43" s="275">
        <f t="shared" si="41"/>
        <v>0</v>
      </c>
      <c r="AT43" s="275">
        <f t="shared" si="41"/>
        <v>0</v>
      </c>
      <c r="AU43" s="276">
        <f>IF($S$81&lt;&gt;0, AC43+AP43-AT43, M43+AP43-AT43)</f>
        <v>0</v>
      </c>
    </row>
    <row r="44" spans="1:47" s="221" customFormat="1" ht="3.75" customHeight="1" thickBot="1" x14ac:dyDescent="0.4">
      <c r="A44" s="232"/>
      <c r="B44" s="232"/>
      <c r="C44" s="232"/>
      <c r="D44" s="232"/>
      <c r="E44" s="232"/>
      <c r="F44" s="232"/>
      <c r="G44" s="232"/>
      <c r="H44" s="232"/>
      <c r="I44" s="232"/>
      <c r="J44" s="246"/>
      <c r="K44" s="246"/>
      <c r="L44" s="246"/>
      <c r="M44" s="246"/>
      <c r="N44" s="223"/>
      <c r="P44" s="232"/>
      <c r="Q44" s="232"/>
      <c r="R44" s="232"/>
      <c r="S44" s="232"/>
      <c r="T44" s="232"/>
      <c r="U44" s="232"/>
      <c r="V44" s="232"/>
      <c r="W44" s="232"/>
      <c r="X44" s="232"/>
      <c r="Y44" s="246"/>
      <c r="Z44" s="246"/>
      <c r="AA44" s="246"/>
      <c r="AB44" s="246"/>
      <c r="AC44" s="246"/>
      <c r="AD44" s="246"/>
      <c r="AE44" s="223"/>
      <c r="AG44" s="232"/>
      <c r="AH44" s="232"/>
      <c r="AI44" s="232"/>
      <c r="AJ44" s="232"/>
      <c r="AK44" s="232"/>
      <c r="AL44" s="232"/>
      <c r="AM44" s="232"/>
      <c r="AN44" s="232"/>
      <c r="AO44" s="232"/>
      <c r="AP44" s="246"/>
      <c r="AQ44" s="246"/>
      <c r="AR44" s="246"/>
      <c r="AS44" s="246"/>
      <c r="AT44" s="246"/>
      <c r="AU44" s="246"/>
    </row>
    <row r="45" spans="1:47" s="242" customFormat="1" x14ac:dyDescent="0.35">
      <c r="A45" s="502" t="s">
        <v>27</v>
      </c>
      <c r="B45" s="503"/>
      <c r="C45" s="503"/>
      <c r="D45" s="503"/>
      <c r="E45" s="503"/>
      <c r="F45" s="503"/>
      <c r="G45" s="503"/>
      <c r="H45" s="503"/>
      <c r="I45" s="503"/>
      <c r="J45" s="273" t="s">
        <v>17</v>
      </c>
      <c r="K45" s="273" t="s">
        <v>15</v>
      </c>
      <c r="L45" s="273" t="s">
        <v>16</v>
      </c>
      <c r="M45" s="248" t="s">
        <v>18</v>
      </c>
      <c r="N45" s="232"/>
      <c r="P45" s="502" t="s">
        <v>27</v>
      </c>
      <c r="Q45" s="503"/>
      <c r="R45" s="503"/>
      <c r="S45" s="503"/>
      <c r="T45" s="503"/>
      <c r="U45" s="503"/>
      <c r="V45" s="503"/>
      <c r="W45" s="503"/>
      <c r="X45" s="503"/>
      <c r="Y45" s="271" t="s">
        <v>111</v>
      </c>
      <c r="Z45" s="273" t="s">
        <v>77</v>
      </c>
      <c r="AA45" s="273" t="s">
        <v>15</v>
      </c>
      <c r="AB45" s="273" t="s">
        <v>16</v>
      </c>
      <c r="AC45" s="271" t="s">
        <v>18</v>
      </c>
      <c r="AD45" s="268" t="s">
        <v>114</v>
      </c>
      <c r="AE45" s="232"/>
      <c r="AG45" s="502" t="s">
        <v>27</v>
      </c>
      <c r="AH45" s="503"/>
      <c r="AI45" s="503"/>
      <c r="AJ45" s="503"/>
      <c r="AK45" s="503"/>
      <c r="AL45" s="503"/>
      <c r="AM45" s="503"/>
      <c r="AN45" s="503"/>
      <c r="AO45" s="503"/>
      <c r="AP45" s="271" t="s">
        <v>111</v>
      </c>
      <c r="AQ45" s="273" t="s">
        <v>211</v>
      </c>
      <c r="AR45" s="273" t="s">
        <v>15</v>
      </c>
      <c r="AS45" s="273" t="s">
        <v>16</v>
      </c>
      <c r="AT45" s="271" t="s">
        <v>213</v>
      </c>
      <c r="AU45" s="268" t="s">
        <v>260</v>
      </c>
    </row>
    <row r="46" spans="1:47" x14ac:dyDescent="0.35">
      <c r="A46" s="257">
        <v>1</v>
      </c>
      <c r="B46" s="228" t="s">
        <v>28</v>
      </c>
      <c r="C46" s="492"/>
      <c r="D46" s="492"/>
      <c r="E46" s="492"/>
      <c r="F46" s="492"/>
      <c r="G46" s="492"/>
      <c r="H46" s="492"/>
      <c r="I46" s="492"/>
      <c r="J46" s="234">
        <v>0</v>
      </c>
      <c r="K46" s="234">
        <v>0</v>
      </c>
      <c r="L46" s="234">
        <v>0</v>
      </c>
      <c r="M46" s="236">
        <f t="shared" si="33"/>
        <v>0</v>
      </c>
      <c r="N46" s="223"/>
      <c r="P46" s="257">
        <v>1</v>
      </c>
      <c r="Q46" s="228" t="s">
        <v>28</v>
      </c>
      <c r="R46" s="492"/>
      <c r="S46" s="492"/>
      <c r="T46" s="492"/>
      <c r="U46" s="492"/>
      <c r="V46" s="492"/>
      <c r="W46" s="492"/>
      <c r="X46" s="492"/>
      <c r="Y46" s="164">
        <f>'Year 2'!AU46</f>
        <v>0</v>
      </c>
      <c r="Z46" s="234">
        <v>0</v>
      </c>
      <c r="AA46" s="234">
        <v>0</v>
      </c>
      <c r="AB46" s="234">
        <v>0</v>
      </c>
      <c r="AC46" s="295">
        <f t="shared" ref="AC46:AC55" si="42">SUM(Z46:AB46)</f>
        <v>0</v>
      </c>
      <c r="AD46" s="296">
        <f t="shared" ref="AD46:AD56" si="43">M46-AC46</f>
        <v>0</v>
      </c>
      <c r="AE46" s="223"/>
      <c r="AG46" s="257">
        <v>1</v>
      </c>
      <c r="AH46" s="228" t="s">
        <v>28</v>
      </c>
      <c r="AI46" s="492"/>
      <c r="AJ46" s="492"/>
      <c r="AK46" s="492"/>
      <c r="AL46" s="492"/>
      <c r="AM46" s="492"/>
      <c r="AN46" s="492"/>
      <c r="AO46" s="492"/>
      <c r="AP46" s="305">
        <f>'Year 2'!AU46</f>
        <v>0</v>
      </c>
      <c r="AQ46" s="234">
        <v>0</v>
      </c>
      <c r="AR46" s="234">
        <v>0</v>
      </c>
      <c r="AS46" s="234">
        <v>0</v>
      </c>
      <c r="AT46" s="277">
        <f t="shared" ref="AT46:AT55" si="44">SUM(AQ46:AS46)</f>
        <v>0</v>
      </c>
      <c r="AU46" s="278">
        <f t="shared" ref="AU46:AU57" si="45">IF($S$81&lt;&gt;0, AC46+AP46-AT46, M46+AP46-AT46)</f>
        <v>0</v>
      </c>
    </row>
    <row r="47" spans="1:47" x14ac:dyDescent="0.35">
      <c r="A47" s="257">
        <v>2</v>
      </c>
      <c r="B47" s="228" t="s">
        <v>31</v>
      </c>
      <c r="C47" s="492"/>
      <c r="D47" s="492"/>
      <c r="E47" s="492"/>
      <c r="F47" s="492"/>
      <c r="G47" s="492"/>
      <c r="H47" s="492"/>
      <c r="I47" s="492"/>
      <c r="J47" s="234">
        <v>0</v>
      </c>
      <c r="K47" s="234">
        <v>0</v>
      </c>
      <c r="L47" s="234">
        <v>0</v>
      </c>
      <c r="M47" s="236">
        <f t="shared" si="33"/>
        <v>0</v>
      </c>
      <c r="N47" s="223"/>
      <c r="P47" s="257">
        <v>2</v>
      </c>
      <c r="Q47" s="228" t="s">
        <v>31</v>
      </c>
      <c r="R47" s="492"/>
      <c r="S47" s="492"/>
      <c r="T47" s="492"/>
      <c r="U47" s="492"/>
      <c r="V47" s="492"/>
      <c r="W47" s="492"/>
      <c r="X47" s="492"/>
      <c r="Y47" s="164">
        <f>'Year 2'!AU47</f>
        <v>0</v>
      </c>
      <c r="Z47" s="234">
        <v>0</v>
      </c>
      <c r="AA47" s="234">
        <v>0</v>
      </c>
      <c r="AB47" s="234">
        <v>0</v>
      </c>
      <c r="AC47" s="295">
        <f t="shared" si="42"/>
        <v>0</v>
      </c>
      <c r="AD47" s="296">
        <f t="shared" si="43"/>
        <v>0</v>
      </c>
      <c r="AE47" s="223"/>
      <c r="AG47" s="257">
        <v>2</v>
      </c>
      <c r="AH47" s="228" t="s">
        <v>31</v>
      </c>
      <c r="AI47" s="492"/>
      <c r="AJ47" s="492"/>
      <c r="AK47" s="492"/>
      <c r="AL47" s="492"/>
      <c r="AM47" s="492"/>
      <c r="AN47" s="492"/>
      <c r="AO47" s="492"/>
      <c r="AP47" s="305">
        <f>'Year 2'!AU47</f>
        <v>0</v>
      </c>
      <c r="AQ47" s="234">
        <v>0</v>
      </c>
      <c r="AR47" s="234">
        <v>0</v>
      </c>
      <c r="AS47" s="234">
        <v>0</v>
      </c>
      <c r="AT47" s="277">
        <f t="shared" si="44"/>
        <v>0</v>
      </c>
      <c r="AU47" s="278">
        <f t="shared" si="45"/>
        <v>0</v>
      </c>
    </row>
    <row r="48" spans="1:47" x14ac:dyDescent="0.35">
      <c r="A48" s="257">
        <v>3</v>
      </c>
      <c r="B48" s="228" t="s">
        <v>32</v>
      </c>
      <c r="C48" s="492"/>
      <c r="D48" s="492"/>
      <c r="E48" s="492"/>
      <c r="F48" s="492"/>
      <c r="G48" s="492"/>
      <c r="H48" s="492"/>
      <c r="I48" s="492"/>
      <c r="J48" s="234">
        <v>0</v>
      </c>
      <c r="K48" s="234">
        <v>0</v>
      </c>
      <c r="L48" s="234">
        <v>0</v>
      </c>
      <c r="M48" s="236">
        <f t="shared" si="33"/>
        <v>0</v>
      </c>
      <c r="N48" s="223"/>
      <c r="P48" s="257">
        <v>3</v>
      </c>
      <c r="Q48" s="228" t="s">
        <v>32</v>
      </c>
      <c r="R48" s="492"/>
      <c r="S48" s="492"/>
      <c r="T48" s="492"/>
      <c r="U48" s="492"/>
      <c r="V48" s="492"/>
      <c r="W48" s="492"/>
      <c r="X48" s="492"/>
      <c r="Y48" s="164">
        <f>'Year 2'!AU48</f>
        <v>0</v>
      </c>
      <c r="Z48" s="234">
        <v>0</v>
      </c>
      <c r="AA48" s="234">
        <v>0</v>
      </c>
      <c r="AB48" s="234">
        <v>0</v>
      </c>
      <c r="AC48" s="295">
        <f t="shared" si="42"/>
        <v>0</v>
      </c>
      <c r="AD48" s="296">
        <f t="shared" si="43"/>
        <v>0</v>
      </c>
      <c r="AE48" s="223"/>
      <c r="AG48" s="257">
        <v>3</v>
      </c>
      <c r="AH48" s="228" t="s">
        <v>32</v>
      </c>
      <c r="AI48" s="492"/>
      <c r="AJ48" s="492"/>
      <c r="AK48" s="492"/>
      <c r="AL48" s="492"/>
      <c r="AM48" s="492"/>
      <c r="AN48" s="492"/>
      <c r="AO48" s="492"/>
      <c r="AP48" s="305">
        <f>'Year 2'!AU48</f>
        <v>0</v>
      </c>
      <c r="AQ48" s="234">
        <v>0</v>
      </c>
      <c r="AR48" s="234">
        <v>0</v>
      </c>
      <c r="AS48" s="234">
        <v>0</v>
      </c>
      <c r="AT48" s="277">
        <f t="shared" si="44"/>
        <v>0</v>
      </c>
      <c r="AU48" s="278">
        <f t="shared" si="45"/>
        <v>0</v>
      </c>
    </row>
    <row r="49" spans="1:134" s="221" customFormat="1" x14ac:dyDescent="0.35">
      <c r="A49" s="229">
        <v>4</v>
      </c>
      <c r="B49" s="228" t="s">
        <v>72</v>
      </c>
      <c r="C49" s="492"/>
      <c r="D49" s="492"/>
      <c r="E49" s="492"/>
      <c r="F49" s="492"/>
      <c r="G49" s="492"/>
      <c r="H49" s="492"/>
      <c r="I49" s="492"/>
      <c r="J49" s="234">
        <v>0</v>
      </c>
      <c r="K49" s="234">
        <v>0</v>
      </c>
      <c r="L49" s="234">
        <v>0</v>
      </c>
      <c r="M49" s="236">
        <f t="shared" si="33"/>
        <v>0</v>
      </c>
      <c r="N49" s="223"/>
      <c r="P49" s="229">
        <v>4</v>
      </c>
      <c r="Q49" s="228" t="s">
        <v>72</v>
      </c>
      <c r="R49" s="492"/>
      <c r="S49" s="492"/>
      <c r="T49" s="492"/>
      <c r="U49" s="492"/>
      <c r="V49" s="492"/>
      <c r="W49" s="492"/>
      <c r="X49" s="492"/>
      <c r="Y49" s="164">
        <f>'Year 2'!AU49</f>
        <v>0</v>
      </c>
      <c r="Z49" s="234">
        <v>0</v>
      </c>
      <c r="AA49" s="234">
        <v>0</v>
      </c>
      <c r="AB49" s="234">
        <v>0</v>
      </c>
      <c r="AC49" s="295">
        <f t="shared" si="42"/>
        <v>0</v>
      </c>
      <c r="AD49" s="296">
        <f t="shared" si="43"/>
        <v>0</v>
      </c>
      <c r="AE49" s="223"/>
      <c r="AG49" s="229">
        <v>4</v>
      </c>
      <c r="AH49" s="228" t="s">
        <v>72</v>
      </c>
      <c r="AI49" s="492"/>
      <c r="AJ49" s="492"/>
      <c r="AK49" s="492"/>
      <c r="AL49" s="492"/>
      <c r="AM49" s="492"/>
      <c r="AN49" s="492"/>
      <c r="AO49" s="492"/>
      <c r="AP49" s="305">
        <f>'Year 2'!AU49</f>
        <v>0</v>
      </c>
      <c r="AQ49" s="234">
        <v>0</v>
      </c>
      <c r="AR49" s="234">
        <v>0</v>
      </c>
      <c r="AS49" s="234">
        <v>0</v>
      </c>
      <c r="AT49" s="277">
        <f t="shared" si="44"/>
        <v>0</v>
      </c>
      <c r="AU49" s="278">
        <f t="shared" si="45"/>
        <v>0</v>
      </c>
    </row>
    <row r="50" spans="1:134" x14ac:dyDescent="0.35">
      <c r="A50" s="257">
        <v>5</v>
      </c>
      <c r="B50" s="228" t="s">
        <v>29</v>
      </c>
      <c r="C50" s="492"/>
      <c r="D50" s="492"/>
      <c r="E50" s="492"/>
      <c r="F50" s="492"/>
      <c r="G50" s="492"/>
      <c r="H50" s="492"/>
      <c r="I50" s="492"/>
      <c r="J50" s="234">
        <v>0</v>
      </c>
      <c r="K50" s="234">
        <v>0</v>
      </c>
      <c r="L50" s="234">
        <v>0</v>
      </c>
      <c r="M50" s="236">
        <f t="shared" si="33"/>
        <v>0</v>
      </c>
      <c r="N50" s="223"/>
      <c r="P50" s="257">
        <v>5</v>
      </c>
      <c r="Q50" s="228" t="s">
        <v>29</v>
      </c>
      <c r="R50" s="492"/>
      <c r="S50" s="492"/>
      <c r="T50" s="492"/>
      <c r="U50" s="492"/>
      <c r="V50" s="492"/>
      <c r="W50" s="492"/>
      <c r="X50" s="492"/>
      <c r="Y50" s="164">
        <f>'Year 2'!AU50</f>
        <v>0</v>
      </c>
      <c r="Z50" s="234">
        <v>0</v>
      </c>
      <c r="AA50" s="234">
        <v>0</v>
      </c>
      <c r="AB50" s="234">
        <v>0</v>
      </c>
      <c r="AC50" s="295">
        <f t="shared" si="42"/>
        <v>0</v>
      </c>
      <c r="AD50" s="296">
        <f t="shared" si="43"/>
        <v>0</v>
      </c>
      <c r="AE50" s="223"/>
      <c r="AG50" s="257">
        <v>5</v>
      </c>
      <c r="AH50" s="228" t="s">
        <v>29</v>
      </c>
      <c r="AI50" s="492"/>
      <c r="AJ50" s="492"/>
      <c r="AK50" s="492"/>
      <c r="AL50" s="492"/>
      <c r="AM50" s="492"/>
      <c r="AN50" s="492"/>
      <c r="AO50" s="492"/>
      <c r="AP50" s="305">
        <f>'Year 2'!AU50</f>
        <v>0</v>
      </c>
      <c r="AQ50" s="234">
        <v>0</v>
      </c>
      <c r="AR50" s="234">
        <v>0</v>
      </c>
      <c r="AS50" s="234">
        <v>0</v>
      </c>
      <c r="AT50" s="277">
        <f t="shared" si="44"/>
        <v>0</v>
      </c>
      <c r="AU50" s="278">
        <f t="shared" si="45"/>
        <v>0</v>
      </c>
    </row>
    <row r="51" spans="1:134" x14ac:dyDescent="0.35">
      <c r="A51" s="257">
        <v>6</v>
      </c>
      <c r="B51" s="228" t="s">
        <v>30</v>
      </c>
      <c r="C51" s="492"/>
      <c r="D51" s="492"/>
      <c r="E51" s="492"/>
      <c r="F51" s="492"/>
      <c r="G51" s="492"/>
      <c r="H51" s="492"/>
      <c r="I51" s="492"/>
      <c r="J51" s="234">
        <v>0</v>
      </c>
      <c r="K51" s="234">
        <v>0</v>
      </c>
      <c r="L51" s="234">
        <v>0</v>
      </c>
      <c r="M51" s="236">
        <f t="shared" si="33"/>
        <v>0</v>
      </c>
      <c r="N51" s="223"/>
      <c r="P51" s="257">
        <v>6</v>
      </c>
      <c r="Q51" s="228" t="s">
        <v>30</v>
      </c>
      <c r="R51" s="492"/>
      <c r="S51" s="492"/>
      <c r="T51" s="492"/>
      <c r="U51" s="492"/>
      <c r="V51" s="492"/>
      <c r="W51" s="492"/>
      <c r="X51" s="492"/>
      <c r="Y51" s="164">
        <f>'Year 2'!AU51</f>
        <v>0</v>
      </c>
      <c r="Z51" s="234">
        <v>0</v>
      </c>
      <c r="AA51" s="234">
        <v>0</v>
      </c>
      <c r="AB51" s="234">
        <v>0</v>
      </c>
      <c r="AC51" s="295">
        <f t="shared" si="42"/>
        <v>0</v>
      </c>
      <c r="AD51" s="296">
        <f t="shared" si="43"/>
        <v>0</v>
      </c>
      <c r="AE51" s="223"/>
      <c r="AG51" s="257">
        <v>6</v>
      </c>
      <c r="AH51" s="228" t="s">
        <v>30</v>
      </c>
      <c r="AI51" s="492"/>
      <c r="AJ51" s="492"/>
      <c r="AK51" s="492"/>
      <c r="AL51" s="492"/>
      <c r="AM51" s="492"/>
      <c r="AN51" s="492"/>
      <c r="AO51" s="492"/>
      <c r="AP51" s="305">
        <f>'Year 2'!AU51</f>
        <v>0</v>
      </c>
      <c r="AQ51" s="234">
        <v>0</v>
      </c>
      <c r="AR51" s="234">
        <v>0</v>
      </c>
      <c r="AS51" s="234">
        <v>0</v>
      </c>
      <c r="AT51" s="277">
        <f t="shared" si="44"/>
        <v>0</v>
      </c>
      <c r="AU51" s="278">
        <f t="shared" si="45"/>
        <v>0</v>
      </c>
    </row>
    <row r="52" spans="1:134" x14ac:dyDescent="0.35">
      <c r="A52" s="257">
        <v>7</v>
      </c>
      <c r="B52" s="228" t="s">
        <v>34</v>
      </c>
      <c r="C52" s="492"/>
      <c r="D52" s="492"/>
      <c r="E52" s="492"/>
      <c r="F52" s="492"/>
      <c r="G52" s="492"/>
      <c r="H52" s="492"/>
      <c r="I52" s="492"/>
      <c r="J52" s="234">
        <v>0</v>
      </c>
      <c r="K52" s="234">
        <v>0</v>
      </c>
      <c r="L52" s="234">
        <v>0</v>
      </c>
      <c r="M52" s="236">
        <f t="shared" si="33"/>
        <v>0</v>
      </c>
      <c r="N52" s="223"/>
      <c r="P52" s="257">
        <v>7</v>
      </c>
      <c r="Q52" s="228" t="s">
        <v>34</v>
      </c>
      <c r="R52" s="492"/>
      <c r="S52" s="492"/>
      <c r="T52" s="492"/>
      <c r="U52" s="492"/>
      <c r="V52" s="492"/>
      <c r="W52" s="492"/>
      <c r="X52" s="492"/>
      <c r="Y52" s="164">
        <f>'Year 2'!AU52</f>
        <v>0</v>
      </c>
      <c r="Z52" s="234">
        <v>0</v>
      </c>
      <c r="AA52" s="234">
        <v>0</v>
      </c>
      <c r="AB52" s="234">
        <v>0</v>
      </c>
      <c r="AC52" s="295">
        <f t="shared" si="42"/>
        <v>0</v>
      </c>
      <c r="AD52" s="296">
        <f t="shared" si="43"/>
        <v>0</v>
      </c>
      <c r="AE52" s="223"/>
      <c r="AG52" s="257">
        <v>7</v>
      </c>
      <c r="AH52" s="228" t="s">
        <v>34</v>
      </c>
      <c r="AI52" s="492"/>
      <c r="AJ52" s="492"/>
      <c r="AK52" s="492"/>
      <c r="AL52" s="492"/>
      <c r="AM52" s="492"/>
      <c r="AN52" s="492"/>
      <c r="AO52" s="492"/>
      <c r="AP52" s="305">
        <f>'Year 2'!AU52</f>
        <v>0</v>
      </c>
      <c r="AQ52" s="234">
        <v>0</v>
      </c>
      <c r="AR52" s="234">
        <v>0</v>
      </c>
      <c r="AS52" s="234">
        <v>0</v>
      </c>
      <c r="AT52" s="277">
        <f t="shared" si="44"/>
        <v>0</v>
      </c>
      <c r="AU52" s="278">
        <f t="shared" si="45"/>
        <v>0</v>
      </c>
    </row>
    <row r="53" spans="1:134" x14ac:dyDescent="0.35">
      <c r="A53" s="257">
        <v>8</v>
      </c>
      <c r="B53" s="228" t="s">
        <v>35</v>
      </c>
      <c r="C53" s="492"/>
      <c r="D53" s="492"/>
      <c r="E53" s="492"/>
      <c r="F53" s="492"/>
      <c r="G53" s="492"/>
      <c r="H53" s="492"/>
      <c r="I53" s="492"/>
      <c r="J53" s="234">
        <v>0</v>
      </c>
      <c r="K53" s="234">
        <v>0</v>
      </c>
      <c r="L53" s="234">
        <v>0</v>
      </c>
      <c r="M53" s="236">
        <f>SUM(J53:L53)</f>
        <v>0</v>
      </c>
      <c r="N53" s="223"/>
      <c r="P53" s="257">
        <v>8</v>
      </c>
      <c r="Q53" s="228" t="s">
        <v>35</v>
      </c>
      <c r="R53" s="492"/>
      <c r="S53" s="492"/>
      <c r="T53" s="492"/>
      <c r="U53" s="492"/>
      <c r="V53" s="492"/>
      <c r="W53" s="492"/>
      <c r="X53" s="492"/>
      <c r="Y53" s="164">
        <f>'Year 2'!AU53</f>
        <v>0</v>
      </c>
      <c r="Z53" s="234">
        <v>0</v>
      </c>
      <c r="AA53" s="234">
        <v>0</v>
      </c>
      <c r="AB53" s="234">
        <v>0</v>
      </c>
      <c r="AC53" s="295">
        <f t="shared" si="42"/>
        <v>0</v>
      </c>
      <c r="AD53" s="296">
        <f t="shared" si="43"/>
        <v>0</v>
      </c>
      <c r="AE53" s="223"/>
      <c r="AG53" s="257">
        <v>8</v>
      </c>
      <c r="AH53" s="228" t="s">
        <v>35</v>
      </c>
      <c r="AI53" s="492"/>
      <c r="AJ53" s="492"/>
      <c r="AK53" s="492"/>
      <c r="AL53" s="492"/>
      <c r="AM53" s="492"/>
      <c r="AN53" s="492"/>
      <c r="AO53" s="492"/>
      <c r="AP53" s="305">
        <f>'Year 2'!AU53</f>
        <v>0</v>
      </c>
      <c r="AQ53" s="234">
        <v>0</v>
      </c>
      <c r="AR53" s="234">
        <v>0</v>
      </c>
      <c r="AS53" s="234">
        <v>0</v>
      </c>
      <c r="AT53" s="277">
        <f t="shared" si="44"/>
        <v>0</v>
      </c>
      <c r="AU53" s="278">
        <f t="shared" si="45"/>
        <v>0</v>
      </c>
    </row>
    <row r="54" spans="1:134" x14ac:dyDescent="0.35">
      <c r="A54" s="257">
        <v>9</v>
      </c>
      <c r="B54" s="228" t="s">
        <v>50</v>
      </c>
      <c r="C54" s="492"/>
      <c r="D54" s="492"/>
      <c r="E54" s="492"/>
      <c r="F54" s="492"/>
      <c r="G54" s="492"/>
      <c r="H54" s="492"/>
      <c r="I54" s="492"/>
      <c r="J54" s="234">
        <v>0</v>
      </c>
      <c r="K54" s="234">
        <v>0</v>
      </c>
      <c r="L54" s="234">
        <v>0</v>
      </c>
      <c r="M54" s="236">
        <f t="shared" si="33"/>
        <v>0</v>
      </c>
      <c r="N54" s="223"/>
      <c r="P54" s="257">
        <v>9</v>
      </c>
      <c r="Q54" s="228" t="s">
        <v>50</v>
      </c>
      <c r="R54" s="492"/>
      <c r="S54" s="492"/>
      <c r="T54" s="492"/>
      <c r="U54" s="492"/>
      <c r="V54" s="492"/>
      <c r="W54" s="492"/>
      <c r="X54" s="492"/>
      <c r="Y54" s="164">
        <f>'Year 2'!AU54</f>
        <v>0</v>
      </c>
      <c r="Z54" s="234">
        <v>0</v>
      </c>
      <c r="AA54" s="234">
        <v>0</v>
      </c>
      <c r="AB54" s="234">
        <v>0</v>
      </c>
      <c r="AC54" s="295">
        <f t="shared" si="42"/>
        <v>0</v>
      </c>
      <c r="AD54" s="296">
        <f t="shared" si="43"/>
        <v>0</v>
      </c>
      <c r="AE54" s="223"/>
      <c r="AG54" s="257">
        <v>9</v>
      </c>
      <c r="AH54" s="228" t="s">
        <v>50</v>
      </c>
      <c r="AI54" s="492"/>
      <c r="AJ54" s="492"/>
      <c r="AK54" s="492"/>
      <c r="AL54" s="492"/>
      <c r="AM54" s="492"/>
      <c r="AN54" s="492"/>
      <c r="AO54" s="492"/>
      <c r="AP54" s="305">
        <f>'Year 2'!AU54</f>
        <v>0</v>
      </c>
      <c r="AQ54" s="234">
        <v>0</v>
      </c>
      <c r="AR54" s="234">
        <v>0</v>
      </c>
      <c r="AS54" s="234">
        <v>0</v>
      </c>
      <c r="AT54" s="277">
        <f t="shared" si="44"/>
        <v>0</v>
      </c>
      <c r="AU54" s="278">
        <f t="shared" si="45"/>
        <v>0</v>
      </c>
    </row>
    <row r="55" spans="1:134" x14ac:dyDescent="0.35">
      <c r="A55" s="229">
        <v>10</v>
      </c>
      <c r="B55" s="313" t="s">
        <v>205</v>
      </c>
      <c r="C55" s="623"/>
      <c r="D55" s="623"/>
      <c r="E55" s="623"/>
      <c r="F55" s="623"/>
      <c r="G55" s="623"/>
      <c r="H55" s="623"/>
      <c r="I55" s="623"/>
      <c r="J55" s="234">
        <v>0</v>
      </c>
      <c r="K55" s="234">
        <v>0</v>
      </c>
      <c r="L55" s="234">
        <v>0</v>
      </c>
      <c r="M55" s="236">
        <f t="shared" si="33"/>
        <v>0</v>
      </c>
      <c r="N55" s="223"/>
      <c r="P55" s="229">
        <v>10</v>
      </c>
      <c r="Q55" s="313" t="s">
        <v>205</v>
      </c>
      <c r="R55" s="623"/>
      <c r="S55" s="623"/>
      <c r="T55" s="623"/>
      <c r="U55" s="623"/>
      <c r="V55" s="623"/>
      <c r="W55" s="623"/>
      <c r="X55" s="623"/>
      <c r="Y55" s="164">
        <f>'Year 2'!AU55</f>
        <v>0</v>
      </c>
      <c r="Z55" s="234">
        <v>0</v>
      </c>
      <c r="AA55" s="234">
        <v>0</v>
      </c>
      <c r="AB55" s="234">
        <v>0</v>
      </c>
      <c r="AC55" s="295">
        <f t="shared" si="42"/>
        <v>0</v>
      </c>
      <c r="AD55" s="296">
        <f t="shared" si="43"/>
        <v>0</v>
      </c>
      <c r="AE55" s="223"/>
      <c r="AG55" s="229">
        <v>10</v>
      </c>
      <c r="AH55" s="313" t="s">
        <v>205</v>
      </c>
      <c r="AI55" s="623"/>
      <c r="AJ55" s="623"/>
      <c r="AK55" s="623"/>
      <c r="AL55" s="623"/>
      <c r="AM55" s="623"/>
      <c r="AN55" s="623"/>
      <c r="AO55" s="623"/>
      <c r="AP55" s="305">
        <f>'Year 2'!AU55</f>
        <v>0</v>
      </c>
      <c r="AQ55" s="234">
        <v>0</v>
      </c>
      <c r="AR55" s="234">
        <v>0</v>
      </c>
      <c r="AS55" s="234">
        <v>0</v>
      </c>
      <c r="AT55" s="277">
        <f t="shared" si="44"/>
        <v>0</v>
      </c>
      <c r="AU55" s="278">
        <f t="shared" si="45"/>
        <v>0</v>
      </c>
    </row>
    <row r="56" spans="1:134" x14ac:dyDescent="0.35">
      <c r="A56" s="229">
        <v>11</v>
      </c>
      <c r="B56" s="313" t="s">
        <v>205</v>
      </c>
      <c r="C56" s="623"/>
      <c r="D56" s="623"/>
      <c r="E56" s="623"/>
      <c r="F56" s="623"/>
      <c r="G56" s="623"/>
      <c r="H56" s="623"/>
      <c r="I56" s="623"/>
      <c r="J56" s="234">
        <v>0</v>
      </c>
      <c r="K56" s="234">
        <v>0</v>
      </c>
      <c r="L56" s="234">
        <v>0</v>
      </c>
      <c r="M56" s="236">
        <f>SUM(J56:L56)</f>
        <v>0</v>
      </c>
      <c r="N56" s="223"/>
      <c r="P56" s="229">
        <v>11</v>
      </c>
      <c r="Q56" s="313" t="s">
        <v>205</v>
      </c>
      <c r="R56" s="623"/>
      <c r="S56" s="623"/>
      <c r="T56" s="623"/>
      <c r="U56" s="623"/>
      <c r="V56" s="623"/>
      <c r="W56" s="623"/>
      <c r="X56" s="623"/>
      <c r="Y56" s="164">
        <f>'Year 2'!AU56</f>
        <v>0</v>
      </c>
      <c r="Z56" s="234">
        <v>0</v>
      </c>
      <c r="AA56" s="234">
        <v>0</v>
      </c>
      <c r="AB56" s="234">
        <v>0</v>
      </c>
      <c r="AC56" s="295">
        <f>SUM(Z56:AB56)</f>
        <v>0</v>
      </c>
      <c r="AD56" s="296">
        <f t="shared" si="43"/>
        <v>0</v>
      </c>
      <c r="AE56" s="223"/>
      <c r="AG56" s="229">
        <v>11</v>
      </c>
      <c r="AH56" s="313" t="s">
        <v>205</v>
      </c>
      <c r="AI56" s="623"/>
      <c r="AJ56" s="623"/>
      <c r="AK56" s="623"/>
      <c r="AL56" s="623"/>
      <c r="AM56" s="623"/>
      <c r="AN56" s="623"/>
      <c r="AO56" s="623"/>
      <c r="AP56" s="305">
        <f>'Year 2'!AU56</f>
        <v>0</v>
      </c>
      <c r="AQ56" s="234">
        <v>0</v>
      </c>
      <c r="AR56" s="234">
        <v>0</v>
      </c>
      <c r="AS56" s="234">
        <v>0</v>
      </c>
      <c r="AT56" s="277">
        <f>SUM(AQ56:AS56)</f>
        <v>0</v>
      </c>
      <c r="AU56" s="278">
        <f t="shared" si="45"/>
        <v>0</v>
      </c>
    </row>
    <row r="57" spans="1:134" ht="16" thickBot="1" x14ac:dyDescent="0.4">
      <c r="A57" s="578" t="s">
        <v>36</v>
      </c>
      <c r="B57" s="579"/>
      <c r="C57" s="579"/>
      <c r="D57" s="579"/>
      <c r="E57" s="579"/>
      <c r="F57" s="579"/>
      <c r="G57" s="579"/>
      <c r="H57" s="579"/>
      <c r="I57" s="579"/>
      <c r="J57" s="250">
        <f>SUM(J46:J56)</f>
        <v>0</v>
      </c>
      <c r="K57" s="250">
        <f t="shared" ref="K57:L57" si="46">SUM(K46:K56)</f>
        <v>0</v>
      </c>
      <c r="L57" s="250">
        <f t="shared" si="46"/>
        <v>0</v>
      </c>
      <c r="M57" s="237">
        <f>SUM(J57:L57)</f>
        <v>0</v>
      </c>
      <c r="N57" s="223"/>
      <c r="P57" s="578" t="s">
        <v>36</v>
      </c>
      <c r="Q57" s="579"/>
      <c r="R57" s="579"/>
      <c r="S57" s="579"/>
      <c r="T57" s="579"/>
      <c r="U57" s="579"/>
      <c r="V57" s="579"/>
      <c r="W57" s="579"/>
      <c r="X57" s="579"/>
      <c r="Y57" s="293">
        <f>SUM(Y46:Y56)</f>
        <v>0</v>
      </c>
      <c r="Z57" s="293">
        <f>SUM(Z46:Z56)</f>
        <v>0</v>
      </c>
      <c r="AA57" s="293">
        <f t="shared" ref="AA57" si="47">SUM(AA46:AA56)</f>
        <v>0</v>
      </c>
      <c r="AB57" s="293">
        <f>SUM(AB46:AB56)</f>
        <v>0</v>
      </c>
      <c r="AC57" s="293">
        <f t="shared" ref="AC57:AD57" si="48">SUM(AC46:AC56)</f>
        <v>0</v>
      </c>
      <c r="AD57" s="294">
        <f t="shared" si="48"/>
        <v>0</v>
      </c>
      <c r="AE57" s="223"/>
      <c r="AG57" s="578" t="s">
        <v>36</v>
      </c>
      <c r="AH57" s="579"/>
      <c r="AI57" s="579"/>
      <c r="AJ57" s="579"/>
      <c r="AK57" s="579"/>
      <c r="AL57" s="579"/>
      <c r="AM57" s="579"/>
      <c r="AN57" s="579"/>
      <c r="AO57" s="579"/>
      <c r="AP57" s="275">
        <f>SUM(AP46:AP56)</f>
        <v>0</v>
      </c>
      <c r="AQ57" s="275">
        <f>SUM(AQ46:AQ56)</f>
        <v>0</v>
      </c>
      <c r="AR57" s="275">
        <f t="shared" ref="AR57:AT57" si="49">SUM(AR46:AR56)</f>
        <v>0</v>
      </c>
      <c r="AS57" s="275">
        <f t="shared" si="49"/>
        <v>0</v>
      </c>
      <c r="AT57" s="275">
        <f t="shared" si="49"/>
        <v>0</v>
      </c>
      <c r="AU57" s="276">
        <f t="shared" si="45"/>
        <v>0</v>
      </c>
    </row>
    <row r="58" spans="1:134" s="221" customFormat="1" ht="3.75" customHeight="1" thickBot="1" x14ac:dyDescent="0.4">
      <c r="B58" s="281"/>
      <c r="C58" s="284"/>
      <c r="D58" s="284"/>
      <c r="E58" s="284"/>
      <c r="F58" s="284"/>
      <c r="G58" s="284"/>
      <c r="H58" s="284"/>
      <c r="I58" s="284"/>
      <c r="J58" s="283"/>
      <c r="K58" s="283"/>
      <c r="L58" s="283"/>
      <c r="M58" s="246"/>
      <c r="N58" s="223"/>
      <c r="Q58" s="281"/>
      <c r="R58" s="284"/>
      <c r="S58" s="284"/>
      <c r="T58" s="284"/>
      <c r="U58" s="284"/>
      <c r="V58" s="284"/>
      <c r="W58" s="284"/>
      <c r="X58" s="284"/>
      <c r="Y58" s="304"/>
      <c r="Z58" s="283"/>
      <c r="AA58" s="283"/>
      <c r="AB58" s="283"/>
      <c r="AC58" s="246"/>
      <c r="AD58" s="246"/>
      <c r="AE58" s="223"/>
      <c r="AH58" s="281"/>
      <c r="AI58" s="284"/>
      <c r="AJ58" s="284"/>
      <c r="AK58" s="284"/>
      <c r="AL58" s="284"/>
      <c r="AM58" s="284"/>
      <c r="AN58" s="284"/>
      <c r="AO58" s="284"/>
      <c r="AP58" s="304"/>
      <c r="AQ58" s="283"/>
      <c r="AR58" s="283"/>
      <c r="AS58" s="283"/>
      <c r="AT58" s="246"/>
      <c r="AU58" s="246"/>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row>
    <row r="59" spans="1:134" s="263" customFormat="1" x14ac:dyDescent="0.35">
      <c r="A59" s="506" t="s">
        <v>71</v>
      </c>
      <c r="B59" s="507"/>
      <c r="C59" s="507"/>
      <c r="D59" s="507"/>
      <c r="E59" s="507"/>
      <c r="F59" s="507"/>
      <c r="G59" s="507"/>
      <c r="H59" s="507"/>
      <c r="I59" s="507"/>
      <c r="J59" s="262" t="s">
        <v>17</v>
      </c>
      <c r="K59" s="262" t="s">
        <v>15</v>
      </c>
      <c r="L59" s="262" t="s">
        <v>16</v>
      </c>
      <c r="M59" s="248" t="s">
        <v>18</v>
      </c>
      <c r="N59" s="261"/>
      <c r="O59" s="242"/>
      <c r="P59" s="506" t="s">
        <v>71</v>
      </c>
      <c r="Q59" s="507"/>
      <c r="R59" s="507"/>
      <c r="S59" s="507"/>
      <c r="T59" s="507"/>
      <c r="U59" s="507"/>
      <c r="V59" s="507"/>
      <c r="W59" s="507"/>
      <c r="X59" s="507"/>
      <c r="Y59" s="274" t="s">
        <v>111</v>
      </c>
      <c r="Z59" s="262" t="s">
        <v>227</v>
      </c>
      <c r="AA59" s="262" t="s">
        <v>15</v>
      </c>
      <c r="AB59" s="262" t="s">
        <v>16</v>
      </c>
      <c r="AC59" s="271" t="s">
        <v>18</v>
      </c>
      <c r="AD59" s="268" t="s">
        <v>114</v>
      </c>
      <c r="AE59" s="261"/>
      <c r="AF59" s="242"/>
      <c r="AG59" s="506" t="s">
        <v>71</v>
      </c>
      <c r="AH59" s="507"/>
      <c r="AI59" s="507"/>
      <c r="AJ59" s="507"/>
      <c r="AK59" s="507"/>
      <c r="AL59" s="507"/>
      <c r="AM59" s="507"/>
      <c r="AN59" s="507"/>
      <c r="AO59" s="507"/>
      <c r="AP59" s="274" t="s">
        <v>111</v>
      </c>
      <c r="AQ59" s="262" t="s">
        <v>211</v>
      </c>
      <c r="AR59" s="262" t="s">
        <v>15</v>
      </c>
      <c r="AS59" s="262" t="s">
        <v>16</v>
      </c>
      <c r="AT59" s="271" t="s">
        <v>213</v>
      </c>
      <c r="AU59" s="268" t="s">
        <v>260</v>
      </c>
      <c r="AV59" s="242"/>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row>
    <row r="60" spans="1:134" s="224" customFormat="1" x14ac:dyDescent="0.35">
      <c r="A60" s="231">
        <v>1</v>
      </c>
      <c r="B60" s="508">
        <f>'Subaward 1'!$C$3</f>
        <v>0</v>
      </c>
      <c r="C60" s="508"/>
      <c r="D60" s="508"/>
      <c r="E60" s="508"/>
      <c r="F60" s="508"/>
      <c r="G60" s="508"/>
      <c r="H60" s="508"/>
      <c r="I60" s="508"/>
      <c r="J60" s="238">
        <f>'Subaward 1'!$D$233</f>
        <v>0</v>
      </c>
      <c r="K60" s="238">
        <f>'Subaward 1'!$D$234</f>
        <v>0</v>
      </c>
      <c r="L60" s="238">
        <f>'Subaward 1'!$D$235</f>
        <v>0</v>
      </c>
      <c r="M60" s="236">
        <f t="shared" si="33"/>
        <v>0</v>
      </c>
      <c r="N60" s="223"/>
      <c r="O60" s="220"/>
      <c r="P60" s="231">
        <v>1</v>
      </c>
      <c r="Q60" s="587">
        <f>'Subaward 1'!$C$3</f>
        <v>0</v>
      </c>
      <c r="R60" s="587"/>
      <c r="S60" s="587"/>
      <c r="T60" s="587"/>
      <c r="U60" s="587"/>
      <c r="V60" s="587"/>
      <c r="W60" s="587"/>
      <c r="X60" s="587"/>
      <c r="Y60" s="164">
        <f>'Year 2'!$AU$60</f>
        <v>0</v>
      </c>
      <c r="Z60" s="299">
        <f>'Subaward 1'!$S$233</f>
        <v>0</v>
      </c>
      <c r="AA60" s="299">
        <f>'Subaward 1'!$S$234</f>
        <v>0</v>
      </c>
      <c r="AB60" s="299">
        <f>'Subaward 1'!$S$235</f>
        <v>0</v>
      </c>
      <c r="AC60" s="295">
        <f t="shared" ref="AC60:AC69" si="50">SUM(Z60:AB60)</f>
        <v>0</v>
      </c>
      <c r="AD60" s="296">
        <f t="shared" ref="AD60:AD69" si="51">M60-AC60</f>
        <v>0</v>
      </c>
      <c r="AE60" s="223"/>
      <c r="AF60" s="220"/>
      <c r="AG60" s="231">
        <v>1</v>
      </c>
      <c r="AH60" s="546">
        <f>'Subaward 1'!$C$3</f>
        <v>0</v>
      </c>
      <c r="AI60" s="546"/>
      <c r="AJ60" s="546"/>
      <c r="AK60" s="546"/>
      <c r="AL60" s="546"/>
      <c r="AM60" s="546"/>
      <c r="AN60" s="546"/>
      <c r="AO60" s="546"/>
      <c r="AP60" s="305">
        <f>'Year 2'!AU60</f>
        <v>0</v>
      </c>
      <c r="AQ60" s="285">
        <f>'Subaward 1'!$AI$233</f>
        <v>0</v>
      </c>
      <c r="AR60" s="285">
        <f>'Subaward 1'!$AI$234</f>
        <v>0</v>
      </c>
      <c r="AS60" s="285">
        <f>'Subaward 1'!$AI$235</f>
        <v>0</v>
      </c>
      <c r="AT60" s="277">
        <f t="shared" ref="AT60:AT69" si="52">SUM(AQ60:AS60)</f>
        <v>0</v>
      </c>
      <c r="AU60" s="278">
        <f t="shared" ref="AU60:AU70" si="53">IF($S$81&lt;&gt;0, AC60+AP60-AT60, M60+AP60-AT60)</f>
        <v>0</v>
      </c>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row>
    <row r="61" spans="1:134" s="224" customFormat="1" hidden="1" x14ac:dyDescent="0.35">
      <c r="A61" s="231">
        <v>2</v>
      </c>
      <c r="B61" s="508">
        <f>'Subaward 2'!$C$3</f>
        <v>0</v>
      </c>
      <c r="C61" s="508"/>
      <c r="D61" s="508"/>
      <c r="E61" s="508"/>
      <c r="F61" s="508"/>
      <c r="G61" s="508"/>
      <c r="H61" s="508"/>
      <c r="I61" s="508"/>
      <c r="J61" s="238">
        <f>'Subaward 2'!$D$233</f>
        <v>0</v>
      </c>
      <c r="K61" s="238">
        <f>'Subaward 2'!$D$234</f>
        <v>0</v>
      </c>
      <c r="L61" s="238">
        <f>'Subaward 2'!$D$235</f>
        <v>0</v>
      </c>
      <c r="M61" s="236">
        <f t="shared" si="33"/>
        <v>0</v>
      </c>
      <c r="N61" s="223"/>
      <c r="O61" s="220"/>
      <c r="P61" s="231">
        <v>2</v>
      </c>
      <c r="Q61" s="587">
        <f>'Subaward 2'!$C$3</f>
        <v>0</v>
      </c>
      <c r="R61" s="587"/>
      <c r="S61" s="587"/>
      <c r="T61" s="587"/>
      <c r="U61" s="587"/>
      <c r="V61" s="587"/>
      <c r="W61" s="587"/>
      <c r="X61" s="587"/>
      <c r="Y61" s="164">
        <f>'Year 2'!AU61</f>
        <v>0</v>
      </c>
      <c r="Z61" s="299">
        <f>'Subaward 2'!$S$233</f>
        <v>0</v>
      </c>
      <c r="AA61" s="299">
        <f>'Subaward 2'!$S$234</f>
        <v>0</v>
      </c>
      <c r="AB61" s="299">
        <f>'Subaward 2'!$S$235</f>
        <v>0</v>
      </c>
      <c r="AC61" s="295">
        <f t="shared" si="50"/>
        <v>0</v>
      </c>
      <c r="AD61" s="296">
        <f t="shared" si="51"/>
        <v>0</v>
      </c>
      <c r="AE61" s="223"/>
      <c r="AF61" s="220"/>
      <c r="AG61" s="231">
        <v>2</v>
      </c>
      <c r="AH61" s="546">
        <f>'Subaward 2'!$C$3</f>
        <v>0</v>
      </c>
      <c r="AI61" s="546"/>
      <c r="AJ61" s="546"/>
      <c r="AK61" s="546"/>
      <c r="AL61" s="546"/>
      <c r="AM61" s="546"/>
      <c r="AN61" s="546"/>
      <c r="AO61" s="546"/>
      <c r="AP61" s="305">
        <f>'Year 2'!AU61</f>
        <v>0</v>
      </c>
      <c r="AQ61" s="285">
        <f>'Subaward 2'!$AI$233</f>
        <v>0</v>
      </c>
      <c r="AR61" s="285">
        <f>'Subaward 2'!$AI$234</f>
        <v>0</v>
      </c>
      <c r="AS61" s="285">
        <f>'Subaward 2'!$AI$235</f>
        <v>0</v>
      </c>
      <c r="AT61" s="277">
        <f t="shared" si="52"/>
        <v>0</v>
      </c>
      <c r="AU61" s="278">
        <f t="shared" si="53"/>
        <v>0</v>
      </c>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row>
    <row r="62" spans="1:134" s="224" customFormat="1" hidden="1" x14ac:dyDescent="0.35">
      <c r="A62" s="231">
        <v>3</v>
      </c>
      <c r="B62" s="508">
        <f>'Subaward 3'!$C$3</f>
        <v>0</v>
      </c>
      <c r="C62" s="508"/>
      <c r="D62" s="508"/>
      <c r="E62" s="508"/>
      <c r="F62" s="508"/>
      <c r="G62" s="508"/>
      <c r="H62" s="508"/>
      <c r="I62" s="508"/>
      <c r="J62" s="238">
        <f>'Subaward 3'!$D$233</f>
        <v>0</v>
      </c>
      <c r="K62" s="238">
        <f>'Subaward 3'!$D$234</f>
        <v>0</v>
      </c>
      <c r="L62" s="238">
        <f>'Subaward 3'!$D$235</f>
        <v>0</v>
      </c>
      <c r="M62" s="236">
        <f t="shared" si="33"/>
        <v>0</v>
      </c>
      <c r="N62" s="223"/>
      <c r="O62" s="220"/>
      <c r="P62" s="231">
        <v>3</v>
      </c>
      <c r="Q62" s="587">
        <f>'Subaward 3'!$C$3</f>
        <v>0</v>
      </c>
      <c r="R62" s="587"/>
      <c r="S62" s="587"/>
      <c r="T62" s="587"/>
      <c r="U62" s="587"/>
      <c r="V62" s="587"/>
      <c r="W62" s="587"/>
      <c r="X62" s="587"/>
      <c r="Y62" s="164">
        <f>'Year 2'!AU62</f>
        <v>0</v>
      </c>
      <c r="Z62" s="299">
        <f>'Subaward 3'!$S$233</f>
        <v>0</v>
      </c>
      <c r="AA62" s="299">
        <f>'Subaward 3'!$S$234</f>
        <v>0</v>
      </c>
      <c r="AB62" s="299">
        <f>'Subaward 3'!$S$235</f>
        <v>0</v>
      </c>
      <c r="AC62" s="295">
        <f t="shared" si="50"/>
        <v>0</v>
      </c>
      <c r="AD62" s="296">
        <f t="shared" si="51"/>
        <v>0</v>
      </c>
      <c r="AE62" s="223"/>
      <c r="AF62" s="220"/>
      <c r="AG62" s="231">
        <v>3</v>
      </c>
      <c r="AH62" s="546">
        <f>'Subaward 3'!$C$3</f>
        <v>0</v>
      </c>
      <c r="AI62" s="546"/>
      <c r="AJ62" s="546"/>
      <c r="AK62" s="546"/>
      <c r="AL62" s="546"/>
      <c r="AM62" s="546"/>
      <c r="AN62" s="546"/>
      <c r="AO62" s="546"/>
      <c r="AP62" s="305">
        <f>'Year 2'!AU62</f>
        <v>0</v>
      </c>
      <c r="AQ62" s="285">
        <f>'Subaward 3'!$AI$233</f>
        <v>0</v>
      </c>
      <c r="AR62" s="285">
        <f>'Subaward 3'!$AI$234</f>
        <v>0</v>
      </c>
      <c r="AS62" s="285">
        <f>'Subaward 3'!$AI$235</f>
        <v>0</v>
      </c>
      <c r="AT62" s="277">
        <f t="shared" si="52"/>
        <v>0</v>
      </c>
      <c r="AU62" s="278">
        <f t="shared" si="53"/>
        <v>0</v>
      </c>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row>
    <row r="63" spans="1:134" s="224" customFormat="1" hidden="1" x14ac:dyDescent="0.35">
      <c r="A63" s="231">
        <v>4</v>
      </c>
      <c r="B63" s="508">
        <f>'Subaward 4'!$C$3</f>
        <v>0</v>
      </c>
      <c r="C63" s="508"/>
      <c r="D63" s="508"/>
      <c r="E63" s="508"/>
      <c r="F63" s="508"/>
      <c r="G63" s="508"/>
      <c r="H63" s="508"/>
      <c r="I63" s="508"/>
      <c r="J63" s="238">
        <f>'Subaward 4'!$D$233</f>
        <v>0</v>
      </c>
      <c r="K63" s="238">
        <f>'Subaward 4'!$D$234</f>
        <v>0</v>
      </c>
      <c r="L63" s="238">
        <f>'Subaward 4'!$D$235</f>
        <v>0</v>
      </c>
      <c r="M63" s="236">
        <f t="shared" si="33"/>
        <v>0</v>
      </c>
      <c r="N63" s="223"/>
      <c r="O63" s="220"/>
      <c r="P63" s="231">
        <v>4</v>
      </c>
      <c r="Q63" s="587">
        <f>'Subaward 4'!$C$3</f>
        <v>0</v>
      </c>
      <c r="R63" s="587"/>
      <c r="S63" s="587"/>
      <c r="T63" s="587"/>
      <c r="U63" s="587"/>
      <c r="V63" s="587"/>
      <c r="W63" s="587"/>
      <c r="X63" s="587"/>
      <c r="Y63" s="164">
        <f>'Year 2'!AU63</f>
        <v>0</v>
      </c>
      <c r="Z63" s="299">
        <f>'Subaward 4'!$S$233</f>
        <v>0</v>
      </c>
      <c r="AA63" s="299">
        <f>'Subaward 4'!$S$234</f>
        <v>0</v>
      </c>
      <c r="AB63" s="299">
        <f>'Subaward 4'!$S$235</f>
        <v>0</v>
      </c>
      <c r="AC63" s="295">
        <f t="shared" si="50"/>
        <v>0</v>
      </c>
      <c r="AD63" s="296">
        <f t="shared" si="51"/>
        <v>0</v>
      </c>
      <c r="AE63" s="223"/>
      <c r="AF63" s="220"/>
      <c r="AG63" s="231">
        <v>4</v>
      </c>
      <c r="AH63" s="546">
        <f>'Subaward 4'!$C$3</f>
        <v>0</v>
      </c>
      <c r="AI63" s="546"/>
      <c r="AJ63" s="546"/>
      <c r="AK63" s="546"/>
      <c r="AL63" s="546"/>
      <c r="AM63" s="546"/>
      <c r="AN63" s="546"/>
      <c r="AO63" s="546"/>
      <c r="AP63" s="305">
        <f>'Year 2'!AU63</f>
        <v>0</v>
      </c>
      <c r="AQ63" s="285">
        <f>'Subaward 4'!$AI$233</f>
        <v>0</v>
      </c>
      <c r="AR63" s="285">
        <f>'Subaward 4'!$AI$234</f>
        <v>0</v>
      </c>
      <c r="AS63" s="285">
        <f>'Subaward 4'!$AI$235</f>
        <v>0</v>
      </c>
      <c r="AT63" s="277">
        <f t="shared" si="52"/>
        <v>0</v>
      </c>
      <c r="AU63" s="278">
        <f t="shared" si="53"/>
        <v>0</v>
      </c>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row>
    <row r="64" spans="1:134" s="224" customFormat="1" hidden="1" x14ac:dyDescent="0.35">
      <c r="A64" s="231">
        <v>5</v>
      </c>
      <c r="B64" s="508">
        <f>'Subaward 5'!$C$3</f>
        <v>0</v>
      </c>
      <c r="C64" s="508"/>
      <c r="D64" s="508"/>
      <c r="E64" s="508"/>
      <c r="F64" s="508"/>
      <c r="G64" s="508"/>
      <c r="H64" s="508"/>
      <c r="I64" s="508"/>
      <c r="J64" s="238">
        <f>'Subaward 5'!$D$233</f>
        <v>0</v>
      </c>
      <c r="K64" s="238">
        <f>'Subaward 5'!$D$234</f>
        <v>0</v>
      </c>
      <c r="L64" s="238">
        <f>'Subaward 5'!$D$235</f>
        <v>0</v>
      </c>
      <c r="M64" s="236">
        <f t="shared" si="33"/>
        <v>0</v>
      </c>
      <c r="N64" s="223"/>
      <c r="O64" s="220"/>
      <c r="P64" s="231">
        <v>5</v>
      </c>
      <c r="Q64" s="587">
        <f>'Subaward 5'!$C$3</f>
        <v>0</v>
      </c>
      <c r="R64" s="587"/>
      <c r="S64" s="587"/>
      <c r="T64" s="587"/>
      <c r="U64" s="587"/>
      <c r="V64" s="587"/>
      <c r="W64" s="587"/>
      <c r="X64" s="587"/>
      <c r="Y64" s="164">
        <f>'Year 2'!AU64</f>
        <v>0</v>
      </c>
      <c r="Z64" s="299">
        <f>'Subaward 5'!$S$233</f>
        <v>0</v>
      </c>
      <c r="AA64" s="299">
        <f>'Subaward 5'!$S$234</f>
        <v>0</v>
      </c>
      <c r="AB64" s="299">
        <f>'Subaward 5'!$S$235</f>
        <v>0</v>
      </c>
      <c r="AC64" s="295">
        <f t="shared" si="50"/>
        <v>0</v>
      </c>
      <c r="AD64" s="296">
        <f t="shared" si="51"/>
        <v>0</v>
      </c>
      <c r="AE64" s="223"/>
      <c r="AF64" s="220"/>
      <c r="AG64" s="231">
        <v>5</v>
      </c>
      <c r="AH64" s="546">
        <f>'Subaward 5'!$C$3</f>
        <v>0</v>
      </c>
      <c r="AI64" s="546"/>
      <c r="AJ64" s="546"/>
      <c r="AK64" s="546"/>
      <c r="AL64" s="546"/>
      <c r="AM64" s="546"/>
      <c r="AN64" s="546"/>
      <c r="AO64" s="546"/>
      <c r="AP64" s="305">
        <f>'Year 2'!AU64</f>
        <v>0</v>
      </c>
      <c r="AQ64" s="285">
        <f>'Subaward 5'!$AI$233</f>
        <v>0</v>
      </c>
      <c r="AR64" s="285">
        <f>'Subaward 5'!$AI$234</f>
        <v>0</v>
      </c>
      <c r="AS64" s="285">
        <f>'Subaward 5'!$AI$235</f>
        <v>0</v>
      </c>
      <c r="AT64" s="277">
        <f t="shared" si="52"/>
        <v>0</v>
      </c>
      <c r="AU64" s="278">
        <f t="shared" si="53"/>
        <v>0</v>
      </c>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row>
    <row r="65" spans="1:134" s="224" customFormat="1" hidden="1" x14ac:dyDescent="0.35">
      <c r="A65" s="231">
        <v>6</v>
      </c>
      <c r="B65" s="508">
        <f>'Subaward 6'!$C$3</f>
        <v>0</v>
      </c>
      <c r="C65" s="508"/>
      <c r="D65" s="508"/>
      <c r="E65" s="508"/>
      <c r="F65" s="508"/>
      <c r="G65" s="508"/>
      <c r="H65" s="508"/>
      <c r="I65" s="508"/>
      <c r="J65" s="238">
        <f>'Subaward 6'!$D$233</f>
        <v>0</v>
      </c>
      <c r="K65" s="238">
        <f>'Subaward 6'!$D$234</f>
        <v>0</v>
      </c>
      <c r="L65" s="238">
        <f>'Subaward 6'!$D$235</f>
        <v>0</v>
      </c>
      <c r="M65" s="236">
        <f t="shared" si="33"/>
        <v>0</v>
      </c>
      <c r="N65" s="223"/>
      <c r="O65" s="220"/>
      <c r="P65" s="231">
        <v>6</v>
      </c>
      <c r="Q65" s="587">
        <f>'Subaward 6'!$C$3</f>
        <v>0</v>
      </c>
      <c r="R65" s="587"/>
      <c r="S65" s="587"/>
      <c r="T65" s="587"/>
      <c r="U65" s="587"/>
      <c r="V65" s="587"/>
      <c r="W65" s="587"/>
      <c r="X65" s="587"/>
      <c r="Y65" s="164">
        <f>'Year 2'!AU65</f>
        <v>0</v>
      </c>
      <c r="Z65" s="299">
        <f>'Subaward 6'!$S$233</f>
        <v>0</v>
      </c>
      <c r="AA65" s="299">
        <f>'Subaward 6'!$S$234</f>
        <v>0</v>
      </c>
      <c r="AB65" s="299">
        <f>'Subaward 6'!$S$235</f>
        <v>0</v>
      </c>
      <c r="AC65" s="295">
        <f t="shared" si="50"/>
        <v>0</v>
      </c>
      <c r="AD65" s="296">
        <f t="shared" si="51"/>
        <v>0</v>
      </c>
      <c r="AE65" s="223"/>
      <c r="AF65" s="220"/>
      <c r="AG65" s="231">
        <v>6</v>
      </c>
      <c r="AH65" s="546">
        <f>'Subaward 6'!$C$3</f>
        <v>0</v>
      </c>
      <c r="AI65" s="546"/>
      <c r="AJ65" s="546"/>
      <c r="AK65" s="546"/>
      <c r="AL65" s="546"/>
      <c r="AM65" s="546"/>
      <c r="AN65" s="546"/>
      <c r="AO65" s="546"/>
      <c r="AP65" s="305">
        <f>'Year 2'!AU65</f>
        <v>0</v>
      </c>
      <c r="AQ65" s="285">
        <f>'Subaward 6'!$AI$233</f>
        <v>0</v>
      </c>
      <c r="AR65" s="285">
        <f>'Subaward 6'!$AI$234</f>
        <v>0</v>
      </c>
      <c r="AS65" s="285">
        <f>'Subaward 6'!$AI$235</f>
        <v>0</v>
      </c>
      <c r="AT65" s="277">
        <f t="shared" si="52"/>
        <v>0</v>
      </c>
      <c r="AU65" s="278">
        <f t="shared" si="53"/>
        <v>0</v>
      </c>
      <c r="AV65" s="220"/>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row>
    <row r="66" spans="1:134" s="224" customFormat="1" hidden="1" x14ac:dyDescent="0.35">
      <c r="A66" s="231">
        <v>7</v>
      </c>
      <c r="B66" s="508">
        <f>'Subaward 7'!$C$3</f>
        <v>0</v>
      </c>
      <c r="C66" s="508"/>
      <c r="D66" s="508"/>
      <c r="E66" s="508"/>
      <c r="F66" s="508"/>
      <c r="G66" s="508"/>
      <c r="H66" s="508"/>
      <c r="I66" s="508"/>
      <c r="J66" s="238">
        <f>'Subaward 7'!$D$233</f>
        <v>0</v>
      </c>
      <c r="K66" s="238">
        <f>'Subaward 7'!$D$234</f>
        <v>0</v>
      </c>
      <c r="L66" s="238">
        <f>'Subaward 7'!$D$235</f>
        <v>0</v>
      </c>
      <c r="M66" s="236">
        <f t="shared" si="33"/>
        <v>0</v>
      </c>
      <c r="N66" s="223"/>
      <c r="O66" s="220"/>
      <c r="P66" s="231">
        <v>7</v>
      </c>
      <c r="Q66" s="587">
        <f>'Subaward 7'!$C$3</f>
        <v>0</v>
      </c>
      <c r="R66" s="587"/>
      <c r="S66" s="587"/>
      <c r="T66" s="587"/>
      <c r="U66" s="587"/>
      <c r="V66" s="587"/>
      <c r="W66" s="587"/>
      <c r="X66" s="587"/>
      <c r="Y66" s="164">
        <f>'Year 2'!AU66</f>
        <v>0</v>
      </c>
      <c r="Z66" s="299">
        <f>'Subaward 7'!$S$233</f>
        <v>0</v>
      </c>
      <c r="AA66" s="299">
        <f>'Subaward 7'!$S$234</f>
        <v>0</v>
      </c>
      <c r="AB66" s="299">
        <f>'Subaward 7'!$S$235</f>
        <v>0</v>
      </c>
      <c r="AC66" s="295">
        <f t="shared" si="50"/>
        <v>0</v>
      </c>
      <c r="AD66" s="296">
        <f t="shared" si="51"/>
        <v>0</v>
      </c>
      <c r="AE66" s="223"/>
      <c r="AF66" s="220"/>
      <c r="AG66" s="231">
        <v>7</v>
      </c>
      <c r="AH66" s="546">
        <f>'Subaward 7'!$C$3</f>
        <v>0</v>
      </c>
      <c r="AI66" s="546"/>
      <c r="AJ66" s="546"/>
      <c r="AK66" s="546"/>
      <c r="AL66" s="546"/>
      <c r="AM66" s="546"/>
      <c r="AN66" s="546"/>
      <c r="AO66" s="546"/>
      <c r="AP66" s="305">
        <f>'Year 2'!AU66</f>
        <v>0</v>
      </c>
      <c r="AQ66" s="285">
        <f>'Subaward 7'!$AI$233</f>
        <v>0</v>
      </c>
      <c r="AR66" s="285">
        <f>'Subaward 7'!$AI$234</f>
        <v>0</v>
      </c>
      <c r="AS66" s="285">
        <f>'Subaward 7'!$AI$235</f>
        <v>0</v>
      </c>
      <c r="AT66" s="277">
        <f t="shared" si="52"/>
        <v>0</v>
      </c>
      <c r="AU66" s="278">
        <f t="shared" si="53"/>
        <v>0</v>
      </c>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row>
    <row r="67" spans="1:134" s="224" customFormat="1" hidden="1" x14ac:dyDescent="0.35">
      <c r="A67" s="231">
        <v>8</v>
      </c>
      <c r="B67" s="508">
        <f>'Subaward 8'!$C$3</f>
        <v>0</v>
      </c>
      <c r="C67" s="508"/>
      <c r="D67" s="508"/>
      <c r="E67" s="508"/>
      <c r="F67" s="508"/>
      <c r="G67" s="508"/>
      <c r="H67" s="508"/>
      <c r="I67" s="508"/>
      <c r="J67" s="238">
        <f>'Subaward 8'!$D$233</f>
        <v>0</v>
      </c>
      <c r="K67" s="238">
        <f>'Subaward 8'!$D$234</f>
        <v>0</v>
      </c>
      <c r="L67" s="238">
        <f>'Subaward 8'!$D$235</f>
        <v>0</v>
      </c>
      <c r="M67" s="236">
        <f t="shared" si="33"/>
        <v>0</v>
      </c>
      <c r="N67" s="223"/>
      <c r="O67" s="220"/>
      <c r="P67" s="231">
        <v>8</v>
      </c>
      <c r="Q67" s="587">
        <f>'Subaward 8'!$C$3</f>
        <v>0</v>
      </c>
      <c r="R67" s="587"/>
      <c r="S67" s="587"/>
      <c r="T67" s="587"/>
      <c r="U67" s="587"/>
      <c r="V67" s="587"/>
      <c r="W67" s="587"/>
      <c r="X67" s="587"/>
      <c r="Y67" s="164">
        <f>'Year 2'!AU67</f>
        <v>0</v>
      </c>
      <c r="Z67" s="299">
        <f>'Subaward 8'!$S$233</f>
        <v>0</v>
      </c>
      <c r="AA67" s="299">
        <f>'Subaward 8'!$S$234</f>
        <v>0</v>
      </c>
      <c r="AB67" s="299">
        <f>'Subaward 8'!$S$235</f>
        <v>0</v>
      </c>
      <c r="AC67" s="295">
        <f t="shared" si="50"/>
        <v>0</v>
      </c>
      <c r="AD67" s="296">
        <f t="shared" si="51"/>
        <v>0</v>
      </c>
      <c r="AE67" s="223"/>
      <c r="AF67" s="220"/>
      <c r="AG67" s="231">
        <v>8</v>
      </c>
      <c r="AH67" s="546">
        <f>'Subaward 8'!$C$3</f>
        <v>0</v>
      </c>
      <c r="AI67" s="546"/>
      <c r="AJ67" s="546"/>
      <c r="AK67" s="546"/>
      <c r="AL67" s="546"/>
      <c r="AM67" s="546"/>
      <c r="AN67" s="546"/>
      <c r="AO67" s="546"/>
      <c r="AP67" s="305">
        <f>'Year 2'!AU67</f>
        <v>0</v>
      </c>
      <c r="AQ67" s="285">
        <f>'Subaward 8'!$AI$233</f>
        <v>0</v>
      </c>
      <c r="AR67" s="285">
        <f>'Subaward 8'!$AI$234</f>
        <v>0</v>
      </c>
      <c r="AS67" s="285">
        <f>'Subaward 8'!$AI$235</f>
        <v>0</v>
      </c>
      <c r="AT67" s="277">
        <f t="shared" si="52"/>
        <v>0</v>
      </c>
      <c r="AU67" s="278">
        <f t="shared" si="53"/>
        <v>0</v>
      </c>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row>
    <row r="68" spans="1:134" s="224" customFormat="1" hidden="1" x14ac:dyDescent="0.35">
      <c r="A68" s="231">
        <v>9</v>
      </c>
      <c r="B68" s="508">
        <f>'Subaward 9'!$C$3</f>
        <v>0</v>
      </c>
      <c r="C68" s="508"/>
      <c r="D68" s="508"/>
      <c r="E68" s="508"/>
      <c r="F68" s="508"/>
      <c r="G68" s="508"/>
      <c r="H68" s="508"/>
      <c r="I68" s="508"/>
      <c r="J68" s="238">
        <f>'Subaward 9'!$D$233</f>
        <v>0</v>
      </c>
      <c r="K68" s="238">
        <f>'Subaward 9'!$D$234</f>
        <v>0</v>
      </c>
      <c r="L68" s="238">
        <f>'Subaward 9'!$D$235</f>
        <v>0</v>
      </c>
      <c r="M68" s="236">
        <f t="shared" si="33"/>
        <v>0</v>
      </c>
      <c r="N68" s="223"/>
      <c r="O68" s="220"/>
      <c r="P68" s="231">
        <v>9</v>
      </c>
      <c r="Q68" s="587">
        <f>'Subaward 9'!$C$3</f>
        <v>0</v>
      </c>
      <c r="R68" s="587"/>
      <c r="S68" s="587"/>
      <c r="T68" s="587"/>
      <c r="U68" s="587"/>
      <c r="V68" s="587"/>
      <c r="W68" s="587"/>
      <c r="X68" s="587"/>
      <c r="Y68" s="164">
        <f>'Year 2'!AU68</f>
        <v>0</v>
      </c>
      <c r="Z68" s="299">
        <f>'Subaward 9'!$S$233</f>
        <v>0</v>
      </c>
      <c r="AA68" s="299">
        <f>'Subaward 9'!$S$234</f>
        <v>0</v>
      </c>
      <c r="AB68" s="299">
        <f>'Subaward 9'!$S$235</f>
        <v>0</v>
      </c>
      <c r="AC68" s="295">
        <f t="shared" si="50"/>
        <v>0</v>
      </c>
      <c r="AD68" s="296">
        <f t="shared" si="51"/>
        <v>0</v>
      </c>
      <c r="AE68" s="223"/>
      <c r="AF68" s="220"/>
      <c r="AG68" s="231">
        <v>9</v>
      </c>
      <c r="AH68" s="546">
        <f>'Subaward 9'!$C$3</f>
        <v>0</v>
      </c>
      <c r="AI68" s="546"/>
      <c r="AJ68" s="546"/>
      <c r="AK68" s="546"/>
      <c r="AL68" s="546"/>
      <c r="AM68" s="546"/>
      <c r="AN68" s="546"/>
      <c r="AO68" s="546"/>
      <c r="AP68" s="305">
        <f>'Year 2'!AU68</f>
        <v>0</v>
      </c>
      <c r="AQ68" s="285">
        <f>'Subaward 9'!$AI$233</f>
        <v>0</v>
      </c>
      <c r="AR68" s="285">
        <f>'Subaward 9'!$AI$234</f>
        <v>0</v>
      </c>
      <c r="AS68" s="285">
        <f>'Subaward 9'!$AI$235</f>
        <v>0</v>
      </c>
      <c r="AT68" s="277">
        <f t="shared" si="52"/>
        <v>0</v>
      </c>
      <c r="AU68" s="278">
        <f t="shared" si="53"/>
        <v>0</v>
      </c>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row>
    <row r="69" spans="1:134" s="224" customFormat="1" hidden="1" x14ac:dyDescent="0.35">
      <c r="A69" s="231">
        <v>10</v>
      </c>
      <c r="B69" s="508">
        <f>'Subaward 10'!$C$3</f>
        <v>0</v>
      </c>
      <c r="C69" s="508"/>
      <c r="D69" s="508"/>
      <c r="E69" s="508"/>
      <c r="F69" s="508"/>
      <c r="G69" s="508"/>
      <c r="H69" s="508"/>
      <c r="I69" s="508"/>
      <c r="J69" s="238">
        <f>'Subaward 10'!$D$233</f>
        <v>0</v>
      </c>
      <c r="K69" s="238">
        <f>'Subaward 10'!$D$234</f>
        <v>0</v>
      </c>
      <c r="L69" s="238">
        <f>'Subaward 10'!$D$235</f>
        <v>0</v>
      </c>
      <c r="M69" s="236">
        <f t="shared" si="33"/>
        <v>0</v>
      </c>
      <c r="N69" s="223"/>
      <c r="O69" s="220"/>
      <c r="P69" s="231">
        <v>10</v>
      </c>
      <c r="Q69" s="587">
        <f>'Subaward 10'!$C$3</f>
        <v>0</v>
      </c>
      <c r="R69" s="587"/>
      <c r="S69" s="587"/>
      <c r="T69" s="587"/>
      <c r="U69" s="587"/>
      <c r="V69" s="587"/>
      <c r="W69" s="587"/>
      <c r="X69" s="587"/>
      <c r="Y69" s="164">
        <f>'Year 2'!AU69</f>
        <v>0</v>
      </c>
      <c r="Z69" s="299">
        <f>'Subaward 10'!$S$233</f>
        <v>0</v>
      </c>
      <c r="AA69" s="299">
        <f>'Subaward 10'!$S$234</f>
        <v>0</v>
      </c>
      <c r="AB69" s="299">
        <f>'Subaward 10'!$S$235</f>
        <v>0</v>
      </c>
      <c r="AC69" s="295">
        <f t="shared" si="50"/>
        <v>0</v>
      </c>
      <c r="AD69" s="296">
        <f t="shared" si="51"/>
        <v>0</v>
      </c>
      <c r="AE69" s="223"/>
      <c r="AF69" s="220"/>
      <c r="AG69" s="231">
        <v>10</v>
      </c>
      <c r="AH69" s="546">
        <f>'Subaward 10'!$C$3</f>
        <v>0</v>
      </c>
      <c r="AI69" s="546"/>
      <c r="AJ69" s="546"/>
      <c r="AK69" s="546"/>
      <c r="AL69" s="546"/>
      <c r="AM69" s="546"/>
      <c r="AN69" s="546"/>
      <c r="AO69" s="546"/>
      <c r="AP69" s="305">
        <f>'Year 2'!AU69</f>
        <v>0</v>
      </c>
      <c r="AQ69" s="285">
        <f>'Subaward 10'!$AI$233</f>
        <v>0</v>
      </c>
      <c r="AR69" s="285">
        <f>'Subaward 10'!$AI$234</f>
        <v>0</v>
      </c>
      <c r="AS69" s="285">
        <f>'Subaward 10'!$AI$235</f>
        <v>0</v>
      </c>
      <c r="AT69" s="277">
        <f t="shared" si="52"/>
        <v>0</v>
      </c>
      <c r="AU69" s="278">
        <f t="shared" si="53"/>
        <v>0</v>
      </c>
      <c r="AV69" s="220"/>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row>
    <row r="70" spans="1:134" s="224" customFormat="1" ht="16" thickBot="1" x14ac:dyDescent="0.4">
      <c r="A70" s="591" t="s">
        <v>143</v>
      </c>
      <c r="B70" s="592"/>
      <c r="C70" s="592"/>
      <c r="D70" s="592"/>
      <c r="E70" s="592"/>
      <c r="F70" s="592"/>
      <c r="G70" s="592"/>
      <c r="H70" s="592"/>
      <c r="I70" s="592"/>
      <c r="J70" s="321">
        <f>SUM(J60:J69)</f>
        <v>0</v>
      </c>
      <c r="K70" s="321">
        <f t="shared" ref="K70:L70" si="54">SUM(K60:K69)</f>
        <v>0</v>
      </c>
      <c r="L70" s="321">
        <f t="shared" si="54"/>
        <v>0</v>
      </c>
      <c r="M70" s="237">
        <f t="shared" si="33"/>
        <v>0</v>
      </c>
      <c r="N70" s="223"/>
      <c r="O70" s="220"/>
      <c r="P70" s="591" t="s">
        <v>143</v>
      </c>
      <c r="Q70" s="592"/>
      <c r="R70" s="592"/>
      <c r="S70" s="592"/>
      <c r="T70" s="592"/>
      <c r="U70" s="592"/>
      <c r="V70" s="592"/>
      <c r="W70" s="592"/>
      <c r="X70" s="592"/>
      <c r="Y70" s="323">
        <f t="shared" ref="Y70:AD70" si="55">SUM(Y60:Y69)</f>
        <v>0</v>
      </c>
      <c r="Z70" s="323">
        <f t="shared" si="55"/>
        <v>0</v>
      </c>
      <c r="AA70" s="323">
        <f t="shared" si="55"/>
        <v>0</v>
      </c>
      <c r="AB70" s="323">
        <f t="shared" si="55"/>
        <v>0</v>
      </c>
      <c r="AC70" s="323">
        <f t="shared" si="55"/>
        <v>0</v>
      </c>
      <c r="AD70" s="192">
        <f t="shared" si="55"/>
        <v>0</v>
      </c>
      <c r="AE70" s="223"/>
      <c r="AF70" s="220"/>
      <c r="AG70" s="591" t="s">
        <v>143</v>
      </c>
      <c r="AH70" s="592"/>
      <c r="AI70" s="592"/>
      <c r="AJ70" s="592"/>
      <c r="AK70" s="592"/>
      <c r="AL70" s="592"/>
      <c r="AM70" s="592"/>
      <c r="AN70" s="592"/>
      <c r="AO70" s="592"/>
      <c r="AP70" s="322">
        <f>SUM(AP60:AP69)</f>
        <v>0</v>
      </c>
      <c r="AQ70" s="322">
        <f>SUM(AQ60:AQ69)</f>
        <v>0</v>
      </c>
      <c r="AR70" s="322">
        <f t="shared" ref="AR70:AT70" si="56">SUM(AR60:AR69)</f>
        <v>0</v>
      </c>
      <c r="AS70" s="322">
        <f t="shared" si="56"/>
        <v>0</v>
      </c>
      <c r="AT70" s="322">
        <f t="shared" si="56"/>
        <v>0</v>
      </c>
      <c r="AU70" s="276">
        <f t="shared" si="53"/>
        <v>0</v>
      </c>
      <c r="AV70" s="220"/>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row>
    <row r="71" spans="1:134" ht="3.75" customHeight="1" thickBot="1" x14ac:dyDescent="0.4">
      <c r="A71" s="242"/>
      <c r="B71" s="242"/>
      <c r="C71" s="242"/>
      <c r="D71" s="242"/>
      <c r="E71" s="242"/>
      <c r="F71" s="242"/>
      <c r="G71" s="242"/>
      <c r="H71" s="242"/>
      <c r="I71" s="232"/>
      <c r="J71" s="246"/>
      <c r="K71" s="246"/>
      <c r="L71" s="246"/>
      <c r="M71" s="246"/>
      <c r="N71" s="223"/>
      <c r="P71" s="242"/>
      <c r="Q71" s="242"/>
      <c r="R71" s="242"/>
      <c r="S71" s="242"/>
      <c r="T71" s="242"/>
      <c r="U71" s="242"/>
      <c r="V71" s="242"/>
      <c r="W71" s="242"/>
      <c r="X71" s="232"/>
      <c r="Y71" s="246"/>
      <c r="Z71" s="246"/>
      <c r="AA71" s="246"/>
      <c r="AB71" s="246"/>
      <c r="AC71" s="246"/>
      <c r="AD71" s="246"/>
      <c r="AE71" s="223"/>
      <c r="AG71" s="242"/>
      <c r="AH71" s="242"/>
      <c r="AI71" s="242"/>
      <c r="AJ71" s="242"/>
      <c r="AK71" s="242"/>
      <c r="AL71" s="242"/>
      <c r="AM71" s="242"/>
      <c r="AN71" s="242"/>
      <c r="AO71" s="232"/>
      <c r="AP71" s="246"/>
      <c r="AQ71" s="246"/>
      <c r="AR71" s="246"/>
      <c r="AS71" s="246"/>
      <c r="AT71" s="246"/>
      <c r="AU71" s="246"/>
    </row>
    <row r="72" spans="1:134" x14ac:dyDescent="0.35">
      <c r="A72" s="544" t="s">
        <v>189</v>
      </c>
      <c r="B72" s="545"/>
      <c r="C72" s="545"/>
      <c r="D72" s="545"/>
      <c r="E72" s="545"/>
      <c r="F72" s="545"/>
      <c r="G72" s="545"/>
      <c r="H72" s="545"/>
      <c r="I72" s="545"/>
      <c r="J72" s="244">
        <f>SUM(J70, J57, J43, J37, H30)</f>
        <v>0</v>
      </c>
      <c r="K72" s="244">
        <f>SUM(K70, K57, K43, K37, K30)</f>
        <v>0</v>
      </c>
      <c r="L72" s="244">
        <f>SUM(L70, L57, L43, L37, L30)</f>
        <v>0</v>
      </c>
      <c r="M72" s="245">
        <f>SUM(J72:L72)</f>
        <v>0</v>
      </c>
      <c r="N72" s="223"/>
      <c r="P72" s="544" t="s">
        <v>182</v>
      </c>
      <c r="Q72" s="545"/>
      <c r="R72" s="545"/>
      <c r="S72" s="545"/>
      <c r="T72" s="545"/>
      <c r="U72" s="545"/>
      <c r="V72" s="545"/>
      <c r="W72" s="545"/>
      <c r="X72" s="545"/>
      <c r="Y72" s="199">
        <f>'Year 2'!AU72</f>
        <v>0</v>
      </c>
      <c r="Z72" s="300">
        <f>SUM(Z70, Z57, Z43, Z37, X30)</f>
        <v>0</v>
      </c>
      <c r="AA72" s="300">
        <f>SUM(AA70, AA57, AA43, AA37, AA30)</f>
        <v>0</v>
      </c>
      <c r="AB72" s="300">
        <f>SUM(AB70, AB57, AB43, AB37, AB30, )</f>
        <v>0</v>
      </c>
      <c r="AC72" s="300">
        <f t="shared" ref="AC72" si="57">SUM(Z72:AB72)</f>
        <v>0</v>
      </c>
      <c r="AD72" s="301">
        <f>M72-AC72</f>
        <v>0</v>
      </c>
      <c r="AE72" s="246"/>
      <c r="AG72" s="544" t="s">
        <v>182</v>
      </c>
      <c r="AH72" s="545"/>
      <c r="AI72" s="545"/>
      <c r="AJ72" s="545"/>
      <c r="AK72" s="545"/>
      <c r="AL72" s="545"/>
      <c r="AM72" s="545"/>
      <c r="AN72" s="545"/>
      <c r="AO72" s="545"/>
      <c r="AP72" s="205">
        <f>'Year 2'!AU72</f>
        <v>0</v>
      </c>
      <c r="AQ72" s="286">
        <f>SUM(AQ70, AQ57, AQ43, AQ37, AO30)</f>
        <v>0</v>
      </c>
      <c r="AR72" s="286">
        <f>SUM(AR70, AR57, AR43, AR37, AR30)</f>
        <v>0</v>
      </c>
      <c r="AS72" s="286">
        <f>SUM(AS70, AS57, AS43, AS37, AS30, )</f>
        <v>0</v>
      </c>
      <c r="AT72" s="286">
        <f t="shared" ref="AT72" si="58">SUM(AQ72:AS72)</f>
        <v>0</v>
      </c>
      <c r="AU72" s="287">
        <f>IF($S$81&lt;&gt;0, AC72+AP72-AT72, M72+AP72-AT72)</f>
        <v>0</v>
      </c>
      <c r="AV72" s="246"/>
    </row>
    <row r="73" spans="1:134" ht="16" thickBot="1" x14ac:dyDescent="0.4">
      <c r="A73" s="540" t="s">
        <v>183</v>
      </c>
      <c r="B73" s="541"/>
      <c r="C73" s="541"/>
      <c r="D73" s="541"/>
      <c r="E73" s="541"/>
      <c r="F73" s="541"/>
      <c r="G73" s="541"/>
      <c r="H73" s="541"/>
      <c r="I73" s="541"/>
      <c r="J73" s="593">
        <f>SUM(K70, L70, K57, L57, K43, L43, K37, L37, K30, L30)</f>
        <v>0</v>
      </c>
      <c r="K73" s="593"/>
      <c r="L73" s="593"/>
      <c r="M73" s="594"/>
      <c r="N73" s="223"/>
      <c r="P73" s="540" t="s">
        <v>183</v>
      </c>
      <c r="Q73" s="541"/>
      <c r="R73" s="541"/>
      <c r="S73" s="541"/>
      <c r="T73" s="541"/>
      <c r="U73" s="541"/>
      <c r="V73" s="541"/>
      <c r="W73" s="541"/>
      <c r="X73" s="541"/>
      <c r="Y73" s="200">
        <f>'Year 2'!AU73</f>
        <v>0</v>
      </c>
      <c r="Z73" s="588">
        <f>SUM(AA70, AB70, AA57, AB57, AA43, AB43, AA37, AB37, AA30, AB30)</f>
        <v>0</v>
      </c>
      <c r="AA73" s="588"/>
      <c r="AB73" s="588"/>
      <c r="AC73" s="588"/>
      <c r="AD73" s="330">
        <f>M73-Z73</f>
        <v>0</v>
      </c>
      <c r="AE73" s="223"/>
      <c r="AG73" s="540" t="s">
        <v>183</v>
      </c>
      <c r="AH73" s="541"/>
      <c r="AI73" s="541"/>
      <c r="AJ73" s="541"/>
      <c r="AK73" s="541"/>
      <c r="AL73" s="541"/>
      <c r="AM73" s="541"/>
      <c r="AN73" s="541"/>
      <c r="AO73" s="541"/>
      <c r="AP73" s="306">
        <f>'Year 2'!AU73</f>
        <v>0</v>
      </c>
      <c r="AQ73" s="539">
        <f>SUM(AR70, AS70, AR57, AS57, AR43, AS43, AR37, AS37, AR30, AS30)</f>
        <v>0</v>
      </c>
      <c r="AR73" s="539"/>
      <c r="AS73" s="539"/>
      <c r="AT73" s="539"/>
      <c r="AU73" s="276">
        <f>IF($S$81&lt;&gt;0, AC73+AP73-AQ73, M73+AP73-AQ73)</f>
        <v>0</v>
      </c>
    </row>
    <row r="74" spans="1:134" s="224" customFormat="1" ht="16" thickBot="1" x14ac:dyDescent="0.4">
      <c r="A74" s="221"/>
      <c r="B74" s="232"/>
      <c r="C74" s="232"/>
      <c r="D74" s="232"/>
      <c r="E74" s="232"/>
      <c r="F74" s="232"/>
      <c r="G74" s="232"/>
      <c r="H74" s="232"/>
      <c r="I74" s="232"/>
      <c r="J74" s="258"/>
      <c r="K74" s="258"/>
      <c r="L74" s="258"/>
      <c r="M74" s="221"/>
      <c r="N74" s="223"/>
      <c r="O74" s="220"/>
      <c r="P74" s="221"/>
      <c r="Q74" s="232"/>
      <c r="R74" s="232"/>
      <c r="S74" s="232"/>
      <c r="T74" s="232"/>
      <c r="U74" s="232"/>
      <c r="V74" s="232"/>
      <c r="W74" s="232"/>
      <c r="X74" s="232"/>
      <c r="Y74" s="258"/>
      <c r="Z74" s="258"/>
      <c r="AA74" s="258"/>
      <c r="AB74" s="221"/>
      <c r="AC74" s="221"/>
      <c r="AD74" s="221"/>
      <c r="AE74" s="223"/>
      <c r="AF74" s="220"/>
      <c r="AG74" s="221"/>
      <c r="AH74" s="232"/>
      <c r="AI74" s="232"/>
      <c r="AJ74" s="232"/>
      <c r="AK74" s="232"/>
      <c r="AL74" s="232"/>
      <c r="AM74" s="232"/>
      <c r="AN74" s="232"/>
      <c r="AO74" s="232"/>
      <c r="AP74" s="258"/>
      <c r="AQ74" s="258"/>
      <c r="AR74" s="258"/>
      <c r="AS74" s="221"/>
      <c r="AT74" s="221"/>
      <c r="AU74" s="221"/>
      <c r="AV74" s="220"/>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row>
    <row r="75" spans="1:134" s="242" customFormat="1" x14ac:dyDescent="0.35">
      <c r="A75" s="502" t="s">
        <v>100</v>
      </c>
      <c r="B75" s="503"/>
      <c r="C75" s="503"/>
      <c r="D75" s="503"/>
      <c r="E75" s="503"/>
      <c r="F75" s="503"/>
      <c r="G75" s="503"/>
      <c r="H75" s="503"/>
      <c r="I75" s="503"/>
      <c r="J75" s="273" t="s">
        <v>17</v>
      </c>
      <c r="K75" s="542" t="s">
        <v>4</v>
      </c>
      <c r="L75" s="542"/>
      <c r="M75" s="248" t="s">
        <v>49</v>
      </c>
      <c r="N75" s="261"/>
      <c r="P75" s="502" t="s">
        <v>100</v>
      </c>
      <c r="Q75" s="503"/>
      <c r="R75" s="503"/>
      <c r="S75" s="503"/>
      <c r="T75" s="503"/>
      <c r="U75" s="503"/>
      <c r="V75" s="503"/>
      <c r="W75" s="503"/>
      <c r="X75" s="503"/>
      <c r="Y75" s="271" t="s">
        <v>111</v>
      </c>
      <c r="Z75" s="273" t="s">
        <v>77</v>
      </c>
      <c r="AA75" s="542" t="s">
        <v>4</v>
      </c>
      <c r="AB75" s="542"/>
      <c r="AC75" s="271" t="s">
        <v>18</v>
      </c>
      <c r="AD75" s="268" t="s">
        <v>114</v>
      </c>
      <c r="AE75" s="261"/>
      <c r="AG75" s="502" t="s">
        <v>100</v>
      </c>
      <c r="AH75" s="503"/>
      <c r="AI75" s="503"/>
      <c r="AJ75" s="503"/>
      <c r="AK75" s="503"/>
      <c r="AL75" s="503"/>
      <c r="AM75" s="503"/>
      <c r="AN75" s="503"/>
      <c r="AO75" s="503"/>
      <c r="AP75" s="271" t="s">
        <v>111</v>
      </c>
      <c r="AQ75" s="273" t="s">
        <v>212</v>
      </c>
      <c r="AR75" s="542" t="s">
        <v>4</v>
      </c>
      <c r="AS75" s="542"/>
      <c r="AT75" s="271" t="s">
        <v>214</v>
      </c>
      <c r="AU75" s="268" t="s">
        <v>260</v>
      </c>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row>
    <row r="76" spans="1:134" ht="16" thickBot="1" x14ac:dyDescent="0.4">
      <c r="A76" s="540" t="s">
        <v>37</v>
      </c>
      <c r="B76" s="541"/>
      <c r="C76" s="541"/>
      <c r="D76" s="541"/>
      <c r="E76" s="541"/>
      <c r="F76" s="541"/>
      <c r="G76" s="541"/>
      <c r="H76" s="541"/>
      <c r="I76" s="541"/>
      <c r="J76" s="243">
        <f>(SUM(J57, J43, J37, H30, J70))*'Cumulative Budget'!$G$36</f>
        <v>0</v>
      </c>
      <c r="K76" s="593">
        <f>(SUM(K70, L70, K57, L57, K43, L43, K37, L37, K30, L30))*'Cumulative Budget'!$G$36</f>
        <v>0</v>
      </c>
      <c r="L76" s="593"/>
      <c r="M76" s="237">
        <f t="shared" ref="M76" si="59">SUM(J76:L76)</f>
        <v>0</v>
      </c>
      <c r="N76" s="223"/>
      <c r="P76" s="540" t="s">
        <v>37</v>
      </c>
      <c r="Q76" s="541"/>
      <c r="R76" s="541"/>
      <c r="S76" s="541"/>
      <c r="T76" s="541"/>
      <c r="U76" s="541"/>
      <c r="V76" s="541"/>
      <c r="W76" s="541"/>
      <c r="X76" s="541"/>
      <c r="Y76" s="200">
        <f>'Year 2'!AU76</f>
        <v>0</v>
      </c>
      <c r="Z76" s="302">
        <f>(SUM(Z57, Z43, Z37, X30, Z70))*'Cumulative Budget'!$G$36</f>
        <v>0</v>
      </c>
      <c r="AA76" s="588">
        <f>(SUM(AA70, AB70, AA57, AB57, AA43, AB43, AA37, AB37, AA30, AB30))*'Cumulative Budget'!$G$36</f>
        <v>0</v>
      </c>
      <c r="AB76" s="588"/>
      <c r="AC76" s="293">
        <f t="shared" ref="AC76" si="60">SUM(Z76:AB76)</f>
        <v>0</v>
      </c>
      <c r="AD76" s="294">
        <f>M76-AC76</f>
        <v>0</v>
      </c>
      <c r="AE76" s="223"/>
      <c r="AG76" s="540" t="s">
        <v>37</v>
      </c>
      <c r="AH76" s="541"/>
      <c r="AI76" s="541"/>
      <c r="AJ76" s="541"/>
      <c r="AK76" s="541"/>
      <c r="AL76" s="541"/>
      <c r="AM76" s="541"/>
      <c r="AN76" s="541"/>
      <c r="AO76" s="541"/>
      <c r="AP76" s="306">
        <f>'Year 2'!AU76</f>
        <v>0</v>
      </c>
      <c r="AQ76" s="443">
        <v>0</v>
      </c>
      <c r="AR76" s="563">
        <v>0</v>
      </c>
      <c r="AS76" s="563"/>
      <c r="AT76" s="275">
        <f>SUM(AQ76:AS76)</f>
        <v>0</v>
      </c>
      <c r="AU76" s="276">
        <f>IF($S$81&lt;&gt;0, AC76+AP76-AT76, M76+AP76-AT76)</f>
        <v>0</v>
      </c>
    </row>
    <row r="77" spans="1:134" s="221" customFormat="1" ht="16" thickBot="1" x14ac:dyDescent="0.4">
      <c r="A77" s="230" t="s">
        <v>99</v>
      </c>
      <c r="B77" s="230"/>
      <c r="J77" s="233"/>
      <c r="K77" s="233"/>
      <c r="L77" s="233"/>
      <c r="M77" s="233"/>
      <c r="N77" s="223"/>
      <c r="O77" s="220"/>
      <c r="P77" s="230" t="s">
        <v>99</v>
      </c>
      <c r="Q77" s="230"/>
      <c r="Z77" s="233"/>
      <c r="AA77" s="233"/>
      <c r="AB77" s="233"/>
      <c r="AC77" s="233"/>
      <c r="AD77" s="233"/>
      <c r="AE77" s="223"/>
      <c r="AG77" s="230" t="s">
        <v>99</v>
      </c>
      <c r="AH77" s="230"/>
      <c r="AQ77" s="233"/>
      <c r="AR77" s="233"/>
      <c r="AS77" s="233"/>
      <c r="AT77" s="233"/>
      <c r="AU77" s="233"/>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row>
    <row r="78" spans="1:134" s="331" customFormat="1" ht="16" thickBot="1" x14ac:dyDescent="0.4">
      <c r="A78" s="621" t="s">
        <v>101</v>
      </c>
      <c r="B78" s="622"/>
      <c r="C78" s="622"/>
      <c r="D78" s="622"/>
      <c r="E78" s="622"/>
      <c r="F78" s="622"/>
      <c r="G78" s="622"/>
      <c r="H78" s="622"/>
      <c r="I78" s="622"/>
      <c r="J78" s="239">
        <f>SUM(J76, J57, J43, J37, H30, J70)</f>
        <v>0</v>
      </c>
      <c r="K78" s="239">
        <f>SUM(K76, K57, K43, K37, K30, K70)</f>
        <v>0</v>
      </c>
      <c r="L78" s="239">
        <f>SUM(L57, L43, L37, L30, L70)</f>
        <v>0</v>
      </c>
      <c r="M78" s="240">
        <f>SUM(J78:L78)</f>
        <v>0</v>
      </c>
      <c r="N78" s="246"/>
      <c r="P78" s="589" t="s">
        <v>101</v>
      </c>
      <c r="Q78" s="590"/>
      <c r="R78" s="590"/>
      <c r="S78" s="590"/>
      <c r="T78" s="590"/>
      <c r="U78" s="590"/>
      <c r="V78" s="590"/>
      <c r="W78" s="590"/>
      <c r="X78" s="590"/>
      <c r="Y78" s="201">
        <f>'Year 2'!AU78</f>
        <v>0</v>
      </c>
      <c r="Z78" s="303">
        <f>SUM(Z76, Z57, Z43, Z37, X30, Z70)</f>
        <v>0</v>
      </c>
      <c r="AA78" s="303">
        <f>SUM(AA76, AA57, AA43, AA37, AA30, AA70)</f>
        <v>0</v>
      </c>
      <c r="AB78" s="303">
        <f>SUM(AB57, AB43, AB37, AB30, AB70)</f>
        <v>0</v>
      </c>
      <c r="AC78" s="297">
        <f>SUM(Z78:AB78)</f>
        <v>0</v>
      </c>
      <c r="AD78" s="298">
        <f>M78-AC78</f>
        <v>0</v>
      </c>
      <c r="AE78" s="246"/>
      <c r="AG78" s="564" t="s">
        <v>101</v>
      </c>
      <c r="AH78" s="565"/>
      <c r="AI78" s="565"/>
      <c r="AJ78" s="565"/>
      <c r="AK78" s="565"/>
      <c r="AL78" s="565"/>
      <c r="AM78" s="565"/>
      <c r="AN78" s="565"/>
      <c r="AO78" s="565"/>
      <c r="AP78" s="206">
        <f>'Year 2'!AU78</f>
        <v>0</v>
      </c>
      <c r="AQ78" s="288">
        <f>SUM(AQ76, AQ57, AQ43, AQ37, AO30, AQ70)</f>
        <v>0</v>
      </c>
      <c r="AR78" s="288">
        <f>SUM(AR76, AR57, AR43, AR37, AR30, AR70)</f>
        <v>0</v>
      </c>
      <c r="AS78" s="288">
        <f>SUM(AS57, AS43, AS37, AS30, AS70)</f>
        <v>0</v>
      </c>
      <c r="AT78" s="279">
        <f>SUM(AQ78:AS78)</f>
        <v>0</v>
      </c>
      <c r="AU78" s="280">
        <f>IF($S$81&lt;&gt;0, AC78+AP78-AT78, M78+AP78-AT78)</f>
        <v>0</v>
      </c>
    </row>
    <row r="79" spans="1:134" x14ac:dyDescent="0.35">
      <c r="F79" s="220"/>
      <c r="G79" s="220"/>
      <c r="N79" s="223"/>
    </row>
    <row r="80" spans="1:134" ht="16" thickBot="1" x14ac:dyDescent="0.4">
      <c r="F80" s="220"/>
      <c r="G80" s="220"/>
      <c r="P80" s="270"/>
      <c r="Q80" s="270"/>
      <c r="R80" s="270"/>
      <c r="S80" s="270"/>
      <c r="T80" s="270"/>
      <c r="U80" s="270"/>
      <c r="V80" s="270"/>
      <c r="AG80" s="270"/>
      <c r="AH80" s="270"/>
      <c r="AI80" s="270"/>
      <c r="AJ80" s="270"/>
      <c r="AK80" s="270"/>
      <c r="AL80" s="270"/>
      <c r="AM80" s="270"/>
    </row>
    <row r="81" spans="2:47" x14ac:dyDescent="0.35">
      <c r="B81" s="576" t="s">
        <v>230</v>
      </c>
      <c r="C81" s="577"/>
      <c r="D81" s="264">
        <f>$J$78</f>
        <v>0</v>
      </c>
      <c r="F81" s="220"/>
      <c r="G81" s="220"/>
      <c r="O81" s="309"/>
      <c r="P81" s="583" t="s">
        <v>230</v>
      </c>
      <c r="Q81" s="584"/>
      <c r="R81" s="584"/>
      <c r="S81" s="202">
        <f>Z78</f>
        <v>0</v>
      </c>
      <c r="T81" s="583" t="s">
        <v>104</v>
      </c>
      <c r="U81" s="584"/>
      <c r="V81" s="160">
        <f>D81-S81</f>
        <v>0</v>
      </c>
      <c r="W81" s="332"/>
      <c r="X81" s="601"/>
      <c r="Y81" s="601"/>
      <c r="Z81" s="332"/>
      <c r="AA81" s="332"/>
      <c r="AF81" s="309"/>
      <c r="AG81" s="609" t="s">
        <v>191</v>
      </c>
      <c r="AH81" s="554"/>
      <c r="AI81" s="605">
        <f>AQ78</f>
        <v>0</v>
      </c>
      <c r="AJ81" s="605"/>
      <c r="AK81" s="609" t="s">
        <v>196</v>
      </c>
      <c r="AL81" s="554"/>
      <c r="AM81" s="287">
        <f>IF($S$81&lt;&gt;0, S81+'Year 2'!AM81-AI81, D81+'Year 2'!AM81-AI81)</f>
        <v>0</v>
      </c>
      <c r="AO81" s="315" t="s">
        <v>89</v>
      </c>
      <c r="AP81" s="556"/>
      <c r="AQ81" s="556"/>
      <c r="AR81" s="556" t="s">
        <v>90</v>
      </c>
      <c r="AS81" s="612"/>
    </row>
    <row r="82" spans="2:47" x14ac:dyDescent="0.35">
      <c r="B82" s="535" t="s">
        <v>231</v>
      </c>
      <c r="C82" s="536"/>
      <c r="D82" s="265">
        <f>$K$78</f>
        <v>0</v>
      </c>
      <c r="F82" s="220"/>
      <c r="G82" s="220"/>
      <c r="O82" s="309"/>
      <c r="P82" s="585" t="s">
        <v>231</v>
      </c>
      <c r="Q82" s="586"/>
      <c r="R82" s="586"/>
      <c r="S82" s="189">
        <f>AA78</f>
        <v>0</v>
      </c>
      <c r="T82" s="585" t="s">
        <v>105</v>
      </c>
      <c r="U82" s="586"/>
      <c r="V82" s="161">
        <f>D82-S82</f>
        <v>0</v>
      </c>
      <c r="W82" s="332"/>
      <c r="X82" s="604"/>
      <c r="Y82" s="604"/>
      <c r="Z82" s="604"/>
      <c r="AA82" s="604"/>
      <c r="AF82" s="309"/>
      <c r="AG82" s="549" t="s">
        <v>192</v>
      </c>
      <c r="AH82" s="550"/>
      <c r="AI82" s="606">
        <f>AR78</f>
        <v>0</v>
      </c>
      <c r="AJ82" s="606"/>
      <c r="AK82" s="549" t="s">
        <v>197</v>
      </c>
      <c r="AL82" s="550"/>
      <c r="AM82" s="278">
        <f>IF($S$81&lt;&gt;0, S82+'Year 2'!AM82-AI82, D82+'Year 2'!AM82-AI82)</f>
        <v>0</v>
      </c>
      <c r="AO82" s="314" t="s">
        <v>91</v>
      </c>
      <c r="AP82" s="532"/>
      <c r="AQ82" s="532"/>
      <c r="AR82" s="532"/>
      <c r="AS82" s="562"/>
    </row>
    <row r="83" spans="2:47" ht="16" thickBot="1" x14ac:dyDescent="0.4">
      <c r="B83" s="535" t="s">
        <v>135</v>
      </c>
      <c r="C83" s="536"/>
      <c r="D83" s="265">
        <f>$L$78</f>
        <v>0</v>
      </c>
      <c r="F83" s="220"/>
      <c r="G83" s="220"/>
      <c r="O83" s="309"/>
      <c r="P83" s="585" t="s">
        <v>135</v>
      </c>
      <c r="Q83" s="586"/>
      <c r="R83" s="586"/>
      <c r="S83" s="189">
        <f>AB78</f>
        <v>0</v>
      </c>
      <c r="T83" s="585" t="s">
        <v>106</v>
      </c>
      <c r="U83" s="586"/>
      <c r="V83" s="161">
        <f>D83-S83</f>
        <v>0</v>
      </c>
      <c r="W83" s="332"/>
      <c r="X83" s="601"/>
      <c r="Y83" s="601"/>
      <c r="Z83" s="332"/>
      <c r="AA83" s="332"/>
      <c r="AF83" s="309"/>
      <c r="AG83" s="549" t="s">
        <v>193</v>
      </c>
      <c r="AH83" s="550"/>
      <c r="AI83" s="606">
        <f>AS78</f>
        <v>0</v>
      </c>
      <c r="AJ83" s="606"/>
      <c r="AK83" s="549" t="s">
        <v>198</v>
      </c>
      <c r="AL83" s="550"/>
      <c r="AM83" s="278">
        <f>IF($S$81&lt;&gt;0, S83+'Year 2'!AM83-AI83, D83+'Year 2'!AM83-AI83)</f>
        <v>0</v>
      </c>
      <c r="AO83" s="318" t="s">
        <v>92</v>
      </c>
      <c r="AP83" s="557"/>
      <c r="AQ83" s="557"/>
      <c r="AR83" s="557" t="s">
        <v>90</v>
      </c>
      <c r="AS83" s="613"/>
    </row>
    <row r="84" spans="2:47" ht="16" thickBot="1" x14ac:dyDescent="0.4">
      <c r="B84" s="535" t="s">
        <v>232</v>
      </c>
      <c r="C84" s="536"/>
      <c r="D84" s="265">
        <f>$K$78+$L$78</f>
        <v>0</v>
      </c>
      <c r="F84" s="220"/>
      <c r="G84" s="220"/>
      <c r="O84" s="309"/>
      <c r="P84" s="585" t="s">
        <v>232</v>
      </c>
      <c r="Q84" s="586"/>
      <c r="R84" s="586"/>
      <c r="S84" s="189">
        <f>SUM(S82:S83)</f>
        <v>0</v>
      </c>
      <c r="T84" s="585" t="s">
        <v>107</v>
      </c>
      <c r="U84" s="586"/>
      <c r="V84" s="161">
        <f>D84-S84</f>
        <v>0</v>
      </c>
      <c r="W84" s="325"/>
      <c r="X84" s="325"/>
      <c r="Y84" s="325"/>
      <c r="Z84" s="325"/>
      <c r="AA84" s="325"/>
      <c r="AF84" s="309"/>
      <c r="AG84" s="549" t="s">
        <v>194</v>
      </c>
      <c r="AH84" s="550"/>
      <c r="AI84" s="606">
        <f>SUM(AI82:AI83)</f>
        <v>0</v>
      </c>
      <c r="AJ84" s="606"/>
      <c r="AK84" s="549" t="s">
        <v>200</v>
      </c>
      <c r="AL84" s="550"/>
      <c r="AM84" s="278">
        <f>IF($S$81&lt;&gt;0, S84+'Year 2'!AM84-AI84, D84+'Year 2'!AM84-AI84)</f>
        <v>0</v>
      </c>
      <c r="AO84" s="325"/>
      <c r="AP84" s="325"/>
      <c r="AQ84" s="325"/>
      <c r="AR84" s="325"/>
      <c r="AS84" s="325"/>
    </row>
    <row r="85" spans="2:47" ht="16" thickBot="1" x14ac:dyDescent="0.4">
      <c r="B85" s="535" t="s">
        <v>185</v>
      </c>
      <c r="C85" s="536"/>
      <c r="D85" s="265">
        <f>$M$78</f>
        <v>0</v>
      </c>
      <c r="F85" s="220"/>
      <c r="G85" s="220"/>
      <c r="O85" s="309"/>
      <c r="P85" s="585" t="s">
        <v>233</v>
      </c>
      <c r="Q85" s="586"/>
      <c r="R85" s="586"/>
      <c r="S85" s="189">
        <f>AC78</f>
        <v>0</v>
      </c>
      <c r="T85" s="580" t="s">
        <v>108</v>
      </c>
      <c r="U85" s="580"/>
      <c r="V85" s="196">
        <f>D85-S85</f>
        <v>0</v>
      </c>
      <c r="W85" s="602"/>
      <c r="X85" s="602"/>
      <c r="Y85" s="604"/>
      <c r="Z85" s="604"/>
      <c r="AA85" s="604"/>
      <c r="AB85" s="221"/>
      <c r="AC85" s="221"/>
      <c r="AD85" s="221"/>
      <c r="AF85" s="309"/>
      <c r="AG85" s="549" t="s">
        <v>271</v>
      </c>
      <c r="AH85" s="550"/>
      <c r="AI85" s="606">
        <f>AT78</f>
        <v>0</v>
      </c>
      <c r="AJ85" s="606"/>
      <c r="AK85" s="610" t="s">
        <v>272</v>
      </c>
      <c r="AL85" s="611"/>
      <c r="AM85" s="312">
        <f>IF($S$81&lt;&gt;0, S85+'Year 2'!AM85-AI85, D85+'Year 2'!AM85-AI85)</f>
        <v>0</v>
      </c>
      <c r="AO85" s="214" t="s">
        <v>93</v>
      </c>
      <c r="AP85" s="215"/>
      <c r="AQ85" s="209"/>
      <c r="AR85" s="209"/>
      <c r="AS85" s="210"/>
      <c r="AT85" s="221"/>
      <c r="AU85" s="221"/>
    </row>
    <row r="86" spans="2:47" x14ac:dyDescent="0.35">
      <c r="B86" s="535" t="s">
        <v>174</v>
      </c>
      <c r="C86" s="536"/>
      <c r="D86" s="324" t="e">
        <f>L78/K78</f>
        <v>#DIV/0!</v>
      </c>
      <c r="F86" s="220"/>
      <c r="G86" s="220"/>
      <c r="O86" s="309"/>
      <c r="P86" s="585" t="s">
        <v>174</v>
      </c>
      <c r="Q86" s="586"/>
      <c r="R86" s="586"/>
      <c r="S86" s="203" t="e">
        <f>S83/S82</f>
        <v>#DIV/0!</v>
      </c>
      <c r="T86" s="188"/>
      <c r="U86" s="188"/>
      <c r="V86" s="190"/>
      <c r="W86" s="221"/>
      <c r="X86" s="221"/>
      <c r="Y86" s="221"/>
      <c r="Z86" s="221"/>
      <c r="AA86" s="221"/>
      <c r="AF86" s="309"/>
      <c r="AG86" s="624" t="s">
        <v>208</v>
      </c>
      <c r="AH86" s="617"/>
      <c r="AI86" s="607" t="e">
        <f>AQ76/AQ78</f>
        <v>#DIV/0!</v>
      </c>
      <c r="AJ86" s="608"/>
      <c r="AK86" s="167"/>
      <c r="AL86" s="166"/>
      <c r="AM86" s="166"/>
      <c r="AO86" s="221"/>
      <c r="AP86" s="221"/>
      <c r="AQ86" s="221"/>
      <c r="AR86" s="221"/>
      <c r="AS86" s="221"/>
    </row>
    <row r="87" spans="2:47" ht="16" thickBot="1" x14ac:dyDescent="0.4">
      <c r="B87" s="537" t="s">
        <v>144</v>
      </c>
      <c r="C87" s="538"/>
      <c r="D87" s="266" t="e">
        <f>$D$90 &amp; $D$91 &amp; $D$92</f>
        <v>#DIV/0!</v>
      </c>
      <c r="F87" s="220"/>
      <c r="G87" s="220"/>
      <c r="O87" s="309"/>
      <c r="P87" s="629" t="s">
        <v>144</v>
      </c>
      <c r="Q87" s="580"/>
      <c r="R87" s="580"/>
      <c r="S87" s="204" t="e">
        <f>S90 &amp; S91 &amp; S92</f>
        <v>#DIV/0!</v>
      </c>
      <c r="T87" s="188"/>
      <c r="U87" s="188"/>
      <c r="V87" s="190"/>
      <c r="AF87" s="309"/>
      <c r="AG87" s="625" t="s">
        <v>209</v>
      </c>
      <c r="AH87" s="626"/>
      <c r="AI87" s="627" t="e">
        <f>AR76/(AR78+AS78)</f>
        <v>#DIV/0!</v>
      </c>
      <c r="AJ87" s="628"/>
    </row>
    <row r="88" spans="2:47" x14ac:dyDescent="0.35">
      <c r="F88" s="220"/>
      <c r="G88" s="220"/>
      <c r="S88" s="166"/>
      <c r="AG88" s="166"/>
      <c r="AH88" s="166"/>
      <c r="AI88" s="166"/>
      <c r="AJ88" s="166"/>
    </row>
    <row r="89" spans="2:47" x14ac:dyDescent="0.35">
      <c r="F89" s="220"/>
      <c r="G89" s="220"/>
    </row>
    <row r="90" spans="2:47" hidden="1" x14ac:dyDescent="0.35">
      <c r="D90" s="220" t="e">
        <f>D81/D81</f>
        <v>#DIV/0!</v>
      </c>
      <c r="F90" s="220"/>
      <c r="G90" s="220"/>
      <c r="S90" s="220" t="e">
        <f>S81/S81</f>
        <v>#DIV/0!</v>
      </c>
    </row>
    <row r="91" spans="2:47" hidden="1" x14ac:dyDescent="0.35">
      <c r="D91" s="220" t="s">
        <v>145</v>
      </c>
      <c r="F91" s="220"/>
      <c r="G91" s="220"/>
      <c r="S91" s="220" t="s">
        <v>145</v>
      </c>
    </row>
    <row r="92" spans="2:47" hidden="1" x14ac:dyDescent="0.35">
      <c r="D92" s="225" t="e">
        <f>D84/D81</f>
        <v>#DIV/0!</v>
      </c>
      <c r="F92" s="220"/>
      <c r="G92" s="220"/>
      <c r="S92" s="225" t="e">
        <f>S84/S81</f>
        <v>#DIV/0!</v>
      </c>
    </row>
    <row r="93" spans="2:47" x14ac:dyDescent="0.35">
      <c r="F93" s="220"/>
      <c r="G93" s="220"/>
    </row>
    <row r="94" spans="2:47" x14ac:dyDescent="0.35">
      <c r="F94" s="220"/>
      <c r="G94" s="220"/>
    </row>
    <row r="95" spans="2:47" x14ac:dyDescent="0.35">
      <c r="F95" s="220"/>
      <c r="G95" s="220"/>
    </row>
    <row r="96" spans="2:47" x14ac:dyDescent="0.35">
      <c r="F96" s="220"/>
      <c r="G96" s="220"/>
    </row>
    <row r="97" spans="6:7" x14ac:dyDescent="0.35">
      <c r="F97" s="220"/>
      <c r="G97" s="220"/>
    </row>
    <row r="98" spans="6:7" x14ac:dyDescent="0.35">
      <c r="F98" s="220"/>
      <c r="G98" s="220"/>
    </row>
    <row r="99" spans="6:7" x14ac:dyDescent="0.35">
      <c r="F99" s="220"/>
      <c r="G99" s="220"/>
    </row>
    <row r="100" spans="6:7" x14ac:dyDescent="0.35">
      <c r="F100" s="220"/>
      <c r="G100" s="220"/>
    </row>
    <row r="101" spans="6:7" x14ac:dyDescent="0.35">
      <c r="F101" s="220"/>
      <c r="G101" s="220"/>
    </row>
    <row r="102" spans="6:7" x14ac:dyDescent="0.35">
      <c r="F102" s="220"/>
      <c r="G102" s="220"/>
    </row>
    <row r="103" spans="6:7" x14ac:dyDescent="0.35">
      <c r="F103" s="220"/>
      <c r="G103" s="220"/>
    </row>
    <row r="104" spans="6:7" x14ac:dyDescent="0.35">
      <c r="F104" s="220"/>
      <c r="G104" s="220"/>
    </row>
    <row r="105" spans="6:7" x14ac:dyDescent="0.35">
      <c r="F105" s="220"/>
      <c r="G105" s="220"/>
    </row>
    <row r="106" spans="6:7" x14ac:dyDescent="0.35">
      <c r="F106" s="220"/>
      <c r="G106" s="220"/>
    </row>
    <row r="107" spans="6:7" x14ac:dyDescent="0.35">
      <c r="F107" s="220"/>
      <c r="G107" s="220"/>
    </row>
    <row r="108" spans="6:7" x14ac:dyDescent="0.35">
      <c r="F108" s="220"/>
      <c r="G108" s="220"/>
    </row>
    <row r="109" spans="6:7" x14ac:dyDescent="0.35">
      <c r="F109" s="220"/>
      <c r="G109" s="220"/>
    </row>
    <row r="110" spans="6:7" x14ac:dyDescent="0.35">
      <c r="F110" s="220"/>
      <c r="G110" s="220"/>
    </row>
    <row r="111" spans="6:7" x14ac:dyDescent="0.35">
      <c r="F111" s="220"/>
      <c r="G111" s="220"/>
    </row>
    <row r="112" spans="6:7" x14ac:dyDescent="0.35">
      <c r="F112" s="220"/>
      <c r="G112" s="220"/>
    </row>
    <row r="113" spans="6:7" x14ac:dyDescent="0.35">
      <c r="F113" s="220"/>
      <c r="G113" s="220"/>
    </row>
    <row r="114" spans="6:7" x14ac:dyDescent="0.35">
      <c r="F114" s="220"/>
      <c r="G114" s="220"/>
    </row>
    <row r="115" spans="6:7" x14ac:dyDescent="0.35">
      <c r="F115" s="220"/>
      <c r="G115" s="220"/>
    </row>
    <row r="116" spans="6:7" x14ac:dyDescent="0.35">
      <c r="F116" s="220"/>
      <c r="G116" s="220"/>
    </row>
    <row r="117" spans="6:7" x14ac:dyDescent="0.35">
      <c r="F117" s="220"/>
      <c r="G117" s="220"/>
    </row>
    <row r="118" spans="6:7" x14ac:dyDescent="0.35">
      <c r="F118" s="220"/>
      <c r="G118" s="220"/>
    </row>
    <row r="119" spans="6:7" x14ac:dyDescent="0.35">
      <c r="F119" s="220"/>
      <c r="G119" s="220"/>
    </row>
    <row r="120" spans="6:7" x14ac:dyDescent="0.35">
      <c r="F120" s="220"/>
      <c r="G120" s="220"/>
    </row>
    <row r="121" spans="6:7" x14ac:dyDescent="0.35">
      <c r="F121" s="220"/>
      <c r="G121" s="220"/>
    </row>
    <row r="122" spans="6:7" x14ac:dyDescent="0.35">
      <c r="F122" s="220"/>
      <c r="G122" s="220"/>
    </row>
    <row r="123" spans="6:7" x14ac:dyDescent="0.35">
      <c r="F123" s="220"/>
      <c r="G123" s="220"/>
    </row>
    <row r="124" spans="6:7" x14ac:dyDescent="0.35">
      <c r="F124" s="220"/>
      <c r="G124" s="220"/>
    </row>
    <row r="125" spans="6:7" x14ac:dyDescent="0.35">
      <c r="F125" s="220"/>
      <c r="G125" s="220"/>
    </row>
    <row r="126" spans="6:7" x14ac:dyDescent="0.35">
      <c r="F126" s="220"/>
      <c r="G126" s="220"/>
    </row>
    <row r="127" spans="6:7" x14ac:dyDescent="0.35">
      <c r="F127" s="220"/>
      <c r="G127" s="220"/>
    </row>
    <row r="128" spans="6:7" x14ac:dyDescent="0.35">
      <c r="F128" s="220"/>
      <c r="G128" s="220"/>
    </row>
    <row r="129" spans="6:7" x14ac:dyDescent="0.35">
      <c r="F129" s="220"/>
      <c r="G129" s="220"/>
    </row>
    <row r="130" spans="6:7" x14ac:dyDescent="0.35">
      <c r="F130" s="220"/>
      <c r="G130" s="220"/>
    </row>
    <row r="131" spans="6:7" x14ac:dyDescent="0.35">
      <c r="F131" s="220"/>
      <c r="G131" s="220"/>
    </row>
    <row r="132" spans="6:7" x14ac:dyDescent="0.35">
      <c r="F132" s="220"/>
      <c r="G132" s="220"/>
    </row>
    <row r="133" spans="6:7" x14ac:dyDescent="0.35">
      <c r="F133" s="220"/>
      <c r="G133" s="220"/>
    </row>
    <row r="134" spans="6:7" x14ac:dyDescent="0.35">
      <c r="F134" s="220"/>
      <c r="G134" s="220"/>
    </row>
    <row r="135" spans="6:7" x14ac:dyDescent="0.35">
      <c r="F135" s="220"/>
      <c r="G135" s="220"/>
    </row>
    <row r="136" spans="6:7" x14ac:dyDescent="0.35">
      <c r="F136" s="220"/>
      <c r="G136" s="220"/>
    </row>
    <row r="137" spans="6:7" x14ac:dyDescent="0.35">
      <c r="F137" s="220"/>
      <c r="G137" s="220"/>
    </row>
    <row r="138" spans="6:7" x14ac:dyDescent="0.35">
      <c r="F138" s="220"/>
      <c r="G138" s="220"/>
    </row>
    <row r="139" spans="6:7" x14ac:dyDescent="0.35">
      <c r="F139" s="220"/>
      <c r="G139" s="220"/>
    </row>
    <row r="140" spans="6:7" x14ac:dyDescent="0.35">
      <c r="F140" s="220"/>
      <c r="G140" s="220"/>
    </row>
    <row r="141" spans="6:7" x14ac:dyDescent="0.35">
      <c r="F141" s="220"/>
      <c r="G141" s="220"/>
    </row>
    <row r="142" spans="6:7" x14ac:dyDescent="0.35">
      <c r="F142" s="220"/>
      <c r="G142" s="220"/>
    </row>
    <row r="143" spans="6:7" x14ac:dyDescent="0.35">
      <c r="F143" s="220"/>
      <c r="G143" s="220"/>
    </row>
    <row r="144" spans="6:7" x14ac:dyDescent="0.35">
      <c r="F144" s="220"/>
      <c r="G144" s="220"/>
    </row>
    <row r="145" spans="6:7" x14ac:dyDescent="0.35">
      <c r="F145" s="220"/>
      <c r="G145" s="220"/>
    </row>
    <row r="146" spans="6:7" x14ac:dyDescent="0.35">
      <c r="F146" s="220"/>
      <c r="G146" s="220"/>
    </row>
    <row r="147" spans="6:7" x14ac:dyDescent="0.35">
      <c r="F147" s="220"/>
      <c r="G147" s="220"/>
    </row>
    <row r="148" spans="6:7" x14ac:dyDescent="0.35">
      <c r="F148" s="220"/>
      <c r="G148" s="220"/>
    </row>
    <row r="149" spans="6:7" x14ac:dyDescent="0.35">
      <c r="F149" s="220"/>
      <c r="G149" s="220"/>
    </row>
    <row r="150" spans="6:7" x14ac:dyDescent="0.35">
      <c r="F150" s="220"/>
      <c r="G150" s="220"/>
    </row>
    <row r="151" spans="6:7" x14ac:dyDescent="0.35">
      <c r="F151" s="220"/>
      <c r="G151" s="220"/>
    </row>
    <row r="152" spans="6:7" x14ac:dyDescent="0.35">
      <c r="F152" s="220"/>
      <c r="G152" s="220"/>
    </row>
    <row r="153" spans="6:7" x14ac:dyDescent="0.35">
      <c r="F153" s="220"/>
      <c r="G153" s="220"/>
    </row>
    <row r="154" spans="6:7" x14ac:dyDescent="0.35">
      <c r="F154" s="220"/>
      <c r="G154" s="220"/>
    </row>
    <row r="155" spans="6:7" x14ac:dyDescent="0.35">
      <c r="F155" s="220"/>
      <c r="G155" s="220"/>
    </row>
    <row r="156" spans="6:7" x14ac:dyDescent="0.35">
      <c r="F156" s="220"/>
      <c r="G156" s="220"/>
    </row>
    <row r="157" spans="6:7" x14ac:dyDescent="0.35">
      <c r="F157" s="220"/>
      <c r="G157" s="220"/>
    </row>
    <row r="158" spans="6:7" x14ac:dyDescent="0.35">
      <c r="F158" s="220"/>
      <c r="G158" s="220"/>
    </row>
    <row r="159" spans="6:7" x14ac:dyDescent="0.35">
      <c r="F159" s="220"/>
      <c r="G159" s="220"/>
    </row>
    <row r="160" spans="6:7" x14ac:dyDescent="0.35">
      <c r="F160" s="220"/>
      <c r="G160" s="220"/>
    </row>
    <row r="161" spans="6:7" x14ac:dyDescent="0.35">
      <c r="F161" s="220"/>
      <c r="G161" s="220"/>
    </row>
    <row r="162" spans="6:7" x14ac:dyDescent="0.35">
      <c r="F162" s="220"/>
      <c r="G162" s="220"/>
    </row>
    <row r="163" spans="6:7" x14ac:dyDescent="0.35">
      <c r="F163" s="220"/>
      <c r="G163" s="220"/>
    </row>
    <row r="164" spans="6:7" x14ac:dyDescent="0.35">
      <c r="F164" s="220"/>
      <c r="G164" s="220"/>
    </row>
    <row r="165" spans="6:7" x14ac:dyDescent="0.35">
      <c r="F165" s="220"/>
      <c r="G165" s="220"/>
    </row>
    <row r="166" spans="6:7" x14ac:dyDescent="0.35">
      <c r="F166" s="220"/>
      <c r="G166" s="220"/>
    </row>
    <row r="167" spans="6:7" x14ac:dyDescent="0.35">
      <c r="F167" s="220"/>
      <c r="G167" s="220"/>
    </row>
    <row r="168" spans="6:7" x14ac:dyDescent="0.35">
      <c r="F168" s="220"/>
      <c r="G168" s="220"/>
    </row>
    <row r="169" spans="6:7" x14ac:dyDescent="0.35">
      <c r="F169" s="220"/>
      <c r="G169" s="220"/>
    </row>
    <row r="170" spans="6:7" x14ac:dyDescent="0.35">
      <c r="F170" s="220"/>
      <c r="G170" s="220"/>
    </row>
    <row r="171" spans="6:7" x14ac:dyDescent="0.35">
      <c r="F171" s="220"/>
      <c r="G171" s="220"/>
    </row>
    <row r="172" spans="6:7" x14ac:dyDescent="0.35">
      <c r="F172" s="220"/>
      <c r="G172" s="220"/>
    </row>
    <row r="173" spans="6:7" x14ac:dyDescent="0.35">
      <c r="F173" s="220"/>
      <c r="G173" s="220"/>
    </row>
    <row r="174" spans="6:7" x14ac:dyDescent="0.35">
      <c r="F174" s="220"/>
      <c r="G174" s="220"/>
    </row>
    <row r="175" spans="6:7" x14ac:dyDescent="0.35">
      <c r="F175" s="220"/>
      <c r="G175" s="220"/>
    </row>
    <row r="176" spans="6:7" x14ac:dyDescent="0.35">
      <c r="F176" s="220"/>
      <c r="G176" s="220"/>
    </row>
    <row r="177" spans="6:7" x14ac:dyDescent="0.35">
      <c r="F177" s="220"/>
      <c r="G177" s="220"/>
    </row>
    <row r="178" spans="6:7" x14ac:dyDescent="0.35">
      <c r="F178" s="220"/>
      <c r="G178" s="220"/>
    </row>
    <row r="179" spans="6:7" x14ac:dyDescent="0.35">
      <c r="F179" s="220"/>
      <c r="G179" s="220"/>
    </row>
    <row r="180" spans="6:7" x14ac:dyDescent="0.35">
      <c r="F180" s="220"/>
      <c r="G180" s="220"/>
    </row>
    <row r="181" spans="6:7" x14ac:dyDescent="0.35">
      <c r="F181" s="220"/>
      <c r="G181" s="220"/>
    </row>
    <row r="182" spans="6:7" x14ac:dyDescent="0.35">
      <c r="F182" s="220"/>
      <c r="G182" s="220"/>
    </row>
    <row r="183" spans="6:7" x14ac:dyDescent="0.35">
      <c r="F183" s="220"/>
      <c r="G183" s="220"/>
    </row>
    <row r="184" spans="6:7" x14ac:dyDescent="0.35">
      <c r="F184" s="220"/>
      <c r="G184" s="220"/>
    </row>
    <row r="185" spans="6:7" x14ac:dyDescent="0.35">
      <c r="F185" s="220"/>
      <c r="G185" s="220"/>
    </row>
    <row r="186" spans="6:7" x14ac:dyDescent="0.35">
      <c r="F186" s="220"/>
      <c r="G186" s="220"/>
    </row>
    <row r="187" spans="6:7" x14ac:dyDescent="0.35">
      <c r="F187" s="220"/>
      <c r="G187" s="220"/>
    </row>
    <row r="188" spans="6:7" x14ac:dyDescent="0.35">
      <c r="F188" s="220"/>
      <c r="G188" s="220"/>
    </row>
    <row r="189" spans="6:7" x14ac:dyDescent="0.35">
      <c r="F189" s="220"/>
      <c r="G189" s="220"/>
    </row>
    <row r="190" spans="6:7" x14ac:dyDescent="0.35">
      <c r="F190" s="220"/>
      <c r="G190" s="220"/>
    </row>
    <row r="191" spans="6:7" x14ac:dyDescent="0.35">
      <c r="F191" s="220"/>
      <c r="G191" s="220"/>
    </row>
    <row r="192" spans="6:7" x14ac:dyDescent="0.35">
      <c r="F192" s="220"/>
      <c r="G192" s="220"/>
    </row>
    <row r="193" spans="6:7" x14ac:dyDescent="0.35">
      <c r="F193" s="220"/>
      <c r="G193" s="220"/>
    </row>
    <row r="194" spans="6:7" x14ac:dyDescent="0.35">
      <c r="F194" s="220"/>
      <c r="G194" s="220"/>
    </row>
    <row r="195" spans="6:7" x14ac:dyDescent="0.35">
      <c r="F195" s="220"/>
      <c r="G195" s="220"/>
    </row>
    <row r="196" spans="6:7" x14ac:dyDescent="0.35">
      <c r="F196" s="220"/>
      <c r="G196" s="220"/>
    </row>
    <row r="197" spans="6:7" x14ac:dyDescent="0.35">
      <c r="F197" s="220"/>
      <c r="G197" s="220"/>
    </row>
    <row r="198" spans="6:7" x14ac:dyDescent="0.35">
      <c r="F198" s="220"/>
      <c r="G198" s="220"/>
    </row>
    <row r="199" spans="6:7" x14ac:dyDescent="0.35">
      <c r="F199" s="220"/>
      <c r="G199" s="220"/>
    </row>
    <row r="200" spans="6:7" x14ac:dyDescent="0.35">
      <c r="F200" s="220"/>
      <c r="G200" s="220"/>
    </row>
    <row r="201" spans="6:7" x14ac:dyDescent="0.35">
      <c r="F201" s="220"/>
      <c r="G201" s="220"/>
    </row>
    <row r="202" spans="6:7" x14ac:dyDescent="0.35">
      <c r="F202" s="220"/>
      <c r="G202" s="220"/>
    </row>
    <row r="203" spans="6:7" x14ac:dyDescent="0.35">
      <c r="F203" s="220"/>
      <c r="G203" s="220"/>
    </row>
    <row r="204" spans="6:7" x14ac:dyDescent="0.35">
      <c r="F204" s="220"/>
      <c r="G204" s="220"/>
    </row>
    <row r="205" spans="6:7" x14ac:dyDescent="0.35">
      <c r="F205" s="220"/>
      <c r="G205" s="220"/>
    </row>
    <row r="206" spans="6:7" x14ac:dyDescent="0.35">
      <c r="F206" s="220"/>
      <c r="G206" s="220"/>
    </row>
    <row r="207" spans="6:7" x14ac:dyDescent="0.35">
      <c r="F207" s="220"/>
      <c r="G207" s="220"/>
    </row>
    <row r="208" spans="6:7" x14ac:dyDescent="0.35">
      <c r="F208" s="220"/>
      <c r="G208" s="220"/>
    </row>
    <row r="209" spans="6:7" x14ac:dyDescent="0.35">
      <c r="F209" s="220"/>
      <c r="G209" s="220"/>
    </row>
    <row r="210" spans="6:7" x14ac:dyDescent="0.35">
      <c r="F210" s="220"/>
      <c r="G210" s="220"/>
    </row>
    <row r="211" spans="6:7" x14ac:dyDescent="0.35">
      <c r="F211" s="220"/>
      <c r="G211" s="220"/>
    </row>
    <row r="212" spans="6:7" x14ac:dyDescent="0.35">
      <c r="F212" s="220"/>
      <c r="G212" s="220"/>
    </row>
    <row r="213" spans="6:7" x14ac:dyDescent="0.35">
      <c r="F213" s="220"/>
      <c r="G213" s="220"/>
    </row>
    <row r="214" spans="6:7" x14ac:dyDescent="0.35">
      <c r="F214" s="220"/>
      <c r="G214" s="220"/>
    </row>
    <row r="215" spans="6:7" x14ac:dyDescent="0.35">
      <c r="F215" s="220"/>
      <c r="G215" s="220"/>
    </row>
    <row r="216" spans="6:7" x14ac:dyDescent="0.35">
      <c r="F216" s="220"/>
      <c r="G216" s="220"/>
    </row>
    <row r="217" spans="6:7" x14ac:dyDescent="0.35">
      <c r="F217" s="220"/>
      <c r="G217" s="220"/>
    </row>
    <row r="218" spans="6:7" x14ac:dyDescent="0.35">
      <c r="F218" s="220"/>
      <c r="G218" s="220"/>
    </row>
    <row r="219" spans="6:7" x14ac:dyDescent="0.35">
      <c r="F219" s="220"/>
      <c r="G219" s="220"/>
    </row>
    <row r="220" spans="6:7" x14ac:dyDescent="0.35">
      <c r="F220" s="220"/>
      <c r="G220" s="220"/>
    </row>
    <row r="221" spans="6:7" x14ac:dyDescent="0.35">
      <c r="F221" s="220"/>
      <c r="G221" s="220"/>
    </row>
    <row r="222" spans="6:7" x14ac:dyDescent="0.35">
      <c r="F222" s="220"/>
      <c r="G222" s="220"/>
    </row>
    <row r="223" spans="6:7" x14ac:dyDescent="0.35">
      <c r="F223" s="220"/>
      <c r="G223" s="220"/>
    </row>
    <row r="224" spans="6:7" x14ac:dyDescent="0.35">
      <c r="F224" s="220"/>
      <c r="G224" s="220"/>
    </row>
    <row r="225" spans="6:7" x14ac:dyDescent="0.35">
      <c r="F225" s="220"/>
      <c r="G225" s="220"/>
    </row>
    <row r="226" spans="6:7" x14ac:dyDescent="0.35">
      <c r="F226" s="220"/>
      <c r="G226" s="220"/>
    </row>
    <row r="227" spans="6:7" x14ac:dyDescent="0.35">
      <c r="F227" s="220"/>
      <c r="G227" s="220"/>
    </row>
    <row r="228" spans="6:7" x14ac:dyDescent="0.35">
      <c r="F228" s="220"/>
      <c r="G228" s="220"/>
    </row>
    <row r="229" spans="6:7" x14ac:dyDescent="0.35">
      <c r="F229" s="220"/>
      <c r="G229" s="220"/>
    </row>
    <row r="230" spans="6:7" x14ac:dyDescent="0.35">
      <c r="F230" s="220"/>
      <c r="G230" s="220"/>
    </row>
    <row r="231" spans="6:7" x14ac:dyDescent="0.35">
      <c r="F231" s="220"/>
      <c r="G231" s="220"/>
    </row>
  </sheetData>
  <sheetProtection algorithmName="SHA-512" hashValue="cJ4HVjwRDvDBMRLozPgg+RElGEejTI7OyIgCqVpZgF9KuDPq5Mjoiw0fCTjZzHTDzIIzWAGFdQXneyOEe8nzQw==" saltValue="QPDBfaOPbFRY/9kEeiIjiw==" spinCount="100000" sheet="1" objects="1" scenarios="1" formatCells="0" formatColumns="0" formatRows="0" insertColumns="0"/>
  <mergeCells count="297">
    <mergeCell ref="AG86:AH86"/>
    <mergeCell ref="AI86:AJ86"/>
    <mergeCell ref="P87:R87"/>
    <mergeCell ref="AG87:AH87"/>
    <mergeCell ref="AI87:AJ87"/>
    <mergeCell ref="AR75:AS75"/>
    <mergeCell ref="AR76:AS76"/>
    <mergeCell ref="P81:R81"/>
    <mergeCell ref="T81:U81"/>
    <mergeCell ref="AG81:AH81"/>
    <mergeCell ref="AI81:AJ81"/>
    <mergeCell ref="AP81:AQ81"/>
    <mergeCell ref="AR81:AS81"/>
    <mergeCell ref="P82:R82"/>
    <mergeCell ref="T82:U82"/>
    <mergeCell ref="AG82:AH82"/>
    <mergeCell ref="AI82:AJ82"/>
    <mergeCell ref="AP82:AS82"/>
    <mergeCell ref="AK81:AL81"/>
    <mergeCell ref="AK82:AL82"/>
    <mergeCell ref="AA75:AB75"/>
    <mergeCell ref="AK83:AL83"/>
    <mergeCell ref="AK84:AL84"/>
    <mergeCell ref="W85:X85"/>
    <mergeCell ref="AK85:AL85"/>
    <mergeCell ref="P83:R83"/>
    <mergeCell ref="T83:U83"/>
    <mergeCell ref="AG83:AH83"/>
    <mergeCell ref="AI83:AJ83"/>
    <mergeCell ref="AI84:AJ84"/>
    <mergeCell ref="P85:R85"/>
    <mergeCell ref="T85:U85"/>
    <mergeCell ref="AG85:AH85"/>
    <mergeCell ref="AI85:AJ85"/>
    <mergeCell ref="AP83:AQ83"/>
    <mergeCell ref="AR83:AS83"/>
    <mergeCell ref="P84:R84"/>
    <mergeCell ref="T84:U84"/>
    <mergeCell ref="AG84:AH84"/>
    <mergeCell ref="AI23:AJ23"/>
    <mergeCell ref="AG5:AH5"/>
    <mergeCell ref="AG6:AH6"/>
    <mergeCell ref="AG7:AH7"/>
    <mergeCell ref="AG8:AH8"/>
    <mergeCell ref="AI15:AJ15"/>
    <mergeCell ref="AI19:AJ19"/>
    <mergeCell ref="R54:X54"/>
    <mergeCell ref="R52:X52"/>
    <mergeCell ref="R53:X53"/>
    <mergeCell ref="R50:X50"/>
    <mergeCell ref="R46:X46"/>
    <mergeCell ref="R47:X47"/>
    <mergeCell ref="Q34:X34"/>
    <mergeCell ref="Q35:X35"/>
    <mergeCell ref="P33:X33"/>
    <mergeCell ref="R28:S28"/>
    <mergeCell ref="P27:Q27"/>
    <mergeCell ref="R27:S27"/>
    <mergeCell ref="AG3:AU3"/>
    <mergeCell ref="AG4:AU4"/>
    <mergeCell ref="AI5:AM5"/>
    <mergeCell ref="AO5:AU5"/>
    <mergeCell ref="AI6:AU6"/>
    <mergeCell ref="AI7:AU7"/>
    <mergeCell ref="AI8:AU8"/>
    <mergeCell ref="AG10:AU10"/>
    <mergeCell ref="AG78:AO78"/>
    <mergeCell ref="AH60:AO60"/>
    <mergeCell ref="AH61:AO61"/>
    <mergeCell ref="AH62:AO62"/>
    <mergeCell ref="AH68:AO68"/>
    <mergeCell ref="AH69:AO69"/>
    <mergeCell ref="AI52:AO52"/>
    <mergeCell ref="AI53:AO53"/>
    <mergeCell ref="AI54:AO54"/>
    <mergeCell ref="AG27:AH27"/>
    <mergeCell ref="AI27:AJ27"/>
    <mergeCell ref="AI28:AJ28"/>
    <mergeCell ref="AI25:AJ25"/>
    <mergeCell ref="AG26:AH26"/>
    <mergeCell ref="AI26:AJ26"/>
    <mergeCell ref="AG25:AH25"/>
    <mergeCell ref="B86:C86"/>
    <mergeCell ref="B87:C87"/>
    <mergeCell ref="B84:C84"/>
    <mergeCell ref="B85:C85"/>
    <mergeCell ref="B83:C83"/>
    <mergeCell ref="B82:C82"/>
    <mergeCell ref="X83:Y83"/>
    <mergeCell ref="A76:I76"/>
    <mergeCell ref="K76:L76"/>
    <mergeCell ref="P76:X76"/>
    <mergeCell ref="X82:AA82"/>
    <mergeCell ref="AA76:AB76"/>
    <mergeCell ref="P86:R86"/>
    <mergeCell ref="Y85:AA85"/>
    <mergeCell ref="A75:I75"/>
    <mergeCell ref="K75:L75"/>
    <mergeCell ref="P75:X75"/>
    <mergeCell ref="A78:I78"/>
    <mergeCell ref="P78:X78"/>
    <mergeCell ref="B81:C81"/>
    <mergeCell ref="A70:I70"/>
    <mergeCell ref="P70:X70"/>
    <mergeCell ref="B60:I60"/>
    <mergeCell ref="B61:I61"/>
    <mergeCell ref="B62:I62"/>
    <mergeCell ref="Q60:X60"/>
    <mergeCell ref="Q61:X61"/>
    <mergeCell ref="Q62:X62"/>
    <mergeCell ref="B69:I69"/>
    <mergeCell ref="Q69:X69"/>
    <mergeCell ref="A72:I72"/>
    <mergeCell ref="A73:I73"/>
    <mergeCell ref="J73:M73"/>
    <mergeCell ref="P72:X72"/>
    <mergeCell ref="P73:X73"/>
    <mergeCell ref="X81:Y81"/>
    <mergeCell ref="C51:I51"/>
    <mergeCell ref="R51:X51"/>
    <mergeCell ref="R48:X48"/>
    <mergeCell ref="C49:I49"/>
    <mergeCell ref="R49:X49"/>
    <mergeCell ref="AI48:AO48"/>
    <mergeCell ref="AI49:AO49"/>
    <mergeCell ref="AI50:AO50"/>
    <mergeCell ref="AI51:AO51"/>
    <mergeCell ref="C48:I48"/>
    <mergeCell ref="AG43:AO43"/>
    <mergeCell ref="AG45:AO45"/>
    <mergeCell ref="AI46:AO46"/>
    <mergeCell ref="AI47:AO47"/>
    <mergeCell ref="Q36:X36"/>
    <mergeCell ref="A37:I37"/>
    <mergeCell ref="P37:X37"/>
    <mergeCell ref="Q41:X41"/>
    <mergeCell ref="Q42:X42"/>
    <mergeCell ref="A39:I39"/>
    <mergeCell ref="P39:X39"/>
    <mergeCell ref="Q40:X40"/>
    <mergeCell ref="P26:Q26"/>
    <mergeCell ref="R26:S26"/>
    <mergeCell ref="P25:Q25"/>
    <mergeCell ref="R25:S25"/>
    <mergeCell ref="A25:B25"/>
    <mergeCell ref="C25:D25"/>
    <mergeCell ref="A29:M29"/>
    <mergeCell ref="P29:AD29"/>
    <mergeCell ref="P32:AC32"/>
    <mergeCell ref="A30:E30"/>
    <mergeCell ref="P30:T30"/>
    <mergeCell ref="P21:AC21"/>
    <mergeCell ref="AG22:AH22"/>
    <mergeCell ref="AI22:AJ22"/>
    <mergeCell ref="P24:Q24"/>
    <mergeCell ref="R24:S24"/>
    <mergeCell ref="P23:Q23"/>
    <mergeCell ref="R23:S23"/>
    <mergeCell ref="AG23:AH23"/>
    <mergeCell ref="P22:Q22"/>
    <mergeCell ref="R22:S22"/>
    <mergeCell ref="P18:Q18"/>
    <mergeCell ref="P19:Q19"/>
    <mergeCell ref="R12:S12"/>
    <mergeCell ref="C13:D13"/>
    <mergeCell ref="R13:S13"/>
    <mergeCell ref="C12:D12"/>
    <mergeCell ref="C14:D14"/>
    <mergeCell ref="R18:S18"/>
    <mergeCell ref="C19:D19"/>
    <mergeCell ref="R19:S19"/>
    <mergeCell ref="R16:S16"/>
    <mergeCell ref="C17:D17"/>
    <mergeCell ref="R17:S17"/>
    <mergeCell ref="C16:D16"/>
    <mergeCell ref="C18:D18"/>
    <mergeCell ref="R14:S14"/>
    <mergeCell ref="R15:S15"/>
    <mergeCell ref="P3:AD3"/>
    <mergeCell ref="P4:AD4"/>
    <mergeCell ref="R5:V5"/>
    <mergeCell ref="X5:AD5"/>
    <mergeCell ref="C6:M6"/>
    <mergeCell ref="P5:Q5"/>
    <mergeCell ref="R6:AD6"/>
    <mergeCell ref="C11:D11"/>
    <mergeCell ref="R11:S11"/>
    <mergeCell ref="C8:M8"/>
    <mergeCell ref="C7:M7"/>
    <mergeCell ref="A10:M10"/>
    <mergeCell ref="R7:AD7"/>
    <mergeCell ref="R8:AD8"/>
    <mergeCell ref="P10:AD10"/>
    <mergeCell ref="A6:B6"/>
    <mergeCell ref="A7:B7"/>
    <mergeCell ref="A8:B8"/>
    <mergeCell ref="P6:Q6"/>
    <mergeCell ref="P7:Q7"/>
    <mergeCell ref="P8:Q8"/>
    <mergeCell ref="A4:M4"/>
    <mergeCell ref="A3:M3"/>
    <mergeCell ref="A5:B5"/>
    <mergeCell ref="C5:F5"/>
    <mergeCell ref="H5:M5"/>
    <mergeCell ref="A21:M21"/>
    <mergeCell ref="C46:I46"/>
    <mergeCell ref="C15:D15"/>
    <mergeCell ref="A23:B23"/>
    <mergeCell ref="C23:D23"/>
    <mergeCell ref="A22:B22"/>
    <mergeCell ref="A18:B18"/>
    <mergeCell ref="A19:B19"/>
    <mergeCell ref="C22:D22"/>
    <mergeCell ref="A24:B24"/>
    <mergeCell ref="C24:D24"/>
    <mergeCell ref="A26:B26"/>
    <mergeCell ref="C26:D26"/>
    <mergeCell ref="A43:I43"/>
    <mergeCell ref="A45:I45"/>
    <mergeCell ref="AI11:AJ11"/>
    <mergeCell ref="AI12:AJ12"/>
    <mergeCell ref="AI13:AJ13"/>
    <mergeCell ref="AI14:AJ14"/>
    <mergeCell ref="AG76:AO76"/>
    <mergeCell ref="AH34:AO34"/>
    <mergeCell ref="AH35:AO35"/>
    <mergeCell ref="AH36:AO36"/>
    <mergeCell ref="AG37:AO37"/>
    <mergeCell ref="AG70:AO70"/>
    <mergeCell ref="AG39:AO39"/>
    <mergeCell ref="AH40:AO40"/>
    <mergeCell ref="AH41:AO41"/>
    <mergeCell ref="AH42:AO42"/>
    <mergeCell ref="AG18:AH18"/>
    <mergeCell ref="AG19:AH19"/>
    <mergeCell ref="AG75:AO75"/>
    <mergeCell ref="AG24:AH24"/>
    <mergeCell ref="AI24:AJ24"/>
    <mergeCell ref="AG21:AT21"/>
    <mergeCell ref="AI16:AJ16"/>
    <mergeCell ref="AI17:AJ17"/>
    <mergeCell ref="AI18:AJ18"/>
    <mergeCell ref="AG33:AO33"/>
    <mergeCell ref="Z73:AC73"/>
    <mergeCell ref="AG72:AO72"/>
    <mergeCell ref="AG73:AO73"/>
    <mergeCell ref="AQ73:AT73"/>
    <mergeCell ref="B63:I63"/>
    <mergeCell ref="B64:I64"/>
    <mergeCell ref="B65:I65"/>
    <mergeCell ref="B66:I66"/>
    <mergeCell ref="B67:I67"/>
    <mergeCell ref="B68:I68"/>
    <mergeCell ref="Q63:X63"/>
    <mergeCell ref="Q64:X64"/>
    <mergeCell ref="Q65:X65"/>
    <mergeCell ref="Q66:X66"/>
    <mergeCell ref="Q67:X67"/>
    <mergeCell ref="Q68:X68"/>
    <mergeCell ref="AH63:AO63"/>
    <mergeCell ref="AH64:AO64"/>
    <mergeCell ref="AH65:AO65"/>
    <mergeCell ref="AH66:AO66"/>
    <mergeCell ref="AH67:AO67"/>
    <mergeCell ref="C55:I55"/>
    <mergeCell ref="R55:X55"/>
    <mergeCell ref="AI55:AO55"/>
    <mergeCell ref="A27:B27"/>
    <mergeCell ref="C27:D27"/>
    <mergeCell ref="B42:I42"/>
    <mergeCell ref="B34:I34"/>
    <mergeCell ref="B35:I35"/>
    <mergeCell ref="B36:I36"/>
    <mergeCell ref="B40:I40"/>
    <mergeCell ref="B41:I41"/>
    <mergeCell ref="C53:I53"/>
    <mergeCell ref="C54:I54"/>
    <mergeCell ref="C50:I50"/>
    <mergeCell ref="C52:I52"/>
    <mergeCell ref="C28:D28"/>
    <mergeCell ref="A32:M32"/>
    <mergeCell ref="A33:I33"/>
    <mergeCell ref="C47:I47"/>
    <mergeCell ref="AG30:AK30"/>
    <mergeCell ref="AG32:AT32"/>
    <mergeCell ref="AG29:AU29"/>
    <mergeCell ref="P43:X43"/>
    <mergeCell ref="P45:X45"/>
    <mergeCell ref="C56:I56"/>
    <mergeCell ref="R56:X56"/>
    <mergeCell ref="AI56:AO56"/>
    <mergeCell ref="A57:I57"/>
    <mergeCell ref="P57:X57"/>
    <mergeCell ref="AG57:AO57"/>
    <mergeCell ref="A59:I59"/>
    <mergeCell ref="P59:X59"/>
    <mergeCell ref="AG59:AO59"/>
  </mergeCells>
  <dataValidations xWindow="442" yWindow="797" count="1">
    <dataValidation allowBlank="1" showErrorMessage="1" sqref="C18:D18 AI18:AJ18 R18:S18" xr:uid="{E0C18D13-BF77-4141-B58A-0C876C963374}"/>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ED231"/>
  <sheetViews>
    <sheetView zoomScale="60" zoomScaleNormal="60" workbookViewId="0">
      <selection activeCell="A4" sqref="A4:M4"/>
    </sheetView>
  </sheetViews>
  <sheetFormatPr defaultColWidth="8.54296875" defaultRowHeight="15.5" x14ac:dyDescent="0.35"/>
  <cols>
    <col min="1" max="1" width="3.81640625" style="220" customWidth="1"/>
    <col min="2" max="2" width="46.453125" style="220" bestFit="1" customWidth="1"/>
    <col min="3" max="3" width="14.54296875" style="220" customWidth="1"/>
    <col min="4" max="4" width="22.81640625" style="220" bestFit="1" customWidth="1"/>
    <col min="5" max="5" width="20.453125" style="220" bestFit="1" customWidth="1"/>
    <col min="6" max="7" width="22.1796875" style="224" bestFit="1" customWidth="1"/>
    <col min="8" max="8" width="22.81640625" style="220" bestFit="1" customWidth="1"/>
    <col min="9" max="9" width="22.1796875" style="220" bestFit="1" customWidth="1"/>
    <col min="10" max="10" width="24.81640625" style="220" bestFit="1" customWidth="1"/>
    <col min="11" max="11" width="22.81640625" style="220" bestFit="1" customWidth="1"/>
    <col min="12" max="12" width="22.1796875" style="220" customWidth="1"/>
    <col min="13" max="13" width="22.81640625" style="220" bestFit="1" customWidth="1"/>
    <col min="14" max="14" width="5.81640625" style="221" customWidth="1"/>
    <col min="15" max="15" width="5.81640625" style="220" hidden="1" customWidth="1"/>
    <col min="16" max="16" width="5.54296875" style="220" hidden="1" customWidth="1"/>
    <col min="17" max="17" width="37.1796875" style="220" hidden="1" customWidth="1"/>
    <col min="18" max="18" width="10.1796875" style="220" hidden="1" customWidth="1"/>
    <col min="19" max="19" width="22.90625" style="220" hidden="1" customWidth="1"/>
    <col min="20" max="20" width="20.453125" style="220" hidden="1" customWidth="1"/>
    <col min="21" max="21" width="23.1796875" style="220" hidden="1" customWidth="1"/>
    <col min="22" max="23" width="22.1796875" style="220" hidden="1" customWidth="1"/>
    <col min="24" max="24" width="22.81640625" style="220" hidden="1" customWidth="1"/>
    <col min="25" max="25" width="25.1796875" style="220" hidden="1" customWidth="1"/>
    <col min="26" max="26" width="24.81640625" style="220" hidden="1" customWidth="1"/>
    <col min="27" max="27" width="22.81640625" style="220" hidden="1" customWidth="1"/>
    <col min="28" max="28" width="22.1796875" style="220" hidden="1" customWidth="1"/>
    <col min="29" max="29" width="32.81640625" style="220" hidden="1" customWidth="1"/>
    <col min="30" max="30" width="23.81640625" style="220" hidden="1" customWidth="1"/>
    <col min="31" max="31" width="8.54296875" style="220" hidden="1" customWidth="1"/>
    <col min="32" max="32" width="8.54296875" style="220" customWidth="1"/>
    <col min="33" max="33" width="5.54296875" style="220" customWidth="1"/>
    <col min="34" max="34" width="46.1796875" style="220" customWidth="1"/>
    <col min="35" max="35" width="22.81640625" style="220" customWidth="1"/>
    <col min="36" max="36" width="11.81640625" style="220" customWidth="1"/>
    <col min="37" max="37" width="20.453125" style="220" customWidth="1"/>
    <col min="38" max="38" width="23.1796875" style="220" customWidth="1"/>
    <col min="39" max="40" width="22.1796875" style="220" customWidth="1"/>
    <col min="41" max="41" width="22.81640625" style="220" customWidth="1"/>
    <col min="42" max="42" width="25.1796875" style="220" customWidth="1"/>
    <col min="43" max="43" width="24.81640625" style="220" customWidth="1"/>
    <col min="44" max="44" width="22.81640625" style="220" customWidth="1"/>
    <col min="45" max="45" width="22.1796875" style="220" customWidth="1"/>
    <col min="46" max="46" width="32.81640625" style="220" customWidth="1"/>
    <col min="47" max="47" width="23.81640625" style="220" customWidth="1"/>
    <col min="48" max="48" width="9.453125" style="220" customWidth="1"/>
    <col min="49" max="16384" width="8.54296875" style="220"/>
  </cols>
  <sheetData>
    <row r="1" spans="1:47" x14ac:dyDescent="0.35">
      <c r="F1" s="220"/>
      <c r="G1" s="220"/>
    </row>
    <row r="2" spans="1:47" ht="16" thickBot="1" x14ac:dyDescent="0.4">
      <c r="F2" s="220"/>
      <c r="G2" s="220"/>
    </row>
    <row r="3" spans="1:47" s="242" customFormat="1" x14ac:dyDescent="0.35">
      <c r="A3" s="519" t="s">
        <v>97</v>
      </c>
      <c r="B3" s="520"/>
      <c r="C3" s="520"/>
      <c r="D3" s="520"/>
      <c r="E3" s="520"/>
      <c r="F3" s="520"/>
      <c r="G3" s="520"/>
      <c r="H3" s="520"/>
      <c r="I3" s="520"/>
      <c r="J3" s="520"/>
      <c r="K3" s="520"/>
      <c r="L3" s="520"/>
      <c r="M3" s="521"/>
      <c r="N3" s="232"/>
      <c r="P3" s="573" t="s">
        <v>259</v>
      </c>
      <c r="Q3" s="574"/>
      <c r="R3" s="574"/>
      <c r="S3" s="574"/>
      <c r="T3" s="574"/>
      <c r="U3" s="574"/>
      <c r="V3" s="574"/>
      <c r="W3" s="574"/>
      <c r="X3" s="574"/>
      <c r="Y3" s="574"/>
      <c r="Z3" s="574"/>
      <c r="AA3" s="574"/>
      <c r="AB3" s="574"/>
      <c r="AC3" s="574"/>
      <c r="AD3" s="575"/>
      <c r="AG3" s="614" t="s">
        <v>274</v>
      </c>
      <c r="AH3" s="615"/>
      <c r="AI3" s="615"/>
      <c r="AJ3" s="615"/>
      <c r="AK3" s="615"/>
      <c r="AL3" s="615"/>
      <c r="AM3" s="615"/>
      <c r="AN3" s="615"/>
      <c r="AO3" s="615"/>
      <c r="AP3" s="615"/>
      <c r="AQ3" s="615"/>
      <c r="AR3" s="615"/>
      <c r="AS3" s="615"/>
      <c r="AT3" s="615"/>
      <c r="AU3" s="616"/>
    </row>
    <row r="4" spans="1:47" s="242" customFormat="1" x14ac:dyDescent="0.35">
      <c r="A4" s="522" t="s">
        <v>7</v>
      </c>
      <c r="B4" s="496"/>
      <c r="C4" s="496"/>
      <c r="D4" s="496"/>
      <c r="E4" s="496"/>
      <c r="F4" s="496"/>
      <c r="G4" s="496"/>
      <c r="H4" s="496"/>
      <c r="I4" s="496"/>
      <c r="J4" s="496"/>
      <c r="K4" s="496"/>
      <c r="L4" s="496"/>
      <c r="M4" s="523"/>
      <c r="N4" s="232"/>
      <c r="P4" s="522" t="s">
        <v>273</v>
      </c>
      <c r="Q4" s="496"/>
      <c r="R4" s="496"/>
      <c r="S4" s="496"/>
      <c r="T4" s="496"/>
      <c r="U4" s="496"/>
      <c r="V4" s="496"/>
      <c r="W4" s="496"/>
      <c r="X4" s="496"/>
      <c r="Y4" s="496"/>
      <c r="Z4" s="496"/>
      <c r="AA4" s="496"/>
      <c r="AB4" s="496"/>
      <c r="AC4" s="496"/>
      <c r="AD4" s="523"/>
      <c r="AG4" s="522" t="s">
        <v>46</v>
      </c>
      <c r="AH4" s="496"/>
      <c r="AI4" s="496"/>
      <c r="AJ4" s="496"/>
      <c r="AK4" s="496"/>
      <c r="AL4" s="496"/>
      <c r="AM4" s="496"/>
      <c r="AN4" s="496"/>
      <c r="AO4" s="496"/>
      <c r="AP4" s="496"/>
      <c r="AQ4" s="496"/>
      <c r="AR4" s="496"/>
      <c r="AS4" s="496"/>
      <c r="AT4" s="496"/>
      <c r="AU4" s="523"/>
    </row>
    <row r="5" spans="1:47" s="165" customFormat="1" x14ac:dyDescent="0.35">
      <c r="A5" s="495" t="s">
        <v>234</v>
      </c>
      <c r="B5" s="491"/>
      <c r="C5" s="525"/>
      <c r="D5" s="525"/>
      <c r="E5" s="525"/>
      <c r="F5" s="525"/>
      <c r="G5" s="251" t="s">
        <v>235</v>
      </c>
      <c r="H5" s="525"/>
      <c r="I5" s="525"/>
      <c r="J5" s="525"/>
      <c r="K5" s="525"/>
      <c r="L5" s="525"/>
      <c r="M5" s="526"/>
      <c r="N5" s="216"/>
      <c r="P5" s="495" t="s">
        <v>234</v>
      </c>
      <c r="Q5" s="491"/>
      <c r="R5" s="525"/>
      <c r="S5" s="525"/>
      <c r="T5" s="525"/>
      <c r="U5" s="525"/>
      <c r="V5" s="525"/>
      <c r="W5" s="251" t="s">
        <v>235</v>
      </c>
      <c r="X5" s="525"/>
      <c r="Y5" s="525"/>
      <c r="Z5" s="525"/>
      <c r="AA5" s="525"/>
      <c r="AB5" s="525"/>
      <c r="AC5" s="525"/>
      <c r="AD5" s="526"/>
      <c r="AG5" s="495" t="s">
        <v>234</v>
      </c>
      <c r="AH5" s="491"/>
      <c r="AI5" s="525"/>
      <c r="AJ5" s="525"/>
      <c r="AK5" s="525"/>
      <c r="AL5" s="525"/>
      <c r="AM5" s="525"/>
      <c r="AN5" s="251" t="s">
        <v>235</v>
      </c>
      <c r="AO5" s="525"/>
      <c r="AP5" s="525"/>
      <c r="AQ5" s="525"/>
      <c r="AR5" s="525"/>
      <c r="AS5" s="525"/>
      <c r="AT5" s="525"/>
      <c r="AU5" s="526"/>
    </row>
    <row r="6" spans="1:47" x14ac:dyDescent="0.35">
      <c r="A6" s="522" t="s">
        <v>0</v>
      </c>
      <c r="B6" s="496"/>
      <c r="C6" s="512"/>
      <c r="D6" s="512"/>
      <c r="E6" s="512"/>
      <c r="F6" s="512"/>
      <c r="G6" s="512"/>
      <c r="H6" s="512"/>
      <c r="I6" s="512"/>
      <c r="J6" s="512"/>
      <c r="K6" s="512"/>
      <c r="L6" s="512"/>
      <c r="M6" s="527"/>
      <c r="P6" s="522" t="s">
        <v>0</v>
      </c>
      <c r="Q6" s="496"/>
      <c r="R6" s="617"/>
      <c r="S6" s="617"/>
      <c r="T6" s="617"/>
      <c r="U6" s="617"/>
      <c r="V6" s="617"/>
      <c r="W6" s="617"/>
      <c r="X6" s="617"/>
      <c r="Y6" s="617"/>
      <c r="Z6" s="617"/>
      <c r="AA6" s="617"/>
      <c r="AB6" s="617"/>
      <c r="AC6" s="617"/>
      <c r="AD6" s="618"/>
      <c r="AG6" s="522" t="s">
        <v>0</v>
      </c>
      <c r="AH6" s="496"/>
      <c r="AI6" s="617"/>
      <c r="AJ6" s="617"/>
      <c r="AK6" s="617"/>
      <c r="AL6" s="617"/>
      <c r="AM6" s="617"/>
      <c r="AN6" s="617"/>
      <c r="AO6" s="617"/>
      <c r="AP6" s="617"/>
      <c r="AQ6" s="617"/>
      <c r="AR6" s="617"/>
      <c r="AS6" s="617"/>
      <c r="AT6" s="617"/>
      <c r="AU6" s="618"/>
    </row>
    <row r="7" spans="1:47" x14ac:dyDescent="0.35">
      <c r="A7" s="522" t="s">
        <v>96</v>
      </c>
      <c r="B7" s="496"/>
      <c r="C7" s="512"/>
      <c r="D7" s="512"/>
      <c r="E7" s="512"/>
      <c r="F7" s="512"/>
      <c r="G7" s="512"/>
      <c r="H7" s="512"/>
      <c r="I7" s="512"/>
      <c r="J7" s="512"/>
      <c r="K7" s="512"/>
      <c r="L7" s="512"/>
      <c r="M7" s="527"/>
      <c r="P7" s="522" t="s">
        <v>96</v>
      </c>
      <c r="Q7" s="496"/>
      <c r="R7" s="617"/>
      <c r="S7" s="617"/>
      <c r="T7" s="617"/>
      <c r="U7" s="617"/>
      <c r="V7" s="617"/>
      <c r="W7" s="617"/>
      <c r="X7" s="617"/>
      <c r="Y7" s="617"/>
      <c r="Z7" s="617"/>
      <c r="AA7" s="617"/>
      <c r="AB7" s="617"/>
      <c r="AC7" s="617"/>
      <c r="AD7" s="618"/>
      <c r="AG7" s="522" t="s">
        <v>96</v>
      </c>
      <c r="AH7" s="496"/>
      <c r="AI7" s="617"/>
      <c r="AJ7" s="617"/>
      <c r="AK7" s="617"/>
      <c r="AL7" s="617"/>
      <c r="AM7" s="617"/>
      <c r="AN7" s="617"/>
      <c r="AO7" s="617"/>
      <c r="AP7" s="617"/>
      <c r="AQ7" s="617"/>
      <c r="AR7" s="617"/>
      <c r="AS7" s="617"/>
      <c r="AT7" s="617"/>
      <c r="AU7" s="618"/>
    </row>
    <row r="8" spans="1:47" ht="16" thickBot="1" x14ac:dyDescent="0.4">
      <c r="A8" s="540" t="s">
        <v>2</v>
      </c>
      <c r="B8" s="541"/>
      <c r="C8" s="528"/>
      <c r="D8" s="528"/>
      <c r="E8" s="528"/>
      <c r="F8" s="528"/>
      <c r="G8" s="528"/>
      <c r="H8" s="528"/>
      <c r="I8" s="528"/>
      <c r="J8" s="528"/>
      <c r="K8" s="528"/>
      <c r="L8" s="528"/>
      <c r="M8" s="529"/>
      <c r="P8" s="540" t="s">
        <v>2</v>
      </c>
      <c r="Q8" s="541"/>
      <c r="R8" s="494"/>
      <c r="S8" s="494"/>
      <c r="T8" s="494"/>
      <c r="U8" s="494"/>
      <c r="V8" s="494"/>
      <c r="W8" s="494"/>
      <c r="X8" s="494"/>
      <c r="Y8" s="494"/>
      <c r="Z8" s="494"/>
      <c r="AA8" s="494"/>
      <c r="AB8" s="494"/>
      <c r="AC8" s="494"/>
      <c r="AD8" s="619"/>
      <c r="AG8" s="540" t="s">
        <v>2</v>
      </c>
      <c r="AH8" s="541"/>
      <c r="AI8" s="494"/>
      <c r="AJ8" s="494"/>
      <c r="AK8" s="494"/>
      <c r="AL8" s="494"/>
      <c r="AM8" s="494"/>
      <c r="AN8" s="494"/>
      <c r="AO8" s="494"/>
      <c r="AP8" s="494"/>
      <c r="AQ8" s="494"/>
      <c r="AR8" s="494"/>
      <c r="AS8" s="494"/>
      <c r="AT8" s="494"/>
      <c r="AU8" s="619"/>
    </row>
    <row r="9" spans="1:47" ht="16" thickBot="1" x14ac:dyDescent="0.4">
      <c r="F9" s="220"/>
      <c r="G9" s="220"/>
    </row>
    <row r="10" spans="1:47" s="242" customFormat="1" x14ac:dyDescent="0.35">
      <c r="A10" s="502" t="s">
        <v>84</v>
      </c>
      <c r="B10" s="503"/>
      <c r="C10" s="503"/>
      <c r="D10" s="503"/>
      <c r="E10" s="503"/>
      <c r="F10" s="503"/>
      <c r="G10" s="503"/>
      <c r="H10" s="503"/>
      <c r="I10" s="503"/>
      <c r="J10" s="503"/>
      <c r="K10" s="503"/>
      <c r="L10" s="503"/>
      <c r="M10" s="518"/>
      <c r="N10" s="232"/>
      <c r="P10" s="502" t="s">
        <v>84</v>
      </c>
      <c r="Q10" s="503"/>
      <c r="R10" s="503"/>
      <c r="S10" s="503"/>
      <c r="T10" s="503"/>
      <c r="U10" s="503"/>
      <c r="V10" s="503"/>
      <c r="W10" s="503"/>
      <c r="X10" s="503"/>
      <c r="Y10" s="503"/>
      <c r="Z10" s="503"/>
      <c r="AA10" s="503"/>
      <c r="AB10" s="503"/>
      <c r="AC10" s="503"/>
      <c r="AD10" s="518"/>
      <c r="AE10" s="232"/>
      <c r="AG10" s="502" t="s">
        <v>84</v>
      </c>
      <c r="AH10" s="503"/>
      <c r="AI10" s="503"/>
      <c r="AJ10" s="503"/>
      <c r="AK10" s="503"/>
      <c r="AL10" s="503"/>
      <c r="AM10" s="503"/>
      <c r="AN10" s="503"/>
      <c r="AO10" s="503"/>
      <c r="AP10" s="503"/>
      <c r="AQ10" s="503"/>
      <c r="AR10" s="503"/>
      <c r="AS10" s="503"/>
      <c r="AT10" s="503"/>
      <c r="AU10" s="518"/>
    </row>
    <row r="11" spans="1:47" s="242" customFormat="1" x14ac:dyDescent="0.35">
      <c r="A11" s="254"/>
      <c r="B11" s="252" t="s">
        <v>85</v>
      </c>
      <c r="C11" s="496" t="s">
        <v>13</v>
      </c>
      <c r="D11" s="496"/>
      <c r="E11" s="256" t="s">
        <v>14</v>
      </c>
      <c r="F11" s="252" t="s">
        <v>171</v>
      </c>
      <c r="G11" s="252" t="s">
        <v>68</v>
      </c>
      <c r="H11" s="255" t="s">
        <v>151</v>
      </c>
      <c r="I11" s="252" t="s">
        <v>80</v>
      </c>
      <c r="J11" s="252" t="s">
        <v>81</v>
      </c>
      <c r="K11" s="255" t="s">
        <v>82</v>
      </c>
      <c r="L11" s="252" t="s">
        <v>150</v>
      </c>
      <c r="M11" s="259" t="s">
        <v>18</v>
      </c>
      <c r="N11" s="232"/>
      <c r="P11" s="254"/>
      <c r="Q11" s="252" t="s">
        <v>85</v>
      </c>
      <c r="R11" s="496" t="s">
        <v>13</v>
      </c>
      <c r="S11" s="496"/>
      <c r="T11" s="256" t="s">
        <v>14</v>
      </c>
      <c r="U11" s="260" t="s">
        <v>260</v>
      </c>
      <c r="V11" s="256" t="s">
        <v>171</v>
      </c>
      <c r="W11" s="256" t="s">
        <v>68</v>
      </c>
      <c r="X11" s="260" t="s">
        <v>151</v>
      </c>
      <c r="Y11" s="256" t="s">
        <v>80</v>
      </c>
      <c r="Z11" s="256" t="s">
        <v>81</v>
      </c>
      <c r="AA11" s="260" t="s">
        <v>82</v>
      </c>
      <c r="AB11" s="256" t="s">
        <v>150</v>
      </c>
      <c r="AC11" s="260" t="s">
        <v>18</v>
      </c>
      <c r="AD11" s="267" t="s">
        <v>114</v>
      </c>
      <c r="AE11" s="232"/>
      <c r="AG11" s="254"/>
      <c r="AH11" s="252" t="s">
        <v>85</v>
      </c>
      <c r="AI11" s="496" t="s">
        <v>13</v>
      </c>
      <c r="AJ11" s="496"/>
      <c r="AK11" s="256" t="s">
        <v>14</v>
      </c>
      <c r="AL11" s="260" t="s">
        <v>260</v>
      </c>
      <c r="AM11" s="256" t="s">
        <v>171</v>
      </c>
      <c r="AN11" s="256" t="s">
        <v>68</v>
      </c>
      <c r="AO11" s="260" t="s">
        <v>151</v>
      </c>
      <c r="AP11" s="256" t="s">
        <v>80</v>
      </c>
      <c r="AQ11" s="256" t="s">
        <v>81</v>
      </c>
      <c r="AR11" s="260" t="s">
        <v>82</v>
      </c>
      <c r="AS11" s="256" t="s">
        <v>150</v>
      </c>
      <c r="AT11" s="260" t="s">
        <v>213</v>
      </c>
      <c r="AU11" s="267" t="s">
        <v>263</v>
      </c>
    </row>
    <row r="12" spans="1:47" x14ac:dyDescent="0.35">
      <c r="A12" s="257">
        <v>1</v>
      </c>
      <c r="B12" s="253"/>
      <c r="C12" s="491"/>
      <c r="D12" s="491"/>
      <c r="E12" s="311"/>
      <c r="F12" s="234">
        <v>0</v>
      </c>
      <c r="G12" s="234">
        <v>0</v>
      </c>
      <c r="H12" s="235">
        <f>SUM(F12:G12)</f>
        <v>0</v>
      </c>
      <c r="I12" s="234">
        <v>0</v>
      </c>
      <c r="J12" s="234">
        <v>0</v>
      </c>
      <c r="K12" s="235">
        <f>SUM(I12:J12)</f>
        <v>0</v>
      </c>
      <c r="L12" s="234">
        <v>0</v>
      </c>
      <c r="M12" s="236">
        <f>SUM(H12, K12, L12)</f>
        <v>0</v>
      </c>
      <c r="N12" s="222"/>
      <c r="P12" s="257">
        <v>1</v>
      </c>
      <c r="Q12" s="253"/>
      <c r="R12" s="491"/>
      <c r="S12" s="491"/>
      <c r="T12" s="251"/>
      <c r="U12" s="162">
        <f>'Year 3'!AU12</f>
        <v>0</v>
      </c>
      <c r="V12" s="234">
        <v>0</v>
      </c>
      <c r="W12" s="234">
        <v>0</v>
      </c>
      <c r="X12" s="295">
        <f>SUM(V12:W12)</f>
        <v>0</v>
      </c>
      <c r="Y12" s="234">
        <v>0</v>
      </c>
      <c r="Z12" s="234">
        <v>0</v>
      </c>
      <c r="AA12" s="295">
        <f>SUM(Y12:Z12)</f>
        <v>0</v>
      </c>
      <c r="AB12" s="234">
        <v>0</v>
      </c>
      <c r="AC12" s="295">
        <f>SUM(X12, AA12, AB12)</f>
        <v>0</v>
      </c>
      <c r="AD12" s="296">
        <f>M12-AC12</f>
        <v>0</v>
      </c>
      <c r="AE12" s="222"/>
      <c r="AG12" s="257">
        <v>1</v>
      </c>
      <c r="AH12" s="253"/>
      <c r="AI12" s="491"/>
      <c r="AJ12" s="491"/>
      <c r="AK12" s="251"/>
      <c r="AL12" s="307">
        <f>'Year 3'!AU12</f>
        <v>0</v>
      </c>
      <c r="AM12" s="234">
        <v>0</v>
      </c>
      <c r="AN12" s="234">
        <v>0</v>
      </c>
      <c r="AO12" s="277">
        <f>SUM(AM12:AN12)</f>
        <v>0</v>
      </c>
      <c r="AP12" s="234">
        <v>0</v>
      </c>
      <c r="AQ12" s="234">
        <v>0</v>
      </c>
      <c r="AR12" s="277">
        <f>SUM(AP12:AQ12)</f>
        <v>0</v>
      </c>
      <c r="AS12" s="234">
        <v>0</v>
      </c>
      <c r="AT12" s="277">
        <f>SUM(AO12, AR12, AS12)</f>
        <v>0</v>
      </c>
      <c r="AU12" s="278">
        <f t="shared" ref="AU12:AU18" si="0">IF($S$81&lt;&gt;0, AC12+AL12-AT12, M12+AL12-AT12)</f>
        <v>0</v>
      </c>
    </row>
    <row r="13" spans="1:47" x14ac:dyDescent="0.35">
      <c r="A13" s="257">
        <v>2</v>
      </c>
      <c r="B13" s="253"/>
      <c r="C13" s="491"/>
      <c r="D13" s="491"/>
      <c r="E13" s="311"/>
      <c r="F13" s="234">
        <v>0</v>
      </c>
      <c r="G13" s="234">
        <v>0</v>
      </c>
      <c r="H13" s="235">
        <f t="shared" ref="H13:H18" si="1">SUM(F13:G13)</f>
        <v>0</v>
      </c>
      <c r="I13" s="234">
        <v>0</v>
      </c>
      <c r="J13" s="234">
        <v>0</v>
      </c>
      <c r="K13" s="235">
        <f t="shared" ref="K13:K18" si="2">SUM(I13:J13)</f>
        <v>0</v>
      </c>
      <c r="L13" s="234">
        <v>0</v>
      </c>
      <c r="M13" s="236">
        <f t="shared" ref="M13:M18" si="3">SUM(H13, K13, L13)</f>
        <v>0</v>
      </c>
      <c r="N13" s="222"/>
      <c r="P13" s="257">
        <v>2</v>
      </c>
      <c r="Q13" s="253"/>
      <c r="R13" s="491"/>
      <c r="S13" s="491"/>
      <c r="T13" s="251"/>
      <c r="U13" s="162">
        <f>'Year 3'!AU13</f>
        <v>0</v>
      </c>
      <c r="V13" s="234">
        <v>0</v>
      </c>
      <c r="W13" s="234">
        <v>0</v>
      </c>
      <c r="X13" s="295">
        <f t="shared" ref="X13:X18" si="4">SUM(V13:W13)</f>
        <v>0</v>
      </c>
      <c r="Y13" s="234">
        <v>0</v>
      </c>
      <c r="Z13" s="234">
        <v>0</v>
      </c>
      <c r="AA13" s="295">
        <f t="shared" ref="AA13:AA18" si="5">SUM(Y13:Z13)</f>
        <v>0</v>
      </c>
      <c r="AB13" s="234">
        <v>0</v>
      </c>
      <c r="AC13" s="295">
        <f t="shared" ref="AC13:AC18" si="6">SUM(X13, AA13, AB13)</f>
        <v>0</v>
      </c>
      <c r="AD13" s="296">
        <f t="shared" ref="AD13:AD18" si="7">M13-AC13</f>
        <v>0</v>
      </c>
      <c r="AE13" s="222"/>
      <c r="AG13" s="257">
        <v>2</v>
      </c>
      <c r="AH13" s="253"/>
      <c r="AI13" s="491"/>
      <c r="AJ13" s="491"/>
      <c r="AK13" s="251"/>
      <c r="AL13" s="307">
        <f>'Year 3'!AU13</f>
        <v>0</v>
      </c>
      <c r="AM13" s="234">
        <v>0</v>
      </c>
      <c r="AN13" s="234">
        <v>0</v>
      </c>
      <c r="AO13" s="277">
        <f t="shared" ref="AO13:AO18" si="8">SUM(AM13:AN13)</f>
        <v>0</v>
      </c>
      <c r="AP13" s="234">
        <v>0</v>
      </c>
      <c r="AQ13" s="234">
        <v>0</v>
      </c>
      <c r="AR13" s="277">
        <f t="shared" ref="AR13:AR18" si="9">SUM(AP13:AQ13)</f>
        <v>0</v>
      </c>
      <c r="AS13" s="234">
        <v>0</v>
      </c>
      <c r="AT13" s="277">
        <f t="shared" ref="AT13:AT18" si="10">SUM(AO13, AR13, AS13)</f>
        <v>0</v>
      </c>
      <c r="AU13" s="278">
        <f t="shared" si="0"/>
        <v>0</v>
      </c>
    </row>
    <row r="14" spans="1:47" x14ac:dyDescent="0.35">
      <c r="A14" s="257">
        <v>3</v>
      </c>
      <c r="B14" s="253"/>
      <c r="C14" s="491"/>
      <c r="D14" s="491"/>
      <c r="E14" s="311"/>
      <c r="F14" s="234">
        <v>0</v>
      </c>
      <c r="G14" s="234">
        <v>0</v>
      </c>
      <c r="H14" s="235">
        <f t="shared" si="1"/>
        <v>0</v>
      </c>
      <c r="I14" s="234">
        <v>0</v>
      </c>
      <c r="J14" s="234">
        <v>0</v>
      </c>
      <c r="K14" s="235">
        <f t="shared" si="2"/>
        <v>0</v>
      </c>
      <c r="L14" s="234">
        <v>0</v>
      </c>
      <c r="M14" s="236">
        <f t="shared" si="3"/>
        <v>0</v>
      </c>
      <c r="N14" s="222"/>
      <c r="P14" s="257">
        <v>3</v>
      </c>
      <c r="Q14" s="253"/>
      <c r="R14" s="491"/>
      <c r="S14" s="491"/>
      <c r="T14" s="251"/>
      <c r="U14" s="162">
        <f>'Year 3'!AU14</f>
        <v>0</v>
      </c>
      <c r="V14" s="234">
        <v>0</v>
      </c>
      <c r="W14" s="234">
        <v>0</v>
      </c>
      <c r="X14" s="295">
        <f t="shared" si="4"/>
        <v>0</v>
      </c>
      <c r="Y14" s="234">
        <v>0</v>
      </c>
      <c r="Z14" s="234">
        <v>0</v>
      </c>
      <c r="AA14" s="295">
        <f t="shared" si="5"/>
        <v>0</v>
      </c>
      <c r="AB14" s="234">
        <v>0</v>
      </c>
      <c r="AC14" s="295">
        <f t="shared" si="6"/>
        <v>0</v>
      </c>
      <c r="AD14" s="296">
        <f t="shared" si="7"/>
        <v>0</v>
      </c>
      <c r="AE14" s="222"/>
      <c r="AG14" s="257">
        <v>3</v>
      </c>
      <c r="AH14" s="253"/>
      <c r="AI14" s="491"/>
      <c r="AJ14" s="491"/>
      <c r="AK14" s="251"/>
      <c r="AL14" s="307">
        <f>'Year 3'!AU14</f>
        <v>0</v>
      </c>
      <c r="AM14" s="234">
        <v>0</v>
      </c>
      <c r="AN14" s="234">
        <v>0</v>
      </c>
      <c r="AO14" s="277">
        <f t="shared" si="8"/>
        <v>0</v>
      </c>
      <c r="AP14" s="234">
        <v>0</v>
      </c>
      <c r="AQ14" s="234">
        <v>0</v>
      </c>
      <c r="AR14" s="277">
        <f t="shared" si="9"/>
        <v>0</v>
      </c>
      <c r="AS14" s="234">
        <v>0</v>
      </c>
      <c r="AT14" s="277">
        <f t="shared" si="10"/>
        <v>0</v>
      </c>
      <c r="AU14" s="278">
        <f t="shared" si="0"/>
        <v>0</v>
      </c>
    </row>
    <row r="15" spans="1:47" x14ac:dyDescent="0.35">
      <c r="A15" s="257">
        <v>4</v>
      </c>
      <c r="B15" s="253"/>
      <c r="C15" s="491"/>
      <c r="D15" s="491"/>
      <c r="E15" s="311"/>
      <c r="F15" s="234">
        <v>0</v>
      </c>
      <c r="G15" s="234">
        <v>0</v>
      </c>
      <c r="H15" s="235">
        <f>SUM(F15:G15)</f>
        <v>0</v>
      </c>
      <c r="I15" s="234">
        <v>0</v>
      </c>
      <c r="J15" s="234">
        <v>0</v>
      </c>
      <c r="K15" s="235">
        <f>SUM(I15:J15)</f>
        <v>0</v>
      </c>
      <c r="L15" s="234">
        <v>0</v>
      </c>
      <c r="M15" s="236">
        <f>SUM(H15, K15, L15)</f>
        <v>0</v>
      </c>
      <c r="N15" s="222"/>
      <c r="P15" s="257">
        <v>4</v>
      </c>
      <c r="Q15" s="253"/>
      <c r="R15" s="491"/>
      <c r="S15" s="491"/>
      <c r="T15" s="251"/>
      <c r="U15" s="162">
        <f>'Year 3'!AU15</f>
        <v>0</v>
      </c>
      <c r="V15" s="234">
        <v>0</v>
      </c>
      <c r="W15" s="234">
        <v>0</v>
      </c>
      <c r="X15" s="295">
        <f t="shared" si="4"/>
        <v>0</v>
      </c>
      <c r="Y15" s="234">
        <v>0</v>
      </c>
      <c r="Z15" s="234">
        <v>0</v>
      </c>
      <c r="AA15" s="295">
        <f t="shared" si="5"/>
        <v>0</v>
      </c>
      <c r="AB15" s="234">
        <v>0</v>
      </c>
      <c r="AC15" s="295">
        <f t="shared" si="6"/>
        <v>0</v>
      </c>
      <c r="AD15" s="296">
        <f t="shared" si="7"/>
        <v>0</v>
      </c>
      <c r="AE15" s="222"/>
      <c r="AG15" s="257">
        <v>4</v>
      </c>
      <c r="AH15" s="253"/>
      <c r="AI15" s="491"/>
      <c r="AJ15" s="491"/>
      <c r="AK15" s="251"/>
      <c r="AL15" s="307">
        <f>'Year 3'!AU15</f>
        <v>0</v>
      </c>
      <c r="AM15" s="234">
        <v>0</v>
      </c>
      <c r="AN15" s="234">
        <v>0</v>
      </c>
      <c r="AO15" s="277">
        <f t="shared" si="8"/>
        <v>0</v>
      </c>
      <c r="AP15" s="234">
        <v>0</v>
      </c>
      <c r="AQ15" s="234">
        <v>0</v>
      </c>
      <c r="AR15" s="277">
        <f t="shared" si="9"/>
        <v>0</v>
      </c>
      <c r="AS15" s="234">
        <v>0</v>
      </c>
      <c r="AT15" s="277">
        <f t="shared" si="10"/>
        <v>0</v>
      </c>
      <c r="AU15" s="278">
        <f t="shared" si="0"/>
        <v>0</v>
      </c>
    </row>
    <row r="16" spans="1:47" x14ac:dyDescent="0.35">
      <c r="A16" s="257">
        <v>5</v>
      </c>
      <c r="B16" s="253"/>
      <c r="C16" s="491"/>
      <c r="D16" s="491"/>
      <c r="E16" s="311"/>
      <c r="F16" s="234">
        <v>0</v>
      </c>
      <c r="G16" s="234">
        <v>0</v>
      </c>
      <c r="H16" s="235">
        <f t="shared" si="1"/>
        <v>0</v>
      </c>
      <c r="I16" s="234">
        <v>0</v>
      </c>
      <c r="J16" s="234">
        <v>0</v>
      </c>
      <c r="K16" s="235">
        <f t="shared" si="2"/>
        <v>0</v>
      </c>
      <c r="L16" s="234">
        <v>0</v>
      </c>
      <c r="M16" s="236">
        <f t="shared" si="3"/>
        <v>0</v>
      </c>
      <c r="N16" s="222"/>
      <c r="P16" s="257">
        <v>5</v>
      </c>
      <c r="Q16" s="253"/>
      <c r="R16" s="491"/>
      <c r="S16" s="491"/>
      <c r="T16" s="251"/>
      <c r="U16" s="162">
        <f>'Year 3'!AU16</f>
        <v>0</v>
      </c>
      <c r="V16" s="234">
        <v>0</v>
      </c>
      <c r="W16" s="234">
        <v>0</v>
      </c>
      <c r="X16" s="295">
        <f t="shared" si="4"/>
        <v>0</v>
      </c>
      <c r="Y16" s="234">
        <v>0</v>
      </c>
      <c r="Z16" s="234">
        <v>0</v>
      </c>
      <c r="AA16" s="295">
        <f t="shared" si="5"/>
        <v>0</v>
      </c>
      <c r="AB16" s="234">
        <v>0</v>
      </c>
      <c r="AC16" s="295">
        <f t="shared" si="6"/>
        <v>0</v>
      </c>
      <c r="AD16" s="296">
        <f t="shared" si="7"/>
        <v>0</v>
      </c>
      <c r="AE16" s="222"/>
      <c r="AG16" s="257">
        <v>5</v>
      </c>
      <c r="AH16" s="253"/>
      <c r="AI16" s="491"/>
      <c r="AJ16" s="491"/>
      <c r="AK16" s="251"/>
      <c r="AL16" s="307">
        <f>'Year 3'!AU16</f>
        <v>0</v>
      </c>
      <c r="AM16" s="234">
        <v>0</v>
      </c>
      <c r="AN16" s="234">
        <v>0</v>
      </c>
      <c r="AO16" s="277">
        <f t="shared" si="8"/>
        <v>0</v>
      </c>
      <c r="AP16" s="234">
        <v>0</v>
      </c>
      <c r="AQ16" s="234">
        <v>0</v>
      </c>
      <c r="AR16" s="277">
        <f t="shared" si="9"/>
        <v>0</v>
      </c>
      <c r="AS16" s="234">
        <v>0</v>
      </c>
      <c r="AT16" s="277">
        <f t="shared" si="10"/>
        <v>0</v>
      </c>
      <c r="AU16" s="278">
        <f t="shared" si="0"/>
        <v>0</v>
      </c>
    </row>
    <row r="17" spans="1:48" x14ac:dyDescent="0.35">
      <c r="A17" s="257">
        <v>6</v>
      </c>
      <c r="B17" s="253"/>
      <c r="C17" s="491"/>
      <c r="D17" s="491"/>
      <c r="E17" s="311"/>
      <c r="F17" s="234">
        <v>0</v>
      </c>
      <c r="G17" s="234">
        <v>0</v>
      </c>
      <c r="H17" s="235">
        <f t="shared" si="1"/>
        <v>0</v>
      </c>
      <c r="I17" s="234">
        <v>0</v>
      </c>
      <c r="J17" s="234">
        <v>0</v>
      </c>
      <c r="K17" s="235">
        <f t="shared" si="2"/>
        <v>0</v>
      </c>
      <c r="L17" s="234">
        <v>0</v>
      </c>
      <c r="M17" s="236">
        <f t="shared" si="3"/>
        <v>0</v>
      </c>
      <c r="N17" s="222"/>
      <c r="P17" s="257">
        <v>6</v>
      </c>
      <c r="Q17" s="253"/>
      <c r="R17" s="491"/>
      <c r="S17" s="491"/>
      <c r="T17" s="251"/>
      <c r="U17" s="162">
        <f>'Year 3'!AU17</f>
        <v>0</v>
      </c>
      <c r="V17" s="234">
        <v>0</v>
      </c>
      <c r="W17" s="234">
        <v>0</v>
      </c>
      <c r="X17" s="295">
        <f t="shared" si="4"/>
        <v>0</v>
      </c>
      <c r="Y17" s="234">
        <v>0</v>
      </c>
      <c r="Z17" s="234">
        <v>0</v>
      </c>
      <c r="AA17" s="295">
        <f t="shared" si="5"/>
        <v>0</v>
      </c>
      <c r="AB17" s="234">
        <v>0</v>
      </c>
      <c r="AC17" s="295">
        <f t="shared" si="6"/>
        <v>0</v>
      </c>
      <c r="AD17" s="296">
        <f t="shared" si="7"/>
        <v>0</v>
      </c>
      <c r="AE17" s="222"/>
      <c r="AG17" s="257">
        <v>6</v>
      </c>
      <c r="AH17" s="253"/>
      <c r="AI17" s="491"/>
      <c r="AJ17" s="491"/>
      <c r="AK17" s="251"/>
      <c r="AL17" s="307">
        <f>'Year 3'!AU17</f>
        <v>0</v>
      </c>
      <c r="AM17" s="234">
        <v>0</v>
      </c>
      <c r="AN17" s="234">
        <v>0</v>
      </c>
      <c r="AO17" s="277">
        <f t="shared" si="8"/>
        <v>0</v>
      </c>
      <c r="AP17" s="234">
        <v>0</v>
      </c>
      <c r="AQ17" s="234">
        <v>0</v>
      </c>
      <c r="AR17" s="277">
        <f t="shared" si="9"/>
        <v>0</v>
      </c>
      <c r="AS17" s="234">
        <v>0</v>
      </c>
      <c r="AT17" s="277">
        <f t="shared" si="10"/>
        <v>0</v>
      </c>
      <c r="AU17" s="278">
        <f t="shared" si="0"/>
        <v>0</v>
      </c>
    </row>
    <row r="18" spans="1:48" x14ac:dyDescent="0.35">
      <c r="A18" s="620" t="s">
        <v>180</v>
      </c>
      <c r="B18" s="617"/>
      <c r="C18" s="532">
        <v>0</v>
      </c>
      <c r="D18" s="532"/>
      <c r="E18" s="311"/>
      <c r="F18" s="234">
        <v>0</v>
      </c>
      <c r="G18" s="234">
        <v>0</v>
      </c>
      <c r="H18" s="235">
        <f t="shared" si="1"/>
        <v>0</v>
      </c>
      <c r="I18" s="234">
        <v>0</v>
      </c>
      <c r="J18" s="234">
        <v>0</v>
      </c>
      <c r="K18" s="235">
        <f t="shared" si="2"/>
        <v>0</v>
      </c>
      <c r="L18" s="234">
        <v>0</v>
      </c>
      <c r="M18" s="236">
        <f t="shared" si="3"/>
        <v>0</v>
      </c>
      <c r="N18" s="222"/>
      <c r="P18" s="620" t="s">
        <v>180</v>
      </c>
      <c r="Q18" s="617"/>
      <c r="R18" s="532">
        <v>0</v>
      </c>
      <c r="S18" s="532"/>
      <c r="T18" s="251"/>
      <c r="U18" s="162">
        <f>'Year 3'!AU18</f>
        <v>0</v>
      </c>
      <c r="V18" s="234">
        <v>0</v>
      </c>
      <c r="W18" s="234">
        <v>0</v>
      </c>
      <c r="X18" s="295">
        <f t="shared" si="4"/>
        <v>0</v>
      </c>
      <c r="Y18" s="234">
        <v>0</v>
      </c>
      <c r="Z18" s="234">
        <v>0</v>
      </c>
      <c r="AA18" s="295">
        <f t="shared" si="5"/>
        <v>0</v>
      </c>
      <c r="AB18" s="234">
        <v>0</v>
      </c>
      <c r="AC18" s="295">
        <f t="shared" si="6"/>
        <v>0</v>
      </c>
      <c r="AD18" s="296">
        <f t="shared" si="7"/>
        <v>0</v>
      </c>
      <c r="AE18" s="222"/>
      <c r="AG18" s="620" t="s">
        <v>180</v>
      </c>
      <c r="AH18" s="617"/>
      <c r="AI18" s="532">
        <v>0</v>
      </c>
      <c r="AJ18" s="532"/>
      <c r="AK18" s="251"/>
      <c r="AL18" s="307">
        <f>'Year 3'!AU18</f>
        <v>0</v>
      </c>
      <c r="AM18" s="234">
        <v>0</v>
      </c>
      <c r="AN18" s="234">
        <v>0</v>
      </c>
      <c r="AO18" s="277">
        <f t="shared" si="8"/>
        <v>0</v>
      </c>
      <c r="AP18" s="234">
        <v>0</v>
      </c>
      <c r="AQ18" s="234">
        <v>0</v>
      </c>
      <c r="AR18" s="277">
        <f t="shared" si="9"/>
        <v>0</v>
      </c>
      <c r="AS18" s="234">
        <v>0</v>
      </c>
      <c r="AT18" s="277">
        <f t="shared" si="10"/>
        <v>0</v>
      </c>
      <c r="AU18" s="278">
        <f t="shared" si="0"/>
        <v>0</v>
      </c>
    </row>
    <row r="19" spans="1:48" ht="16" thickBot="1" x14ac:dyDescent="0.4">
      <c r="A19" s="493" t="s">
        <v>207</v>
      </c>
      <c r="B19" s="494"/>
      <c r="C19" s="497">
        <f>COUNTA(B12:B17)+C18</f>
        <v>0</v>
      </c>
      <c r="D19" s="497"/>
      <c r="E19" s="227"/>
      <c r="F19" s="250">
        <f>SUM(F12:F18)</f>
        <v>0</v>
      </c>
      <c r="G19" s="250">
        <f>SUM(G12:G18)</f>
        <v>0</v>
      </c>
      <c r="H19" s="250">
        <f t="shared" ref="H19:L19" si="11">SUM(H12:H18)</f>
        <v>0</v>
      </c>
      <c r="I19" s="250">
        <f t="shared" si="11"/>
        <v>0</v>
      </c>
      <c r="J19" s="250">
        <f>SUM(J12:J18)</f>
        <v>0</v>
      </c>
      <c r="K19" s="250">
        <f t="shared" si="11"/>
        <v>0</v>
      </c>
      <c r="L19" s="250">
        <f t="shared" si="11"/>
        <v>0</v>
      </c>
      <c r="M19" s="237">
        <f>SUM(M12:M18)</f>
        <v>0</v>
      </c>
      <c r="N19" s="222"/>
      <c r="P19" s="493" t="s">
        <v>207</v>
      </c>
      <c r="Q19" s="494"/>
      <c r="R19" s="498">
        <f>COUNTA(Q12:Q17)+R18</f>
        <v>0</v>
      </c>
      <c r="S19" s="498"/>
      <c r="T19" s="227"/>
      <c r="U19" s="293">
        <f>SUM(U12:U18)</f>
        <v>0</v>
      </c>
      <c r="V19" s="293">
        <f>SUM(V12:V18)</f>
        <v>0</v>
      </c>
      <c r="W19" s="293">
        <f>SUM(W12:W18)</f>
        <v>0</v>
      </c>
      <c r="X19" s="293">
        <f t="shared" ref="X19:AB19" si="12">SUM(X12:X18)</f>
        <v>0</v>
      </c>
      <c r="Y19" s="293">
        <f t="shared" si="12"/>
        <v>0</v>
      </c>
      <c r="Z19" s="293">
        <f t="shared" si="12"/>
        <v>0</v>
      </c>
      <c r="AA19" s="293">
        <f t="shared" si="12"/>
        <v>0</v>
      </c>
      <c r="AB19" s="293">
        <f t="shared" si="12"/>
        <v>0</v>
      </c>
      <c r="AC19" s="293">
        <f>SUM(AC12:AC18)</f>
        <v>0</v>
      </c>
      <c r="AD19" s="294">
        <f>SUM(AD12:AD18)</f>
        <v>0</v>
      </c>
      <c r="AE19" s="222"/>
      <c r="AG19" s="493" t="s">
        <v>207</v>
      </c>
      <c r="AH19" s="494"/>
      <c r="AI19" s="543">
        <f>COUNTA(AH12:AH17)+AI18</f>
        <v>0</v>
      </c>
      <c r="AJ19" s="543"/>
      <c r="AK19" s="227"/>
      <c r="AL19" s="275">
        <f>SUM(AL12:AL18)</f>
        <v>0</v>
      </c>
      <c r="AM19" s="275">
        <f>SUM(AM12:AM18)</f>
        <v>0</v>
      </c>
      <c r="AN19" s="275">
        <f>SUM(AN12:AN18)</f>
        <v>0</v>
      </c>
      <c r="AO19" s="275">
        <f t="shared" ref="AO19:AU19" si="13">SUM(AO12:AO18)</f>
        <v>0</v>
      </c>
      <c r="AP19" s="275">
        <f t="shared" si="13"/>
        <v>0</v>
      </c>
      <c r="AQ19" s="275">
        <f t="shared" si="13"/>
        <v>0</v>
      </c>
      <c r="AR19" s="275">
        <f t="shared" si="13"/>
        <v>0</v>
      </c>
      <c r="AS19" s="275">
        <f t="shared" si="13"/>
        <v>0</v>
      </c>
      <c r="AT19" s="275">
        <f t="shared" si="13"/>
        <v>0</v>
      </c>
      <c r="AU19" s="276">
        <f t="shared" si="13"/>
        <v>0</v>
      </c>
      <c r="AV19" s="221"/>
    </row>
    <row r="20" spans="1:48" ht="3.75" customHeight="1" thickBot="1" x14ac:dyDescent="0.4">
      <c r="F20" s="220"/>
      <c r="G20" s="220"/>
      <c r="Y20" s="163"/>
      <c r="Z20" s="163"/>
      <c r="AA20" s="163"/>
      <c r="AB20" s="163"/>
      <c r="AC20" s="163"/>
      <c r="AD20" s="163"/>
      <c r="AE20" s="221"/>
    </row>
    <row r="21" spans="1:48" s="242" customFormat="1" x14ac:dyDescent="0.35">
      <c r="A21" s="502" t="s">
        <v>186</v>
      </c>
      <c r="B21" s="503"/>
      <c r="C21" s="503"/>
      <c r="D21" s="503"/>
      <c r="E21" s="503"/>
      <c r="F21" s="503"/>
      <c r="G21" s="503"/>
      <c r="H21" s="503"/>
      <c r="I21" s="503"/>
      <c r="J21" s="503"/>
      <c r="K21" s="503"/>
      <c r="L21" s="503"/>
      <c r="M21" s="518"/>
      <c r="N21" s="232"/>
      <c r="P21" s="502" t="s">
        <v>186</v>
      </c>
      <c r="Q21" s="503"/>
      <c r="R21" s="503"/>
      <c r="S21" s="503"/>
      <c r="T21" s="503"/>
      <c r="U21" s="503"/>
      <c r="V21" s="503"/>
      <c r="W21" s="503"/>
      <c r="X21" s="503"/>
      <c r="Y21" s="503"/>
      <c r="Z21" s="503"/>
      <c r="AA21" s="503"/>
      <c r="AB21" s="503"/>
      <c r="AC21" s="503"/>
      <c r="AD21" s="248"/>
      <c r="AE21" s="232"/>
      <c r="AG21" s="502" t="s">
        <v>186</v>
      </c>
      <c r="AH21" s="503"/>
      <c r="AI21" s="503"/>
      <c r="AJ21" s="503"/>
      <c r="AK21" s="503"/>
      <c r="AL21" s="503"/>
      <c r="AM21" s="503"/>
      <c r="AN21" s="503"/>
      <c r="AO21" s="503"/>
      <c r="AP21" s="503"/>
      <c r="AQ21" s="503"/>
      <c r="AR21" s="503"/>
      <c r="AS21" s="503"/>
      <c r="AT21" s="503"/>
      <c r="AU21" s="248"/>
    </row>
    <row r="22" spans="1:48" s="242" customFormat="1" ht="31.5" customHeight="1" x14ac:dyDescent="0.35">
      <c r="A22" s="534" t="s">
        <v>188</v>
      </c>
      <c r="B22" s="533"/>
      <c r="C22" s="533" t="s">
        <v>13</v>
      </c>
      <c r="D22" s="533"/>
      <c r="E22" s="256" t="s">
        <v>14</v>
      </c>
      <c r="F22" s="252" t="s">
        <v>171</v>
      </c>
      <c r="G22" s="252" t="s">
        <v>68</v>
      </c>
      <c r="H22" s="255" t="s">
        <v>151</v>
      </c>
      <c r="I22" s="252" t="s">
        <v>80</v>
      </c>
      <c r="J22" s="252" t="s">
        <v>81</v>
      </c>
      <c r="K22" s="255" t="s">
        <v>82</v>
      </c>
      <c r="L22" s="252" t="s">
        <v>150</v>
      </c>
      <c r="M22" s="259" t="s">
        <v>18</v>
      </c>
      <c r="N22" s="232"/>
      <c r="P22" s="534" t="s">
        <v>188</v>
      </c>
      <c r="Q22" s="533"/>
      <c r="R22" s="533" t="s">
        <v>13</v>
      </c>
      <c r="S22" s="533"/>
      <c r="T22" s="256" t="s">
        <v>14</v>
      </c>
      <c r="U22" s="260" t="s">
        <v>260</v>
      </c>
      <c r="V22" s="256" t="s">
        <v>171</v>
      </c>
      <c r="W22" s="256" t="s">
        <v>68</v>
      </c>
      <c r="X22" s="260" t="s">
        <v>151</v>
      </c>
      <c r="Y22" s="256" t="s">
        <v>80</v>
      </c>
      <c r="Z22" s="256" t="s">
        <v>81</v>
      </c>
      <c r="AA22" s="260" t="s">
        <v>82</v>
      </c>
      <c r="AB22" s="256" t="s">
        <v>150</v>
      </c>
      <c r="AC22" s="260" t="s">
        <v>18</v>
      </c>
      <c r="AD22" s="267" t="s">
        <v>114</v>
      </c>
      <c r="AE22" s="232"/>
      <c r="AG22" s="534" t="s">
        <v>188</v>
      </c>
      <c r="AH22" s="533"/>
      <c r="AI22" s="533" t="s">
        <v>13</v>
      </c>
      <c r="AJ22" s="533"/>
      <c r="AK22" s="256" t="s">
        <v>14</v>
      </c>
      <c r="AL22" s="260" t="s">
        <v>260</v>
      </c>
      <c r="AM22" s="256" t="s">
        <v>171</v>
      </c>
      <c r="AN22" s="256" t="s">
        <v>68</v>
      </c>
      <c r="AO22" s="260" t="s">
        <v>151</v>
      </c>
      <c r="AP22" s="256" t="s">
        <v>80</v>
      </c>
      <c r="AQ22" s="256" t="s">
        <v>81</v>
      </c>
      <c r="AR22" s="260" t="s">
        <v>82</v>
      </c>
      <c r="AS22" s="256" t="s">
        <v>150</v>
      </c>
      <c r="AT22" s="260" t="s">
        <v>213</v>
      </c>
      <c r="AU22" s="267" t="s">
        <v>263</v>
      </c>
    </row>
    <row r="23" spans="1:48" x14ac:dyDescent="0.35">
      <c r="A23" s="495">
        <v>0</v>
      </c>
      <c r="B23" s="491"/>
      <c r="C23" s="496" t="s">
        <v>19</v>
      </c>
      <c r="D23" s="496"/>
      <c r="E23" s="251"/>
      <c r="F23" s="234">
        <v>0</v>
      </c>
      <c r="G23" s="234">
        <v>0</v>
      </c>
      <c r="H23" s="235">
        <f>SUM(F23:G23)</f>
        <v>0</v>
      </c>
      <c r="I23" s="234">
        <v>0</v>
      </c>
      <c r="J23" s="234">
        <v>0</v>
      </c>
      <c r="K23" s="235">
        <f>SUM(I23:J23)</f>
        <v>0</v>
      </c>
      <c r="L23" s="234">
        <v>0</v>
      </c>
      <c r="M23" s="236">
        <f>SUM(H23, K23, L23)</f>
        <v>0</v>
      </c>
      <c r="N23" s="223"/>
      <c r="P23" s="495">
        <v>0</v>
      </c>
      <c r="Q23" s="491"/>
      <c r="R23" s="496" t="s">
        <v>19</v>
      </c>
      <c r="S23" s="496"/>
      <c r="T23" s="251"/>
      <c r="U23" s="162">
        <f>'Year 3'!AU23</f>
        <v>0</v>
      </c>
      <c r="V23" s="234">
        <v>0</v>
      </c>
      <c r="W23" s="234">
        <v>0</v>
      </c>
      <c r="X23" s="295">
        <f>SUM(V23:W23)</f>
        <v>0</v>
      </c>
      <c r="Y23" s="234">
        <v>0</v>
      </c>
      <c r="Z23" s="234">
        <v>0</v>
      </c>
      <c r="AA23" s="295">
        <f>SUM(Y23:Z23)</f>
        <v>0</v>
      </c>
      <c r="AB23" s="234">
        <v>0</v>
      </c>
      <c r="AC23" s="295">
        <f>SUM(X23, AA23, AB23)</f>
        <v>0</v>
      </c>
      <c r="AD23" s="296">
        <f t="shared" ref="AD23:AD27" si="14">M23-AC23</f>
        <v>0</v>
      </c>
      <c r="AE23" s="223"/>
      <c r="AG23" s="495">
        <v>0</v>
      </c>
      <c r="AH23" s="491"/>
      <c r="AI23" s="496" t="s">
        <v>19</v>
      </c>
      <c r="AJ23" s="496"/>
      <c r="AK23" s="251"/>
      <c r="AL23" s="307">
        <f>'Year 3'!AU23</f>
        <v>0</v>
      </c>
      <c r="AM23" s="234">
        <v>0</v>
      </c>
      <c r="AN23" s="234">
        <v>0</v>
      </c>
      <c r="AO23" s="277">
        <f>SUM(AM23:AN23)</f>
        <v>0</v>
      </c>
      <c r="AP23" s="234">
        <v>0</v>
      </c>
      <c r="AQ23" s="234">
        <v>0</v>
      </c>
      <c r="AR23" s="277">
        <f>SUM(AP23:AQ23)</f>
        <v>0</v>
      </c>
      <c r="AS23" s="234">
        <v>0</v>
      </c>
      <c r="AT23" s="277">
        <f>SUM(AO23, AR23, AS23)</f>
        <v>0</v>
      </c>
      <c r="AU23" s="278">
        <f>IF($S$81&lt;&gt;0, AC23+AL23-AT23, M23+AL23-AT23)</f>
        <v>0</v>
      </c>
    </row>
    <row r="24" spans="1:48" x14ac:dyDescent="0.35">
      <c r="A24" s="495">
        <v>0</v>
      </c>
      <c r="B24" s="491"/>
      <c r="C24" s="496" t="s">
        <v>20</v>
      </c>
      <c r="D24" s="496"/>
      <c r="E24" s="251"/>
      <c r="F24" s="234">
        <v>0</v>
      </c>
      <c r="G24" s="234">
        <v>0</v>
      </c>
      <c r="H24" s="235">
        <f t="shared" ref="H24:H27" si="15">SUM(F24:G24)</f>
        <v>0</v>
      </c>
      <c r="I24" s="234">
        <v>0</v>
      </c>
      <c r="J24" s="234">
        <v>0</v>
      </c>
      <c r="K24" s="235">
        <f t="shared" ref="K24:K27" si="16">SUM(I24:J24)</f>
        <v>0</v>
      </c>
      <c r="L24" s="234">
        <v>0</v>
      </c>
      <c r="M24" s="236">
        <f t="shared" ref="M24:M27" si="17">SUM(H24, K24, L24)</f>
        <v>0</v>
      </c>
      <c r="N24" s="223"/>
      <c r="P24" s="495">
        <v>0</v>
      </c>
      <c r="Q24" s="491"/>
      <c r="R24" s="496" t="s">
        <v>20</v>
      </c>
      <c r="S24" s="496"/>
      <c r="T24" s="251"/>
      <c r="U24" s="162">
        <f>'Year 3'!AU24</f>
        <v>0</v>
      </c>
      <c r="V24" s="234">
        <v>0</v>
      </c>
      <c r="W24" s="234">
        <v>0</v>
      </c>
      <c r="X24" s="295">
        <f t="shared" ref="X24:X27" si="18">SUM(V24:W24)</f>
        <v>0</v>
      </c>
      <c r="Y24" s="234">
        <v>0</v>
      </c>
      <c r="Z24" s="234">
        <v>0</v>
      </c>
      <c r="AA24" s="295">
        <f t="shared" ref="AA24:AA27" si="19">SUM(Y24:Z24)</f>
        <v>0</v>
      </c>
      <c r="AB24" s="234">
        <v>0</v>
      </c>
      <c r="AC24" s="295">
        <f t="shared" ref="AC24:AC27" si="20">SUM(X24, AA24, AB24)</f>
        <v>0</v>
      </c>
      <c r="AD24" s="296">
        <f t="shared" si="14"/>
        <v>0</v>
      </c>
      <c r="AE24" s="223"/>
      <c r="AG24" s="495">
        <v>0</v>
      </c>
      <c r="AH24" s="491"/>
      <c r="AI24" s="496" t="s">
        <v>20</v>
      </c>
      <c r="AJ24" s="496"/>
      <c r="AK24" s="251"/>
      <c r="AL24" s="307">
        <f>'Year 3'!AU24</f>
        <v>0</v>
      </c>
      <c r="AM24" s="234">
        <v>0</v>
      </c>
      <c r="AN24" s="234">
        <v>0</v>
      </c>
      <c r="AO24" s="277">
        <f t="shared" ref="AO24:AO27" si="21">SUM(AM24:AN24)</f>
        <v>0</v>
      </c>
      <c r="AP24" s="234">
        <v>0</v>
      </c>
      <c r="AQ24" s="234">
        <v>0</v>
      </c>
      <c r="AR24" s="277">
        <f t="shared" ref="AR24:AR27" si="22">SUM(AP24:AQ24)</f>
        <v>0</v>
      </c>
      <c r="AS24" s="234">
        <v>0</v>
      </c>
      <c r="AT24" s="277">
        <f t="shared" ref="AT24:AT27" si="23">SUM(AO24, AR24, AS24)</f>
        <v>0</v>
      </c>
      <c r="AU24" s="278">
        <f>IF($S$81&lt;&gt;0, AC24+AL24-AT24, M24+AL24-AT24)</f>
        <v>0</v>
      </c>
    </row>
    <row r="25" spans="1:48" x14ac:dyDescent="0.35">
      <c r="A25" s="495">
        <v>0</v>
      </c>
      <c r="B25" s="491"/>
      <c r="C25" s="496" t="s">
        <v>21</v>
      </c>
      <c r="D25" s="496"/>
      <c r="E25" s="251"/>
      <c r="F25" s="234">
        <v>0</v>
      </c>
      <c r="G25" s="234">
        <v>0</v>
      </c>
      <c r="H25" s="235">
        <f>SUM(F25:G25)</f>
        <v>0</v>
      </c>
      <c r="I25" s="234">
        <v>0</v>
      </c>
      <c r="J25" s="234">
        <v>0</v>
      </c>
      <c r="K25" s="235">
        <f t="shared" si="16"/>
        <v>0</v>
      </c>
      <c r="L25" s="234">
        <v>0</v>
      </c>
      <c r="M25" s="236">
        <f t="shared" si="17"/>
        <v>0</v>
      </c>
      <c r="N25" s="223"/>
      <c r="P25" s="495">
        <v>0</v>
      </c>
      <c r="Q25" s="491"/>
      <c r="R25" s="496" t="s">
        <v>21</v>
      </c>
      <c r="S25" s="496"/>
      <c r="T25" s="251"/>
      <c r="U25" s="162">
        <f>'Year 3'!AU25</f>
        <v>0</v>
      </c>
      <c r="V25" s="234">
        <v>0</v>
      </c>
      <c r="W25" s="234">
        <v>0</v>
      </c>
      <c r="X25" s="295">
        <f t="shared" si="18"/>
        <v>0</v>
      </c>
      <c r="Y25" s="234">
        <v>0</v>
      </c>
      <c r="Z25" s="234">
        <v>0</v>
      </c>
      <c r="AA25" s="295">
        <f t="shared" si="19"/>
        <v>0</v>
      </c>
      <c r="AB25" s="234">
        <v>0</v>
      </c>
      <c r="AC25" s="295">
        <f t="shared" si="20"/>
        <v>0</v>
      </c>
      <c r="AD25" s="296">
        <f t="shared" si="14"/>
        <v>0</v>
      </c>
      <c r="AE25" s="223"/>
      <c r="AG25" s="495">
        <v>0</v>
      </c>
      <c r="AH25" s="491"/>
      <c r="AI25" s="496" t="s">
        <v>21</v>
      </c>
      <c r="AJ25" s="496"/>
      <c r="AK25" s="251"/>
      <c r="AL25" s="307">
        <f>'Year 3'!AU25</f>
        <v>0</v>
      </c>
      <c r="AM25" s="234">
        <v>0</v>
      </c>
      <c r="AN25" s="234">
        <v>0</v>
      </c>
      <c r="AO25" s="277">
        <f t="shared" si="21"/>
        <v>0</v>
      </c>
      <c r="AP25" s="234">
        <v>0</v>
      </c>
      <c r="AQ25" s="234">
        <v>0</v>
      </c>
      <c r="AR25" s="277">
        <f t="shared" si="22"/>
        <v>0</v>
      </c>
      <c r="AS25" s="234">
        <v>0</v>
      </c>
      <c r="AT25" s="277">
        <f t="shared" si="23"/>
        <v>0</v>
      </c>
      <c r="AU25" s="278">
        <f>IF($S$81&lt;&gt;0, AC25+AL25-AT25, M25+AL25-AT25)</f>
        <v>0</v>
      </c>
    </row>
    <row r="26" spans="1:48" x14ac:dyDescent="0.35">
      <c r="A26" s="495">
        <v>0</v>
      </c>
      <c r="B26" s="491"/>
      <c r="C26" s="496" t="s">
        <v>22</v>
      </c>
      <c r="D26" s="496"/>
      <c r="E26" s="251"/>
      <c r="F26" s="234">
        <v>0</v>
      </c>
      <c r="G26" s="234">
        <v>0</v>
      </c>
      <c r="H26" s="235">
        <f t="shared" si="15"/>
        <v>0</v>
      </c>
      <c r="I26" s="234">
        <v>0</v>
      </c>
      <c r="J26" s="234">
        <v>0</v>
      </c>
      <c r="K26" s="235">
        <f t="shared" si="16"/>
        <v>0</v>
      </c>
      <c r="L26" s="234">
        <v>0</v>
      </c>
      <c r="M26" s="236">
        <f t="shared" si="17"/>
        <v>0</v>
      </c>
      <c r="N26" s="223"/>
      <c r="P26" s="495">
        <v>0</v>
      </c>
      <c r="Q26" s="491"/>
      <c r="R26" s="496" t="s">
        <v>22</v>
      </c>
      <c r="S26" s="496"/>
      <c r="T26" s="251"/>
      <c r="U26" s="162">
        <f>'Year 3'!AU26</f>
        <v>0</v>
      </c>
      <c r="V26" s="234">
        <v>0</v>
      </c>
      <c r="W26" s="234">
        <v>0</v>
      </c>
      <c r="X26" s="295">
        <f t="shared" si="18"/>
        <v>0</v>
      </c>
      <c r="Y26" s="234">
        <v>0</v>
      </c>
      <c r="Z26" s="234">
        <v>0</v>
      </c>
      <c r="AA26" s="295">
        <f t="shared" si="19"/>
        <v>0</v>
      </c>
      <c r="AB26" s="234">
        <v>0</v>
      </c>
      <c r="AC26" s="295">
        <f t="shared" si="20"/>
        <v>0</v>
      </c>
      <c r="AD26" s="296">
        <f t="shared" si="14"/>
        <v>0</v>
      </c>
      <c r="AE26" s="223"/>
      <c r="AG26" s="495">
        <v>0</v>
      </c>
      <c r="AH26" s="491"/>
      <c r="AI26" s="496" t="s">
        <v>22</v>
      </c>
      <c r="AJ26" s="496"/>
      <c r="AK26" s="251"/>
      <c r="AL26" s="307">
        <f>'Year 3'!AU26</f>
        <v>0</v>
      </c>
      <c r="AM26" s="234">
        <v>0</v>
      </c>
      <c r="AN26" s="234">
        <v>0</v>
      </c>
      <c r="AO26" s="277">
        <f t="shared" si="21"/>
        <v>0</v>
      </c>
      <c r="AP26" s="234">
        <v>0</v>
      </c>
      <c r="AQ26" s="234">
        <v>0</v>
      </c>
      <c r="AR26" s="277">
        <f t="shared" si="22"/>
        <v>0</v>
      </c>
      <c r="AS26" s="234">
        <v>0</v>
      </c>
      <c r="AT26" s="277">
        <f t="shared" si="23"/>
        <v>0</v>
      </c>
      <c r="AU26" s="278">
        <f>IF($S$81&lt;&gt;0, AC26+AL26-AT26, M26+AL26-AT26)</f>
        <v>0</v>
      </c>
    </row>
    <row r="27" spans="1:48" x14ac:dyDescent="0.35">
      <c r="A27" s="495">
        <v>0</v>
      </c>
      <c r="B27" s="491"/>
      <c r="C27" s="491" t="s">
        <v>23</v>
      </c>
      <c r="D27" s="491"/>
      <c r="E27" s="251"/>
      <c r="F27" s="234">
        <v>0</v>
      </c>
      <c r="G27" s="234">
        <v>0</v>
      </c>
      <c r="H27" s="235">
        <f t="shared" si="15"/>
        <v>0</v>
      </c>
      <c r="I27" s="234">
        <v>0</v>
      </c>
      <c r="J27" s="234">
        <v>0</v>
      </c>
      <c r="K27" s="235">
        <f t="shared" si="16"/>
        <v>0</v>
      </c>
      <c r="L27" s="234">
        <v>0</v>
      </c>
      <c r="M27" s="236">
        <f t="shared" si="17"/>
        <v>0</v>
      </c>
      <c r="N27" s="223"/>
      <c r="P27" s="495">
        <v>0</v>
      </c>
      <c r="Q27" s="491"/>
      <c r="R27" s="496" t="s">
        <v>23</v>
      </c>
      <c r="S27" s="496"/>
      <c r="T27" s="251"/>
      <c r="U27" s="162">
        <f>'Year 3'!AU27</f>
        <v>0</v>
      </c>
      <c r="V27" s="234">
        <v>0</v>
      </c>
      <c r="W27" s="234">
        <v>0</v>
      </c>
      <c r="X27" s="295">
        <f t="shared" si="18"/>
        <v>0</v>
      </c>
      <c r="Y27" s="234">
        <v>0</v>
      </c>
      <c r="Z27" s="234">
        <v>0</v>
      </c>
      <c r="AA27" s="295">
        <f t="shared" si="19"/>
        <v>0</v>
      </c>
      <c r="AB27" s="234">
        <v>0</v>
      </c>
      <c r="AC27" s="295">
        <f t="shared" si="20"/>
        <v>0</v>
      </c>
      <c r="AD27" s="296">
        <f t="shared" si="14"/>
        <v>0</v>
      </c>
      <c r="AE27" s="223"/>
      <c r="AG27" s="495">
        <v>0</v>
      </c>
      <c r="AH27" s="491"/>
      <c r="AI27" s="496" t="s">
        <v>23</v>
      </c>
      <c r="AJ27" s="496"/>
      <c r="AK27" s="251"/>
      <c r="AL27" s="307">
        <f>'Year 3'!AU27</f>
        <v>0</v>
      </c>
      <c r="AM27" s="234">
        <v>0</v>
      </c>
      <c r="AN27" s="234">
        <v>0</v>
      </c>
      <c r="AO27" s="277">
        <f t="shared" si="21"/>
        <v>0</v>
      </c>
      <c r="AP27" s="234">
        <v>0</v>
      </c>
      <c r="AQ27" s="234">
        <v>0</v>
      </c>
      <c r="AR27" s="277">
        <f t="shared" si="22"/>
        <v>0</v>
      </c>
      <c r="AS27" s="234">
        <v>0</v>
      </c>
      <c r="AT27" s="277">
        <f t="shared" si="23"/>
        <v>0</v>
      </c>
      <c r="AU27" s="278">
        <f>IF($S$81&lt;&gt;0, AC27+AL27-AT27, M27+AL27-AT27)</f>
        <v>0</v>
      </c>
    </row>
    <row r="28" spans="1:48" ht="16" thickBot="1" x14ac:dyDescent="0.4">
      <c r="A28" s="226" t="s">
        <v>181</v>
      </c>
      <c r="B28" s="227"/>
      <c r="C28" s="497">
        <f>SUM(A23:B27)</f>
        <v>0</v>
      </c>
      <c r="D28" s="497"/>
      <c r="E28" s="227"/>
      <c r="F28" s="250">
        <f>SUM(F23:F27)</f>
        <v>0</v>
      </c>
      <c r="G28" s="250">
        <f t="shared" ref="G28:L28" si="24">SUM(G23:G27)</f>
        <v>0</v>
      </c>
      <c r="H28" s="250">
        <f t="shared" si="24"/>
        <v>0</v>
      </c>
      <c r="I28" s="250">
        <f t="shared" si="24"/>
        <v>0</v>
      </c>
      <c r="J28" s="250">
        <f t="shared" si="24"/>
        <v>0</v>
      </c>
      <c r="K28" s="250">
        <f t="shared" si="24"/>
        <v>0</v>
      </c>
      <c r="L28" s="250">
        <f t="shared" si="24"/>
        <v>0</v>
      </c>
      <c r="M28" s="237">
        <f>SUM(M23:M27)</f>
        <v>0</v>
      </c>
      <c r="N28" s="223"/>
      <c r="P28" s="226" t="s">
        <v>181</v>
      </c>
      <c r="Q28" s="227"/>
      <c r="R28" s="498">
        <f>SUM(P23:Q27)</f>
        <v>0</v>
      </c>
      <c r="S28" s="498"/>
      <c r="T28" s="269"/>
      <c r="U28" s="293">
        <f>SUM(U23:U27)</f>
        <v>0</v>
      </c>
      <c r="V28" s="293">
        <f>SUM(V23:V27)</f>
        <v>0</v>
      </c>
      <c r="W28" s="293">
        <f t="shared" ref="W28:AB28" si="25">SUM(W23:W27)</f>
        <v>0</v>
      </c>
      <c r="X28" s="293">
        <f t="shared" si="25"/>
        <v>0</v>
      </c>
      <c r="Y28" s="293">
        <f t="shared" si="25"/>
        <v>0</v>
      </c>
      <c r="Z28" s="293">
        <f t="shared" si="25"/>
        <v>0</v>
      </c>
      <c r="AA28" s="293">
        <f t="shared" si="25"/>
        <v>0</v>
      </c>
      <c r="AB28" s="293">
        <f t="shared" si="25"/>
        <v>0</v>
      </c>
      <c r="AC28" s="293">
        <f>SUM(AC23:AC27)</f>
        <v>0</v>
      </c>
      <c r="AD28" s="294">
        <f>SUM(AD23:AD27)</f>
        <v>0</v>
      </c>
      <c r="AE28" s="223"/>
      <c r="AG28" s="226" t="s">
        <v>181</v>
      </c>
      <c r="AH28" s="227"/>
      <c r="AI28" s="543">
        <f>SUM(AG23:AH27)</f>
        <v>0</v>
      </c>
      <c r="AJ28" s="543"/>
      <c r="AK28" s="269"/>
      <c r="AL28" s="275">
        <f>SUM(AL23:AL27)</f>
        <v>0</v>
      </c>
      <c r="AM28" s="275">
        <f>SUM(AM23:AM27)</f>
        <v>0</v>
      </c>
      <c r="AN28" s="275">
        <f t="shared" ref="AN28:AU28" si="26">SUM(AN23:AN27)</f>
        <v>0</v>
      </c>
      <c r="AO28" s="275">
        <f t="shared" si="26"/>
        <v>0</v>
      </c>
      <c r="AP28" s="275">
        <f t="shared" si="26"/>
        <v>0</v>
      </c>
      <c r="AQ28" s="275">
        <f t="shared" si="26"/>
        <v>0</v>
      </c>
      <c r="AR28" s="275">
        <f t="shared" si="26"/>
        <v>0</v>
      </c>
      <c r="AS28" s="275">
        <f t="shared" si="26"/>
        <v>0</v>
      </c>
      <c r="AT28" s="275">
        <f t="shared" si="26"/>
        <v>0</v>
      </c>
      <c r="AU28" s="276">
        <f t="shared" si="26"/>
        <v>0</v>
      </c>
    </row>
    <row r="29" spans="1:48" s="221" customFormat="1" ht="3.75" customHeight="1" thickBot="1" x14ac:dyDescent="0.4">
      <c r="A29" s="499"/>
      <c r="B29" s="499"/>
      <c r="C29" s="499"/>
      <c r="D29" s="499"/>
      <c r="E29" s="499"/>
      <c r="F29" s="499"/>
      <c r="G29" s="499"/>
      <c r="H29" s="499"/>
      <c r="I29" s="499"/>
      <c r="J29" s="499"/>
      <c r="K29" s="499"/>
      <c r="L29" s="499"/>
      <c r="M29" s="499"/>
      <c r="N29" s="223"/>
      <c r="P29" s="499"/>
      <c r="Q29" s="499"/>
      <c r="R29" s="499"/>
      <c r="S29" s="499"/>
      <c r="T29" s="499"/>
      <c r="U29" s="499"/>
      <c r="V29" s="499"/>
      <c r="W29" s="499"/>
      <c r="X29" s="499"/>
      <c r="Y29" s="499"/>
      <c r="Z29" s="499"/>
      <c r="AA29" s="499"/>
      <c r="AB29" s="499"/>
      <c r="AC29" s="499"/>
      <c r="AD29" s="499"/>
      <c r="AE29" s="223"/>
      <c r="AG29" s="499"/>
      <c r="AH29" s="499"/>
      <c r="AI29" s="499"/>
      <c r="AJ29" s="499"/>
      <c r="AK29" s="499"/>
      <c r="AL29" s="499"/>
      <c r="AM29" s="499"/>
      <c r="AN29" s="499"/>
      <c r="AO29" s="499"/>
      <c r="AP29" s="499"/>
      <c r="AQ29" s="499"/>
      <c r="AR29" s="499"/>
      <c r="AS29" s="499"/>
      <c r="AT29" s="499"/>
      <c r="AU29" s="499"/>
    </row>
    <row r="30" spans="1:48" ht="16" thickBot="1" x14ac:dyDescent="0.4">
      <c r="A30" s="500" t="s">
        <v>187</v>
      </c>
      <c r="B30" s="501"/>
      <c r="C30" s="501"/>
      <c r="D30" s="501"/>
      <c r="E30" s="501"/>
      <c r="F30" s="241">
        <f>SUM(F28, F19)</f>
        <v>0</v>
      </c>
      <c r="G30" s="241">
        <f t="shared" ref="G30:L30" si="27">SUM(G28, G19)</f>
        <v>0</v>
      </c>
      <c r="H30" s="241">
        <f>SUM(H28, H19)</f>
        <v>0</v>
      </c>
      <c r="I30" s="241">
        <f t="shared" si="27"/>
        <v>0</v>
      </c>
      <c r="J30" s="241">
        <f t="shared" si="27"/>
        <v>0</v>
      </c>
      <c r="K30" s="241">
        <f>SUM(K28, K19)</f>
        <v>0</v>
      </c>
      <c r="L30" s="241">
        <f t="shared" si="27"/>
        <v>0</v>
      </c>
      <c r="M30" s="240">
        <f>SUM(M28, M19)</f>
        <v>0</v>
      </c>
      <c r="N30" s="223"/>
      <c r="P30" s="500" t="s">
        <v>187</v>
      </c>
      <c r="Q30" s="501"/>
      <c r="R30" s="501"/>
      <c r="S30" s="501"/>
      <c r="T30" s="501"/>
      <c r="U30" s="297">
        <f>SUM(U28, U19)</f>
        <v>0</v>
      </c>
      <c r="V30" s="297">
        <f>SUM(V28, V19)</f>
        <v>0</v>
      </c>
      <c r="W30" s="297">
        <f t="shared" ref="W30" si="28">SUM(W28, W19)</f>
        <v>0</v>
      </c>
      <c r="X30" s="297">
        <f>SUM(X28, X19)</f>
        <v>0</v>
      </c>
      <c r="Y30" s="297">
        <f t="shared" ref="Y30:AB30" si="29">SUM(Y28, Y19)</f>
        <v>0</v>
      </c>
      <c r="Z30" s="297">
        <f t="shared" si="29"/>
        <v>0</v>
      </c>
      <c r="AA30" s="297">
        <f t="shared" si="29"/>
        <v>0</v>
      </c>
      <c r="AB30" s="297">
        <f t="shared" si="29"/>
        <v>0</v>
      </c>
      <c r="AC30" s="297">
        <f>SUM(AC28, AC19)</f>
        <v>0</v>
      </c>
      <c r="AD30" s="298">
        <f>SUM(AD28, AD19)</f>
        <v>0</v>
      </c>
      <c r="AE30" s="223"/>
      <c r="AG30" s="500" t="s">
        <v>187</v>
      </c>
      <c r="AH30" s="501"/>
      <c r="AI30" s="501"/>
      <c r="AJ30" s="501"/>
      <c r="AK30" s="501"/>
      <c r="AL30" s="279">
        <f>SUM(AL28, AL19)</f>
        <v>0</v>
      </c>
      <c r="AM30" s="279">
        <f>SUM(AM28, AM19)</f>
        <v>0</v>
      </c>
      <c r="AN30" s="279">
        <f t="shared" ref="AN30" si="30">SUM(AN28, AN19)</f>
        <v>0</v>
      </c>
      <c r="AO30" s="279">
        <f>SUM(AO28, AO19)</f>
        <v>0</v>
      </c>
      <c r="AP30" s="279">
        <f t="shared" ref="AP30:AU30" si="31">SUM(AP28, AP19)</f>
        <v>0</v>
      </c>
      <c r="AQ30" s="279">
        <f t="shared" si="31"/>
        <v>0</v>
      </c>
      <c r="AR30" s="279">
        <f t="shared" si="31"/>
        <v>0</v>
      </c>
      <c r="AS30" s="279">
        <f t="shared" si="31"/>
        <v>0</v>
      </c>
      <c r="AT30" s="279">
        <f t="shared" si="31"/>
        <v>0</v>
      </c>
      <c r="AU30" s="280">
        <f t="shared" si="31"/>
        <v>0</v>
      </c>
    </row>
    <row r="31" spans="1:48" ht="16" thickBot="1" x14ac:dyDescent="0.4">
      <c r="F31" s="220"/>
      <c r="G31" s="220"/>
      <c r="AE31" s="221"/>
    </row>
    <row r="32" spans="1:48" s="242" customFormat="1" x14ac:dyDescent="0.35">
      <c r="A32" s="502" t="s">
        <v>98</v>
      </c>
      <c r="B32" s="503"/>
      <c r="C32" s="503"/>
      <c r="D32" s="503"/>
      <c r="E32" s="503"/>
      <c r="F32" s="503"/>
      <c r="G32" s="503"/>
      <c r="H32" s="503"/>
      <c r="I32" s="503"/>
      <c r="J32" s="503"/>
      <c r="K32" s="503"/>
      <c r="L32" s="503"/>
      <c r="M32" s="518"/>
      <c r="N32" s="232"/>
      <c r="P32" s="502" t="s">
        <v>98</v>
      </c>
      <c r="Q32" s="503"/>
      <c r="R32" s="503"/>
      <c r="S32" s="503"/>
      <c r="T32" s="503"/>
      <c r="U32" s="503"/>
      <c r="V32" s="503"/>
      <c r="W32" s="503"/>
      <c r="X32" s="503"/>
      <c r="Y32" s="503"/>
      <c r="Z32" s="503"/>
      <c r="AA32" s="503"/>
      <c r="AB32" s="503"/>
      <c r="AC32" s="503"/>
      <c r="AD32" s="248"/>
      <c r="AE32" s="232"/>
      <c r="AG32" s="502" t="s">
        <v>98</v>
      </c>
      <c r="AH32" s="503"/>
      <c r="AI32" s="503"/>
      <c r="AJ32" s="503"/>
      <c r="AK32" s="503"/>
      <c r="AL32" s="503"/>
      <c r="AM32" s="503"/>
      <c r="AN32" s="503"/>
      <c r="AO32" s="503"/>
      <c r="AP32" s="503"/>
      <c r="AQ32" s="503"/>
      <c r="AR32" s="503"/>
      <c r="AS32" s="503"/>
      <c r="AT32" s="503"/>
      <c r="AU32" s="248"/>
    </row>
    <row r="33" spans="1:47" s="242" customFormat="1" x14ac:dyDescent="0.35">
      <c r="A33" s="530" t="s">
        <v>24</v>
      </c>
      <c r="B33" s="531"/>
      <c r="C33" s="531"/>
      <c r="D33" s="531"/>
      <c r="E33" s="531"/>
      <c r="F33" s="531"/>
      <c r="G33" s="531"/>
      <c r="H33" s="531"/>
      <c r="I33" s="531"/>
      <c r="J33" s="256" t="s">
        <v>17</v>
      </c>
      <c r="K33" s="256" t="s">
        <v>15</v>
      </c>
      <c r="L33" s="256" t="s">
        <v>16</v>
      </c>
      <c r="M33" s="259" t="s">
        <v>18</v>
      </c>
      <c r="N33" s="232"/>
      <c r="P33" s="530" t="s">
        <v>24</v>
      </c>
      <c r="Q33" s="531"/>
      <c r="R33" s="531"/>
      <c r="S33" s="531"/>
      <c r="T33" s="531"/>
      <c r="U33" s="531"/>
      <c r="V33" s="531"/>
      <c r="W33" s="531"/>
      <c r="X33" s="531"/>
      <c r="Y33" s="255" t="s">
        <v>260</v>
      </c>
      <c r="Z33" s="328" t="s">
        <v>77</v>
      </c>
      <c r="AA33" s="256" t="s">
        <v>15</v>
      </c>
      <c r="AB33" s="256" t="s">
        <v>16</v>
      </c>
      <c r="AC33" s="255" t="s">
        <v>18</v>
      </c>
      <c r="AD33" s="267" t="s">
        <v>114</v>
      </c>
      <c r="AE33" s="232"/>
      <c r="AG33" s="530" t="s">
        <v>24</v>
      </c>
      <c r="AH33" s="531"/>
      <c r="AI33" s="531"/>
      <c r="AJ33" s="531"/>
      <c r="AK33" s="531"/>
      <c r="AL33" s="531"/>
      <c r="AM33" s="531"/>
      <c r="AN33" s="531"/>
      <c r="AO33" s="531"/>
      <c r="AP33" s="255" t="s">
        <v>260</v>
      </c>
      <c r="AQ33" s="328" t="s">
        <v>211</v>
      </c>
      <c r="AR33" s="256" t="s">
        <v>15</v>
      </c>
      <c r="AS33" s="256" t="s">
        <v>16</v>
      </c>
      <c r="AT33" s="255" t="s">
        <v>213</v>
      </c>
      <c r="AU33" s="267" t="s">
        <v>263</v>
      </c>
    </row>
    <row r="34" spans="1:47" x14ac:dyDescent="0.35">
      <c r="A34" s="257">
        <v>1</v>
      </c>
      <c r="B34" s="491"/>
      <c r="C34" s="491"/>
      <c r="D34" s="491"/>
      <c r="E34" s="491"/>
      <c r="F34" s="491"/>
      <c r="G34" s="491"/>
      <c r="H34" s="491"/>
      <c r="I34" s="491"/>
      <c r="J34" s="234">
        <v>0</v>
      </c>
      <c r="K34" s="234">
        <v>0</v>
      </c>
      <c r="L34" s="234">
        <v>0</v>
      </c>
      <c r="M34" s="236">
        <f>SUM(J34:L34)</f>
        <v>0</v>
      </c>
      <c r="N34" s="223"/>
      <c r="P34" s="257">
        <v>1</v>
      </c>
      <c r="Q34" s="491"/>
      <c r="R34" s="491"/>
      <c r="S34" s="491"/>
      <c r="T34" s="491"/>
      <c r="U34" s="491"/>
      <c r="V34" s="491"/>
      <c r="W34" s="491"/>
      <c r="X34" s="491"/>
      <c r="Y34" s="164">
        <f>'Year 3'!AU34</f>
        <v>0</v>
      </c>
      <c r="Z34" s="234">
        <v>0</v>
      </c>
      <c r="AA34" s="234">
        <v>0</v>
      </c>
      <c r="AB34" s="234">
        <v>0</v>
      </c>
      <c r="AC34" s="295">
        <f>SUM(Z34:AB34)</f>
        <v>0</v>
      </c>
      <c r="AD34" s="296">
        <f t="shared" ref="AD34:AD36" si="32">M34-AC34</f>
        <v>0</v>
      </c>
      <c r="AE34" s="223"/>
      <c r="AG34" s="257">
        <v>1</v>
      </c>
      <c r="AH34" s="491"/>
      <c r="AI34" s="491"/>
      <c r="AJ34" s="491"/>
      <c r="AK34" s="491"/>
      <c r="AL34" s="491"/>
      <c r="AM34" s="491"/>
      <c r="AN34" s="491"/>
      <c r="AO34" s="491"/>
      <c r="AP34" s="305">
        <f>'Year 3'!AU34</f>
        <v>0</v>
      </c>
      <c r="AQ34" s="234">
        <v>0</v>
      </c>
      <c r="AR34" s="234">
        <v>0</v>
      </c>
      <c r="AS34" s="234">
        <v>0</v>
      </c>
      <c r="AT34" s="277">
        <f>SUM(AQ34:AS34)</f>
        <v>0</v>
      </c>
      <c r="AU34" s="278">
        <f>IF($S$81&lt;&gt;0, AC34+AP34-AT34, M34+AP34-AT34)</f>
        <v>0</v>
      </c>
    </row>
    <row r="35" spans="1:47" x14ac:dyDescent="0.35">
      <c r="A35" s="257">
        <v>2</v>
      </c>
      <c r="B35" s="492"/>
      <c r="C35" s="492"/>
      <c r="D35" s="492"/>
      <c r="E35" s="492"/>
      <c r="F35" s="492"/>
      <c r="G35" s="492"/>
      <c r="H35" s="492"/>
      <c r="I35" s="492"/>
      <c r="J35" s="234">
        <v>0</v>
      </c>
      <c r="K35" s="234">
        <v>0</v>
      </c>
      <c r="L35" s="234">
        <v>0</v>
      </c>
      <c r="M35" s="236">
        <f>SUM(J35:L35)</f>
        <v>0</v>
      </c>
      <c r="N35" s="223"/>
      <c r="P35" s="257">
        <v>2</v>
      </c>
      <c r="Q35" s="492"/>
      <c r="R35" s="492"/>
      <c r="S35" s="492"/>
      <c r="T35" s="492"/>
      <c r="U35" s="492"/>
      <c r="V35" s="492"/>
      <c r="W35" s="492"/>
      <c r="X35" s="492"/>
      <c r="Y35" s="164">
        <f>'Year 3'!AU35</f>
        <v>0</v>
      </c>
      <c r="Z35" s="234">
        <v>0</v>
      </c>
      <c r="AA35" s="234">
        <v>0</v>
      </c>
      <c r="AB35" s="234">
        <v>0</v>
      </c>
      <c r="AC35" s="295">
        <f t="shared" ref="AC35:AC36" si="33">SUM(Z35:AB35)</f>
        <v>0</v>
      </c>
      <c r="AD35" s="296">
        <f t="shared" si="32"/>
        <v>0</v>
      </c>
      <c r="AE35" s="223"/>
      <c r="AG35" s="257">
        <v>2</v>
      </c>
      <c r="AH35" s="492"/>
      <c r="AI35" s="492"/>
      <c r="AJ35" s="492"/>
      <c r="AK35" s="492"/>
      <c r="AL35" s="492"/>
      <c r="AM35" s="492"/>
      <c r="AN35" s="492"/>
      <c r="AO35" s="492"/>
      <c r="AP35" s="305">
        <f>'Year 3'!AU35</f>
        <v>0</v>
      </c>
      <c r="AQ35" s="234">
        <v>0</v>
      </c>
      <c r="AR35" s="234">
        <v>0</v>
      </c>
      <c r="AS35" s="234">
        <v>0</v>
      </c>
      <c r="AT35" s="277">
        <f t="shared" ref="AT35:AT36" si="34">SUM(AQ35:AS35)</f>
        <v>0</v>
      </c>
      <c r="AU35" s="278">
        <f>IF($S$81&lt;&gt;0, AC35+AP35-AT35, M35+AP35-AT35)</f>
        <v>0</v>
      </c>
    </row>
    <row r="36" spans="1:47" x14ac:dyDescent="0.35">
      <c r="A36" s="257">
        <v>3</v>
      </c>
      <c r="B36" s="492"/>
      <c r="C36" s="492"/>
      <c r="D36" s="492"/>
      <c r="E36" s="492"/>
      <c r="F36" s="492"/>
      <c r="G36" s="492"/>
      <c r="H36" s="492"/>
      <c r="I36" s="492"/>
      <c r="J36" s="234">
        <v>0</v>
      </c>
      <c r="K36" s="234">
        <v>0</v>
      </c>
      <c r="L36" s="234">
        <v>0</v>
      </c>
      <c r="M36" s="236">
        <f t="shared" ref="M36:M70" si="35">SUM(J36:L36)</f>
        <v>0</v>
      </c>
      <c r="N36" s="223"/>
      <c r="P36" s="257">
        <v>3</v>
      </c>
      <c r="Q36" s="492"/>
      <c r="R36" s="492"/>
      <c r="S36" s="492"/>
      <c r="T36" s="492"/>
      <c r="U36" s="492"/>
      <c r="V36" s="492"/>
      <c r="W36" s="492"/>
      <c r="X36" s="492"/>
      <c r="Y36" s="164">
        <f>'Year 3'!AU36</f>
        <v>0</v>
      </c>
      <c r="Z36" s="234">
        <v>0</v>
      </c>
      <c r="AA36" s="234">
        <v>0</v>
      </c>
      <c r="AB36" s="234">
        <v>0</v>
      </c>
      <c r="AC36" s="295">
        <f t="shared" si="33"/>
        <v>0</v>
      </c>
      <c r="AD36" s="296">
        <f t="shared" si="32"/>
        <v>0</v>
      </c>
      <c r="AE36" s="223"/>
      <c r="AG36" s="257">
        <v>3</v>
      </c>
      <c r="AH36" s="492"/>
      <c r="AI36" s="492"/>
      <c r="AJ36" s="492"/>
      <c r="AK36" s="492"/>
      <c r="AL36" s="492"/>
      <c r="AM36" s="492"/>
      <c r="AN36" s="492"/>
      <c r="AO36" s="492"/>
      <c r="AP36" s="305">
        <f>'Year 3'!AU36</f>
        <v>0</v>
      </c>
      <c r="AQ36" s="234">
        <v>0</v>
      </c>
      <c r="AR36" s="234">
        <v>0</v>
      </c>
      <c r="AS36" s="234">
        <v>0</v>
      </c>
      <c r="AT36" s="277">
        <f t="shared" si="34"/>
        <v>0</v>
      </c>
      <c r="AU36" s="278">
        <f>IF($S$81&lt;&gt;0, AC36+AP36-AT36, M36+AP36-AT36)</f>
        <v>0</v>
      </c>
    </row>
    <row r="37" spans="1:47" ht="16" thickBot="1" x14ac:dyDescent="0.4">
      <c r="A37" s="504" t="s">
        <v>25</v>
      </c>
      <c r="B37" s="505"/>
      <c r="C37" s="505"/>
      <c r="D37" s="505"/>
      <c r="E37" s="505"/>
      <c r="F37" s="505"/>
      <c r="G37" s="505"/>
      <c r="H37" s="505"/>
      <c r="I37" s="505"/>
      <c r="J37" s="250">
        <f>SUM(J34:J36)</f>
        <v>0</v>
      </c>
      <c r="K37" s="250">
        <f t="shared" ref="K37:L37" si="36">SUM(K34:K36)</f>
        <v>0</v>
      </c>
      <c r="L37" s="250">
        <f t="shared" si="36"/>
        <v>0</v>
      </c>
      <c r="M37" s="237">
        <f t="shared" si="35"/>
        <v>0</v>
      </c>
      <c r="N37" s="223"/>
      <c r="P37" s="504" t="s">
        <v>25</v>
      </c>
      <c r="Q37" s="505"/>
      <c r="R37" s="505"/>
      <c r="S37" s="505"/>
      <c r="T37" s="505"/>
      <c r="U37" s="505"/>
      <c r="V37" s="505"/>
      <c r="W37" s="505"/>
      <c r="X37" s="505"/>
      <c r="Y37" s="293">
        <f>SUM(Y34:Y36)</f>
        <v>0</v>
      </c>
      <c r="Z37" s="293">
        <f>SUM(Z34:Z36)</f>
        <v>0</v>
      </c>
      <c r="AA37" s="293">
        <f t="shared" ref="AA37:AD37" si="37">SUM(AA34:AA36)</f>
        <v>0</v>
      </c>
      <c r="AB37" s="293">
        <f t="shared" si="37"/>
        <v>0</v>
      </c>
      <c r="AC37" s="293">
        <f t="shared" si="37"/>
        <v>0</v>
      </c>
      <c r="AD37" s="294">
        <f t="shared" si="37"/>
        <v>0</v>
      </c>
      <c r="AE37" s="223"/>
      <c r="AG37" s="504" t="s">
        <v>25</v>
      </c>
      <c r="AH37" s="505"/>
      <c r="AI37" s="505"/>
      <c r="AJ37" s="505"/>
      <c r="AK37" s="505"/>
      <c r="AL37" s="505"/>
      <c r="AM37" s="505"/>
      <c r="AN37" s="505"/>
      <c r="AO37" s="505"/>
      <c r="AP37" s="275">
        <f>SUM(AP34:AP36)</f>
        <v>0</v>
      </c>
      <c r="AQ37" s="275">
        <f>SUM(AQ34:AQ36)</f>
        <v>0</v>
      </c>
      <c r="AR37" s="275">
        <f t="shared" ref="AR37:AT37" si="38">SUM(AR34:AR36)</f>
        <v>0</v>
      </c>
      <c r="AS37" s="275">
        <f t="shared" si="38"/>
        <v>0</v>
      </c>
      <c r="AT37" s="275">
        <f t="shared" si="38"/>
        <v>0</v>
      </c>
      <c r="AU37" s="276">
        <f>IF($S$81&lt;&gt;0, AC37+AP37-AT37, M37+AP37-AT37)</f>
        <v>0</v>
      </c>
    </row>
    <row r="38" spans="1:47" s="221" customFormat="1" ht="3.75" customHeight="1" thickBot="1" x14ac:dyDescent="0.4">
      <c r="A38" s="232"/>
      <c r="B38" s="232"/>
      <c r="C38" s="232"/>
      <c r="D38" s="232"/>
      <c r="E38" s="232"/>
      <c r="F38" s="232"/>
      <c r="G38" s="232"/>
      <c r="H38" s="232"/>
      <c r="I38" s="232"/>
      <c r="J38" s="246"/>
      <c r="K38" s="246"/>
      <c r="L38" s="246"/>
      <c r="M38" s="246"/>
      <c r="N38" s="223"/>
      <c r="P38" s="232"/>
      <c r="Q38" s="232"/>
      <c r="R38" s="232"/>
      <c r="S38" s="232"/>
      <c r="T38" s="232"/>
      <c r="U38" s="232"/>
      <c r="V38" s="232"/>
      <c r="W38" s="232"/>
      <c r="X38" s="232"/>
      <c r="Y38" s="304"/>
      <c r="Z38" s="246"/>
      <c r="AA38" s="246"/>
      <c r="AB38" s="246"/>
      <c r="AC38" s="246"/>
      <c r="AD38" s="246"/>
      <c r="AE38" s="223"/>
      <c r="AG38" s="232"/>
      <c r="AH38" s="232"/>
      <c r="AI38" s="232"/>
      <c r="AJ38" s="232"/>
      <c r="AK38" s="232"/>
      <c r="AL38" s="232"/>
      <c r="AM38" s="232"/>
      <c r="AN38" s="232"/>
      <c r="AO38" s="232"/>
      <c r="AP38" s="304"/>
      <c r="AQ38" s="246"/>
      <c r="AR38" s="246"/>
      <c r="AS38" s="246"/>
      <c r="AT38" s="246"/>
      <c r="AU38" s="246"/>
    </row>
    <row r="39" spans="1:47" s="242" customFormat="1" x14ac:dyDescent="0.35">
      <c r="A39" s="502" t="s">
        <v>33</v>
      </c>
      <c r="B39" s="503"/>
      <c r="C39" s="503"/>
      <c r="D39" s="503"/>
      <c r="E39" s="503"/>
      <c r="F39" s="503"/>
      <c r="G39" s="503"/>
      <c r="H39" s="503"/>
      <c r="I39" s="503"/>
      <c r="J39" s="273" t="s">
        <v>17</v>
      </c>
      <c r="K39" s="273" t="s">
        <v>15</v>
      </c>
      <c r="L39" s="273" t="s">
        <v>16</v>
      </c>
      <c r="M39" s="248" t="s">
        <v>18</v>
      </c>
      <c r="N39" s="232"/>
      <c r="P39" s="502" t="s">
        <v>33</v>
      </c>
      <c r="Q39" s="503"/>
      <c r="R39" s="503"/>
      <c r="S39" s="503"/>
      <c r="T39" s="503"/>
      <c r="U39" s="503"/>
      <c r="V39" s="503"/>
      <c r="W39" s="503"/>
      <c r="X39" s="503"/>
      <c r="Y39" s="271" t="s">
        <v>260</v>
      </c>
      <c r="Z39" s="273" t="s">
        <v>77</v>
      </c>
      <c r="AA39" s="273" t="s">
        <v>15</v>
      </c>
      <c r="AB39" s="273" t="s">
        <v>16</v>
      </c>
      <c r="AC39" s="271" t="s">
        <v>18</v>
      </c>
      <c r="AD39" s="268" t="s">
        <v>114</v>
      </c>
      <c r="AE39" s="232"/>
      <c r="AG39" s="502" t="s">
        <v>33</v>
      </c>
      <c r="AH39" s="503"/>
      <c r="AI39" s="503"/>
      <c r="AJ39" s="503"/>
      <c r="AK39" s="503"/>
      <c r="AL39" s="503"/>
      <c r="AM39" s="503"/>
      <c r="AN39" s="503"/>
      <c r="AO39" s="503"/>
      <c r="AP39" s="271" t="s">
        <v>260</v>
      </c>
      <c r="AQ39" s="273" t="s">
        <v>211</v>
      </c>
      <c r="AR39" s="273" t="s">
        <v>15</v>
      </c>
      <c r="AS39" s="273" t="s">
        <v>16</v>
      </c>
      <c r="AT39" s="271" t="s">
        <v>213</v>
      </c>
      <c r="AU39" s="268" t="s">
        <v>263</v>
      </c>
    </row>
    <row r="40" spans="1:47" x14ac:dyDescent="0.35">
      <c r="A40" s="257">
        <v>1</v>
      </c>
      <c r="B40" s="492"/>
      <c r="C40" s="492"/>
      <c r="D40" s="492"/>
      <c r="E40" s="492"/>
      <c r="F40" s="492"/>
      <c r="G40" s="492"/>
      <c r="H40" s="492"/>
      <c r="I40" s="492"/>
      <c r="J40" s="234">
        <v>0</v>
      </c>
      <c r="K40" s="234">
        <v>0</v>
      </c>
      <c r="L40" s="234">
        <v>0</v>
      </c>
      <c r="M40" s="236">
        <f t="shared" si="35"/>
        <v>0</v>
      </c>
      <c r="N40" s="223"/>
      <c r="P40" s="257">
        <v>1</v>
      </c>
      <c r="Q40" s="492"/>
      <c r="R40" s="492"/>
      <c r="S40" s="492"/>
      <c r="T40" s="492"/>
      <c r="U40" s="492"/>
      <c r="V40" s="492"/>
      <c r="W40" s="492"/>
      <c r="X40" s="492"/>
      <c r="Y40" s="164">
        <f>'Year 3'!AU40</f>
        <v>0</v>
      </c>
      <c r="Z40" s="234">
        <v>0</v>
      </c>
      <c r="AA40" s="234">
        <v>0</v>
      </c>
      <c r="AB40" s="234">
        <v>0</v>
      </c>
      <c r="AC40" s="295">
        <f t="shared" ref="AC40:AC42" si="39">SUM(Z40:AB40)</f>
        <v>0</v>
      </c>
      <c r="AD40" s="296">
        <f t="shared" ref="AD40:AD42" si="40">M40-AC40</f>
        <v>0</v>
      </c>
      <c r="AE40" s="223"/>
      <c r="AG40" s="257">
        <v>1</v>
      </c>
      <c r="AH40" s="492"/>
      <c r="AI40" s="492"/>
      <c r="AJ40" s="492"/>
      <c r="AK40" s="492"/>
      <c r="AL40" s="492"/>
      <c r="AM40" s="492"/>
      <c r="AN40" s="492"/>
      <c r="AO40" s="492"/>
      <c r="AP40" s="305">
        <f>'Year 3'!AU40</f>
        <v>0</v>
      </c>
      <c r="AQ40" s="234">
        <v>0</v>
      </c>
      <c r="AR40" s="234">
        <v>0</v>
      </c>
      <c r="AS40" s="234">
        <v>0</v>
      </c>
      <c r="AT40" s="277">
        <f t="shared" ref="AT40:AT42" si="41">SUM(AQ40:AS40)</f>
        <v>0</v>
      </c>
      <c r="AU40" s="278">
        <f>IF($S$81&lt;&gt;0, AC40+AP40-AT40, M40+AP40-AT40)</f>
        <v>0</v>
      </c>
    </row>
    <row r="41" spans="1:47" x14ac:dyDescent="0.35">
      <c r="A41" s="257">
        <v>2</v>
      </c>
      <c r="B41" s="492"/>
      <c r="C41" s="492"/>
      <c r="D41" s="492"/>
      <c r="E41" s="492"/>
      <c r="F41" s="492"/>
      <c r="G41" s="492"/>
      <c r="H41" s="492"/>
      <c r="I41" s="492"/>
      <c r="J41" s="234">
        <v>0</v>
      </c>
      <c r="K41" s="234">
        <v>0</v>
      </c>
      <c r="L41" s="234">
        <v>0</v>
      </c>
      <c r="M41" s="236">
        <f t="shared" si="35"/>
        <v>0</v>
      </c>
      <c r="N41" s="223"/>
      <c r="P41" s="257">
        <v>2</v>
      </c>
      <c r="Q41" s="492"/>
      <c r="R41" s="492"/>
      <c r="S41" s="492"/>
      <c r="T41" s="492"/>
      <c r="U41" s="492"/>
      <c r="V41" s="492"/>
      <c r="W41" s="492"/>
      <c r="X41" s="492"/>
      <c r="Y41" s="164">
        <f>'Year 3'!AU41</f>
        <v>0</v>
      </c>
      <c r="Z41" s="234">
        <v>0</v>
      </c>
      <c r="AA41" s="234">
        <v>0</v>
      </c>
      <c r="AB41" s="234">
        <v>0</v>
      </c>
      <c r="AC41" s="295">
        <f t="shared" si="39"/>
        <v>0</v>
      </c>
      <c r="AD41" s="296">
        <f t="shared" si="40"/>
        <v>0</v>
      </c>
      <c r="AE41" s="223"/>
      <c r="AG41" s="257">
        <v>2</v>
      </c>
      <c r="AH41" s="492"/>
      <c r="AI41" s="492"/>
      <c r="AJ41" s="492"/>
      <c r="AK41" s="492"/>
      <c r="AL41" s="492"/>
      <c r="AM41" s="492"/>
      <c r="AN41" s="492"/>
      <c r="AO41" s="492"/>
      <c r="AP41" s="305">
        <f>'Year 3'!AU41</f>
        <v>0</v>
      </c>
      <c r="AQ41" s="234">
        <v>0</v>
      </c>
      <c r="AR41" s="234">
        <v>0</v>
      </c>
      <c r="AS41" s="234">
        <v>0</v>
      </c>
      <c r="AT41" s="277">
        <f t="shared" si="41"/>
        <v>0</v>
      </c>
      <c r="AU41" s="278">
        <f>IF($S$81&lt;&gt;0, AC41+AP41-AT41, M41+AP41-AT41)</f>
        <v>0</v>
      </c>
    </row>
    <row r="42" spans="1:47" x14ac:dyDescent="0.35">
      <c r="A42" s="257">
        <v>3</v>
      </c>
      <c r="B42" s="492"/>
      <c r="C42" s="492"/>
      <c r="D42" s="492"/>
      <c r="E42" s="492"/>
      <c r="F42" s="492"/>
      <c r="G42" s="492"/>
      <c r="H42" s="492"/>
      <c r="I42" s="492"/>
      <c r="J42" s="234">
        <v>0</v>
      </c>
      <c r="K42" s="234">
        <v>0</v>
      </c>
      <c r="L42" s="234">
        <v>0</v>
      </c>
      <c r="M42" s="236">
        <f>SUM(J42:L42)</f>
        <v>0</v>
      </c>
      <c r="N42" s="223"/>
      <c r="P42" s="257">
        <v>3</v>
      </c>
      <c r="Q42" s="492"/>
      <c r="R42" s="492"/>
      <c r="S42" s="492"/>
      <c r="T42" s="492"/>
      <c r="U42" s="492"/>
      <c r="V42" s="492"/>
      <c r="W42" s="492"/>
      <c r="X42" s="492"/>
      <c r="Y42" s="164">
        <f>'Year 3'!AU42</f>
        <v>0</v>
      </c>
      <c r="Z42" s="234">
        <v>0</v>
      </c>
      <c r="AA42" s="234">
        <v>0</v>
      </c>
      <c r="AB42" s="234">
        <v>0</v>
      </c>
      <c r="AC42" s="295">
        <f t="shared" si="39"/>
        <v>0</v>
      </c>
      <c r="AD42" s="296">
        <f t="shared" si="40"/>
        <v>0</v>
      </c>
      <c r="AE42" s="223"/>
      <c r="AG42" s="257">
        <v>3</v>
      </c>
      <c r="AH42" s="492"/>
      <c r="AI42" s="492"/>
      <c r="AJ42" s="492"/>
      <c r="AK42" s="492"/>
      <c r="AL42" s="492"/>
      <c r="AM42" s="492"/>
      <c r="AN42" s="492"/>
      <c r="AO42" s="492"/>
      <c r="AP42" s="305">
        <f>'Year 3'!AU42</f>
        <v>0</v>
      </c>
      <c r="AQ42" s="234">
        <v>0</v>
      </c>
      <c r="AR42" s="234">
        <v>0</v>
      </c>
      <c r="AS42" s="234">
        <v>0</v>
      </c>
      <c r="AT42" s="277">
        <f t="shared" si="41"/>
        <v>0</v>
      </c>
      <c r="AU42" s="278">
        <f>IF($S$81&lt;&gt;0, AC42+AP42-AT42, M42+AP42-AT42)</f>
        <v>0</v>
      </c>
    </row>
    <row r="43" spans="1:47" ht="16" thickBot="1" x14ac:dyDescent="0.4">
      <c r="A43" s="504" t="s">
        <v>26</v>
      </c>
      <c r="B43" s="505"/>
      <c r="C43" s="505"/>
      <c r="D43" s="505"/>
      <c r="E43" s="505"/>
      <c r="F43" s="505"/>
      <c r="G43" s="505"/>
      <c r="H43" s="505"/>
      <c r="I43" s="505"/>
      <c r="J43" s="250">
        <f>SUM(J40:J42)</f>
        <v>0</v>
      </c>
      <c r="K43" s="250">
        <f t="shared" ref="K43" si="42">SUM(K40:K42)</f>
        <v>0</v>
      </c>
      <c r="L43" s="250">
        <f>SUM(L40:L42)</f>
        <v>0</v>
      </c>
      <c r="M43" s="237">
        <f t="shared" si="35"/>
        <v>0</v>
      </c>
      <c r="N43" s="223"/>
      <c r="P43" s="504" t="s">
        <v>26</v>
      </c>
      <c r="Q43" s="505"/>
      <c r="R43" s="505"/>
      <c r="S43" s="505"/>
      <c r="T43" s="505"/>
      <c r="U43" s="505"/>
      <c r="V43" s="505"/>
      <c r="W43" s="505"/>
      <c r="X43" s="505"/>
      <c r="Y43" s="293">
        <f>SUM(Y40:Y42)</f>
        <v>0</v>
      </c>
      <c r="Z43" s="293">
        <f>SUM(Z40:Z42)</f>
        <v>0</v>
      </c>
      <c r="AA43" s="293">
        <f t="shared" ref="AA43:AD43" si="43">SUM(AA40:AA42)</f>
        <v>0</v>
      </c>
      <c r="AB43" s="293">
        <f t="shared" si="43"/>
        <v>0</v>
      </c>
      <c r="AC43" s="293">
        <f t="shared" si="43"/>
        <v>0</v>
      </c>
      <c r="AD43" s="294">
        <f t="shared" si="43"/>
        <v>0</v>
      </c>
      <c r="AE43" s="223"/>
      <c r="AG43" s="504" t="s">
        <v>26</v>
      </c>
      <c r="AH43" s="505"/>
      <c r="AI43" s="505"/>
      <c r="AJ43" s="505"/>
      <c r="AK43" s="505"/>
      <c r="AL43" s="505"/>
      <c r="AM43" s="505"/>
      <c r="AN43" s="505"/>
      <c r="AO43" s="505"/>
      <c r="AP43" s="275">
        <f>SUM(AP40:AP42)</f>
        <v>0</v>
      </c>
      <c r="AQ43" s="275">
        <f>SUM(AQ40:AQ42)</f>
        <v>0</v>
      </c>
      <c r="AR43" s="275">
        <f t="shared" ref="AR43:AT43" si="44">SUM(AR40:AR42)</f>
        <v>0</v>
      </c>
      <c r="AS43" s="275">
        <f t="shared" si="44"/>
        <v>0</v>
      </c>
      <c r="AT43" s="275">
        <f t="shared" si="44"/>
        <v>0</v>
      </c>
      <c r="AU43" s="276">
        <f>IF($S$81&lt;&gt;0, AC43+AP43-AT43, M43+AP43-AT43)</f>
        <v>0</v>
      </c>
    </row>
    <row r="44" spans="1:47" s="221" customFormat="1" ht="3.75" customHeight="1" thickBot="1" x14ac:dyDescent="0.4">
      <c r="A44" s="232"/>
      <c r="B44" s="232"/>
      <c r="C44" s="232"/>
      <c r="D44" s="232"/>
      <c r="E44" s="232"/>
      <c r="F44" s="232"/>
      <c r="G44" s="232"/>
      <c r="H44" s="232"/>
      <c r="I44" s="232"/>
      <c r="J44" s="246"/>
      <c r="K44" s="246"/>
      <c r="L44" s="246"/>
      <c r="M44" s="246"/>
      <c r="N44" s="223"/>
      <c r="P44" s="232"/>
      <c r="Q44" s="232"/>
      <c r="R44" s="232"/>
      <c r="S44" s="232"/>
      <c r="T44" s="232"/>
      <c r="U44" s="232"/>
      <c r="V44" s="232"/>
      <c r="W44" s="232"/>
      <c r="X44" s="232"/>
      <c r="Y44" s="246"/>
      <c r="Z44" s="246"/>
      <c r="AA44" s="246"/>
      <c r="AB44" s="246"/>
      <c r="AC44" s="246"/>
      <c r="AD44" s="246"/>
      <c r="AE44" s="223"/>
      <c r="AG44" s="232"/>
      <c r="AH44" s="232"/>
      <c r="AI44" s="232"/>
      <c r="AJ44" s="232"/>
      <c r="AK44" s="232"/>
      <c r="AL44" s="232"/>
      <c r="AM44" s="232"/>
      <c r="AN44" s="232"/>
      <c r="AO44" s="232"/>
      <c r="AP44" s="246"/>
      <c r="AQ44" s="246"/>
      <c r="AR44" s="246"/>
      <c r="AS44" s="246"/>
      <c r="AT44" s="246"/>
      <c r="AU44" s="246"/>
    </row>
    <row r="45" spans="1:47" s="242" customFormat="1" x14ac:dyDescent="0.35">
      <c r="A45" s="502" t="s">
        <v>27</v>
      </c>
      <c r="B45" s="503"/>
      <c r="C45" s="503"/>
      <c r="D45" s="503"/>
      <c r="E45" s="503"/>
      <c r="F45" s="503"/>
      <c r="G45" s="503"/>
      <c r="H45" s="503"/>
      <c r="I45" s="503"/>
      <c r="J45" s="273" t="s">
        <v>17</v>
      </c>
      <c r="K45" s="273" t="s">
        <v>15</v>
      </c>
      <c r="L45" s="273" t="s">
        <v>16</v>
      </c>
      <c r="M45" s="248" t="s">
        <v>18</v>
      </c>
      <c r="N45" s="232"/>
      <c r="P45" s="502" t="s">
        <v>27</v>
      </c>
      <c r="Q45" s="503"/>
      <c r="R45" s="503"/>
      <c r="S45" s="503"/>
      <c r="T45" s="503"/>
      <c r="U45" s="503"/>
      <c r="V45" s="503"/>
      <c r="W45" s="503"/>
      <c r="X45" s="503"/>
      <c r="Y45" s="271" t="s">
        <v>260</v>
      </c>
      <c r="Z45" s="273" t="s">
        <v>77</v>
      </c>
      <c r="AA45" s="273" t="s">
        <v>15</v>
      </c>
      <c r="AB45" s="273" t="s">
        <v>16</v>
      </c>
      <c r="AC45" s="271" t="s">
        <v>18</v>
      </c>
      <c r="AD45" s="268" t="s">
        <v>114</v>
      </c>
      <c r="AE45" s="232"/>
      <c r="AG45" s="502" t="s">
        <v>27</v>
      </c>
      <c r="AH45" s="503"/>
      <c r="AI45" s="503"/>
      <c r="AJ45" s="503"/>
      <c r="AK45" s="503"/>
      <c r="AL45" s="503"/>
      <c r="AM45" s="503"/>
      <c r="AN45" s="503"/>
      <c r="AO45" s="503"/>
      <c r="AP45" s="271" t="s">
        <v>260</v>
      </c>
      <c r="AQ45" s="273" t="s">
        <v>211</v>
      </c>
      <c r="AR45" s="273" t="s">
        <v>15</v>
      </c>
      <c r="AS45" s="273" t="s">
        <v>16</v>
      </c>
      <c r="AT45" s="271" t="s">
        <v>213</v>
      </c>
      <c r="AU45" s="268" t="s">
        <v>263</v>
      </c>
    </row>
    <row r="46" spans="1:47" x14ac:dyDescent="0.35">
      <c r="A46" s="257">
        <v>1</v>
      </c>
      <c r="B46" s="228" t="s">
        <v>28</v>
      </c>
      <c r="C46" s="492"/>
      <c r="D46" s="492"/>
      <c r="E46" s="492"/>
      <c r="F46" s="492"/>
      <c r="G46" s="492"/>
      <c r="H46" s="492"/>
      <c r="I46" s="492"/>
      <c r="J46" s="234">
        <v>0</v>
      </c>
      <c r="K46" s="234">
        <v>0</v>
      </c>
      <c r="L46" s="234">
        <v>0</v>
      </c>
      <c r="M46" s="236">
        <f t="shared" si="35"/>
        <v>0</v>
      </c>
      <c r="N46" s="223"/>
      <c r="P46" s="257">
        <v>1</v>
      </c>
      <c r="Q46" s="228" t="s">
        <v>28</v>
      </c>
      <c r="R46" s="492"/>
      <c r="S46" s="492"/>
      <c r="T46" s="492"/>
      <c r="U46" s="492"/>
      <c r="V46" s="492"/>
      <c r="W46" s="492"/>
      <c r="X46" s="492"/>
      <c r="Y46" s="164">
        <f>'Year 3'!AU46</f>
        <v>0</v>
      </c>
      <c r="Z46" s="234">
        <v>0</v>
      </c>
      <c r="AA46" s="234">
        <v>0</v>
      </c>
      <c r="AB46" s="234">
        <v>0</v>
      </c>
      <c r="AC46" s="295">
        <f t="shared" ref="AC46:AC55" si="45">SUM(Z46:AB46)</f>
        <v>0</v>
      </c>
      <c r="AD46" s="296">
        <f t="shared" ref="AD46:AD56" si="46">M46-AC46</f>
        <v>0</v>
      </c>
      <c r="AE46" s="223"/>
      <c r="AG46" s="257">
        <v>1</v>
      </c>
      <c r="AH46" s="228" t="s">
        <v>28</v>
      </c>
      <c r="AI46" s="492"/>
      <c r="AJ46" s="492"/>
      <c r="AK46" s="492"/>
      <c r="AL46" s="492"/>
      <c r="AM46" s="492"/>
      <c r="AN46" s="492"/>
      <c r="AO46" s="492"/>
      <c r="AP46" s="305">
        <f>'Year 3'!AU46</f>
        <v>0</v>
      </c>
      <c r="AQ46" s="234">
        <v>0</v>
      </c>
      <c r="AR46" s="234">
        <v>0</v>
      </c>
      <c r="AS46" s="234">
        <v>0</v>
      </c>
      <c r="AT46" s="277">
        <f t="shared" ref="AT46:AT55" si="47">SUM(AQ46:AS46)</f>
        <v>0</v>
      </c>
      <c r="AU46" s="278">
        <f t="shared" ref="AU46:AU57" si="48">IF($S$81&lt;&gt;0, AC46+AP46-AT46, M46+AP46-AT46)</f>
        <v>0</v>
      </c>
    </row>
    <row r="47" spans="1:47" x14ac:dyDescent="0.35">
      <c r="A47" s="257">
        <v>2</v>
      </c>
      <c r="B47" s="228" t="s">
        <v>31</v>
      </c>
      <c r="C47" s="492"/>
      <c r="D47" s="492"/>
      <c r="E47" s="492"/>
      <c r="F47" s="492"/>
      <c r="G47" s="492"/>
      <c r="H47" s="492"/>
      <c r="I47" s="492"/>
      <c r="J47" s="234">
        <v>0</v>
      </c>
      <c r="K47" s="234">
        <v>0</v>
      </c>
      <c r="L47" s="234">
        <v>0</v>
      </c>
      <c r="M47" s="236">
        <f t="shared" si="35"/>
        <v>0</v>
      </c>
      <c r="N47" s="223"/>
      <c r="P47" s="257">
        <v>2</v>
      </c>
      <c r="Q47" s="228" t="s">
        <v>31</v>
      </c>
      <c r="R47" s="492"/>
      <c r="S47" s="492"/>
      <c r="T47" s="492"/>
      <c r="U47" s="492"/>
      <c r="V47" s="492"/>
      <c r="W47" s="492"/>
      <c r="X47" s="492"/>
      <c r="Y47" s="164">
        <f>'Year 3'!AU47</f>
        <v>0</v>
      </c>
      <c r="Z47" s="234">
        <v>0</v>
      </c>
      <c r="AA47" s="234">
        <v>0</v>
      </c>
      <c r="AB47" s="234">
        <v>0</v>
      </c>
      <c r="AC47" s="295">
        <f t="shared" si="45"/>
        <v>0</v>
      </c>
      <c r="AD47" s="296">
        <f t="shared" si="46"/>
        <v>0</v>
      </c>
      <c r="AE47" s="223"/>
      <c r="AG47" s="257">
        <v>2</v>
      </c>
      <c r="AH47" s="228" t="s">
        <v>31</v>
      </c>
      <c r="AI47" s="492"/>
      <c r="AJ47" s="492"/>
      <c r="AK47" s="492"/>
      <c r="AL47" s="492"/>
      <c r="AM47" s="492"/>
      <c r="AN47" s="492"/>
      <c r="AO47" s="492"/>
      <c r="AP47" s="305">
        <f>'Year 3'!AU47</f>
        <v>0</v>
      </c>
      <c r="AQ47" s="234">
        <v>0</v>
      </c>
      <c r="AR47" s="234">
        <v>0</v>
      </c>
      <c r="AS47" s="234">
        <v>0</v>
      </c>
      <c r="AT47" s="277">
        <f t="shared" si="47"/>
        <v>0</v>
      </c>
      <c r="AU47" s="278">
        <f t="shared" si="48"/>
        <v>0</v>
      </c>
    </row>
    <row r="48" spans="1:47" x14ac:dyDescent="0.35">
      <c r="A48" s="257">
        <v>3</v>
      </c>
      <c r="B48" s="228" t="s">
        <v>32</v>
      </c>
      <c r="C48" s="492"/>
      <c r="D48" s="492"/>
      <c r="E48" s="492"/>
      <c r="F48" s="492"/>
      <c r="G48" s="492"/>
      <c r="H48" s="492"/>
      <c r="I48" s="492"/>
      <c r="J48" s="234">
        <v>0</v>
      </c>
      <c r="K48" s="234">
        <v>0</v>
      </c>
      <c r="L48" s="234">
        <v>0</v>
      </c>
      <c r="M48" s="236">
        <f t="shared" si="35"/>
        <v>0</v>
      </c>
      <c r="N48" s="223"/>
      <c r="P48" s="257">
        <v>3</v>
      </c>
      <c r="Q48" s="228" t="s">
        <v>32</v>
      </c>
      <c r="R48" s="492"/>
      <c r="S48" s="492"/>
      <c r="T48" s="492"/>
      <c r="U48" s="492"/>
      <c r="V48" s="492"/>
      <c r="W48" s="492"/>
      <c r="X48" s="492"/>
      <c r="Y48" s="164">
        <f>'Year 3'!AU48</f>
        <v>0</v>
      </c>
      <c r="Z48" s="234">
        <v>0</v>
      </c>
      <c r="AA48" s="234">
        <v>0</v>
      </c>
      <c r="AB48" s="234">
        <v>0</v>
      </c>
      <c r="AC48" s="295">
        <f t="shared" si="45"/>
        <v>0</v>
      </c>
      <c r="AD48" s="296">
        <f t="shared" si="46"/>
        <v>0</v>
      </c>
      <c r="AE48" s="223"/>
      <c r="AG48" s="257">
        <v>3</v>
      </c>
      <c r="AH48" s="228" t="s">
        <v>32</v>
      </c>
      <c r="AI48" s="492"/>
      <c r="AJ48" s="492"/>
      <c r="AK48" s="492"/>
      <c r="AL48" s="492"/>
      <c r="AM48" s="492"/>
      <c r="AN48" s="492"/>
      <c r="AO48" s="492"/>
      <c r="AP48" s="305">
        <f>'Year 3'!AU48</f>
        <v>0</v>
      </c>
      <c r="AQ48" s="234">
        <v>0</v>
      </c>
      <c r="AR48" s="234">
        <v>0</v>
      </c>
      <c r="AS48" s="234">
        <v>0</v>
      </c>
      <c r="AT48" s="277">
        <f t="shared" si="47"/>
        <v>0</v>
      </c>
      <c r="AU48" s="278">
        <f t="shared" si="48"/>
        <v>0</v>
      </c>
    </row>
    <row r="49" spans="1:134" s="221" customFormat="1" x14ac:dyDescent="0.35">
      <c r="A49" s="229">
        <v>4</v>
      </c>
      <c r="B49" s="228" t="s">
        <v>72</v>
      </c>
      <c r="C49" s="492"/>
      <c r="D49" s="492"/>
      <c r="E49" s="492"/>
      <c r="F49" s="492"/>
      <c r="G49" s="492"/>
      <c r="H49" s="492"/>
      <c r="I49" s="492"/>
      <c r="J49" s="234">
        <v>0</v>
      </c>
      <c r="K49" s="234">
        <v>0</v>
      </c>
      <c r="L49" s="234">
        <v>0</v>
      </c>
      <c r="M49" s="236">
        <f t="shared" si="35"/>
        <v>0</v>
      </c>
      <c r="N49" s="223"/>
      <c r="P49" s="229">
        <v>4</v>
      </c>
      <c r="Q49" s="228" t="s">
        <v>72</v>
      </c>
      <c r="R49" s="492"/>
      <c r="S49" s="492"/>
      <c r="T49" s="492"/>
      <c r="U49" s="492"/>
      <c r="V49" s="492"/>
      <c r="W49" s="492"/>
      <c r="X49" s="492"/>
      <c r="Y49" s="164">
        <f>'Year 3'!AU49</f>
        <v>0</v>
      </c>
      <c r="Z49" s="234">
        <v>0</v>
      </c>
      <c r="AA49" s="234">
        <v>0</v>
      </c>
      <c r="AB49" s="234">
        <v>0</v>
      </c>
      <c r="AC49" s="295">
        <f t="shared" si="45"/>
        <v>0</v>
      </c>
      <c r="AD49" s="296">
        <f t="shared" si="46"/>
        <v>0</v>
      </c>
      <c r="AE49" s="223"/>
      <c r="AG49" s="229">
        <v>4</v>
      </c>
      <c r="AH49" s="228" t="s">
        <v>72</v>
      </c>
      <c r="AI49" s="492"/>
      <c r="AJ49" s="492"/>
      <c r="AK49" s="492"/>
      <c r="AL49" s="492"/>
      <c r="AM49" s="492"/>
      <c r="AN49" s="492"/>
      <c r="AO49" s="492"/>
      <c r="AP49" s="305">
        <f>'Year 3'!AU49</f>
        <v>0</v>
      </c>
      <c r="AQ49" s="234">
        <v>0</v>
      </c>
      <c r="AR49" s="234">
        <v>0</v>
      </c>
      <c r="AS49" s="234">
        <v>0</v>
      </c>
      <c r="AT49" s="277">
        <f t="shared" si="47"/>
        <v>0</v>
      </c>
      <c r="AU49" s="278">
        <f t="shared" si="48"/>
        <v>0</v>
      </c>
    </row>
    <row r="50" spans="1:134" x14ac:dyDescent="0.35">
      <c r="A50" s="257">
        <v>5</v>
      </c>
      <c r="B50" s="228" t="s">
        <v>29</v>
      </c>
      <c r="C50" s="492"/>
      <c r="D50" s="492"/>
      <c r="E50" s="492"/>
      <c r="F50" s="492"/>
      <c r="G50" s="492"/>
      <c r="H50" s="492"/>
      <c r="I50" s="492"/>
      <c r="J50" s="234">
        <v>0</v>
      </c>
      <c r="K50" s="234">
        <v>0</v>
      </c>
      <c r="L50" s="234">
        <v>0</v>
      </c>
      <c r="M50" s="236">
        <f t="shared" si="35"/>
        <v>0</v>
      </c>
      <c r="N50" s="223"/>
      <c r="P50" s="257">
        <v>5</v>
      </c>
      <c r="Q50" s="228" t="s">
        <v>29</v>
      </c>
      <c r="R50" s="492"/>
      <c r="S50" s="492"/>
      <c r="T50" s="492"/>
      <c r="U50" s="492"/>
      <c r="V50" s="492"/>
      <c r="W50" s="492"/>
      <c r="X50" s="492"/>
      <c r="Y50" s="164">
        <f>'Year 3'!AU50</f>
        <v>0</v>
      </c>
      <c r="Z50" s="234">
        <v>0</v>
      </c>
      <c r="AA50" s="234">
        <v>0</v>
      </c>
      <c r="AB50" s="234">
        <v>0</v>
      </c>
      <c r="AC50" s="295">
        <f t="shared" si="45"/>
        <v>0</v>
      </c>
      <c r="AD50" s="296">
        <f t="shared" si="46"/>
        <v>0</v>
      </c>
      <c r="AE50" s="223"/>
      <c r="AG50" s="257">
        <v>5</v>
      </c>
      <c r="AH50" s="228" t="s">
        <v>29</v>
      </c>
      <c r="AI50" s="492"/>
      <c r="AJ50" s="492"/>
      <c r="AK50" s="492"/>
      <c r="AL50" s="492"/>
      <c r="AM50" s="492"/>
      <c r="AN50" s="492"/>
      <c r="AO50" s="492"/>
      <c r="AP50" s="305">
        <f>'Year 3'!AU50</f>
        <v>0</v>
      </c>
      <c r="AQ50" s="234">
        <v>0</v>
      </c>
      <c r="AR50" s="234">
        <v>0</v>
      </c>
      <c r="AS50" s="234">
        <v>0</v>
      </c>
      <c r="AT50" s="277">
        <f t="shared" si="47"/>
        <v>0</v>
      </c>
      <c r="AU50" s="278">
        <f t="shared" si="48"/>
        <v>0</v>
      </c>
    </row>
    <row r="51" spans="1:134" x14ac:dyDescent="0.35">
      <c r="A51" s="257">
        <v>6</v>
      </c>
      <c r="B51" s="228" t="s">
        <v>30</v>
      </c>
      <c r="C51" s="492"/>
      <c r="D51" s="492"/>
      <c r="E51" s="492"/>
      <c r="F51" s="492"/>
      <c r="G51" s="492"/>
      <c r="H51" s="492"/>
      <c r="I51" s="492"/>
      <c r="J51" s="234">
        <v>0</v>
      </c>
      <c r="K51" s="234">
        <v>0</v>
      </c>
      <c r="L51" s="234">
        <v>0</v>
      </c>
      <c r="M51" s="236">
        <f t="shared" si="35"/>
        <v>0</v>
      </c>
      <c r="N51" s="223"/>
      <c r="P51" s="257">
        <v>6</v>
      </c>
      <c r="Q51" s="228" t="s">
        <v>30</v>
      </c>
      <c r="R51" s="492"/>
      <c r="S51" s="492"/>
      <c r="T51" s="492"/>
      <c r="U51" s="492"/>
      <c r="V51" s="492"/>
      <c r="W51" s="492"/>
      <c r="X51" s="492"/>
      <c r="Y51" s="164">
        <f>'Year 3'!AU51</f>
        <v>0</v>
      </c>
      <c r="Z51" s="234">
        <v>0</v>
      </c>
      <c r="AA51" s="234">
        <v>0</v>
      </c>
      <c r="AB51" s="234">
        <v>0</v>
      </c>
      <c r="AC51" s="295">
        <f t="shared" si="45"/>
        <v>0</v>
      </c>
      <c r="AD51" s="296">
        <f t="shared" si="46"/>
        <v>0</v>
      </c>
      <c r="AE51" s="223"/>
      <c r="AG51" s="257">
        <v>6</v>
      </c>
      <c r="AH51" s="228" t="s">
        <v>30</v>
      </c>
      <c r="AI51" s="492"/>
      <c r="AJ51" s="492"/>
      <c r="AK51" s="492"/>
      <c r="AL51" s="492"/>
      <c r="AM51" s="492"/>
      <c r="AN51" s="492"/>
      <c r="AO51" s="492"/>
      <c r="AP51" s="305">
        <f>'Year 3'!AU51</f>
        <v>0</v>
      </c>
      <c r="AQ51" s="234">
        <v>0</v>
      </c>
      <c r="AR51" s="234">
        <v>0</v>
      </c>
      <c r="AS51" s="234">
        <v>0</v>
      </c>
      <c r="AT51" s="277">
        <f t="shared" si="47"/>
        <v>0</v>
      </c>
      <c r="AU51" s="278">
        <f t="shared" si="48"/>
        <v>0</v>
      </c>
    </row>
    <row r="52" spans="1:134" x14ac:dyDescent="0.35">
      <c r="A52" s="257">
        <v>7</v>
      </c>
      <c r="B52" s="228" t="s">
        <v>34</v>
      </c>
      <c r="C52" s="492"/>
      <c r="D52" s="492"/>
      <c r="E52" s="492"/>
      <c r="F52" s="492"/>
      <c r="G52" s="492"/>
      <c r="H52" s="492"/>
      <c r="I52" s="492"/>
      <c r="J52" s="234">
        <v>0</v>
      </c>
      <c r="K52" s="234">
        <v>0</v>
      </c>
      <c r="L52" s="234">
        <v>0</v>
      </c>
      <c r="M52" s="236">
        <f t="shared" si="35"/>
        <v>0</v>
      </c>
      <c r="N52" s="223"/>
      <c r="P52" s="257">
        <v>7</v>
      </c>
      <c r="Q52" s="228" t="s">
        <v>34</v>
      </c>
      <c r="R52" s="492"/>
      <c r="S52" s="492"/>
      <c r="T52" s="492"/>
      <c r="U52" s="492"/>
      <c r="V52" s="492"/>
      <c r="W52" s="492"/>
      <c r="X52" s="492"/>
      <c r="Y52" s="164">
        <f>'Year 3'!AU52</f>
        <v>0</v>
      </c>
      <c r="Z52" s="234">
        <v>0</v>
      </c>
      <c r="AA52" s="234">
        <v>0</v>
      </c>
      <c r="AB52" s="234">
        <v>0</v>
      </c>
      <c r="AC52" s="295">
        <f t="shared" si="45"/>
        <v>0</v>
      </c>
      <c r="AD52" s="296">
        <f t="shared" si="46"/>
        <v>0</v>
      </c>
      <c r="AE52" s="223"/>
      <c r="AG52" s="257">
        <v>7</v>
      </c>
      <c r="AH52" s="228" t="s">
        <v>34</v>
      </c>
      <c r="AI52" s="492"/>
      <c r="AJ52" s="492"/>
      <c r="AK52" s="492"/>
      <c r="AL52" s="492"/>
      <c r="AM52" s="492"/>
      <c r="AN52" s="492"/>
      <c r="AO52" s="492"/>
      <c r="AP52" s="305">
        <f>'Year 3'!AU52</f>
        <v>0</v>
      </c>
      <c r="AQ52" s="234">
        <v>0</v>
      </c>
      <c r="AR52" s="234">
        <v>0</v>
      </c>
      <c r="AS52" s="234">
        <v>0</v>
      </c>
      <c r="AT52" s="277">
        <f t="shared" si="47"/>
        <v>0</v>
      </c>
      <c r="AU52" s="278">
        <f t="shared" si="48"/>
        <v>0</v>
      </c>
    </row>
    <row r="53" spans="1:134" x14ac:dyDescent="0.35">
      <c r="A53" s="257">
        <v>8</v>
      </c>
      <c r="B53" s="228" t="s">
        <v>35</v>
      </c>
      <c r="C53" s="492"/>
      <c r="D53" s="492"/>
      <c r="E53" s="492"/>
      <c r="F53" s="492"/>
      <c r="G53" s="492"/>
      <c r="H53" s="492"/>
      <c r="I53" s="492"/>
      <c r="J53" s="234">
        <v>0</v>
      </c>
      <c r="K53" s="234">
        <v>0</v>
      </c>
      <c r="L53" s="234">
        <v>0</v>
      </c>
      <c r="M53" s="236">
        <f>SUM(J53:L53)</f>
        <v>0</v>
      </c>
      <c r="N53" s="223"/>
      <c r="P53" s="257">
        <v>8</v>
      </c>
      <c r="Q53" s="228" t="s">
        <v>35</v>
      </c>
      <c r="R53" s="492"/>
      <c r="S53" s="492"/>
      <c r="T53" s="492"/>
      <c r="U53" s="492"/>
      <c r="V53" s="492"/>
      <c r="W53" s="492"/>
      <c r="X53" s="492"/>
      <c r="Y53" s="164">
        <f>'Year 3'!AU53</f>
        <v>0</v>
      </c>
      <c r="Z53" s="234">
        <v>0</v>
      </c>
      <c r="AA53" s="234">
        <v>0</v>
      </c>
      <c r="AB53" s="234">
        <v>0</v>
      </c>
      <c r="AC53" s="295">
        <f t="shared" si="45"/>
        <v>0</v>
      </c>
      <c r="AD53" s="296">
        <f t="shared" si="46"/>
        <v>0</v>
      </c>
      <c r="AE53" s="223"/>
      <c r="AG53" s="257">
        <v>8</v>
      </c>
      <c r="AH53" s="228" t="s">
        <v>35</v>
      </c>
      <c r="AI53" s="492"/>
      <c r="AJ53" s="492"/>
      <c r="AK53" s="492"/>
      <c r="AL53" s="492"/>
      <c r="AM53" s="492"/>
      <c r="AN53" s="492"/>
      <c r="AO53" s="492"/>
      <c r="AP53" s="305">
        <f>'Year 3'!AU53</f>
        <v>0</v>
      </c>
      <c r="AQ53" s="234">
        <v>0</v>
      </c>
      <c r="AR53" s="234">
        <v>0</v>
      </c>
      <c r="AS53" s="234">
        <v>0</v>
      </c>
      <c r="AT53" s="277">
        <f t="shared" si="47"/>
        <v>0</v>
      </c>
      <c r="AU53" s="278">
        <f t="shared" si="48"/>
        <v>0</v>
      </c>
    </row>
    <row r="54" spans="1:134" x14ac:dyDescent="0.35">
      <c r="A54" s="257">
        <v>9</v>
      </c>
      <c r="B54" s="228" t="s">
        <v>50</v>
      </c>
      <c r="C54" s="492"/>
      <c r="D54" s="492"/>
      <c r="E54" s="492"/>
      <c r="F54" s="492"/>
      <c r="G54" s="492"/>
      <c r="H54" s="492"/>
      <c r="I54" s="492"/>
      <c r="J54" s="234">
        <v>0</v>
      </c>
      <c r="K54" s="234">
        <v>0</v>
      </c>
      <c r="L54" s="234">
        <v>0</v>
      </c>
      <c r="M54" s="236">
        <f t="shared" si="35"/>
        <v>0</v>
      </c>
      <c r="N54" s="223"/>
      <c r="P54" s="257">
        <v>9</v>
      </c>
      <c r="Q54" s="228" t="s">
        <v>50</v>
      </c>
      <c r="R54" s="492"/>
      <c r="S54" s="492"/>
      <c r="T54" s="492"/>
      <c r="U54" s="492"/>
      <c r="V54" s="492"/>
      <c r="W54" s="492"/>
      <c r="X54" s="492"/>
      <c r="Y54" s="164">
        <f>'Year 3'!AU54</f>
        <v>0</v>
      </c>
      <c r="Z54" s="234">
        <v>0</v>
      </c>
      <c r="AA54" s="234">
        <v>0</v>
      </c>
      <c r="AB54" s="234">
        <v>0</v>
      </c>
      <c r="AC54" s="295">
        <f t="shared" si="45"/>
        <v>0</v>
      </c>
      <c r="AD54" s="296">
        <f t="shared" si="46"/>
        <v>0</v>
      </c>
      <c r="AE54" s="223"/>
      <c r="AG54" s="257">
        <v>9</v>
      </c>
      <c r="AH54" s="228" t="s">
        <v>50</v>
      </c>
      <c r="AI54" s="492"/>
      <c r="AJ54" s="492"/>
      <c r="AK54" s="492"/>
      <c r="AL54" s="492"/>
      <c r="AM54" s="492"/>
      <c r="AN54" s="492"/>
      <c r="AO54" s="492"/>
      <c r="AP54" s="305">
        <f>'Year 3'!AU54</f>
        <v>0</v>
      </c>
      <c r="AQ54" s="234">
        <v>0</v>
      </c>
      <c r="AR54" s="234">
        <v>0</v>
      </c>
      <c r="AS54" s="234">
        <v>0</v>
      </c>
      <c r="AT54" s="277">
        <f t="shared" si="47"/>
        <v>0</v>
      </c>
      <c r="AU54" s="278">
        <f t="shared" si="48"/>
        <v>0</v>
      </c>
    </row>
    <row r="55" spans="1:134" x14ac:dyDescent="0.35">
      <c r="A55" s="229">
        <v>10</v>
      </c>
      <c r="B55" s="313" t="s">
        <v>205</v>
      </c>
      <c r="C55" s="623"/>
      <c r="D55" s="623"/>
      <c r="E55" s="623"/>
      <c r="F55" s="623"/>
      <c r="G55" s="623"/>
      <c r="H55" s="623"/>
      <c r="I55" s="623"/>
      <c r="J55" s="234">
        <v>0</v>
      </c>
      <c r="K55" s="234">
        <v>0</v>
      </c>
      <c r="L55" s="234">
        <v>0</v>
      </c>
      <c r="M55" s="236">
        <f t="shared" si="35"/>
        <v>0</v>
      </c>
      <c r="N55" s="223"/>
      <c r="P55" s="229">
        <v>10</v>
      </c>
      <c r="Q55" s="313" t="s">
        <v>205</v>
      </c>
      <c r="R55" s="623"/>
      <c r="S55" s="623"/>
      <c r="T55" s="623"/>
      <c r="U55" s="623"/>
      <c r="V55" s="623"/>
      <c r="W55" s="623"/>
      <c r="X55" s="623"/>
      <c r="Y55" s="164">
        <f>'Year 3'!AU55</f>
        <v>0</v>
      </c>
      <c r="Z55" s="234">
        <v>0</v>
      </c>
      <c r="AA55" s="234">
        <v>0</v>
      </c>
      <c r="AB55" s="234">
        <v>0</v>
      </c>
      <c r="AC55" s="295">
        <f t="shared" si="45"/>
        <v>0</v>
      </c>
      <c r="AD55" s="296">
        <f t="shared" si="46"/>
        <v>0</v>
      </c>
      <c r="AE55" s="223"/>
      <c r="AG55" s="229">
        <v>10</v>
      </c>
      <c r="AH55" s="313" t="s">
        <v>205</v>
      </c>
      <c r="AI55" s="623"/>
      <c r="AJ55" s="623"/>
      <c r="AK55" s="623"/>
      <c r="AL55" s="623"/>
      <c r="AM55" s="623"/>
      <c r="AN55" s="623"/>
      <c r="AO55" s="623"/>
      <c r="AP55" s="305">
        <f>'Year 3'!AU55</f>
        <v>0</v>
      </c>
      <c r="AQ55" s="234">
        <v>0</v>
      </c>
      <c r="AR55" s="234">
        <v>0</v>
      </c>
      <c r="AS55" s="234">
        <v>0</v>
      </c>
      <c r="AT55" s="277">
        <f t="shared" si="47"/>
        <v>0</v>
      </c>
      <c r="AU55" s="278">
        <f t="shared" si="48"/>
        <v>0</v>
      </c>
    </row>
    <row r="56" spans="1:134" x14ac:dyDescent="0.35">
      <c r="A56" s="229">
        <v>11</v>
      </c>
      <c r="B56" s="313" t="s">
        <v>205</v>
      </c>
      <c r="C56" s="623"/>
      <c r="D56" s="623"/>
      <c r="E56" s="623"/>
      <c r="F56" s="623"/>
      <c r="G56" s="623"/>
      <c r="H56" s="623"/>
      <c r="I56" s="623"/>
      <c r="J56" s="234">
        <v>0</v>
      </c>
      <c r="K56" s="234">
        <v>0</v>
      </c>
      <c r="L56" s="234">
        <v>0</v>
      </c>
      <c r="M56" s="236">
        <f>SUM(J56:L56)</f>
        <v>0</v>
      </c>
      <c r="N56" s="223"/>
      <c r="P56" s="229">
        <v>11</v>
      </c>
      <c r="Q56" s="313" t="s">
        <v>205</v>
      </c>
      <c r="R56" s="623"/>
      <c r="S56" s="623"/>
      <c r="T56" s="623"/>
      <c r="U56" s="623"/>
      <c r="V56" s="623"/>
      <c r="W56" s="623"/>
      <c r="X56" s="623"/>
      <c r="Y56" s="164">
        <f>'Year 3'!AU56</f>
        <v>0</v>
      </c>
      <c r="Z56" s="234">
        <v>0</v>
      </c>
      <c r="AA56" s="234">
        <v>0</v>
      </c>
      <c r="AB56" s="234">
        <v>0</v>
      </c>
      <c r="AC56" s="295">
        <f>SUM(Z56:AB56)</f>
        <v>0</v>
      </c>
      <c r="AD56" s="296">
        <f t="shared" si="46"/>
        <v>0</v>
      </c>
      <c r="AE56" s="223"/>
      <c r="AG56" s="229">
        <v>11</v>
      </c>
      <c r="AH56" s="313" t="s">
        <v>205</v>
      </c>
      <c r="AI56" s="623"/>
      <c r="AJ56" s="623"/>
      <c r="AK56" s="623"/>
      <c r="AL56" s="623"/>
      <c r="AM56" s="623"/>
      <c r="AN56" s="623"/>
      <c r="AO56" s="623"/>
      <c r="AP56" s="305">
        <f>'Year 3'!AU56</f>
        <v>0</v>
      </c>
      <c r="AQ56" s="234">
        <v>0</v>
      </c>
      <c r="AR56" s="234">
        <v>0</v>
      </c>
      <c r="AS56" s="234">
        <v>0</v>
      </c>
      <c r="AT56" s="277">
        <f>SUM(AQ56:AS56)</f>
        <v>0</v>
      </c>
      <c r="AU56" s="278">
        <f t="shared" si="48"/>
        <v>0</v>
      </c>
    </row>
    <row r="57" spans="1:134" ht="16" thickBot="1" x14ac:dyDescent="0.4">
      <c r="A57" s="578" t="s">
        <v>36</v>
      </c>
      <c r="B57" s="579"/>
      <c r="C57" s="579"/>
      <c r="D57" s="579"/>
      <c r="E57" s="579"/>
      <c r="F57" s="579"/>
      <c r="G57" s="579"/>
      <c r="H57" s="579"/>
      <c r="I57" s="579"/>
      <c r="J57" s="250">
        <f>SUM(J46:J56)</f>
        <v>0</v>
      </c>
      <c r="K57" s="250">
        <f t="shared" ref="K57:L57" si="49">SUM(K46:K56)</f>
        <v>0</v>
      </c>
      <c r="L57" s="250">
        <f t="shared" si="49"/>
        <v>0</v>
      </c>
      <c r="M57" s="237">
        <f>SUM(J57:L57)</f>
        <v>0</v>
      </c>
      <c r="N57" s="223"/>
      <c r="P57" s="578" t="s">
        <v>36</v>
      </c>
      <c r="Q57" s="579"/>
      <c r="R57" s="579"/>
      <c r="S57" s="579"/>
      <c r="T57" s="579"/>
      <c r="U57" s="579"/>
      <c r="V57" s="579"/>
      <c r="W57" s="579"/>
      <c r="X57" s="579"/>
      <c r="Y57" s="293">
        <f>SUM(Y46:Y56)</f>
        <v>0</v>
      </c>
      <c r="Z57" s="293">
        <f>SUM(Z46:Z56)</f>
        <v>0</v>
      </c>
      <c r="AA57" s="293">
        <f t="shared" ref="AA57" si="50">SUM(AA46:AA56)</f>
        <v>0</v>
      </c>
      <c r="AB57" s="293">
        <f>SUM(AB46:AB56)</f>
        <v>0</v>
      </c>
      <c r="AC57" s="293">
        <f t="shared" ref="AC57:AD57" si="51">SUM(AC46:AC56)</f>
        <v>0</v>
      </c>
      <c r="AD57" s="294">
        <f t="shared" si="51"/>
        <v>0</v>
      </c>
      <c r="AE57" s="223"/>
      <c r="AG57" s="578" t="s">
        <v>36</v>
      </c>
      <c r="AH57" s="579"/>
      <c r="AI57" s="579"/>
      <c r="AJ57" s="579"/>
      <c r="AK57" s="579"/>
      <c r="AL57" s="579"/>
      <c r="AM57" s="579"/>
      <c r="AN57" s="579"/>
      <c r="AO57" s="579"/>
      <c r="AP57" s="275">
        <f>SUM(AP46:AP56)</f>
        <v>0</v>
      </c>
      <c r="AQ57" s="275">
        <f>SUM(AQ46:AQ56)</f>
        <v>0</v>
      </c>
      <c r="AR57" s="275">
        <f t="shared" ref="AR57:AT57" si="52">SUM(AR46:AR56)</f>
        <v>0</v>
      </c>
      <c r="AS57" s="275">
        <f t="shared" si="52"/>
        <v>0</v>
      </c>
      <c r="AT57" s="275">
        <f t="shared" si="52"/>
        <v>0</v>
      </c>
      <c r="AU57" s="276">
        <f t="shared" si="48"/>
        <v>0</v>
      </c>
    </row>
    <row r="58" spans="1:134" s="221" customFormat="1" ht="3.75" customHeight="1" thickBot="1" x14ac:dyDescent="0.4">
      <c r="B58" s="281"/>
      <c r="C58" s="284"/>
      <c r="D58" s="284"/>
      <c r="E58" s="284"/>
      <c r="F58" s="284"/>
      <c r="G58" s="284"/>
      <c r="H58" s="284"/>
      <c r="I58" s="284"/>
      <c r="J58" s="283"/>
      <c r="K58" s="283"/>
      <c r="L58" s="283"/>
      <c r="M58" s="246"/>
      <c r="N58" s="223"/>
      <c r="Q58" s="281"/>
      <c r="R58" s="284"/>
      <c r="S58" s="284"/>
      <c r="T58" s="284"/>
      <c r="U58" s="284"/>
      <c r="V58" s="284"/>
      <c r="W58" s="284"/>
      <c r="X58" s="284"/>
      <c r="Y58" s="304"/>
      <c r="Z58" s="283"/>
      <c r="AA58" s="283"/>
      <c r="AB58" s="283"/>
      <c r="AC58" s="246"/>
      <c r="AD58" s="246"/>
      <c r="AE58" s="223"/>
      <c r="AH58" s="281"/>
      <c r="AI58" s="284"/>
      <c r="AJ58" s="284"/>
      <c r="AK58" s="284"/>
      <c r="AL58" s="284"/>
      <c r="AM58" s="284"/>
      <c r="AN58" s="284"/>
      <c r="AO58" s="284"/>
      <c r="AP58" s="304"/>
      <c r="AQ58" s="283"/>
      <c r="AR58" s="283"/>
      <c r="AS58" s="283"/>
      <c r="AT58" s="246"/>
      <c r="AU58" s="246"/>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row>
    <row r="59" spans="1:134" s="263" customFormat="1" x14ac:dyDescent="0.35">
      <c r="A59" s="506" t="s">
        <v>71</v>
      </c>
      <c r="B59" s="507"/>
      <c r="C59" s="507"/>
      <c r="D59" s="507"/>
      <c r="E59" s="507"/>
      <c r="F59" s="507"/>
      <c r="G59" s="507"/>
      <c r="H59" s="507"/>
      <c r="I59" s="507"/>
      <c r="J59" s="262" t="s">
        <v>17</v>
      </c>
      <c r="K59" s="262" t="s">
        <v>15</v>
      </c>
      <c r="L59" s="262" t="s">
        <v>16</v>
      </c>
      <c r="M59" s="248" t="s">
        <v>18</v>
      </c>
      <c r="N59" s="261"/>
      <c r="O59" s="242"/>
      <c r="P59" s="506" t="s">
        <v>71</v>
      </c>
      <c r="Q59" s="507"/>
      <c r="R59" s="507"/>
      <c r="S59" s="507"/>
      <c r="T59" s="507"/>
      <c r="U59" s="507"/>
      <c r="V59" s="507"/>
      <c r="W59" s="507"/>
      <c r="X59" s="507"/>
      <c r="Y59" s="274" t="s">
        <v>260</v>
      </c>
      <c r="Z59" s="262" t="s">
        <v>227</v>
      </c>
      <c r="AA59" s="262" t="s">
        <v>15</v>
      </c>
      <c r="AB59" s="262" t="s">
        <v>16</v>
      </c>
      <c r="AC59" s="271" t="s">
        <v>18</v>
      </c>
      <c r="AD59" s="268" t="s">
        <v>114</v>
      </c>
      <c r="AE59" s="261"/>
      <c r="AF59" s="242"/>
      <c r="AG59" s="506" t="s">
        <v>71</v>
      </c>
      <c r="AH59" s="507"/>
      <c r="AI59" s="507"/>
      <c r="AJ59" s="507"/>
      <c r="AK59" s="507"/>
      <c r="AL59" s="507"/>
      <c r="AM59" s="507"/>
      <c r="AN59" s="507"/>
      <c r="AO59" s="507"/>
      <c r="AP59" s="274" t="s">
        <v>260</v>
      </c>
      <c r="AQ59" s="262" t="s">
        <v>211</v>
      </c>
      <c r="AR59" s="262" t="s">
        <v>15</v>
      </c>
      <c r="AS59" s="262" t="s">
        <v>16</v>
      </c>
      <c r="AT59" s="271" t="s">
        <v>213</v>
      </c>
      <c r="AU59" s="268" t="s">
        <v>263</v>
      </c>
      <c r="AV59" s="242"/>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row>
    <row r="60" spans="1:134" s="224" customFormat="1" x14ac:dyDescent="0.35">
      <c r="A60" s="231">
        <v>1</v>
      </c>
      <c r="B60" s="508">
        <f>'Subaward 1'!$C$3</f>
        <v>0</v>
      </c>
      <c r="C60" s="508"/>
      <c r="D60" s="508"/>
      <c r="E60" s="508"/>
      <c r="F60" s="508"/>
      <c r="G60" s="508"/>
      <c r="H60" s="508"/>
      <c r="I60" s="508"/>
      <c r="J60" s="238">
        <f>'Subaward 1'!$D$313</f>
        <v>0</v>
      </c>
      <c r="K60" s="238">
        <f>'Subaward 1'!$D$314</f>
        <v>0</v>
      </c>
      <c r="L60" s="238">
        <f>'Subaward 1'!$D$315</f>
        <v>0</v>
      </c>
      <c r="M60" s="236">
        <f t="shared" si="35"/>
        <v>0</v>
      </c>
      <c r="N60" s="223"/>
      <c r="O60" s="220"/>
      <c r="P60" s="231">
        <v>1</v>
      </c>
      <c r="Q60" s="587">
        <f>'Subaward 1'!$C$3</f>
        <v>0</v>
      </c>
      <c r="R60" s="587"/>
      <c r="S60" s="587"/>
      <c r="T60" s="587"/>
      <c r="U60" s="587"/>
      <c r="V60" s="587"/>
      <c r="W60" s="587"/>
      <c r="X60" s="587"/>
      <c r="Y60" s="164">
        <f>'Year 3'!$AU$60</f>
        <v>0</v>
      </c>
      <c r="Z60" s="299">
        <f>'Subaward 1'!$S$313</f>
        <v>0</v>
      </c>
      <c r="AA60" s="299">
        <f>'Subaward 1'!$S$314</f>
        <v>0</v>
      </c>
      <c r="AB60" s="299">
        <f>'Subaward 1'!$S$315</f>
        <v>0</v>
      </c>
      <c r="AC60" s="295">
        <f t="shared" ref="AC60:AC69" si="53">SUM(Z60:AB60)</f>
        <v>0</v>
      </c>
      <c r="AD60" s="296">
        <f t="shared" ref="AD60:AD69" si="54">M60-AC60</f>
        <v>0</v>
      </c>
      <c r="AE60" s="223"/>
      <c r="AF60" s="220"/>
      <c r="AG60" s="231">
        <v>1</v>
      </c>
      <c r="AH60" s="546">
        <f>'Subaward 1'!$C$3</f>
        <v>0</v>
      </c>
      <c r="AI60" s="546"/>
      <c r="AJ60" s="546"/>
      <c r="AK60" s="546"/>
      <c r="AL60" s="546"/>
      <c r="AM60" s="546"/>
      <c r="AN60" s="546"/>
      <c r="AO60" s="546"/>
      <c r="AP60" s="305">
        <f>'Year 3'!$AU$60</f>
        <v>0</v>
      </c>
      <c r="AQ60" s="285">
        <f>'Subaward 1'!$AI$313</f>
        <v>0</v>
      </c>
      <c r="AR60" s="285">
        <f>'Subaward 1'!$AI$314</f>
        <v>0</v>
      </c>
      <c r="AS60" s="285">
        <f>'Subaward 1'!$AI$315</f>
        <v>0</v>
      </c>
      <c r="AT60" s="277">
        <f t="shared" ref="AT60:AT69" si="55">SUM(AQ60:AS60)</f>
        <v>0</v>
      </c>
      <c r="AU60" s="278">
        <f t="shared" ref="AU60:AU70" si="56">IF($S$81&lt;&gt;0, AC60+AP60-AT60, M60+AP60-AT60)</f>
        <v>0</v>
      </c>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row>
    <row r="61" spans="1:134" s="224" customFormat="1" hidden="1" x14ac:dyDescent="0.35">
      <c r="A61" s="231">
        <v>2</v>
      </c>
      <c r="B61" s="508">
        <f>'Subaward 2'!$C$3</f>
        <v>0</v>
      </c>
      <c r="C61" s="508"/>
      <c r="D61" s="508"/>
      <c r="E61" s="508"/>
      <c r="F61" s="508"/>
      <c r="G61" s="508"/>
      <c r="H61" s="508"/>
      <c r="I61" s="508"/>
      <c r="J61" s="238">
        <f>'Subaward 2'!$D$313</f>
        <v>0</v>
      </c>
      <c r="K61" s="238">
        <f>'Subaward 2'!$D$314</f>
        <v>0</v>
      </c>
      <c r="L61" s="238">
        <f>'Subaward 2'!$D$315</f>
        <v>0</v>
      </c>
      <c r="M61" s="236">
        <f t="shared" si="35"/>
        <v>0</v>
      </c>
      <c r="N61" s="223"/>
      <c r="O61" s="220"/>
      <c r="P61" s="231">
        <v>2</v>
      </c>
      <c r="Q61" s="587">
        <f>'Subaward 2'!$C$3</f>
        <v>0</v>
      </c>
      <c r="R61" s="587"/>
      <c r="S61" s="587"/>
      <c r="T61" s="587"/>
      <c r="U61" s="587"/>
      <c r="V61" s="587"/>
      <c r="W61" s="587"/>
      <c r="X61" s="587"/>
      <c r="Y61" s="164">
        <f>'Year 3'!AU61</f>
        <v>0</v>
      </c>
      <c r="Z61" s="299">
        <f>'Subaward 2'!$S$313</f>
        <v>0</v>
      </c>
      <c r="AA61" s="299">
        <f>'Subaward 2'!$S$314</f>
        <v>0</v>
      </c>
      <c r="AB61" s="299">
        <f>'Subaward 2'!$S$315</f>
        <v>0</v>
      </c>
      <c r="AC61" s="295">
        <f t="shared" si="53"/>
        <v>0</v>
      </c>
      <c r="AD61" s="296">
        <f t="shared" si="54"/>
        <v>0</v>
      </c>
      <c r="AE61" s="223"/>
      <c r="AF61" s="220"/>
      <c r="AG61" s="231">
        <v>2</v>
      </c>
      <c r="AH61" s="546">
        <f>'Subaward 2'!$C$3</f>
        <v>0</v>
      </c>
      <c r="AI61" s="546"/>
      <c r="AJ61" s="546"/>
      <c r="AK61" s="546"/>
      <c r="AL61" s="546"/>
      <c r="AM61" s="546"/>
      <c r="AN61" s="546"/>
      <c r="AO61" s="546"/>
      <c r="AP61" s="305">
        <f>'Year 3'!AU61</f>
        <v>0</v>
      </c>
      <c r="AQ61" s="285">
        <f>'Subaward 2'!$AI$313</f>
        <v>0</v>
      </c>
      <c r="AR61" s="285">
        <f>'Subaward 2'!$AI$314</f>
        <v>0</v>
      </c>
      <c r="AS61" s="285">
        <f>'Subaward 2'!$AI$315</f>
        <v>0</v>
      </c>
      <c r="AT61" s="277">
        <f t="shared" si="55"/>
        <v>0</v>
      </c>
      <c r="AU61" s="278">
        <f t="shared" si="56"/>
        <v>0</v>
      </c>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row>
    <row r="62" spans="1:134" s="224" customFormat="1" hidden="1" x14ac:dyDescent="0.35">
      <c r="A62" s="231">
        <v>3</v>
      </c>
      <c r="B62" s="508">
        <f>'Subaward 3'!$C$3</f>
        <v>0</v>
      </c>
      <c r="C62" s="508"/>
      <c r="D62" s="508"/>
      <c r="E62" s="508"/>
      <c r="F62" s="508"/>
      <c r="G62" s="508"/>
      <c r="H62" s="508"/>
      <c r="I62" s="508"/>
      <c r="J62" s="238">
        <f>'Subaward 3'!$D$313</f>
        <v>0</v>
      </c>
      <c r="K62" s="238">
        <f>'Subaward 3'!$D$314</f>
        <v>0</v>
      </c>
      <c r="L62" s="238">
        <f>'Subaward 3'!$D$315</f>
        <v>0</v>
      </c>
      <c r="M62" s="236">
        <f t="shared" si="35"/>
        <v>0</v>
      </c>
      <c r="N62" s="223"/>
      <c r="O62" s="220"/>
      <c r="P62" s="231">
        <v>3</v>
      </c>
      <c r="Q62" s="587">
        <f>'Subaward 3'!$C$3</f>
        <v>0</v>
      </c>
      <c r="R62" s="587"/>
      <c r="S62" s="587"/>
      <c r="T62" s="587"/>
      <c r="U62" s="587"/>
      <c r="V62" s="587"/>
      <c r="W62" s="587"/>
      <c r="X62" s="587"/>
      <c r="Y62" s="164">
        <f>'Year 3'!AU62</f>
        <v>0</v>
      </c>
      <c r="Z62" s="299">
        <f>'Subaward 3'!$S$313</f>
        <v>0</v>
      </c>
      <c r="AA62" s="299">
        <f>'Subaward 3'!$S$314</f>
        <v>0</v>
      </c>
      <c r="AB62" s="299">
        <f>'Subaward 3'!$S$315</f>
        <v>0</v>
      </c>
      <c r="AC62" s="295">
        <f t="shared" si="53"/>
        <v>0</v>
      </c>
      <c r="AD62" s="296">
        <f t="shared" si="54"/>
        <v>0</v>
      </c>
      <c r="AE62" s="223"/>
      <c r="AF62" s="220"/>
      <c r="AG62" s="231">
        <v>3</v>
      </c>
      <c r="AH62" s="546">
        <f>'Subaward 3'!$C$3</f>
        <v>0</v>
      </c>
      <c r="AI62" s="546"/>
      <c r="AJ62" s="546"/>
      <c r="AK62" s="546"/>
      <c r="AL62" s="546"/>
      <c r="AM62" s="546"/>
      <c r="AN62" s="546"/>
      <c r="AO62" s="546"/>
      <c r="AP62" s="305">
        <f>'Year 3'!AU62</f>
        <v>0</v>
      </c>
      <c r="AQ62" s="285">
        <f>'Subaward 3'!$AI$313</f>
        <v>0</v>
      </c>
      <c r="AR62" s="285">
        <f>'Subaward 3'!$AI$314</f>
        <v>0</v>
      </c>
      <c r="AS62" s="285">
        <f>'Subaward 3'!$AI$315</f>
        <v>0</v>
      </c>
      <c r="AT62" s="277">
        <f t="shared" si="55"/>
        <v>0</v>
      </c>
      <c r="AU62" s="278">
        <f t="shared" si="56"/>
        <v>0</v>
      </c>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row>
    <row r="63" spans="1:134" s="224" customFormat="1" hidden="1" x14ac:dyDescent="0.35">
      <c r="A63" s="231">
        <v>4</v>
      </c>
      <c r="B63" s="508">
        <f>'Subaward 4'!$C$3</f>
        <v>0</v>
      </c>
      <c r="C63" s="508"/>
      <c r="D63" s="508"/>
      <c r="E63" s="508"/>
      <c r="F63" s="508"/>
      <c r="G63" s="508"/>
      <c r="H63" s="508"/>
      <c r="I63" s="508"/>
      <c r="J63" s="238">
        <f>'Subaward 4'!$D$313</f>
        <v>0</v>
      </c>
      <c r="K63" s="238">
        <f>'Subaward 4'!$D$314</f>
        <v>0</v>
      </c>
      <c r="L63" s="238">
        <f>'Subaward 4'!$D$315</f>
        <v>0</v>
      </c>
      <c r="M63" s="236">
        <f t="shared" si="35"/>
        <v>0</v>
      </c>
      <c r="N63" s="223"/>
      <c r="O63" s="220"/>
      <c r="P63" s="231">
        <v>4</v>
      </c>
      <c r="Q63" s="587">
        <f>'Subaward 4'!$C$3</f>
        <v>0</v>
      </c>
      <c r="R63" s="587"/>
      <c r="S63" s="587"/>
      <c r="T63" s="587"/>
      <c r="U63" s="587"/>
      <c r="V63" s="587"/>
      <c r="W63" s="587"/>
      <c r="X63" s="587"/>
      <c r="Y63" s="164">
        <f>'Year 3'!AU63</f>
        <v>0</v>
      </c>
      <c r="Z63" s="299">
        <f>'Subaward 4'!$S$313</f>
        <v>0</v>
      </c>
      <c r="AA63" s="299">
        <f>'Subaward 4'!$S$314</f>
        <v>0</v>
      </c>
      <c r="AB63" s="299">
        <f>'Subaward 4'!$S$315</f>
        <v>0</v>
      </c>
      <c r="AC63" s="295">
        <f t="shared" si="53"/>
        <v>0</v>
      </c>
      <c r="AD63" s="296">
        <f t="shared" si="54"/>
        <v>0</v>
      </c>
      <c r="AE63" s="223"/>
      <c r="AF63" s="220"/>
      <c r="AG63" s="231">
        <v>4</v>
      </c>
      <c r="AH63" s="546">
        <f>'Subaward 4'!$C$3</f>
        <v>0</v>
      </c>
      <c r="AI63" s="546"/>
      <c r="AJ63" s="546"/>
      <c r="AK63" s="546"/>
      <c r="AL63" s="546"/>
      <c r="AM63" s="546"/>
      <c r="AN63" s="546"/>
      <c r="AO63" s="546"/>
      <c r="AP63" s="305">
        <f>'Year 3'!AU63</f>
        <v>0</v>
      </c>
      <c r="AQ63" s="285">
        <f>'Subaward 4'!$AI$313</f>
        <v>0</v>
      </c>
      <c r="AR63" s="285">
        <f>'Subaward 4'!$AI$314</f>
        <v>0</v>
      </c>
      <c r="AS63" s="285">
        <f>'Subaward 4'!$AI$315</f>
        <v>0</v>
      </c>
      <c r="AT63" s="277">
        <f t="shared" si="55"/>
        <v>0</v>
      </c>
      <c r="AU63" s="278">
        <f t="shared" si="56"/>
        <v>0</v>
      </c>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row>
    <row r="64" spans="1:134" s="224" customFormat="1" hidden="1" x14ac:dyDescent="0.35">
      <c r="A64" s="231">
        <v>5</v>
      </c>
      <c r="B64" s="508">
        <f>'Subaward 5'!$C$3</f>
        <v>0</v>
      </c>
      <c r="C64" s="508"/>
      <c r="D64" s="508"/>
      <c r="E64" s="508"/>
      <c r="F64" s="508"/>
      <c r="G64" s="508"/>
      <c r="H64" s="508"/>
      <c r="I64" s="508"/>
      <c r="J64" s="238">
        <f>'Subaward 5'!$D$313</f>
        <v>0</v>
      </c>
      <c r="K64" s="238">
        <f>'Subaward 5'!$D$314</f>
        <v>0</v>
      </c>
      <c r="L64" s="238">
        <f>'Subaward 5'!$D$315</f>
        <v>0</v>
      </c>
      <c r="M64" s="236">
        <f t="shared" si="35"/>
        <v>0</v>
      </c>
      <c r="N64" s="223"/>
      <c r="O64" s="220"/>
      <c r="P64" s="231">
        <v>5</v>
      </c>
      <c r="Q64" s="587">
        <f>'Subaward 5'!$C$3</f>
        <v>0</v>
      </c>
      <c r="R64" s="587"/>
      <c r="S64" s="587"/>
      <c r="T64" s="587"/>
      <c r="U64" s="587"/>
      <c r="V64" s="587"/>
      <c r="W64" s="587"/>
      <c r="X64" s="587"/>
      <c r="Y64" s="164">
        <f>'Year 3'!AU64</f>
        <v>0</v>
      </c>
      <c r="Z64" s="299">
        <f>'Subaward 5'!$S$313</f>
        <v>0</v>
      </c>
      <c r="AA64" s="299">
        <f>'Subaward 5'!$S$314</f>
        <v>0</v>
      </c>
      <c r="AB64" s="299">
        <f>'Subaward 5'!$S$315</f>
        <v>0</v>
      </c>
      <c r="AC64" s="295">
        <f t="shared" si="53"/>
        <v>0</v>
      </c>
      <c r="AD64" s="296">
        <f t="shared" si="54"/>
        <v>0</v>
      </c>
      <c r="AE64" s="223"/>
      <c r="AF64" s="220"/>
      <c r="AG64" s="231">
        <v>5</v>
      </c>
      <c r="AH64" s="546">
        <f>'Subaward 5'!$C$3</f>
        <v>0</v>
      </c>
      <c r="AI64" s="546"/>
      <c r="AJ64" s="546"/>
      <c r="AK64" s="546"/>
      <c r="AL64" s="546"/>
      <c r="AM64" s="546"/>
      <c r="AN64" s="546"/>
      <c r="AO64" s="546"/>
      <c r="AP64" s="305">
        <f>'Year 3'!AU64</f>
        <v>0</v>
      </c>
      <c r="AQ64" s="285">
        <f>'Subaward 5'!$AI$313</f>
        <v>0</v>
      </c>
      <c r="AR64" s="285">
        <f>'Subaward 5'!$AI$314</f>
        <v>0</v>
      </c>
      <c r="AS64" s="285">
        <f>'Subaward 5'!$AI$315</f>
        <v>0</v>
      </c>
      <c r="AT64" s="277">
        <f t="shared" si="55"/>
        <v>0</v>
      </c>
      <c r="AU64" s="278">
        <f t="shared" si="56"/>
        <v>0</v>
      </c>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row>
    <row r="65" spans="1:134" s="224" customFormat="1" hidden="1" x14ac:dyDescent="0.35">
      <c r="A65" s="231">
        <v>6</v>
      </c>
      <c r="B65" s="508">
        <f>'Subaward 6'!$C$3</f>
        <v>0</v>
      </c>
      <c r="C65" s="508"/>
      <c r="D65" s="508"/>
      <c r="E65" s="508"/>
      <c r="F65" s="508"/>
      <c r="G65" s="508"/>
      <c r="H65" s="508"/>
      <c r="I65" s="508"/>
      <c r="J65" s="238">
        <f>'Subaward 6'!$D$313</f>
        <v>0</v>
      </c>
      <c r="K65" s="238">
        <f>'Subaward 6'!$D$314</f>
        <v>0</v>
      </c>
      <c r="L65" s="238">
        <f>'Subaward 6'!$D$315</f>
        <v>0</v>
      </c>
      <c r="M65" s="236">
        <f t="shared" si="35"/>
        <v>0</v>
      </c>
      <c r="N65" s="223"/>
      <c r="O65" s="220"/>
      <c r="P65" s="231">
        <v>6</v>
      </c>
      <c r="Q65" s="587">
        <f>'Subaward 6'!$C$3</f>
        <v>0</v>
      </c>
      <c r="R65" s="587"/>
      <c r="S65" s="587"/>
      <c r="T65" s="587"/>
      <c r="U65" s="587"/>
      <c r="V65" s="587"/>
      <c r="W65" s="587"/>
      <c r="X65" s="587"/>
      <c r="Y65" s="164">
        <f>'Year 3'!AU65</f>
        <v>0</v>
      </c>
      <c r="Z65" s="299">
        <f>'Subaward 6'!$S$313</f>
        <v>0</v>
      </c>
      <c r="AA65" s="299">
        <f>'Subaward 6'!$S$314</f>
        <v>0</v>
      </c>
      <c r="AB65" s="299">
        <f>'Subaward 6'!$S$315</f>
        <v>0</v>
      </c>
      <c r="AC65" s="295">
        <f t="shared" si="53"/>
        <v>0</v>
      </c>
      <c r="AD65" s="296">
        <f t="shared" si="54"/>
        <v>0</v>
      </c>
      <c r="AE65" s="223"/>
      <c r="AF65" s="220"/>
      <c r="AG65" s="231">
        <v>6</v>
      </c>
      <c r="AH65" s="546">
        <f>'Subaward 6'!$C$3</f>
        <v>0</v>
      </c>
      <c r="AI65" s="546"/>
      <c r="AJ65" s="546"/>
      <c r="AK65" s="546"/>
      <c r="AL65" s="546"/>
      <c r="AM65" s="546"/>
      <c r="AN65" s="546"/>
      <c r="AO65" s="546"/>
      <c r="AP65" s="305">
        <f>'Year 3'!AU65</f>
        <v>0</v>
      </c>
      <c r="AQ65" s="285">
        <f>'Subaward 6'!$AI$313</f>
        <v>0</v>
      </c>
      <c r="AR65" s="285">
        <f>'Subaward 6'!$AI$314</f>
        <v>0</v>
      </c>
      <c r="AS65" s="285">
        <f>'Subaward 6'!$AI$315</f>
        <v>0</v>
      </c>
      <c r="AT65" s="277">
        <f t="shared" si="55"/>
        <v>0</v>
      </c>
      <c r="AU65" s="278">
        <f t="shared" si="56"/>
        <v>0</v>
      </c>
      <c r="AV65" s="220"/>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row>
    <row r="66" spans="1:134" s="224" customFormat="1" hidden="1" x14ac:dyDescent="0.35">
      <c r="A66" s="231">
        <v>7</v>
      </c>
      <c r="B66" s="508">
        <f>'Subaward 7'!$C$3</f>
        <v>0</v>
      </c>
      <c r="C66" s="508"/>
      <c r="D66" s="508"/>
      <c r="E66" s="508"/>
      <c r="F66" s="508"/>
      <c r="G66" s="508"/>
      <c r="H66" s="508"/>
      <c r="I66" s="508"/>
      <c r="J66" s="238">
        <f>'Subaward 7'!$D$313</f>
        <v>0</v>
      </c>
      <c r="K66" s="238">
        <f>'Subaward 7'!$D$314</f>
        <v>0</v>
      </c>
      <c r="L66" s="238">
        <f>'Subaward 7'!$D$315</f>
        <v>0</v>
      </c>
      <c r="M66" s="236">
        <f t="shared" si="35"/>
        <v>0</v>
      </c>
      <c r="N66" s="223"/>
      <c r="O66" s="220"/>
      <c r="P66" s="231">
        <v>7</v>
      </c>
      <c r="Q66" s="587">
        <f>'Subaward 7'!$C$3</f>
        <v>0</v>
      </c>
      <c r="R66" s="587"/>
      <c r="S66" s="587"/>
      <c r="T66" s="587"/>
      <c r="U66" s="587"/>
      <c r="V66" s="587"/>
      <c r="W66" s="587"/>
      <c r="X66" s="587"/>
      <c r="Y66" s="164">
        <f>'Year 3'!AU66</f>
        <v>0</v>
      </c>
      <c r="Z66" s="299">
        <f>'Subaward 7'!$S$313</f>
        <v>0</v>
      </c>
      <c r="AA66" s="299">
        <f>'Subaward 7'!$S$314</f>
        <v>0</v>
      </c>
      <c r="AB66" s="299">
        <f>'Subaward 7'!$S$315</f>
        <v>0</v>
      </c>
      <c r="AC66" s="295">
        <f t="shared" si="53"/>
        <v>0</v>
      </c>
      <c r="AD66" s="296">
        <f t="shared" si="54"/>
        <v>0</v>
      </c>
      <c r="AE66" s="223"/>
      <c r="AF66" s="220"/>
      <c r="AG66" s="231">
        <v>7</v>
      </c>
      <c r="AH66" s="546">
        <f>'Subaward 7'!$C$3</f>
        <v>0</v>
      </c>
      <c r="AI66" s="546"/>
      <c r="AJ66" s="546"/>
      <c r="AK66" s="546"/>
      <c r="AL66" s="546"/>
      <c r="AM66" s="546"/>
      <c r="AN66" s="546"/>
      <c r="AO66" s="546"/>
      <c r="AP66" s="305">
        <f>'Year 3'!AU66</f>
        <v>0</v>
      </c>
      <c r="AQ66" s="285">
        <f>'Subaward 7'!$AI$313</f>
        <v>0</v>
      </c>
      <c r="AR66" s="285">
        <f>'Subaward 7'!$AI$314</f>
        <v>0</v>
      </c>
      <c r="AS66" s="285">
        <f>'Subaward 7'!$AI$315</f>
        <v>0</v>
      </c>
      <c r="AT66" s="277">
        <f t="shared" si="55"/>
        <v>0</v>
      </c>
      <c r="AU66" s="278">
        <f t="shared" si="56"/>
        <v>0</v>
      </c>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row>
    <row r="67" spans="1:134" s="224" customFormat="1" hidden="1" x14ac:dyDescent="0.35">
      <c r="A67" s="231">
        <v>8</v>
      </c>
      <c r="B67" s="508">
        <f>'Subaward 8'!$C$3</f>
        <v>0</v>
      </c>
      <c r="C67" s="508"/>
      <c r="D67" s="508"/>
      <c r="E67" s="508"/>
      <c r="F67" s="508"/>
      <c r="G67" s="508"/>
      <c r="H67" s="508"/>
      <c r="I67" s="508"/>
      <c r="J67" s="238">
        <f>'Subaward 8'!$D$313</f>
        <v>0</v>
      </c>
      <c r="K67" s="238">
        <f>'Subaward 8'!$D$314</f>
        <v>0</v>
      </c>
      <c r="L67" s="238">
        <f>'Subaward 8'!$D$315</f>
        <v>0</v>
      </c>
      <c r="M67" s="236">
        <f t="shared" si="35"/>
        <v>0</v>
      </c>
      <c r="N67" s="223"/>
      <c r="O67" s="220"/>
      <c r="P67" s="231">
        <v>8</v>
      </c>
      <c r="Q67" s="587">
        <f>'Subaward 8'!$C$3</f>
        <v>0</v>
      </c>
      <c r="R67" s="587"/>
      <c r="S67" s="587"/>
      <c r="T67" s="587"/>
      <c r="U67" s="587"/>
      <c r="V67" s="587"/>
      <c r="W67" s="587"/>
      <c r="X67" s="587"/>
      <c r="Y67" s="164">
        <f>'Year 3'!AU67</f>
        <v>0</v>
      </c>
      <c r="Z67" s="299">
        <f>'Subaward 8'!$S$313</f>
        <v>0</v>
      </c>
      <c r="AA67" s="299">
        <f>'Subaward 8'!$S$314</f>
        <v>0</v>
      </c>
      <c r="AB67" s="299">
        <f>'Subaward 8'!$S$315</f>
        <v>0</v>
      </c>
      <c r="AC67" s="295">
        <f t="shared" si="53"/>
        <v>0</v>
      </c>
      <c r="AD67" s="296">
        <f t="shared" si="54"/>
        <v>0</v>
      </c>
      <c r="AE67" s="223"/>
      <c r="AF67" s="220"/>
      <c r="AG67" s="231">
        <v>8</v>
      </c>
      <c r="AH67" s="546">
        <f>'Subaward 8'!$C$3</f>
        <v>0</v>
      </c>
      <c r="AI67" s="546"/>
      <c r="AJ67" s="546"/>
      <c r="AK67" s="546"/>
      <c r="AL67" s="546"/>
      <c r="AM67" s="546"/>
      <c r="AN67" s="546"/>
      <c r="AO67" s="546"/>
      <c r="AP67" s="305">
        <f>'Year 3'!AU67</f>
        <v>0</v>
      </c>
      <c r="AQ67" s="285">
        <f>'Subaward 8'!$AI$313</f>
        <v>0</v>
      </c>
      <c r="AR67" s="285">
        <f>'Subaward 8'!$AI$314</f>
        <v>0</v>
      </c>
      <c r="AS67" s="285">
        <f>'Subaward 8'!$AI$315</f>
        <v>0</v>
      </c>
      <c r="AT67" s="277">
        <f t="shared" si="55"/>
        <v>0</v>
      </c>
      <c r="AU67" s="278">
        <f t="shared" si="56"/>
        <v>0</v>
      </c>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row>
    <row r="68" spans="1:134" s="224" customFormat="1" hidden="1" x14ac:dyDescent="0.35">
      <c r="A68" s="231">
        <v>9</v>
      </c>
      <c r="B68" s="508">
        <f>'Subaward 9'!$C$3</f>
        <v>0</v>
      </c>
      <c r="C68" s="508"/>
      <c r="D68" s="508"/>
      <c r="E68" s="508"/>
      <c r="F68" s="508"/>
      <c r="G68" s="508"/>
      <c r="H68" s="508"/>
      <c r="I68" s="508"/>
      <c r="J68" s="238">
        <f>'Subaward 9'!$D$313</f>
        <v>0</v>
      </c>
      <c r="K68" s="238">
        <f>'Subaward 9'!$D$314</f>
        <v>0</v>
      </c>
      <c r="L68" s="238">
        <f>'Subaward 9'!$D$315</f>
        <v>0</v>
      </c>
      <c r="M68" s="236">
        <f t="shared" si="35"/>
        <v>0</v>
      </c>
      <c r="N68" s="223"/>
      <c r="O68" s="220"/>
      <c r="P68" s="231">
        <v>9</v>
      </c>
      <c r="Q68" s="587">
        <f>'Subaward 9'!$C$3</f>
        <v>0</v>
      </c>
      <c r="R68" s="587"/>
      <c r="S68" s="587"/>
      <c r="T68" s="587"/>
      <c r="U68" s="587"/>
      <c r="V68" s="587"/>
      <c r="W68" s="587"/>
      <c r="X68" s="587"/>
      <c r="Y68" s="164">
        <f>'Year 3'!AU68</f>
        <v>0</v>
      </c>
      <c r="Z68" s="299">
        <f>'Subaward 9'!$S$313</f>
        <v>0</v>
      </c>
      <c r="AA68" s="299">
        <f>'Subaward 9'!$S$314</f>
        <v>0</v>
      </c>
      <c r="AB68" s="299">
        <f>'Subaward 9'!$S$315</f>
        <v>0</v>
      </c>
      <c r="AC68" s="295">
        <f t="shared" si="53"/>
        <v>0</v>
      </c>
      <c r="AD68" s="296">
        <f t="shared" si="54"/>
        <v>0</v>
      </c>
      <c r="AE68" s="223"/>
      <c r="AF68" s="220"/>
      <c r="AG68" s="231">
        <v>9</v>
      </c>
      <c r="AH68" s="546">
        <f>'Subaward 9'!$C$3</f>
        <v>0</v>
      </c>
      <c r="AI68" s="546"/>
      <c r="AJ68" s="546"/>
      <c r="AK68" s="546"/>
      <c r="AL68" s="546"/>
      <c r="AM68" s="546"/>
      <c r="AN68" s="546"/>
      <c r="AO68" s="546"/>
      <c r="AP68" s="305">
        <f>'Year 3'!AU68</f>
        <v>0</v>
      </c>
      <c r="AQ68" s="285">
        <f>'Subaward 9'!$AI$313</f>
        <v>0</v>
      </c>
      <c r="AR68" s="285">
        <f>'Subaward 9'!$AI$314</f>
        <v>0</v>
      </c>
      <c r="AS68" s="285">
        <f>'Subaward 9'!$AI$315</f>
        <v>0</v>
      </c>
      <c r="AT68" s="277">
        <f t="shared" si="55"/>
        <v>0</v>
      </c>
      <c r="AU68" s="278">
        <f t="shared" si="56"/>
        <v>0</v>
      </c>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row>
    <row r="69" spans="1:134" s="224" customFormat="1" hidden="1" x14ac:dyDescent="0.35">
      <c r="A69" s="231">
        <v>10</v>
      </c>
      <c r="B69" s="508">
        <f>'Subaward 10'!$C$3</f>
        <v>0</v>
      </c>
      <c r="C69" s="508"/>
      <c r="D69" s="508"/>
      <c r="E69" s="508"/>
      <c r="F69" s="508"/>
      <c r="G69" s="508"/>
      <c r="H69" s="508"/>
      <c r="I69" s="508"/>
      <c r="J69" s="238">
        <f>'Subaward 10'!$D$313</f>
        <v>0</v>
      </c>
      <c r="K69" s="238">
        <f>'Subaward 10'!$D$314</f>
        <v>0</v>
      </c>
      <c r="L69" s="238">
        <f>'Subaward 10'!$D$315</f>
        <v>0</v>
      </c>
      <c r="M69" s="236">
        <f t="shared" si="35"/>
        <v>0</v>
      </c>
      <c r="N69" s="223"/>
      <c r="O69" s="220"/>
      <c r="P69" s="231">
        <v>10</v>
      </c>
      <c r="Q69" s="587">
        <f>'Subaward 10'!$C$3</f>
        <v>0</v>
      </c>
      <c r="R69" s="587"/>
      <c r="S69" s="587"/>
      <c r="T69" s="587"/>
      <c r="U69" s="587"/>
      <c r="V69" s="587"/>
      <c r="W69" s="587"/>
      <c r="X69" s="587"/>
      <c r="Y69" s="164">
        <f>'Year 3'!AU69</f>
        <v>0</v>
      </c>
      <c r="Z69" s="299">
        <f>'Subaward 10'!$S$313</f>
        <v>0</v>
      </c>
      <c r="AA69" s="299">
        <f>'Subaward 10'!$S$314</f>
        <v>0</v>
      </c>
      <c r="AB69" s="299">
        <f>'Subaward 10'!$S$315</f>
        <v>0</v>
      </c>
      <c r="AC69" s="295">
        <f t="shared" si="53"/>
        <v>0</v>
      </c>
      <c r="AD69" s="296">
        <f t="shared" si="54"/>
        <v>0</v>
      </c>
      <c r="AE69" s="223"/>
      <c r="AF69" s="220"/>
      <c r="AG69" s="231">
        <v>10</v>
      </c>
      <c r="AH69" s="546">
        <f>'Subaward 10'!$C$3</f>
        <v>0</v>
      </c>
      <c r="AI69" s="546"/>
      <c r="AJ69" s="546"/>
      <c r="AK69" s="546"/>
      <c r="AL69" s="546"/>
      <c r="AM69" s="546"/>
      <c r="AN69" s="546"/>
      <c r="AO69" s="546"/>
      <c r="AP69" s="305">
        <f>'Year 3'!AU69</f>
        <v>0</v>
      </c>
      <c r="AQ69" s="285">
        <f>'Subaward 10'!$AI$313</f>
        <v>0</v>
      </c>
      <c r="AR69" s="285">
        <f>'Subaward 10'!$AI$314</f>
        <v>0</v>
      </c>
      <c r="AS69" s="285">
        <f>'Subaward 10'!$AI$315</f>
        <v>0</v>
      </c>
      <c r="AT69" s="277">
        <f t="shared" si="55"/>
        <v>0</v>
      </c>
      <c r="AU69" s="278">
        <f t="shared" si="56"/>
        <v>0</v>
      </c>
      <c r="AV69" s="220"/>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row>
    <row r="70" spans="1:134" s="224" customFormat="1" ht="16" thickBot="1" x14ac:dyDescent="0.4">
      <c r="A70" s="591" t="s">
        <v>143</v>
      </c>
      <c r="B70" s="592"/>
      <c r="C70" s="592"/>
      <c r="D70" s="592"/>
      <c r="E70" s="592"/>
      <c r="F70" s="592"/>
      <c r="G70" s="592"/>
      <c r="H70" s="592"/>
      <c r="I70" s="592"/>
      <c r="J70" s="321">
        <f>SUM(J60:J69)</f>
        <v>0</v>
      </c>
      <c r="K70" s="321">
        <f t="shared" ref="K70:L70" si="57">SUM(K60:K69)</f>
        <v>0</v>
      </c>
      <c r="L70" s="321">
        <f t="shared" si="57"/>
        <v>0</v>
      </c>
      <c r="M70" s="237">
        <f t="shared" si="35"/>
        <v>0</v>
      </c>
      <c r="N70" s="223"/>
      <c r="O70" s="220"/>
      <c r="P70" s="591" t="s">
        <v>143</v>
      </c>
      <c r="Q70" s="592"/>
      <c r="R70" s="592"/>
      <c r="S70" s="592"/>
      <c r="T70" s="592"/>
      <c r="U70" s="592"/>
      <c r="V70" s="592"/>
      <c r="W70" s="592"/>
      <c r="X70" s="592"/>
      <c r="Y70" s="323">
        <f t="shared" ref="Y70:AD70" si="58">SUM(Y60:Y69)</f>
        <v>0</v>
      </c>
      <c r="Z70" s="323">
        <f t="shared" si="58"/>
        <v>0</v>
      </c>
      <c r="AA70" s="323">
        <f t="shared" si="58"/>
        <v>0</v>
      </c>
      <c r="AB70" s="323">
        <f t="shared" si="58"/>
        <v>0</v>
      </c>
      <c r="AC70" s="323">
        <f t="shared" si="58"/>
        <v>0</v>
      </c>
      <c r="AD70" s="192">
        <f t="shared" si="58"/>
        <v>0</v>
      </c>
      <c r="AE70" s="223"/>
      <c r="AF70" s="220"/>
      <c r="AG70" s="591" t="s">
        <v>143</v>
      </c>
      <c r="AH70" s="592"/>
      <c r="AI70" s="592"/>
      <c r="AJ70" s="592"/>
      <c r="AK70" s="592"/>
      <c r="AL70" s="592"/>
      <c r="AM70" s="592"/>
      <c r="AN70" s="592"/>
      <c r="AO70" s="592"/>
      <c r="AP70" s="322">
        <f>SUM(AP60:AP69)</f>
        <v>0</v>
      </c>
      <c r="AQ70" s="322">
        <f>SUM(AQ60:AQ69)</f>
        <v>0</v>
      </c>
      <c r="AR70" s="322">
        <f t="shared" ref="AR70:AT70" si="59">SUM(AR60:AR69)</f>
        <v>0</v>
      </c>
      <c r="AS70" s="322">
        <f t="shared" si="59"/>
        <v>0</v>
      </c>
      <c r="AT70" s="322">
        <f t="shared" si="59"/>
        <v>0</v>
      </c>
      <c r="AU70" s="276">
        <f t="shared" si="56"/>
        <v>0</v>
      </c>
      <c r="AV70" s="220"/>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row>
    <row r="71" spans="1:134" ht="3.75" customHeight="1" thickBot="1" x14ac:dyDescent="0.4">
      <c r="A71" s="242"/>
      <c r="B71" s="242"/>
      <c r="C71" s="242"/>
      <c r="D71" s="242"/>
      <c r="E71" s="242"/>
      <c r="F71" s="242"/>
      <c r="G71" s="242"/>
      <c r="H71" s="242"/>
      <c r="I71" s="232"/>
      <c r="J71" s="246"/>
      <c r="K71" s="246"/>
      <c r="L71" s="246"/>
      <c r="M71" s="246"/>
      <c r="N71" s="223"/>
      <c r="P71" s="242"/>
      <c r="Q71" s="242"/>
      <c r="R71" s="242"/>
      <c r="S71" s="242"/>
      <c r="T71" s="242"/>
      <c r="U71" s="242"/>
      <c r="V71" s="242"/>
      <c r="W71" s="242"/>
      <c r="X71" s="232"/>
      <c r="Y71" s="246"/>
      <c r="Z71" s="246"/>
      <c r="AA71" s="246"/>
      <c r="AB71" s="246"/>
      <c r="AC71" s="246"/>
      <c r="AD71" s="246"/>
      <c r="AE71" s="223"/>
      <c r="AG71" s="242"/>
      <c r="AH71" s="242"/>
      <c r="AI71" s="242"/>
      <c r="AJ71" s="242"/>
      <c r="AK71" s="242"/>
      <c r="AL71" s="242"/>
      <c r="AM71" s="242"/>
      <c r="AN71" s="242"/>
      <c r="AO71" s="232"/>
      <c r="AP71" s="246"/>
      <c r="AQ71" s="246"/>
      <c r="AR71" s="246"/>
      <c r="AS71" s="246"/>
      <c r="AT71" s="246"/>
      <c r="AU71" s="246"/>
    </row>
    <row r="72" spans="1:134" x14ac:dyDescent="0.35">
      <c r="A72" s="544" t="s">
        <v>189</v>
      </c>
      <c r="B72" s="545"/>
      <c r="C72" s="545"/>
      <c r="D72" s="545"/>
      <c r="E72" s="545"/>
      <c r="F72" s="545"/>
      <c r="G72" s="545"/>
      <c r="H72" s="545"/>
      <c r="I72" s="545"/>
      <c r="J72" s="244">
        <f>SUM(J70, J57, J43, J37, H30)</f>
        <v>0</v>
      </c>
      <c r="K72" s="244">
        <f>SUM(K70, K57, K43, K37, K30)</f>
        <v>0</v>
      </c>
      <c r="L72" s="244">
        <f>SUM(L70, L57, L43, L37, L30)</f>
        <v>0</v>
      </c>
      <c r="M72" s="245">
        <f>SUM(J72:L72)</f>
        <v>0</v>
      </c>
      <c r="N72" s="223"/>
      <c r="P72" s="544" t="s">
        <v>182</v>
      </c>
      <c r="Q72" s="545"/>
      <c r="R72" s="545"/>
      <c r="S72" s="545"/>
      <c r="T72" s="545"/>
      <c r="U72" s="545"/>
      <c r="V72" s="545"/>
      <c r="W72" s="545"/>
      <c r="X72" s="545"/>
      <c r="Y72" s="199">
        <f>'Year 3'!AU72</f>
        <v>0</v>
      </c>
      <c r="Z72" s="300">
        <f>SUM(Z70, Z57, Z43, Z37, X30)</f>
        <v>0</v>
      </c>
      <c r="AA72" s="300">
        <f>SUM(AA70, AA57, AA43, AA37, AA30)</f>
        <v>0</v>
      </c>
      <c r="AB72" s="300">
        <f>SUM(AB70, AB57, AB43, AB37, AB30, )</f>
        <v>0</v>
      </c>
      <c r="AC72" s="300">
        <f t="shared" ref="AC72" si="60">SUM(Z72:AB72)</f>
        <v>0</v>
      </c>
      <c r="AD72" s="301">
        <f>M72-AC72</f>
        <v>0</v>
      </c>
      <c r="AE72" s="246"/>
      <c r="AG72" s="544" t="s">
        <v>182</v>
      </c>
      <c r="AH72" s="545"/>
      <c r="AI72" s="545"/>
      <c r="AJ72" s="545"/>
      <c r="AK72" s="545"/>
      <c r="AL72" s="545"/>
      <c r="AM72" s="545"/>
      <c r="AN72" s="545"/>
      <c r="AO72" s="545"/>
      <c r="AP72" s="205">
        <f>'Year 3'!AU72</f>
        <v>0</v>
      </c>
      <c r="AQ72" s="286">
        <f>SUM(AQ70, AQ57, AQ43, AQ37, AO30)</f>
        <v>0</v>
      </c>
      <c r="AR72" s="286">
        <f>SUM(AR70, AR57, AR43, AR37, AR30)</f>
        <v>0</v>
      </c>
      <c r="AS72" s="286">
        <f>SUM(AS70, AS57, AS43, AS37, AS30, )</f>
        <v>0</v>
      </c>
      <c r="AT72" s="286">
        <f t="shared" ref="AT72" si="61">SUM(AQ72:AS72)</f>
        <v>0</v>
      </c>
      <c r="AU72" s="287">
        <f>IF($S$81&lt;&gt;0, AC72+AP72-AT72, M72+AP72-AT72)</f>
        <v>0</v>
      </c>
      <c r="AV72" s="246"/>
    </row>
    <row r="73" spans="1:134" ht="16" thickBot="1" x14ac:dyDescent="0.4">
      <c r="A73" s="540" t="s">
        <v>183</v>
      </c>
      <c r="B73" s="541"/>
      <c r="C73" s="541"/>
      <c r="D73" s="541"/>
      <c r="E73" s="541"/>
      <c r="F73" s="541"/>
      <c r="G73" s="541"/>
      <c r="H73" s="541"/>
      <c r="I73" s="541"/>
      <c r="J73" s="593">
        <f>SUM(K70, L70, K57, L57, K43, L43, K37, L37, K30, L30)</f>
        <v>0</v>
      </c>
      <c r="K73" s="593"/>
      <c r="L73" s="593"/>
      <c r="M73" s="594"/>
      <c r="N73" s="223"/>
      <c r="P73" s="540" t="s">
        <v>183</v>
      </c>
      <c r="Q73" s="541"/>
      <c r="R73" s="541"/>
      <c r="S73" s="541"/>
      <c r="T73" s="541"/>
      <c r="U73" s="541"/>
      <c r="V73" s="541"/>
      <c r="W73" s="541"/>
      <c r="X73" s="541"/>
      <c r="Y73" s="200">
        <f>'Year 3'!AU73</f>
        <v>0</v>
      </c>
      <c r="Z73" s="588">
        <f>SUM(AA70, AB70, AA57, AB57, AA43, AB43, AA37, AB37, AA30, AB30)</f>
        <v>0</v>
      </c>
      <c r="AA73" s="588"/>
      <c r="AB73" s="588"/>
      <c r="AC73" s="588"/>
      <c r="AD73" s="330">
        <f>M73-Z73</f>
        <v>0</v>
      </c>
      <c r="AE73" s="223"/>
      <c r="AG73" s="540" t="s">
        <v>183</v>
      </c>
      <c r="AH73" s="541"/>
      <c r="AI73" s="541"/>
      <c r="AJ73" s="541"/>
      <c r="AK73" s="541"/>
      <c r="AL73" s="541"/>
      <c r="AM73" s="541"/>
      <c r="AN73" s="541"/>
      <c r="AO73" s="541"/>
      <c r="AP73" s="306">
        <f>'Year 3'!AU73</f>
        <v>0</v>
      </c>
      <c r="AQ73" s="539">
        <f>SUM(AR70, AS70, AR57, AS57, AR43, AS43, AR37, AS37, AR30, AS30)</f>
        <v>0</v>
      </c>
      <c r="AR73" s="539"/>
      <c r="AS73" s="539"/>
      <c r="AT73" s="539"/>
      <c r="AU73" s="276">
        <f>IF($S$81&lt;&gt;0, AC73+AP73-AQ73, M73+AP73-AQ73)</f>
        <v>0</v>
      </c>
    </row>
    <row r="74" spans="1:134" s="224" customFormat="1" ht="16" thickBot="1" x14ac:dyDescent="0.4">
      <c r="A74" s="221"/>
      <c r="B74" s="232"/>
      <c r="C74" s="232"/>
      <c r="D74" s="232"/>
      <c r="E74" s="232"/>
      <c r="F74" s="232"/>
      <c r="G74" s="232"/>
      <c r="H74" s="232"/>
      <c r="I74" s="232"/>
      <c r="J74" s="258"/>
      <c r="K74" s="258"/>
      <c r="L74" s="258"/>
      <c r="M74" s="221"/>
      <c r="N74" s="223"/>
      <c r="O74" s="220"/>
      <c r="P74" s="221"/>
      <c r="Q74" s="232"/>
      <c r="R74" s="232"/>
      <c r="S74" s="232"/>
      <c r="T74" s="232"/>
      <c r="U74" s="232"/>
      <c r="V74" s="232"/>
      <c r="W74" s="232"/>
      <c r="X74" s="232"/>
      <c r="Y74" s="258"/>
      <c r="Z74" s="258"/>
      <c r="AA74" s="258"/>
      <c r="AB74" s="221"/>
      <c r="AC74" s="221"/>
      <c r="AD74" s="221"/>
      <c r="AE74" s="223"/>
      <c r="AF74" s="220"/>
      <c r="AG74" s="221"/>
      <c r="AH74" s="232"/>
      <c r="AI74" s="232"/>
      <c r="AJ74" s="232"/>
      <c r="AK74" s="232"/>
      <c r="AL74" s="232"/>
      <c r="AM74" s="232"/>
      <c r="AN74" s="232"/>
      <c r="AO74" s="232"/>
      <c r="AP74" s="258"/>
      <c r="AQ74" s="258"/>
      <c r="AR74" s="258"/>
      <c r="AS74" s="221"/>
      <c r="AT74" s="221"/>
      <c r="AU74" s="221"/>
      <c r="AV74" s="220"/>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row>
    <row r="75" spans="1:134" s="242" customFormat="1" x14ac:dyDescent="0.35">
      <c r="A75" s="502" t="s">
        <v>100</v>
      </c>
      <c r="B75" s="503"/>
      <c r="C75" s="503"/>
      <c r="D75" s="503"/>
      <c r="E75" s="503"/>
      <c r="F75" s="503"/>
      <c r="G75" s="503"/>
      <c r="H75" s="503"/>
      <c r="I75" s="503"/>
      <c r="J75" s="273" t="s">
        <v>17</v>
      </c>
      <c r="K75" s="542" t="s">
        <v>4</v>
      </c>
      <c r="L75" s="542"/>
      <c r="M75" s="248" t="s">
        <v>49</v>
      </c>
      <c r="N75" s="261"/>
      <c r="P75" s="502" t="s">
        <v>100</v>
      </c>
      <c r="Q75" s="503"/>
      <c r="R75" s="503"/>
      <c r="S75" s="503"/>
      <c r="T75" s="503"/>
      <c r="U75" s="503"/>
      <c r="V75" s="503"/>
      <c r="W75" s="503"/>
      <c r="X75" s="503"/>
      <c r="Y75" s="271" t="s">
        <v>260</v>
      </c>
      <c r="Z75" s="273" t="s">
        <v>77</v>
      </c>
      <c r="AA75" s="542" t="s">
        <v>4</v>
      </c>
      <c r="AB75" s="542"/>
      <c r="AC75" s="271" t="s">
        <v>18</v>
      </c>
      <c r="AD75" s="268" t="s">
        <v>114</v>
      </c>
      <c r="AE75" s="261"/>
      <c r="AG75" s="502" t="s">
        <v>100</v>
      </c>
      <c r="AH75" s="503"/>
      <c r="AI75" s="503"/>
      <c r="AJ75" s="503"/>
      <c r="AK75" s="503"/>
      <c r="AL75" s="503"/>
      <c r="AM75" s="503"/>
      <c r="AN75" s="503"/>
      <c r="AO75" s="503"/>
      <c r="AP75" s="271" t="s">
        <v>260</v>
      </c>
      <c r="AQ75" s="273" t="s">
        <v>212</v>
      </c>
      <c r="AR75" s="542" t="s">
        <v>4</v>
      </c>
      <c r="AS75" s="542"/>
      <c r="AT75" s="271" t="s">
        <v>214</v>
      </c>
      <c r="AU75" s="268" t="s">
        <v>263</v>
      </c>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row>
    <row r="76" spans="1:134" ht="16" thickBot="1" x14ac:dyDescent="0.4">
      <c r="A76" s="540" t="s">
        <v>37</v>
      </c>
      <c r="B76" s="541"/>
      <c r="C76" s="541"/>
      <c r="D76" s="541"/>
      <c r="E76" s="541"/>
      <c r="F76" s="541"/>
      <c r="G76" s="541"/>
      <c r="H76" s="541"/>
      <c r="I76" s="541"/>
      <c r="J76" s="243">
        <f>(SUM(J57, J43, J37, H30, J70))*'Cumulative Budget'!$G$36</f>
        <v>0</v>
      </c>
      <c r="K76" s="593">
        <f>(SUM(K70, L70, K57, L57, K43, L43, K37, L37, K30, L30))*'Cumulative Budget'!$G$36</f>
        <v>0</v>
      </c>
      <c r="L76" s="593"/>
      <c r="M76" s="237">
        <f t="shared" ref="M76" si="62">SUM(J76:L76)</f>
        <v>0</v>
      </c>
      <c r="N76" s="223"/>
      <c r="P76" s="540" t="s">
        <v>37</v>
      </c>
      <c r="Q76" s="541"/>
      <c r="R76" s="541"/>
      <c r="S76" s="541"/>
      <c r="T76" s="541"/>
      <c r="U76" s="541"/>
      <c r="V76" s="541"/>
      <c r="W76" s="541"/>
      <c r="X76" s="541"/>
      <c r="Y76" s="200">
        <f>'Year 3'!AU76</f>
        <v>0</v>
      </c>
      <c r="Z76" s="302">
        <f>(SUM(Z57, Z43, Z37, X30, Z70))*'Cumulative Budget'!$G$36</f>
        <v>0</v>
      </c>
      <c r="AA76" s="588">
        <f>(SUM(AA70, AB70, AA57, AB57, AA43, AB43, AA37, AB37, AA30, AB30))*'Cumulative Budget'!$G$36</f>
        <v>0</v>
      </c>
      <c r="AB76" s="588"/>
      <c r="AC76" s="293">
        <f t="shared" ref="AC76" si="63">SUM(Z76:AB76)</f>
        <v>0</v>
      </c>
      <c r="AD76" s="294">
        <f t="shared" ref="AD76" si="64">M76-AC76</f>
        <v>0</v>
      </c>
      <c r="AE76" s="223"/>
      <c r="AG76" s="540" t="s">
        <v>37</v>
      </c>
      <c r="AH76" s="541"/>
      <c r="AI76" s="541"/>
      <c r="AJ76" s="541"/>
      <c r="AK76" s="541"/>
      <c r="AL76" s="541"/>
      <c r="AM76" s="541"/>
      <c r="AN76" s="541"/>
      <c r="AO76" s="541"/>
      <c r="AP76" s="306">
        <f>'Year 3'!AU76</f>
        <v>0</v>
      </c>
      <c r="AQ76" s="443">
        <v>0</v>
      </c>
      <c r="AR76" s="563">
        <v>0</v>
      </c>
      <c r="AS76" s="563"/>
      <c r="AT76" s="275">
        <f>SUM(AQ76:AS76)</f>
        <v>0</v>
      </c>
      <c r="AU76" s="276">
        <f>IF($S$81&lt;&gt;0, AC76+AP76-AT76, M76+AP76-AT76)</f>
        <v>0</v>
      </c>
    </row>
    <row r="77" spans="1:134" s="221" customFormat="1" ht="16" thickBot="1" x14ac:dyDescent="0.4">
      <c r="A77" s="230" t="s">
        <v>99</v>
      </c>
      <c r="B77" s="230"/>
      <c r="J77" s="233"/>
      <c r="K77" s="233"/>
      <c r="L77" s="233"/>
      <c r="M77" s="233"/>
      <c r="N77" s="223"/>
      <c r="O77" s="220"/>
      <c r="P77" s="230" t="s">
        <v>99</v>
      </c>
      <c r="Q77" s="230"/>
      <c r="Z77" s="233"/>
      <c r="AA77" s="233"/>
      <c r="AB77" s="233"/>
      <c r="AC77" s="233"/>
      <c r="AD77" s="233"/>
      <c r="AE77" s="223"/>
      <c r="AG77" s="230" t="s">
        <v>99</v>
      </c>
      <c r="AH77" s="230"/>
      <c r="AQ77" s="233"/>
      <c r="AR77" s="233"/>
      <c r="AS77" s="233"/>
      <c r="AT77" s="233"/>
      <c r="AU77" s="233"/>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row>
    <row r="78" spans="1:134" s="331" customFormat="1" ht="16" thickBot="1" x14ac:dyDescent="0.4">
      <c r="A78" s="621" t="s">
        <v>101</v>
      </c>
      <c r="B78" s="622"/>
      <c r="C78" s="622"/>
      <c r="D78" s="622"/>
      <c r="E78" s="622"/>
      <c r="F78" s="622"/>
      <c r="G78" s="622"/>
      <c r="H78" s="622"/>
      <c r="I78" s="622"/>
      <c r="J78" s="239">
        <f>SUM(J76, J57, J43, J37, H30, J70)</f>
        <v>0</v>
      </c>
      <c r="K78" s="239">
        <f>SUM(K76, K57, K43, K37, K30, K70)</f>
        <v>0</v>
      </c>
      <c r="L78" s="239">
        <f>SUM(L57, L43, L37, L30, L70)</f>
        <v>0</v>
      </c>
      <c r="M78" s="240">
        <f>SUM(J78:L78)</f>
        <v>0</v>
      </c>
      <c r="N78" s="246"/>
      <c r="P78" s="589" t="s">
        <v>101</v>
      </c>
      <c r="Q78" s="590"/>
      <c r="R78" s="590"/>
      <c r="S78" s="590"/>
      <c r="T78" s="590"/>
      <c r="U78" s="590"/>
      <c r="V78" s="590"/>
      <c r="W78" s="590"/>
      <c r="X78" s="590"/>
      <c r="Y78" s="201">
        <f>'Year 3'!AU78</f>
        <v>0</v>
      </c>
      <c r="Z78" s="303">
        <f>SUM(Z76, Z57, Z43, Z37, X30, Z70)</f>
        <v>0</v>
      </c>
      <c r="AA78" s="303">
        <f>SUM(AA76, AA57, AA43, AA37, AA30, AA70)</f>
        <v>0</v>
      </c>
      <c r="AB78" s="303">
        <f>SUM(AB57, AB43, AB37, AB30, AB70)</f>
        <v>0</v>
      </c>
      <c r="AC78" s="297">
        <f>SUM(Z78:AB78)</f>
        <v>0</v>
      </c>
      <c r="AD78" s="298">
        <f t="shared" ref="AD78" si="65">M78-AC78</f>
        <v>0</v>
      </c>
      <c r="AE78" s="246"/>
      <c r="AG78" s="564" t="s">
        <v>101</v>
      </c>
      <c r="AH78" s="565"/>
      <c r="AI78" s="565"/>
      <c r="AJ78" s="565"/>
      <c r="AK78" s="565"/>
      <c r="AL78" s="565"/>
      <c r="AM78" s="565"/>
      <c r="AN78" s="565"/>
      <c r="AO78" s="565"/>
      <c r="AP78" s="206">
        <f>'Year 3'!AU78</f>
        <v>0</v>
      </c>
      <c r="AQ78" s="288">
        <f>SUM(AQ76, AQ57, AQ43, AQ37, AO30, AQ70)</f>
        <v>0</v>
      </c>
      <c r="AR78" s="288">
        <f>SUM(AR76, AR57, AR43, AR37, AR30, AR70)</f>
        <v>0</v>
      </c>
      <c r="AS78" s="288">
        <f>SUM(AS57, AS43, AS37, AS30, AS70)</f>
        <v>0</v>
      </c>
      <c r="AT78" s="279">
        <f>SUM(AQ78:AS78)</f>
        <v>0</v>
      </c>
      <c r="AU78" s="280">
        <f>IF($S$81&lt;&gt;0, AC78+AP78-AT78, M78+AP78-AT78)</f>
        <v>0</v>
      </c>
    </row>
    <row r="79" spans="1:134" x14ac:dyDescent="0.35">
      <c r="F79" s="220"/>
      <c r="G79" s="220"/>
      <c r="N79" s="223"/>
    </row>
    <row r="80" spans="1:134" ht="16" thickBot="1" x14ac:dyDescent="0.4">
      <c r="F80" s="220"/>
      <c r="G80" s="220"/>
      <c r="P80" s="270"/>
      <c r="Q80" s="270"/>
      <c r="R80" s="270"/>
      <c r="S80" s="270"/>
      <c r="T80" s="270"/>
      <c r="U80" s="270"/>
      <c r="V80" s="270"/>
      <c r="AG80" s="270"/>
      <c r="AH80" s="270"/>
      <c r="AI80" s="270"/>
      <c r="AJ80" s="270"/>
      <c r="AK80" s="270"/>
      <c r="AL80" s="270"/>
      <c r="AM80" s="270"/>
    </row>
    <row r="81" spans="2:47" x14ac:dyDescent="0.35">
      <c r="B81" s="576" t="s">
        <v>236</v>
      </c>
      <c r="C81" s="577"/>
      <c r="D81" s="264">
        <f>$J$78</f>
        <v>0</v>
      </c>
      <c r="F81" s="220"/>
      <c r="G81" s="220"/>
      <c r="O81" s="309"/>
      <c r="P81" s="583" t="s">
        <v>236</v>
      </c>
      <c r="Q81" s="584"/>
      <c r="R81" s="584"/>
      <c r="S81" s="202">
        <f>Z78</f>
        <v>0</v>
      </c>
      <c r="T81" s="583" t="s">
        <v>104</v>
      </c>
      <c r="U81" s="584"/>
      <c r="V81" s="160">
        <f>D81-S81</f>
        <v>0</v>
      </c>
      <c r="W81" s="332"/>
      <c r="X81" s="601"/>
      <c r="Y81" s="601"/>
      <c r="Z81" s="332"/>
      <c r="AA81" s="332"/>
      <c r="AF81" s="309"/>
      <c r="AG81" s="609" t="s">
        <v>191</v>
      </c>
      <c r="AH81" s="554"/>
      <c r="AI81" s="605">
        <f>AQ78</f>
        <v>0</v>
      </c>
      <c r="AJ81" s="605"/>
      <c r="AK81" s="609" t="s">
        <v>196</v>
      </c>
      <c r="AL81" s="554"/>
      <c r="AM81" s="287">
        <f>IF($S$81&lt;&gt;0, S81+'Year 3'!AM81-AI81, D81+'Year 3'!AM81-AI81)</f>
        <v>0</v>
      </c>
      <c r="AO81" s="315" t="s">
        <v>89</v>
      </c>
      <c r="AP81" s="556"/>
      <c r="AQ81" s="556"/>
      <c r="AR81" s="556" t="s">
        <v>90</v>
      </c>
      <c r="AS81" s="612"/>
    </row>
    <row r="82" spans="2:47" x14ac:dyDescent="0.35">
      <c r="B82" s="535" t="s">
        <v>237</v>
      </c>
      <c r="C82" s="536"/>
      <c r="D82" s="265">
        <f>$K$78</f>
        <v>0</v>
      </c>
      <c r="F82" s="220"/>
      <c r="G82" s="220"/>
      <c r="O82" s="309"/>
      <c r="P82" s="585" t="s">
        <v>237</v>
      </c>
      <c r="Q82" s="586"/>
      <c r="R82" s="586"/>
      <c r="S82" s="189">
        <f>AA78</f>
        <v>0</v>
      </c>
      <c r="T82" s="585" t="s">
        <v>105</v>
      </c>
      <c r="U82" s="586"/>
      <c r="V82" s="161">
        <f>D82-S82</f>
        <v>0</v>
      </c>
      <c r="W82" s="332"/>
      <c r="X82" s="604"/>
      <c r="Y82" s="604"/>
      <c r="Z82" s="604"/>
      <c r="AA82" s="604"/>
      <c r="AF82" s="309"/>
      <c r="AG82" s="549" t="s">
        <v>192</v>
      </c>
      <c r="AH82" s="550"/>
      <c r="AI82" s="606">
        <f>AR78</f>
        <v>0</v>
      </c>
      <c r="AJ82" s="606"/>
      <c r="AK82" s="549" t="s">
        <v>197</v>
      </c>
      <c r="AL82" s="550"/>
      <c r="AM82" s="278">
        <f>IF($S$81&lt;&gt;0, S82+'Year 3'!AM82-AI82, D82+'Year 3'!AM82-AI82)</f>
        <v>0</v>
      </c>
      <c r="AO82" s="314" t="s">
        <v>91</v>
      </c>
      <c r="AP82" s="532"/>
      <c r="AQ82" s="532"/>
      <c r="AR82" s="532"/>
      <c r="AS82" s="562"/>
    </row>
    <row r="83" spans="2:47" ht="16" thickBot="1" x14ac:dyDescent="0.4">
      <c r="B83" s="535" t="s">
        <v>137</v>
      </c>
      <c r="C83" s="536"/>
      <c r="D83" s="265">
        <f>$L$78</f>
        <v>0</v>
      </c>
      <c r="F83" s="220"/>
      <c r="G83" s="220"/>
      <c r="O83" s="309"/>
      <c r="P83" s="585" t="s">
        <v>137</v>
      </c>
      <c r="Q83" s="586"/>
      <c r="R83" s="586"/>
      <c r="S83" s="189">
        <f>AB78</f>
        <v>0</v>
      </c>
      <c r="T83" s="585" t="s">
        <v>106</v>
      </c>
      <c r="U83" s="586"/>
      <c r="V83" s="161">
        <f>D83-S83</f>
        <v>0</v>
      </c>
      <c r="W83" s="332"/>
      <c r="X83" s="601"/>
      <c r="Y83" s="601"/>
      <c r="Z83" s="332"/>
      <c r="AA83" s="332"/>
      <c r="AF83" s="309"/>
      <c r="AG83" s="549" t="s">
        <v>193</v>
      </c>
      <c r="AH83" s="550"/>
      <c r="AI83" s="606">
        <f>AS78</f>
        <v>0</v>
      </c>
      <c r="AJ83" s="606"/>
      <c r="AK83" s="549" t="s">
        <v>198</v>
      </c>
      <c r="AL83" s="550"/>
      <c r="AM83" s="278">
        <f>IF($S$81&lt;&gt;0, S83+'Year 3'!AM83-AI83, D83+'Year 3'!AM83-AI83)</f>
        <v>0</v>
      </c>
      <c r="AO83" s="318" t="s">
        <v>92</v>
      </c>
      <c r="AP83" s="557"/>
      <c r="AQ83" s="557"/>
      <c r="AR83" s="557" t="s">
        <v>90</v>
      </c>
      <c r="AS83" s="613"/>
    </row>
    <row r="84" spans="2:47" ht="16" thickBot="1" x14ac:dyDescent="0.4">
      <c r="B84" s="535" t="s">
        <v>238</v>
      </c>
      <c r="C84" s="536"/>
      <c r="D84" s="265">
        <f>$K$78+$L$78</f>
        <v>0</v>
      </c>
      <c r="F84" s="220"/>
      <c r="G84" s="220"/>
      <c r="O84" s="309"/>
      <c r="P84" s="585" t="s">
        <v>238</v>
      </c>
      <c r="Q84" s="586"/>
      <c r="R84" s="586"/>
      <c r="S84" s="189">
        <f>SUM(S82:S83)</f>
        <v>0</v>
      </c>
      <c r="T84" s="585" t="s">
        <v>107</v>
      </c>
      <c r="U84" s="586"/>
      <c r="V84" s="161">
        <f>D84-S84</f>
        <v>0</v>
      </c>
      <c r="W84" s="325"/>
      <c r="X84" s="325"/>
      <c r="Y84" s="325"/>
      <c r="Z84" s="325"/>
      <c r="AA84" s="325"/>
      <c r="AF84" s="309"/>
      <c r="AG84" s="549" t="s">
        <v>194</v>
      </c>
      <c r="AH84" s="550"/>
      <c r="AI84" s="606">
        <f>SUM(AI82:AI83)</f>
        <v>0</v>
      </c>
      <c r="AJ84" s="606"/>
      <c r="AK84" s="549" t="s">
        <v>200</v>
      </c>
      <c r="AL84" s="550"/>
      <c r="AM84" s="278">
        <f>IF($S$81&lt;&gt;0, S84+'Year 3'!AM84-AI84, D84+'Year 3'!AM84-AI84)</f>
        <v>0</v>
      </c>
      <c r="AO84" s="325"/>
      <c r="AP84" s="325"/>
      <c r="AQ84" s="325"/>
      <c r="AR84" s="325"/>
      <c r="AS84" s="325"/>
    </row>
    <row r="85" spans="2:47" ht="16" thickBot="1" x14ac:dyDescent="0.4">
      <c r="B85" s="535" t="s">
        <v>239</v>
      </c>
      <c r="C85" s="536"/>
      <c r="D85" s="265">
        <f>$M$78</f>
        <v>0</v>
      </c>
      <c r="F85" s="220"/>
      <c r="G85" s="220"/>
      <c r="O85" s="309"/>
      <c r="P85" s="585" t="s">
        <v>239</v>
      </c>
      <c r="Q85" s="586"/>
      <c r="R85" s="586"/>
      <c r="S85" s="189">
        <f>AC78</f>
        <v>0</v>
      </c>
      <c r="T85" s="580" t="s">
        <v>108</v>
      </c>
      <c r="U85" s="580"/>
      <c r="V85" s="196">
        <f>D85-S85</f>
        <v>0</v>
      </c>
      <c r="W85" s="602"/>
      <c r="X85" s="602"/>
      <c r="Y85" s="604"/>
      <c r="Z85" s="604"/>
      <c r="AA85" s="604"/>
      <c r="AB85" s="221"/>
      <c r="AC85" s="221"/>
      <c r="AD85" s="221"/>
      <c r="AF85" s="309"/>
      <c r="AG85" s="549" t="s">
        <v>275</v>
      </c>
      <c r="AH85" s="550"/>
      <c r="AI85" s="606">
        <f>AT78</f>
        <v>0</v>
      </c>
      <c r="AJ85" s="606"/>
      <c r="AK85" s="610" t="s">
        <v>276</v>
      </c>
      <c r="AL85" s="611"/>
      <c r="AM85" s="312">
        <f>IF($S$81&lt;&gt;0, S85+'Year 3'!AM85-AI85, D85+'Year 3'!AM85-AI85)</f>
        <v>0</v>
      </c>
      <c r="AO85" s="214" t="s">
        <v>93</v>
      </c>
      <c r="AP85" s="215"/>
      <c r="AQ85" s="209"/>
      <c r="AR85" s="209"/>
      <c r="AS85" s="210"/>
      <c r="AT85" s="221"/>
      <c r="AU85" s="221"/>
    </row>
    <row r="86" spans="2:47" x14ac:dyDescent="0.35">
      <c r="B86" s="535" t="s">
        <v>174</v>
      </c>
      <c r="C86" s="536"/>
      <c r="D86" s="324" t="e">
        <f>L78/K78</f>
        <v>#DIV/0!</v>
      </c>
      <c r="F86" s="220"/>
      <c r="G86" s="220"/>
      <c r="O86" s="309"/>
      <c r="P86" s="585" t="s">
        <v>174</v>
      </c>
      <c r="Q86" s="586"/>
      <c r="R86" s="586"/>
      <c r="S86" s="203" t="e">
        <f>S83/S82</f>
        <v>#DIV/0!</v>
      </c>
      <c r="T86" s="188"/>
      <c r="U86" s="188"/>
      <c r="V86" s="190"/>
      <c r="W86" s="221"/>
      <c r="X86" s="221"/>
      <c r="Y86" s="221"/>
      <c r="Z86" s="221"/>
      <c r="AA86" s="221"/>
      <c r="AF86" s="309"/>
      <c r="AG86" s="624" t="s">
        <v>208</v>
      </c>
      <c r="AH86" s="617"/>
      <c r="AI86" s="607" t="e">
        <f>AQ76/AQ78</f>
        <v>#DIV/0!</v>
      </c>
      <c r="AJ86" s="608"/>
      <c r="AK86" s="167"/>
      <c r="AL86" s="166"/>
      <c r="AM86" s="166"/>
      <c r="AO86" s="221"/>
      <c r="AP86" s="221"/>
      <c r="AQ86" s="221"/>
      <c r="AR86" s="221"/>
      <c r="AS86" s="221"/>
    </row>
    <row r="87" spans="2:47" ht="16" thickBot="1" x14ac:dyDescent="0.4">
      <c r="B87" s="537" t="s">
        <v>144</v>
      </c>
      <c r="C87" s="538"/>
      <c r="D87" s="266" t="e">
        <f>$D$90 &amp; $D$91 &amp; $D$92</f>
        <v>#DIV/0!</v>
      </c>
      <c r="F87" s="220"/>
      <c r="G87" s="220"/>
      <c r="O87" s="309"/>
      <c r="P87" s="629" t="s">
        <v>144</v>
      </c>
      <c r="Q87" s="580"/>
      <c r="R87" s="580"/>
      <c r="S87" s="204" t="e">
        <f>S90 &amp; S91 &amp; S92</f>
        <v>#DIV/0!</v>
      </c>
      <c r="T87" s="188"/>
      <c r="U87" s="188"/>
      <c r="V87" s="190"/>
      <c r="AF87" s="309"/>
      <c r="AG87" s="625" t="s">
        <v>209</v>
      </c>
      <c r="AH87" s="626"/>
      <c r="AI87" s="627" t="e">
        <f>AR76/(AR78+AS78)</f>
        <v>#DIV/0!</v>
      </c>
      <c r="AJ87" s="628"/>
    </row>
    <row r="88" spans="2:47" x14ac:dyDescent="0.35">
      <c r="F88" s="220"/>
      <c r="G88" s="220"/>
      <c r="S88" s="166"/>
      <c r="AG88" s="166"/>
      <c r="AH88" s="166"/>
      <c r="AI88" s="166"/>
      <c r="AJ88" s="166"/>
    </row>
    <row r="89" spans="2:47" x14ac:dyDescent="0.35">
      <c r="F89" s="220"/>
      <c r="G89" s="220"/>
    </row>
    <row r="90" spans="2:47" hidden="1" x14ac:dyDescent="0.35">
      <c r="D90" s="220" t="e">
        <f>D81/D81</f>
        <v>#DIV/0!</v>
      </c>
      <c r="F90" s="220"/>
      <c r="G90" s="220"/>
      <c r="S90" s="220" t="e">
        <f>S81/S81</f>
        <v>#DIV/0!</v>
      </c>
    </row>
    <row r="91" spans="2:47" hidden="1" x14ac:dyDescent="0.35">
      <c r="D91" s="220" t="s">
        <v>145</v>
      </c>
      <c r="F91" s="220"/>
      <c r="G91" s="220"/>
      <c r="S91" s="220" t="s">
        <v>145</v>
      </c>
    </row>
    <row r="92" spans="2:47" hidden="1" x14ac:dyDescent="0.35">
      <c r="D92" s="225" t="e">
        <f>D84/D81</f>
        <v>#DIV/0!</v>
      </c>
      <c r="F92" s="220"/>
      <c r="G92" s="220"/>
      <c r="S92" s="225" t="e">
        <f>S84/S81</f>
        <v>#DIV/0!</v>
      </c>
    </row>
    <row r="93" spans="2:47" x14ac:dyDescent="0.35">
      <c r="F93" s="220"/>
      <c r="G93" s="220"/>
    </row>
    <row r="94" spans="2:47" x14ac:dyDescent="0.35">
      <c r="F94" s="220"/>
      <c r="G94" s="220"/>
    </row>
    <row r="95" spans="2:47" x14ac:dyDescent="0.35">
      <c r="F95" s="220"/>
      <c r="G95" s="220"/>
    </row>
    <row r="96" spans="2:47" x14ac:dyDescent="0.35">
      <c r="F96" s="220"/>
      <c r="G96" s="220"/>
    </row>
    <row r="97" spans="6:7" x14ac:dyDescent="0.35">
      <c r="F97" s="220"/>
      <c r="G97" s="220"/>
    </row>
    <row r="98" spans="6:7" x14ac:dyDescent="0.35">
      <c r="F98" s="220"/>
      <c r="G98" s="220"/>
    </row>
    <row r="99" spans="6:7" x14ac:dyDescent="0.35">
      <c r="F99" s="220"/>
      <c r="G99" s="220"/>
    </row>
    <row r="100" spans="6:7" x14ac:dyDescent="0.35">
      <c r="F100" s="220"/>
      <c r="G100" s="220"/>
    </row>
    <row r="101" spans="6:7" x14ac:dyDescent="0.35">
      <c r="F101" s="220"/>
      <c r="G101" s="220"/>
    </row>
    <row r="102" spans="6:7" x14ac:dyDescent="0.35">
      <c r="F102" s="220"/>
      <c r="G102" s="220"/>
    </row>
    <row r="103" spans="6:7" x14ac:dyDescent="0.35">
      <c r="F103" s="220"/>
      <c r="G103" s="220"/>
    </row>
    <row r="104" spans="6:7" x14ac:dyDescent="0.35">
      <c r="F104" s="220"/>
      <c r="G104" s="220"/>
    </row>
    <row r="105" spans="6:7" x14ac:dyDescent="0.35">
      <c r="F105" s="220"/>
      <c r="G105" s="220"/>
    </row>
    <row r="106" spans="6:7" x14ac:dyDescent="0.35">
      <c r="F106" s="220"/>
      <c r="G106" s="220"/>
    </row>
    <row r="107" spans="6:7" x14ac:dyDescent="0.35">
      <c r="F107" s="220"/>
      <c r="G107" s="220"/>
    </row>
    <row r="108" spans="6:7" x14ac:dyDescent="0.35">
      <c r="F108" s="220"/>
      <c r="G108" s="220"/>
    </row>
    <row r="109" spans="6:7" x14ac:dyDescent="0.35">
      <c r="F109" s="220"/>
      <c r="G109" s="220"/>
    </row>
    <row r="110" spans="6:7" x14ac:dyDescent="0.35">
      <c r="F110" s="220"/>
      <c r="G110" s="220"/>
    </row>
    <row r="111" spans="6:7" x14ac:dyDescent="0.35">
      <c r="F111" s="220"/>
      <c r="G111" s="220"/>
    </row>
    <row r="112" spans="6:7" x14ac:dyDescent="0.35">
      <c r="F112" s="220"/>
      <c r="G112" s="220"/>
    </row>
    <row r="113" spans="6:7" x14ac:dyDescent="0.35">
      <c r="F113" s="220"/>
      <c r="G113" s="220"/>
    </row>
    <row r="114" spans="6:7" x14ac:dyDescent="0.35">
      <c r="F114" s="220"/>
      <c r="G114" s="220"/>
    </row>
    <row r="115" spans="6:7" x14ac:dyDescent="0.35">
      <c r="F115" s="220"/>
      <c r="G115" s="220"/>
    </row>
    <row r="116" spans="6:7" x14ac:dyDescent="0.35">
      <c r="F116" s="220"/>
      <c r="G116" s="220"/>
    </row>
    <row r="117" spans="6:7" x14ac:dyDescent="0.35">
      <c r="F117" s="220"/>
      <c r="G117" s="220"/>
    </row>
    <row r="118" spans="6:7" x14ac:dyDescent="0.35">
      <c r="F118" s="220"/>
      <c r="G118" s="220"/>
    </row>
    <row r="119" spans="6:7" x14ac:dyDescent="0.35">
      <c r="F119" s="220"/>
      <c r="G119" s="220"/>
    </row>
    <row r="120" spans="6:7" x14ac:dyDescent="0.35">
      <c r="F120" s="220"/>
      <c r="G120" s="220"/>
    </row>
    <row r="121" spans="6:7" x14ac:dyDescent="0.35">
      <c r="F121" s="220"/>
      <c r="G121" s="220"/>
    </row>
    <row r="122" spans="6:7" x14ac:dyDescent="0.35">
      <c r="F122" s="220"/>
      <c r="G122" s="220"/>
    </row>
    <row r="123" spans="6:7" x14ac:dyDescent="0.35">
      <c r="F123" s="220"/>
      <c r="G123" s="220"/>
    </row>
    <row r="124" spans="6:7" x14ac:dyDescent="0.35">
      <c r="F124" s="220"/>
      <c r="G124" s="220"/>
    </row>
    <row r="125" spans="6:7" x14ac:dyDescent="0.35">
      <c r="F125" s="220"/>
      <c r="G125" s="220"/>
    </row>
    <row r="126" spans="6:7" x14ac:dyDescent="0.35">
      <c r="F126" s="220"/>
      <c r="G126" s="220"/>
    </row>
    <row r="127" spans="6:7" x14ac:dyDescent="0.35">
      <c r="F127" s="220"/>
      <c r="G127" s="220"/>
    </row>
    <row r="128" spans="6:7" x14ac:dyDescent="0.35">
      <c r="F128" s="220"/>
      <c r="G128" s="220"/>
    </row>
    <row r="129" spans="6:7" x14ac:dyDescent="0.35">
      <c r="F129" s="220"/>
      <c r="G129" s="220"/>
    </row>
    <row r="130" spans="6:7" x14ac:dyDescent="0.35">
      <c r="F130" s="220"/>
      <c r="G130" s="220"/>
    </row>
    <row r="131" spans="6:7" x14ac:dyDescent="0.35">
      <c r="F131" s="220"/>
      <c r="G131" s="220"/>
    </row>
    <row r="132" spans="6:7" x14ac:dyDescent="0.35">
      <c r="F132" s="220"/>
      <c r="G132" s="220"/>
    </row>
    <row r="133" spans="6:7" x14ac:dyDescent="0.35">
      <c r="F133" s="220"/>
      <c r="G133" s="220"/>
    </row>
    <row r="134" spans="6:7" x14ac:dyDescent="0.35">
      <c r="F134" s="220"/>
      <c r="G134" s="220"/>
    </row>
    <row r="135" spans="6:7" x14ac:dyDescent="0.35">
      <c r="F135" s="220"/>
      <c r="G135" s="220"/>
    </row>
    <row r="136" spans="6:7" x14ac:dyDescent="0.35">
      <c r="F136" s="220"/>
      <c r="G136" s="220"/>
    </row>
    <row r="137" spans="6:7" x14ac:dyDescent="0.35">
      <c r="F137" s="220"/>
      <c r="G137" s="220"/>
    </row>
    <row r="138" spans="6:7" x14ac:dyDescent="0.35">
      <c r="F138" s="220"/>
      <c r="G138" s="220"/>
    </row>
    <row r="139" spans="6:7" x14ac:dyDescent="0.35">
      <c r="F139" s="220"/>
      <c r="G139" s="220"/>
    </row>
    <row r="140" spans="6:7" x14ac:dyDescent="0.35">
      <c r="F140" s="220"/>
      <c r="G140" s="220"/>
    </row>
    <row r="141" spans="6:7" x14ac:dyDescent="0.35">
      <c r="F141" s="220"/>
      <c r="G141" s="220"/>
    </row>
    <row r="142" spans="6:7" x14ac:dyDescent="0.35">
      <c r="F142" s="220"/>
      <c r="G142" s="220"/>
    </row>
    <row r="143" spans="6:7" x14ac:dyDescent="0.35">
      <c r="F143" s="220"/>
      <c r="G143" s="220"/>
    </row>
    <row r="144" spans="6:7" x14ac:dyDescent="0.35">
      <c r="F144" s="220"/>
      <c r="G144" s="220"/>
    </row>
    <row r="145" spans="6:7" x14ac:dyDescent="0.35">
      <c r="F145" s="220"/>
      <c r="G145" s="220"/>
    </row>
    <row r="146" spans="6:7" x14ac:dyDescent="0.35">
      <c r="F146" s="220"/>
      <c r="G146" s="220"/>
    </row>
    <row r="147" spans="6:7" x14ac:dyDescent="0.35">
      <c r="F147" s="220"/>
      <c r="G147" s="220"/>
    </row>
    <row r="148" spans="6:7" x14ac:dyDescent="0.35">
      <c r="F148" s="220"/>
      <c r="G148" s="220"/>
    </row>
    <row r="149" spans="6:7" x14ac:dyDescent="0.35">
      <c r="F149" s="220"/>
      <c r="G149" s="220"/>
    </row>
    <row r="150" spans="6:7" x14ac:dyDescent="0.35">
      <c r="F150" s="220"/>
      <c r="G150" s="220"/>
    </row>
    <row r="151" spans="6:7" x14ac:dyDescent="0.35">
      <c r="F151" s="220"/>
      <c r="G151" s="220"/>
    </row>
    <row r="152" spans="6:7" x14ac:dyDescent="0.35">
      <c r="F152" s="220"/>
      <c r="G152" s="220"/>
    </row>
    <row r="153" spans="6:7" x14ac:dyDescent="0.35">
      <c r="F153" s="220"/>
      <c r="G153" s="220"/>
    </row>
    <row r="154" spans="6:7" x14ac:dyDescent="0.35">
      <c r="F154" s="220"/>
      <c r="G154" s="220"/>
    </row>
    <row r="155" spans="6:7" x14ac:dyDescent="0.35">
      <c r="F155" s="220"/>
      <c r="G155" s="220"/>
    </row>
    <row r="156" spans="6:7" x14ac:dyDescent="0.35">
      <c r="F156" s="220"/>
      <c r="G156" s="220"/>
    </row>
    <row r="157" spans="6:7" x14ac:dyDescent="0.35">
      <c r="F157" s="220"/>
      <c r="G157" s="220"/>
    </row>
    <row r="158" spans="6:7" x14ac:dyDescent="0.35">
      <c r="F158" s="220"/>
      <c r="G158" s="220"/>
    </row>
    <row r="159" spans="6:7" x14ac:dyDescent="0.35">
      <c r="F159" s="220"/>
      <c r="G159" s="220"/>
    </row>
    <row r="160" spans="6:7" x14ac:dyDescent="0.35">
      <c r="F160" s="220"/>
      <c r="G160" s="220"/>
    </row>
    <row r="161" spans="6:7" x14ac:dyDescent="0.35">
      <c r="F161" s="220"/>
      <c r="G161" s="220"/>
    </row>
    <row r="162" spans="6:7" x14ac:dyDescent="0.35">
      <c r="F162" s="220"/>
      <c r="G162" s="220"/>
    </row>
    <row r="163" spans="6:7" x14ac:dyDescent="0.35">
      <c r="F163" s="220"/>
      <c r="G163" s="220"/>
    </row>
    <row r="164" spans="6:7" x14ac:dyDescent="0.35">
      <c r="F164" s="220"/>
      <c r="G164" s="220"/>
    </row>
    <row r="165" spans="6:7" x14ac:dyDescent="0.35">
      <c r="F165" s="220"/>
      <c r="G165" s="220"/>
    </row>
    <row r="166" spans="6:7" x14ac:dyDescent="0.35">
      <c r="F166" s="220"/>
      <c r="G166" s="220"/>
    </row>
    <row r="167" spans="6:7" x14ac:dyDescent="0.35">
      <c r="F167" s="220"/>
      <c r="G167" s="220"/>
    </row>
    <row r="168" spans="6:7" x14ac:dyDescent="0.35">
      <c r="F168" s="220"/>
      <c r="G168" s="220"/>
    </row>
    <row r="169" spans="6:7" x14ac:dyDescent="0.35">
      <c r="F169" s="220"/>
      <c r="G169" s="220"/>
    </row>
    <row r="170" spans="6:7" x14ac:dyDescent="0.35">
      <c r="F170" s="220"/>
      <c r="G170" s="220"/>
    </row>
    <row r="171" spans="6:7" x14ac:dyDescent="0.35">
      <c r="F171" s="220"/>
      <c r="G171" s="220"/>
    </row>
    <row r="172" spans="6:7" x14ac:dyDescent="0.35">
      <c r="F172" s="220"/>
      <c r="G172" s="220"/>
    </row>
    <row r="173" spans="6:7" x14ac:dyDescent="0.35">
      <c r="F173" s="220"/>
      <c r="G173" s="220"/>
    </row>
    <row r="174" spans="6:7" x14ac:dyDescent="0.35">
      <c r="F174" s="220"/>
      <c r="G174" s="220"/>
    </row>
    <row r="175" spans="6:7" x14ac:dyDescent="0.35">
      <c r="F175" s="220"/>
      <c r="G175" s="220"/>
    </row>
    <row r="176" spans="6:7" x14ac:dyDescent="0.35">
      <c r="F176" s="220"/>
      <c r="G176" s="220"/>
    </row>
    <row r="177" spans="6:7" x14ac:dyDescent="0.35">
      <c r="F177" s="220"/>
      <c r="G177" s="220"/>
    </row>
    <row r="178" spans="6:7" x14ac:dyDescent="0.35">
      <c r="F178" s="220"/>
      <c r="G178" s="220"/>
    </row>
    <row r="179" spans="6:7" x14ac:dyDescent="0.35">
      <c r="F179" s="220"/>
      <c r="G179" s="220"/>
    </row>
    <row r="180" spans="6:7" x14ac:dyDescent="0.35">
      <c r="F180" s="220"/>
      <c r="G180" s="220"/>
    </row>
    <row r="181" spans="6:7" x14ac:dyDescent="0.35">
      <c r="F181" s="220"/>
      <c r="G181" s="220"/>
    </row>
    <row r="182" spans="6:7" x14ac:dyDescent="0.35">
      <c r="F182" s="220"/>
      <c r="G182" s="220"/>
    </row>
    <row r="183" spans="6:7" x14ac:dyDescent="0.35">
      <c r="F183" s="220"/>
      <c r="G183" s="220"/>
    </row>
    <row r="184" spans="6:7" x14ac:dyDescent="0.35">
      <c r="F184" s="220"/>
      <c r="G184" s="220"/>
    </row>
    <row r="185" spans="6:7" x14ac:dyDescent="0.35">
      <c r="F185" s="220"/>
      <c r="G185" s="220"/>
    </row>
    <row r="186" spans="6:7" x14ac:dyDescent="0.35">
      <c r="F186" s="220"/>
      <c r="G186" s="220"/>
    </row>
    <row r="187" spans="6:7" x14ac:dyDescent="0.35">
      <c r="F187" s="220"/>
      <c r="G187" s="220"/>
    </row>
    <row r="188" spans="6:7" x14ac:dyDescent="0.35">
      <c r="F188" s="220"/>
      <c r="G188" s="220"/>
    </row>
    <row r="189" spans="6:7" x14ac:dyDescent="0.35">
      <c r="F189" s="220"/>
      <c r="G189" s="220"/>
    </row>
    <row r="190" spans="6:7" x14ac:dyDescent="0.35">
      <c r="F190" s="220"/>
      <c r="G190" s="220"/>
    </row>
    <row r="191" spans="6:7" x14ac:dyDescent="0.35">
      <c r="F191" s="220"/>
      <c r="G191" s="220"/>
    </row>
    <row r="192" spans="6:7" x14ac:dyDescent="0.35">
      <c r="F192" s="220"/>
      <c r="G192" s="220"/>
    </row>
    <row r="193" spans="6:7" x14ac:dyDescent="0.35">
      <c r="F193" s="220"/>
      <c r="G193" s="220"/>
    </row>
    <row r="194" spans="6:7" x14ac:dyDescent="0.35">
      <c r="F194" s="220"/>
      <c r="G194" s="220"/>
    </row>
    <row r="195" spans="6:7" x14ac:dyDescent="0.35">
      <c r="F195" s="220"/>
      <c r="G195" s="220"/>
    </row>
    <row r="196" spans="6:7" x14ac:dyDescent="0.35">
      <c r="F196" s="220"/>
      <c r="G196" s="220"/>
    </row>
    <row r="197" spans="6:7" x14ac:dyDescent="0.35">
      <c r="F197" s="220"/>
      <c r="G197" s="220"/>
    </row>
    <row r="198" spans="6:7" x14ac:dyDescent="0.35">
      <c r="F198" s="220"/>
      <c r="G198" s="220"/>
    </row>
    <row r="199" spans="6:7" x14ac:dyDescent="0.35">
      <c r="F199" s="220"/>
      <c r="G199" s="220"/>
    </row>
    <row r="200" spans="6:7" x14ac:dyDescent="0.35">
      <c r="F200" s="220"/>
      <c r="G200" s="220"/>
    </row>
    <row r="201" spans="6:7" x14ac:dyDescent="0.35">
      <c r="F201" s="220"/>
      <c r="G201" s="220"/>
    </row>
    <row r="202" spans="6:7" x14ac:dyDescent="0.35">
      <c r="F202" s="220"/>
      <c r="G202" s="220"/>
    </row>
    <row r="203" spans="6:7" x14ac:dyDescent="0.35">
      <c r="F203" s="220"/>
      <c r="G203" s="220"/>
    </row>
    <row r="204" spans="6:7" x14ac:dyDescent="0.35">
      <c r="F204" s="220"/>
      <c r="G204" s="220"/>
    </row>
    <row r="205" spans="6:7" x14ac:dyDescent="0.35">
      <c r="F205" s="220"/>
      <c r="G205" s="220"/>
    </row>
    <row r="206" spans="6:7" x14ac:dyDescent="0.35">
      <c r="F206" s="220"/>
      <c r="G206" s="220"/>
    </row>
    <row r="207" spans="6:7" x14ac:dyDescent="0.35">
      <c r="F207" s="220"/>
      <c r="G207" s="220"/>
    </row>
    <row r="208" spans="6:7" x14ac:dyDescent="0.35">
      <c r="F208" s="220"/>
      <c r="G208" s="220"/>
    </row>
    <row r="209" spans="6:7" x14ac:dyDescent="0.35">
      <c r="F209" s="220"/>
      <c r="G209" s="220"/>
    </row>
    <row r="210" spans="6:7" x14ac:dyDescent="0.35">
      <c r="F210" s="220"/>
      <c r="G210" s="220"/>
    </row>
    <row r="211" spans="6:7" x14ac:dyDescent="0.35">
      <c r="F211" s="220"/>
      <c r="G211" s="220"/>
    </row>
    <row r="212" spans="6:7" x14ac:dyDescent="0.35">
      <c r="F212" s="220"/>
      <c r="G212" s="220"/>
    </row>
    <row r="213" spans="6:7" x14ac:dyDescent="0.35">
      <c r="F213" s="220"/>
      <c r="G213" s="220"/>
    </row>
    <row r="214" spans="6:7" x14ac:dyDescent="0.35">
      <c r="F214" s="220"/>
      <c r="G214" s="220"/>
    </row>
    <row r="215" spans="6:7" x14ac:dyDescent="0.35">
      <c r="F215" s="220"/>
      <c r="G215" s="220"/>
    </row>
    <row r="216" spans="6:7" x14ac:dyDescent="0.35">
      <c r="F216" s="220"/>
      <c r="G216" s="220"/>
    </row>
    <row r="217" spans="6:7" x14ac:dyDescent="0.35">
      <c r="F217" s="220"/>
      <c r="G217" s="220"/>
    </row>
    <row r="218" spans="6:7" x14ac:dyDescent="0.35">
      <c r="F218" s="220"/>
      <c r="G218" s="220"/>
    </row>
    <row r="219" spans="6:7" x14ac:dyDescent="0.35">
      <c r="F219" s="220"/>
      <c r="G219" s="220"/>
    </row>
    <row r="220" spans="6:7" x14ac:dyDescent="0.35">
      <c r="F220" s="220"/>
      <c r="G220" s="220"/>
    </row>
    <row r="221" spans="6:7" x14ac:dyDescent="0.35">
      <c r="F221" s="220"/>
      <c r="G221" s="220"/>
    </row>
    <row r="222" spans="6:7" x14ac:dyDescent="0.35">
      <c r="F222" s="220"/>
      <c r="G222" s="220"/>
    </row>
    <row r="223" spans="6:7" x14ac:dyDescent="0.35">
      <c r="F223" s="220"/>
      <c r="G223" s="220"/>
    </row>
    <row r="224" spans="6:7" x14ac:dyDescent="0.35">
      <c r="F224" s="220"/>
      <c r="G224" s="220"/>
    </row>
    <row r="225" spans="6:7" x14ac:dyDescent="0.35">
      <c r="F225" s="220"/>
      <c r="G225" s="220"/>
    </row>
    <row r="226" spans="6:7" x14ac:dyDescent="0.35">
      <c r="F226" s="220"/>
      <c r="G226" s="220"/>
    </row>
    <row r="227" spans="6:7" x14ac:dyDescent="0.35">
      <c r="F227" s="220"/>
      <c r="G227" s="220"/>
    </row>
    <row r="228" spans="6:7" x14ac:dyDescent="0.35">
      <c r="F228" s="220"/>
      <c r="G228" s="220"/>
    </row>
    <row r="229" spans="6:7" x14ac:dyDescent="0.35">
      <c r="F229" s="220"/>
      <c r="G229" s="220"/>
    </row>
    <row r="230" spans="6:7" x14ac:dyDescent="0.35">
      <c r="F230" s="220"/>
      <c r="G230" s="220"/>
    </row>
    <row r="231" spans="6:7" x14ac:dyDescent="0.35">
      <c r="F231" s="220"/>
      <c r="G231" s="220"/>
    </row>
  </sheetData>
  <sheetProtection algorithmName="SHA-512" hashValue="1E+pvru9G3h4/O0aNU4MDhNrFupmmX4BiRf3Vc1ssLs60fsRRVyRf+ZeHZy0XrdD3PBPxdfr7UWp2BJdyCr/Gg==" saltValue="UgDefrH9DRcQnkK8uhA0RQ==" spinCount="100000" sheet="1" objects="1" scenarios="1" formatCells="0" formatColumns="0" formatRows="0" insertColumns="0"/>
  <mergeCells count="297">
    <mergeCell ref="AI87:AJ87"/>
    <mergeCell ref="AP82:AS82"/>
    <mergeCell ref="P83:R83"/>
    <mergeCell ref="T83:U83"/>
    <mergeCell ref="AG83:AH83"/>
    <mergeCell ref="AI83:AJ83"/>
    <mergeCell ref="AP83:AQ83"/>
    <mergeCell ref="AR83:AS83"/>
    <mergeCell ref="P84:R84"/>
    <mergeCell ref="T84:U84"/>
    <mergeCell ref="AG84:AH84"/>
    <mergeCell ref="AI84:AJ84"/>
    <mergeCell ref="AQ73:AT73"/>
    <mergeCell ref="AR75:AS75"/>
    <mergeCell ref="AR76:AS76"/>
    <mergeCell ref="P81:R81"/>
    <mergeCell ref="T81:U81"/>
    <mergeCell ref="AG81:AH81"/>
    <mergeCell ref="AI81:AJ81"/>
    <mergeCell ref="AP81:AQ81"/>
    <mergeCell ref="AR81:AS81"/>
    <mergeCell ref="P78:X78"/>
    <mergeCell ref="AG3:AU3"/>
    <mergeCell ref="AG4:AU4"/>
    <mergeCell ref="AI5:AM5"/>
    <mergeCell ref="AO5:AU5"/>
    <mergeCell ref="AI6:AU6"/>
    <mergeCell ref="AI7:AU7"/>
    <mergeCell ref="AI8:AU8"/>
    <mergeCell ref="AG10:AU10"/>
    <mergeCell ref="AG29:AU29"/>
    <mergeCell ref="AI13:AJ13"/>
    <mergeCell ref="AI14:AJ14"/>
    <mergeCell ref="AI15:AJ15"/>
    <mergeCell ref="AI12:AJ12"/>
    <mergeCell ref="AI11:AJ11"/>
    <mergeCell ref="AI16:AJ16"/>
    <mergeCell ref="AG5:AH5"/>
    <mergeCell ref="AG26:AH26"/>
    <mergeCell ref="AI26:AJ26"/>
    <mergeCell ref="AI17:AJ17"/>
    <mergeCell ref="AI18:AJ18"/>
    <mergeCell ref="AG22:AH22"/>
    <mergeCell ref="AI22:AJ22"/>
    <mergeCell ref="AG18:AH18"/>
    <mergeCell ref="AG6:AH6"/>
    <mergeCell ref="A78:I78"/>
    <mergeCell ref="A73:I73"/>
    <mergeCell ref="J73:M73"/>
    <mergeCell ref="P73:X73"/>
    <mergeCell ref="Z73:AC73"/>
    <mergeCell ref="B83:C83"/>
    <mergeCell ref="AK84:AL84"/>
    <mergeCell ref="W85:X85"/>
    <mergeCell ref="B87:C87"/>
    <mergeCell ref="B85:C85"/>
    <mergeCell ref="B86:C86"/>
    <mergeCell ref="B84:C84"/>
    <mergeCell ref="Y85:AA85"/>
    <mergeCell ref="AK85:AL85"/>
    <mergeCell ref="P85:R85"/>
    <mergeCell ref="AI82:AJ82"/>
    <mergeCell ref="T85:U85"/>
    <mergeCell ref="AG85:AH85"/>
    <mergeCell ref="AI85:AJ85"/>
    <mergeCell ref="P86:R86"/>
    <mergeCell ref="AG86:AH86"/>
    <mergeCell ref="AI86:AJ86"/>
    <mergeCell ref="P87:R87"/>
    <mergeCell ref="AG87:AH87"/>
    <mergeCell ref="A76:I76"/>
    <mergeCell ref="K76:L76"/>
    <mergeCell ref="P76:X76"/>
    <mergeCell ref="AA76:AB76"/>
    <mergeCell ref="AG76:AO76"/>
    <mergeCell ref="AA75:AB75"/>
    <mergeCell ref="AG75:AO75"/>
    <mergeCell ref="A75:I75"/>
    <mergeCell ref="K75:L75"/>
    <mergeCell ref="P75:X75"/>
    <mergeCell ref="A70:I70"/>
    <mergeCell ref="P70:X70"/>
    <mergeCell ref="AG70:AO70"/>
    <mergeCell ref="AG73:AO73"/>
    <mergeCell ref="A72:I72"/>
    <mergeCell ref="A57:I57"/>
    <mergeCell ref="P57:X57"/>
    <mergeCell ref="AG57:AO57"/>
    <mergeCell ref="A59:I59"/>
    <mergeCell ref="P59:X59"/>
    <mergeCell ref="AG59:AO59"/>
    <mergeCell ref="B69:I69"/>
    <mergeCell ref="Q69:X69"/>
    <mergeCell ref="AH69:AO69"/>
    <mergeCell ref="B62:I62"/>
    <mergeCell ref="B63:I63"/>
    <mergeCell ref="B64:I64"/>
    <mergeCell ref="B65:I65"/>
    <mergeCell ref="B66:I66"/>
    <mergeCell ref="B67:I67"/>
    <mergeCell ref="Q62:X62"/>
    <mergeCell ref="Q63:X63"/>
    <mergeCell ref="Q64:X64"/>
    <mergeCell ref="Q65:X65"/>
    <mergeCell ref="AH62:AO62"/>
    <mergeCell ref="AH63:AO63"/>
    <mergeCell ref="AH64:AO64"/>
    <mergeCell ref="AI48:AO48"/>
    <mergeCell ref="C47:I47"/>
    <mergeCell ref="AI47:AO47"/>
    <mergeCell ref="AH65:AO65"/>
    <mergeCell ref="AH66:AO66"/>
    <mergeCell ref="AH67:AO67"/>
    <mergeCell ref="AI50:AO50"/>
    <mergeCell ref="C49:I49"/>
    <mergeCell ref="C52:I52"/>
    <mergeCell ref="C53:I53"/>
    <mergeCell ref="C54:I54"/>
    <mergeCell ref="AI52:AO52"/>
    <mergeCell ref="R49:X49"/>
    <mergeCell ref="C50:I50"/>
    <mergeCell ref="R50:X50"/>
    <mergeCell ref="C51:I51"/>
    <mergeCell ref="R51:X51"/>
    <mergeCell ref="R52:X52"/>
    <mergeCell ref="AI51:AO51"/>
    <mergeCell ref="AI49:AO49"/>
    <mergeCell ref="Q60:X60"/>
    <mergeCell ref="AH60:AO60"/>
    <mergeCell ref="AH61:AO61"/>
    <mergeCell ref="R53:X53"/>
    <mergeCell ref="R54:X54"/>
    <mergeCell ref="AI53:AO53"/>
    <mergeCell ref="AI54:AO54"/>
    <mergeCell ref="C48:I48"/>
    <mergeCell ref="R48:X48"/>
    <mergeCell ref="AI55:AO55"/>
    <mergeCell ref="C56:I56"/>
    <mergeCell ref="R56:X56"/>
    <mergeCell ref="AI56:AO56"/>
    <mergeCell ref="B81:C81"/>
    <mergeCell ref="B82:C82"/>
    <mergeCell ref="B60:I60"/>
    <mergeCell ref="B61:I61"/>
    <mergeCell ref="AG32:AT32"/>
    <mergeCell ref="AG21:AT21"/>
    <mergeCell ref="AI19:AJ19"/>
    <mergeCell ref="AI28:AJ28"/>
    <mergeCell ref="R46:X46"/>
    <mergeCell ref="AI46:AO46"/>
    <mergeCell ref="C46:I46"/>
    <mergeCell ref="AH42:AO42"/>
    <mergeCell ref="A43:I43"/>
    <mergeCell ref="P43:X43"/>
    <mergeCell ref="AG43:AO43"/>
    <mergeCell ref="A45:I45"/>
    <mergeCell ref="P45:X45"/>
    <mergeCell ref="AG45:AO45"/>
    <mergeCell ref="AG39:AO39"/>
    <mergeCell ref="B68:I68"/>
    <mergeCell ref="Q34:X34"/>
    <mergeCell ref="Q35:X35"/>
    <mergeCell ref="B34:I34"/>
    <mergeCell ref="Q61:X61"/>
    <mergeCell ref="B40:I40"/>
    <mergeCell ref="B41:I41"/>
    <mergeCell ref="A39:I39"/>
    <mergeCell ref="P39:X39"/>
    <mergeCell ref="A33:I33"/>
    <mergeCell ref="AG33:AO33"/>
    <mergeCell ref="AH34:AO34"/>
    <mergeCell ref="B36:I36"/>
    <mergeCell ref="AG37:AO37"/>
    <mergeCell ref="AH40:AO40"/>
    <mergeCell ref="AH41:AO41"/>
    <mergeCell ref="Q36:X36"/>
    <mergeCell ref="AH35:AO35"/>
    <mergeCell ref="AH36:AO36"/>
    <mergeCell ref="AG30:AK30"/>
    <mergeCell ref="AI23:AJ23"/>
    <mergeCell ref="AG24:AH24"/>
    <mergeCell ref="AI24:AJ24"/>
    <mergeCell ref="AG23:AH23"/>
    <mergeCell ref="A24:B24"/>
    <mergeCell ref="C24:D24"/>
    <mergeCell ref="P24:Q24"/>
    <mergeCell ref="R24:S24"/>
    <mergeCell ref="P23:Q23"/>
    <mergeCell ref="R23:S23"/>
    <mergeCell ref="A23:B23"/>
    <mergeCell ref="C23:D23"/>
    <mergeCell ref="C26:D26"/>
    <mergeCell ref="P26:Q26"/>
    <mergeCell ref="R26:S26"/>
    <mergeCell ref="P25:Q25"/>
    <mergeCell ref="R25:S25"/>
    <mergeCell ref="A27:B27"/>
    <mergeCell ref="C25:D25"/>
    <mergeCell ref="AG25:AH25"/>
    <mergeCell ref="AI25:AJ25"/>
    <mergeCell ref="AG27:AH27"/>
    <mergeCell ref="AI27:AJ27"/>
    <mergeCell ref="C16:D16"/>
    <mergeCell ref="R16:S16"/>
    <mergeCell ref="C19:D19"/>
    <mergeCell ref="R19:S19"/>
    <mergeCell ref="A21:M21"/>
    <mergeCell ref="P21:AC21"/>
    <mergeCell ref="C18:D18"/>
    <mergeCell ref="R18:S18"/>
    <mergeCell ref="C17:D17"/>
    <mergeCell ref="R17:S17"/>
    <mergeCell ref="AG7:AH7"/>
    <mergeCell ref="P8:Q8"/>
    <mergeCell ref="AG8:AH8"/>
    <mergeCell ref="R6:AD6"/>
    <mergeCell ref="R7:AD7"/>
    <mergeCell ref="R8:AD8"/>
    <mergeCell ref="A22:B22"/>
    <mergeCell ref="C22:D22"/>
    <mergeCell ref="P22:Q22"/>
    <mergeCell ref="R22:S22"/>
    <mergeCell ref="A18:B18"/>
    <mergeCell ref="P18:Q18"/>
    <mergeCell ref="C14:D14"/>
    <mergeCell ref="R14:S14"/>
    <mergeCell ref="C15:D15"/>
    <mergeCell ref="R15:S15"/>
    <mergeCell ref="C12:D12"/>
    <mergeCell ref="R12:S12"/>
    <mergeCell ref="C13:D13"/>
    <mergeCell ref="R13:S13"/>
    <mergeCell ref="R11:S11"/>
    <mergeCell ref="A19:B19"/>
    <mergeCell ref="P19:Q19"/>
    <mergeCell ref="AG19:AH19"/>
    <mergeCell ref="A4:M4"/>
    <mergeCell ref="A3:M3"/>
    <mergeCell ref="A5:B5"/>
    <mergeCell ref="C5:F5"/>
    <mergeCell ref="H5:M5"/>
    <mergeCell ref="C6:M6"/>
    <mergeCell ref="P5:Q5"/>
    <mergeCell ref="A10:M10"/>
    <mergeCell ref="C11:D11"/>
    <mergeCell ref="C8:M8"/>
    <mergeCell ref="C7:M7"/>
    <mergeCell ref="P10:AD10"/>
    <mergeCell ref="P3:AD3"/>
    <mergeCell ref="P4:AD4"/>
    <mergeCell ref="R5:V5"/>
    <mergeCell ref="X5:AD5"/>
    <mergeCell ref="A6:B6"/>
    <mergeCell ref="A7:B7"/>
    <mergeCell ref="A8:B8"/>
    <mergeCell ref="P6:Q6"/>
    <mergeCell ref="P7:Q7"/>
    <mergeCell ref="A25:B25"/>
    <mergeCell ref="C28:D28"/>
    <mergeCell ref="P33:X33"/>
    <mergeCell ref="A29:M29"/>
    <mergeCell ref="A26:B26"/>
    <mergeCell ref="P29:AD29"/>
    <mergeCell ref="P32:AC32"/>
    <mergeCell ref="A32:M32"/>
    <mergeCell ref="C55:I55"/>
    <mergeCell ref="R55:X55"/>
    <mergeCell ref="A37:I37"/>
    <mergeCell ref="P37:X37"/>
    <mergeCell ref="B42:I42"/>
    <mergeCell ref="Q42:X42"/>
    <mergeCell ref="R47:X47"/>
    <mergeCell ref="R28:S28"/>
    <mergeCell ref="C27:D27"/>
    <mergeCell ref="P27:Q27"/>
    <mergeCell ref="R27:S27"/>
    <mergeCell ref="P30:T30"/>
    <mergeCell ref="A30:E30"/>
    <mergeCell ref="B35:I35"/>
    <mergeCell ref="Q40:X40"/>
    <mergeCell ref="Q41:X41"/>
    <mergeCell ref="Q66:X66"/>
    <mergeCell ref="Q67:X67"/>
    <mergeCell ref="X81:Y81"/>
    <mergeCell ref="AK81:AL81"/>
    <mergeCell ref="X82:AA82"/>
    <mergeCell ref="AK82:AL82"/>
    <mergeCell ref="X83:Y83"/>
    <mergeCell ref="AK83:AL83"/>
    <mergeCell ref="P82:R82"/>
    <mergeCell ref="T82:U82"/>
    <mergeCell ref="AG82:AH82"/>
    <mergeCell ref="Q68:X68"/>
    <mergeCell ref="AH68:AO68"/>
    <mergeCell ref="P72:X72"/>
    <mergeCell ref="AG78:AO78"/>
    <mergeCell ref="AG72:AO72"/>
  </mergeCells>
  <dataValidations count="1">
    <dataValidation allowBlank="1" showErrorMessage="1" sqref="C18:D18 AI18:AJ18 R18:S18" xr:uid="{8C55C958-B0D9-4339-B9E5-D99D0824EE37}"/>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ED231"/>
  <sheetViews>
    <sheetView zoomScale="60" zoomScaleNormal="60" workbookViewId="0">
      <selection activeCell="C8" sqref="C8:M8"/>
    </sheetView>
  </sheetViews>
  <sheetFormatPr defaultColWidth="8.54296875" defaultRowHeight="15.5" x14ac:dyDescent="0.35"/>
  <cols>
    <col min="1" max="1" width="3.81640625" style="220" customWidth="1"/>
    <col min="2" max="2" width="46.453125" style="220" bestFit="1" customWidth="1"/>
    <col min="3" max="3" width="14.54296875" style="220" customWidth="1"/>
    <col min="4" max="4" width="22.81640625" style="220" bestFit="1" customWidth="1"/>
    <col min="5" max="5" width="20.453125" style="220" bestFit="1" customWidth="1"/>
    <col min="6" max="7" width="22.1796875" style="224" bestFit="1" customWidth="1"/>
    <col min="8" max="8" width="22.81640625" style="220" bestFit="1" customWidth="1"/>
    <col min="9" max="9" width="22.1796875" style="220" bestFit="1" customWidth="1"/>
    <col min="10" max="10" width="24.81640625" style="220" bestFit="1" customWidth="1"/>
    <col min="11" max="11" width="22.81640625" style="220" bestFit="1" customWidth="1"/>
    <col min="12" max="12" width="22.1796875" style="220" customWidth="1"/>
    <col min="13" max="13" width="22.81640625" style="220" bestFit="1" customWidth="1"/>
    <col min="14" max="14" width="5.81640625" style="221" customWidth="1"/>
    <col min="15" max="15" width="5.81640625" style="220" hidden="1" customWidth="1"/>
    <col min="16" max="16" width="5.54296875" style="220" hidden="1" customWidth="1"/>
    <col min="17" max="17" width="37.1796875" style="220" hidden="1" customWidth="1"/>
    <col min="18" max="18" width="10.1796875" style="220" hidden="1" customWidth="1"/>
    <col min="19" max="19" width="22.90625" style="220" hidden="1" customWidth="1"/>
    <col min="20" max="20" width="20.453125" style="220" hidden="1" customWidth="1"/>
    <col min="21" max="21" width="23.1796875" style="220" hidden="1" customWidth="1"/>
    <col min="22" max="23" width="22.1796875" style="220" hidden="1" customWidth="1"/>
    <col min="24" max="24" width="22.81640625" style="220" hidden="1" customWidth="1"/>
    <col min="25" max="25" width="25.1796875" style="220" hidden="1" customWidth="1"/>
    <col min="26" max="26" width="24.81640625" style="220" hidden="1" customWidth="1"/>
    <col min="27" max="27" width="22.81640625" style="220" hidden="1" customWidth="1"/>
    <col min="28" max="28" width="22.1796875" style="220" hidden="1" customWidth="1"/>
    <col min="29" max="29" width="32.81640625" style="220" hidden="1" customWidth="1"/>
    <col min="30" max="30" width="23.81640625" style="220" hidden="1" customWidth="1"/>
    <col min="31" max="31" width="8.54296875" style="220" hidden="1" customWidth="1"/>
    <col min="32" max="32" width="8.54296875" style="220" customWidth="1"/>
    <col min="33" max="33" width="5.54296875" style="220" customWidth="1"/>
    <col min="34" max="34" width="46.1796875" style="220" customWidth="1"/>
    <col min="35" max="35" width="22.81640625" style="220" customWidth="1"/>
    <col min="36" max="36" width="11.81640625" style="220" customWidth="1"/>
    <col min="37" max="37" width="20.453125" style="220" customWidth="1"/>
    <col min="38" max="38" width="23.1796875" style="220" customWidth="1"/>
    <col min="39" max="40" width="22.1796875" style="220" customWidth="1"/>
    <col min="41" max="41" width="22.81640625" style="220" customWidth="1"/>
    <col min="42" max="42" width="25.1796875" style="220" customWidth="1"/>
    <col min="43" max="43" width="24.81640625" style="220" customWidth="1"/>
    <col min="44" max="44" width="22.81640625" style="220" customWidth="1"/>
    <col min="45" max="45" width="22.1796875" style="220" customWidth="1"/>
    <col min="46" max="46" width="32.81640625" style="220" customWidth="1"/>
    <col min="47" max="47" width="23.81640625" style="220" customWidth="1"/>
    <col min="48" max="48" width="9.453125" style="220" customWidth="1"/>
    <col min="49" max="16384" width="8.54296875" style="220"/>
  </cols>
  <sheetData>
    <row r="1" spans="1:47" x14ac:dyDescent="0.35">
      <c r="F1" s="220"/>
      <c r="G1" s="220"/>
    </row>
    <row r="2" spans="1:47" ht="16" thickBot="1" x14ac:dyDescent="0.4">
      <c r="F2" s="220"/>
      <c r="G2" s="220"/>
    </row>
    <row r="3" spans="1:47" s="242" customFormat="1" x14ac:dyDescent="0.35">
      <c r="A3" s="519" t="s">
        <v>97</v>
      </c>
      <c r="B3" s="520"/>
      <c r="C3" s="520"/>
      <c r="D3" s="520"/>
      <c r="E3" s="520"/>
      <c r="F3" s="520"/>
      <c r="G3" s="520"/>
      <c r="H3" s="520"/>
      <c r="I3" s="520"/>
      <c r="J3" s="520"/>
      <c r="K3" s="520"/>
      <c r="L3" s="520"/>
      <c r="M3" s="521"/>
      <c r="N3" s="232"/>
      <c r="P3" s="573" t="s">
        <v>261</v>
      </c>
      <c r="Q3" s="574"/>
      <c r="R3" s="574"/>
      <c r="S3" s="574"/>
      <c r="T3" s="574"/>
      <c r="U3" s="574"/>
      <c r="V3" s="574"/>
      <c r="W3" s="574"/>
      <c r="X3" s="574"/>
      <c r="Y3" s="574"/>
      <c r="Z3" s="574"/>
      <c r="AA3" s="574"/>
      <c r="AB3" s="574"/>
      <c r="AC3" s="574"/>
      <c r="AD3" s="575"/>
      <c r="AG3" s="614" t="s">
        <v>277</v>
      </c>
      <c r="AH3" s="615"/>
      <c r="AI3" s="615"/>
      <c r="AJ3" s="615"/>
      <c r="AK3" s="615"/>
      <c r="AL3" s="615"/>
      <c r="AM3" s="615"/>
      <c r="AN3" s="615"/>
      <c r="AO3" s="615"/>
      <c r="AP3" s="615"/>
      <c r="AQ3" s="615"/>
      <c r="AR3" s="615"/>
      <c r="AS3" s="615"/>
      <c r="AT3" s="615"/>
      <c r="AU3" s="616"/>
    </row>
    <row r="4" spans="1:47" s="242" customFormat="1" x14ac:dyDescent="0.35">
      <c r="A4" s="522" t="s">
        <v>8</v>
      </c>
      <c r="B4" s="496"/>
      <c r="C4" s="496"/>
      <c r="D4" s="496"/>
      <c r="E4" s="496"/>
      <c r="F4" s="496"/>
      <c r="G4" s="496"/>
      <c r="H4" s="496"/>
      <c r="I4" s="496"/>
      <c r="J4" s="496"/>
      <c r="K4" s="496"/>
      <c r="L4" s="496"/>
      <c r="M4" s="523"/>
      <c r="N4" s="232"/>
      <c r="P4" s="522" t="s">
        <v>262</v>
      </c>
      <c r="Q4" s="496"/>
      <c r="R4" s="496"/>
      <c r="S4" s="496"/>
      <c r="T4" s="496"/>
      <c r="U4" s="496"/>
      <c r="V4" s="496"/>
      <c r="W4" s="496"/>
      <c r="X4" s="496"/>
      <c r="Y4" s="496"/>
      <c r="Z4" s="496"/>
      <c r="AA4" s="496"/>
      <c r="AB4" s="496"/>
      <c r="AC4" s="496"/>
      <c r="AD4" s="523"/>
      <c r="AG4" s="522" t="s">
        <v>262</v>
      </c>
      <c r="AH4" s="496"/>
      <c r="AI4" s="496"/>
      <c r="AJ4" s="496"/>
      <c r="AK4" s="496"/>
      <c r="AL4" s="496"/>
      <c r="AM4" s="496"/>
      <c r="AN4" s="496"/>
      <c r="AO4" s="496"/>
      <c r="AP4" s="496"/>
      <c r="AQ4" s="496"/>
      <c r="AR4" s="496"/>
      <c r="AS4" s="496"/>
      <c r="AT4" s="496"/>
      <c r="AU4" s="523"/>
    </row>
    <row r="5" spans="1:47" s="165" customFormat="1" x14ac:dyDescent="0.35">
      <c r="A5" s="495" t="s">
        <v>240</v>
      </c>
      <c r="B5" s="491"/>
      <c r="C5" s="525"/>
      <c r="D5" s="525"/>
      <c r="E5" s="525"/>
      <c r="F5" s="525"/>
      <c r="G5" s="251" t="s">
        <v>241</v>
      </c>
      <c r="H5" s="525"/>
      <c r="I5" s="525"/>
      <c r="J5" s="525"/>
      <c r="K5" s="525"/>
      <c r="L5" s="525"/>
      <c r="M5" s="526"/>
      <c r="N5" s="216"/>
      <c r="P5" s="495" t="s">
        <v>240</v>
      </c>
      <c r="Q5" s="491"/>
      <c r="R5" s="525"/>
      <c r="S5" s="525"/>
      <c r="T5" s="525"/>
      <c r="U5" s="525"/>
      <c r="V5" s="525"/>
      <c r="W5" s="251" t="s">
        <v>241</v>
      </c>
      <c r="X5" s="525"/>
      <c r="Y5" s="525"/>
      <c r="Z5" s="525"/>
      <c r="AA5" s="525"/>
      <c r="AB5" s="525"/>
      <c r="AC5" s="525"/>
      <c r="AD5" s="526"/>
      <c r="AG5" s="495" t="s">
        <v>240</v>
      </c>
      <c r="AH5" s="491"/>
      <c r="AI5" s="525"/>
      <c r="AJ5" s="525"/>
      <c r="AK5" s="525"/>
      <c r="AL5" s="525"/>
      <c r="AM5" s="525"/>
      <c r="AN5" s="251" t="s">
        <v>241</v>
      </c>
      <c r="AO5" s="525"/>
      <c r="AP5" s="525"/>
      <c r="AQ5" s="525"/>
      <c r="AR5" s="525"/>
      <c r="AS5" s="525"/>
      <c r="AT5" s="525"/>
      <c r="AU5" s="526"/>
    </row>
    <row r="6" spans="1:47" x14ac:dyDescent="0.35">
      <c r="A6" s="522" t="s">
        <v>0</v>
      </c>
      <c r="B6" s="496"/>
      <c r="C6" s="512"/>
      <c r="D6" s="512"/>
      <c r="E6" s="512"/>
      <c r="F6" s="512"/>
      <c r="G6" s="512"/>
      <c r="H6" s="512"/>
      <c r="I6" s="512"/>
      <c r="J6" s="512"/>
      <c r="K6" s="512"/>
      <c r="L6" s="512"/>
      <c r="M6" s="527"/>
      <c r="P6" s="522" t="s">
        <v>0</v>
      </c>
      <c r="Q6" s="496"/>
      <c r="R6" s="617"/>
      <c r="S6" s="617"/>
      <c r="T6" s="617"/>
      <c r="U6" s="617"/>
      <c r="V6" s="617"/>
      <c r="W6" s="617"/>
      <c r="X6" s="617"/>
      <c r="Y6" s="617"/>
      <c r="Z6" s="617"/>
      <c r="AA6" s="617"/>
      <c r="AB6" s="617"/>
      <c r="AC6" s="617"/>
      <c r="AD6" s="618"/>
      <c r="AG6" s="522" t="s">
        <v>0</v>
      </c>
      <c r="AH6" s="496"/>
      <c r="AI6" s="617"/>
      <c r="AJ6" s="617"/>
      <c r="AK6" s="617"/>
      <c r="AL6" s="617"/>
      <c r="AM6" s="617"/>
      <c r="AN6" s="617"/>
      <c r="AO6" s="617"/>
      <c r="AP6" s="617"/>
      <c r="AQ6" s="617"/>
      <c r="AR6" s="617"/>
      <c r="AS6" s="617"/>
      <c r="AT6" s="617"/>
      <c r="AU6" s="618"/>
    </row>
    <row r="7" spans="1:47" x14ac:dyDescent="0.35">
      <c r="A7" s="522" t="s">
        <v>96</v>
      </c>
      <c r="B7" s="496"/>
      <c r="C7" s="512"/>
      <c r="D7" s="512"/>
      <c r="E7" s="512"/>
      <c r="F7" s="512"/>
      <c r="G7" s="512"/>
      <c r="H7" s="512"/>
      <c r="I7" s="512"/>
      <c r="J7" s="512"/>
      <c r="K7" s="512"/>
      <c r="L7" s="512"/>
      <c r="M7" s="527"/>
      <c r="P7" s="522" t="s">
        <v>96</v>
      </c>
      <c r="Q7" s="496"/>
      <c r="R7" s="617"/>
      <c r="S7" s="617"/>
      <c r="T7" s="617"/>
      <c r="U7" s="617"/>
      <c r="V7" s="617"/>
      <c r="W7" s="617"/>
      <c r="X7" s="617"/>
      <c r="Y7" s="617"/>
      <c r="Z7" s="617"/>
      <c r="AA7" s="617"/>
      <c r="AB7" s="617"/>
      <c r="AC7" s="617"/>
      <c r="AD7" s="618"/>
      <c r="AG7" s="522" t="s">
        <v>96</v>
      </c>
      <c r="AH7" s="496"/>
      <c r="AI7" s="617"/>
      <c r="AJ7" s="617"/>
      <c r="AK7" s="617"/>
      <c r="AL7" s="617"/>
      <c r="AM7" s="617"/>
      <c r="AN7" s="617"/>
      <c r="AO7" s="617"/>
      <c r="AP7" s="617"/>
      <c r="AQ7" s="617"/>
      <c r="AR7" s="617"/>
      <c r="AS7" s="617"/>
      <c r="AT7" s="617"/>
      <c r="AU7" s="618"/>
    </row>
    <row r="8" spans="1:47" ht="16" thickBot="1" x14ac:dyDescent="0.4">
      <c r="A8" s="540" t="s">
        <v>2</v>
      </c>
      <c r="B8" s="541"/>
      <c r="C8" s="528"/>
      <c r="D8" s="528"/>
      <c r="E8" s="528"/>
      <c r="F8" s="528"/>
      <c r="G8" s="528"/>
      <c r="H8" s="528"/>
      <c r="I8" s="528"/>
      <c r="J8" s="528"/>
      <c r="K8" s="528"/>
      <c r="L8" s="528"/>
      <c r="M8" s="529"/>
      <c r="P8" s="540" t="s">
        <v>2</v>
      </c>
      <c r="Q8" s="541"/>
      <c r="R8" s="494"/>
      <c r="S8" s="494"/>
      <c r="T8" s="494"/>
      <c r="U8" s="494"/>
      <c r="V8" s="494"/>
      <c r="W8" s="494"/>
      <c r="X8" s="494"/>
      <c r="Y8" s="494"/>
      <c r="Z8" s="494"/>
      <c r="AA8" s="494"/>
      <c r="AB8" s="494"/>
      <c r="AC8" s="494"/>
      <c r="AD8" s="619"/>
      <c r="AG8" s="540" t="s">
        <v>2</v>
      </c>
      <c r="AH8" s="541"/>
      <c r="AI8" s="494"/>
      <c r="AJ8" s="494"/>
      <c r="AK8" s="494"/>
      <c r="AL8" s="494"/>
      <c r="AM8" s="494"/>
      <c r="AN8" s="494"/>
      <c r="AO8" s="494"/>
      <c r="AP8" s="494"/>
      <c r="AQ8" s="494"/>
      <c r="AR8" s="494"/>
      <c r="AS8" s="494"/>
      <c r="AT8" s="494"/>
      <c r="AU8" s="619"/>
    </row>
    <row r="9" spans="1:47" ht="16" thickBot="1" x14ac:dyDescent="0.4">
      <c r="F9" s="220"/>
      <c r="G9" s="220"/>
    </row>
    <row r="10" spans="1:47" s="242" customFormat="1" x14ac:dyDescent="0.35">
      <c r="A10" s="502" t="s">
        <v>84</v>
      </c>
      <c r="B10" s="503"/>
      <c r="C10" s="503"/>
      <c r="D10" s="503"/>
      <c r="E10" s="503"/>
      <c r="F10" s="503"/>
      <c r="G10" s="503"/>
      <c r="H10" s="503"/>
      <c r="I10" s="503"/>
      <c r="J10" s="503"/>
      <c r="K10" s="503"/>
      <c r="L10" s="503"/>
      <c r="M10" s="518"/>
      <c r="N10" s="232"/>
      <c r="P10" s="502" t="s">
        <v>84</v>
      </c>
      <c r="Q10" s="503"/>
      <c r="R10" s="503"/>
      <c r="S10" s="503"/>
      <c r="T10" s="503"/>
      <c r="U10" s="503"/>
      <c r="V10" s="503"/>
      <c r="W10" s="503"/>
      <c r="X10" s="503"/>
      <c r="Y10" s="503"/>
      <c r="Z10" s="503"/>
      <c r="AA10" s="503"/>
      <c r="AB10" s="503"/>
      <c r="AC10" s="503"/>
      <c r="AD10" s="518"/>
      <c r="AE10" s="232"/>
      <c r="AG10" s="502" t="s">
        <v>84</v>
      </c>
      <c r="AH10" s="503"/>
      <c r="AI10" s="503"/>
      <c r="AJ10" s="503"/>
      <c r="AK10" s="503"/>
      <c r="AL10" s="503"/>
      <c r="AM10" s="503"/>
      <c r="AN10" s="503"/>
      <c r="AO10" s="503"/>
      <c r="AP10" s="503"/>
      <c r="AQ10" s="503"/>
      <c r="AR10" s="503"/>
      <c r="AS10" s="503"/>
      <c r="AT10" s="503"/>
      <c r="AU10" s="518"/>
    </row>
    <row r="11" spans="1:47" s="242" customFormat="1" x14ac:dyDescent="0.35">
      <c r="A11" s="254"/>
      <c r="B11" s="252" t="s">
        <v>85</v>
      </c>
      <c r="C11" s="496" t="s">
        <v>13</v>
      </c>
      <c r="D11" s="496"/>
      <c r="E11" s="256" t="s">
        <v>14</v>
      </c>
      <c r="F11" s="252" t="s">
        <v>171</v>
      </c>
      <c r="G11" s="252" t="s">
        <v>68</v>
      </c>
      <c r="H11" s="255" t="s">
        <v>151</v>
      </c>
      <c r="I11" s="252" t="s">
        <v>80</v>
      </c>
      <c r="J11" s="252" t="s">
        <v>81</v>
      </c>
      <c r="K11" s="255" t="s">
        <v>82</v>
      </c>
      <c r="L11" s="252" t="s">
        <v>150</v>
      </c>
      <c r="M11" s="259" t="s">
        <v>18</v>
      </c>
      <c r="N11" s="232"/>
      <c r="P11" s="254"/>
      <c r="Q11" s="252" t="s">
        <v>85</v>
      </c>
      <c r="R11" s="496" t="s">
        <v>13</v>
      </c>
      <c r="S11" s="496"/>
      <c r="T11" s="256" t="s">
        <v>14</v>
      </c>
      <c r="U11" s="260" t="s">
        <v>263</v>
      </c>
      <c r="V11" s="256" t="s">
        <v>171</v>
      </c>
      <c r="W11" s="256" t="s">
        <v>68</v>
      </c>
      <c r="X11" s="260" t="s">
        <v>151</v>
      </c>
      <c r="Y11" s="256" t="s">
        <v>80</v>
      </c>
      <c r="Z11" s="256" t="s">
        <v>81</v>
      </c>
      <c r="AA11" s="260" t="s">
        <v>82</v>
      </c>
      <c r="AB11" s="256" t="s">
        <v>150</v>
      </c>
      <c r="AC11" s="260" t="s">
        <v>18</v>
      </c>
      <c r="AD11" s="267" t="s">
        <v>114</v>
      </c>
      <c r="AE11" s="232"/>
      <c r="AG11" s="254"/>
      <c r="AH11" s="252" t="s">
        <v>85</v>
      </c>
      <c r="AI11" s="496" t="s">
        <v>13</v>
      </c>
      <c r="AJ11" s="496"/>
      <c r="AK11" s="256" t="s">
        <v>14</v>
      </c>
      <c r="AL11" s="260" t="s">
        <v>263</v>
      </c>
      <c r="AM11" s="256" t="s">
        <v>171</v>
      </c>
      <c r="AN11" s="256" t="s">
        <v>68</v>
      </c>
      <c r="AO11" s="260" t="s">
        <v>151</v>
      </c>
      <c r="AP11" s="256" t="s">
        <v>80</v>
      </c>
      <c r="AQ11" s="256" t="s">
        <v>81</v>
      </c>
      <c r="AR11" s="260" t="s">
        <v>82</v>
      </c>
      <c r="AS11" s="256" t="s">
        <v>150</v>
      </c>
      <c r="AT11" s="260" t="s">
        <v>213</v>
      </c>
      <c r="AU11" s="267" t="s">
        <v>266</v>
      </c>
    </row>
    <row r="12" spans="1:47" x14ac:dyDescent="0.35">
      <c r="A12" s="257">
        <v>1</v>
      </c>
      <c r="B12" s="253"/>
      <c r="C12" s="491"/>
      <c r="D12" s="491"/>
      <c r="E12" s="311"/>
      <c r="F12" s="234">
        <v>0</v>
      </c>
      <c r="G12" s="234">
        <v>0</v>
      </c>
      <c r="H12" s="235">
        <f>SUM(F12:G12)</f>
        <v>0</v>
      </c>
      <c r="I12" s="234">
        <v>0</v>
      </c>
      <c r="J12" s="234">
        <v>0</v>
      </c>
      <c r="K12" s="235">
        <f>SUM(I12:J12)</f>
        <v>0</v>
      </c>
      <c r="L12" s="234">
        <v>0</v>
      </c>
      <c r="M12" s="236">
        <f>SUM(H12, K12, L12)</f>
        <v>0</v>
      </c>
      <c r="N12" s="222"/>
      <c r="P12" s="257">
        <v>1</v>
      </c>
      <c r="Q12" s="253"/>
      <c r="R12" s="491"/>
      <c r="S12" s="491"/>
      <c r="T12" s="251"/>
      <c r="U12" s="162">
        <f>'Year 4'!AU12</f>
        <v>0</v>
      </c>
      <c r="V12" s="234">
        <v>0</v>
      </c>
      <c r="W12" s="234">
        <v>0</v>
      </c>
      <c r="X12" s="295">
        <f>SUM(V12:W12)</f>
        <v>0</v>
      </c>
      <c r="Y12" s="234">
        <v>0</v>
      </c>
      <c r="Z12" s="234">
        <v>0</v>
      </c>
      <c r="AA12" s="295">
        <f>SUM(Y12:Z12)</f>
        <v>0</v>
      </c>
      <c r="AB12" s="234">
        <v>0</v>
      </c>
      <c r="AC12" s="295">
        <f>SUM(X12, AA12, AB12)</f>
        <v>0</v>
      </c>
      <c r="AD12" s="296">
        <f>M12-AC12</f>
        <v>0</v>
      </c>
      <c r="AE12" s="222"/>
      <c r="AG12" s="257">
        <v>1</v>
      </c>
      <c r="AH12" s="253"/>
      <c r="AI12" s="491"/>
      <c r="AJ12" s="491"/>
      <c r="AK12" s="251"/>
      <c r="AL12" s="307">
        <f>'Year 4'!AU12</f>
        <v>0</v>
      </c>
      <c r="AM12" s="234">
        <v>0</v>
      </c>
      <c r="AN12" s="234">
        <v>0</v>
      </c>
      <c r="AO12" s="277">
        <f>SUM(AM12:AN12)</f>
        <v>0</v>
      </c>
      <c r="AP12" s="234">
        <v>0</v>
      </c>
      <c r="AQ12" s="234">
        <v>0</v>
      </c>
      <c r="AR12" s="277">
        <f>SUM(AP12:AQ12)</f>
        <v>0</v>
      </c>
      <c r="AS12" s="234">
        <v>0</v>
      </c>
      <c r="AT12" s="277">
        <f>SUM(AO12, AR12, AS12)</f>
        <v>0</v>
      </c>
      <c r="AU12" s="278">
        <f t="shared" ref="AU12:AU18" si="0">IF($S$81&lt;&gt;0, AC12+AL12-AT12, M12+AL12-AT12)</f>
        <v>0</v>
      </c>
    </row>
    <row r="13" spans="1:47" x14ac:dyDescent="0.35">
      <c r="A13" s="257">
        <v>2</v>
      </c>
      <c r="B13" s="253"/>
      <c r="C13" s="491"/>
      <c r="D13" s="491"/>
      <c r="E13" s="311"/>
      <c r="F13" s="234">
        <v>0</v>
      </c>
      <c r="G13" s="234">
        <v>0</v>
      </c>
      <c r="H13" s="235">
        <f t="shared" ref="H13:H18" si="1">SUM(F13:G13)</f>
        <v>0</v>
      </c>
      <c r="I13" s="234">
        <v>0</v>
      </c>
      <c r="J13" s="234">
        <v>0</v>
      </c>
      <c r="K13" s="235">
        <f t="shared" ref="K13:K18" si="2">SUM(I13:J13)</f>
        <v>0</v>
      </c>
      <c r="L13" s="234">
        <v>0</v>
      </c>
      <c r="M13" s="236">
        <f t="shared" ref="M13:M18" si="3">SUM(H13, K13, L13)</f>
        <v>0</v>
      </c>
      <c r="N13" s="222"/>
      <c r="P13" s="257">
        <v>2</v>
      </c>
      <c r="Q13" s="253"/>
      <c r="R13" s="491"/>
      <c r="S13" s="491"/>
      <c r="T13" s="251"/>
      <c r="U13" s="162">
        <f>'Year 4'!AU13</f>
        <v>0</v>
      </c>
      <c r="V13" s="234">
        <v>0</v>
      </c>
      <c r="W13" s="234">
        <v>0</v>
      </c>
      <c r="X13" s="295">
        <f t="shared" ref="X13:X18" si="4">SUM(V13:W13)</f>
        <v>0</v>
      </c>
      <c r="Y13" s="234">
        <v>0</v>
      </c>
      <c r="Z13" s="234">
        <v>0</v>
      </c>
      <c r="AA13" s="295">
        <f t="shared" ref="AA13:AA18" si="5">SUM(Y13:Z13)</f>
        <v>0</v>
      </c>
      <c r="AB13" s="234">
        <v>0</v>
      </c>
      <c r="AC13" s="295">
        <f t="shared" ref="AC13:AC18" si="6">SUM(X13, AA13, AB13)</f>
        <v>0</v>
      </c>
      <c r="AD13" s="296">
        <f t="shared" ref="AD13:AD18" si="7">M13-AC13</f>
        <v>0</v>
      </c>
      <c r="AE13" s="222"/>
      <c r="AG13" s="257">
        <v>2</v>
      </c>
      <c r="AH13" s="253"/>
      <c r="AI13" s="491"/>
      <c r="AJ13" s="491"/>
      <c r="AK13" s="251"/>
      <c r="AL13" s="307">
        <f>'Year 4'!AU13</f>
        <v>0</v>
      </c>
      <c r="AM13" s="234">
        <v>0</v>
      </c>
      <c r="AN13" s="234">
        <v>0</v>
      </c>
      <c r="AO13" s="277">
        <f t="shared" ref="AO13:AO18" si="8">SUM(AM13:AN13)</f>
        <v>0</v>
      </c>
      <c r="AP13" s="234">
        <v>0</v>
      </c>
      <c r="AQ13" s="234">
        <v>0</v>
      </c>
      <c r="AR13" s="277">
        <f t="shared" ref="AR13:AR18" si="9">SUM(AP13:AQ13)</f>
        <v>0</v>
      </c>
      <c r="AS13" s="234">
        <v>0</v>
      </c>
      <c r="AT13" s="277">
        <f t="shared" ref="AT13:AT18" si="10">SUM(AO13, AR13, AS13)</f>
        <v>0</v>
      </c>
      <c r="AU13" s="278">
        <f t="shared" si="0"/>
        <v>0</v>
      </c>
    </row>
    <row r="14" spans="1:47" x14ac:dyDescent="0.35">
      <c r="A14" s="257">
        <v>3</v>
      </c>
      <c r="B14" s="253"/>
      <c r="C14" s="491"/>
      <c r="D14" s="491"/>
      <c r="E14" s="311"/>
      <c r="F14" s="234">
        <v>0</v>
      </c>
      <c r="G14" s="234">
        <v>0</v>
      </c>
      <c r="H14" s="235">
        <f t="shared" si="1"/>
        <v>0</v>
      </c>
      <c r="I14" s="234">
        <v>0</v>
      </c>
      <c r="J14" s="234">
        <v>0</v>
      </c>
      <c r="K14" s="235">
        <f t="shared" si="2"/>
        <v>0</v>
      </c>
      <c r="L14" s="234">
        <v>0</v>
      </c>
      <c r="M14" s="236">
        <f t="shared" si="3"/>
        <v>0</v>
      </c>
      <c r="N14" s="222"/>
      <c r="P14" s="257">
        <v>3</v>
      </c>
      <c r="Q14" s="253"/>
      <c r="R14" s="491"/>
      <c r="S14" s="491"/>
      <c r="T14" s="251"/>
      <c r="U14" s="162">
        <f>'Year 4'!AU14</f>
        <v>0</v>
      </c>
      <c r="V14" s="234">
        <v>0</v>
      </c>
      <c r="W14" s="234">
        <v>0</v>
      </c>
      <c r="X14" s="295">
        <f t="shared" si="4"/>
        <v>0</v>
      </c>
      <c r="Y14" s="234">
        <v>0</v>
      </c>
      <c r="Z14" s="234">
        <v>0</v>
      </c>
      <c r="AA14" s="295">
        <f t="shared" si="5"/>
        <v>0</v>
      </c>
      <c r="AB14" s="234">
        <v>0</v>
      </c>
      <c r="AC14" s="295">
        <f t="shared" si="6"/>
        <v>0</v>
      </c>
      <c r="AD14" s="296">
        <f t="shared" si="7"/>
        <v>0</v>
      </c>
      <c r="AE14" s="222"/>
      <c r="AG14" s="257">
        <v>3</v>
      </c>
      <c r="AH14" s="253"/>
      <c r="AI14" s="491"/>
      <c r="AJ14" s="491"/>
      <c r="AK14" s="251"/>
      <c r="AL14" s="307">
        <f>'Year 4'!AU14</f>
        <v>0</v>
      </c>
      <c r="AM14" s="234">
        <v>0</v>
      </c>
      <c r="AN14" s="234">
        <v>0</v>
      </c>
      <c r="AO14" s="277">
        <f t="shared" si="8"/>
        <v>0</v>
      </c>
      <c r="AP14" s="234">
        <v>0</v>
      </c>
      <c r="AQ14" s="234">
        <v>0</v>
      </c>
      <c r="AR14" s="277">
        <f t="shared" si="9"/>
        <v>0</v>
      </c>
      <c r="AS14" s="234">
        <v>0</v>
      </c>
      <c r="AT14" s="277">
        <f t="shared" si="10"/>
        <v>0</v>
      </c>
      <c r="AU14" s="278">
        <f t="shared" si="0"/>
        <v>0</v>
      </c>
    </row>
    <row r="15" spans="1:47" x14ac:dyDescent="0.35">
      <c r="A15" s="257">
        <v>4</v>
      </c>
      <c r="B15" s="253"/>
      <c r="C15" s="491"/>
      <c r="D15" s="491"/>
      <c r="E15" s="311"/>
      <c r="F15" s="234">
        <v>0</v>
      </c>
      <c r="G15" s="234">
        <v>0</v>
      </c>
      <c r="H15" s="235">
        <f>SUM(F15:G15)</f>
        <v>0</v>
      </c>
      <c r="I15" s="234">
        <v>0</v>
      </c>
      <c r="J15" s="234">
        <v>0</v>
      </c>
      <c r="K15" s="235">
        <f>SUM(I15:J15)</f>
        <v>0</v>
      </c>
      <c r="L15" s="234">
        <v>0</v>
      </c>
      <c r="M15" s="236">
        <f>SUM(H15, K15, L15)</f>
        <v>0</v>
      </c>
      <c r="N15" s="222"/>
      <c r="P15" s="257">
        <v>4</v>
      </c>
      <c r="Q15" s="253"/>
      <c r="R15" s="491"/>
      <c r="S15" s="491"/>
      <c r="T15" s="251"/>
      <c r="U15" s="162">
        <f>'Year 4'!AU15</f>
        <v>0</v>
      </c>
      <c r="V15" s="234">
        <v>0</v>
      </c>
      <c r="W15" s="234">
        <v>0</v>
      </c>
      <c r="X15" s="295">
        <f t="shared" si="4"/>
        <v>0</v>
      </c>
      <c r="Y15" s="234">
        <v>0</v>
      </c>
      <c r="Z15" s="234">
        <v>0</v>
      </c>
      <c r="AA15" s="295">
        <f t="shared" si="5"/>
        <v>0</v>
      </c>
      <c r="AB15" s="234">
        <v>0</v>
      </c>
      <c r="AC15" s="295">
        <f t="shared" si="6"/>
        <v>0</v>
      </c>
      <c r="AD15" s="296">
        <f t="shared" si="7"/>
        <v>0</v>
      </c>
      <c r="AE15" s="222"/>
      <c r="AG15" s="257">
        <v>4</v>
      </c>
      <c r="AH15" s="253"/>
      <c r="AI15" s="491"/>
      <c r="AJ15" s="491"/>
      <c r="AK15" s="251"/>
      <c r="AL15" s="307">
        <f>'Year 4'!AU15</f>
        <v>0</v>
      </c>
      <c r="AM15" s="234">
        <v>0</v>
      </c>
      <c r="AN15" s="234">
        <v>0</v>
      </c>
      <c r="AO15" s="277">
        <f t="shared" si="8"/>
        <v>0</v>
      </c>
      <c r="AP15" s="234">
        <v>0</v>
      </c>
      <c r="AQ15" s="234">
        <v>0</v>
      </c>
      <c r="AR15" s="277">
        <f t="shared" si="9"/>
        <v>0</v>
      </c>
      <c r="AS15" s="234">
        <v>0</v>
      </c>
      <c r="AT15" s="277">
        <f t="shared" si="10"/>
        <v>0</v>
      </c>
      <c r="AU15" s="278">
        <f t="shared" si="0"/>
        <v>0</v>
      </c>
    </row>
    <row r="16" spans="1:47" x14ac:dyDescent="0.35">
      <c r="A16" s="257">
        <v>5</v>
      </c>
      <c r="B16" s="253"/>
      <c r="C16" s="491"/>
      <c r="D16" s="491"/>
      <c r="E16" s="311"/>
      <c r="F16" s="234">
        <v>0</v>
      </c>
      <c r="G16" s="234">
        <v>0</v>
      </c>
      <c r="H16" s="235">
        <f t="shared" si="1"/>
        <v>0</v>
      </c>
      <c r="I16" s="234">
        <v>0</v>
      </c>
      <c r="J16" s="234">
        <v>0</v>
      </c>
      <c r="K16" s="235">
        <f t="shared" si="2"/>
        <v>0</v>
      </c>
      <c r="L16" s="234">
        <v>0</v>
      </c>
      <c r="M16" s="236">
        <f t="shared" si="3"/>
        <v>0</v>
      </c>
      <c r="N16" s="222"/>
      <c r="P16" s="257">
        <v>5</v>
      </c>
      <c r="Q16" s="253"/>
      <c r="R16" s="491"/>
      <c r="S16" s="491"/>
      <c r="T16" s="251"/>
      <c r="U16" s="162">
        <f>'Year 4'!AU16</f>
        <v>0</v>
      </c>
      <c r="V16" s="234">
        <v>0</v>
      </c>
      <c r="W16" s="234">
        <v>0</v>
      </c>
      <c r="X16" s="295">
        <f t="shared" si="4"/>
        <v>0</v>
      </c>
      <c r="Y16" s="234">
        <v>0</v>
      </c>
      <c r="Z16" s="234">
        <v>0</v>
      </c>
      <c r="AA16" s="295">
        <f t="shared" si="5"/>
        <v>0</v>
      </c>
      <c r="AB16" s="234">
        <v>0</v>
      </c>
      <c r="AC16" s="295">
        <f t="shared" si="6"/>
        <v>0</v>
      </c>
      <c r="AD16" s="296">
        <f t="shared" si="7"/>
        <v>0</v>
      </c>
      <c r="AE16" s="222"/>
      <c r="AG16" s="257">
        <v>5</v>
      </c>
      <c r="AH16" s="253"/>
      <c r="AI16" s="491"/>
      <c r="AJ16" s="491"/>
      <c r="AK16" s="251"/>
      <c r="AL16" s="307">
        <f>'Year 4'!AU16</f>
        <v>0</v>
      </c>
      <c r="AM16" s="234">
        <v>0</v>
      </c>
      <c r="AN16" s="234">
        <v>0</v>
      </c>
      <c r="AO16" s="277">
        <f t="shared" si="8"/>
        <v>0</v>
      </c>
      <c r="AP16" s="234">
        <v>0</v>
      </c>
      <c r="AQ16" s="234">
        <v>0</v>
      </c>
      <c r="AR16" s="277">
        <f t="shared" si="9"/>
        <v>0</v>
      </c>
      <c r="AS16" s="234">
        <v>0</v>
      </c>
      <c r="AT16" s="277">
        <f t="shared" si="10"/>
        <v>0</v>
      </c>
      <c r="AU16" s="278">
        <f t="shared" si="0"/>
        <v>0</v>
      </c>
    </row>
    <row r="17" spans="1:48" x14ac:dyDescent="0.35">
      <c r="A17" s="257">
        <v>6</v>
      </c>
      <c r="B17" s="253"/>
      <c r="C17" s="491"/>
      <c r="D17" s="491"/>
      <c r="E17" s="311"/>
      <c r="F17" s="234">
        <v>0</v>
      </c>
      <c r="G17" s="234">
        <v>0</v>
      </c>
      <c r="H17" s="235">
        <f t="shared" si="1"/>
        <v>0</v>
      </c>
      <c r="I17" s="234">
        <v>0</v>
      </c>
      <c r="J17" s="234">
        <v>0</v>
      </c>
      <c r="K17" s="235">
        <f t="shared" si="2"/>
        <v>0</v>
      </c>
      <c r="L17" s="234">
        <v>0</v>
      </c>
      <c r="M17" s="236">
        <f t="shared" si="3"/>
        <v>0</v>
      </c>
      <c r="N17" s="222"/>
      <c r="P17" s="257">
        <v>6</v>
      </c>
      <c r="Q17" s="253"/>
      <c r="R17" s="491"/>
      <c r="S17" s="491"/>
      <c r="T17" s="251"/>
      <c r="U17" s="162">
        <f>'Year 4'!AU17</f>
        <v>0</v>
      </c>
      <c r="V17" s="234">
        <v>0</v>
      </c>
      <c r="W17" s="234">
        <v>0</v>
      </c>
      <c r="X17" s="295">
        <f t="shared" si="4"/>
        <v>0</v>
      </c>
      <c r="Y17" s="234">
        <v>0</v>
      </c>
      <c r="Z17" s="234">
        <v>0</v>
      </c>
      <c r="AA17" s="295">
        <f t="shared" si="5"/>
        <v>0</v>
      </c>
      <c r="AB17" s="234">
        <v>0</v>
      </c>
      <c r="AC17" s="295">
        <f t="shared" si="6"/>
        <v>0</v>
      </c>
      <c r="AD17" s="296">
        <f t="shared" si="7"/>
        <v>0</v>
      </c>
      <c r="AE17" s="222"/>
      <c r="AG17" s="257">
        <v>6</v>
      </c>
      <c r="AH17" s="253"/>
      <c r="AI17" s="491"/>
      <c r="AJ17" s="491"/>
      <c r="AK17" s="251"/>
      <c r="AL17" s="307">
        <f>'Year 4'!AU17</f>
        <v>0</v>
      </c>
      <c r="AM17" s="234">
        <v>0</v>
      </c>
      <c r="AN17" s="234">
        <v>0</v>
      </c>
      <c r="AO17" s="277">
        <f t="shared" si="8"/>
        <v>0</v>
      </c>
      <c r="AP17" s="234">
        <v>0</v>
      </c>
      <c r="AQ17" s="234">
        <v>0</v>
      </c>
      <c r="AR17" s="277">
        <f t="shared" si="9"/>
        <v>0</v>
      </c>
      <c r="AS17" s="234">
        <v>0</v>
      </c>
      <c r="AT17" s="277">
        <f t="shared" si="10"/>
        <v>0</v>
      </c>
      <c r="AU17" s="278">
        <f t="shared" si="0"/>
        <v>0</v>
      </c>
    </row>
    <row r="18" spans="1:48" x14ac:dyDescent="0.35">
      <c r="A18" s="620" t="s">
        <v>180</v>
      </c>
      <c r="B18" s="617"/>
      <c r="C18" s="532">
        <v>0</v>
      </c>
      <c r="D18" s="532"/>
      <c r="E18" s="311"/>
      <c r="F18" s="234">
        <v>0</v>
      </c>
      <c r="G18" s="234">
        <v>0</v>
      </c>
      <c r="H18" s="235">
        <f t="shared" si="1"/>
        <v>0</v>
      </c>
      <c r="I18" s="234">
        <v>0</v>
      </c>
      <c r="J18" s="234">
        <v>0</v>
      </c>
      <c r="K18" s="235">
        <f t="shared" si="2"/>
        <v>0</v>
      </c>
      <c r="L18" s="234">
        <v>0</v>
      </c>
      <c r="M18" s="236">
        <f t="shared" si="3"/>
        <v>0</v>
      </c>
      <c r="N18" s="222"/>
      <c r="P18" s="620" t="s">
        <v>180</v>
      </c>
      <c r="Q18" s="617"/>
      <c r="R18" s="532">
        <v>0</v>
      </c>
      <c r="S18" s="532"/>
      <c r="T18" s="251"/>
      <c r="U18" s="162">
        <f>'Year 4'!AU18</f>
        <v>0</v>
      </c>
      <c r="V18" s="234">
        <v>0</v>
      </c>
      <c r="W18" s="234">
        <v>0</v>
      </c>
      <c r="X18" s="295">
        <f t="shared" si="4"/>
        <v>0</v>
      </c>
      <c r="Y18" s="234">
        <v>0</v>
      </c>
      <c r="Z18" s="234">
        <v>0</v>
      </c>
      <c r="AA18" s="295">
        <f t="shared" si="5"/>
        <v>0</v>
      </c>
      <c r="AB18" s="234">
        <v>0</v>
      </c>
      <c r="AC18" s="295">
        <f t="shared" si="6"/>
        <v>0</v>
      </c>
      <c r="AD18" s="296">
        <f t="shared" si="7"/>
        <v>0</v>
      </c>
      <c r="AE18" s="222"/>
      <c r="AG18" s="620" t="s">
        <v>180</v>
      </c>
      <c r="AH18" s="617"/>
      <c r="AI18" s="532">
        <v>0</v>
      </c>
      <c r="AJ18" s="532"/>
      <c r="AK18" s="251"/>
      <c r="AL18" s="307">
        <f>'Year 4'!AU18</f>
        <v>0</v>
      </c>
      <c r="AM18" s="234">
        <v>0</v>
      </c>
      <c r="AN18" s="234">
        <v>0</v>
      </c>
      <c r="AO18" s="277">
        <f t="shared" si="8"/>
        <v>0</v>
      </c>
      <c r="AP18" s="234">
        <v>0</v>
      </c>
      <c r="AQ18" s="234">
        <v>0</v>
      </c>
      <c r="AR18" s="277">
        <f t="shared" si="9"/>
        <v>0</v>
      </c>
      <c r="AS18" s="234">
        <v>0</v>
      </c>
      <c r="AT18" s="277">
        <f t="shared" si="10"/>
        <v>0</v>
      </c>
      <c r="AU18" s="278">
        <f t="shared" si="0"/>
        <v>0</v>
      </c>
    </row>
    <row r="19" spans="1:48" ht="16" thickBot="1" x14ac:dyDescent="0.4">
      <c r="A19" s="493" t="s">
        <v>207</v>
      </c>
      <c r="B19" s="494"/>
      <c r="C19" s="497">
        <f>COUNTA(B12:B17)+C18</f>
        <v>0</v>
      </c>
      <c r="D19" s="497"/>
      <c r="E19" s="227"/>
      <c r="F19" s="250">
        <f>SUM(F12:F18)</f>
        <v>0</v>
      </c>
      <c r="G19" s="250">
        <f>SUM(G12:G18)</f>
        <v>0</v>
      </c>
      <c r="H19" s="250">
        <f t="shared" ref="H19:L19" si="11">SUM(H12:H18)</f>
        <v>0</v>
      </c>
      <c r="I19" s="250">
        <f t="shared" si="11"/>
        <v>0</v>
      </c>
      <c r="J19" s="250">
        <f>SUM(J12:J18)</f>
        <v>0</v>
      </c>
      <c r="K19" s="250">
        <f t="shared" si="11"/>
        <v>0</v>
      </c>
      <c r="L19" s="250">
        <f t="shared" si="11"/>
        <v>0</v>
      </c>
      <c r="M19" s="237">
        <f>SUM(M12:M18)</f>
        <v>0</v>
      </c>
      <c r="N19" s="222"/>
      <c r="P19" s="493" t="s">
        <v>207</v>
      </c>
      <c r="Q19" s="494"/>
      <c r="R19" s="498">
        <f>COUNTA(Q12:Q17)+R18</f>
        <v>0</v>
      </c>
      <c r="S19" s="498"/>
      <c r="T19" s="227"/>
      <c r="U19" s="293">
        <f>SUM(U12:U18)</f>
        <v>0</v>
      </c>
      <c r="V19" s="293">
        <f>SUM(V12:V18)</f>
        <v>0</v>
      </c>
      <c r="W19" s="293">
        <f>SUM(W12:W18)</f>
        <v>0</v>
      </c>
      <c r="X19" s="293">
        <f t="shared" ref="X19:AB19" si="12">SUM(X12:X18)</f>
        <v>0</v>
      </c>
      <c r="Y19" s="293">
        <f t="shared" si="12"/>
        <v>0</v>
      </c>
      <c r="Z19" s="293">
        <f t="shared" si="12"/>
        <v>0</v>
      </c>
      <c r="AA19" s="293">
        <f t="shared" si="12"/>
        <v>0</v>
      </c>
      <c r="AB19" s="293">
        <f t="shared" si="12"/>
        <v>0</v>
      </c>
      <c r="AC19" s="293">
        <f>SUM(AC12:AC18)</f>
        <v>0</v>
      </c>
      <c r="AD19" s="294">
        <f>SUM(AD12:AD18)</f>
        <v>0</v>
      </c>
      <c r="AE19" s="222"/>
      <c r="AG19" s="493" t="s">
        <v>207</v>
      </c>
      <c r="AH19" s="494"/>
      <c r="AI19" s="543">
        <f>COUNTA(AH12:AH17)+AI18</f>
        <v>0</v>
      </c>
      <c r="AJ19" s="543"/>
      <c r="AK19" s="227"/>
      <c r="AL19" s="275">
        <f>SUM(AL12:AL18)</f>
        <v>0</v>
      </c>
      <c r="AM19" s="275">
        <f>SUM(AM12:AM18)</f>
        <v>0</v>
      </c>
      <c r="AN19" s="275">
        <f>SUM(AN12:AN18)</f>
        <v>0</v>
      </c>
      <c r="AO19" s="275">
        <f t="shared" ref="AO19:AU19" si="13">SUM(AO12:AO18)</f>
        <v>0</v>
      </c>
      <c r="AP19" s="275">
        <f t="shared" si="13"/>
        <v>0</v>
      </c>
      <c r="AQ19" s="275">
        <f t="shared" si="13"/>
        <v>0</v>
      </c>
      <c r="AR19" s="275">
        <f t="shared" si="13"/>
        <v>0</v>
      </c>
      <c r="AS19" s="275">
        <f t="shared" si="13"/>
        <v>0</v>
      </c>
      <c r="AT19" s="275">
        <f t="shared" si="13"/>
        <v>0</v>
      </c>
      <c r="AU19" s="276">
        <f t="shared" si="13"/>
        <v>0</v>
      </c>
      <c r="AV19" s="221"/>
    </row>
    <row r="20" spans="1:48" ht="3.75" customHeight="1" thickBot="1" x14ac:dyDescent="0.4">
      <c r="F20" s="220"/>
      <c r="G20" s="220"/>
      <c r="Y20" s="163"/>
      <c r="Z20" s="163"/>
      <c r="AA20" s="163"/>
      <c r="AB20" s="163"/>
      <c r="AC20" s="163"/>
      <c r="AD20" s="163"/>
      <c r="AE20" s="221"/>
    </row>
    <row r="21" spans="1:48" s="242" customFormat="1" x14ac:dyDescent="0.35">
      <c r="A21" s="502" t="s">
        <v>186</v>
      </c>
      <c r="B21" s="503"/>
      <c r="C21" s="503"/>
      <c r="D21" s="503"/>
      <c r="E21" s="503"/>
      <c r="F21" s="503"/>
      <c r="G21" s="503"/>
      <c r="H21" s="503"/>
      <c r="I21" s="503"/>
      <c r="J21" s="503"/>
      <c r="K21" s="503"/>
      <c r="L21" s="503"/>
      <c r="M21" s="518"/>
      <c r="N21" s="232"/>
      <c r="P21" s="502" t="s">
        <v>186</v>
      </c>
      <c r="Q21" s="503"/>
      <c r="R21" s="503"/>
      <c r="S21" s="503"/>
      <c r="T21" s="503"/>
      <c r="U21" s="503"/>
      <c r="V21" s="503"/>
      <c r="W21" s="503"/>
      <c r="X21" s="503"/>
      <c r="Y21" s="503"/>
      <c r="Z21" s="503"/>
      <c r="AA21" s="503"/>
      <c r="AB21" s="503"/>
      <c r="AC21" s="503"/>
      <c r="AD21" s="248"/>
      <c r="AE21" s="232"/>
      <c r="AG21" s="502" t="s">
        <v>186</v>
      </c>
      <c r="AH21" s="503"/>
      <c r="AI21" s="503"/>
      <c r="AJ21" s="503"/>
      <c r="AK21" s="503"/>
      <c r="AL21" s="503"/>
      <c r="AM21" s="503"/>
      <c r="AN21" s="503"/>
      <c r="AO21" s="503"/>
      <c r="AP21" s="503"/>
      <c r="AQ21" s="503"/>
      <c r="AR21" s="503"/>
      <c r="AS21" s="503"/>
      <c r="AT21" s="503"/>
      <c r="AU21" s="248"/>
    </row>
    <row r="22" spans="1:48" s="242" customFormat="1" ht="31.5" customHeight="1" x14ac:dyDescent="0.35">
      <c r="A22" s="534" t="s">
        <v>188</v>
      </c>
      <c r="B22" s="533"/>
      <c r="C22" s="533" t="s">
        <v>13</v>
      </c>
      <c r="D22" s="533"/>
      <c r="E22" s="256" t="s">
        <v>14</v>
      </c>
      <c r="F22" s="252" t="s">
        <v>171</v>
      </c>
      <c r="G22" s="252" t="s">
        <v>68</v>
      </c>
      <c r="H22" s="255" t="s">
        <v>151</v>
      </c>
      <c r="I22" s="252" t="s">
        <v>80</v>
      </c>
      <c r="J22" s="252" t="s">
        <v>81</v>
      </c>
      <c r="K22" s="255" t="s">
        <v>82</v>
      </c>
      <c r="L22" s="252" t="s">
        <v>150</v>
      </c>
      <c r="M22" s="259" t="s">
        <v>18</v>
      </c>
      <c r="N22" s="232"/>
      <c r="P22" s="534" t="s">
        <v>188</v>
      </c>
      <c r="Q22" s="533"/>
      <c r="R22" s="533" t="s">
        <v>13</v>
      </c>
      <c r="S22" s="533"/>
      <c r="T22" s="256" t="s">
        <v>14</v>
      </c>
      <c r="U22" s="260" t="s">
        <v>263</v>
      </c>
      <c r="V22" s="256" t="s">
        <v>171</v>
      </c>
      <c r="W22" s="256" t="s">
        <v>68</v>
      </c>
      <c r="X22" s="260" t="s">
        <v>151</v>
      </c>
      <c r="Y22" s="256" t="s">
        <v>80</v>
      </c>
      <c r="Z22" s="256" t="s">
        <v>81</v>
      </c>
      <c r="AA22" s="260" t="s">
        <v>82</v>
      </c>
      <c r="AB22" s="256" t="s">
        <v>150</v>
      </c>
      <c r="AC22" s="260" t="s">
        <v>18</v>
      </c>
      <c r="AD22" s="267" t="s">
        <v>114</v>
      </c>
      <c r="AE22" s="232"/>
      <c r="AG22" s="534" t="s">
        <v>188</v>
      </c>
      <c r="AH22" s="533"/>
      <c r="AI22" s="533" t="s">
        <v>13</v>
      </c>
      <c r="AJ22" s="533"/>
      <c r="AK22" s="256" t="s">
        <v>14</v>
      </c>
      <c r="AL22" s="260" t="s">
        <v>263</v>
      </c>
      <c r="AM22" s="256" t="s">
        <v>171</v>
      </c>
      <c r="AN22" s="256" t="s">
        <v>68</v>
      </c>
      <c r="AO22" s="260" t="s">
        <v>151</v>
      </c>
      <c r="AP22" s="256" t="s">
        <v>80</v>
      </c>
      <c r="AQ22" s="256" t="s">
        <v>81</v>
      </c>
      <c r="AR22" s="260" t="s">
        <v>82</v>
      </c>
      <c r="AS22" s="256" t="s">
        <v>150</v>
      </c>
      <c r="AT22" s="260" t="s">
        <v>213</v>
      </c>
      <c r="AU22" s="267" t="s">
        <v>266</v>
      </c>
    </row>
    <row r="23" spans="1:48" x14ac:dyDescent="0.35">
      <c r="A23" s="495">
        <v>0</v>
      </c>
      <c r="B23" s="491"/>
      <c r="C23" s="496" t="s">
        <v>19</v>
      </c>
      <c r="D23" s="496"/>
      <c r="E23" s="251"/>
      <c r="F23" s="234">
        <v>0</v>
      </c>
      <c r="G23" s="234">
        <v>0</v>
      </c>
      <c r="H23" s="235">
        <f>SUM(F23:G23)</f>
        <v>0</v>
      </c>
      <c r="I23" s="234">
        <v>0</v>
      </c>
      <c r="J23" s="234">
        <v>0</v>
      </c>
      <c r="K23" s="235">
        <f>SUM(I23:J23)</f>
        <v>0</v>
      </c>
      <c r="L23" s="234">
        <v>0</v>
      </c>
      <c r="M23" s="236">
        <f>SUM(H23, K23, L23)</f>
        <v>0</v>
      </c>
      <c r="N23" s="223"/>
      <c r="P23" s="495">
        <v>0</v>
      </c>
      <c r="Q23" s="491"/>
      <c r="R23" s="496" t="s">
        <v>19</v>
      </c>
      <c r="S23" s="496"/>
      <c r="T23" s="251"/>
      <c r="U23" s="162">
        <f>'Year 4'!AU23</f>
        <v>0</v>
      </c>
      <c r="V23" s="234">
        <v>0</v>
      </c>
      <c r="W23" s="234">
        <v>0</v>
      </c>
      <c r="X23" s="295">
        <f>SUM(V23:W23)</f>
        <v>0</v>
      </c>
      <c r="Y23" s="234">
        <v>0</v>
      </c>
      <c r="Z23" s="234">
        <v>0</v>
      </c>
      <c r="AA23" s="295">
        <f>SUM(Y23:Z23)</f>
        <v>0</v>
      </c>
      <c r="AB23" s="234">
        <v>0</v>
      </c>
      <c r="AC23" s="295">
        <f>SUM(X23, AA23, AB23)</f>
        <v>0</v>
      </c>
      <c r="AD23" s="296">
        <f t="shared" ref="AD23:AD27" si="14">M23-AC23</f>
        <v>0</v>
      </c>
      <c r="AE23" s="223"/>
      <c r="AG23" s="495">
        <v>0</v>
      </c>
      <c r="AH23" s="491"/>
      <c r="AI23" s="496" t="s">
        <v>19</v>
      </c>
      <c r="AJ23" s="496"/>
      <c r="AK23" s="251"/>
      <c r="AL23" s="307">
        <f>'Year 4'!AU23</f>
        <v>0</v>
      </c>
      <c r="AM23" s="234">
        <v>0</v>
      </c>
      <c r="AN23" s="234">
        <v>0</v>
      </c>
      <c r="AO23" s="277">
        <f>SUM(AM23:AN23)</f>
        <v>0</v>
      </c>
      <c r="AP23" s="234">
        <v>0</v>
      </c>
      <c r="AQ23" s="234">
        <v>0</v>
      </c>
      <c r="AR23" s="277">
        <f>SUM(AP23:AQ23)</f>
        <v>0</v>
      </c>
      <c r="AS23" s="234">
        <v>0</v>
      </c>
      <c r="AT23" s="277">
        <f>SUM(AO23, AR23, AS23)</f>
        <v>0</v>
      </c>
      <c r="AU23" s="278">
        <f>IF($S$81&lt;&gt;0, AC23+AL23-AT23, M23+AL23-AT23)</f>
        <v>0</v>
      </c>
    </row>
    <row r="24" spans="1:48" x14ac:dyDescent="0.35">
      <c r="A24" s="495">
        <v>0</v>
      </c>
      <c r="B24" s="491"/>
      <c r="C24" s="496" t="s">
        <v>20</v>
      </c>
      <c r="D24" s="496"/>
      <c r="E24" s="251"/>
      <c r="F24" s="234">
        <v>0</v>
      </c>
      <c r="G24" s="234">
        <v>0</v>
      </c>
      <c r="H24" s="235">
        <f t="shared" ref="H24:H27" si="15">SUM(F24:G24)</f>
        <v>0</v>
      </c>
      <c r="I24" s="234">
        <v>0</v>
      </c>
      <c r="J24" s="234">
        <v>0</v>
      </c>
      <c r="K24" s="235">
        <f t="shared" ref="K24:K27" si="16">SUM(I24:J24)</f>
        <v>0</v>
      </c>
      <c r="L24" s="234">
        <v>0</v>
      </c>
      <c r="M24" s="236">
        <f t="shared" ref="M24:M27" si="17">SUM(H24, K24, L24)</f>
        <v>0</v>
      </c>
      <c r="N24" s="223"/>
      <c r="P24" s="495">
        <v>0</v>
      </c>
      <c r="Q24" s="491"/>
      <c r="R24" s="496" t="s">
        <v>20</v>
      </c>
      <c r="S24" s="496"/>
      <c r="T24" s="251"/>
      <c r="U24" s="162">
        <f>'Year 4'!AU24</f>
        <v>0</v>
      </c>
      <c r="V24" s="234">
        <v>0</v>
      </c>
      <c r="W24" s="234">
        <v>0</v>
      </c>
      <c r="X24" s="295">
        <f t="shared" ref="X24:X27" si="18">SUM(V24:W24)</f>
        <v>0</v>
      </c>
      <c r="Y24" s="234">
        <v>0</v>
      </c>
      <c r="Z24" s="234">
        <v>0</v>
      </c>
      <c r="AA24" s="295">
        <f t="shared" ref="AA24:AA27" si="19">SUM(Y24:Z24)</f>
        <v>0</v>
      </c>
      <c r="AB24" s="234">
        <v>0</v>
      </c>
      <c r="AC24" s="295">
        <f t="shared" ref="AC24:AC27" si="20">SUM(X24, AA24, AB24)</f>
        <v>0</v>
      </c>
      <c r="AD24" s="296">
        <f t="shared" si="14"/>
        <v>0</v>
      </c>
      <c r="AE24" s="223"/>
      <c r="AG24" s="495">
        <v>0</v>
      </c>
      <c r="AH24" s="491"/>
      <c r="AI24" s="496" t="s">
        <v>20</v>
      </c>
      <c r="AJ24" s="496"/>
      <c r="AK24" s="251"/>
      <c r="AL24" s="307">
        <f>'Year 4'!AU24</f>
        <v>0</v>
      </c>
      <c r="AM24" s="234">
        <v>0</v>
      </c>
      <c r="AN24" s="234">
        <v>0</v>
      </c>
      <c r="AO24" s="277">
        <f t="shared" ref="AO24:AO27" si="21">SUM(AM24:AN24)</f>
        <v>0</v>
      </c>
      <c r="AP24" s="234">
        <v>0</v>
      </c>
      <c r="AQ24" s="234">
        <v>0</v>
      </c>
      <c r="AR24" s="277">
        <f t="shared" ref="AR24:AR27" si="22">SUM(AP24:AQ24)</f>
        <v>0</v>
      </c>
      <c r="AS24" s="234">
        <v>0</v>
      </c>
      <c r="AT24" s="277">
        <f t="shared" ref="AT24:AT27" si="23">SUM(AO24, AR24, AS24)</f>
        <v>0</v>
      </c>
      <c r="AU24" s="278">
        <f>IF($S$81&lt;&gt;0, AC24+AL24-AT24, M24+AL24-AT24)</f>
        <v>0</v>
      </c>
    </row>
    <row r="25" spans="1:48" x14ac:dyDescent="0.35">
      <c r="A25" s="495">
        <v>0</v>
      </c>
      <c r="B25" s="491"/>
      <c r="C25" s="496" t="s">
        <v>21</v>
      </c>
      <c r="D25" s="496"/>
      <c r="E25" s="251"/>
      <c r="F25" s="234">
        <v>0</v>
      </c>
      <c r="G25" s="234">
        <v>0</v>
      </c>
      <c r="H25" s="235">
        <f>SUM(F25:G25)</f>
        <v>0</v>
      </c>
      <c r="I25" s="234">
        <v>0</v>
      </c>
      <c r="J25" s="234">
        <v>0</v>
      </c>
      <c r="K25" s="235">
        <f t="shared" si="16"/>
        <v>0</v>
      </c>
      <c r="L25" s="234">
        <v>0</v>
      </c>
      <c r="M25" s="236">
        <f t="shared" si="17"/>
        <v>0</v>
      </c>
      <c r="N25" s="223"/>
      <c r="P25" s="495">
        <v>0</v>
      </c>
      <c r="Q25" s="491"/>
      <c r="R25" s="496" t="s">
        <v>21</v>
      </c>
      <c r="S25" s="496"/>
      <c r="T25" s="251"/>
      <c r="U25" s="162">
        <f>'Year 4'!AU25</f>
        <v>0</v>
      </c>
      <c r="V25" s="234">
        <v>0</v>
      </c>
      <c r="W25" s="234">
        <v>0</v>
      </c>
      <c r="X25" s="295">
        <f t="shared" si="18"/>
        <v>0</v>
      </c>
      <c r="Y25" s="234">
        <v>0</v>
      </c>
      <c r="Z25" s="234">
        <v>0</v>
      </c>
      <c r="AA25" s="295">
        <f t="shared" si="19"/>
        <v>0</v>
      </c>
      <c r="AB25" s="234">
        <v>0</v>
      </c>
      <c r="AC25" s="295">
        <f t="shared" si="20"/>
        <v>0</v>
      </c>
      <c r="AD25" s="296">
        <f t="shared" si="14"/>
        <v>0</v>
      </c>
      <c r="AE25" s="223"/>
      <c r="AG25" s="495">
        <v>0</v>
      </c>
      <c r="AH25" s="491"/>
      <c r="AI25" s="496" t="s">
        <v>21</v>
      </c>
      <c r="AJ25" s="496"/>
      <c r="AK25" s="251"/>
      <c r="AL25" s="307">
        <f>'Year 4'!AU25</f>
        <v>0</v>
      </c>
      <c r="AM25" s="234">
        <v>0</v>
      </c>
      <c r="AN25" s="234">
        <v>0</v>
      </c>
      <c r="AO25" s="277">
        <f t="shared" si="21"/>
        <v>0</v>
      </c>
      <c r="AP25" s="234">
        <v>0</v>
      </c>
      <c r="AQ25" s="234">
        <v>0</v>
      </c>
      <c r="AR25" s="277">
        <f t="shared" si="22"/>
        <v>0</v>
      </c>
      <c r="AS25" s="234">
        <v>0</v>
      </c>
      <c r="AT25" s="277">
        <f t="shared" si="23"/>
        <v>0</v>
      </c>
      <c r="AU25" s="278">
        <f>IF($S$81&lt;&gt;0, AC25+AL25-AT25, M25+AL25-AT25)</f>
        <v>0</v>
      </c>
    </row>
    <row r="26" spans="1:48" x14ac:dyDescent="0.35">
      <c r="A26" s="495">
        <v>0</v>
      </c>
      <c r="B26" s="491"/>
      <c r="C26" s="496" t="s">
        <v>22</v>
      </c>
      <c r="D26" s="496"/>
      <c r="E26" s="251"/>
      <c r="F26" s="234">
        <v>0</v>
      </c>
      <c r="G26" s="234">
        <v>0</v>
      </c>
      <c r="H26" s="235">
        <f t="shared" si="15"/>
        <v>0</v>
      </c>
      <c r="I26" s="234">
        <v>0</v>
      </c>
      <c r="J26" s="234">
        <v>0</v>
      </c>
      <c r="K26" s="235">
        <f t="shared" si="16"/>
        <v>0</v>
      </c>
      <c r="L26" s="234">
        <v>0</v>
      </c>
      <c r="M26" s="236">
        <f t="shared" si="17"/>
        <v>0</v>
      </c>
      <c r="N26" s="223"/>
      <c r="P26" s="495">
        <v>0</v>
      </c>
      <c r="Q26" s="491"/>
      <c r="R26" s="496" t="s">
        <v>22</v>
      </c>
      <c r="S26" s="496"/>
      <c r="T26" s="251"/>
      <c r="U26" s="162">
        <f>'Year 4'!AU26</f>
        <v>0</v>
      </c>
      <c r="V26" s="234">
        <v>0</v>
      </c>
      <c r="W26" s="234">
        <v>0</v>
      </c>
      <c r="X26" s="295">
        <f t="shared" si="18"/>
        <v>0</v>
      </c>
      <c r="Y26" s="234">
        <v>0</v>
      </c>
      <c r="Z26" s="234">
        <v>0</v>
      </c>
      <c r="AA26" s="295">
        <f t="shared" si="19"/>
        <v>0</v>
      </c>
      <c r="AB26" s="234">
        <v>0</v>
      </c>
      <c r="AC26" s="295">
        <f t="shared" si="20"/>
        <v>0</v>
      </c>
      <c r="AD26" s="296">
        <f t="shared" si="14"/>
        <v>0</v>
      </c>
      <c r="AE26" s="223"/>
      <c r="AG26" s="495">
        <v>0</v>
      </c>
      <c r="AH26" s="491"/>
      <c r="AI26" s="496" t="s">
        <v>22</v>
      </c>
      <c r="AJ26" s="496"/>
      <c r="AK26" s="251"/>
      <c r="AL26" s="307">
        <f>'Year 4'!AU26</f>
        <v>0</v>
      </c>
      <c r="AM26" s="234">
        <v>0</v>
      </c>
      <c r="AN26" s="234">
        <v>0</v>
      </c>
      <c r="AO26" s="277">
        <f t="shared" si="21"/>
        <v>0</v>
      </c>
      <c r="AP26" s="234">
        <v>0</v>
      </c>
      <c r="AQ26" s="234">
        <v>0</v>
      </c>
      <c r="AR26" s="277">
        <f t="shared" si="22"/>
        <v>0</v>
      </c>
      <c r="AS26" s="234">
        <v>0</v>
      </c>
      <c r="AT26" s="277">
        <f t="shared" si="23"/>
        <v>0</v>
      </c>
      <c r="AU26" s="278">
        <f>IF($S$81&lt;&gt;0, AC26+AL26-AT26, M26+AL26-AT26)</f>
        <v>0</v>
      </c>
    </row>
    <row r="27" spans="1:48" x14ac:dyDescent="0.35">
      <c r="A27" s="495">
        <v>0</v>
      </c>
      <c r="B27" s="491"/>
      <c r="C27" s="491" t="s">
        <v>23</v>
      </c>
      <c r="D27" s="491"/>
      <c r="E27" s="251"/>
      <c r="F27" s="234">
        <v>0</v>
      </c>
      <c r="G27" s="234">
        <v>0</v>
      </c>
      <c r="H27" s="235">
        <f t="shared" si="15"/>
        <v>0</v>
      </c>
      <c r="I27" s="234">
        <v>0</v>
      </c>
      <c r="J27" s="234">
        <v>0</v>
      </c>
      <c r="K27" s="235">
        <f t="shared" si="16"/>
        <v>0</v>
      </c>
      <c r="L27" s="234">
        <v>0</v>
      </c>
      <c r="M27" s="236">
        <f t="shared" si="17"/>
        <v>0</v>
      </c>
      <c r="N27" s="223"/>
      <c r="P27" s="495">
        <v>0</v>
      </c>
      <c r="Q27" s="491"/>
      <c r="R27" s="496" t="s">
        <v>23</v>
      </c>
      <c r="S27" s="496"/>
      <c r="T27" s="251"/>
      <c r="U27" s="162">
        <f>'Year 4'!AU27</f>
        <v>0</v>
      </c>
      <c r="V27" s="234">
        <v>0</v>
      </c>
      <c r="W27" s="234">
        <v>0</v>
      </c>
      <c r="X27" s="295">
        <f t="shared" si="18"/>
        <v>0</v>
      </c>
      <c r="Y27" s="234">
        <v>0</v>
      </c>
      <c r="Z27" s="234">
        <v>0</v>
      </c>
      <c r="AA27" s="295">
        <f t="shared" si="19"/>
        <v>0</v>
      </c>
      <c r="AB27" s="234">
        <v>0</v>
      </c>
      <c r="AC27" s="295">
        <f t="shared" si="20"/>
        <v>0</v>
      </c>
      <c r="AD27" s="296">
        <f t="shared" si="14"/>
        <v>0</v>
      </c>
      <c r="AE27" s="223"/>
      <c r="AG27" s="495">
        <v>0</v>
      </c>
      <c r="AH27" s="491"/>
      <c r="AI27" s="496" t="s">
        <v>23</v>
      </c>
      <c r="AJ27" s="496"/>
      <c r="AK27" s="251"/>
      <c r="AL27" s="307">
        <f>'Year 4'!AU27</f>
        <v>0</v>
      </c>
      <c r="AM27" s="234">
        <v>0</v>
      </c>
      <c r="AN27" s="234">
        <v>0</v>
      </c>
      <c r="AO27" s="277">
        <f t="shared" si="21"/>
        <v>0</v>
      </c>
      <c r="AP27" s="234">
        <v>0</v>
      </c>
      <c r="AQ27" s="234">
        <v>0</v>
      </c>
      <c r="AR27" s="277">
        <f t="shared" si="22"/>
        <v>0</v>
      </c>
      <c r="AS27" s="234">
        <v>0</v>
      </c>
      <c r="AT27" s="277">
        <f t="shared" si="23"/>
        <v>0</v>
      </c>
      <c r="AU27" s="278">
        <f>IF($S$81&lt;&gt;0, AC27+AL27-AT27, M27+AL27-AT27)</f>
        <v>0</v>
      </c>
    </row>
    <row r="28" spans="1:48" ht="16" thickBot="1" x14ac:dyDescent="0.4">
      <c r="A28" s="226" t="s">
        <v>181</v>
      </c>
      <c r="B28" s="227"/>
      <c r="C28" s="497">
        <f>SUM(A23:B27)</f>
        <v>0</v>
      </c>
      <c r="D28" s="497"/>
      <c r="E28" s="227"/>
      <c r="F28" s="250">
        <f>SUM(F23:F27)</f>
        <v>0</v>
      </c>
      <c r="G28" s="250">
        <f t="shared" ref="G28:L28" si="24">SUM(G23:G27)</f>
        <v>0</v>
      </c>
      <c r="H28" s="250">
        <f t="shared" si="24"/>
        <v>0</v>
      </c>
      <c r="I28" s="250">
        <f t="shared" si="24"/>
        <v>0</v>
      </c>
      <c r="J28" s="250">
        <f t="shared" si="24"/>
        <v>0</v>
      </c>
      <c r="K28" s="250">
        <f t="shared" si="24"/>
        <v>0</v>
      </c>
      <c r="L28" s="250">
        <f t="shared" si="24"/>
        <v>0</v>
      </c>
      <c r="M28" s="237">
        <f>SUM(M23:M27)</f>
        <v>0</v>
      </c>
      <c r="N28" s="223"/>
      <c r="P28" s="226" t="s">
        <v>181</v>
      </c>
      <c r="Q28" s="227"/>
      <c r="R28" s="498">
        <f>SUM(P23:Q27)</f>
        <v>0</v>
      </c>
      <c r="S28" s="498"/>
      <c r="T28" s="269"/>
      <c r="U28" s="293">
        <f>SUM(U23:U27)</f>
        <v>0</v>
      </c>
      <c r="V28" s="293">
        <f>SUM(V23:V27)</f>
        <v>0</v>
      </c>
      <c r="W28" s="293">
        <f t="shared" ref="W28:AB28" si="25">SUM(W23:W27)</f>
        <v>0</v>
      </c>
      <c r="X28" s="293">
        <f t="shared" si="25"/>
        <v>0</v>
      </c>
      <c r="Y28" s="293">
        <f t="shared" si="25"/>
        <v>0</v>
      </c>
      <c r="Z28" s="293">
        <f t="shared" si="25"/>
        <v>0</v>
      </c>
      <c r="AA28" s="293">
        <f t="shared" si="25"/>
        <v>0</v>
      </c>
      <c r="AB28" s="293">
        <f t="shared" si="25"/>
        <v>0</v>
      </c>
      <c r="AC28" s="293">
        <f>SUM(AC23:AC27)</f>
        <v>0</v>
      </c>
      <c r="AD28" s="294">
        <f>SUM(AD23:AD27)</f>
        <v>0</v>
      </c>
      <c r="AE28" s="223"/>
      <c r="AG28" s="226" t="s">
        <v>181</v>
      </c>
      <c r="AH28" s="227"/>
      <c r="AI28" s="543">
        <f>SUM(AG23:AH27)</f>
        <v>0</v>
      </c>
      <c r="AJ28" s="543"/>
      <c r="AK28" s="269"/>
      <c r="AL28" s="275">
        <f>SUM(AL23:AL27)</f>
        <v>0</v>
      </c>
      <c r="AM28" s="275">
        <f>SUM(AM23:AM27)</f>
        <v>0</v>
      </c>
      <c r="AN28" s="275">
        <f t="shared" ref="AN28:AU28" si="26">SUM(AN23:AN27)</f>
        <v>0</v>
      </c>
      <c r="AO28" s="275">
        <f t="shared" si="26"/>
        <v>0</v>
      </c>
      <c r="AP28" s="275">
        <f t="shared" si="26"/>
        <v>0</v>
      </c>
      <c r="AQ28" s="275">
        <f t="shared" si="26"/>
        <v>0</v>
      </c>
      <c r="AR28" s="275">
        <f t="shared" si="26"/>
        <v>0</v>
      </c>
      <c r="AS28" s="275">
        <f t="shared" si="26"/>
        <v>0</v>
      </c>
      <c r="AT28" s="275">
        <f t="shared" si="26"/>
        <v>0</v>
      </c>
      <c r="AU28" s="276">
        <f t="shared" si="26"/>
        <v>0</v>
      </c>
    </row>
    <row r="29" spans="1:48" s="221" customFormat="1" ht="3.75" customHeight="1" thickBot="1" x14ac:dyDescent="0.4">
      <c r="A29" s="499"/>
      <c r="B29" s="499"/>
      <c r="C29" s="499"/>
      <c r="D29" s="499"/>
      <c r="E29" s="499"/>
      <c r="F29" s="499"/>
      <c r="G29" s="499"/>
      <c r="H29" s="499"/>
      <c r="I29" s="499"/>
      <c r="J29" s="499"/>
      <c r="K29" s="499"/>
      <c r="L29" s="499"/>
      <c r="M29" s="499"/>
      <c r="N29" s="223"/>
      <c r="P29" s="499"/>
      <c r="Q29" s="499"/>
      <c r="R29" s="499"/>
      <c r="S29" s="499"/>
      <c r="T29" s="499"/>
      <c r="U29" s="499"/>
      <c r="V29" s="499"/>
      <c r="W29" s="499"/>
      <c r="X29" s="499"/>
      <c r="Y29" s="499"/>
      <c r="Z29" s="499"/>
      <c r="AA29" s="499"/>
      <c r="AB29" s="499"/>
      <c r="AC29" s="499"/>
      <c r="AD29" s="499"/>
      <c r="AE29" s="223"/>
      <c r="AG29" s="499"/>
      <c r="AH29" s="499"/>
      <c r="AI29" s="499"/>
      <c r="AJ29" s="499"/>
      <c r="AK29" s="499"/>
      <c r="AL29" s="499"/>
      <c r="AM29" s="499"/>
      <c r="AN29" s="499"/>
      <c r="AO29" s="499"/>
      <c r="AP29" s="499"/>
      <c r="AQ29" s="499"/>
      <c r="AR29" s="499"/>
      <c r="AS29" s="499"/>
      <c r="AT29" s="499"/>
      <c r="AU29" s="499"/>
    </row>
    <row r="30" spans="1:48" ht="16" thickBot="1" x14ac:dyDescent="0.4">
      <c r="A30" s="500" t="s">
        <v>187</v>
      </c>
      <c r="B30" s="501"/>
      <c r="C30" s="501"/>
      <c r="D30" s="501"/>
      <c r="E30" s="501"/>
      <c r="F30" s="241">
        <f>SUM(F28, F19)</f>
        <v>0</v>
      </c>
      <c r="G30" s="241">
        <f t="shared" ref="G30:L30" si="27">SUM(G28, G19)</f>
        <v>0</v>
      </c>
      <c r="H30" s="241">
        <f>SUM(H28, H19)</f>
        <v>0</v>
      </c>
      <c r="I30" s="241">
        <f t="shared" si="27"/>
        <v>0</v>
      </c>
      <c r="J30" s="241">
        <f t="shared" si="27"/>
        <v>0</v>
      </c>
      <c r="K30" s="241">
        <f>SUM(K28, K19)</f>
        <v>0</v>
      </c>
      <c r="L30" s="241">
        <f t="shared" si="27"/>
        <v>0</v>
      </c>
      <c r="M30" s="240">
        <f>SUM(M28, M19)</f>
        <v>0</v>
      </c>
      <c r="N30" s="223"/>
      <c r="P30" s="500" t="s">
        <v>187</v>
      </c>
      <c r="Q30" s="501"/>
      <c r="R30" s="501"/>
      <c r="S30" s="501"/>
      <c r="T30" s="501"/>
      <c r="U30" s="297">
        <f>SUM(U28, U19)</f>
        <v>0</v>
      </c>
      <c r="V30" s="297">
        <f>SUM(V28, V19)</f>
        <v>0</v>
      </c>
      <c r="W30" s="297">
        <f t="shared" ref="W30" si="28">SUM(W28, W19)</f>
        <v>0</v>
      </c>
      <c r="X30" s="297">
        <f>SUM(X28, X19)</f>
        <v>0</v>
      </c>
      <c r="Y30" s="297">
        <f t="shared" ref="Y30:AB30" si="29">SUM(Y28, Y19)</f>
        <v>0</v>
      </c>
      <c r="Z30" s="297">
        <f t="shared" si="29"/>
        <v>0</v>
      </c>
      <c r="AA30" s="297">
        <f t="shared" si="29"/>
        <v>0</v>
      </c>
      <c r="AB30" s="297">
        <f t="shared" si="29"/>
        <v>0</v>
      </c>
      <c r="AC30" s="297">
        <f>SUM(AC28, AC19)</f>
        <v>0</v>
      </c>
      <c r="AD30" s="298">
        <f>SUM(AD28, AD19)</f>
        <v>0</v>
      </c>
      <c r="AE30" s="223"/>
      <c r="AG30" s="500" t="s">
        <v>187</v>
      </c>
      <c r="AH30" s="501"/>
      <c r="AI30" s="501"/>
      <c r="AJ30" s="501"/>
      <c r="AK30" s="501"/>
      <c r="AL30" s="279">
        <f>SUM(AL28, AL19)</f>
        <v>0</v>
      </c>
      <c r="AM30" s="279">
        <f>SUM(AM28, AM19)</f>
        <v>0</v>
      </c>
      <c r="AN30" s="279">
        <f t="shared" ref="AN30" si="30">SUM(AN28, AN19)</f>
        <v>0</v>
      </c>
      <c r="AO30" s="279">
        <f>SUM(AO28, AO19)</f>
        <v>0</v>
      </c>
      <c r="AP30" s="279">
        <f t="shared" ref="AP30:AU30" si="31">SUM(AP28, AP19)</f>
        <v>0</v>
      </c>
      <c r="AQ30" s="279">
        <f t="shared" si="31"/>
        <v>0</v>
      </c>
      <c r="AR30" s="279">
        <f t="shared" si="31"/>
        <v>0</v>
      </c>
      <c r="AS30" s="279">
        <f t="shared" si="31"/>
        <v>0</v>
      </c>
      <c r="AT30" s="279">
        <f t="shared" si="31"/>
        <v>0</v>
      </c>
      <c r="AU30" s="280">
        <f t="shared" si="31"/>
        <v>0</v>
      </c>
    </row>
    <row r="31" spans="1:48" ht="16" thickBot="1" x14ac:dyDescent="0.4">
      <c r="F31" s="220"/>
      <c r="G31" s="220"/>
      <c r="AE31" s="221"/>
    </row>
    <row r="32" spans="1:48" s="242" customFormat="1" x14ac:dyDescent="0.35">
      <c r="A32" s="502" t="s">
        <v>98</v>
      </c>
      <c r="B32" s="503"/>
      <c r="C32" s="503"/>
      <c r="D32" s="503"/>
      <c r="E32" s="503"/>
      <c r="F32" s="503"/>
      <c r="G32" s="503"/>
      <c r="H32" s="503"/>
      <c r="I32" s="503"/>
      <c r="J32" s="503"/>
      <c r="K32" s="503"/>
      <c r="L32" s="503"/>
      <c r="M32" s="518"/>
      <c r="N32" s="232"/>
      <c r="P32" s="502" t="s">
        <v>98</v>
      </c>
      <c r="Q32" s="503"/>
      <c r="R32" s="503"/>
      <c r="S32" s="503"/>
      <c r="T32" s="503"/>
      <c r="U32" s="503"/>
      <c r="V32" s="503"/>
      <c r="W32" s="503"/>
      <c r="X32" s="503"/>
      <c r="Y32" s="503"/>
      <c r="Z32" s="503"/>
      <c r="AA32" s="503"/>
      <c r="AB32" s="503"/>
      <c r="AC32" s="503"/>
      <c r="AD32" s="248"/>
      <c r="AE32" s="232"/>
      <c r="AG32" s="502" t="s">
        <v>98</v>
      </c>
      <c r="AH32" s="503"/>
      <c r="AI32" s="503"/>
      <c r="AJ32" s="503"/>
      <c r="AK32" s="503"/>
      <c r="AL32" s="503"/>
      <c r="AM32" s="503"/>
      <c r="AN32" s="503"/>
      <c r="AO32" s="503"/>
      <c r="AP32" s="503"/>
      <c r="AQ32" s="503"/>
      <c r="AR32" s="503"/>
      <c r="AS32" s="503"/>
      <c r="AT32" s="503"/>
      <c r="AU32" s="248"/>
    </row>
    <row r="33" spans="1:47" s="242" customFormat="1" x14ac:dyDescent="0.35">
      <c r="A33" s="530" t="s">
        <v>24</v>
      </c>
      <c r="B33" s="531"/>
      <c r="C33" s="531"/>
      <c r="D33" s="531"/>
      <c r="E33" s="531"/>
      <c r="F33" s="531"/>
      <c r="G33" s="531"/>
      <c r="H33" s="531"/>
      <c r="I33" s="531"/>
      <c r="J33" s="256" t="s">
        <v>17</v>
      </c>
      <c r="K33" s="256" t="s">
        <v>15</v>
      </c>
      <c r="L33" s="256" t="s">
        <v>16</v>
      </c>
      <c r="M33" s="259" t="s">
        <v>18</v>
      </c>
      <c r="N33" s="232"/>
      <c r="P33" s="530" t="s">
        <v>24</v>
      </c>
      <c r="Q33" s="531"/>
      <c r="R33" s="531"/>
      <c r="S33" s="531"/>
      <c r="T33" s="531"/>
      <c r="U33" s="531"/>
      <c r="V33" s="531"/>
      <c r="W33" s="531"/>
      <c r="X33" s="531"/>
      <c r="Y33" s="255" t="s">
        <v>263</v>
      </c>
      <c r="Z33" s="328" t="s">
        <v>77</v>
      </c>
      <c r="AA33" s="256" t="s">
        <v>15</v>
      </c>
      <c r="AB33" s="256" t="s">
        <v>16</v>
      </c>
      <c r="AC33" s="255" t="s">
        <v>18</v>
      </c>
      <c r="AD33" s="267" t="s">
        <v>114</v>
      </c>
      <c r="AE33" s="232"/>
      <c r="AG33" s="530" t="s">
        <v>24</v>
      </c>
      <c r="AH33" s="531"/>
      <c r="AI33" s="531"/>
      <c r="AJ33" s="531"/>
      <c r="AK33" s="531"/>
      <c r="AL33" s="531"/>
      <c r="AM33" s="531"/>
      <c r="AN33" s="531"/>
      <c r="AO33" s="531"/>
      <c r="AP33" s="255" t="s">
        <v>263</v>
      </c>
      <c r="AQ33" s="328" t="s">
        <v>211</v>
      </c>
      <c r="AR33" s="256" t="s">
        <v>15</v>
      </c>
      <c r="AS33" s="256" t="s">
        <v>16</v>
      </c>
      <c r="AT33" s="255" t="s">
        <v>213</v>
      </c>
      <c r="AU33" s="267" t="s">
        <v>266</v>
      </c>
    </row>
    <row r="34" spans="1:47" x14ac:dyDescent="0.35">
      <c r="A34" s="257">
        <v>1</v>
      </c>
      <c r="B34" s="491"/>
      <c r="C34" s="491"/>
      <c r="D34" s="491"/>
      <c r="E34" s="491"/>
      <c r="F34" s="491"/>
      <c r="G34" s="491"/>
      <c r="H34" s="491"/>
      <c r="I34" s="491"/>
      <c r="J34" s="234">
        <v>0</v>
      </c>
      <c r="K34" s="234">
        <v>0</v>
      </c>
      <c r="L34" s="234">
        <v>0</v>
      </c>
      <c r="M34" s="236">
        <f>SUM(J34:L34)</f>
        <v>0</v>
      </c>
      <c r="N34" s="223"/>
      <c r="P34" s="257">
        <v>1</v>
      </c>
      <c r="Q34" s="491"/>
      <c r="R34" s="491"/>
      <c r="S34" s="491"/>
      <c r="T34" s="491"/>
      <c r="U34" s="491"/>
      <c r="V34" s="491"/>
      <c r="W34" s="491"/>
      <c r="X34" s="491"/>
      <c r="Y34" s="164">
        <f>'Year 4'!AU34</f>
        <v>0</v>
      </c>
      <c r="Z34" s="234">
        <v>0</v>
      </c>
      <c r="AA34" s="234">
        <v>0</v>
      </c>
      <c r="AB34" s="234">
        <v>0</v>
      </c>
      <c r="AC34" s="295">
        <f>SUM(Z34:AB34)</f>
        <v>0</v>
      </c>
      <c r="AD34" s="296">
        <f t="shared" ref="AD34:AD36" si="32">M34-AC34</f>
        <v>0</v>
      </c>
      <c r="AE34" s="223"/>
      <c r="AG34" s="257">
        <v>1</v>
      </c>
      <c r="AH34" s="491"/>
      <c r="AI34" s="491"/>
      <c r="AJ34" s="491"/>
      <c r="AK34" s="491"/>
      <c r="AL34" s="491"/>
      <c r="AM34" s="491"/>
      <c r="AN34" s="491"/>
      <c r="AO34" s="491"/>
      <c r="AP34" s="305">
        <f>'Year 4'!AU34</f>
        <v>0</v>
      </c>
      <c r="AQ34" s="234">
        <v>0</v>
      </c>
      <c r="AR34" s="234">
        <v>0</v>
      </c>
      <c r="AS34" s="234">
        <v>0</v>
      </c>
      <c r="AT34" s="277">
        <f>SUM(AQ34:AS34)</f>
        <v>0</v>
      </c>
      <c r="AU34" s="278">
        <f>IF($S$81&lt;&gt;0, AC34+AP34-AT34, M34+AP34-AT34)</f>
        <v>0</v>
      </c>
    </row>
    <row r="35" spans="1:47" x14ac:dyDescent="0.35">
      <c r="A35" s="257">
        <v>2</v>
      </c>
      <c r="B35" s="492"/>
      <c r="C35" s="492"/>
      <c r="D35" s="492"/>
      <c r="E35" s="492"/>
      <c r="F35" s="492"/>
      <c r="G35" s="492"/>
      <c r="H35" s="492"/>
      <c r="I35" s="492"/>
      <c r="J35" s="234">
        <v>0</v>
      </c>
      <c r="K35" s="234">
        <v>0</v>
      </c>
      <c r="L35" s="234">
        <v>0</v>
      </c>
      <c r="M35" s="236">
        <f>SUM(J35:L35)</f>
        <v>0</v>
      </c>
      <c r="N35" s="223"/>
      <c r="P35" s="257">
        <v>2</v>
      </c>
      <c r="Q35" s="492"/>
      <c r="R35" s="492"/>
      <c r="S35" s="492"/>
      <c r="T35" s="492"/>
      <c r="U35" s="492"/>
      <c r="V35" s="492"/>
      <c r="W35" s="492"/>
      <c r="X35" s="492"/>
      <c r="Y35" s="164">
        <f>'Year 4'!AU35</f>
        <v>0</v>
      </c>
      <c r="Z35" s="234">
        <v>0</v>
      </c>
      <c r="AA35" s="234">
        <v>0</v>
      </c>
      <c r="AB35" s="234">
        <v>0</v>
      </c>
      <c r="AC35" s="295">
        <f t="shared" ref="AC35:AC36" si="33">SUM(Z35:AB35)</f>
        <v>0</v>
      </c>
      <c r="AD35" s="296">
        <f t="shared" si="32"/>
        <v>0</v>
      </c>
      <c r="AE35" s="223"/>
      <c r="AG35" s="257">
        <v>2</v>
      </c>
      <c r="AH35" s="492"/>
      <c r="AI35" s="492"/>
      <c r="AJ35" s="492"/>
      <c r="AK35" s="492"/>
      <c r="AL35" s="492"/>
      <c r="AM35" s="492"/>
      <c r="AN35" s="492"/>
      <c r="AO35" s="492"/>
      <c r="AP35" s="305">
        <f>'Year 4'!AU35</f>
        <v>0</v>
      </c>
      <c r="AQ35" s="234">
        <v>0</v>
      </c>
      <c r="AR35" s="234">
        <v>0</v>
      </c>
      <c r="AS35" s="234">
        <v>0</v>
      </c>
      <c r="AT35" s="277">
        <f t="shared" ref="AT35:AT36" si="34">SUM(AQ35:AS35)</f>
        <v>0</v>
      </c>
      <c r="AU35" s="278">
        <f>IF($S$81&lt;&gt;0, AC35+AP35-AT35, M35+AP35-AT35)</f>
        <v>0</v>
      </c>
    </row>
    <row r="36" spans="1:47" x14ac:dyDescent="0.35">
      <c r="A36" s="257">
        <v>3</v>
      </c>
      <c r="B36" s="492"/>
      <c r="C36" s="492"/>
      <c r="D36" s="492"/>
      <c r="E36" s="492"/>
      <c r="F36" s="492"/>
      <c r="G36" s="492"/>
      <c r="H36" s="492"/>
      <c r="I36" s="492"/>
      <c r="J36" s="234">
        <v>0</v>
      </c>
      <c r="K36" s="234">
        <v>0</v>
      </c>
      <c r="L36" s="234">
        <v>0</v>
      </c>
      <c r="M36" s="236">
        <f t="shared" ref="M36:M70" si="35">SUM(J36:L36)</f>
        <v>0</v>
      </c>
      <c r="N36" s="223"/>
      <c r="P36" s="257">
        <v>3</v>
      </c>
      <c r="Q36" s="492"/>
      <c r="R36" s="492"/>
      <c r="S36" s="492"/>
      <c r="T36" s="492"/>
      <c r="U36" s="492"/>
      <c r="V36" s="492"/>
      <c r="W36" s="492"/>
      <c r="X36" s="492"/>
      <c r="Y36" s="164">
        <f>'Year 4'!AU36</f>
        <v>0</v>
      </c>
      <c r="Z36" s="234">
        <v>0</v>
      </c>
      <c r="AA36" s="234">
        <v>0</v>
      </c>
      <c r="AB36" s="234">
        <v>0</v>
      </c>
      <c r="AC36" s="295">
        <f t="shared" si="33"/>
        <v>0</v>
      </c>
      <c r="AD36" s="296">
        <f t="shared" si="32"/>
        <v>0</v>
      </c>
      <c r="AE36" s="223"/>
      <c r="AG36" s="257">
        <v>3</v>
      </c>
      <c r="AH36" s="492"/>
      <c r="AI36" s="492"/>
      <c r="AJ36" s="492"/>
      <c r="AK36" s="492"/>
      <c r="AL36" s="492"/>
      <c r="AM36" s="492"/>
      <c r="AN36" s="492"/>
      <c r="AO36" s="492"/>
      <c r="AP36" s="305">
        <f>'Year 4'!AU36</f>
        <v>0</v>
      </c>
      <c r="AQ36" s="234">
        <v>0</v>
      </c>
      <c r="AR36" s="234">
        <v>0</v>
      </c>
      <c r="AS36" s="234">
        <v>0</v>
      </c>
      <c r="AT36" s="277">
        <f t="shared" si="34"/>
        <v>0</v>
      </c>
      <c r="AU36" s="278">
        <f>IF($S$81&lt;&gt;0, AC36+AP36-AT36, M36+AP36-AT36)</f>
        <v>0</v>
      </c>
    </row>
    <row r="37" spans="1:47" ht="16" thickBot="1" x14ac:dyDescent="0.4">
      <c r="A37" s="504" t="s">
        <v>25</v>
      </c>
      <c r="B37" s="505"/>
      <c r="C37" s="505"/>
      <c r="D37" s="505"/>
      <c r="E37" s="505"/>
      <c r="F37" s="505"/>
      <c r="G37" s="505"/>
      <c r="H37" s="505"/>
      <c r="I37" s="505"/>
      <c r="J37" s="250">
        <f>SUM(J34:J36)</f>
        <v>0</v>
      </c>
      <c r="K37" s="250">
        <f t="shared" ref="K37:L37" si="36">SUM(K34:K36)</f>
        <v>0</v>
      </c>
      <c r="L37" s="250">
        <f t="shared" si="36"/>
        <v>0</v>
      </c>
      <c r="M37" s="237">
        <f t="shared" si="35"/>
        <v>0</v>
      </c>
      <c r="N37" s="223"/>
      <c r="P37" s="504" t="s">
        <v>25</v>
      </c>
      <c r="Q37" s="505"/>
      <c r="R37" s="505"/>
      <c r="S37" s="505"/>
      <c r="T37" s="505"/>
      <c r="U37" s="505"/>
      <c r="V37" s="505"/>
      <c r="W37" s="505"/>
      <c r="X37" s="505"/>
      <c r="Y37" s="293">
        <f>SUM(Y34:Y36)</f>
        <v>0</v>
      </c>
      <c r="Z37" s="293">
        <f>SUM(Z34:Z36)</f>
        <v>0</v>
      </c>
      <c r="AA37" s="293">
        <f t="shared" ref="AA37:AD37" si="37">SUM(AA34:AA36)</f>
        <v>0</v>
      </c>
      <c r="AB37" s="293">
        <f t="shared" si="37"/>
        <v>0</v>
      </c>
      <c r="AC37" s="293">
        <f t="shared" si="37"/>
        <v>0</v>
      </c>
      <c r="AD37" s="294">
        <f t="shared" si="37"/>
        <v>0</v>
      </c>
      <c r="AE37" s="223"/>
      <c r="AG37" s="504" t="s">
        <v>25</v>
      </c>
      <c r="AH37" s="505"/>
      <c r="AI37" s="505"/>
      <c r="AJ37" s="505"/>
      <c r="AK37" s="505"/>
      <c r="AL37" s="505"/>
      <c r="AM37" s="505"/>
      <c r="AN37" s="505"/>
      <c r="AO37" s="505"/>
      <c r="AP37" s="275">
        <f>SUM(AP34:AP36)</f>
        <v>0</v>
      </c>
      <c r="AQ37" s="275">
        <f>SUM(AQ34:AQ36)</f>
        <v>0</v>
      </c>
      <c r="AR37" s="275">
        <f t="shared" ref="AR37:AT37" si="38">SUM(AR34:AR36)</f>
        <v>0</v>
      </c>
      <c r="AS37" s="275">
        <f t="shared" si="38"/>
        <v>0</v>
      </c>
      <c r="AT37" s="275">
        <f t="shared" si="38"/>
        <v>0</v>
      </c>
      <c r="AU37" s="276">
        <f>IF($S$81&lt;&gt;0, AC37+AP37-AT37, M37+AP37-AT37)</f>
        <v>0</v>
      </c>
    </row>
    <row r="38" spans="1:47" s="221" customFormat="1" ht="3.75" customHeight="1" thickBot="1" x14ac:dyDescent="0.4">
      <c r="A38" s="232"/>
      <c r="B38" s="232"/>
      <c r="C38" s="232"/>
      <c r="D38" s="232"/>
      <c r="E38" s="232"/>
      <c r="F38" s="232"/>
      <c r="G38" s="232"/>
      <c r="H38" s="232"/>
      <c r="I38" s="232"/>
      <c r="J38" s="246"/>
      <c r="K38" s="246"/>
      <c r="L38" s="246"/>
      <c r="M38" s="246"/>
      <c r="N38" s="223"/>
      <c r="P38" s="232"/>
      <c r="Q38" s="232"/>
      <c r="R38" s="232"/>
      <c r="S38" s="232"/>
      <c r="T38" s="232"/>
      <c r="U38" s="232"/>
      <c r="V38" s="232"/>
      <c r="W38" s="232"/>
      <c r="X38" s="232"/>
      <c r="Y38" s="304"/>
      <c r="Z38" s="246"/>
      <c r="AA38" s="246"/>
      <c r="AB38" s="246"/>
      <c r="AC38" s="246"/>
      <c r="AD38" s="246"/>
      <c r="AE38" s="223"/>
      <c r="AG38" s="232"/>
      <c r="AH38" s="232"/>
      <c r="AI38" s="232"/>
      <c r="AJ38" s="232"/>
      <c r="AK38" s="232"/>
      <c r="AL38" s="232"/>
      <c r="AM38" s="232"/>
      <c r="AN38" s="232"/>
      <c r="AO38" s="232"/>
      <c r="AP38" s="304"/>
      <c r="AQ38" s="246"/>
      <c r="AR38" s="246"/>
      <c r="AS38" s="246"/>
      <c r="AT38" s="246"/>
      <c r="AU38" s="246"/>
    </row>
    <row r="39" spans="1:47" s="242" customFormat="1" x14ac:dyDescent="0.35">
      <c r="A39" s="502" t="s">
        <v>33</v>
      </c>
      <c r="B39" s="503"/>
      <c r="C39" s="503"/>
      <c r="D39" s="503"/>
      <c r="E39" s="503"/>
      <c r="F39" s="503"/>
      <c r="G39" s="503"/>
      <c r="H39" s="503"/>
      <c r="I39" s="503"/>
      <c r="J39" s="273" t="s">
        <v>17</v>
      </c>
      <c r="K39" s="273" t="s">
        <v>15</v>
      </c>
      <c r="L39" s="273" t="s">
        <v>16</v>
      </c>
      <c r="M39" s="248" t="s">
        <v>18</v>
      </c>
      <c r="N39" s="232"/>
      <c r="P39" s="502" t="s">
        <v>33</v>
      </c>
      <c r="Q39" s="503"/>
      <c r="R39" s="503"/>
      <c r="S39" s="503"/>
      <c r="T39" s="503"/>
      <c r="U39" s="503"/>
      <c r="V39" s="503"/>
      <c r="W39" s="503"/>
      <c r="X39" s="503"/>
      <c r="Y39" s="271" t="s">
        <v>263</v>
      </c>
      <c r="Z39" s="273" t="s">
        <v>77</v>
      </c>
      <c r="AA39" s="273" t="s">
        <v>15</v>
      </c>
      <c r="AB39" s="273" t="s">
        <v>16</v>
      </c>
      <c r="AC39" s="271" t="s">
        <v>18</v>
      </c>
      <c r="AD39" s="268" t="s">
        <v>114</v>
      </c>
      <c r="AE39" s="232"/>
      <c r="AG39" s="502" t="s">
        <v>33</v>
      </c>
      <c r="AH39" s="503"/>
      <c r="AI39" s="503"/>
      <c r="AJ39" s="503"/>
      <c r="AK39" s="503"/>
      <c r="AL39" s="503"/>
      <c r="AM39" s="503"/>
      <c r="AN39" s="503"/>
      <c r="AO39" s="503"/>
      <c r="AP39" s="271" t="s">
        <v>263</v>
      </c>
      <c r="AQ39" s="273" t="s">
        <v>211</v>
      </c>
      <c r="AR39" s="273" t="s">
        <v>15</v>
      </c>
      <c r="AS39" s="273" t="s">
        <v>16</v>
      </c>
      <c r="AT39" s="271" t="s">
        <v>213</v>
      </c>
      <c r="AU39" s="268" t="s">
        <v>266</v>
      </c>
    </row>
    <row r="40" spans="1:47" x14ac:dyDescent="0.35">
      <c r="A40" s="257">
        <v>1</v>
      </c>
      <c r="B40" s="492"/>
      <c r="C40" s="492"/>
      <c r="D40" s="492"/>
      <c r="E40" s="492"/>
      <c r="F40" s="492"/>
      <c r="G40" s="492"/>
      <c r="H40" s="492"/>
      <c r="I40" s="492"/>
      <c r="J40" s="234">
        <v>0</v>
      </c>
      <c r="K40" s="234">
        <v>0</v>
      </c>
      <c r="L40" s="234">
        <v>0</v>
      </c>
      <c r="M40" s="236">
        <f t="shared" si="35"/>
        <v>0</v>
      </c>
      <c r="N40" s="223"/>
      <c r="P40" s="257">
        <v>1</v>
      </c>
      <c r="Q40" s="492"/>
      <c r="R40" s="492"/>
      <c r="S40" s="492"/>
      <c r="T40" s="492"/>
      <c r="U40" s="492"/>
      <c r="V40" s="492"/>
      <c r="W40" s="492"/>
      <c r="X40" s="492"/>
      <c r="Y40" s="164">
        <f>'Year 4'!AU40</f>
        <v>0</v>
      </c>
      <c r="Z40" s="234">
        <v>0</v>
      </c>
      <c r="AA40" s="234">
        <v>0</v>
      </c>
      <c r="AB40" s="234">
        <v>0</v>
      </c>
      <c r="AC40" s="295">
        <f t="shared" ref="AC40:AC42" si="39">SUM(Z40:AB40)</f>
        <v>0</v>
      </c>
      <c r="AD40" s="296">
        <f t="shared" ref="AD40:AD42" si="40">M40-AC40</f>
        <v>0</v>
      </c>
      <c r="AE40" s="223"/>
      <c r="AG40" s="257">
        <v>1</v>
      </c>
      <c r="AH40" s="492"/>
      <c r="AI40" s="492"/>
      <c r="AJ40" s="492"/>
      <c r="AK40" s="492"/>
      <c r="AL40" s="492"/>
      <c r="AM40" s="492"/>
      <c r="AN40" s="492"/>
      <c r="AO40" s="492"/>
      <c r="AP40" s="305">
        <f>'Year 4'!AU40</f>
        <v>0</v>
      </c>
      <c r="AQ40" s="234">
        <v>0</v>
      </c>
      <c r="AR40" s="234">
        <v>0</v>
      </c>
      <c r="AS40" s="234">
        <v>0</v>
      </c>
      <c r="AT40" s="277">
        <f t="shared" ref="AT40:AT42" si="41">SUM(AQ40:AS40)</f>
        <v>0</v>
      </c>
      <c r="AU40" s="278">
        <f>IF($S$81&lt;&gt;0, AC40+AP40-AT40, M40+AP40-AT40)</f>
        <v>0</v>
      </c>
    </row>
    <row r="41" spans="1:47" x14ac:dyDescent="0.35">
      <c r="A41" s="257">
        <v>2</v>
      </c>
      <c r="B41" s="492"/>
      <c r="C41" s="492"/>
      <c r="D41" s="492"/>
      <c r="E41" s="492"/>
      <c r="F41" s="492"/>
      <c r="G41" s="492"/>
      <c r="H41" s="492"/>
      <c r="I41" s="492"/>
      <c r="J41" s="234">
        <v>0</v>
      </c>
      <c r="K41" s="234">
        <v>0</v>
      </c>
      <c r="L41" s="234">
        <v>0</v>
      </c>
      <c r="M41" s="236">
        <f t="shared" si="35"/>
        <v>0</v>
      </c>
      <c r="N41" s="223"/>
      <c r="P41" s="257">
        <v>2</v>
      </c>
      <c r="Q41" s="492"/>
      <c r="R41" s="492"/>
      <c r="S41" s="492"/>
      <c r="T41" s="492"/>
      <c r="U41" s="492"/>
      <c r="V41" s="492"/>
      <c r="W41" s="492"/>
      <c r="X41" s="492"/>
      <c r="Y41" s="164">
        <f>'Year 4'!AU41</f>
        <v>0</v>
      </c>
      <c r="Z41" s="234">
        <v>0</v>
      </c>
      <c r="AA41" s="234">
        <v>0</v>
      </c>
      <c r="AB41" s="234">
        <v>0</v>
      </c>
      <c r="AC41" s="295">
        <f t="shared" si="39"/>
        <v>0</v>
      </c>
      <c r="AD41" s="296">
        <f t="shared" si="40"/>
        <v>0</v>
      </c>
      <c r="AE41" s="223"/>
      <c r="AG41" s="257">
        <v>2</v>
      </c>
      <c r="AH41" s="492"/>
      <c r="AI41" s="492"/>
      <c r="AJ41" s="492"/>
      <c r="AK41" s="492"/>
      <c r="AL41" s="492"/>
      <c r="AM41" s="492"/>
      <c r="AN41" s="492"/>
      <c r="AO41" s="492"/>
      <c r="AP41" s="305">
        <f>'Year 4'!AU41</f>
        <v>0</v>
      </c>
      <c r="AQ41" s="234">
        <v>0</v>
      </c>
      <c r="AR41" s="234">
        <v>0</v>
      </c>
      <c r="AS41" s="234">
        <v>0</v>
      </c>
      <c r="AT41" s="277">
        <f t="shared" si="41"/>
        <v>0</v>
      </c>
      <c r="AU41" s="278">
        <f>IF($S$81&lt;&gt;0, AC41+AP41-AT41, M41+AP41-AT41)</f>
        <v>0</v>
      </c>
    </row>
    <row r="42" spans="1:47" x14ac:dyDescent="0.35">
      <c r="A42" s="257">
        <v>3</v>
      </c>
      <c r="B42" s="492"/>
      <c r="C42" s="492"/>
      <c r="D42" s="492"/>
      <c r="E42" s="492"/>
      <c r="F42" s="492"/>
      <c r="G42" s="492"/>
      <c r="H42" s="492"/>
      <c r="I42" s="492"/>
      <c r="J42" s="234">
        <v>0</v>
      </c>
      <c r="K42" s="234">
        <v>0</v>
      </c>
      <c r="L42" s="234">
        <v>0</v>
      </c>
      <c r="M42" s="236">
        <f>SUM(J42:L42)</f>
        <v>0</v>
      </c>
      <c r="N42" s="223"/>
      <c r="P42" s="257">
        <v>3</v>
      </c>
      <c r="Q42" s="492"/>
      <c r="R42" s="492"/>
      <c r="S42" s="492"/>
      <c r="T42" s="492"/>
      <c r="U42" s="492"/>
      <c r="V42" s="492"/>
      <c r="W42" s="492"/>
      <c r="X42" s="492"/>
      <c r="Y42" s="164">
        <f>'Year 4'!AU42</f>
        <v>0</v>
      </c>
      <c r="Z42" s="234">
        <v>0</v>
      </c>
      <c r="AA42" s="234">
        <v>0</v>
      </c>
      <c r="AB42" s="234">
        <v>0</v>
      </c>
      <c r="AC42" s="295">
        <f t="shared" si="39"/>
        <v>0</v>
      </c>
      <c r="AD42" s="296">
        <f t="shared" si="40"/>
        <v>0</v>
      </c>
      <c r="AE42" s="223"/>
      <c r="AG42" s="257">
        <v>3</v>
      </c>
      <c r="AH42" s="492"/>
      <c r="AI42" s="492"/>
      <c r="AJ42" s="492"/>
      <c r="AK42" s="492"/>
      <c r="AL42" s="492"/>
      <c r="AM42" s="492"/>
      <c r="AN42" s="492"/>
      <c r="AO42" s="492"/>
      <c r="AP42" s="305">
        <f>'Year 4'!AU42</f>
        <v>0</v>
      </c>
      <c r="AQ42" s="234">
        <v>0</v>
      </c>
      <c r="AR42" s="234">
        <v>0</v>
      </c>
      <c r="AS42" s="234">
        <v>0</v>
      </c>
      <c r="AT42" s="277">
        <f t="shared" si="41"/>
        <v>0</v>
      </c>
      <c r="AU42" s="278">
        <f>IF($S$81&lt;&gt;0, AC42+AP42-AT42, M42+AP42-AT42)</f>
        <v>0</v>
      </c>
    </row>
    <row r="43" spans="1:47" ht="16" thickBot="1" x14ac:dyDescent="0.4">
      <c r="A43" s="504" t="s">
        <v>26</v>
      </c>
      <c r="B43" s="505"/>
      <c r="C43" s="505"/>
      <c r="D43" s="505"/>
      <c r="E43" s="505"/>
      <c r="F43" s="505"/>
      <c r="G43" s="505"/>
      <c r="H43" s="505"/>
      <c r="I43" s="505"/>
      <c r="J43" s="250">
        <f>SUM(J40:J42)</f>
        <v>0</v>
      </c>
      <c r="K43" s="250">
        <f t="shared" ref="K43" si="42">SUM(K40:K42)</f>
        <v>0</v>
      </c>
      <c r="L43" s="250">
        <f>SUM(L40:L42)</f>
        <v>0</v>
      </c>
      <c r="M43" s="237">
        <f t="shared" si="35"/>
        <v>0</v>
      </c>
      <c r="N43" s="223"/>
      <c r="P43" s="504" t="s">
        <v>26</v>
      </c>
      <c r="Q43" s="505"/>
      <c r="R43" s="505"/>
      <c r="S43" s="505"/>
      <c r="T43" s="505"/>
      <c r="U43" s="505"/>
      <c r="V43" s="505"/>
      <c r="W43" s="505"/>
      <c r="X43" s="505"/>
      <c r="Y43" s="293">
        <f>SUM(Y40:Y42)</f>
        <v>0</v>
      </c>
      <c r="Z43" s="293">
        <f>SUM(Z40:Z42)</f>
        <v>0</v>
      </c>
      <c r="AA43" s="293">
        <f t="shared" ref="AA43:AD43" si="43">SUM(AA40:AA42)</f>
        <v>0</v>
      </c>
      <c r="AB43" s="293">
        <f t="shared" si="43"/>
        <v>0</v>
      </c>
      <c r="AC43" s="293">
        <f t="shared" si="43"/>
        <v>0</v>
      </c>
      <c r="AD43" s="294">
        <f t="shared" si="43"/>
        <v>0</v>
      </c>
      <c r="AE43" s="223"/>
      <c r="AG43" s="504" t="s">
        <v>26</v>
      </c>
      <c r="AH43" s="505"/>
      <c r="AI43" s="505"/>
      <c r="AJ43" s="505"/>
      <c r="AK43" s="505"/>
      <c r="AL43" s="505"/>
      <c r="AM43" s="505"/>
      <c r="AN43" s="505"/>
      <c r="AO43" s="505"/>
      <c r="AP43" s="275">
        <f>SUM(AP40:AP42)</f>
        <v>0</v>
      </c>
      <c r="AQ43" s="275">
        <f>SUM(AQ40:AQ42)</f>
        <v>0</v>
      </c>
      <c r="AR43" s="275">
        <f t="shared" ref="AR43:AT43" si="44">SUM(AR40:AR42)</f>
        <v>0</v>
      </c>
      <c r="AS43" s="275">
        <f t="shared" si="44"/>
        <v>0</v>
      </c>
      <c r="AT43" s="275">
        <f t="shared" si="44"/>
        <v>0</v>
      </c>
      <c r="AU43" s="276">
        <f>IF($S$81&lt;&gt;0, AC43+AP43-AT43, M43+AP43-AT43)</f>
        <v>0</v>
      </c>
    </row>
    <row r="44" spans="1:47" s="221" customFormat="1" ht="3.75" customHeight="1" thickBot="1" x14ac:dyDescent="0.4">
      <c r="A44" s="232"/>
      <c r="B44" s="232"/>
      <c r="C44" s="232"/>
      <c r="D44" s="232"/>
      <c r="E44" s="232"/>
      <c r="F44" s="232"/>
      <c r="G44" s="232"/>
      <c r="H44" s="232"/>
      <c r="I44" s="232"/>
      <c r="J44" s="246"/>
      <c r="K44" s="246"/>
      <c r="L44" s="246"/>
      <c r="M44" s="246"/>
      <c r="N44" s="223"/>
      <c r="P44" s="232"/>
      <c r="Q44" s="232"/>
      <c r="R44" s="232"/>
      <c r="S44" s="232"/>
      <c r="T44" s="232"/>
      <c r="U44" s="232"/>
      <c r="V44" s="232"/>
      <c r="W44" s="232"/>
      <c r="X44" s="232"/>
      <c r="Y44" s="246"/>
      <c r="Z44" s="246"/>
      <c r="AA44" s="246"/>
      <c r="AB44" s="246"/>
      <c r="AC44" s="246"/>
      <c r="AD44" s="246"/>
      <c r="AE44" s="223"/>
      <c r="AG44" s="232"/>
      <c r="AH44" s="232"/>
      <c r="AI44" s="232"/>
      <c r="AJ44" s="232"/>
      <c r="AK44" s="232"/>
      <c r="AL44" s="232"/>
      <c r="AM44" s="232"/>
      <c r="AN44" s="232"/>
      <c r="AO44" s="232"/>
      <c r="AP44" s="246"/>
      <c r="AQ44" s="246"/>
      <c r="AR44" s="246"/>
      <c r="AS44" s="246"/>
      <c r="AT44" s="246"/>
      <c r="AU44" s="246"/>
    </row>
    <row r="45" spans="1:47" s="242" customFormat="1" x14ac:dyDescent="0.35">
      <c r="A45" s="502" t="s">
        <v>27</v>
      </c>
      <c r="B45" s="503"/>
      <c r="C45" s="503"/>
      <c r="D45" s="503"/>
      <c r="E45" s="503"/>
      <c r="F45" s="503"/>
      <c r="G45" s="503"/>
      <c r="H45" s="503"/>
      <c r="I45" s="503"/>
      <c r="J45" s="273" t="s">
        <v>17</v>
      </c>
      <c r="K45" s="273" t="s">
        <v>15</v>
      </c>
      <c r="L45" s="273" t="s">
        <v>16</v>
      </c>
      <c r="M45" s="248" t="s">
        <v>18</v>
      </c>
      <c r="N45" s="232"/>
      <c r="P45" s="502" t="s">
        <v>27</v>
      </c>
      <c r="Q45" s="503"/>
      <c r="R45" s="503"/>
      <c r="S45" s="503"/>
      <c r="T45" s="503"/>
      <c r="U45" s="503"/>
      <c r="V45" s="503"/>
      <c r="W45" s="503"/>
      <c r="X45" s="503"/>
      <c r="Y45" s="271" t="s">
        <v>263</v>
      </c>
      <c r="Z45" s="273" t="s">
        <v>77</v>
      </c>
      <c r="AA45" s="273" t="s">
        <v>15</v>
      </c>
      <c r="AB45" s="273" t="s">
        <v>16</v>
      </c>
      <c r="AC45" s="271" t="s">
        <v>18</v>
      </c>
      <c r="AD45" s="268" t="s">
        <v>114</v>
      </c>
      <c r="AE45" s="232"/>
      <c r="AG45" s="502" t="s">
        <v>27</v>
      </c>
      <c r="AH45" s="503"/>
      <c r="AI45" s="503"/>
      <c r="AJ45" s="503"/>
      <c r="AK45" s="503"/>
      <c r="AL45" s="503"/>
      <c r="AM45" s="503"/>
      <c r="AN45" s="503"/>
      <c r="AO45" s="503"/>
      <c r="AP45" s="271" t="s">
        <v>263</v>
      </c>
      <c r="AQ45" s="273" t="s">
        <v>211</v>
      </c>
      <c r="AR45" s="273" t="s">
        <v>15</v>
      </c>
      <c r="AS45" s="273" t="s">
        <v>16</v>
      </c>
      <c r="AT45" s="271" t="s">
        <v>213</v>
      </c>
      <c r="AU45" s="268" t="s">
        <v>266</v>
      </c>
    </row>
    <row r="46" spans="1:47" x14ac:dyDescent="0.35">
      <c r="A46" s="257">
        <v>1</v>
      </c>
      <c r="B46" s="228" t="s">
        <v>28</v>
      </c>
      <c r="C46" s="492"/>
      <c r="D46" s="492"/>
      <c r="E46" s="492"/>
      <c r="F46" s="492"/>
      <c r="G46" s="492"/>
      <c r="H46" s="492"/>
      <c r="I46" s="492"/>
      <c r="J46" s="234">
        <v>0</v>
      </c>
      <c r="K46" s="234">
        <v>0</v>
      </c>
      <c r="L46" s="234">
        <v>0</v>
      </c>
      <c r="M46" s="236">
        <f t="shared" si="35"/>
        <v>0</v>
      </c>
      <c r="N46" s="223"/>
      <c r="P46" s="257">
        <v>1</v>
      </c>
      <c r="Q46" s="228" t="s">
        <v>28</v>
      </c>
      <c r="R46" s="492"/>
      <c r="S46" s="492"/>
      <c r="T46" s="492"/>
      <c r="U46" s="492"/>
      <c r="V46" s="492"/>
      <c r="W46" s="492"/>
      <c r="X46" s="492"/>
      <c r="Y46" s="164">
        <f>'Year 4'!AU46</f>
        <v>0</v>
      </c>
      <c r="Z46" s="234">
        <v>0</v>
      </c>
      <c r="AA46" s="234">
        <v>0</v>
      </c>
      <c r="AB46" s="234">
        <v>0</v>
      </c>
      <c r="AC46" s="295">
        <f t="shared" ref="AC46:AC55" si="45">SUM(Z46:AB46)</f>
        <v>0</v>
      </c>
      <c r="AD46" s="296">
        <f t="shared" ref="AD46:AD56" si="46">M46-AC46</f>
        <v>0</v>
      </c>
      <c r="AE46" s="223"/>
      <c r="AG46" s="257">
        <v>1</v>
      </c>
      <c r="AH46" s="228" t="s">
        <v>28</v>
      </c>
      <c r="AI46" s="492"/>
      <c r="AJ46" s="492"/>
      <c r="AK46" s="492"/>
      <c r="AL46" s="492"/>
      <c r="AM46" s="492"/>
      <c r="AN46" s="492"/>
      <c r="AO46" s="492"/>
      <c r="AP46" s="305">
        <f>'Year 4'!AU46</f>
        <v>0</v>
      </c>
      <c r="AQ46" s="234">
        <v>0</v>
      </c>
      <c r="AR46" s="234">
        <v>0</v>
      </c>
      <c r="AS46" s="234">
        <v>0</v>
      </c>
      <c r="AT46" s="277">
        <f t="shared" ref="AT46:AT55" si="47">SUM(AQ46:AS46)</f>
        <v>0</v>
      </c>
      <c r="AU46" s="278">
        <f t="shared" ref="AU46:AU57" si="48">IF($S$81&lt;&gt;0, AC46+AP46-AT46, M46+AP46-AT46)</f>
        <v>0</v>
      </c>
    </row>
    <row r="47" spans="1:47" x14ac:dyDescent="0.35">
      <c r="A47" s="257">
        <v>2</v>
      </c>
      <c r="B47" s="228" t="s">
        <v>31</v>
      </c>
      <c r="C47" s="492"/>
      <c r="D47" s="492"/>
      <c r="E47" s="492"/>
      <c r="F47" s="492"/>
      <c r="G47" s="492"/>
      <c r="H47" s="492"/>
      <c r="I47" s="492"/>
      <c r="J47" s="234">
        <v>0</v>
      </c>
      <c r="K47" s="234">
        <v>0</v>
      </c>
      <c r="L47" s="234">
        <v>0</v>
      </c>
      <c r="M47" s="236">
        <f t="shared" si="35"/>
        <v>0</v>
      </c>
      <c r="N47" s="223"/>
      <c r="P47" s="257">
        <v>2</v>
      </c>
      <c r="Q47" s="228" t="s">
        <v>31</v>
      </c>
      <c r="R47" s="492"/>
      <c r="S47" s="492"/>
      <c r="T47" s="492"/>
      <c r="U47" s="492"/>
      <c r="V47" s="492"/>
      <c r="W47" s="492"/>
      <c r="X47" s="492"/>
      <c r="Y47" s="164">
        <f>'Year 4'!AU47</f>
        <v>0</v>
      </c>
      <c r="Z47" s="234">
        <v>0</v>
      </c>
      <c r="AA47" s="234">
        <v>0</v>
      </c>
      <c r="AB47" s="234">
        <v>0</v>
      </c>
      <c r="AC47" s="295">
        <f t="shared" si="45"/>
        <v>0</v>
      </c>
      <c r="AD47" s="296">
        <f t="shared" si="46"/>
        <v>0</v>
      </c>
      <c r="AE47" s="223"/>
      <c r="AG47" s="257">
        <v>2</v>
      </c>
      <c r="AH47" s="228" t="s">
        <v>31</v>
      </c>
      <c r="AI47" s="492"/>
      <c r="AJ47" s="492"/>
      <c r="AK47" s="492"/>
      <c r="AL47" s="492"/>
      <c r="AM47" s="492"/>
      <c r="AN47" s="492"/>
      <c r="AO47" s="492"/>
      <c r="AP47" s="305">
        <f>'Year 4'!AU47</f>
        <v>0</v>
      </c>
      <c r="AQ47" s="234">
        <v>0</v>
      </c>
      <c r="AR47" s="234">
        <v>0</v>
      </c>
      <c r="AS47" s="234">
        <v>0</v>
      </c>
      <c r="AT47" s="277">
        <f t="shared" si="47"/>
        <v>0</v>
      </c>
      <c r="AU47" s="278">
        <f t="shared" si="48"/>
        <v>0</v>
      </c>
    </row>
    <row r="48" spans="1:47" x14ac:dyDescent="0.35">
      <c r="A48" s="257">
        <v>3</v>
      </c>
      <c r="B48" s="228" t="s">
        <v>32</v>
      </c>
      <c r="C48" s="492"/>
      <c r="D48" s="492"/>
      <c r="E48" s="492"/>
      <c r="F48" s="492"/>
      <c r="G48" s="492"/>
      <c r="H48" s="492"/>
      <c r="I48" s="492"/>
      <c r="J48" s="234">
        <v>0</v>
      </c>
      <c r="K48" s="234">
        <v>0</v>
      </c>
      <c r="L48" s="234">
        <v>0</v>
      </c>
      <c r="M48" s="236">
        <f t="shared" si="35"/>
        <v>0</v>
      </c>
      <c r="N48" s="223"/>
      <c r="P48" s="257">
        <v>3</v>
      </c>
      <c r="Q48" s="228" t="s">
        <v>32</v>
      </c>
      <c r="R48" s="492"/>
      <c r="S48" s="492"/>
      <c r="T48" s="492"/>
      <c r="U48" s="492"/>
      <c r="V48" s="492"/>
      <c r="W48" s="492"/>
      <c r="X48" s="492"/>
      <c r="Y48" s="164">
        <f>'Year 4'!AU48</f>
        <v>0</v>
      </c>
      <c r="Z48" s="234">
        <v>0</v>
      </c>
      <c r="AA48" s="234">
        <v>0</v>
      </c>
      <c r="AB48" s="234">
        <v>0</v>
      </c>
      <c r="AC48" s="295">
        <f t="shared" si="45"/>
        <v>0</v>
      </c>
      <c r="AD48" s="296">
        <f t="shared" si="46"/>
        <v>0</v>
      </c>
      <c r="AE48" s="223"/>
      <c r="AG48" s="257">
        <v>3</v>
      </c>
      <c r="AH48" s="228" t="s">
        <v>32</v>
      </c>
      <c r="AI48" s="492"/>
      <c r="AJ48" s="492"/>
      <c r="AK48" s="492"/>
      <c r="AL48" s="492"/>
      <c r="AM48" s="492"/>
      <c r="AN48" s="492"/>
      <c r="AO48" s="492"/>
      <c r="AP48" s="305">
        <f>'Year 4'!AU48</f>
        <v>0</v>
      </c>
      <c r="AQ48" s="234">
        <v>0</v>
      </c>
      <c r="AR48" s="234">
        <v>0</v>
      </c>
      <c r="AS48" s="234">
        <v>0</v>
      </c>
      <c r="AT48" s="277">
        <f t="shared" si="47"/>
        <v>0</v>
      </c>
      <c r="AU48" s="278">
        <f t="shared" si="48"/>
        <v>0</v>
      </c>
    </row>
    <row r="49" spans="1:134" s="221" customFormat="1" x14ac:dyDescent="0.35">
      <c r="A49" s="229">
        <v>4</v>
      </c>
      <c r="B49" s="228" t="s">
        <v>72</v>
      </c>
      <c r="C49" s="492"/>
      <c r="D49" s="492"/>
      <c r="E49" s="492"/>
      <c r="F49" s="492"/>
      <c r="G49" s="492"/>
      <c r="H49" s="492"/>
      <c r="I49" s="492"/>
      <c r="J49" s="234">
        <v>0</v>
      </c>
      <c r="K49" s="234">
        <v>0</v>
      </c>
      <c r="L49" s="234">
        <v>0</v>
      </c>
      <c r="M49" s="236">
        <f t="shared" si="35"/>
        <v>0</v>
      </c>
      <c r="N49" s="223"/>
      <c r="P49" s="229">
        <v>4</v>
      </c>
      <c r="Q49" s="228" t="s">
        <v>72</v>
      </c>
      <c r="R49" s="492"/>
      <c r="S49" s="492"/>
      <c r="T49" s="492"/>
      <c r="U49" s="492"/>
      <c r="V49" s="492"/>
      <c r="W49" s="492"/>
      <c r="X49" s="492"/>
      <c r="Y49" s="164">
        <f>'Year 4'!AU49</f>
        <v>0</v>
      </c>
      <c r="Z49" s="234">
        <v>0</v>
      </c>
      <c r="AA49" s="234">
        <v>0</v>
      </c>
      <c r="AB49" s="234">
        <v>0</v>
      </c>
      <c r="AC49" s="295">
        <f t="shared" si="45"/>
        <v>0</v>
      </c>
      <c r="AD49" s="296">
        <f t="shared" si="46"/>
        <v>0</v>
      </c>
      <c r="AE49" s="223"/>
      <c r="AG49" s="229">
        <v>4</v>
      </c>
      <c r="AH49" s="228" t="s">
        <v>72</v>
      </c>
      <c r="AI49" s="492"/>
      <c r="AJ49" s="492"/>
      <c r="AK49" s="492"/>
      <c r="AL49" s="492"/>
      <c r="AM49" s="492"/>
      <c r="AN49" s="492"/>
      <c r="AO49" s="492"/>
      <c r="AP49" s="305">
        <f>'Year 4'!AU49</f>
        <v>0</v>
      </c>
      <c r="AQ49" s="234">
        <v>0</v>
      </c>
      <c r="AR49" s="234">
        <v>0</v>
      </c>
      <c r="AS49" s="234">
        <v>0</v>
      </c>
      <c r="AT49" s="277">
        <f t="shared" si="47"/>
        <v>0</v>
      </c>
      <c r="AU49" s="278">
        <f t="shared" si="48"/>
        <v>0</v>
      </c>
    </row>
    <row r="50" spans="1:134" x14ac:dyDescent="0.35">
      <c r="A50" s="257">
        <v>5</v>
      </c>
      <c r="B50" s="228" t="s">
        <v>29</v>
      </c>
      <c r="C50" s="492"/>
      <c r="D50" s="492"/>
      <c r="E50" s="492"/>
      <c r="F50" s="492"/>
      <c r="G50" s="492"/>
      <c r="H50" s="492"/>
      <c r="I50" s="492"/>
      <c r="J50" s="234">
        <v>0</v>
      </c>
      <c r="K50" s="234">
        <v>0</v>
      </c>
      <c r="L50" s="234">
        <v>0</v>
      </c>
      <c r="M50" s="236">
        <f t="shared" si="35"/>
        <v>0</v>
      </c>
      <c r="N50" s="223"/>
      <c r="P50" s="257">
        <v>5</v>
      </c>
      <c r="Q50" s="228" t="s">
        <v>29</v>
      </c>
      <c r="R50" s="492"/>
      <c r="S50" s="492"/>
      <c r="T50" s="492"/>
      <c r="U50" s="492"/>
      <c r="V50" s="492"/>
      <c r="W50" s="492"/>
      <c r="X50" s="492"/>
      <c r="Y50" s="164">
        <f>'Year 4'!AU50</f>
        <v>0</v>
      </c>
      <c r="Z50" s="234">
        <v>0</v>
      </c>
      <c r="AA50" s="234">
        <v>0</v>
      </c>
      <c r="AB50" s="234">
        <v>0</v>
      </c>
      <c r="AC50" s="295">
        <f t="shared" si="45"/>
        <v>0</v>
      </c>
      <c r="AD50" s="296">
        <f t="shared" si="46"/>
        <v>0</v>
      </c>
      <c r="AE50" s="223"/>
      <c r="AG50" s="257">
        <v>5</v>
      </c>
      <c r="AH50" s="228" t="s">
        <v>29</v>
      </c>
      <c r="AI50" s="492"/>
      <c r="AJ50" s="492"/>
      <c r="AK50" s="492"/>
      <c r="AL50" s="492"/>
      <c r="AM50" s="492"/>
      <c r="AN50" s="492"/>
      <c r="AO50" s="492"/>
      <c r="AP50" s="305">
        <f>'Year 4'!AU50</f>
        <v>0</v>
      </c>
      <c r="AQ50" s="234">
        <v>0</v>
      </c>
      <c r="AR50" s="234">
        <v>0</v>
      </c>
      <c r="AS50" s="234">
        <v>0</v>
      </c>
      <c r="AT50" s="277">
        <f t="shared" si="47"/>
        <v>0</v>
      </c>
      <c r="AU50" s="278">
        <f t="shared" si="48"/>
        <v>0</v>
      </c>
    </row>
    <row r="51" spans="1:134" x14ac:dyDescent="0.35">
      <c r="A51" s="257">
        <v>6</v>
      </c>
      <c r="B51" s="228" t="s">
        <v>30</v>
      </c>
      <c r="C51" s="492"/>
      <c r="D51" s="492"/>
      <c r="E51" s="492"/>
      <c r="F51" s="492"/>
      <c r="G51" s="492"/>
      <c r="H51" s="492"/>
      <c r="I51" s="492"/>
      <c r="J51" s="234">
        <v>0</v>
      </c>
      <c r="K51" s="234">
        <v>0</v>
      </c>
      <c r="L51" s="234">
        <v>0</v>
      </c>
      <c r="M51" s="236">
        <f t="shared" si="35"/>
        <v>0</v>
      </c>
      <c r="N51" s="223"/>
      <c r="P51" s="257">
        <v>6</v>
      </c>
      <c r="Q51" s="228" t="s">
        <v>30</v>
      </c>
      <c r="R51" s="492"/>
      <c r="S51" s="492"/>
      <c r="T51" s="492"/>
      <c r="U51" s="492"/>
      <c r="V51" s="492"/>
      <c r="W51" s="492"/>
      <c r="X51" s="492"/>
      <c r="Y51" s="164">
        <f>'Year 4'!AU51</f>
        <v>0</v>
      </c>
      <c r="Z51" s="234">
        <v>0</v>
      </c>
      <c r="AA51" s="234">
        <v>0</v>
      </c>
      <c r="AB51" s="234">
        <v>0</v>
      </c>
      <c r="AC51" s="295">
        <f t="shared" si="45"/>
        <v>0</v>
      </c>
      <c r="AD51" s="296">
        <f t="shared" si="46"/>
        <v>0</v>
      </c>
      <c r="AE51" s="223"/>
      <c r="AG51" s="257">
        <v>6</v>
      </c>
      <c r="AH51" s="228" t="s">
        <v>30</v>
      </c>
      <c r="AI51" s="492"/>
      <c r="AJ51" s="492"/>
      <c r="AK51" s="492"/>
      <c r="AL51" s="492"/>
      <c r="AM51" s="492"/>
      <c r="AN51" s="492"/>
      <c r="AO51" s="492"/>
      <c r="AP51" s="305">
        <f>'Year 4'!AU51</f>
        <v>0</v>
      </c>
      <c r="AQ51" s="234">
        <v>0</v>
      </c>
      <c r="AR51" s="234">
        <v>0</v>
      </c>
      <c r="AS51" s="234">
        <v>0</v>
      </c>
      <c r="AT51" s="277">
        <f t="shared" si="47"/>
        <v>0</v>
      </c>
      <c r="AU51" s="278">
        <f t="shared" si="48"/>
        <v>0</v>
      </c>
    </row>
    <row r="52" spans="1:134" x14ac:dyDescent="0.35">
      <c r="A52" s="257">
        <v>7</v>
      </c>
      <c r="B52" s="228" t="s">
        <v>34</v>
      </c>
      <c r="C52" s="492"/>
      <c r="D52" s="492"/>
      <c r="E52" s="492"/>
      <c r="F52" s="492"/>
      <c r="G52" s="492"/>
      <c r="H52" s="492"/>
      <c r="I52" s="492"/>
      <c r="J52" s="234">
        <v>0</v>
      </c>
      <c r="K52" s="234">
        <v>0</v>
      </c>
      <c r="L52" s="234">
        <v>0</v>
      </c>
      <c r="M52" s="236">
        <f t="shared" si="35"/>
        <v>0</v>
      </c>
      <c r="N52" s="223"/>
      <c r="P52" s="257">
        <v>7</v>
      </c>
      <c r="Q52" s="228" t="s">
        <v>34</v>
      </c>
      <c r="R52" s="492"/>
      <c r="S52" s="492"/>
      <c r="T52" s="492"/>
      <c r="U52" s="492"/>
      <c r="V52" s="492"/>
      <c r="W52" s="492"/>
      <c r="X52" s="492"/>
      <c r="Y52" s="164">
        <f>'Year 4'!AU52</f>
        <v>0</v>
      </c>
      <c r="Z52" s="234">
        <v>0</v>
      </c>
      <c r="AA52" s="234">
        <v>0</v>
      </c>
      <c r="AB52" s="234">
        <v>0</v>
      </c>
      <c r="AC52" s="295">
        <f t="shared" si="45"/>
        <v>0</v>
      </c>
      <c r="AD52" s="296">
        <f t="shared" si="46"/>
        <v>0</v>
      </c>
      <c r="AE52" s="223"/>
      <c r="AG52" s="257">
        <v>7</v>
      </c>
      <c r="AH52" s="228" t="s">
        <v>34</v>
      </c>
      <c r="AI52" s="492"/>
      <c r="AJ52" s="492"/>
      <c r="AK52" s="492"/>
      <c r="AL52" s="492"/>
      <c r="AM52" s="492"/>
      <c r="AN52" s="492"/>
      <c r="AO52" s="492"/>
      <c r="AP52" s="305">
        <f>'Year 4'!AU52</f>
        <v>0</v>
      </c>
      <c r="AQ52" s="234">
        <v>0</v>
      </c>
      <c r="AR52" s="234">
        <v>0</v>
      </c>
      <c r="AS52" s="234">
        <v>0</v>
      </c>
      <c r="AT52" s="277">
        <f t="shared" si="47"/>
        <v>0</v>
      </c>
      <c r="AU52" s="278">
        <f t="shared" si="48"/>
        <v>0</v>
      </c>
    </row>
    <row r="53" spans="1:134" x14ac:dyDescent="0.35">
      <c r="A53" s="257">
        <v>8</v>
      </c>
      <c r="B53" s="228" t="s">
        <v>35</v>
      </c>
      <c r="C53" s="492"/>
      <c r="D53" s="492"/>
      <c r="E53" s="492"/>
      <c r="F53" s="492"/>
      <c r="G53" s="492"/>
      <c r="H53" s="492"/>
      <c r="I53" s="492"/>
      <c r="J53" s="234">
        <v>0</v>
      </c>
      <c r="K53" s="234">
        <v>0</v>
      </c>
      <c r="L53" s="234">
        <v>0</v>
      </c>
      <c r="M53" s="236">
        <f>SUM(J53:L53)</f>
        <v>0</v>
      </c>
      <c r="N53" s="223"/>
      <c r="P53" s="257">
        <v>8</v>
      </c>
      <c r="Q53" s="228" t="s">
        <v>35</v>
      </c>
      <c r="R53" s="492"/>
      <c r="S53" s="492"/>
      <c r="T53" s="492"/>
      <c r="U53" s="492"/>
      <c r="V53" s="492"/>
      <c r="W53" s="492"/>
      <c r="X53" s="492"/>
      <c r="Y53" s="164">
        <f>'Year 4'!AU53</f>
        <v>0</v>
      </c>
      <c r="Z53" s="234">
        <v>0</v>
      </c>
      <c r="AA53" s="234">
        <v>0</v>
      </c>
      <c r="AB53" s="234">
        <v>0</v>
      </c>
      <c r="AC53" s="295">
        <f t="shared" si="45"/>
        <v>0</v>
      </c>
      <c r="AD53" s="296">
        <f t="shared" si="46"/>
        <v>0</v>
      </c>
      <c r="AE53" s="223"/>
      <c r="AG53" s="257">
        <v>8</v>
      </c>
      <c r="AH53" s="228" t="s">
        <v>35</v>
      </c>
      <c r="AI53" s="492"/>
      <c r="AJ53" s="492"/>
      <c r="AK53" s="492"/>
      <c r="AL53" s="492"/>
      <c r="AM53" s="492"/>
      <c r="AN53" s="492"/>
      <c r="AO53" s="492"/>
      <c r="AP53" s="305">
        <f>'Year 4'!AU53</f>
        <v>0</v>
      </c>
      <c r="AQ53" s="234">
        <v>0</v>
      </c>
      <c r="AR53" s="234">
        <v>0</v>
      </c>
      <c r="AS53" s="234">
        <v>0</v>
      </c>
      <c r="AT53" s="277">
        <f t="shared" si="47"/>
        <v>0</v>
      </c>
      <c r="AU53" s="278">
        <f t="shared" si="48"/>
        <v>0</v>
      </c>
    </row>
    <row r="54" spans="1:134" x14ac:dyDescent="0.35">
      <c r="A54" s="257">
        <v>9</v>
      </c>
      <c r="B54" s="228" t="s">
        <v>50</v>
      </c>
      <c r="C54" s="492"/>
      <c r="D54" s="492"/>
      <c r="E54" s="492"/>
      <c r="F54" s="492"/>
      <c r="G54" s="492"/>
      <c r="H54" s="492"/>
      <c r="I54" s="492"/>
      <c r="J54" s="234">
        <v>0</v>
      </c>
      <c r="K54" s="234">
        <v>0</v>
      </c>
      <c r="L54" s="234">
        <v>0</v>
      </c>
      <c r="M54" s="236">
        <f t="shared" si="35"/>
        <v>0</v>
      </c>
      <c r="N54" s="223"/>
      <c r="P54" s="257">
        <v>9</v>
      </c>
      <c r="Q54" s="228" t="s">
        <v>50</v>
      </c>
      <c r="R54" s="492"/>
      <c r="S54" s="492"/>
      <c r="T54" s="492"/>
      <c r="U54" s="492"/>
      <c r="V54" s="492"/>
      <c r="W54" s="492"/>
      <c r="X54" s="492"/>
      <c r="Y54" s="164">
        <f>'Year 4'!AU54</f>
        <v>0</v>
      </c>
      <c r="Z54" s="234">
        <v>0</v>
      </c>
      <c r="AA54" s="234">
        <v>0</v>
      </c>
      <c r="AB54" s="234">
        <v>0</v>
      </c>
      <c r="AC54" s="295">
        <f t="shared" si="45"/>
        <v>0</v>
      </c>
      <c r="AD54" s="296">
        <f t="shared" si="46"/>
        <v>0</v>
      </c>
      <c r="AE54" s="223"/>
      <c r="AG54" s="257">
        <v>9</v>
      </c>
      <c r="AH54" s="228" t="s">
        <v>50</v>
      </c>
      <c r="AI54" s="492"/>
      <c r="AJ54" s="492"/>
      <c r="AK54" s="492"/>
      <c r="AL54" s="492"/>
      <c r="AM54" s="492"/>
      <c r="AN54" s="492"/>
      <c r="AO54" s="492"/>
      <c r="AP54" s="305">
        <f>'Year 4'!AU54</f>
        <v>0</v>
      </c>
      <c r="AQ54" s="234">
        <v>0</v>
      </c>
      <c r="AR54" s="234">
        <v>0</v>
      </c>
      <c r="AS54" s="234">
        <v>0</v>
      </c>
      <c r="AT54" s="277">
        <f t="shared" si="47"/>
        <v>0</v>
      </c>
      <c r="AU54" s="278">
        <f t="shared" si="48"/>
        <v>0</v>
      </c>
    </row>
    <row r="55" spans="1:134" x14ac:dyDescent="0.35">
      <c r="A55" s="229">
        <v>10</v>
      </c>
      <c r="B55" s="313" t="s">
        <v>205</v>
      </c>
      <c r="C55" s="623"/>
      <c r="D55" s="623"/>
      <c r="E55" s="623"/>
      <c r="F55" s="623"/>
      <c r="G55" s="623"/>
      <c r="H55" s="623"/>
      <c r="I55" s="623"/>
      <c r="J55" s="234">
        <v>0</v>
      </c>
      <c r="K55" s="234">
        <v>0</v>
      </c>
      <c r="L55" s="234">
        <v>0</v>
      </c>
      <c r="M55" s="236">
        <f t="shared" si="35"/>
        <v>0</v>
      </c>
      <c r="N55" s="223"/>
      <c r="P55" s="229">
        <v>10</v>
      </c>
      <c r="Q55" s="313" t="s">
        <v>205</v>
      </c>
      <c r="R55" s="623"/>
      <c r="S55" s="623"/>
      <c r="T55" s="623"/>
      <c r="U55" s="623"/>
      <c r="V55" s="623"/>
      <c r="W55" s="623"/>
      <c r="X55" s="623"/>
      <c r="Y55" s="164">
        <f>'Year 4'!AU55</f>
        <v>0</v>
      </c>
      <c r="Z55" s="234">
        <v>0</v>
      </c>
      <c r="AA55" s="234">
        <v>0</v>
      </c>
      <c r="AB55" s="234">
        <v>0</v>
      </c>
      <c r="AC55" s="295">
        <f t="shared" si="45"/>
        <v>0</v>
      </c>
      <c r="AD55" s="296">
        <f t="shared" si="46"/>
        <v>0</v>
      </c>
      <c r="AE55" s="223"/>
      <c r="AG55" s="229">
        <v>10</v>
      </c>
      <c r="AH55" s="313" t="s">
        <v>205</v>
      </c>
      <c r="AI55" s="623"/>
      <c r="AJ55" s="623"/>
      <c r="AK55" s="623"/>
      <c r="AL55" s="623"/>
      <c r="AM55" s="623"/>
      <c r="AN55" s="623"/>
      <c r="AO55" s="623"/>
      <c r="AP55" s="305">
        <f>'Year 4'!AU55</f>
        <v>0</v>
      </c>
      <c r="AQ55" s="234">
        <v>0</v>
      </c>
      <c r="AR55" s="234">
        <v>0</v>
      </c>
      <c r="AS55" s="234">
        <v>0</v>
      </c>
      <c r="AT55" s="277">
        <f t="shared" si="47"/>
        <v>0</v>
      </c>
      <c r="AU55" s="278">
        <f t="shared" si="48"/>
        <v>0</v>
      </c>
    </row>
    <row r="56" spans="1:134" x14ac:dyDescent="0.35">
      <c r="A56" s="229">
        <v>11</v>
      </c>
      <c r="B56" s="313" t="s">
        <v>205</v>
      </c>
      <c r="C56" s="623"/>
      <c r="D56" s="623"/>
      <c r="E56" s="623"/>
      <c r="F56" s="623"/>
      <c r="G56" s="623"/>
      <c r="H56" s="623"/>
      <c r="I56" s="623"/>
      <c r="J56" s="234">
        <v>0</v>
      </c>
      <c r="K56" s="234">
        <v>0</v>
      </c>
      <c r="L56" s="234">
        <v>0</v>
      </c>
      <c r="M56" s="236">
        <f>SUM(J56:L56)</f>
        <v>0</v>
      </c>
      <c r="N56" s="223"/>
      <c r="P56" s="229">
        <v>11</v>
      </c>
      <c r="Q56" s="313" t="s">
        <v>205</v>
      </c>
      <c r="R56" s="623"/>
      <c r="S56" s="623"/>
      <c r="T56" s="623"/>
      <c r="U56" s="623"/>
      <c r="V56" s="623"/>
      <c r="W56" s="623"/>
      <c r="X56" s="623"/>
      <c r="Y56" s="164">
        <f>'Year 4'!AU56</f>
        <v>0</v>
      </c>
      <c r="Z56" s="234">
        <v>0</v>
      </c>
      <c r="AA56" s="234">
        <v>0</v>
      </c>
      <c r="AB56" s="234">
        <v>0</v>
      </c>
      <c r="AC56" s="295">
        <f>SUM(Z56:AB56)</f>
        <v>0</v>
      </c>
      <c r="AD56" s="296">
        <f t="shared" si="46"/>
        <v>0</v>
      </c>
      <c r="AE56" s="223"/>
      <c r="AG56" s="229">
        <v>11</v>
      </c>
      <c r="AH56" s="313" t="s">
        <v>205</v>
      </c>
      <c r="AI56" s="623"/>
      <c r="AJ56" s="623"/>
      <c r="AK56" s="623"/>
      <c r="AL56" s="623"/>
      <c r="AM56" s="623"/>
      <c r="AN56" s="623"/>
      <c r="AO56" s="623"/>
      <c r="AP56" s="305">
        <f>'Year 4'!AU56</f>
        <v>0</v>
      </c>
      <c r="AQ56" s="234">
        <v>0</v>
      </c>
      <c r="AR56" s="234">
        <v>0</v>
      </c>
      <c r="AS56" s="234">
        <v>0</v>
      </c>
      <c r="AT56" s="277">
        <f>SUM(AQ56:AS56)</f>
        <v>0</v>
      </c>
      <c r="AU56" s="278">
        <f t="shared" si="48"/>
        <v>0</v>
      </c>
    </row>
    <row r="57" spans="1:134" ht="16" thickBot="1" x14ac:dyDescent="0.4">
      <c r="A57" s="578" t="s">
        <v>36</v>
      </c>
      <c r="B57" s="579"/>
      <c r="C57" s="579"/>
      <c r="D57" s="579"/>
      <c r="E57" s="579"/>
      <c r="F57" s="579"/>
      <c r="G57" s="579"/>
      <c r="H57" s="579"/>
      <c r="I57" s="579"/>
      <c r="J57" s="250">
        <f>SUM(J46:J56)</f>
        <v>0</v>
      </c>
      <c r="K57" s="250">
        <f t="shared" ref="K57:L57" si="49">SUM(K46:K56)</f>
        <v>0</v>
      </c>
      <c r="L57" s="250">
        <f t="shared" si="49"/>
        <v>0</v>
      </c>
      <c r="M57" s="237">
        <f>SUM(J57:L57)</f>
        <v>0</v>
      </c>
      <c r="N57" s="223"/>
      <c r="P57" s="578" t="s">
        <v>36</v>
      </c>
      <c r="Q57" s="579"/>
      <c r="R57" s="579"/>
      <c r="S57" s="579"/>
      <c r="T57" s="579"/>
      <c r="U57" s="579"/>
      <c r="V57" s="579"/>
      <c r="W57" s="579"/>
      <c r="X57" s="579"/>
      <c r="Y57" s="293">
        <f>SUM(Y46:Y56)</f>
        <v>0</v>
      </c>
      <c r="Z57" s="293">
        <f>SUM(Z46:Z56)</f>
        <v>0</v>
      </c>
      <c r="AA57" s="293">
        <f t="shared" ref="AA57" si="50">SUM(AA46:AA56)</f>
        <v>0</v>
      </c>
      <c r="AB57" s="293">
        <f>SUM(AB46:AB56)</f>
        <v>0</v>
      </c>
      <c r="AC57" s="293">
        <f t="shared" ref="AC57:AD57" si="51">SUM(AC46:AC56)</f>
        <v>0</v>
      </c>
      <c r="AD57" s="294">
        <f t="shared" si="51"/>
        <v>0</v>
      </c>
      <c r="AE57" s="223"/>
      <c r="AG57" s="578" t="s">
        <v>36</v>
      </c>
      <c r="AH57" s="579"/>
      <c r="AI57" s="579"/>
      <c r="AJ57" s="579"/>
      <c r="AK57" s="579"/>
      <c r="AL57" s="579"/>
      <c r="AM57" s="579"/>
      <c r="AN57" s="579"/>
      <c r="AO57" s="579"/>
      <c r="AP57" s="275">
        <f>SUM(AP46:AP56)</f>
        <v>0</v>
      </c>
      <c r="AQ57" s="275">
        <f>SUM(AQ46:AQ56)</f>
        <v>0</v>
      </c>
      <c r="AR57" s="275">
        <f t="shared" ref="AR57:AT57" si="52">SUM(AR46:AR56)</f>
        <v>0</v>
      </c>
      <c r="AS57" s="275">
        <f t="shared" si="52"/>
        <v>0</v>
      </c>
      <c r="AT57" s="275">
        <f t="shared" si="52"/>
        <v>0</v>
      </c>
      <c r="AU57" s="276">
        <f t="shared" si="48"/>
        <v>0</v>
      </c>
    </row>
    <row r="58" spans="1:134" s="221" customFormat="1" ht="3.75" customHeight="1" thickBot="1" x14ac:dyDescent="0.4">
      <c r="B58" s="281"/>
      <c r="C58" s="284"/>
      <c r="D58" s="284"/>
      <c r="E58" s="284"/>
      <c r="F58" s="284"/>
      <c r="G58" s="284"/>
      <c r="H58" s="284"/>
      <c r="I58" s="284"/>
      <c r="J58" s="283"/>
      <c r="K58" s="283"/>
      <c r="L58" s="283"/>
      <c r="M58" s="246"/>
      <c r="N58" s="223"/>
      <c r="Q58" s="281"/>
      <c r="R58" s="284"/>
      <c r="S58" s="284"/>
      <c r="T58" s="284"/>
      <c r="U58" s="284"/>
      <c r="V58" s="284"/>
      <c r="W58" s="284"/>
      <c r="X58" s="284"/>
      <c r="Y58" s="304"/>
      <c r="Z58" s="283"/>
      <c r="AA58" s="283"/>
      <c r="AB58" s="283"/>
      <c r="AC58" s="246"/>
      <c r="AD58" s="246"/>
      <c r="AE58" s="223"/>
      <c r="AH58" s="281"/>
      <c r="AI58" s="284"/>
      <c r="AJ58" s="284"/>
      <c r="AK58" s="284"/>
      <c r="AL58" s="284"/>
      <c r="AM58" s="284"/>
      <c r="AN58" s="284"/>
      <c r="AO58" s="284"/>
      <c r="AP58" s="304"/>
      <c r="AQ58" s="283"/>
      <c r="AR58" s="283"/>
      <c r="AS58" s="283"/>
      <c r="AT58" s="246"/>
      <c r="AU58" s="246"/>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row>
    <row r="59" spans="1:134" s="263" customFormat="1" x14ac:dyDescent="0.35">
      <c r="A59" s="506" t="s">
        <v>71</v>
      </c>
      <c r="B59" s="507"/>
      <c r="C59" s="507"/>
      <c r="D59" s="507"/>
      <c r="E59" s="507"/>
      <c r="F59" s="507"/>
      <c r="G59" s="507"/>
      <c r="H59" s="507"/>
      <c r="I59" s="507"/>
      <c r="J59" s="262" t="s">
        <v>17</v>
      </c>
      <c r="K59" s="262" t="s">
        <v>15</v>
      </c>
      <c r="L59" s="262" t="s">
        <v>16</v>
      </c>
      <c r="M59" s="248" t="s">
        <v>18</v>
      </c>
      <c r="N59" s="261"/>
      <c r="O59" s="242"/>
      <c r="P59" s="506" t="s">
        <v>71</v>
      </c>
      <c r="Q59" s="507"/>
      <c r="R59" s="507"/>
      <c r="S59" s="507"/>
      <c r="T59" s="507"/>
      <c r="U59" s="507"/>
      <c r="V59" s="507"/>
      <c r="W59" s="507"/>
      <c r="X59" s="507"/>
      <c r="Y59" s="274" t="s">
        <v>263</v>
      </c>
      <c r="Z59" s="262" t="s">
        <v>227</v>
      </c>
      <c r="AA59" s="262" t="s">
        <v>15</v>
      </c>
      <c r="AB59" s="262" t="s">
        <v>16</v>
      </c>
      <c r="AC59" s="271" t="s">
        <v>18</v>
      </c>
      <c r="AD59" s="268" t="s">
        <v>114</v>
      </c>
      <c r="AE59" s="261"/>
      <c r="AF59" s="242"/>
      <c r="AG59" s="506" t="s">
        <v>71</v>
      </c>
      <c r="AH59" s="507"/>
      <c r="AI59" s="507"/>
      <c r="AJ59" s="507"/>
      <c r="AK59" s="507"/>
      <c r="AL59" s="507"/>
      <c r="AM59" s="507"/>
      <c r="AN59" s="507"/>
      <c r="AO59" s="507"/>
      <c r="AP59" s="274" t="s">
        <v>263</v>
      </c>
      <c r="AQ59" s="262" t="s">
        <v>211</v>
      </c>
      <c r="AR59" s="262" t="s">
        <v>15</v>
      </c>
      <c r="AS59" s="262" t="s">
        <v>16</v>
      </c>
      <c r="AT59" s="271" t="s">
        <v>213</v>
      </c>
      <c r="AU59" s="268" t="s">
        <v>266</v>
      </c>
      <c r="AV59" s="242"/>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row>
    <row r="60" spans="1:134" s="224" customFormat="1" x14ac:dyDescent="0.35">
      <c r="A60" s="231">
        <v>1</v>
      </c>
      <c r="B60" s="508">
        <f>'Subaward 1'!$C$3</f>
        <v>0</v>
      </c>
      <c r="C60" s="508"/>
      <c r="D60" s="508"/>
      <c r="E60" s="508"/>
      <c r="F60" s="508"/>
      <c r="G60" s="508"/>
      <c r="H60" s="508"/>
      <c r="I60" s="508"/>
      <c r="J60" s="238">
        <f>'Subaward 1'!$D$393</f>
        <v>0</v>
      </c>
      <c r="K60" s="238">
        <f>'Subaward 1'!$D$394</f>
        <v>0</v>
      </c>
      <c r="L60" s="238">
        <f>'Subaward 1'!$D$395</f>
        <v>0</v>
      </c>
      <c r="M60" s="236">
        <f t="shared" si="35"/>
        <v>0</v>
      </c>
      <c r="N60" s="223"/>
      <c r="O60" s="220"/>
      <c r="P60" s="231">
        <v>1</v>
      </c>
      <c r="Q60" s="587">
        <f>'Subaward 1'!$C$3</f>
        <v>0</v>
      </c>
      <c r="R60" s="587"/>
      <c r="S60" s="587"/>
      <c r="T60" s="587"/>
      <c r="U60" s="587"/>
      <c r="V60" s="587"/>
      <c r="W60" s="587"/>
      <c r="X60" s="587"/>
      <c r="Y60" s="164">
        <f>'Year 4'!AU60</f>
        <v>0</v>
      </c>
      <c r="Z60" s="299">
        <f>'Subaward 1'!$S$393</f>
        <v>0</v>
      </c>
      <c r="AA60" s="299">
        <f>'Subaward 1'!$S$394</f>
        <v>0</v>
      </c>
      <c r="AB60" s="299">
        <f>'Subaward 1'!$S$395</f>
        <v>0</v>
      </c>
      <c r="AC60" s="295">
        <f t="shared" ref="AC60:AC69" si="53">SUM(Z60:AB60)</f>
        <v>0</v>
      </c>
      <c r="AD60" s="296">
        <f t="shared" ref="AD60:AD69" si="54">M60-AC60</f>
        <v>0</v>
      </c>
      <c r="AE60" s="223"/>
      <c r="AF60" s="220"/>
      <c r="AG60" s="231">
        <v>1</v>
      </c>
      <c r="AH60" s="546">
        <f>'Subaward 1'!$C$3</f>
        <v>0</v>
      </c>
      <c r="AI60" s="546"/>
      <c r="AJ60" s="546"/>
      <c r="AK60" s="546"/>
      <c r="AL60" s="546"/>
      <c r="AM60" s="546"/>
      <c r="AN60" s="546"/>
      <c r="AO60" s="546"/>
      <c r="AP60" s="305">
        <f>'Year 4'!AU60</f>
        <v>0</v>
      </c>
      <c r="AQ60" s="285">
        <f>'Subaward 1'!$AI$393</f>
        <v>0</v>
      </c>
      <c r="AR60" s="285">
        <f>'Subaward 1'!$AI$394</f>
        <v>0</v>
      </c>
      <c r="AS60" s="285">
        <f>'Subaward 1'!$AI$395</f>
        <v>0</v>
      </c>
      <c r="AT60" s="277">
        <f t="shared" ref="AT60:AT69" si="55">SUM(AQ60:AS60)</f>
        <v>0</v>
      </c>
      <c r="AU60" s="278">
        <f>IF($S$81&lt;&gt;0, AC60+AP60-AT60, M60+AP60-AT60)</f>
        <v>0</v>
      </c>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row>
    <row r="61" spans="1:134" s="224" customFormat="1" hidden="1" x14ac:dyDescent="0.35">
      <c r="A61" s="231">
        <v>2</v>
      </c>
      <c r="B61" s="508">
        <f>'Subaward 2'!$C$3</f>
        <v>0</v>
      </c>
      <c r="C61" s="508"/>
      <c r="D61" s="508"/>
      <c r="E61" s="508"/>
      <c r="F61" s="508"/>
      <c r="G61" s="508"/>
      <c r="H61" s="508"/>
      <c r="I61" s="508"/>
      <c r="J61" s="238">
        <f>'Subaward 2'!$D$393</f>
        <v>0</v>
      </c>
      <c r="K61" s="238">
        <f>'Subaward 2'!$D$394</f>
        <v>0</v>
      </c>
      <c r="L61" s="238">
        <f>'Subaward 2'!$D$395</f>
        <v>0</v>
      </c>
      <c r="M61" s="236">
        <f t="shared" si="35"/>
        <v>0</v>
      </c>
      <c r="N61" s="223"/>
      <c r="O61" s="220"/>
      <c r="P61" s="231">
        <v>2</v>
      </c>
      <c r="Q61" s="587">
        <f>'Subaward 2'!$C$3</f>
        <v>0</v>
      </c>
      <c r="R61" s="587"/>
      <c r="S61" s="587"/>
      <c r="T61" s="587"/>
      <c r="U61" s="587"/>
      <c r="V61" s="587"/>
      <c r="W61" s="587"/>
      <c r="X61" s="587"/>
      <c r="Y61" s="164">
        <f>'Year 4'!AU61</f>
        <v>0</v>
      </c>
      <c r="Z61" s="299">
        <f>'Subaward 2'!$S$393</f>
        <v>0</v>
      </c>
      <c r="AA61" s="299">
        <f>'Subaward 2'!$S$394</f>
        <v>0</v>
      </c>
      <c r="AB61" s="299">
        <f>'Subaward 2'!$S$395</f>
        <v>0</v>
      </c>
      <c r="AC61" s="295">
        <f t="shared" si="53"/>
        <v>0</v>
      </c>
      <c r="AD61" s="296">
        <f t="shared" si="54"/>
        <v>0</v>
      </c>
      <c r="AE61" s="223"/>
      <c r="AF61" s="220"/>
      <c r="AG61" s="231">
        <v>2</v>
      </c>
      <c r="AH61" s="546">
        <f>'Subaward 2'!$C$3</f>
        <v>0</v>
      </c>
      <c r="AI61" s="546"/>
      <c r="AJ61" s="546"/>
      <c r="AK61" s="546"/>
      <c r="AL61" s="546"/>
      <c r="AM61" s="546"/>
      <c r="AN61" s="546"/>
      <c r="AO61" s="546"/>
      <c r="AP61" s="305">
        <f>'Year 4'!AU61</f>
        <v>0</v>
      </c>
      <c r="AQ61" s="285">
        <f>'Subaward 2'!$AI$393</f>
        <v>0</v>
      </c>
      <c r="AR61" s="285">
        <f>'Subaward 2'!$AI$394</f>
        <v>0</v>
      </c>
      <c r="AS61" s="285">
        <f>'Subaward 2'!$AI$395</f>
        <v>0</v>
      </c>
      <c r="AT61" s="277">
        <f t="shared" si="55"/>
        <v>0</v>
      </c>
      <c r="AU61" s="278">
        <f t="shared" ref="AU61:AU70" si="56">IF($S$81&lt;&gt;0, AC61+AP61-AT61, M61+AP61-AT61)</f>
        <v>0</v>
      </c>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row>
    <row r="62" spans="1:134" s="224" customFormat="1" hidden="1" x14ac:dyDescent="0.35">
      <c r="A62" s="231">
        <v>3</v>
      </c>
      <c r="B62" s="508">
        <f>'Subaward 3'!$C$3</f>
        <v>0</v>
      </c>
      <c r="C62" s="508"/>
      <c r="D62" s="508"/>
      <c r="E62" s="508"/>
      <c r="F62" s="508"/>
      <c r="G62" s="508"/>
      <c r="H62" s="508"/>
      <c r="I62" s="508"/>
      <c r="J62" s="238">
        <f>'Subaward 3'!$D$393</f>
        <v>0</v>
      </c>
      <c r="K62" s="238">
        <f>'Subaward 3'!$D$394</f>
        <v>0</v>
      </c>
      <c r="L62" s="238">
        <f>'Subaward 3'!$D$395</f>
        <v>0</v>
      </c>
      <c r="M62" s="236">
        <f t="shared" si="35"/>
        <v>0</v>
      </c>
      <c r="N62" s="223"/>
      <c r="O62" s="220"/>
      <c r="P62" s="231">
        <v>3</v>
      </c>
      <c r="Q62" s="587">
        <f>'Subaward 3'!$C$3</f>
        <v>0</v>
      </c>
      <c r="R62" s="587"/>
      <c r="S62" s="587"/>
      <c r="T62" s="587"/>
      <c r="U62" s="587"/>
      <c r="V62" s="587"/>
      <c r="W62" s="587"/>
      <c r="X62" s="587"/>
      <c r="Y62" s="164">
        <f>'Year 4'!AU62</f>
        <v>0</v>
      </c>
      <c r="Z62" s="299">
        <f>'Subaward 3'!$S$393</f>
        <v>0</v>
      </c>
      <c r="AA62" s="299">
        <f>'Subaward 3'!$S$394</f>
        <v>0</v>
      </c>
      <c r="AB62" s="299">
        <f>'Subaward 3'!$S$395</f>
        <v>0</v>
      </c>
      <c r="AC62" s="295">
        <f t="shared" si="53"/>
        <v>0</v>
      </c>
      <c r="AD62" s="296">
        <f t="shared" si="54"/>
        <v>0</v>
      </c>
      <c r="AE62" s="223"/>
      <c r="AF62" s="220"/>
      <c r="AG62" s="231">
        <v>3</v>
      </c>
      <c r="AH62" s="546">
        <f>'Subaward 3'!$C$3</f>
        <v>0</v>
      </c>
      <c r="AI62" s="546"/>
      <c r="AJ62" s="546"/>
      <c r="AK62" s="546"/>
      <c r="AL62" s="546"/>
      <c r="AM62" s="546"/>
      <c r="AN62" s="546"/>
      <c r="AO62" s="546"/>
      <c r="AP62" s="305">
        <f>'Year 4'!AU62</f>
        <v>0</v>
      </c>
      <c r="AQ62" s="285">
        <f>'Subaward 3'!$AI$393</f>
        <v>0</v>
      </c>
      <c r="AR62" s="285">
        <f>'Subaward 3'!$AI$394</f>
        <v>0</v>
      </c>
      <c r="AS62" s="285">
        <f>'Subaward 3'!$AI$395</f>
        <v>0</v>
      </c>
      <c r="AT62" s="277">
        <f t="shared" si="55"/>
        <v>0</v>
      </c>
      <c r="AU62" s="278">
        <f t="shared" si="56"/>
        <v>0</v>
      </c>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row>
    <row r="63" spans="1:134" s="224" customFormat="1" hidden="1" x14ac:dyDescent="0.35">
      <c r="A63" s="231">
        <v>4</v>
      </c>
      <c r="B63" s="508">
        <f>'Subaward 4'!$C$3</f>
        <v>0</v>
      </c>
      <c r="C63" s="508"/>
      <c r="D63" s="508"/>
      <c r="E63" s="508"/>
      <c r="F63" s="508"/>
      <c r="G63" s="508"/>
      <c r="H63" s="508"/>
      <c r="I63" s="508"/>
      <c r="J63" s="238">
        <f>'Subaward 4'!$D$393</f>
        <v>0</v>
      </c>
      <c r="K63" s="238">
        <f>'Subaward 4'!$D$394</f>
        <v>0</v>
      </c>
      <c r="L63" s="238">
        <f>'Subaward 4'!$D$395</f>
        <v>0</v>
      </c>
      <c r="M63" s="236">
        <f t="shared" si="35"/>
        <v>0</v>
      </c>
      <c r="N63" s="223"/>
      <c r="O63" s="220"/>
      <c r="P63" s="231">
        <v>4</v>
      </c>
      <c r="Q63" s="587">
        <f>'Subaward 4'!$C$3</f>
        <v>0</v>
      </c>
      <c r="R63" s="587"/>
      <c r="S63" s="587"/>
      <c r="T63" s="587"/>
      <c r="U63" s="587"/>
      <c r="V63" s="587"/>
      <c r="W63" s="587"/>
      <c r="X63" s="587"/>
      <c r="Y63" s="164">
        <f>'Year 4'!AU63</f>
        <v>0</v>
      </c>
      <c r="Z63" s="299">
        <f>'Subaward 4'!$S$393</f>
        <v>0</v>
      </c>
      <c r="AA63" s="299">
        <f>'Subaward 4'!$S$394</f>
        <v>0</v>
      </c>
      <c r="AB63" s="299">
        <f>'Subaward 4'!$S$395</f>
        <v>0</v>
      </c>
      <c r="AC63" s="295">
        <f t="shared" si="53"/>
        <v>0</v>
      </c>
      <c r="AD63" s="296">
        <f t="shared" si="54"/>
        <v>0</v>
      </c>
      <c r="AE63" s="223"/>
      <c r="AF63" s="220"/>
      <c r="AG63" s="231">
        <v>4</v>
      </c>
      <c r="AH63" s="546">
        <f>'Subaward 4'!$C$3</f>
        <v>0</v>
      </c>
      <c r="AI63" s="546"/>
      <c r="AJ63" s="546"/>
      <c r="AK63" s="546"/>
      <c r="AL63" s="546"/>
      <c r="AM63" s="546"/>
      <c r="AN63" s="546"/>
      <c r="AO63" s="546"/>
      <c r="AP63" s="305">
        <f>'Year 4'!AU63</f>
        <v>0</v>
      </c>
      <c r="AQ63" s="285">
        <f>'Subaward 4'!$AI$393</f>
        <v>0</v>
      </c>
      <c r="AR63" s="285">
        <f>'Subaward 4'!$AI$394</f>
        <v>0</v>
      </c>
      <c r="AS63" s="285">
        <f>'Subaward 4'!$AI$395</f>
        <v>0</v>
      </c>
      <c r="AT63" s="277">
        <f t="shared" si="55"/>
        <v>0</v>
      </c>
      <c r="AU63" s="278">
        <f t="shared" si="56"/>
        <v>0</v>
      </c>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row>
    <row r="64" spans="1:134" s="224" customFormat="1" hidden="1" x14ac:dyDescent="0.35">
      <c r="A64" s="231">
        <v>5</v>
      </c>
      <c r="B64" s="508">
        <f>'Subaward 5'!$C$3</f>
        <v>0</v>
      </c>
      <c r="C64" s="508"/>
      <c r="D64" s="508"/>
      <c r="E64" s="508"/>
      <c r="F64" s="508"/>
      <c r="G64" s="508"/>
      <c r="H64" s="508"/>
      <c r="I64" s="508"/>
      <c r="J64" s="238">
        <f>'Subaward 5'!$D$393</f>
        <v>0</v>
      </c>
      <c r="K64" s="238">
        <f>'Subaward 5'!$D$394</f>
        <v>0</v>
      </c>
      <c r="L64" s="238">
        <f>'Subaward 5'!$D$395</f>
        <v>0</v>
      </c>
      <c r="M64" s="236">
        <f t="shared" si="35"/>
        <v>0</v>
      </c>
      <c r="N64" s="223"/>
      <c r="O64" s="220"/>
      <c r="P64" s="231">
        <v>5</v>
      </c>
      <c r="Q64" s="587">
        <f>'Subaward 5'!$C$3</f>
        <v>0</v>
      </c>
      <c r="R64" s="587"/>
      <c r="S64" s="587"/>
      <c r="T64" s="587"/>
      <c r="U64" s="587"/>
      <c r="V64" s="587"/>
      <c r="W64" s="587"/>
      <c r="X64" s="587"/>
      <c r="Y64" s="164">
        <f>'Year 4'!AU64</f>
        <v>0</v>
      </c>
      <c r="Z64" s="299">
        <f>'Subaward 5'!$S$393</f>
        <v>0</v>
      </c>
      <c r="AA64" s="299">
        <f>'Subaward 5'!$S$394</f>
        <v>0</v>
      </c>
      <c r="AB64" s="299">
        <f>'Subaward 5'!$S$395</f>
        <v>0</v>
      </c>
      <c r="AC64" s="295">
        <f t="shared" si="53"/>
        <v>0</v>
      </c>
      <c r="AD64" s="296">
        <f t="shared" si="54"/>
        <v>0</v>
      </c>
      <c r="AE64" s="223"/>
      <c r="AF64" s="220"/>
      <c r="AG64" s="231">
        <v>5</v>
      </c>
      <c r="AH64" s="546">
        <f>'Subaward 5'!$C$3</f>
        <v>0</v>
      </c>
      <c r="AI64" s="546"/>
      <c r="AJ64" s="546"/>
      <c r="AK64" s="546"/>
      <c r="AL64" s="546"/>
      <c r="AM64" s="546"/>
      <c r="AN64" s="546"/>
      <c r="AO64" s="546"/>
      <c r="AP64" s="305">
        <f>'Year 4'!AU64</f>
        <v>0</v>
      </c>
      <c r="AQ64" s="285">
        <f>'Subaward 5'!$AI$393</f>
        <v>0</v>
      </c>
      <c r="AR64" s="285">
        <f>'Subaward 5'!$AI$394</f>
        <v>0</v>
      </c>
      <c r="AS64" s="285">
        <f>'Subaward 5'!$AI$395</f>
        <v>0</v>
      </c>
      <c r="AT64" s="277">
        <f t="shared" si="55"/>
        <v>0</v>
      </c>
      <c r="AU64" s="278">
        <f t="shared" si="56"/>
        <v>0</v>
      </c>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row>
    <row r="65" spans="1:134" s="224" customFormat="1" hidden="1" x14ac:dyDescent="0.35">
      <c r="A65" s="231">
        <v>6</v>
      </c>
      <c r="B65" s="508">
        <f>'Subaward 6'!$C$3</f>
        <v>0</v>
      </c>
      <c r="C65" s="508"/>
      <c r="D65" s="508"/>
      <c r="E65" s="508"/>
      <c r="F65" s="508"/>
      <c r="G65" s="508"/>
      <c r="H65" s="508"/>
      <c r="I65" s="508"/>
      <c r="J65" s="238">
        <f>'Subaward 6'!$D$393</f>
        <v>0</v>
      </c>
      <c r="K65" s="238">
        <f>'Subaward 6'!$D$394</f>
        <v>0</v>
      </c>
      <c r="L65" s="238">
        <f>'Subaward 6'!$D$395</f>
        <v>0</v>
      </c>
      <c r="M65" s="236">
        <f t="shared" si="35"/>
        <v>0</v>
      </c>
      <c r="N65" s="223"/>
      <c r="O65" s="220"/>
      <c r="P65" s="231">
        <v>6</v>
      </c>
      <c r="Q65" s="587">
        <f>'Subaward 6'!$C$3</f>
        <v>0</v>
      </c>
      <c r="R65" s="587"/>
      <c r="S65" s="587"/>
      <c r="T65" s="587"/>
      <c r="U65" s="587"/>
      <c r="V65" s="587"/>
      <c r="W65" s="587"/>
      <c r="X65" s="587"/>
      <c r="Y65" s="164">
        <f>'Year 4'!AU65</f>
        <v>0</v>
      </c>
      <c r="Z65" s="299">
        <f>'Subaward 6'!$S$393</f>
        <v>0</v>
      </c>
      <c r="AA65" s="299">
        <f>'Subaward 6'!$S$394</f>
        <v>0</v>
      </c>
      <c r="AB65" s="299">
        <f>'Subaward 6'!$S$395</f>
        <v>0</v>
      </c>
      <c r="AC65" s="295">
        <f t="shared" si="53"/>
        <v>0</v>
      </c>
      <c r="AD65" s="296">
        <f t="shared" si="54"/>
        <v>0</v>
      </c>
      <c r="AE65" s="223"/>
      <c r="AF65" s="220"/>
      <c r="AG65" s="231">
        <v>6</v>
      </c>
      <c r="AH65" s="546">
        <f>'Subaward 6'!$C$3</f>
        <v>0</v>
      </c>
      <c r="AI65" s="546"/>
      <c r="AJ65" s="546"/>
      <c r="AK65" s="546"/>
      <c r="AL65" s="546"/>
      <c r="AM65" s="546"/>
      <c r="AN65" s="546"/>
      <c r="AO65" s="546"/>
      <c r="AP65" s="305">
        <f>'Year 4'!AU65</f>
        <v>0</v>
      </c>
      <c r="AQ65" s="285">
        <f>'Subaward 6'!$AI$393</f>
        <v>0</v>
      </c>
      <c r="AR65" s="285">
        <f>'Subaward 6'!$AI$394</f>
        <v>0</v>
      </c>
      <c r="AS65" s="285">
        <f>'Subaward 6'!$AI$395</f>
        <v>0</v>
      </c>
      <c r="AT65" s="277">
        <f t="shared" si="55"/>
        <v>0</v>
      </c>
      <c r="AU65" s="278">
        <f t="shared" si="56"/>
        <v>0</v>
      </c>
      <c r="AV65" s="220"/>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row>
    <row r="66" spans="1:134" s="224" customFormat="1" hidden="1" x14ac:dyDescent="0.35">
      <c r="A66" s="231">
        <v>7</v>
      </c>
      <c r="B66" s="508">
        <f>'Subaward 7'!$C$3</f>
        <v>0</v>
      </c>
      <c r="C66" s="508"/>
      <c r="D66" s="508"/>
      <c r="E66" s="508"/>
      <c r="F66" s="508"/>
      <c r="G66" s="508"/>
      <c r="H66" s="508"/>
      <c r="I66" s="508"/>
      <c r="J66" s="238">
        <f>'Subaward 7'!$D$393</f>
        <v>0</v>
      </c>
      <c r="K66" s="238">
        <f>'Subaward 7'!$D$394</f>
        <v>0</v>
      </c>
      <c r="L66" s="238">
        <f>'Subaward 7'!$D$395</f>
        <v>0</v>
      </c>
      <c r="M66" s="236">
        <f t="shared" si="35"/>
        <v>0</v>
      </c>
      <c r="N66" s="223"/>
      <c r="O66" s="220"/>
      <c r="P66" s="231">
        <v>7</v>
      </c>
      <c r="Q66" s="587">
        <f>'Subaward 7'!$C$3</f>
        <v>0</v>
      </c>
      <c r="R66" s="587"/>
      <c r="S66" s="587"/>
      <c r="T66" s="587"/>
      <c r="U66" s="587"/>
      <c r="V66" s="587"/>
      <c r="W66" s="587"/>
      <c r="X66" s="587"/>
      <c r="Y66" s="164">
        <f>'Year 4'!AU66</f>
        <v>0</v>
      </c>
      <c r="Z66" s="299">
        <f>'Subaward 7'!$S$393</f>
        <v>0</v>
      </c>
      <c r="AA66" s="299">
        <f>'Subaward 7'!$S$394</f>
        <v>0</v>
      </c>
      <c r="AB66" s="299">
        <f>'Subaward 7'!$S$395</f>
        <v>0</v>
      </c>
      <c r="AC66" s="295">
        <f t="shared" si="53"/>
        <v>0</v>
      </c>
      <c r="AD66" s="296">
        <f t="shared" si="54"/>
        <v>0</v>
      </c>
      <c r="AE66" s="223"/>
      <c r="AF66" s="220"/>
      <c r="AG66" s="231">
        <v>7</v>
      </c>
      <c r="AH66" s="546">
        <f>'Subaward 7'!$C$3</f>
        <v>0</v>
      </c>
      <c r="AI66" s="546"/>
      <c r="AJ66" s="546"/>
      <c r="AK66" s="546"/>
      <c r="AL66" s="546"/>
      <c r="AM66" s="546"/>
      <c r="AN66" s="546"/>
      <c r="AO66" s="546"/>
      <c r="AP66" s="305">
        <f>'Year 4'!AU66</f>
        <v>0</v>
      </c>
      <c r="AQ66" s="285">
        <f>'Subaward 7'!$AI$393</f>
        <v>0</v>
      </c>
      <c r="AR66" s="285">
        <f>'Subaward 7'!$AI$394</f>
        <v>0</v>
      </c>
      <c r="AS66" s="285">
        <f>'Subaward 7'!$AI$395</f>
        <v>0</v>
      </c>
      <c r="AT66" s="277">
        <f t="shared" si="55"/>
        <v>0</v>
      </c>
      <c r="AU66" s="278">
        <f t="shared" si="56"/>
        <v>0</v>
      </c>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row>
    <row r="67" spans="1:134" s="224" customFormat="1" hidden="1" x14ac:dyDescent="0.35">
      <c r="A67" s="231">
        <v>8</v>
      </c>
      <c r="B67" s="508">
        <f>'Subaward 8'!$C$3</f>
        <v>0</v>
      </c>
      <c r="C67" s="508"/>
      <c r="D67" s="508"/>
      <c r="E67" s="508"/>
      <c r="F67" s="508"/>
      <c r="G67" s="508"/>
      <c r="H67" s="508"/>
      <c r="I67" s="508"/>
      <c r="J67" s="238">
        <f>'Subaward 8'!$D$393</f>
        <v>0</v>
      </c>
      <c r="K67" s="238">
        <f>'Subaward 8'!$D$394</f>
        <v>0</v>
      </c>
      <c r="L67" s="238">
        <f>'Subaward 8'!$D$395</f>
        <v>0</v>
      </c>
      <c r="M67" s="236">
        <f t="shared" si="35"/>
        <v>0</v>
      </c>
      <c r="N67" s="223"/>
      <c r="O67" s="220"/>
      <c r="P67" s="231">
        <v>8</v>
      </c>
      <c r="Q67" s="587">
        <f>'Subaward 8'!$C$3</f>
        <v>0</v>
      </c>
      <c r="R67" s="587"/>
      <c r="S67" s="587"/>
      <c r="T67" s="587"/>
      <c r="U67" s="587"/>
      <c r="V67" s="587"/>
      <c r="W67" s="587"/>
      <c r="X67" s="587"/>
      <c r="Y67" s="164">
        <f>'Year 4'!AU67</f>
        <v>0</v>
      </c>
      <c r="Z67" s="299">
        <f>'Subaward 8'!$S$393</f>
        <v>0</v>
      </c>
      <c r="AA67" s="299">
        <f>'Subaward 8'!$S$394</f>
        <v>0</v>
      </c>
      <c r="AB67" s="299">
        <f>'Subaward 8'!$S$395</f>
        <v>0</v>
      </c>
      <c r="AC67" s="295">
        <f t="shared" si="53"/>
        <v>0</v>
      </c>
      <c r="AD67" s="296">
        <f t="shared" si="54"/>
        <v>0</v>
      </c>
      <c r="AE67" s="223"/>
      <c r="AF67" s="220"/>
      <c r="AG67" s="231">
        <v>8</v>
      </c>
      <c r="AH67" s="546">
        <f>'Subaward 8'!$C$3</f>
        <v>0</v>
      </c>
      <c r="AI67" s="546"/>
      <c r="AJ67" s="546"/>
      <c r="AK67" s="546"/>
      <c r="AL67" s="546"/>
      <c r="AM67" s="546"/>
      <c r="AN67" s="546"/>
      <c r="AO67" s="546"/>
      <c r="AP67" s="305">
        <f>'Year 4'!AU67</f>
        <v>0</v>
      </c>
      <c r="AQ67" s="285">
        <f>'Subaward 8'!$AI$393</f>
        <v>0</v>
      </c>
      <c r="AR67" s="285">
        <f>'Subaward 8'!$AI$394</f>
        <v>0</v>
      </c>
      <c r="AS67" s="285">
        <f>'Subaward 8'!$AI$395</f>
        <v>0</v>
      </c>
      <c r="AT67" s="277">
        <f t="shared" si="55"/>
        <v>0</v>
      </c>
      <c r="AU67" s="278">
        <f t="shared" si="56"/>
        <v>0</v>
      </c>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row>
    <row r="68" spans="1:134" s="224" customFormat="1" hidden="1" x14ac:dyDescent="0.35">
      <c r="A68" s="231">
        <v>9</v>
      </c>
      <c r="B68" s="508">
        <f>'Subaward 9'!$C$3</f>
        <v>0</v>
      </c>
      <c r="C68" s="508"/>
      <c r="D68" s="508"/>
      <c r="E68" s="508"/>
      <c r="F68" s="508"/>
      <c r="G68" s="508"/>
      <c r="H68" s="508"/>
      <c r="I68" s="508"/>
      <c r="J68" s="238">
        <f>'Subaward 9'!$D$393</f>
        <v>0</v>
      </c>
      <c r="K68" s="238">
        <f>'Subaward 9'!$D$394</f>
        <v>0</v>
      </c>
      <c r="L68" s="238">
        <f>'Subaward 9'!$D$395</f>
        <v>0</v>
      </c>
      <c r="M68" s="236">
        <f t="shared" si="35"/>
        <v>0</v>
      </c>
      <c r="N68" s="223"/>
      <c r="O68" s="220"/>
      <c r="P68" s="231">
        <v>9</v>
      </c>
      <c r="Q68" s="587">
        <f>'Subaward 9'!$C$3</f>
        <v>0</v>
      </c>
      <c r="R68" s="587"/>
      <c r="S68" s="587"/>
      <c r="T68" s="587"/>
      <c r="U68" s="587"/>
      <c r="V68" s="587"/>
      <c r="W68" s="587"/>
      <c r="X68" s="587"/>
      <c r="Y68" s="164">
        <f>'Year 4'!AU68</f>
        <v>0</v>
      </c>
      <c r="Z68" s="299">
        <f>'Subaward 9'!$S$393</f>
        <v>0</v>
      </c>
      <c r="AA68" s="299">
        <f>'Subaward 9'!$S$394</f>
        <v>0</v>
      </c>
      <c r="AB68" s="299">
        <f>'Subaward 9'!$S$395</f>
        <v>0</v>
      </c>
      <c r="AC68" s="295">
        <f t="shared" si="53"/>
        <v>0</v>
      </c>
      <c r="AD68" s="296">
        <f t="shared" si="54"/>
        <v>0</v>
      </c>
      <c r="AE68" s="223"/>
      <c r="AF68" s="220"/>
      <c r="AG68" s="231">
        <v>9</v>
      </c>
      <c r="AH68" s="546">
        <f>'Subaward 9'!$C$3</f>
        <v>0</v>
      </c>
      <c r="AI68" s="546"/>
      <c r="AJ68" s="546"/>
      <c r="AK68" s="546"/>
      <c r="AL68" s="546"/>
      <c r="AM68" s="546"/>
      <c r="AN68" s="546"/>
      <c r="AO68" s="546"/>
      <c r="AP68" s="305">
        <f>'Year 4'!AU68</f>
        <v>0</v>
      </c>
      <c r="AQ68" s="285">
        <f>'Subaward 9'!$AI$393</f>
        <v>0</v>
      </c>
      <c r="AR68" s="285">
        <f>'Subaward 9'!$AI$394</f>
        <v>0</v>
      </c>
      <c r="AS68" s="285">
        <f>'Subaward 9'!$AI$395</f>
        <v>0</v>
      </c>
      <c r="AT68" s="277">
        <f t="shared" si="55"/>
        <v>0</v>
      </c>
      <c r="AU68" s="278">
        <f t="shared" si="56"/>
        <v>0</v>
      </c>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row>
    <row r="69" spans="1:134" s="224" customFormat="1" hidden="1" x14ac:dyDescent="0.35">
      <c r="A69" s="231">
        <v>10</v>
      </c>
      <c r="B69" s="508">
        <f>'Subaward 10'!$C$3</f>
        <v>0</v>
      </c>
      <c r="C69" s="508"/>
      <c r="D69" s="508"/>
      <c r="E69" s="508"/>
      <c r="F69" s="508"/>
      <c r="G69" s="508"/>
      <c r="H69" s="508"/>
      <c r="I69" s="508"/>
      <c r="J69" s="238">
        <f>'Subaward 10'!$D$393</f>
        <v>0</v>
      </c>
      <c r="K69" s="238">
        <f>'Subaward 10'!$D$394</f>
        <v>0</v>
      </c>
      <c r="L69" s="238">
        <f>'Subaward 10'!$D$395</f>
        <v>0</v>
      </c>
      <c r="M69" s="236">
        <f t="shared" si="35"/>
        <v>0</v>
      </c>
      <c r="N69" s="223"/>
      <c r="O69" s="220"/>
      <c r="P69" s="231">
        <v>10</v>
      </c>
      <c r="Q69" s="587">
        <f>'Subaward 10'!$C$3</f>
        <v>0</v>
      </c>
      <c r="R69" s="587"/>
      <c r="S69" s="587"/>
      <c r="T69" s="587"/>
      <c r="U69" s="587"/>
      <c r="V69" s="587"/>
      <c r="W69" s="587"/>
      <c r="X69" s="587"/>
      <c r="Y69" s="164">
        <f>'Year 4'!AU69</f>
        <v>0</v>
      </c>
      <c r="Z69" s="299">
        <f>'Subaward 10'!$S$393</f>
        <v>0</v>
      </c>
      <c r="AA69" s="299">
        <f>'Subaward 10'!$S$394</f>
        <v>0</v>
      </c>
      <c r="AB69" s="299">
        <f>'Subaward 10'!$S$395</f>
        <v>0</v>
      </c>
      <c r="AC69" s="295">
        <f t="shared" si="53"/>
        <v>0</v>
      </c>
      <c r="AD69" s="296">
        <f t="shared" si="54"/>
        <v>0</v>
      </c>
      <c r="AE69" s="223"/>
      <c r="AF69" s="220"/>
      <c r="AG69" s="231">
        <v>10</v>
      </c>
      <c r="AH69" s="546">
        <f>'Subaward 10'!$C$3</f>
        <v>0</v>
      </c>
      <c r="AI69" s="546"/>
      <c r="AJ69" s="546"/>
      <c r="AK69" s="546"/>
      <c r="AL69" s="546"/>
      <c r="AM69" s="546"/>
      <c r="AN69" s="546"/>
      <c r="AO69" s="546"/>
      <c r="AP69" s="305">
        <f>'Year 4'!AU69</f>
        <v>0</v>
      </c>
      <c r="AQ69" s="285">
        <f>'Subaward 10'!$AI$393</f>
        <v>0</v>
      </c>
      <c r="AR69" s="285">
        <f>'Subaward 10'!$AI$394</f>
        <v>0</v>
      </c>
      <c r="AS69" s="285">
        <f>'Subaward 10'!$AI$395</f>
        <v>0</v>
      </c>
      <c r="AT69" s="277">
        <f t="shared" si="55"/>
        <v>0</v>
      </c>
      <c r="AU69" s="278">
        <f t="shared" si="56"/>
        <v>0</v>
      </c>
      <c r="AV69" s="220"/>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row>
    <row r="70" spans="1:134" s="224" customFormat="1" ht="16" thickBot="1" x14ac:dyDescent="0.4">
      <c r="A70" s="591" t="s">
        <v>143</v>
      </c>
      <c r="B70" s="592"/>
      <c r="C70" s="592"/>
      <c r="D70" s="592"/>
      <c r="E70" s="592"/>
      <c r="F70" s="592"/>
      <c r="G70" s="592"/>
      <c r="H70" s="592"/>
      <c r="I70" s="592"/>
      <c r="J70" s="321">
        <f>SUM(J60:J69)</f>
        <v>0</v>
      </c>
      <c r="K70" s="321">
        <f t="shared" ref="K70:L70" si="57">SUM(K60:K69)</f>
        <v>0</v>
      </c>
      <c r="L70" s="321">
        <f t="shared" si="57"/>
        <v>0</v>
      </c>
      <c r="M70" s="237">
        <f t="shared" si="35"/>
        <v>0</v>
      </c>
      <c r="N70" s="223"/>
      <c r="O70" s="220"/>
      <c r="P70" s="591" t="s">
        <v>143</v>
      </c>
      <c r="Q70" s="592"/>
      <c r="R70" s="592"/>
      <c r="S70" s="592"/>
      <c r="T70" s="592"/>
      <c r="U70" s="592"/>
      <c r="V70" s="592"/>
      <c r="W70" s="592"/>
      <c r="X70" s="592"/>
      <c r="Y70" s="323">
        <f t="shared" ref="Y70:AD70" si="58">SUM(Y60:Y69)</f>
        <v>0</v>
      </c>
      <c r="Z70" s="323">
        <f t="shared" si="58"/>
        <v>0</v>
      </c>
      <c r="AA70" s="323">
        <f t="shared" si="58"/>
        <v>0</v>
      </c>
      <c r="AB70" s="323">
        <f t="shared" si="58"/>
        <v>0</v>
      </c>
      <c r="AC70" s="323">
        <f t="shared" si="58"/>
        <v>0</v>
      </c>
      <c r="AD70" s="192">
        <f t="shared" si="58"/>
        <v>0</v>
      </c>
      <c r="AE70" s="223"/>
      <c r="AF70" s="220"/>
      <c r="AG70" s="591" t="s">
        <v>143</v>
      </c>
      <c r="AH70" s="592"/>
      <c r="AI70" s="592"/>
      <c r="AJ70" s="592"/>
      <c r="AK70" s="592"/>
      <c r="AL70" s="592"/>
      <c r="AM70" s="592"/>
      <c r="AN70" s="592"/>
      <c r="AO70" s="592"/>
      <c r="AP70" s="322">
        <f>SUM(AP60:AP69)</f>
        <v>0</v>
      </c>
      <c r="AQ70" s="322">
        <f>SUM(AQ60:AQ69)</f>
        <v>0</v>
      </c>
      <c r="AR70" s="322">
        <f t="shared" ref="AR70:AT70" si="59">SUM(AR60:AR69)</f>
        <v>0</v>
      </c>
      <c r="AS70" s="322">
        <f t="shared" si="59"/>
        <v>0</v>
      </c>
      <c r="AT70" s="322">
        <f t="shared" si="59"/>
        <v>0</v>
      </c>
      <c r="AU70" s="276">
        <f t="shared" si="56"/>
        <v>0</v>
      </c>
      <c r="AV70" s="220"/>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row>
    <row r="71" spans="1:134" ht="3.75" customHeight="1" thickBot="1" x14ac:dyDescent="0.4">
      <c r="A71" s="242"/>
      <c r="B71" s="242"/>
      <c r="C71" s="242"/>
      <c r="D71" s="242"/>
      <c r="E71" s="242"/>
      <c r="F71" s="242"/>
      <c r="G71" s="242"/>
      <c r="H71" s="242"/>
      <c r="I71" s="232"/>
      <c r="J71" s="246"/>
      <c r="K71" s="246"/>
      <c r="L71" s="246"/>
      <c r="M71" s="246"/>
      <c r="N71" s="223"/>
      <c r="P71" s="242"/>
      <c r="Q71" s="242"/>
      <c r="R71" s="242"/>
      <c r="S71" s="242"/>
      <c r="T71" s="242"/>
      <c r="U71" s="242"/>
      <c r="V71" s="242"/>
      <c r="W71" s="242"/>
      <c r="X71" s="232"/>
      <c r="Y71" s="246"/>
      <c r="Z71" s="246"/>
      <c r="AA71" s="246"/>
      <c r="AB71" s="246"/>
      <c r="AC71" s="246"/>
      <c r="AD71" s="246"/>
      <c r="AE71" s="223"/>
      <c r="AG71" s="242"/>
      <c r="AH71" s="242"/>
      <c r="AI71" s="242"/>
      <c r="AJ71" s="242"/>
      <c r="AK71" s="242"/>
      <c r="AL71" s="242"/>
      <c r="AM71" s="242"/>
      <c r="AN71" s="242"/>
      <c r="AO71" s="232"/>
      <c r="AP71" s="246"/>
      <c r="AQ71" s="246"/>
      <c r="AR71" s="246"/>
      <c r="AS71" s="246"/>
      <c r="AT71" s="246"/>
      <c r="AU71" s="246"/>
    </row>
    <row r="72" spans="1:134" x14ac:dyDescent="0.35">
      <c r="A72" s="544" t="s">
        <v>189</v>
      </c>
      <c r="B72" s="545"/>
      <c r="C72" s="545"/>
      <c r="D72" s="545"/>
      <c r="E72" s="545"/>
      <c r="F72" s="545"/>
      <c r="G72" s="545"/>
      <c r="H72" s="545"/>
      <c r="I72" s="545"/>
      <c r="J72" s="244">
        <f>SUM(J70, J57, J43, J37, H30)</f>
        <v>0</v>
      </c>
      <c r="K72" s="244">
        <f>SUM(K70, K57, K43, K37, K30)</f>
        <v>0</v>
      </c>
      <c r="L72" s="244">
        <f>SUM(L70, L57, L43, L37, L30)</f>
        <v>0</v>
      </c>
      <c r="M72" s="245">
        <f>SUM(J72:L72)</f>
        <v>0</v>
      </c>
      <c r="N72" s="223"/>
      <c r="P72" s="544" t="s">
        <v>182</v>
      </c>
      <c r="Q72" s="545"/>
      <c r="R72" s="545"/>
      <c r="S72" s="545"/>
      <c r="T72" s="545"/>
      <c r="U72" s="545"/>
      <c r="V72" s="545"/>
      <c r="W72" s="545"/>
      <c r="X72" s="545"/>
      <c r="Y72" s="199">
        <f>'Year 4'!AU72</f>
        <v>0</v>
      </c>
      <c r="Z72" s="300">
        <f>SUM(Z70, Z57, Z43, Z37, X30)</f>
        <v>0</v>
      </c>
      <c r="AA72" s="300">
        <f>SUM(AA70, AA57, AA43, AA37, AA30)</f>
        <v>0</v>
      </c>
      <c r="AB72" s="300">
        <f>SUM(AB70, AB57, AB43, AB37, AB30, )</f>
        <v>0</v>
      </c>
      <c r="AC72" s="300">
        <f t="shared" ref="AC72" si="60">SUM(Z72:AB72)</f>
        <v>0</v>
      </c>
      <c r="AD72" s="301">
        <f>M72-AC72</f>
        <v>0</v>
      </c>
      <c r="AE72" s="246"/>
      <c r="AG72" s="544" t="s">
        <v>182</v>
      </c>
      <c r="AH72" s="545"/>
      <c r="AI72" s="545"/>
      <c r="AJ72" s="545"/>
      <c r="AK72" s="545"/>
      <c r="AL72" s="545"/>
      <c r="AM72" s="545"/>
      <c r="AN72" s="545"/>
      <c r="AO72" s="545"/>
      <c r="AP72" s="205">
        <f>'Year 4'!AU72</f>
        <v>0</v>
      </c>
      <c r="AQ72" s="286">
        <f>SUM(AQ70, AQ57, AQ43, AQ37, AO30)</f>
        <v>0</v>
      </c>
      <c r="AR72" s="286">
        <f>SUM(AR70, AR57, AR43, AR37, AR30)</f>
        <v>0</v>
      </c>
      <c r="AS72" s="286">
        <f>SUM(AS70, AS57, AS43, AS37, AS30, )</f>
        <v>0</v>
      </c>
      <c r="AT72" s="286">
        <f t="shared" ref="AT72" si="61">SUM(AQ72:AS72)</f>
        <v>0</v>
      </c>
      <c r="AU72" s="287">
        <f>IF($S$81&lt;&gt;0, AC72+AP72-AT72, M72+AP72-AT72)</f>
        <v>0</v>
      </c>
      <c r="AV72" s="246"/>
    </row>
    <row r="73" spans="1:134" ht="16" thickBot="1" x14ac:dyDescent="0.4">
      <c r="A73" s="540" t="s">
        <v>183</v>
      </c>
      <c r="B73" s="541"/>
      <c r="C73" s="541"/>
      <c r="D73" s="541"/>
      <c r="E73" s="541"/>
      <c r="F73" s="541"/>
      <c r="G73" s="541"/>
      <c r="H73" s="541"/>
      <c r="I73" s="541"/>
      <c r="J73" s="593">
        <f>SUM(K70, L70, K57, L57, K43, L43, K37, L37, K30, L30)</f>
        <v>0</v>
      </c>
      <c r="K73" s="593"/>
      <c r="L73" s="593"/>
      <c r="M73" s="594"/>
      <c r="N73" s="223"/>
      <c r="P73" s="540" t="s">
        <v>183</v>
      </c>
      <c r="Q73" s="541"/>
      <c r="R73" s="541"/>
      <c r="S73" s="541"/>
      <c r="T73" s="541"/>
      <c r="U73" s="541"/>
      <c r="V73" s="541"/>
      <c r="W73" s="541"/>
      <c r="X73" s="541"/>
      <c r="Y73" s="200">
        <f>'Year 4'!AU73</f>
        <v>0</v>
      </c>
      <c r="Z73" s="588">
        <f>SUM(AA70, AB70, AA57, AB57, AA43, AB43, AA37, AB37, AA30, AB30)</f>
        <v>0</v>
      </c>
      <c r="AA73" s="588"/>
      <c r="AB73" s="588"/>
      <c r="AC73" s="588"/>
      <c r="AD73" s="330">
        <f>M73-Z73</f>
        <v>0</v>
      </c>
      <c r="AE73" s="223"/>
      <c r="AG73" s="540" t="s">
        <v>183</v>
      </c>
      <c r="AH73" s="541"/>
      <c r="AI73" s="541"/>
      <c r="AJ73" s="541"/>
      <c r="AK73" s="541"/>
      <c r="AL73" s="541"/>
      <c r="AM73" s="541"/>
      <c r="AN73" s="541"/>
      <c r="AO73" s="541"/>
      <c r="AP73" s="306">
        <f>'Year 4'!AU73</f>
        <v>0</v>
      </c>
      <c r="AQ73" s="539">
        <f>SUM(AR70, AS70, AR57, AS57, AR43, AS43, AR37, AS37, AR30, AS30)</f>
        <v>0</v>
      </c>
      <c r="AR73" s="539"/>
      <c r="AS73" s="539"/>
      <c r="AT73" s="539"/>
      <c r="AU73" s="276">
        <f>IF($S$81&lt;&gt;0, AC73+AP73-AQ73, M73+AP73-AQ73)</f>
        <v>0</v>
      </c>
    </row>
    <row r="74" spans="1:134" s="224" customFormat="1" ht="16" thickBot="1" x14ac:dyDescent="0.4">
      <c r="A74" s="221"/>
      <c r="B74" s="232"/>
      <c r="C74" s="232"/>
      <c r="D74" s="232"/>
      <c r="E74" s="232"/>
      <c r="F74" s="232"/>
      <c r="G74" s="232"/>
      <c r="H74" s="232"/>
      <c r="I74" s="232"/>
      <c r="J74" s="258"/>
      <c r="K74" s="258"/>
      <c r="L74" s="258"/>
      <c r="M74" s="221"/>
      <c r="N74" s="223"/>
      <c r="O74" s="220"/>
      <c r="P74" s="221"/>
      <c r="Q74" s="232"/>
      <c r="R74" s="232"/>
      <c r="S74" s="232"/>
      <c r="T74" s="232"/>
      <c r="U74" s="232"/>
      <c r="V74" s="232"/>
      <c r="W74" s="232"/>
      <c r="X74" s="232"/>
      <c r="Y74" s="258"/>
      <c r="Z74" s="258"/>
      <c r="AA74" s="258"/>
      <c r="AB74" s="221"/>
      <c r="AC74" s="221"/>
      <c r="AD74" s="221"/>
      <c r="AE74" s="223"/>
      <c r="AF74" s="220"/>
      <c r="AG74" s="221"/>
      <c r="AH74" s="232"/>
      <c r="AI74" s="232"/>
      <c r="AJ74" s="232"/>
      <c r="AK74" s="232"/>
      <c r="AL74" s="232"/>
      <c r="AM74" s="232"/>
      <c r="AN74" s="232"/>
      <c r="AO74" s="232"/>
      <c r="AP74" s="258"/>
      <c r="AQ74" s="258"/>
      <c r="AR74" s="258"/>
      <c r="AS74" s="221"/>
      <c r="AT74" s="221"/>
      <c r="AU74" s="221"/>
      <c r="AV74" s="220"/>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row>
    <row r="75" spans="1:134" s="242" customFormat="1" x14ac:dyDescent="0.35">
      <c r="A75" s="502" t="s">
        <v>100</v>
      </c>
      <c r="B75" s="503"/>
      <c r="C75" s="503"/>
      <c r="D75" s="503"/>
      <c r="E75" s="503"/>
      <c r="F75" s="503"/>
      <c r="G75" s="503"/>
      <c r="H75" s="503"/>
      <c r="I75" s="503"/>
      <c r="J75" s="273" t="s">
        <v>17</v>
      </c>
      <c r="K75" s="542" t="s">
        <v>4</v>
      </c>
      <c r="L75" s="542"/>
      <c r="M75" s="248" t="s">
        <v>49</v>
      </c>
      <c r="N75" s="261"/>
      <c r="P75" s="502" t="s">
        <v>100</v>
      </c>
      <c r="Q75" s="503"/>
      <c r="R75" s="503"/>
      <c r="S75" s="503"/>
      <c r="T75" s="503"/>
      <c r="U75" s="503"/>
      <c r="V75" s="503"/>
      <c r="W75" s="503"/>
      <c r="X75" s="503"/>
      <c r="Y75" s="271" t="s">
        <v>263</v>
      </c>
      <c r="Z75" s="273" t="s">
        <v>77</v>
      </c>
      <c r="AA75" s="542" t="s">
        <v>4</v>
      </c>
      <c r="AB75" s="542"/>
      <c r="AC75" s="271" t="s">
        <v>18</v>
      </c>
      <c r="AD75" s="268" t="s">
        <v>114</v>
      </c>
      <c r="AE75" s="261"/>
      <c r="AG75" s="502" t="s">
        <v>100</v>
      </c>
      <c r="AH75" s="503"/>
      <c r="AI75" s="503"/>
      <c r="AJ75" s="503"/>
      <c r="AK75" s="503"/>
      <c r="AL75" s="503"/>
      <c r="AM75" s="503"/>
      <c r="AN75" s="503"/>
      <c r="AO75" s="503"/>
      <c r="AP75" s="271" t="s">
        <v>263</v>
      </c>
      <c r="AQ75" s="273" t="s">
        <v>212</v>
      </c>
      <c r="AR75" s="542" t="s">
        <v>4</v>
      </c>
      <c r="AS75" s="542"/>
      <c r="AT75" s="271" t="s">
        <v>214</v>
      </c>
      <c r="AU75" s="268" t="s">
        <v>266</v>
      </c>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row>
    <row r="76" spans="1:134" ht="16" thickBot="1" x14ac:dyDescent="0.4">
      <c r="A76" s="540" t="s">
        <v>37</v>
      </c>
      <c r="B76" s="541"/>
      <c r="C76" s="541"/>
      <c r="D76" s="541"/>
      <c r="E76" s="541"/>
      <c r="F76" s="541"/>
      <c r="G76" s="541"/>
      <c r="H76" s="541"/>
      <c r="I76" s="541"/>
      <c r="J76" s="243">
        <f>(SUM(J57, J43, J37, H30, J70))*'Cumulative Budget'!$G$36</f>
        <v>0</v>
      </c>
      <c r="K76" s="593">
        <f>(SUM(K70, L70, K57, L57, K43, L43, K37, L37, K30, L30))*'Cumulative Budget'!$G$36</f>
        <v>0</v>
      </c>
      <c r="L76" s="593"/>
      <c r="M76" s="237">
        <f t="shared" ref="M76" si="62">SUM(J76:L76)</f>
        <v>0</v>
      </c>
      <c r="N76" s="223"/>
      <c r="P76" s="540" t="s">
        <v>37</v>
      </c>
      <c r="Q76" s="541"/>
      <c r="R76" s="541"/>
      <c r="S76" s="541"/>
      <c r="T76" s="541"/>
      <c r="U76" s="541"/>
      <c r="V76" s="541"/>
      <c r="W76" s="541"/>
      <c r="X76" s="541"/>
      <c r="Y76" s="200">
        <f>'Year 4'!AU76</f>
        <v>0</v>
      </c>
      <c r="Z76" s="302">
        <f>(SUM(Z57, Z43, Z37, X30, Z70))*'Cumulative Budget'!$G$36</f>
        <v>0</v>
      </c>
      <c r="AA76" s="588">
        <f>(SUM(AA70, AB70, AA57, AB57, AA43, AB43, AA37, AB37, AA30, AB30))*'Cumulative Budget'!$G$36</f>
        <v>0</v>
      </c>
      <c r="AB76" s="588"/>
      <c r="AC76" s="293">
        <f t="shared" ref="AC76" si="63">SUM(Z76:AB76)</f>
        <v>0</v>
      </c>
      <c r="AD76" s="294">
        <f t="shared" ref="AD76" si="64">M76-AC76</f>
        <v>0</v>
      </c>
      <c r="AE76" s="223"/>
      <c r="AG76" s="540" t="s">
        <v>37</v>
      </c>
      <c r="AH76" s="541"/>
      <c r="AI76" s="541"/>
      <c r="AJ76" s="541"/>
      <c r="AK76" s="541"/>
      <c r="AL76" s="541"/>
      <c r="AM76" s="541"/>
      <c r="AN76" s="541"/>
      <c r="AO76" s="541"/>
      <c r="AP76" s="306">
        <f>'Year 4'!AU76</f>
        <v>0</v>
      </c>
      <c r="AQ76" s="443">
        <v>0</v>
      </c>
      <c r="AR76" s="563">
        <v>0</v>
      </c>
      <c r="AS76" s="563"/>
      <c r="AT76" s="275">
        <f>SUM(AQ76:AS76)</f>
        <v>0</v>
      </c>
      <c r="AU76" s="276">
        <f>IF($S$81&lt;&gt;0, AC76+AP76-AT76, M76+AP76-AT76)</f>
        <v>0</v>
      </c>
    </row>
    <row r="77" spans="1:134" s="221" customFormat="1" ht="16" thickBot="1" x14ac:dyDescent="0.4">
      <c r="A77" s="230" t="s">
        <v>99</v>
      </c>
      <c r="B77" s="230"/>
      <c r="J77" s="233"/>
      <c r="K77" s="233"/>
      <c r="L77" s="233"/>
      <c r="M77" s="233"/>
      <c r="N77" s="223"/>
      <c r="O77" s="220"/>
      <c r="P77" s="230" t="s">
        <v>99</v>
      </c>
      <c r="Q77" s="230"/>
      <c r="Z77" s="233"/>
      <c r="AA77" s="233"/>
      <c r="AB77" s="233"/>
      <c r="AC77" s="233"/>
      <c r="AD77" s="233"/>
      <c r="AE77" s="223"/>
      <c r="AG77" s="230" t="s">
        <v>99</v>
      </c>
      <c r="AH77" s="230"/>
      <c r="AQ77" s="233"/>
      <c r="AR77" s="233"/>
      <c r="AS77" s="233"/>
      <c r="AT77" s="233"/>
      <c r="AU77" s="233"/>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row>
    <row r="78" spans="1:134" s="331" customFormat="1" ht="16" thickBot="1" x14ac:dyDescent="0.4">
      <c r="A78" s="621" t="s">
        <v>101</v>
      </c>
      <c r="B78" s="622"/>
      <c r="C78" s="622"/>
      <c r="D78" s="622"/>
      <c r="E78" s="622"/>
      <c r="F78" s="622"/>
      <c r="G78" s="622"/>
      <c r="H78" s="622"/>
      <c r="I78" s="622"/>
      <c r="J78" s="239">
        <f>SUM(J76, J57, J43, J37, H30, J70)</f>
        <v>0</v>
      </c>
      <c r="K78" s="239">
        <f>SUM(K76, K57, K43, K37, K30, K70)</f>
        <v>0</v>
      </c>
      <c r="L78" s="239">
        <f>SUM(L57, L43, L37, L30, L70)</f>
        <v>0</v>
      </c>
      <c r="M78" s="240">
        <f>SUM(J78:L78)</f>
        <v>0</v>
      </c>
      <c r="N78" s="246"/>
      <c r="P78" s="589" t="s">
        <v>101</v>
      </c>
      <c r="Q78" s="590"/>
      <c r="R78" s="590"/>
      <c r="S78" s="590"/>
      <c r="T78" s="590"/>
      <c r="U78" s="590"/>
      <c r="V78" s="590"/>
      <c r="W78" s="590"/>
      <c r="X78" s="590"/>
      <c r="Y78" s="201">
        <f>'Year 4'!AU78</f>
        <v>0</v>
      </c>
      <c r="Z78" s="303">
        <f>SUM(Z76, Z57, Z43, Z37, X30, Z70)</f>
        <v>0</v>
      </c>
      <c r="AA78" s="303">
        <f>SUM(AA76, AA57, AA43, AA37, AA30, AA70)</f>
        <v>0</v>
      </c>
      <c r="AB78" s="303">
        <f>SUM(AB57, AB43, AB37, AB30, AB70)</f>
        <v>0</v>
      </c>
      <c r="AC78" s="297">
        <f>SUM(Z78:AB78)</f>
        <v>0</v>
      </c>
      <c r="AD78" s="298">
        <f t="shared" ref="AD78" si="65">M78-AC78</f>
        <v>0</v>
      </c>
      <c r="AE78" s="246"/>
      <c r="AG78" s="564" t="s">
        <v>101</v>
      </c>
      <c r="AH78" s="565"/>
      <c r="AI78" s="565"/>
      <c r="AJ78" s="565"/>
      <c r="AK78" s="565"/>
      <c r="AL78" s="565"/>
      <c r="AM78" s="565"/>
      <c r="AN78" s="565"/>
      <c r="AO78" s="565"/>
      <c r="AP78" s="206">
        <f>'Year 4'!AU78</f>
        <v>0</v>
      </c>
      <c r="AQ78" s="288">
        <f>SUM(AQ76, AQ57, AQ43, AQ37, AO30, AQ70)</f>
        <v>0</v>
      </c>
      <c r="AR78" s="288">
        <f>SUM(AR76, AR57, AR43, AR37, AR30, AR70)</f>
        <v>0</v>
      </c>
      <c r="AS78" s="288">
        <f>SUM(AS57, AS43, AS37, AS30, AS70)</f>
        <v>0</v>
      </c>
      <c r="AT78" s="279">
        <f>SUM(AQ78:AS78)</f>
        <v>0</v>
      </c>
      <c r="AU78" s="280">
        <f>IF($S$81&lt;&gt;0, AC78+AP78-AT78, M78+AP78-AT78)</f>
        <v>0</v>
      </c>
    </row>
    <row r="79" spans="1:134" x14ac:dyDescent="0.35">
      <c r="F79" s="220"/>
      <c r="G79" s="220"/>
      <c r="N79" s="223"/>
    </row>
    <row r="80" spans="1:134" ht="16" thickBot="1" x14ac:dyDescent="0.4">
      <c r="F80" s="220"/>
      <c r="G80" s="220"/>
      <c r="P80" s="270"/>
      <c r="Q80" s="270"/>
      <c r="R80" s="270"/>
      <c r="S80" s="270"/>
      <c r="T80" s="270"/>
      <c r="U80" s="270"/>
      <c r="V80" s="270"/>
      <c r="AG80" s="270"/>
      <c r="AH80" s="270"/>
      <c r="AI80" s="270"/>
      <c r="AJ80" s="270"/>
      <c r="AK80" s="270"/>
      <c r="AL80" s="270"/>
      <c r="AM80" s="270"/>
    </row>
    <row r="81" spans="2:47" x14ac:dyDescent="0.35">
      <c r="B81" s="576" t="s">
        <v>242</v>
      </c>
      <c r="C81" s="577"/>
      <c r="D81" s="264">
        <f>$J$78</f>
        <v>0</v>
      </c>
      <c r="F81" s="220"/>
      <c r="G81" s="220"/>
      <c r="O81" s="309"/>
      <c r="P81" s="583" t="s">
        <v>242</v>
      </c>
      <c r="Q81" s="584"/>
      <c r="R81" s="584"/>
      <c r="S81" s="202">
        <f>Z78</f>
        <v>0</v>
      </c>
      <c r="T81" s="583" t="s">
        <v>104</v>
      </c>
      <c r="U81" s="584"/>
      <c r="V81" s="160">
        <f>D81-S81</f>
        <v>0</v>
      </c>
      <c r="W81" s="332"/>
      <c r="X81" s="601"/>
      <c r="Y81" s="601"/>
      <c r="Z81" s="332"/>
      <c r="AA81" s="332"/>
      <c r="AF81" s="309"/>
      <c r="AG81" s="609" t="s">
        <v>191</v>
      </c>
      <c r="AH81" s="554"/>
      <c r="AI81" s="605">
        <f>AQ78</f>
        <v>0</v>
      </c>
      <c r="AJ81" s="605"/>
      <c r="AK81" s="609" t="s">
        <v>196</v>
      </c>
      <c r="AL81" s="554"/>
      <c r="AM81" s="287">
        <f>IF($S$81&lt;&gt;0, S81+'Year 4'!AM81-AI81, D81+'Year 4'!AM81-AI81)</f>
        <v>0</v>
      </c>
      <c r="AO81" s="315" t="s">
        <v>89</v>
      </c>
      <c r="AP81" s="556"/>
      <c r="AQ81" s="556"/>
      <c r="AR81" s="556" t="s">
        <v>90</v>
      </c>
      <c r="AS81" s="612"/>
    </row>
    <row r="82" spans="2:47" x14ac:dyDescent="0.35">
      <c r="B82" s="535" t="s">
        <v>243</v>
      </c>
      <c r="C82" s="536"/>
      <c r="D82" s="265">
        <f>$K$78</f>
        <v>0</v>
      </c>
      <c r="F82" s="220"/>
      <c r="G82" s="220"/>
      <c r="O82" s="309"/>
      <c r="P82" s="585" t="s">
        <v>243</v>
      </c>
      <c r="Q82" s="586"/>
      <c r="R82" s="586"/>
      <c r="S82" s="189">
        <f>AA78</f>
        <v>0</v>
      </c>
      <c r="T82" s="585" t="s">
        <v>105</v>
      </c>
      <c r="U82" s="586"/>
      <c r="V82" s="161">
        <f>D82-S82</f>
        <v>0</v>
      </c>
      <c r="W82" s="332"/>
      <c r="X82" s="604"/>
      <c r="Y82" s="604"/>
      <c r="Z82" s="604"/>
      <c r="AA82" s="604"/>
      <c r="AF82" s="309"/>
      <c r="AG82" s="549" t="s">
        <v>192</v>
      </c>
      <c r="AH82" s="550"/>
      <c r="AI82" s="606">
        <f>AR78</f>
        <v>0</v>
      </c>
      <c r="AJ82" s="606"/>
      <c r="AK82" s="549" t="s">
        <v>197</v>
      </c>
      <c r="AL82" s="550"/>
      <c r="AM82" s="278">
        <f>IF($S$81&lt;&gt;0, S82+'Year 4'!AM82-AI82, D82+'Year 4'!AM82-AI82)</f>
        <v>0</v>
      </c>
      <c r="AO82" s="314" t="s">
        <v>91</v>
      </c>
      <c r="AP82" s="532"/>
      <c r="AQ82" s="532"/>
      <c r="AR82" s="532"/>
      <c r="AS82" s="562"/>
    </row>
    <row r="83" spans="2:47" ht="16" thickBot="1" x14ac:dyDescent="0.4">
      <c r="B83" s="535" t="s">
        <v>139</v>
      </c>
      <c r="C83" s="536"/>
      <c r="D83" s="265">
        <f>$L$78</f>
        <v>0</v>
      </c>
      <c r="F83" s="220"/>
      <c r="G83" s="220"/>
      <c r="O83" s="309"/>
      <c r="P83" s="585" t="s">
        <v>139</v>
      </c>
      <c r="Q83" s="586"/>
      <c r="R83" s="586"/>
      <c r="S83" s="189">
        <f>AB78</f>
        <v>0</v>
      </c>
      <c r="T83" s="585" t="s">
        <v>106</v>
      </c>
      <c r="U83" s="586"/>
      <c r="V83" s="161">
        <f>D83-S83</f>
        <v>0</v>
      </c>
      <c r="W83" s="332"/>
      <c r="X83" s="601"/>
      <c r="Y83" s="601"/>
      <c r="Z83" s="332"/>
      <c r="AA83" s="332"/>
      <c r="AF83" s="309"/>
      <c r="AG83" s="549" t="s">
        <v>193</v>
      </c>
      <c r="AH83" s="550"/>
      <c r="AI83" s="606">
        <f>AS78</f>
        <v>0</v>
      </c>
      <c r="AJ83" s="606"/>
      <c r="AK83" s="549" t="s">
        <v>198</v>
      </c>
      <c r="AL83" s="550"/>
      <c r="AM83" s="278">
        <f>IF($S$81&lt;&gt;0, S83+'Year 4'!AM83-AI83, D83+'Year 4'!AM83-AI83)</f>
        <v>0</v>
      </c>
      <c r="AO83" s="318" t="s">
        <v>92</v>
      </c>
      <c r="AP83" s="557"/>
      <c r="AQ83" s="557"/>
      <c r="AR83" s="557" t="s">
        <v>90</v>
      </c>
      <c r="AS83" s="613"/>
    </row>
    <row r="84" spans="2:47" ht="16" thickBot="1" x14ac:dyDescent="0.4">
      <c r="B84" s="535" t="s">
        <v>244</v>
      </c>
      <c r="C84" s="536"/>
      <c r="D84" s="265">
        <f>$K$78+$L$78</f>
        <v>0</v>
      </c>
      <c r="F84" s="220"/>
      <c r="G84" s="220"/>
      <c r="O84" s="309"/>
      <c r="P84" s="585" t="s">
        <v>244</v>
      </c>
      <c r="Q84" s="586"/>
      <c r="R84" s="586"/>
      <c r="S84" s="189">
        <f>SUM(S82:S83)</f>
        <v>0</v>
      </c>
      <c r="T84" s="585" t="s">
        <v>107</v>
      </c>
      <c r="U84" s="586"/>
      <c r="V84" s="161">
        <f>D84-S84</f>
        <v>0</v>
      </c>
      <c r="W84" s="325"/>
      <c r="X84" s="325"/>
      <c r="Y84" s="325"/>
      <c r="Z84" s="325"/>
      <c r="AA84" s="325"/>
      <c r="AF84" s="309"/>
      <c r="AG84" s="549" t="s">
        <v>194</v>
      </c>
      <c r="AH84" s="550"/>
      <c r="AI84" s="606">
        <f>SUM(AI82:AI83)</f>
        <v>0</v>
      </c>
      <c r="AJ84" s="606"/>
      <c r="AK84" s="549" t="s">
        <v>200</v>
      </c>
      <c r="AL84" s="550"/>
      <c r="AM84" s="278">
        <f>IF($S$81&lt;&gt;0, S84+'Year 4'!AM84-AI84, D84+'Year 4'!AM84-AI84)</f>
        <v>0</v>
      </c>
      <c r="AO84" s="325"/>
      <c r="AP84" s="325"/>
      <c r="AQ84" s="325"/>
      <c r="AR84" s="325"/>
      <c r="AS84" s="325"/>
    </row>
    <row r="85" spans="2:47" ht="16" thickBot="1" x14ac:dyDescent="0.4">
      <c r="B85" s="535" t="s">
        <v>245</v>
      </c>
      <c r="C85" s="536"/>
      <c r="D85" s="265">
        <f>$M$78</f>
        <v>0</v>
      </c>
      <c r="F85" s="220"/>
      <c r="G85" s="220"/>
      <c r="O85" s="309"/>
      <c r="P85" s="585" t="s">
        <v>245</v>
      </c>
      <c r="Q85" s="586"/>
      <c r="R85" s="586"/>
      <c r="S85" s="189">
        <f>AC78</f>
        <v>0</v>
      </c>
      <c r="T85" s="580" t="s">
        <v>108</v>
      </c>
      <c r="U85" s="580"/>
      <c r="V85" s="196">
        <f>D85-S85</f>
        <v>0</v>
      </c>
      <c r="W85" s="602"/>
      <c r="X85" s="602"/>
      <c r="Y85" s="604"/>
      <c r="Z85" s="604"/>
      <c r="AA85" s="604"/>
      <c r="AB85" s="221"/>
      <c r="AC85" s="221"/>
      <c r="AD85" s="221"/>
      <c r="AF85" s="309"/>
      <c r="AG85" s="549" t="s">
        <v>278</v>
      </c>
      <c r="AH85" s="550"/>
      <c r="AI85" s="606">
        <f>AT78</f>
        <v>0</v>
      </c>
      <c r="AJ85" s="606"/>
      <c r="AK85" s="610" t="s">
        <v>279</v>
      </c>
      <c r="AL85" s="611"/>
      <c r="AM85" s="312">
        <f>IF($S$81&lt;&gt;0, S85+'Year 4'!AM85-AI85, D85+'Year 4'!AM85-AI85)</f>
        <v>0</v>
      </c>
      <c r="AO85" s="214" t="s">
        <v>93</v>
      </c>
      <c r="AP85" s="215"/>
      <c r="AQ85" s="209"/>
      <c r="AR85" s="209"/>
      <c r="AS85" s="210"/>
      <c r="AT85" s="221"/>
      <c r="AU85" s="221"/>
    </row>
    <row r="86" spans="2:47" x14ac:dyDescent="0.35">
      <c r="B86" s="535" t="s">
        <v>174</v>
      </c>
      <c r="C86" s="536"/>
      <c r="D86" s="324" t="e">
        <f>L78/K78</f>
        <v>#DIV/0!</v>
      </c>
      <c r="F86" s="220"/>
      <c r="G86" s="220"/>
      <c r="O86" s="309"/>
      <c r="P86" s="585" t="s">
        <v>174</v>
      </c>
      <c r="Q86" s="586"/>
      <c r="R86" s="586"/>
      <c r="S86" s="203" t="e">
        <f>S83/S82</f>
        <v>#DIV/0!</v>
      </c>
      <c r="T86" s="188"/>
      <c r="U86" s="188"/>
      <c r="V86" s="190"/>
      <c r="W86" s="221"/>
      <c r="X86" s="221"/>
      <c r="Y86" s="221"/>
      <c r="Z86" s="221"/>
      <c r="AA86" s="221"/>
      <c r="AF86" s="309"/>
      <c r="AG86" s="624" t="s">
        <v>208</v>
      </c>
      <c r="AH86" s="617"/>
      <c r="AI86" s="607" t="e">
        <f>AQ76/AQ78</f>
        <v>#DIV/0!</v>
      </c>
      <c r="AJ86" s="608"/>
      <c r="AK86" s="167"/>
      <c r="AL86" s="166"/>
      <c r="AM86" s="166"/>
      <c r="AO86" s="221"/>
      <c r="AP86" s="221"/>
      <c r="AQ86" s="221"/>
      <c r="AR86" s="221"/>
      <c r="AS86" s="221"/>
    </row>
    <row r="87" spans="2:47" ht="16" thickBot="1" x14ac:dyDescent="0.4">
      <c r="B87" s="537" t="s">
        <v>144</v>
      </c>
      <c r="C87" s="538"/>
      <c r="D87" s="266" t="e">
        <f>$D$90 &amp; $D$91 &amp; $D$92</f>
        <v>#DIV/0!</v>
      </c>
      <c r="F87" s="220"/>
      <c r="G87" s="220"/>
      <c r="O87" s="309"/>
      <c r="P87" s="629" t="s">
        <v>144</v>
      </c>
      <c r="Q87" s="580"/>
      <c r="R87" s="580"/>
      <c r="S87" s="204" t="e">
        <f>S90 &amp; S91 &amp; S92</f>
        <v>#DIV/0!</v>
      </c>
      <c r="T87" s="188"/>
      <c r="U87" s="188"/>
      <c r="V87" s="190"/>
      <c r="AF87" s="309"/>
      <c r="AG87" s="625" t="s">
        <v>209</v>
      </c>
      <c r="AH87" s="626"/>
      <c r="AI87" s="627" t="e">
        <f>AR76/(AR78+AS78)</f>
        <v>#DIV/0!</v>
      </c>
      <c r="AJ87" s="628"/>
    </row>
    <row r="88" spans="2:47" x14ac:dyDescent="0.35">
      <c r="F88" s="220"/>
      <c r="G88" s="220"/>
      <c r="S88" s="166"/>
      <c r="AG88" s="166"/>
      <c r="AH88" s="166"/>
      <c r="AI88" s="166"/>
      <c r="AJ88" s="166"/>
    </row>
    <row r="89" spans="2:47" x14ac:dyDescent="0.35">
      <c r="F89" s="220"/>
      <c r="G89" s="220"/>
    </row>
    <row r="90" spans="2:47" hidden="1" x14ac:dyDescent="0.35">
      <c r="D90" s="220" t="e">
        <f>D81/D81</f>
        <v>#DIV/0!</v>
      </c>
      <c r="F90" s="220"/>
      <c r="G90" s="220"/>
      <c r="S90" s="220" t="e">
        <f>S81/S81</f>
        <v>#DIV/0!</v>
      </c>
    </row>
    <row r="91" spans="2:47" hidden="1" x14ac:dyDescent="0.35">
      <c r="D91" s="220" t="s">
        <v>145</v>
      </c>
      <c r="F91" s="220"/>
      <c r="G91" s="220"/>
      <c r="S91" s="220" t="s">
        <v>145</v>
      </c>
    </row>
    <row r="92" spans="2:47" hidden="1" x14ac:dyDescent="0.35">
      <c r="D92" s="225" t="e">
        <f>D84/D81</f>
        <v>#DIV/0!</v>
      </c>
      <c r="F92" s="220"/>
      <c r="G92" s="220"/>
      <c r="S92" s="225" t="e">
        <f>S84/S81</f>
        <v>#DIV/0!</v>
      </c>
    </row>
    <row r="93" spans="2:47" x14ac:dyDescent="0.35">
      <c r="F93" s="220"/>
      <c r="G93" s="220"/>
    </row>
    <row r="94" spans="2:47" x14ac:dyDescent="0.35">
      <c r="F94" s="220"/>
      <c r="G94" s="220"/>
    </row>
    <row r="95" spans="2:47" x14ac:dyDescent="0.35">
      <c r="F95" s="220"/>
      <c r="G95" s="220"/>
    </row>
    <row r="96" spans="2:47" x14ac:dyDescent="0.35">
      <c r="F96" s="220"/>
      <c r="G96" s="220"/>
    </row>
    <row r="97" spans="6:7" x14ac:dyDescent="0.35">
      <c r="F97" s="220"/>
      <c r="G97" s="220"/>
    </row>
    <row r="98" spans="6:7" x14ac:dyDescent="0.35">
      <c r="F98" s="220"/>
      <c r="G98" s="220"/>
    </row>
    <row r="99" spans="6:7" x14ac:dyDescent="0.35">
      <c r="F99" s="220"/>
      <c r="G99" s="220"/>
    </row>
    <row r="100" spans="6:7" x14ac:dyDescent="0.35">
      <c r="F100" s="220"/>
      <c r="G100" s="220"/>
    </row>
    <row r="101" spans="6:7" x14ac:dyDescent="0.35">
      <c r="F101" s="220"/>
      <c r="G101" s="220"/>
    </row>
    <row r="102" spans="6:7" x14ac:dyDescent="0.35">
      <c r="F102" s="220"/>
      <c r="G102" s="220"/>
    </row>
    <row r="103" spans="6:7" x14ac:dyDescent="0.35">
      <c r="F103" s="220"/>
      <c r="G103" s="220"/>
    </row>
    <row r="104" spans="6:7" x14ac:dyDescent="0.35">
      <c r="F104" s="220"/>
      <c r="G104" s="220"/>
    </row>
    <row r="105" spans="6:7" x14ac:dyDescent="0.35">
      <c r="F105" s="220"/>
      <c r="G105" s="220"/>
    </row>
    <row r="106" spans="6:7" x14ac:dyDescent="0.35">
      <c r="F106" s="220"/>
      <c r="G106" s="220"/>
    </row>
    <row r="107" spans="6:7" x14ac:dyDescent="0.35">
      <c r="F107" s="220"/>
      <c r="G107" s="220"/>
    </row>
    <row r="108" spans="6:7" x14ac:dyDescent="0.35">
      <c r="F108" s="220"/>
      <c r="G108" s="220"/>
    </row>
    <row r="109" spans="6:7" x14ac:dyDescent="0.35">
      <c r="F109" s="220"/>
      <c r="G109" s="220"/>
    </row>
    <row r="110" spans="6:7" x14ac:dyDescent="0.35">
      <c r="F110" s="220"/>
      <c r="G110" s="220"/>
    </row>
    <row r="111" spans="6:7" x14ac:dyDescent="0.35">
      <c r="F111" s="220"/>
      <c r="G111" s="220"/>
    </row>
    <row r="112" spans="6:7" x14ac:dyDescent="0.35">
      <c r="F112" s="220"/>
      <c r="G112" s="220"/>
    </row>
    <row r="113" spans="6:7" x14ac:dyDescent="0.35">
      <c r="F113" s="220"/>
      <c r="G113" s="220"/>
    </row>
    <row r="114" spans="6:7" x14ac:dyDescent="0.35">
      <c r="F114" s="220"/>
      <c r="G114" s="220"/>
    </row>
    <row r="115" spans="6:7" x14ac:dyDescent="0.35">
      <c r="F115" s="220"/>
      <c r="G115" s="220"/>
    </row>
    <row r="116" spans="6:7" x14ac:dyDescent="0.35">
      <c r="F116" s="220"/>
      <c r="G116" s="220"/>
    </row>
    <row r="117" spans="6:7" x14ac:dyDescent="0.35">
      <c r="F117" s="220"/>
      <c r="G117" s="220"/>
    </row>
    <row r="118" spans="6:7" x14ac:dyDescent="0.35">
      <c r="F118" s="220"/>
      <c r="G118" s="220"/>
    </row>
    <row r="119" spans="6:7" x14ac:dyDescent="0.35">
      <c r="F119" s="220"/>
      <c r="G119" s="220"/>
    </row>
    <row r="120" spans="6:7" x14ac:dyDescent="0.35">
      <c r="F120" s="220"/>
      <c r="G120" s="220"/>
    </row>
    <row r="121" spans="6:7" x14ac:dyDescent="0.35">
      <c r="F121" s="220"/>
      <c r="G121" s="220"/>
    </row>
    <row r="122" spans="6:7" x14ac:dyDescent="0.35">
      <c r="F122" s="220"/>
      <c r="G122" s="220"/>
    </row>
    <row r="123" spans="6:7" x14ac:dyDescent="0.35">
      <c r="F123" s="220"/>
      <c r="G123" s="220"/>
    </row>
    <row r="124" spans="6:7" x14ac:dyDescent="0.35">
      <c r="F124" s="220"/>
      <c r="G124" s="220"/>
    </row>
    <row r="125" spans="6:7" x14ac:dyDescent="0.35">
      <c r="F125" s="220"/>
      <c r="G125" s="220"/>
    </row>
    <row r="126" spans="6:7" x14ac:dyDescent="0.35">
      <c r="F126" s="220"/>
      <c r="G126" s="220"/>
    </row>
    <row r="127" spans="6:7" x14ac:dyDescent="0.35">
      <c r="F127" s="220"/>
      <c r="G127" s="220"/>
    </row>
    <row r="128" spans="6:7" x14ac:dyDescent="0.35">
      <c r="F128" s="220"/>
      <c r="G128" s="220"/>
    </row>
    <row r="129" spans="6:7" x14ac:dyDescent="0.35">
      <c r="F129" s="220"/>
      <c r="G129" s="220"/>
    </row>
    <row r="130" spans="6:7" x14ac:dyDescent="0.35">
      <c r="F130" s="220"/>
      <c r="G130" s="220"/>
    </row>
    <row r="131" spans="6:7" x14ac:dyDescent="0.35">
      <c r="F131" s="220"/>
      <c r="G131" s="220"/>
    </row>
    <row r="132" spans="6:7" x14ac:dyDescent="0.35">
      <c r="F132" s="220"/>
      <c r="G132" s="220"/>
    </row>
    <row r="133" spans="6:7" x14ac:dyDescent="0.35">
      <c r="F133" s="220"/>
      <c r="G133" s="220"/>
    </row>
    <row r="134" spans="6:7" x14ac:dyDescent="0.35">
      <c r="F134" s="220"/>
      <c r="G134" s="220"/>
    </row>
    <row r="135" spans="6:7" x14ac:dyDescent="0.35">
      <c r="F135" s="220"/>
      <c r="G135" s="220"/>
    </row>
    <row r="136" spans="6:7" x14ac:dyDescent="0.35">
      <c r="F136" s="220"/>
      <c r="G136" s="220"/>
    </row>
    <row r="137" spans="6:7" x14ac:dyDescent="0.35">
      <c r="F137" s="220"/>
      <c r="G137" s="220"/>
    </row>
    <row r="138" spans="6:7" x14ac:dyDescent="0.35">
      <c r="F138" s="220"/>
      <c r="G138" s="220"/>
    </row>
    <row r="139" spans="6:7" x14ac:dyDescent="0.35">
      <c r="F139" s="220"/>
      <c r="G139" s="220"/>
    </row>
    <row r="140" spans="6:7" x14ac:dyDescent="0.35">
      <c r="F140" s="220"/>
      <c r="G140" s="220"/>
    </row>
    <row r="141" spans="6:7" x14ac:dyDescent="0.35">
      <c r="F141" s="220"/>
      <c r="G141" s="220"/>
    </row>
    <row r="142" spans="6:7" x14ac:dyDescent="0.35">
      <c r="F142" s="220"/>
      <c r="G142" s="220"/>
    </row>
    <row r="143" spans="6:7" x14ac:dyDescent="0.35">
      <c r="F143" s="220"/>
      <c r="G143" s="220"/>
    </row>
    <row r="144" spans="6:7" x14ac:dyDescent="0.35">
      <c r="F144" s="220"/>
      <c r="G144" s="220"/>
    </row>
    <row r="145" spans="6:7" x14ac:dyDescent="0.35">
      <c r="F145" s="220"/>
      <c r="G145" s="220"/>
    </row>
    <row r="146" spans="6:7" x14ac:dyDescent="0.35">
      <c r="F146" s="220"/>
      <c r="G146" s="220"/>
    </row>
    <row r="147" spans="6:7" x14ac:dyDescent="0.35">
      <c r="F147" s="220"/>
      <c r="G147" s="220"/>
    </row>
    <row r="148" spans="6:7" x14ac:dyDescent="0.35">
      <c r="F148" s="220"/>
      <c r="G148" s="220"/>
    </row>
    <row r="149" spans="6:7" x14ac:dyDescent="0.35">
      <c r="F149" s="220"/>
      <c r="G149" s="220"/>
    </row>
    <row r="150" spans="6:7" x14ac:dyDescent="0.35">
      <c r="F150" s="220"/>
      <c r="G150" s="220"/>
    </row>
    <row r="151" spans="6:7" x14ac:dyDescent="0.35">
      <c r="F151" s="220"/>
      <c r="G151" s="220"/>
    </row>
    <row r="152" spans="6:7" x14ac:dyDescent="0.35">
      <c r="F152" s="220"/>
      <c r="G152" s="220"/>
    </row>
    <row r="153" spans="6:7" x14ac:dyDescent="0.35">
      <c r="F153" s="220"/>
      <c r="G153" s="220"/>
    </row>
    <row r="154" spans="6:7" x14ac:dyDescent="0.35">
      <c r="F154" s="220"/>
      <c r="G154" s="220"/>
    </row>
    <row r="155" spans="6:7" x14ac:dyDescent="0.35">
      <c r="F155" s="220"/>
      <c r="G155" s="220"/>
    </row>
    <row r="156" spans="6:7" x14ac:dyDescent="0.35">
      <c r="F156" s="220"/>
      <c r="G156" s="220"/>
    </row>
    <row r="157" spans="6:7" x14ac:dyDescent="0.35">
      <c r="F157" s="220"/>
      <c r="G157" s="220"/>
    </row>
    <row r="158" spans="6:7" x14ac:dyDescent="0.35">
      <c r="F158" s="220"/>
      <c r="G158" s="220"/>
    </row>
    <row r="159" spans="6:7" x14ac:dyDescent="0.35">
      <c r="F159" s="220"/>
      <c r="G159" s="220"/>
    </row>
    <row r="160" spans="6:7" x14ac:dyDescent="0.35">
      <c r="F160" s="220"/>
      <c r="G160" s="220"/>
    </row>
    <row r="161" spans="6:7" x14ac:dyDescent="0.35">
      <c r="F161" s="220"/>
      <c r="G161" s="220"/>
    </row>
    <row r="162" spans="6:7" x14ac:dyDescent="0.35">
      <c r="F162" s="220"/>
      <c r="G162" s="220"/>
    </row>
    <row r="163" spans="6:7" x14ac:dyDescent="0.35">
      <c r="F163" s="220"/>
      <c r="G163" s="220"/>
    </row>
    <row r="164" spans="6:7" x14ac:dyDescent="0.35">
      <c r="F164" s="220"/>
      <c r="G164" s="220"/>
    </row>
    <row r="165" spans="6:7" x14ac:dyDescent="0.35">
      <c r="F165" s="220"/>
      <c r="G165" s="220"/>
    </row>
    <row r="166" spans="6:7" x14ac:dyDescent="0.35">
      <c r="F166" s="220"/>
      <c r="G166" s="220"/>
    </row>
    <row r="167" spans="6:7" x14ac:dyDescent="0.35">
      <c r="F167" s="220"/>
      <c r="G167" s="220"/>
    </row>
    <row r="168" spans="6:7" x14ac:dyDescent="0.35">
      <c r="F168" s="220"/>
      <c r="G168" s="220"/>
    </row>
    <row r="169" spans="6:7" x14ac:dyDescent="0.35">
      <c r="F169" s="220"/>
      <c r="G169" s="220"/>
    </row>
    <row r="170" spans="6:7" x14ac:dyDescent="0.35">
      <c r="F170" s="220"/>
      <c r="G170" s="220"/>
    </row>
    <row r="171" spans="6:7" x14ac:dyDescent="0.35">
      <c r="F171" s="220"/>
      <c r="G171" s="220"/>
    </row>
    <row r="172" spans="6:7" x14ac:dyDescent="0.35">
      <c r="F172" s="220"/>
      <c r="G172" s="220"/>
    </row>
    <row r="173" spans="6:7" x14ac:dyDescent="0.35">
      <c r="F173" s="220"/>
      <c r="G173" s="220"/>
    </row>
    <row r="174" spans="6:7" x14ac:dyDescent="0.35">
      <c r="F174" s="220"/>
      <c r="G174" s="220"/>
    </row>
    <row r="175" spans="6:7" x14ac:dyDescent="0.35">
      <c r="F175" s="220"/>
      <c r="G175" s="220"/>
    </row>
    <row r="176" spans="6:7" x14ac:dyDescent="0.35">
      <c r="F176" s="220"/>
      <c r="G176" s="220"/>
    </row>
    <row r="177" spans="6:7" x14ac:dyDescent="0.35">
      <c r="F177" s="220"/>
      <c r="G177" s="220"/>
    </row>
    <row r="178" spans="6:7" x14ac:dyDescent="0.35">
      <c r="F178" s="220"/>
      <c r="G178" s="220"/>
    </row>
    <row r="179" spans="6:7" x14ac:dyDescent="0.35">
      <c r="F179" s="220"/>
      <c r="G179" s="220"/>
    </row>
    <row r="180" spans="6:7" x14ac:dyDescent="0.35">
      <c r="F180" s="220"/>
      <c r="G180" s="220"/>
    </row>
    <row r="181" spans="6:7" x14ac:dyDescent="0.35">
      <c r="F181" s="220"/>
      <c r="G181" s="220"/>
    </row>
    <row r="182" spans="6:7" x14ac:dyDescent="0.35">
      <c r="F182" s="220"/>
      <c r="G182" s="220"/>
    </row>
    <row r="183" spans="6:7" x14ac:dyDescent="0.35">
      <c r="F183" s="220"/>
      <c r="G183" s="220"/>
    </row>
    <row r="184" spans="6:7" x14ac:dyDescent="0.35">
      <c r="F184" s="220"/>
      <c r="G184" s="220"/>
    </row>
    <row r="185" spans="6:7" x14ac:dyDescent="0.35">
      <c r="F185" s="220"/>
      <c r="G185" s="220"/>
    </row>
    <row r="186" spans="6:7" x14ac:dyDescent="0.35">
      <c r="F186" s="220"/>
      <c r="G186" s="220"/>
    </row>
    <row r="187" spans="6:7" x14ac:dyDescent="0.35">
      <c r="F187" s="220"/>
      <c r="G187" s="220"/>
    </row>
    <row r="188" spans="6:7" x14ac:dyDescent="0.35">
      <c r="F188" s="220"/>
      <c r="G188" s="220"/>
    </row>
    <row r="189" spans="6:7" x14ac:dyDescent="0.35">
      <c r="F189" s="220"/>
      <c r="G189" s="220"/>
    </row>
    <row r="190" spans="6:7" x14ac:dyDescent="0.35">
      <c r="F190" s="220"/>
      <c r="G190" s="220"/>
    </row>
    <row r="191" spans="6:7" x14ac:dyDescent="0.35">
      <c r="F191" s="220"/>
      <c r="G191" s="220"/>
    </row>
    <row r="192" spans="6:7" x14ac:dyDescent="0.35">
      <c r="F192" s="220"/>
      <c r="G192" s="220"/>
    </row>
    <row r="193" spans="6:7" x14ac:dyDescent="0.35">
      <c r="F193" s="220"/>
      <c r="G193" s="220"/>
    </row>
    <row r="194" spans="6:7" x14ac:dyDescent="0.35">
      <c r="F194" s="220"/>
      <c r="G194" s="220"/>
    </row>
    <row r="195" spans="6:7" x14ac:dyDescent="0.35">
      <c r="F195" s="220"/>
      <c r="G195" s="220"/>
    </row>
    <row r="196" spans="6:7" x14ac:dyDescent="0.35">
      <c r="F196" s="220"/>
      <c r="G196" s="220"/>
    </row>
    <row r="197" spans="6:7" x14ac:dyDescent="0.35">
      <c r="F197" s="220"/>
      <c r="G197" s="220"/>
    </row>
    <row r="198" spans="6:7" x14ac:dyDescent="0.35">
      <c r="F198" s="220"/>
      <c r="G198" s="220"/>
    </row>
    <row r="199" spans="6:7" x14ac:dyDescent="0.35">
      <c r="F199" s="220"/>
      <c r="G199" s="220"/>
    </row>
    <row r="200" spans="6:7" x14ac:dyDescent="0.35">
      <c r="F200" s="220"/>
      <c r="G200" s="220"/>
    </row>
    <row r="201" spans="6:7" x14ac:dyDescent="0.35">
      <c r="F201" s="220"/>
      <c r="G201" s="220"/>
    </row>
    <row r="202" spans="6:7" x14ac:dyDescent="0.35">
      <c r="F202" s="220"/>
      <c r="G202" s="220"/>
    </row>
    <row r="203" spans="6:7" x14ac:dyDescent="0.35">
      <c r="F203" s="220"/>
      <c r="G203" s="220"/>
    </row>
    <row r="204" spans="6:7" x14ac:dyDescent="0.35">
      <c r="F204" s="220"/>
      <c r="G204" s="220"/>
    </row>
    <row r="205" spans="6:7" x14ac:dyDescent="0.35">
      <c r="F205" s="220"/>
      <c r="G205" s="220"/>
    </row>
    <row r="206" spans="6:7" x14ac:dyDescent="0.35">
      <c r="F206" s="220"/>
      <c r="G206" s="220"/>
    </row>
    <row r="207" spans="6:7" x14ac:dyDescent="0.35">
      <c r="F207" s="220"/>
      <c r="G207" s="220"/>
    </row>
    <row r="208" spans="6:7" x14ac:dyDescent="0.35">
      <c r="F208" s="220"/>
      <c r="G208" s="220"/>
    </row>
    <row r="209" spans="6:7" x14ac:dyDescent="0.35">
      <c r="F209" s="220"/>
      <c r="G209" s="220"/>
    </row>
    <row r="210" spans="6:7" x14ac:dyDescent="0.35">
      <c r="F210" s="220"/>
      <c r="G210" s="220"/>
    </row>
    <row r="211" spans="6:7" x14ac:dyDescent="0.35">
      <c r="F211" s="220"/>
      <c r="G211" s="220"/>
    </row>
    <row r="212" spans="6:7" x14ac:dyDescent="0.35">
      <c r="F212" s="220"/>
      <c r="G212" s="220"/>
    </row>
    <row r="213" spans="6:7" x14ac:dyDescent="0.35">
      <c r="F213" s="220"/>
      <c r="G213" s="220"/>
    </row>
    <row r="214" spans="6:7" x14ac:dyDescent="0.35">
      <c r="F214" s="220"/>
      <c r="G214" s="220"/>
    </row>
    <row r="215" spans="6:7" x14ac:dyDescent="0.35">
      <c r="F215" s="220"/>
      <c r="G215" s="220"/>
    </row>
    <row r="216" spans="6:7" x14ac:dyDescent="0.35">
      <c r="F216" s="220"/>
      <c r="G216" s="220"/>
    </row>
    <row r="217" spans="6:7" x14ac:dyDescent="0.35">
      <c r="F217" s="220"/>
      <c r="G217" s="220"/>
    </row>
    <row r="218" spans="6:7" x14ac:dyDescent="0.35">
      <c r="F218" s="220"/>
      <c r="G218" s="220"/>
    </row>
    <row r="219" spans="6:7" x14ac:dyDescent="0.35">
      <c r="F219" s="220"/>
      <c r="G219" s="220"/>
    </row>
    <row r="220" spans="6:7" x14ac:dyDescent="0.35">
      <c r="F220" s="220"/>
      <c r="G220" s="220"/>
    </row>
    <row r="221" spans="6:7" x14ac:dyDescent="0.35">
      <c r="F221" s="220"/>
      <c r="G221" s="220"/>
    </row>
    <row r="222" spans="6:7" x14ac:dyDescent="0.35">
      <c r="F222" s="220"/>
      <c r="G222" s="220"/>
    </row>
    <row r="223" spans="6:7" x14ac:dyDescent="0.35">
      <c r="F223" s="220"/>
      <c r="G223" s="220"/>
    </row>
    <row r="224" spans="6:7" x14ac:dyDescent="0.35">
      <c r="F224" s="220"/>
      <c r="G224" s="220"/>
    </row>
    <row r="225" spans="6:7" x14ac:dyDescent="0.35">
      <c r="F225" s="220"/>
      <c r="G225" s="220"/>
    </row>
    <row r="226" spans="6:7" x14ac:dyDescent="0.35">
      <c r="F226" s="220"/>
      <c r="G226" s="220"/>
    </row>
    <row r="227" spans="6:7" x14ac:dyDescent="0.35">
      <c r="F227" s="220"/>
      <c r="G227" s="220"/>
    </row>
    <row r="228" spans="6:7" x14ac:dyDescent="0.35">
      <c r="F228" s="220"/>
      <c r="G228" s="220"/>
    </row>
    <row r="229" spans="6:7" x14ac:dyDescent="0.35">
      <c r="F229" s="220"/>
      <c r="G229" s="220"/>
    </row>
    <row r="230" spans="6:7" x14ac:dyDescent="0.35">
      <c r="F230" s="220"/>
      <c r="G230" s="220"/>
    </row>
    <row r="231" spans="6:7" x14ac:dyDescent="0.35">
      <c r="F231" s="220"/>
      <c r="G231" s="220"/>
    </row>
  </sheetData>
  <sheetProtection algorithmName="SHA-512" hashValue="HqFqBAG9XSHQMdMeb+GnDxJt7jmszzvIq61y69JWv8/JpR8BOHGkKdK1pWIWWCH51qYR9qPMnE+8CiCQIfYeZg==" saltValue="6RVtkZh3+g9nWZNh044kNw==" spinCount="100000" sheet="1" objects="1" scenarios="1" formatCells="0" formatColumns="0" formatRows="0" insertColumns="0"/>
  <mergeCells count="297">
    <mergeCell ref="AP82:AS82"/>
    <mergeCell ref="P83:R83"/>
    <mergeCell ref="T83:U83"/>
    <mergeCell ref="AG83:AH83"/>
    <mergeCell ref="AI83:AJ83"/>
    <mergeCell ref="AP83:AQ83"/>
    <mergeCell ref="AR83:AS83"/>
    <mergeCell ref="P87:R87"/>
    <mergeCell ref="AG87:AH87"/>
    <mergeCell ref="AI87:AJ87"/>
    <mergeCell ref="P84:R84"/>
    <mergeCell ref="T84:U84"/>
    <mergeCell ref="AG84:AH84"/>
    <mergeCell ref="AI84:AJ84"/>
    <mergeCell ref="P85:R85"/>
    <mergeCell ref="T85:U85"/>
    <mergeCell ref="AG85:AH85"/>
    <mergeCell ref="AI85:AJ85"/>
    <mergeCell ref="P86:R86"/>
    <mergeCell ref="AG86:AH86"/>
    <mergeCell ref="AI86:AJ86"/>
    <mergeCell ref="AQ73:AT73"/>
    <mergeCell ref="AR75:AS75"/>
    <mergeCell ref="AR76:AS76"/>
    <mergeCell ref="P81:R81"/>
    <mergeCell ref="T81:U81"/>
    <mergeCell ref="AG81:AH81"/>
    <mergeCell ref="AI81:AJ81"/>
    <mergeCell ref="AP81:AQ81"/>
    <mergeCell ref="AR81:AS81"/>
    <mergeCell ref="AA76:AB76"/>
    <mergeCell ref="AG76:AO76"/>
    <mergeCell ref="X81:Y81"/>
    <mergeCell ref="AK81:AL81"/>
    <mergeCell ref="AG75:AO75"/>
    <mergeCell ref="Z73:AC73"/>
    <mergeCell ref="AA75:AB75"/>
    <mergeCell ref="AG3:AU3"/>
    <mergeCell ref="AG4:AU4"/>
    <mergeCell ref="AI5:AM5"/>
    <mergeCell ref="AO5:AU5"/>
    <mergeCell ref="AI6:AU6"/>
    <mergeCell ref="AI7:AU7"/>
    <mergeCell ref="AI8:AU8"/>
    <mergeCell ref="AG10:AU10"/>
    <mergeCell ref="AG29:AU29"/>
    <mergeCell ref="AI23:AJ23"/>
    <mergeCell ref="AG5:AH5"/>
    <mergeCell ref="AI16:AJ16"/>
    <mergeCell ref="AI17:AJ17"/>
    <mergeCell ref="AI18:AJ18"/>
    <mergeCell ref="AI19:AJ19"/>
    <mergeCell ref="AI11:AJ11"/>
    <mergeCell ref="AI12:AJ12"/>
    <mergeCell ref="AI13:AJ13"/>
    <mergeCell ref="AI14:AJ14"/>
    <mergeCell ref="AG18:AH18"/>
    <mergeCell ref="AI15:AJ15"/>
    <mergeCell ref="AI22:AJ22"/>
    <mergeCell ref="B86:C86"/>
    <mergeCell ref="B87:C87"/>
    <mergeCell ref="B85:C85"/>
    <mergeCell ref="B84:C84"/>
    <mergeCell ref="B82:C82"/>
    <mergeCell ref="B83:C83"/>
    <mergeCell ref="AK84:AL84"/>
    <mergeCell ref="W85:X85"/>
    <mergeCell ref="Y85:AA85"/>
    <mergeCell ref="AK85:AL85"/>
    <mergeCell ref="X83:Y83"/>
    <mergeCell ref="AK83:AL83"/>
    <mergeCell ref="X82:AA82"/>
    <mergeCell ref="AK82:AL82"/>
    <mergeCell ref="P82:R82"/>
    <mergeCell ref="T82:U82"/>
    <mergeCell ref="AG82:AH82"/>
    <mergeCell ref="AI82:AJ82"/>
    <mergeCell ref="B81:C81"/>
    <mergeCell ref="A6:B6"/>
    <mergeCell ref="P6:Q6"/>
    <mergeCell ref="AG6:AH6"/>
    <mergeCell ref="A7:B7"/>
    <mergeCell ref="P7:Q7"/>
    <mergeCell ref="AG7:AH7"/>
    <mergeCell ref="A8:B8"/>
    <mergeCell ref="P8:Q8"/>
    <mergeCell ref="AG8:AH8"/>
    <mergeCell ref="AH62:AO62"/>
    <mergeCell ref="B63:I63"/>
    <mergeCell ref="B64:I64"/>
    <mergeCell ref="B65:I65"/>
    <mergeCell ref="B66:I66"/>
    <mergeCell ref="B67:I67"/>
    <mergeCell ref="B68:I68"/>
    <mergeCell ref="AG32:AT32"/>
    <mergeCell ref="AG21:AT21"/>
    <mergeCell ref="AI25:AJ25"/>
    <mergeCell ref="AG26:AH26"/>
    <mergeCell ref="AI26:AJ26"/>
    <mergeCell ref="AG78:AO78"/>
    <mergeCell ref="AG73:AO73"/>
    <mergeCell ref="B60:I60"/>
    <mergeCell ref="B61:I61"/>
    <mergeCell ref="B62:I62"/>
    <mergeCell ref="Q60:X60"/>
    <mergeCell ref="Q61:X61"/>
    <mergeCell ref="Q62:X62"/>
    <mergeCell ref="AH60:AO60"/>
    <mergeCell ref="AH61:AO61"/>
    <mergeCell ref="P70:X70"/>
    <mergeCell ref="AH63:AO63"/>
    <mergeCell ref="AH64:AO64"/>
    <mergeCell ref="AH65:AO65"/>
    <mergeCell ref="AH69:AO69"/>
    <mergeCell ref="AH67:AO67"/>
    <mergeCell ref="AH68:AO68"/>
    <mergeCell ref="AH66:AO66"/>
    <mergeCell ref="AG70:AO70"/>
    <mergeCell ref="AG72:AO72"/>
    <mergeCell ref="R53:X53"/>
    <mergeCell ref="AI52:AO52"/>
    <mergeCell ref="AI53:AO53"/>
    <mergeCell ref="AI54:AO54"/>
    <mergeCell ref="R48:X48"/>
    <mergeCell ref="C49:I49"/>
    <mergeCell ref="R49:X49"/>
    <mergeCell ref="AI48:AO48"/>
    <mergeCell ref="AI49:AO49"/>
    <mergeCell ref="AI50:AO50"/>
    <mergeCell ref="R50:X50"/>
    <mergeCell ref="C51:I51"/>
    <mergeCell ref="C52:I52"/>
    <mergeCell ref="R51:X51"/>
    <mergeCell ref="C55:I55"/>
    <mergeCell ref="R55:X55"/>
    <mergeCell ref="AI55:AO55"/>
    <mergeCell ref="C53:I53"/>
    <mergeCell ref="C54:I54"/>
    <mergeCell ref="C56:I56"/>
    <mergeCell ref="R56:X56"/>
    <mergeCell ref="AI56:AO56"/>
    <mergeCell ref="A57:I57"/>
    <mergeCell ref="AH36:AO36"/>
    <mergeCell ref="AG37:AO37"/>
    <mergeCell ref="AG43:AO43"/>
    <mergeCell ref="AG45:AO45"/>
    <mergeCell ref="AI46:AO46"/>
    <mergeCell ref="AI47:AO47"/>
    <mergeCell ref="C47:I47"/>
    <mergeCell ref="A45:I45"/>
    <mergeCell ref="P45:X45"/>
    <mergeCell ref="Q36:X36"/>
    <mergeCell ref="A37:I37"/>
    <mergeCell ref="P37:X37"/>
    <mergeCell ref="P43:X43"/>
    <mergeCell ref="P39:X39"/>
    <mergeCell ref="B40:I40"/>
    <mergeCell ref="AG39:AO39"/>
    <mergeCell ref="AH40:AO40"/>
    <mergeCell ref="AH41:AO41"/>
    <mergeCell ref="AH42:AO42"/>
    <mergeCell ref="R46:X46"/>
    <mergeCell ref="Q41:X41"/>
    <mergeCell ref="Q42:X42"/>
    <mergeCell ref="A39:I39"/>
    <mergeCell ref="B41:I41"/>
    <mergeCell ref="C28:D28"/>
    <mergeCell ref="C24:D24"/>
    <mergeCell ref="P24:Q24"/>
    <mergeCell ref="Q34:X34"/>
    <mergeCell ref="Q35:X35"/>
    <mergeCell ref="P33:X33"/>
    <mergeCell ref="P29:AD29"/>
    <mergeCell ref="AG33:AO33"/>
    <mergeCell ref="AH34:AO34"/>
    <mergeCell ref="AH35:AO35"/>
    <mergeCell ref="AG24:AH24"/>
    <mergeCell ref="AI24:AJ24"/>
    <mergeCell ref="A32:M32"/>
    <mergeCell ref="A33:I33"/>
    <mergeCell ref="P30:T30"/>
    <mergeCell ref="AG30:AK30"/>
    <mergeCell ref="A24:B24"/>
    <mergeCell ref="R28:S28"/>
    <mergeCell ref="C27:D27"/>
    <mergeCell ref="P27:Q27"/>
    <mergeCell ref="R27:S27"/>
    <mergeCell ref="AG27:AH27"/>
    <mergeCell ref="AI27:AJ27"/>
    <mergeCell ref="AI28:AJ28"/>
    <mergeCell ref="A26:B26"/>
    <mergeCell ref="C26:D26"/>
    <mergeCell ref="P26:Q26"/>
    <mergeCell ref="R26:S26"/>
    <mergeCell ref="P25:Q25"/>
    <mergeCell ref="R25:S25"/>
    <mergeCell ref="A25:B25"/>
    <mergeCell ref="C25:D25"/>
    <mergeCell ref="AG25:AH25"/>
    <mergeCell ref="A4:M4"/>
    <mergeCell ref="A3:M3"/>
    <mergeCell ref="A5:B5"/>
    <mergeCell ref="C5:F5"/>
    <mergeCell ref="H5:M5"/>
    <mergeCell ref="P3:AD3"/>
    <mergeCell ref="P4:AD4"/>
    <mergeCell ref="R5:V5"/>
    <mergeCell ref="X5:AD5"/>
    <mergeCell ref="P5:Q5"/>
    <mergeCell ref="R14:S14"/>
    <mergeCell ref="C15:D15"/>
    <mergeCell ref="R15:S15"/>
    <mergeCell ref="R12:S12"/>
    <mergeCell ref="C13:D13"/>
    <mergeCell ref="R18:S18"/>
    <mergeCell ref="C19:D19"/>
    <mergeCell ref="R19:S19"/>
    <mergeCell ref="R16:S16"/>
    <mergeCell ref="C17:D17"/>
    <mergeCell ref="R17:S17"/>
    <mergeCell ref="C16:D16"/>
    <mergeCell ref="C18:D18"/>
    <mergeCell ref="P18:Q18"/>
    <mergeCell ref="R13:S13"/>
    <mergeCell ref="C12:D12"/>
    <mergeCell ref="C14:D14"/>
    <mergeCell ref="C6:M6"/>
    <mergeCell ref="R6:AD6"/>
    <mergeCell ref="C11:D11"/>
    <mergeCell ref="R11:S11"/>
    <mergeCell ref="C8:M8"/>
    <mergeCell ref="C7:M7"/>
    <mergeCell ref="A10:M10"/>
    <mergeCell ref="R7:AD7"/>
    <mergeCell ref="R8:AD8"/>
    <mergeCell ref="P10:AD10"/>
    <mergeCell ref="A21:M21"/>
    <mergeCell ref="P21:AC21"/>
    <mergeCell ref="AG22:AH22"/>
    <mergeCell ref="A18:B18"/>
    <mergeCell ref="A19:B19"/>
    <mergeCell ref="A27:B27"/>
    <mergeCell ref="B34:I34"/>
    <mergeCell ref="B35:I35"/>
    <mergeCell ref="B36:I36"/>
    <mergeCell ref="R24:S24"/>
    <mergeCell ref="A23:B23"/>
    <mergeCell ref="C23:D23"/>
    <mergeCell ref="AG23:AH23"/>
    <mergeCell ref="A22:B22"/>
    <mergeCell ref="C22:D22"/>
    <mergeCell ref="P22:Q22"/>
    <mergeCell ref="R22:S22"/>
    <mergeCell ref="P19:Q19"/>
    <mergeCell ref="AG19:AH19"/>
    <mergeCell ref="A29:M29"/>
    <mergeCell ref="A30:E30"/>
    <mergeCell ref="P32:AC32"/>
    <mergeCell ref="P23:Q23"/>
    <mergeCell ref="R23:S23"/>
    <mergeCell ref="A76:I76"/>
    <mergeCell ref="K76:L76"/>
    <mergeCell ref="P76:X76"/>
    <mergeCell ref="K75:L75"/>
    <mergeCell ref="P75:X75"/>
    <mergeCell ref="Q63:X63"/>
    <mergeCell ref="Q64:X64"/>
    <mergeCell ref="P78:X78"/>
    <mergeCell ref="A75:I75"/>
    <mergeCell ref="A78:I78"/>
    <mergeCell ref="Q65:X65"/>
    <mergeCell ref="Q66:X66"/>
    <mergeCell ref="Q67:X67"/>
    <mergeCell ref="Q68:X68"/>
    <mergeCell ref="B69:I69"/>
    <mergeCell ref="Q69:X69"/>
    <mergeCell ref="A70:I70"/>
    <mergeCell ref="A73:I73"/>
    <mergeCell ref="J73:M73"/>
    <mergeCell ref="P72:X72"/>
    <mergeCell ref="P73:X73"/>
    <mergeCell ref="A72:I72"/>
    <mergeCell ref="P57:X57"/>
    <mergeCell ref="AG57:AO57"/>
    <mergeCell ref="A59:I59"/>
    <mergeCell ref="P59:X59"/>
    <mergeCell ref="AG59:AO59"/>
    <mergeCell ref="B42:I42"/>
    <mergeCell ref="C46:I46"/>
    <mergeCell ref="Q40:X40"/>
    <mergeCell ref="R47:X47"/>
    <mergeCell ref="A43:I43"/>
    <mergeCell ref="AI51:AO51"/>
    <mergeCell ref="C48:I48"/>
    <mergeCell ref="C50:I50"/>
    <mergeCell ref="R54:X54"/>
    <mergeCell ref="R52:X52"/>
  </mergeCells>
  <dataValidations count="1">
    <dataValidation allowBlank="1" showErrorMessage="1" sqref="C18:D18 AI18:AJ18 R18:S18" xr:uid="{96E70560-719F-4CEE-85E9-2094AD1D10FC}"/>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45B-4C2C-4857-B24E-D9177DAA33D3}">
  <sheetPr>
    <tabColor theme="9"/>
  </sheetPr>
  <dimension ref="A1:ED231"/>
  <sheetViews>
    <sheetView zoomScale="60" zoomScaleNormal="60" workbookViewId="0">
      <selection activeCell="F26" sqref="F26"/>
    </sheetView>
  </sheetViews>
  <sheetFormatPr defaultColWidth="8.54296875" defaultRowHeight="15.5" x14ac:dyDescent="0.35"/>
  <cols>
    <col min="1" max="1" width="3.81640625" style="220" customWidth="1"/>
    <col min="2" max="2" width="46.453125" style="220" bestFit="1" customWidth="1"/>
    <col min="3" max="3" width="14.54296875" style="220" customWidth="1"/>
    <col min="4" max="4" width="22.81640625" style="220" bestFit="1" customWidth="1"/>
    <col min="5" max="5" width="20.453125" style="220" bestFit="1" customWidth="1"/>
    <col min="6" max="7" width="22.1796875" style="224" bestFit="1" customWidth="1"/>
    <col min="8" max="8" width="22.81640625" style="220" bestFit="1" customWidth="1"/>
    <col min="9" max="9" width="22.1796875" style="220" bestFit="1" customWidth="1"/>
    <col min="10" max="10" width="24.81640625" style="220" bestFit="1" customWidth="1"/>
    <col min="11" max="11" width="22.81640625" style="220" bestFit="1" customWidth="1"/>
    <col min="12" max="12" width="22.1796875" style="220" customWidth="1"/>
    <col min="13" max="13" width="22.81640625" style="220" bestFit="1" customWidth="1"/>
    <col min="14" max="14" width="5.81640625" style="221" customWidth="1"/>
    <col min="15" max="15" width="5.81640625" style="220" hidden="1" customWidth="1"/>
    <col min="16" max="16" width="5.54296875" style="220" hidden="1" customWidth="1"/>
    <col min="17" max="17" width="37.1796875" style="220" hidden="1" customWidth="1"/>
    <col min="18" max="18" width="10.1796875" style="220" hidden="1" customWidth="1"/>
    <col min="19" max="19" width="22.90625" style="220" hidden="1" customWidth="1"/>
    <col min="20" max="20" width="20.453125" style="220" hidden="1" customWidth="1"/>
    <col min="21" max="21" width="23.1796875" style="220" hidden="1" customWidth="1"/>
    <col min="22" max="23" width="22.1796875" style="220" hidden="1" customWidth="1"/>
    <col min="24" max="24" width="22.81640625" style="220" hidden="1" customWidth="1"/>
    <col min="25" max="25" width="25.1796875" style="220" hidden="1" customWidth="1"/>
    <col min="26" max="26" width="24.81640625" style="220" hidden="1" customWidth="1"/>
    <col min="27" max="27" width="22.81640625" style="220" hidden="1" customWidth="1"/>
    <col min="28" max="28" width="22.1796875" style="220" hidden="1" customWidth="1"/>
    <col min="29" max="29" width="32.81640625" style="220" hidden="1" customWidth="1"/>
    <col min="30" max="30" width="23.81640625" style="220" hidden="1" customWidth="1"/>
    <col min="31" max="32" width="0" style="220" hidden="1" customWidth="1"/>
    <col min="33" max="33" width="5.54296875" style="220" hidden="1" customWidth="1"/>
    <col min="34" max="34" width="46.1796875" style="220" hidden="1" customWidth="1"/>
    <col min="35" max="35" width="22.81640625" style="220" hidden="1" customWidth="1"/>
    <col min="36" max="36" width="11.81640625" style="220" hidden="1" customWidth="1"/>
    <col min="37" max="37" width="20.453125" style="220" hidden="1" customWidth="1"/>
    <col min="38" max="38" width="23.1796875" style="220" hidden="1" customWidth="1"/>
    <col min="39" max="40" width="22.1796875" style="220" hidden="1" customWidth="1"/>
    <col min="41" max="41" width="22.81640625" style="220" hidden="1" customWidth="1"/>
    <col min="42" max="42" width="25.1796875" style="220" hidden="1" customWidth="1"/>
    <col min="43" max="43" width="24.81640625" style="220" hidden="1" customWidth="1"/>
    <col min="44" max="44" width="22.81640625" style="220" hidden="1" customWidth="1"/>
    <col min="45" max="45" width="22.1796875" style="220" hidden="1" customWidth="1"/>
    <col min="46" max="46" width="32.81640625" style="220" hidden="1" customWidth="1"/>
    <col min="47" max="47" width="23.81640625" style="220" hidden="1" customWidth="1"/>
    <col min="48" max="48" width="9.453125" style="220" hidden="1" customWidth="1"/>
    <col min="49" max="16384" width="8.54296875" style="220"/>
  </cols>
  <sheetData>
    <row r="1" spans="1:47" x14ac:dyDescent="0.35">
      <c r="F1" s="220"/>
      <c r="G1" s="220"/>
    </row>
    <row r="2" spans="1:47" ht="16" thickBot="1" x14ac:dyDescent="0.4">
      <c r="F2" s="220"/>
      <c r="G2" s="220"/>
    </row>
    <row r="3" spans="1:47" s="242" customFormat="1" x14ac:dyDescent="0.35">
      <c r="A3" s="519" t="s">
        <v>97</v>
      </c>
      <c r="B3" s="520"/>
      <c r="C3" s="520"/>
      <c r="D3" s="520"/>
      <c r="E3" s="520"/>
      <c r="F3" s="520"/>
      <c r="G3" s="520"/>
      <c r="H3" s="520"/>
      <c r="I3" s="520"/>
      <c r="J3" s="520"/>
      <c r="K3" s="520"/>
      <c r="L3" s="520"/>
      <c r="M3" s="521"/>
      <c r="N3" s="232"/>
      <c r="P3" s="573" t="s">
        <v>264</v>
      </c>
      <c r="Q3" s="574"/>
      <c r="R3" s="574"/>
      <c r="S3" s="574"/>
      <c r="T3" s="574"/>
      <c r="U3" s="574"/>
      <c r="V3" s="574"/>
      <c r="W3" s="574"/>
      <c r="X3" s="574"/>
      <c r="Y3" s="574"/>
      <c r="Z3" s="574"/>
      <c r="AA3" s="574"/>
      <c r="AB3" s="574"/>
      <c r="AC3" s="574"/>
      <c r="AD3" s="575"/>
      <c r="AG3" s="614" t="s">
        <v>280</v>
      </c>
      <c r="AH3" s="615"/>
      <c r="AI3" s="615"/>
      <c r="AJ3" s="615"/>
      <c r="AK3" s="615"/>
      <c r="AL3" s="615"/>
      <c r="AM3" s="615"/>
      <c r="AN3" s="615"/>
      <c r="AO3" s="615"/>
      <c r="AP3" s="615"/>
      <c r="AQ3" s="615"/>
      <c r="AR3" s="615"/>
      <c r="AS3" s="615"/>
      <c r="AT3" s="615"/>
      <c r="AU3" s="616"/>
    </row>
    <row r="4" spans="1:47" s="242" customFormat="1" x14ac:dyDescent="0.35">
      <c r="A4" s="522" t="s">
        <v>215</v>
      </c>
      <c r="B4" s="496"/>
      <c r="C4" s="496"/>
      <c r="D4" s="496"/>
      <c r="E4" s="496"/>
      <c r="F4" s="496"/>
      <c r="G4" s="496"/>
      <c r="H4" s="496"/>
      <c r="I4" s="496"/>
      <c r="J4" s="496"/>
      <c r="K4" s="496"/>
      <c r="L4" s="496"/>
      <c r="M4" s="523"/>
      <c r="N4" s="232"/>
      <c r="P4" s="522" t="s">
        <v>264</v>
      </c>
      <c r="Q4" s="496"/>
      <c r="R4" s="496"/>
      <c r="S4" s="496"/>
      <c r="T4" s="496"/>
      <c r="U4" s="496"/>
      <c r="V4" s="496"/>
      <c r="W4" s="496"/>
      <c r="X4" s="496"/>
      <c r="Y4" s="496"/>
      <c r="Z4" s="496"/>
      <c r="AA4" s="496"/>
      <c r="AB4" s="496"/>
      <c r="AC4" s="496"/>
      <c r="AD4" s="523"/>
      <c r="AG4" s="522" t="s">
        <v>217</v>
      </c>
      <c r="AH4" s="496"/>
      <c r="AI4" s="496"/>
      <c r="AJ4" s="496"/>
      <c r="AK4" s="496"/>
      <c r="AL4" s="496"/>
      <c r="AM4" s="496"/>
      <c r="AN4" s="496"/>
      <c r="AO4" s="496"/>
      <c r="AP4" s="496"/>
      <c r="AQ4" s="496"/>
      <c r="AR4" s="496"/>
      <c r="AS4" s="496"/>
      <c r="AT4" s="496"/>
      <c r="AU4" s="523"/>
    </row>
    <row r="5" spans="1:47" s="165" customFormat="1" x14ac:dyDescent="0.35">
      <c r="A5" s="495" t="s">
        <v>246</v>
      </c>
      <c r="B5" s="491"/>
      <c r="C5" s="525"/>
      <c r="D5" s="525"/>
      <c r="E5" s="525"/>
      <c r="F5" s="525"/>
      <c r="G5" s="251" t="s">
        <v>247</v>
      </c>
      <c r="H5" s="525"/>
      <c r="I5" s="525"/>
      <c r="J5" s="525"/>
      <c r="K5" s="525"/>
      <c r="L5" s="525"/>
      <c r="M5" s="526"/>
      <c r="N5" s="216"/>
      <c r="P5" s="495" t="s">
        <v>246</v>
      </c>
      <c r="Q5" s="491"/>
      <c r="R5" s="525"/>
      <c r="S5" s="525"/>
      <c r="T5" s="525"/>
      <c r="U5" s="525"/>
      <c r="V5" s="525"/>
      <c r="W5" s="251" t="s">
        <v>247</v>
      </c>
      <c r="X5" s="525"/>
      <c r="Y5" s="525"/>
      <c r="Z5" s="525"/>
      <c r="AA5" s="525"/>
      <c r="AB5" s="525"/>
      <c r="AC5" s="525"/>
      <c r="AD5" s="526"/>
      <c r="AG5" s="495" t="s">
        <v>246</v>
      </c>
      <c r="AH5" s="491"/>
      <c r="AI5" s="525"/>
      <c r="AJ5" s="525"/>
      <c r="AK5" s="525"/>
      <c r="AL5" s="525"/>
      <c r="AM5" s="525"/>
      <c r="AN5" s="251" t="s">
        <v>247</v>
      </c>
      <c r="AO5" s="525"/>
      <c r="AP5" s="525"/>
      <c r="AQ5" s="525"/>
      <c r="AR5" s="525"/>
      <c r="AS5" s="525"/>
      <c r="AT5" s="525"/>
      <c r="AU5" s="526"/>
    </row>
    <row r="6" spans="1:47" x14ac:dyDescent="0.35">
      <c r="A6" s="522" t="s">
        <v>0</v>
      </c>
      <c r="B6" s="496"/>
      <c r="C6" s="512"/>
      <c r="D6" s="512"/>
      <c r="E6" s="512"/>
      <c r="F6" s="512"/>
      <c r="G6" s="512"/>
      <c r="H6" s="512"/>
      <c r="I6" s="512"/>
      <c r="J6" s="512"/>
      <c r="K6" s="512"/>
      <c r="L6" s="512"/>
      <c r="M6" s="527"/>
      <c r="P6" s="522" t="s">
        <v>0</v>
      </c>
      <c r="Q6" s="496"/>
      <c r="R6" s="617"/>
      <c r="S6" s="617"/>
      <c r="T6" s="617"/>
      <c r="U6" s="617"/>
      <c r="V6" s="617"/>
      <c r="W6" s="617"/>
      <c r="X6" s="617"/>
      <c r="Y6" s="617"/>
      <c r="Z6" s="617"/>
      <c r="AA6" s="617"/>
      <c r="AB6" s="617"/>
      <c r="AC6" s="617"/>
      <c r="AD6" s="618"/>
      <c r="AG6" s="522" t="s">
        <v>0</v>
      </c>
      <c r="AH6" s="496"/>
      <c r="AI6" s="617"/>
      <c r="AJ6" s="617"/>
      <c r="AK6" s="617"/>
      <c r="AL6" s="617"/>
      <c r="AM6" s="617"/>
      <c r="AN6" s="617"/>
      <c r="AO6" s="617"/>
      <c r="AP6" s="617"/>
      <c r="AQ6" s="617"/>
      <c r="AR6" s="617"/>
      <c r="AS6" s="617"/>
      <c r="AT6" s="617"/>
      <c r="AU6" s="618"/>
    </row>
    <row r="7" spans="1:47" x14ac:dyDescent="0.35">
      <c r="A7" s="522" t="s">
        <v>96</v>
      </c>
      <c r="B7" s="496"/>
      <c r="C7" s="512"/>
      <c r="D7" s="512"/>
      <c r="E7" s="512"/>
      <c r="F7" s="512"/>
      <c r="G7" s="512"/>
      <c r="H7" s="512"/>
      <c r="I7" s="512"/>
      <c r="J7" s="512"/>
      <c r="K7" s="512"/>
      <c r="L7" s="512"/>
      <c r="M7" s="527"/>
      <c r="P7" s="522" t="s">
        <v>96</v>
      </c>
      <c r="Q7" s="496"/>
      <c r="R7" s="617"/>
      <c r="S7" s="617"/>
      <c r="T7" s="617"/>
      <c r="U7" s="617"/>
      <c r="V7" s="617"/>
      <c r="W7" s="617"/>
      <c r="X7" s="617"/>
      <c r="Y7" s="617"/>
      <c r="Z7" s="617"/>
      <c r="AA7" s="617"/>
      <c r="AB7" s="617"/>
      <c r="AC7" s="617"/>
      <c r="AD7" s="618"/>
      <c r="AG7" s="522" t="s">
        <v>96</v>
      </c>
      <c r="AH7" s="496"/>
      <c r="AI7" s="617"/>
      <c r="AJ7" s="617"/>
      <c r="AK7" s="617"/>
      <c r="AL7" s="617"/>
      <c r="AM7" s="617"/>
      <c r="AN7" s="617"/>
      <c r="AO7" s="617"/>
      <c r="AP7" s="617"/>
      <c r="AQ7" s="617"/>
      <c r="AR7" s="617"/>
      <c r="AS7" s="617"/>
      <c r="AT7" s="617"/>
      <c r="AU7" s="618"/>
    </row>
    <row r="8" spans="1:47" ht="16" thickBot="1" x14ac:dyDescent="0.4">
      <c r="A8" s="540" t="s">
        <v>2</v>
      </c>
      <c r="B8" s="541"/>
      <c r="C8" s="528"/>
      <c r="D8" s="528"/>
      <c r="E8" s="528"/>
      <c r="F8" s="528"/>
      <c r="G8" s="528"/>
      <c r="H8" s="528"/>
      <c r="I8" s="528"/>
      <c r="J8" s="528"/>
      <c r="K8" s="528"/>
      <c r="L8" s="528"/>
      <c r="M8" s="529"/>
      <c r="P8" s="540" t="s">
        <v>2</v>
      </c>
      <c r="Q8" s="541"/>
      <c r="R8" s="494"/>
      <c r="S8" s="494"/>
      <c r="T8" s="494"/>
      <c r="U8" s="494"/>
      <c r="V8" s="494"/>
      <c r="W8" s="494"/>
      <c r="X8" s="494"/>
      <c r="Y8" s="494"/>
      <c r="Z8" s="494"/>
      <c r="AA8" s="494"/>
      <c r="AB8" s="494"/>
      <c r="AC8" s="494"/>
      <c r="AD8" s="619"/>
      <c r="AG8" s="540" t="s">
        <v>2</v>
      </c>
      <c r="AH8" s="541"/>
      <c r="AI8" s="494"/>
      <c r="AJ8" s="494"/>
      <c r="AK8" s="494"/>
      <c r="AL8" s="494"/>
      <c r="AM8" s="494"/>
      <c r="AN8" s="494"/>
      <c r="AO8" s="494"/>
      <c r="AP8" s="494"/>
      <c r="AQ8" s="494"/>
      <c r="AR8" s="494"/>
      <c r="AS8" s="494"/>
      <c r="AT8" s="494"/>
      <c r="AU8" s="619"/>
    </row>
    <row r="9" spans="1:47" ht="16" thickBot="1" x14ac:dyDescent="0.4">
      <c r="F9" s="220"/>
      <c r="G9" s="220"/>
    </row>
    <row r="10" spans="1:47" s="242" customFormat="1" x14ac:dyDescent="0.35">
      <c r="A10" s="502" t="s">
        <v>84</v>
      </c>
      <c r="B10" s="503"/>
      <c r="C10" s="503"/>
      <c r="D10" s="503"/>
      <c r="E10" s="503"/>
      <c r="F10" s="503"/>
      <c r="G10" s="503"/>
      <c r="H10" s="503"/>
      <c r="I10" s="503"/>
      <c r="J10" s="503"/>
      <c r="K10" s="503"/>
      <c r="L10" s="503"/>
      <c r="M10" s="518"/>
      <c r="N10" s="232"/>
      <c r="P10" s="502" t="s">
        <v>84</v>
      </c>
      <c r="Q10" s="503"/>
      <c r="R10" s="503"/>
      <c r="S10" s="503"/>
      <c r="T10" s="503"/>
      <c r="U10" s="503"/>
      <c r="V10" s="503"/>
      <c r="W10" s="503"/>
      <c r="X10" s="503"/>
      <c r="Y10" s="503"/>
      <c r="Z10" s="503"/>
      <c r="AA10" s="503"/>
      <c r="AB10" s="503"/>
      <c r="AC10" s="503"/>
      <c r="AD10" s="518"/>
      <c r="AE10" s="232"/>
      <c r="AG10" s="502" t="s">
        <v>84</v>
      </c>
      <c r="AH10" s="503"/>
      <c r="AI10" s="503"/>
      <c r="AJ10" s="503"/>
      <c r="AK10" s="503"/>
      <c r="AL10" s="503"/>
      <c r="AM10" s="503"/>
      <c r="AN10" s="503"/>
      <c r="AO10" s="503"/>
      <c r="AP10" s="503"/>
      <c r="AQ10" s="503"/>
      <c r="AR10" s="503"/>
      <c r="AS10" s="503"/>
      <c r="AT10" s="503"/>
      <c r="AU10" s="518"/>
    </row>
    <row r="11" spans="1:47" s="242" customFormat="1" x14ac:dyDescent="0.35">
      <c r="A11" s="254"/>
      <c r="B11" s="252" t="s">
        <v>85</v>
      </c>
      <c r="C11" s="496" t="s">
        <v>13</v>
      </c>
      <c r="D11" s="496"/>
      <c r="E11" s="256" t="s">
        <v>14</v>
      </c>
      <c r="F11" s="252" t="s">
        <v>171</v>
      </c>
      <c r="G11" s="252" t="s">
        <v>68</v>
      </c>
      <c r="H11" s="255" t="s">
        <v>151</v>
      </c>
      <c r="I11" s="252" t="s">
        <v>80</v>
      </c>
      <c r="J11" s="252" t="s">
        <v>81</v>
      </c>
      <c r="K11" s="255" t="s">
        <v>82</v>
      </c>
      <c r="L11" s="252" t="s">
        <v>150</v>
      </c>
      <c r="M11" s="259" t="s">
        <v>18</v>
      </c>
      <c r="N11" s="232"/>
      <c r="P11" s="254"/>
      <c r="Q11" s="252" t="s">
        <v>85</v>
      </c>
      <c r="R11" s="496" t="s">
        <v>13</v>
      </c>
      <c r="S11" s="496"/>
      <c r="T11" s="256" t="s">
        <v>14</v>
      </c>
      <c r="U11" s="260" t="s">
        <v>266</v>
      </c>
      <c r="V11" s="256" t="s">
        <v>171</v>
      </c>
      <c r="W11" s="256" t="s">
        <v>68</v>
      </c>
      <c r="X11" s="260" t="s">
        <v>151</v>
      </c>
      <c r="Y11" s="256" t="s">
        <v>80</v>
      </c>
      <c r="Z11" s="256" t="s">
        <v>81</v>
      </c>
      <c r="AA11" s="260" t="s">
        <v>82</v>
      </c>
      <c r="AB11" s="256" t="s">
        <v>150</v>
      </c>
      <c r="AC11" s="260" t="s">
        <v>18</v>
      </c>
      <c r="AD11" s="267" t="s">
        <v>114</v>
      </c>
      <c r="AE11" s="232"/>
      <c r="AG11" s="254"/>
      <c r="AH11" s="252" t="s">
        <v>85</v>
      </c>
      <c r="AI11" s="496" t="s">
        <v>13</v>
      </c>
      <c r="AJ11" s="496"/>
      <c r="AK11" s="256" t="s">
        <v>14</v>
      </c>
      <c r="AL11" s="260" t="s">
        <v>266</v>
      </c>
      <c r="AM11" s="256" t="s">
        <v>171</v>
      </c>
      <c r="AN11" s="256" t="s">
        <v>68</v>
      </c>
      <c r="AO11" s="260" t="s">
        <v>151</v>
      </c>
      <c r="AP11" s="256" t="s">
        <v>80</v>
      </c>
      <c r="AQ11" s="256" t="s">
        <v>81</v>
      </c>
      <c r="AR11" s="260" t="s">
        <v>82</v>
      </c>
      <c r="AS11" s="256" t="s">
        <v>150</v>
      </c>
      <c r="AT11" s="260" t="s">
        <v>213</v>
      </c>
      <c r="AU11" s="267" t="s">
        <v>269</v>
      </c>
    </row>
    <row r="12" spans="1:47" x14ac:dyDescent="0.35">
      <c r="A12" s="257">
        <v>1</v>
      </c>
      <c r="B12" s="253"/>
      <c r="C12" s="491"/>
      <c r="D12" s="491"/>
      <c r="E12" s="311"/>
      <c r="F12" s="234">
        <v>0</v>
      </c>
      <c r="G12" s="234">
        <v>0</v>
      </c>
      <c r="H12" s="235">
        <f>SUM(F12:G12)</f>
        <v>0</v>
      </c>
      <c r="I12" s="234">
        <v>0</v>
      </c>
      <c r="J12" s="234">
        <v>0</v>
      </c>
      <c r="K12" s="235">
        <f>SUM(I12:J12)</f>
        <v>0</v>
      </c>
      <c r="L12" s="234">
        <v>0</v>
      </c>
      <c r="M12" s="236">
        <f>SUM(H12, K12, L12)</f>
        <v>0</v>
      </c>
      <c r="N12" s="222"/>
      <c r="P12" s="257">
        <v>1</v>
      </c>
      <c r="Q12" s="446"/>
      <c r="R12" s="491"/>
      <c r="S12" s="491"/>
      <c r="T12" s="445"/>
      <c r="U12" s="162">
        <f>'Year 5'!AU12</f>
        <v>0</v>
      </c>
      <c r="V12" s="234">
        <v>0</v>
      </c>
      <c r="W12" s="234">
        <v>0</v>
      </c>
      <c r="X12" s="295">
        <f>SUM(V12:W12)</f>
        <v>0</v>
      </c>
      <c r="Y12" s="234">
        <v>0</v>
      </c>
      <c r="Z12" s="234">
        <v>0</v>
      </c>
      <c r="AA12" s="295">
        <f>SUM(Y12:Z12)</f>
        <v>0</v>
      </c>
      <c r="AB12" s="234">
        <v>0</v>
      </c>
      <c r="AC12" s="295">
        <f>SUM(X12, AA12, AB12)</f>
        <v>0</v>
      </c>
      <c r="AD12" s="296">
        <f>M12-AC12</f>
        <v>0</v>
      </c>
      <c r="AE12" s="222"/>
      <c r="AG12" s="257">
        <v>1</v>
      </c>
      <c r="AH12" s="446"/>
      <c r="AI12" s="491"/>
      <c r="AJ12" s="491"/>
      <c r="AK12" s="445"/>
      <c r="AL12" s="307">
        <f>'Year 5'!AU12</f>
        <v>0</v>
      </c>
      <c r="AM12" s="234">
        <v>0</v>
      </c>
      <c r="AN12" s="234">
        <v>0</v>
      </c>
      <c r="AO12" s="277">
        <f>SUM(AM12:AN12)</f>
        <v>0</v>
      </c>
      <c r="AP12" s="234">
        <v>0</v>
      </c>
      <c r="AQ12" s="234">
        <v>0</v>
      </c>
      <c r="AR12" s="277">
        <f>SUM(AP12:AQ12)</f>
        <v>0</v>
      </c>
      <c r="AS12" s="234">
        <v>0</v>
      </c>
      <c r="AT12" s="277">
        <f>SUM(AO12, AR12, AS12)</f>
        <v>0</v>
      </c>
      <c r="AU12" s="278">
        <f t="shared" ref="AU12:AU18" si="0">IF($S$81&lt;&gt;0, AC12+AL12-AT12, M12+AL12-AT12)</f>
        <v>0</v>
      </c>
    </row>
    <row r="13" spans="1:47" x14ac:dyDescent="0.35">
      <c r="A13" s="257">
        <v>2</v>
      </c>
      <c r="B13" s="253"/>
      <c r="C13" s="491"/>
      <c r="D13" s="491"/>
      <c r="E13" s="311"/>
      <c r="F13" s="234">
        <v>0</v>
      </c>
      <c r="G13" s="234">
        <v>0</v>
      </c>
      <c r="H13" s="235">
        <f t="shared" ref="H13:H18" si="1">SUM(F13:G13)</f>
        <v>0</v>
      </c>
      <c r="I13" s="234">
        <v>0</v>
      </c>
      <c r="J13" s="234">
        <v>0</v>
      </c>
      <c r="K13" s="235">
        <f t="shared" ref="K13:K18" si="2">SUM(I13:J13)</f>
        <v>0</v>
      </c>
      <c r="L13" s="234">
        <v>0</v>
      </c>
      <c r="M13" s="236">
        <f t="shared" ref="M13:M18" si="3">SUM(H13, K13, L13)</f>
        <v>0</v>
      </c>
      <c r="N13" s="222"/>
      <c r="P13" s="257">
        <v>2</v>
      </c>
      <c r="Q13" s="446"/>
      <c r="R13" s="491"/>
      <c r="S13" s="491"/>
      <c r="T13" s="445"/>
      <c r="U13" s="162">
        <f>'Year 5'!AU13</f>
        <v>0</v>
      </c>
      <c r="V13" s="234">
        <v>0</v>
      </c>
      <c r="W13" s="234">
        <v>0</v>
      </c>
      <c r="X13" s="295">
        <f t="shared" ref="X13:X18" si="4">SUM(V13:W13)</f>
        <v>0</v>
      </c>
      <c r="Y13" s="234">
        <v>0</v>
      </c>
      <c r="Z13" s="234">
        <v>0</v>
      </c>
      <c r="AA13" s="295">
        <f t="shared" ref="AA13:AA18" si="5">SUM(Y13:Z13)</f>
        <v>0</v>
      </c>
      <c r="AB13" s="234">
        <v>0</v>
      </c>
      <c r="AC13" s="295">
        <f t="shared" ref="AC13:AC18" si="6">SUM(X13, AA13, AB13)</f>
        <v>0</v>
      </c>
      <c r="AD13" s="296">
        <f t="shared" ref="AD13:AD18" si="7">M13-AC13</f>
        <v>0</v>
      </c>
      <c r="AE13" s="222"/>
      <c r="AG13" s="257">
        <v>2</v>
      </c>
      <c r="AH13" s="446"/>
      <c r="AI13" s="491"/>
      <c r="AJ13" s="491"/>
      <c r="AK13" s="445"/>
      <c r="AL13" s="307">
        <f>'Year 5'!AU13</f>
        <v>0</v>
      </c>
      <c r="AM13" s="234">
        <v>0</v>
      </c>
      <c r="AN13" s="234">
        <v>0</v>
      </c>
      <c r="AO13" s="277">
        <f t="shared" ref="AO13:AO18" si="8">SUM(AM13:AN13)</f>
        <v>0</v>
      </c>
      <c r="AP13" s="234">
        <v>0</v>
      </c>
      <c r="AQ13" s="234">
        <v>0</v>
      </c>
      <c r="AR13" s="277">
        <f t="shared" ref="AR13:AR18" si="9">SUM(AP13:AQ13)</f>
        <v>0</v>
      </c>
      <c r="AS13" s="234">
        <v>0</v>
      </c>
      <c r="AT13" s="277">
        <f t="shared" ref="AT13:AT18" si="10">SUM(AO13, AR13, AS13)</f>
        <v>0</v>
      </c>
      <c r="AU13" s="278">
        <f t="shared" si="0"/>
        <v>0</v>
      </c>
    </row>
    <row r="14" spans="1:47" x14ac:dyDescent="0.35">
      <c r="A14" s="257">
        <v>3</v>
      </c>
      <c r="B14" s="253"/>
      <c r="C14" s="491"/>
      <c r="D14" s="491"/>
      <c r="E14" s="311"/>
      <c r="F14" s="234">
        <v>0</v>
      </c>
      <c r="G14" s="234">
        <v>0</v>
      </c>
      <c r="H14" s="235">
        <f t="shared" si="1"/>
        <v>0</v>
      </c>
      <c r="I14" s="234">
        <v>0</v>
      </c>
      <c r="J14" s="234">
        <v>0</v>
      </c>
      <c r="K14" s="235">
        <f t="shared" si="2"/>
        <v>0</v>
      </c>
      <c r="L14" s="234">
        <v>0</v>
      </c>
      <c r="M14" s="236">
        <f t="shared" si="3"/>
        <v>0</v>
      </c>
      <c r="N14" s="222"/>
      <c r="P14" s="257">
        <v>3</v>
      </c>
      <c r="Q14" s="446"/>
      <c r="R14" s="491"/>
      <c r="S14" s="491"/>
      <c r="T14" s="445"/>
      <c r="U14" s="162">
        <f>'Year 5'!AU14</f>
        <v>0</v>
      </c>
      <c r="V14" s="234">
        <v>0</v>
      </c>
      <c r="W14" s="234">
        <v>0</v>
      </c>
      <c r="X14" s="295">
        <f t="shared" si="4"/>
        <v>0</v>
      </c>
      <c r="Y14" s="234">
        <v>0</v>
      </c>
      <c r="Z14" s="234">
        <v>0</v>
      </c>
      <c r="AA14" s="295">
        <f t="shared" si="5"/>
        <v>0</v>
      </c>
      <c r="AB14" s="234">
        <v>0</v>
      </c>
      <c r="AC14" s="295">
        <f t="shared" si="6"/>
        <v>0</v>
      </c>
      <c r="AD14" s="296">
        <f t="shared" si="7"/>
        <v>0</v>
      </c>
      <c r="AE14" s="222"/>
      <c r="AG14" s="257">
        <v>3</v>
      </c>
      <c r="AH14" s="446"/>
      <c r="AI14" s="491"/>
      <c r="AJ14" s="491"/>
      <c r="AK14" s="445"/>
      <c r="AL14" s="307">
        <f>'Year 5'!AU14</f>
        <v>0</v>
      </c>
      <c r="AM14" s="234">
        <v>0</v>
      </c>
      <c r="AN14" s="234">
        <v>0</v>
      </c>
      <c r="AO14" s="277">
        <f t="shared" si="8"/>
        <v>0</v>
      </c>
      <c r="AP14" s="234">
        <v>0</v>
      </c>
      <c r="AQ14" s="234">
        <v>0</v>
      </c>
      <c r="AR14" s="277">
        <f t="shared" si="9"/>
        <v>0</v>
      </c>
      <c r="AS14" s="234">
        <v>0</v>
      </c>
      <c r="AT14" s="277">
        <f t="shared" si="10"/>
        <v>0</v>
      </c>
      <c r="AU14" s="278">
        <f t="shared" si="0"/>
        <v>0</v>
      </c>
    </row>
    <row r="15" spans="1:47" x14ac:dyDescent="0.35">
      <c r="A15" s="257">
        <v>4</v>
      </c>
      <c r="B15" s="253"/>
      <c r="C15" s="491"/>
      <c r="D15" s="491"/>
      <c r="E15" s="311"/>
      <c r="F15" s="234">
        <v>0</v>
      </c>
      <c r="G15" s="234">
        <v>0</v>
      </c>
      <c r="H15" s="235">
        <f>SUM(F15:G15)</f>
        <v>0</v>
      </c>
      <c r="I15" s="234">
        <v>0</v>
      </c>
      <c r="J15" s="234">
        <v>0</v>
      </c>
      <c r="K15" s="235">
        <f>SUM(I15:J15)</f>
        <v>0</v>
      </c>
      <c r="L15" s="234">
        <v>0</v>
      </c>
      <c r="M15" s="236">
        <f>SUM(H15, K15, L15)</f>
        <v>0</v>
      </c>
      <c r="N15" s="222"/>
      <c r="P15" s="257">
        <v>4</v>
      </c>
      <c r="Q15" s="446"/>
      <c r="R15" s="491"/>
      <c r="S15" s="491"/>
      <c r="T15" s="445"/>
      <c r="U15" s="162">
        <f>'Year 5'!AU15</f>
        <v>0</v>
      </c>
      <c r="V15" s="234">
        <v>0</v>
      </c>
      <c r="W15" s="234">
        <v>0</v>
      </c>
      <c r="X15" s="295">
        <f t="shared" si="4"/>
        <v>0</v>
      </c>
      <c r="Y15" s="234">
        <v>0</v>
      </c>
      <c r="Z15" s="234">
        <v>0</v>
      </c>
      <c r="AA15" s="295">
        <f t="shared" si="5"/>
        <v>0</v>
      </c>
      <c r="AB15" s="234">
        <v>0</v>
      </c>
      <c r="AC15" s="295">
        <f t="shared" si="6"/>
        <v>0</v>
      </c>
      <c r="AD15" s="296">
        <f t="shared" si="7"/>
        <v>0</v>
      </c>
      <c r="AE15" s="222"/>
      <c r="AG15" s="257">
        <v>4</v>
      </c>
      <c r="AH15" s="446"/>
      <c r="AI15" s="491"/>
      <c r="AJ15" s="491"/>
      <c r="AK15" s="445"/>
      <c r="AL15" s="307">
        <f>'Year 5'!AU15</f>
        <v>0</v>
      </c>
      <c r="AM15" s="234">
        <v>0</v>
      </c>
      <c r="AN15" s="234">
        <v>0</v>
      </c>
      <c r="AO15" s="277">
        <f t="shared" si="8"/>
        <v>0</v>
      </c>
      <c r="AP15" s="234">
        <v>0</v>
      </c>
      <c r="AQ15" s="234">
        <v>0</v>
      </c>
      <c r="AR15" s="277">
        <f t="shared" si="9"/>
        <v>0</v>
      </c>
      <c r="AS15" s="234">
        <v>0</v>
      </c>
      <c r="AT15" s="277">
        <f t="shared" si="10"/>
        <v>0</v>
      </c>
      <c r="AU15" s="278">
        <f t="shared" si="0"/>
        <v>0</v>
      </c>
    </row>
    <row r="16" spans="1:47" x14ac:dyDescent="0.35">
      <c r="A16" s="257">
        <v>5</v>
      </c>
      <c r="B16" s="253"/>
      <c r="C16" s="491"/>
      <c r="D16" s="491"/>
      <c r="E16" s="311"/>
      <c r="F16" s="234">
        <v>0</v>
      </c>
      <c r="G16" s="234">
        <v>0</v>
      </c>
      <c r="H16" s="235">
        <f t="shared" si="1"/>
        <v>0</v>
      </c>
      <c r="I16" s="234">
        <v>0</v>
      </c>
      <c r="J16" s="234">
        <v>0</v>
      </c>
      <c r="K16" s="235">
        <f t="shared" si="2"/>
        <v>0</v>
      </c>
      <c r="L16" s="234">
        <v>0</v>
      </c>
      <c r="M16" s="236">
        <f t="shared" si="3"/>
        <v>0</v>
      </c>
      <c r="N16" s="222"/>
      <c r="P16" s="257">
        <v>5</v>
      </c>
      <c r="Q16" s="446"/>
      <c r="R16" s="491"/>
      <c r="S16" s="491"/>
      <c r="T16" s="445"/>
      <c r="U16" s="162">
        <f>'Year 5'!AU16</f>
        <v>0</v>
      </c>
      <c r="V16" s="234">
        <v>0</v>
      </c>
      <c r="W16" s="234">
        <v>0</v>
      </c>
      <c r="X16" s="295">
        <f t="shared" si="4"/>
        <v>0</v>
      </c>
      <c r="Y16" s="234">
        <v>0</v>
      </c>
      <c r="Z16" s="234">
        <v>0</v>
      </c>
      <c r="AA16" s="295">
        <f t="shared" si="5"/>
        <v>0</v>
      </c>
      <c r="AB16" s="234">
        <v>0</v>
      </c>
      <c r="AC16" s="295">
        <f t="shared" si="6"/>
        <v>0</v>
      </c>
      <c r="AD16" s="296">
        <f t="shared" si="7"/>
        <v>0</v>
      </c>
      <c r="AE16" s="222"/>
      <c r="AG16" s="257">
        <v>5</v>
      </c>
      <c r="AH16" s="446"/>
      <c r="AI16" s="491"/>
      <c r="AJ16" s="491"/>
      <c r="AK16" s="445"/>
      <c r="AL16" s="307">
        <f>'Year 5'!AU16</f>
        <v>0</v>
      </c>
      <c r="AM16" s="234">
        <v>0</v>
      </c>
      <c r="AN16" s="234">
        <v>0</v>
      </c>
      <c r="AO16" s="277">
        <f t="shared" si="8"/>
        <v>0</v>
      </c>
      <c r="AP16" s="234">
        <v>0</v>
      </c>
      <c r="AQ16" s="234">
        <v>0</v>
      </c>
      <c r="AR16" s="277">
        <f t="shared" si="9"/>
        <v>0</v>
      </c>
      <c r="AS16" s="234">
        <v>0</v>
      </c>
      <c r="AT16" s="277">
        <f t="shared" si="10"/>
        <v>0</v>
      </c>
      <c r="AU16" s="278">
        <f t="shared" si="0"/>
        <v>0</v>
      </c>
    </row>
    <row r="17" spans="1:48" x14ac:dyDescent="0.35">
      <c r="A17" s="257">
        <v>6</v>
      </c>
      <c r="B17" s="253"/>
      <c r="C17" s="491"/>
      <c r="D17" s="491"/>
      <c r="E17" s="311"/>
      <c r="F17" s="234">
        <v>0</v>
      </c>
      <c r="G17" s="234">
        <v>0</v>
      </c>
      <c r="H17" s="235">
        <f t="shared" si="1"/>
        <v>0</v>
      </c>
      <c r="I17" s="234">
        <v>0</v>
      </c>
      <c r="J17" s="234">
        <v>0</v>
      </c>
      <c r="K17" s="235">
        <f t="shared" si="2"/>
        <v>0</v>
      </c>
      <c r="L17" s="234">
        <v>0</v>
      </c>
      <c r="M17" s="236">
        <f t="shared" si="3"/>
        <v>0</v>
      </c>
      <c r="N17" s="222"/>
      <c r="P17" s="257">
        <v>6</v>
      </c>
      <c r="Q17" s="253"/>
      <c r="R17" s="491"/>
      <c r="S17" s="491"/>
      <c r="T17" s="251"/>
      <c r="U17" s="162">
        <f>'Year 5'!AU17</f>
        <v>0</v>
      </c>
      <c r="V17" s="234">
        <v>0</v>
      </c>
      <c r="W17" s="234">
        <v>0</v>
      </c>
      <c r="X17" s="295">
        <f t="shared" si="4"/>
        <v>0</v>
      </c>
      <c r="Y17" s="234">
        <v>0</v>
      </c>
      <c r="Z17" s="234">
        <v>0</v>
      </c>
      <c r="AA17" s="295">
        <f t="shared" si="5"/>
        <v>0</v>
      </c>
      <c r="AB17" s="234">
        <v>0</v>
      </c>
      <c r="AC17" s="295">
        <f t="shared" si="6"/>
        <v>0</v>
      </c>
      <c r="AD17" s="296">
        <f t="shared" si="7"/>
        <v>0</v>
      </c>
      <c r="AE17" s="222"/>
      <c r="AG17" s="257">
        <v>6</v>
      </c>
      <c r="AH17" s="446"/>
      <c r="AI17" s="491"/>
      <c r="AJ17" s="491"/>
      <c r="AK17" s="445"/>
      <c r="AL17" s="307">
        <f>'Year 5'!AU17</f>
        <v>0</v>
      </c>
      <c r="AM17" s="234">
        <v>0</v>
      </c>
      <c r="AN17" s="234">
        <v>0</v>
      </c>
      <c r="AO17" s="277">
        <f t="shared" si="8"/>
        <v>0</v>
      </c>
      <c r="AP17" s="234">
        <v>0</v>
      </c>
      <c r="AQ17" s="234">
        <v>0</v>
      </c>
      <c r="AR17" s="277">
        <f t="shared" si="9"/>
        <v>0</v>
      </c>
      <c r="AS17" s="234">
        <v>0</v>
      </c>
      <c r="AT17" s="277">
        <f t="shared" si="10"/>
        <v>0</v>
      </c>
      <c r="AU17" s="278">
        <f t="shared" si="0"/>
        <v>0</v>
      </c>
    </row>
    <row r="18" spans="1:48" x14ac:dyDescent="0.35">
      <c r="A18" s="620" t="s">
        <v>180</v>
      </c>
      <c r="B18" s="617"/>
      <c r="C18" s="532">
        <v>0</v>
      </c>
      <c r="D18" s="532"/>
      <c r="E18" s="311"/>
      <c r="F18" s="234">
        <v>0</v>
      </c>
      <c r="G18" s="234">
        <v>0</v>
      </c>
      <c r="H18" s="235">
        <f t="shared" si="1"/>
        <v>0</v>
      </c>
      <c r="I18" s="234">
        <v>0</v>
      </c>
      <c r="J18" s="234">
        <v>0</v>
      </c>
      <c r="K18" s="235">
        <f t="shared" si="2"/>
        <v>0</v>
      </c>
      <c r="L18" s="234">
        <v>0</v>
      </c>
      <c r="M18" s="236">
        <f t="shared" si="3"/>
        <v>0</v>
      </c>
      <c r="N18" s="222"/>
      <c r="P18" s="620" t="s">
        <v>180</v>
      </c>
      <c r="Q18" s="617"/>
      <c r="R18" s="532">
        <v>0</v>
      </c>
      <c r="S18" s="532"/>
      <c r="T18" s="251"/>
      <c r="U18" s="162">
        <f>'Year 5'!AU18</f>
        <v>0</v>
      </c>
      <c r="V18" s="234">
        <v>0</v>
      </c>
      <c r="W18" s="234">
        <v>0</v>
      </c>
      <c r="X18" s="295">
        <f t="shared" si="4"/>
        <v>0</v>
      </c>
      <c r="Y18" s="234">
        <v>0</v>
      </c>
      <c r="Z18" s="234">
        <v>0</v>
      </c>
      <c r="AA18" s="295">
        <f t="shared" si="5"/>
        <v>0</v>
      </c>
      <c r="AB18" s="234">
        <v>0</v>
      </c>
      <c r="AC18" s="295">
        <f t="shared" si="6"/>
        <v>0</v>
      </c>
      <c r="AD18" s="296">
        <f t="shared" si="7"/>
        <v>0</v>
      </c>
      <c r="AE18" s="222"/>
      <c r="AG18" s="620" t="s">
        <v>180</v>
      </c>
      <c r="AH18" s="617"/>
      <c r="AI18" s="532">
        <v>0</v>
      </c>
      <c r="AJ18" s="532"/>
      <c r="AK18" s="251"/>
      <c r="AL18" s="307">
        <f>'Year 5'!AU18</f>
        <v>0</v>
      </c>
      <c r="AM18" s="234">
        <v>0</v>
      </c>
      <c r="AN18" s="234">
        <v>0</v>
      </c>
      <c r="AO18" s="277">
        <f t="shared" si="8"/>
        <v>0</v>
      </c>
      <c r="AP18" s="234">
        <v>0</v>
      </c>
      <c r="AQ18" s="234">
        <v>0</v>
      </c>
      <c r="AR18" s="277">
        <f t="shared" si="9"/>
        <v>0</v>
      </c>
      <c r="AS18" s="234">
        <v>0</v>
      </c>
      <c r="AT18" s="277">
        <f t="shared" si="10"/>
        <v>0</v>
      </c>
      <c r="AU18" s="278">
        <f t="shared" si="0"/>
        <v>0</v>
      </c>
    </row>
    <row r="19" spans="1:48" ht="16" thickBot="1" x14ac:dyDescent="0.4">
      <c r="A19" s="493" t="s">
        <v>207</v>
      </c>
      <c r="B19" s="494"/>
      <c r="C19" s="497">
        <f>COUNTA(B12:B17)+C18</f>
        <v>0</v>
      </c>
      <c r="D19" s="497"/>
      <c r="E19" s="227"/>
      <c r="F19" s="250">
        <f>SUM(F12:F18)</f>
        <v>0</v>
      </c>
      <c r="G19" s="250">
        <f>SUM(G12:G18)</f>
        <v>0</v>
      </c>
      <c r="H19" s="250">
        <f t="shared" ref="H19:L19" si="11">SUM(H12:H18)</f>
        <v>0</v>
      </c>
      <c r="I19" s="250">
        <f t="shared" si="11"/>
        <v>0</v>
      </c>
      <c r="J19" s="250">
        <f>SUM(J12:J18)</f>
        <v>0</v>
      </c>
      <c r="K19" s="250">
        <f t="shared" si="11"/>
        <v>0</v>
      </c>
      <c r="L19" s="250">
        <f t="shared" si="11"/>
        <v>0</v>
      </c>
      <c r="M19" s="237">
        <f>SUM(M12:M18)</f>
        <v>0</v>
      </c>
      <c r="N19" s="222"/>
      <c r="P19" s="493" t="s">
        <v>207</v>
      </c>
      <c r="Q19" s="494"/>
      <c r="R19" s="498">
        <f>COUNTA(Q12:Q17)+R18</f>
        <v>0</v>
      </c>
      <c r="S19" s="498"/>
      <c r="T19" s="227"/>
      <c r="U19" s="293">
        <f>SUM(U12:U18)</f>
        <v>0</v>
      </c>
      <c r="V19" s="293">
        <f>SUM(V12:V18)</f>
        <v>0</v>
      </c>
      <c r="W19" s="293">
        <f>SUM(W12:W18)</f>
        <v>0</v>
      </c>
      <c r="X19" s="293">
        <f t="shared" ref="X19:AB19" si="12">SUM(X12:X18)</f>
        <v>0</v>
      </c>
      <c r="Y19" s="293">
        <f t="shared" si="12"/>
        <v>0</v>
      </c>
      <c r="Z19" s="293">
        <f t="shared" si="12"/>
        <v>0</v>
      </c>
      <c r="AA19" s="293">
        <f t="shared" si="12"/>
        <v>0</v>
      </c>
      <c r="AB19" s="293">
        <f t="shared" si="12"/>
        <v>0</v>
      </c>
      <c r="AC19" s="293">
        <f>SUM(AC12:AC18)</f>
        <v>0</v>
      </c>
      <c r="AD19" s="294">
        <f>SUM(AD12:AD18)</f>
        <v>0</v>
      </c>
      <c r="AE19" s="222"/>
      <c r="AG19" s="493" t="s">
        <v>207</v>
      </c>
      <c r="AH19" s="494"/>
      <c r="AI19" s="543">
        <f>COUNTA(AH12:AH17)+AI18</f>
        <v>0</v>
      </c>
      <c r="AJ19" s="543"/>
      <c r="AK19" s="227"/>
      <c r="AL19" s="275">
        <f>SUM(AL12:AL18)</f>
        <v>0</v>
      </c>
      <c r="AM19" s="275">
        <f>SUM(AM12:AM18)</f>
        <v>0</v>
      </c>
      <c r="AN19" s="275">
        <f>SUM(AN12:AN18)</f>
        <v>0</v>
      </c>
      <c r="AO19" s="275">
        <f t="shared" ref="AO19:AU19" si="13">SUM(AO12:AO18)</f>
        <v>0</v>
      </c>
      <c r="AP19" s="275">
        <f t="shared" si="13"/>
        <v>0</v>
      </c>
      <c r="AQ19" s="275">
        <f t="shared" si="13"/>
        <v>0</v>
      </c>
      <c r="AR19" s="275">
        <f t="shared" si="13"/>
        <v>0</v>
      </c>
      <c r="AS19" s="275">
        <f t="shared" si="13"/>
        <v>0</v>
      </c>
      <c r="AT19" s="275">
        <f t="shared" si="13"/>
        <v>0</v>
      </c>
      <c r="AU19" s="276">
        <f t="shared" si="13"/>
        <v>0</v>
      </c>
      <c r="AV19" s="221"/>
    </row>
    <row r="20" spans="1:48" ht="3.75" customHeight="1" thickBot="1" x14ac:dyDescent="0.4">
      <c r="F20" s="220"/>
      <c r="G20" s="220"/>
      <c r="Y20" s="163"/>
      <c r="Z20" s="163"/>
      <c r="AA20" s="163"/>
      <c r="AB20" s="163"/>
      <c r="AC20" s="163"/>
      <c r="AD20" s="163"/>
      <c r="AE20" s="221"/>
    </row>
    <row r="21" spans="1:48" s="242" customFormat="1" x14ac:dyDescent="0.35">
      <c r="A21" s="502" t="s">
        <v>186</v>
      </c>
      <c r="B21" s="503"/>
      <c r="C21" s="503"/>
      <c r="D21" s="503"/>
      <c r="E21" s="503"/>
      <c r="F21" s="503"/>
      <c r="G21" s="503"/>
      <c r="H21" s="503"/>
      <c r="I21" s="503"/>
      <c r="J21" s="503"/>
      <c r="K21" s="503"/>
      <c r="L21" s="503"/>
      <c r="M21" s="518"/>
      <c r="N21" s="232"/>
      <c r="P21" s="502" t="s">
        <v>186</v>
      </c>
      <c r="Q21" s="503"/>
      <c r="R21" s="503"/>
      <c r="S21" s="503"/>
      <c r="T21" s="503"/>
      <c r="U21" s="503"/>
      <c r="V21" s="503"/>
      <c r="W21" s="503"/>
      <c r="X21" s="503"/>
      <c r="Y21" s="503"/>
      <c r="Z21" s="503"/>
      <c r="AA21" s="503"/>
      <c r="AB21" s="503"/>
      <c r="AC21" s="503"/>
      <c r="AD21" s="248"/>
      <c r="AE21" s="232"/>
      <c r="AG21" s="502" t="s">
        <v>186</v>
      </c>
      <c r="AH21" s="503"/>
      <c r="AI21" s="503"/>
      <c r="AJ21" s="503"/>
      <c r="AK21" s="503"/>
      <c r="AL21" s="503"/>
      <c r="AM21" s="503"/>
      <c r="AN21" s="503"/>
      <c r="AO21" s="503"/>
      <c r="AP21" s="503"/>
      <c r="AQ21" s="503"/>
      <c r="AR21" s="503"/>
      <c r="AS21" s="503"/>
      <c r="AT21" s="503"/>
      <c r="AU21" s="248"/>
    </row>
    <row r="22" spans="1:48" s="242" customFormat="1" ht="31.5" customHeight="1" x14ac:dyDescent="0.35">
      <c r="A22" s="534" t="s">
        <v>188</v>
      </c>
      <c r="B22" s="533"/>
      <c r="C22" s="533" t="s">
        <v>13</v>
      </c>
      <c r="D22" s="533"/>
      <c r="E22" s="256" t="s">
        <v>14</v>
      </c>
      <c r="F22" s="252" t="s">
        <v>171</v>
      </c>
      <c r="G22" s="252" t="s">
        <v>68</v>
      </c>
      <c r="H22" s="255" t="s">
        <v>151</v>
      </c>
      <c r="I22" s="252" t="s">
        <v>80</v>
      </c>
      <c r="J22" s="252" t="s">
        <v>81</v>
      </c>
      <c r="K22" s="255" t="s">
        <v>82</v>
      </c>
      <c r="L22" s="252" t="s">
        <v>150</v>
      </c>
      <c r="M22" s="259" t="s">
        <v>18</v>
      </c>
      <c r="N22" s="232"/>
      <c r="P22" s="534" t="s">
        <v>188</v>
      </c>
      <c r="Q22" s="533"/>
      <c r="R22" s="533" t="s">
        <v>13</v>
      </c>
      <c r="S22" s="533"/>
      <c r="T22" s="256" t="s">
        <v>14</v>
      </c>
      <c r="U22" s="260" t="s">
        <v>266</v>
      </c>
      <c r="V22" s="256" t="s">
        <v>171</v>
      </c>
      <c r="W22" s="256" t="s">
        <v>68</v>
      </c>
      <c r="X22" s="260" t="s">
        <v>151</v>
      </c>
      <c r="Y22" s="256" t="s">
        <v>80</v>
      </c>
      <c r="Z22" s="256" t="s">
        <v>81</v>
      </c>
      <c r="AA22" s="260" t="s">
        <v>82</v>
      </c>
      <c r="AB22" s="256" t="s">
        <v>150</v>
      </c>
      <c r="AC22" s="260" t="s">
        <v>18</v>
      </c>
      <c r="AD22" s="267" t="s">
        <v>114</v>
      </c>
      <c r="AE22" s="232"/>
      <c r="AG22" s="534" t="s">
        <v>188</v>
      </c>
      <c r="AH22" s="533"/>
      <c r="AI22" s="533" t="s">
        <v>13</v>
      </c>
      <c r="AJ22" s="533"/>
      <c r="AK22" s="256" t="s">
        <v>14</v>
      </c>
      <c r="AL22" s="260" t="s">
        <v>266</v>
      </c>
      <c r="AM22" s="256" t="s">
        <v>171</v>
      </c>
      <c r="AN22" s="256" t="s">
        <v>68</v>
      </c>
      <c r="AO22" s="260" t="s">
        <v>151</v>
      </c>
      <c r="AP22" s="256" t="s">
        <v>80</v>
      </c>
      <c r="AQ22" s="256" t="s">
        <v>81</v>
      </c>
      <c r="AR22" s="260" t="s">
        <v>82</v>
      </c>
      <c r="AS22" s="256" t="s">
        <v>150</v>
      </c>
      <c r="AT22" s="260" t="s">
        <v>213</v>
      </c>
      <c r="AU22" s="267" t="s">
        <v>269</v>
      </c>
    </row>
    <row r="23" spans="1:48" x14ac:dyDescent="0.35">
      <c r="A23" s="495">
        <v>0</v>
      </c>
      <c r="B23" s="491"/>
      <c r="C23" s="496" t="s">
        <v>19</v>
      </c>
      <c r="D23" s="496"/>
      <c r="E23" s="251"/>
      <c r="F23" s="234">
        <v>0</v>
      </c>
      <c r="G23" s="234">
        <v>0</v>
      </c>
      <c r="H23" s="235">
        <f>SUM(F23:G23)</f>
        <v>0</v>
      </c>
      <c r="I23" s="234">
        <v>0</v>
      </c>
      <c r="J23" s="234">
        <v>0</v>
      </c>
      <c r="K23" s="235">
        <f>SUM(I23:J23)</f>
        <v>0</v>
      </c>
      <c r="L23" s="234">
        <v>0</v>
      </c>
      <c r="M23" s="236">
        <f>SUM(H23, K23, L23)</f>
        <v>0</v>
      </c>
      <c r="N23" s="223"/>
      <c r="P23" s="495">
        <v>0</v>
      </c>
      <c r="Q23" s="491"/>
      <c r="R23" s="496" t="s">
        <v>19</v>
      </c>
      <c r="S23" s="496"/>
      <c r="T23" s="251"/>
      <c r="U23" s="162">
        <f>'Year 5'!AU23</f>
        <v>0</v>
      </c>
      <c r="V23" s="234">
        <v>0</v>
      </c>
      <c r="W23" s="234">
        <v>0</v>
      </c>
      <c r="X23" s="295">
        <f>SUM(V23:W23)</f>
        <v>0</v>
      </c>
      <c r="Y23" s="234">
        <v>0</v>
      </c>
      <c r="Z23" s="234">
        <v>0</v>
      </c>
      <c r="AA23" s="295">
        <f>SUM(Y23:Z23)</f>
        <v>0</v>
      </c>
      <c r="AB23" s="234">
        <v>0</v>
      </c>
      <c r="AC23" s="295">
        <f>SUM(X23, AA23, AB23)</f>
        <v>0</v>
      </c>
      <c r="AD23" s="296">
        <f t="shared" ref="AD23:AD27" si="14">M23-AC23</f>
        <v>0</v>
      </c>
      <c r="AE23" s="223"/>
      <c r="AG23" s="495">
        <v>0</v>
      </c>
      <c r="AH23" s="491"/>
      <c r="AI23" s="496" t="s">
        <v>19</v>
      </c>
      <c r="AJ23" s="496"/>
      <c r="AK23" s="251"/>
      <c r="AL23" s="307">
        <f>'Year 5'!AU23</f>
        <v>0</v>
      </c>
      <c r="AM23" s="234">
        <v>0</v>
      </c>
      <c r="AN23" s="234">
        <v>0</v>
      </c>
      <c r="AO23" s="277">
        <f>SUM(AM23:AN23)</f>
        <v>0</v>
      </c>
      <c r="AP23" s="234">
        <v>0</v>
      </c>
      <c r="AQ23" s="234">
        <v>0</v>
      </c>
      <c r="AR23" s="277">
        <f>SUM(AP23:AQ23)</f>
        <v>0</v>
      </c>
      <c r="AS23" s="234">
        <v>0</v>
      </c>
      <c r="AT23" s="277">
        <f>SUM(AO23, AR23, AS23)</f>
        <v>0</v>
      </c>
      <c r="AU23" s="278">
        <f>IF($S$81&lt;&gt;0, AC23+AL23-AT23, M23+AL23-AT23)</f>
        <v>0</v>
      </c>
    </row>
    <row r="24" spans="1:48" x14ac:dyDescent="0.35">
      <c r="A24" s="495">
        <v>0</v>
      </c>
      <c r="B24" s="491"/>
      <c r="C24" s="496" t="s">
        <v>20</v>
      </c>
      <c r="D24" s="496"/>
      <c r="E24" s="251"/>
      <c r="F24" s="234">
        <v>0</v>
      </c>
      <c r="G24" s="234">
        <v>0</v>
      </c>
      <c r="H24" s="235">
        <f t="shared" ref="H24:H27" si="15">SUM(F24:G24)</f>
        <v>0</v>
      </c>
      <c r="I24" s="234">
        <v>0</v>
      </c>
      <c r="J24" s="234">
        <v>0</v>
      </c>
      <c r="K24" s="235">
        <f t="shared" ref="K24:K27" si="16">SUM(I24:J24)</f>
        <v>0</v>
      </c>
      <c r="L24" s="234">
        <v>0</v>
      </c>
      <c r="M24" s="236">
        <f t="shared" ref="M24:M27" si="17">SUM(H24, K24, L24)</f>
        <v>0</v>
      </c>
      <c r="N24" s="223"/>
      <c r="P24" s="495">
        <v>0</v>
      </c>
      <c r="Q24" s="491"/>
      <c r="R24" s="496" t="s">
        <v>20</v>
      </c>
      <c r="S24" s="496"/>
      <c r="T24" s="251"/>
      <c r="U24" s="162">
        <f>'Year 5'!AU24</f>
        <v>0</v>
      </c>
      <c r="V24" s="234">
        <v>0</v>
      </c>
      <c r="W24" s="234">
        <v>0</v>
      </c>
      <c r="X24" s="295">
        <f t="shared" ref="X24:X27" si="18">SUM(V24:W24)</f>
        <v>0</v>
      </c>
      <c r="Y24" s="234">
        <v>0</v>
      </c>
      <c r="Z24" s="234">
        <v>0</v>
      </c>
      <c r="AA24" s="295">
        <f t="shared" ref="AA24:AA27" si="19">SUM(Y24:Z24)</f>
        <v>0</v>
      </c>
      <c r="AB24" s="234">
        <v>0</v>
      </c>
      <c r="AC24" s="295">
        <f t="shared" ref="AC24:AC27" si="20">SUM(X24, AA24, AB24)</f>
        <v>0</v>
      </c>
      <c r="AD24" s="296">
        <f t="shared" si="14"/>
        <v>0</v>
      </c>
      <c r="AE24" s="223"/>
      <c r="AG24" s="495">
        <v>0</v>
      </c>
      <c r="AH24" s="491"/>
      <c r="AI24" s="496" t="s">
        <v>20</v>
      </c>
      <c r="AJ24" s="496"/>
      <c r="AK24" s="251"/>
      <c r="AL24" s="307">
        <f>'Year 5'!AU24</f>
        <v>0</v>
      </c>
      <c r="AM24" s="234">
        <v>0</v>
      </c>
      <c r="AN24" s="234">
        <v>0</v>
      </c>
      <c r="AO24" s="277">
        <f t="shared" ref="AO24:AO27" si="21">SUM(AM24:AN24)</f>
        <v>0</v>
      </c>
      <c r="AP24" s="234">
        <v>0</v>
      </c>
      <c r="AQ24" s="234">
        <v>0</v>
      </c>
      <c r="AR24" s="277">
        <f t="shared" ref="AR24:AR27" si="22">SUM(AP24:AQ24)</f>
        <v>0</v>
      </c>
      <c r="AS24" s="234">
        <v>0</v>
      </c>
      <c r="AT24" s="277">
        <f t="shared" ref="AT24:AT27" si="23">SUM(AO24, AR24, AS24)</f>
        <v>0</v>
      </c>
      <c r="AU24" s="278">
        <f>IF($S$81&lt;&gt;0, AC24+AL24-AT24, M24+AL24-AT24)</f>
        <v>0</v>
      </c>
    </row>
    <row r="25" spans="1:48" x14ac:dyDescent="0.35">
      <c r="A25" s="495">
        <v>0</v>
      </c>
      <c r="B25" s="491"/>
      <c r="C25" s="496" t="s">
        <v>21</v>
      </c>
      <c r="D25" s="496"/>
      <c r="E25" s="251"/>
      <c r="F25" s="234">
        <v>0</v>
      </c>
      <c r="G25" s="234">
        <v>0</v>
      </c>
      <c r="H25" s="235">
        <f>SUM(F25:G25)</f>
        <v>0</v>
      </c>
      <c r="I25" s="234">
        <v>0</v>
      </c>
      <c r="J25" s="234">
        <v>0</v>
      </c>
      <c r="K25" s="235">
        <f t="shared" si="16"/>
        <v>0</v>
      </c>
      <c r="L25" s="234">
        <v>0</v>
      </c>
      <c r="M25" s="236">
        <f t="shared" si="17"/>
        <v>0</v>
      </c>
      <c r="N25" s="223"/>
      <c r="P25" s="495">
        <v>0</v>
      </c>
      <c r="Q25" s="491"/>
      <c r="R25" s="496" t="s">
        <v>21</v>
      </c>
      <c r="S25" s="496"/>
      <c r="T25" s="251"/>
      <c r="U25" s="162">
        <f>'Year 5'!AU25</f>
        <v>0</v>
      </c>
      <c r="V25" s="234">
        <v>0</v>
      </c>
      <c r="W25" s="234">
        <v>0</v>
      </c>
      <c r="X25" s="295">
        <f t="shared" si="18"/>
        <v>0</v>
      </c>
      <c r="Y25" s="234">
        <v>0</v>
      </c>
      <c r="Z25" s="234">
        <v>0</v>
      </c>
      <c r="AA25" s="295">
        <f t="shared" si="19"/>
        <v>0</v>
      </c>
      <c r="AB25" s="234">
        <v>0</v>
      </c>
      <c r="AC25" s="295">
        <f t="shared" si="20"/>
        <v>0</v>
      </c>
      <c r="AD25" s="296">
        <f t="shared" si="14"/>
        <v>0</v>
      </c>
      <c r="AE25" s="223"/>
      <c r="AG25" s="495">
        <v>0</v>
      </c>
      <c r="AH25" s="491"/>
      <c r="AI25" s="496" t="s">
        <v>21</v>
      </c>
      <c r="AJ25" s="496"/>
      <c r="AK25" s="251"/>
      <c r="AL25" s="307">
        <f>'Year 5'!AU25</f>
        <v>0</v>
      </c>
      <c r="AM25" s="234">
        <v>0</v>
      </c>
      <c r="AN25" s="234">
        <v>0</v>
      </c>
      <c r="AO25" s="277">
        <f t="shared" si="21"/>
        <v>0</v>
      </c>
      <c r="AP25" s="234">
        <v>0</v>
      </c>
      <c r="AQ25" s="234">
        <v>0</v>
      </c>
      <c r="AR25" s="277">
        <f t="shared" si="22"/>
        <v>0</v>
      </c>
      <c r="AS25" s="234">
        <v>0</v>
      </c>
      <c r="AT25" s="277">
        <f t="shared" si="23"/>
        <v>0</v>
      </c>
      <c r="AU25" s="278">
        <f>IF($S$81&lt;&gt;0, AC25+AL25-AT25, M25+AL25-AT25)</f>
        <v>0</v>
      </c>
    </row>
    <row r="26" spans="1:48" x14ac:dyDescent="0.35">
      <c r="A26" s="495">
        <v>0</v>
      </c>
      <c r="B26" s="491"/>
      <c r="C26" s="496" t="s">
        <v>22</v>
      </c>
      <c r="D26" s="496"/>
      <c r="E26" s="251"/>
      <c r="F26" s="234">
        <v>0</v>
      </c>
      <c r="G26" s="234">
        <v>0</v>
      </c>
      <c r="H26" s="235">
        <f t="shared" si="15"/>
        <v>0</v>
      </c>
      <c r="I26" s="234">
        <v>0</v>
      </c>
      <c r="J26" s="234">
        <v>0</v>
      </c>
      <c r="K26" s="235">
        <f t="shared" si="16"/>
        <v>0</v>
      </c>
      <c r="L26" s="234">
        <v>0</v>
      </c>
      <c r="M26" s="236">
        <f t="shared" si="17"/>
        <v>0</v>
      </c>
      <c r="N26" s="223"/>
      <c r="P26" s="495">
        <v>0</v>
      </c>
      <c r="Q26" s="491"/>
      <c r="R26" s="496" t="s">
        <v>22</v>
      </c>
      <c r="S26" s="496"/>
      <c r="T26" s="251"/>
      <c r="U26" s="162">
        <f>'Year 5'!AU26</f>
        <v>0</v>
      </c>
      <c r="V26" s="234">
        <v>0</v>
      </c>
      <c r="W26" s="234">
        <v>0</v>
      </c>
      <c r="X26" s="295">
        <f t="shared" si="18"/>
        <v>0</v>
      </c>
      <c r="Y26" s="234">
        <v>0</v>
      </c>
      <c r="Z26" s="234">
        <v>0</v>
      </c>
      <c r="AA26" s="295">
        <f t="shared" si="19"/>
        <v>0</v>
      </c>
      <c r="AB26" s="234">
        <v>0</v>
      </c>
      <c r="AC26" s="295">
        <f t="shared" si="20"/>
        <v>0</v>
      </c>
      <c r="AD26" s="296">
        <f t="shared" si="14"/>
        <v>0</v>
      </c>
      <c r="AE26" s="223"/>
      <c r="AG26" s="495">
        <v>0</v>
      </c>
      <c r="AH26" s="491"/>
      <c r="AI26" s="496" t="s">
        <v>22</v>
      </c>
      <c r="AJ26" s="496"/>
      <c r="AK26" s="251"/>
      <c r="AL26" s="307">
        <f>'Year 5'!AU26</f>
        <v>0</v>
      </c>
      <c r="AM26" s="234">
        <v>0</v>
      </c>
      <c r="AN26" s="234">
        <v>0</v>
      </c>
      <c r="AO26" s="277">
        <f t="shared" si="21"/>
        <v>0</v>
      </c>
      <c r="AP26" s="234">
        <v>0</v>
      </c>
      <c r="AQ26" s="234">
        <v>0</v>
      </c>
      <c r="AR26" s="277">
        <f t="shared" si="22"/>
        <v>0</v>
      </c>
      <c r="AS26" s="234">
        <v>0</v>
      </c>
      <c r="AT26" s="277">
        <f t="shared" si="23"/>
        <v>0</v>
      </c>
      <c r="AU26" s="278">
        <f>IF($S$81&lt;&gt;0, AC26+AL26-AT26, M26+AL26-AT26)</f>
        <v>0</v>
      </c>
    </row>
    <row r="27" spans="1:48" x14ac:dyDescent="0.35">
      <c r="A27" s="495">
        <v>0</v>
      </c>
      <c r="B27" s="491"/>
      <c r="C27" s="491" t="s">
        <v>23</v>
      </c>
      <c r="D27" s="491"/>
      <c r="E27" s="251"/>
      <c r="F27" s="234">
        <v>0</v>
      </c>
      <c r="G27" s="234">
        <v>0</v>
      </c>
      <c r="H27" s="235">
        <f t="shared" si="15"/>
        <v>0</v>
      </c>
      <c r="I27" s="234">
        <v>0</v>
      </c>
      <c r="J27" s="234">
        <v>0</v>
      </c>
      <c r="K27" s="235">
        <f t="shared" si="16"/>
        <v>0</v>
      </c>
      <c r="L27" s="234">
        <v>0</v>
      </c>
      <c r="M27" s="236">
        <f t="shared" si="17"/>
        <v>0</v>
      </c>
      <c r="N27" s="223"/>
      <c r="P27" s="495">
        <v>0</v>
      </c>
      <c r="Q27" s="491"/>
      <c r="R27" s="496" t="s">
        <v>23</v>
      </c>
      <c r="S27" s="496"/>
      <c r="T27" s="251"/>
      <c r="U27" s="162">
        <f>'Year 5'!AU27</f>
        <v>0</v>
      </c>
      <c r="V27" s="234">
        <v>0</v>
      </c>
      <c r="W27" s="234">
        <v>0</v>
      </c>
      <c r="X27" s="295">
        <f t="shared" si="18"/>
        <v>0</v>
      </c>
      <c r="Y27" s="234">
        <v>0</v>
      </c>
      <c r="Z27" s="234">
        <v>0</v>
      </c>
      <c r="AA27" s="295">
        <f t="shared" si="19"/>
        <v>0</v>
      </c>
      <c r="AB27" s="234">
        <v>0</v>
      </c>
      <c r="AC27" s="295">
        <f t="shared" si="20"/>
        <v>0</v>
      </c>
      <c r="AD27" s="296">
        <f t="shared" si="14"/>
        <v>0</v>
      </c>
      <c r="AE27" s="223"/>
      <c r="AG27" s="495">
        <v>0</v>
      </c>
      <c r="AH27" s="491"/>
      <c r="AI27" s="496" t="s">
        <v>23</v>
      </c>
      <c r="AJ27" s="496"/>
      <c r="AK27" s="251"/>
      <c r="AL27" s="307">
        <f>'Year 5'!AU27</f>
        <v>0</v>
      </c>
      <c r="AM27" s="234">
        <v>0</v>
      </c>
      <c r="AN27" s="234">
        <v>0</v>
      </c>
      <c r="AO27" s="277">
        <f t="shared" si="21"/>
        <v>0</v>
      </c>
      <c r="AP27" s="234">
        <v>0</v>
      </c>
      <c r="AQ27" s="234">
        <v>0</v>
      </c>
      <c r="AR27" s="277">
        <f t="shared" si="22"/>
        <v>0</v>
      </c>
      <c r="AS27" s="234">
        <v>0</v>
      </c>
      <c r="AT27" s="277">
        <f t="shared" si="23"/>
        <v>0</v>
      </c>
      <c r="AU27" s="278">
        <f>IF($S$81&lt;&gt;0, AC27+AL27-AT27, M27+AL27-AT27)</f>
        <v>0</v>
      </c>
    </row>
    <row r="28" spans="1:48" ht="16" thickBot="1" x14ac:dyDescent="0.4">
      <c r="A28" s="226" t="s">
        <v>181</v>
      </c>
      <c r="B28" s="227"/>
      <c r="C28" s="497">
        <f>SUM(A23:B27)</f>
        <v>0</v>
      </c>
      <c r="D28" s="497"/>
      <c r="E28" s="227"/>
      <c r="F28" s="250">
        <f>SUM(F23:F27)</f>
        <v>0</v>
      </c>
      <c r="G28" s="250">
        <f t="shared" ref="G28:L28" si="24">SUM(G23:G27)</f>
        <v>0</v>
      </c>
      <c r="H28" s="250">
        <f t="shared" si="24"/>
        <v>0</v>
      </c>
      <c r="I28" s="250">
        <f t="shared" si="24"/>
        <v>0</v>
      </c>
      <c r="J28" s="250">
        <f t="shared" si="24"/>
        <v>0</v>
      </c>
      <c r="K28" s="250">
        <f t="shared" si="24"/>
        <v>0</v>
      </c>
      <c r="L28" s="250">
        <f t="shared" si="24"/>
        <v>0</v>
      </c>
      <c r="M28" s="237">
        <f>SUM(M23:M27)</f>
        <v>0</v>
      </c>
      <c r="N28" s="223"/>
      <c r="P28" s="226" t="s">
        <v>181</v>
      </c>
      <c r="Q28" s="227"/>
      <c r="R28" s="498">
        <f>SUM(P23:Q27)</f>
        <v>0</v>
      </c>
      <c r="S28" s="498"/>
      <c r="T28" s="269"/>
      <c r="U28" s="293">
        <f>SUM(U23:U27)</f>
        <v>0</v>
      </c>
      <c r="V28" s="293">
        <f>SUM(V23:V27)</f>
        <v>0</v>
      </c>
      <c r="W28" s="293">
        <f t="shared" ref="W28:AB28" si="25">SUM(W23:W27)</f>
        <v>0</v>
      </c>
      <c r="X28" s="293">
        <f t="shared" si="25"/>
        <v>0</v>
      </c>
      <c r="Y28" s="293">
        <f t="shared" si="25"/>
        <v>0</v>
      </c>
      <c r="Z28" s="293">
        <f t="shared" si="25"/>
        <v>0</v>
      </c>
      <c r="AA28" s="293">
        <f t="shared" si="25"/>
        <v>0</v>
      </c>
      <c r="AB28" s="293">
        <f t="shared" si="25"/>
        <v>0</v>
      </c>
      <c r="AC28" s="293">
        <f>SUM(AC23:AC27)</f>
        <v>0</v>
      </c>
      <c r="AD28" s="294">
        <f>SUM(AD23:AD27)</f>
        <v>0</v>
      </c>
      <c r="AE28" s="223"/>
      <c r="AG28" s="226" t="s">
        <v>181</v>
      </c>
      <c r="AH28" s="227"/>
      <c r="AI28" s="543">
        <f>SUM(AG23:AH27)</f>
        <v>0</v>
      </c>
      <c r="AJ28" s="543"/>
      <c r="AK28" s="269"/>
      <c r="AL28" s="275">
        <f>SUM(AL23:AL27)</f>
        <v>0</v>
      </c>
      <c r="AM28" s="275">
        <f>SUM(AM23:AM27)</f>
        <v>0</v>
      </c>
      <c r="AN28" s="275">
        <f t="shared" ref="AN28:AU28" si="26">SUM(AN23:AN27)</f>
        <v>0</v>
      </c>
      <c r="AO28" s="275">
        <f t="shared" si="26"/>
        <v>0</v>
      </c>
      <c r="AP28" s="275">
        <f t="shared" si="26"/>
        <v>0</v>
      </c>
      <c r="AQ28" s="275">
        <f t="shared" si="26"/>
        <v>0</v>
      </c>
      <c r="AR28" s="275">
        <f t="shared" si="26"/>
        <v>0</v>
      </c>
      <c r="AS28" s="275">
        <f t="shared" si="26"/>
        <v>0</v>
      </c>
      <c r="AT28" s="275">
        <f t="shared" si="26"/>
        <v>0</v>
      </c>
      <c r="AU28" s="276">
        <f t="shared" si="26"/>
        <v>0</v>
      </c>
    </row>
    <row r="29" spans="1:48" s="221" customFormat="1" ht="3.75" customHeight="1" thickBot="1" x14ac:dyDescent="0.4">
      <c r="A29" s="499"/>
      <c r="B29" s="499"/>
      <c r="C29" s="499"/>
      <c r="D29" s="499"/>
      <c r="E29" s="499"/>
      <c r="F29" s="499"/>
      <c r="G29" s="499"/>
      <c r="H29" s="499"/>
      <c r="I29" s="499"/>
      <c r="J29" s="499"/>
      <c r="K29" s="499"/>
      <c r="L29" s="499"/>
      <c r="M29" s="499"/>
      <c r="N29" s="223"/>
      <c r="P29" s="499"/>
      <c r="Q29" s="499"/>
      <c r="R29" s="499"/>
      <c r="S29" s="499"/>
      <c r="T29" s="499"/>
      <c r="U29" s="499"/>
      <c r="V29" s="499"/>
      <c r="W29" s="499"/>
      <c r="X29" s="499"/>
      <c r="Y29" s="499"/>
      <c r="Z29" s="499"/>
      <c r="AA29" s="499"/>
      <c r="AB29" s="499"/>
      <c r="AC29" s="499"/>
      <c r="AD29" s="499"/>
      <c r="AE29" s="223"/>
      <c r="AG29" s="499"/>
      <c r="AH29" s="499"/>
      <c r="AI29" s="499"/>
      <c r="AJ29" s="499"/>
      <c r="AK29" s="499"/>
      <c r="AL29" s="499"/>
      <c r="AM29" s="499"/>
      <c r="AN29" s="499"/>
      <c r="AO29" s="499"/>
      <c r="AP29" s="499"/>
      <c r="AQ29" s="499"/>
      <c r="AR29" s="499"/>
      <c r="AS29" s="499"/>
      <c r="AT29" s="499"/>
      <c r="AU29" s="499"/>
    </row>
    <row r="30" spans="1:48" ht="16" thickBot="1" x14ac:dyDescent="0.4">
      <c r="A30" s="500" t="s">
        <v>187</v>
      </c>
      <c r="B30" s="501"/>
      <c r="C30" s="501"/>
      <c r="D30" s="501"/>
      <c r="E30" s="501"/>
      <c r="F30" s="241">
        <f>SUM(F28, F19)</f>
        <v>0</v>
      </c>
      <c r="G30" s="241">
        <f t="shared" ref="G30:L30" si="27">SUM(G28, G19)</f>
        <v>0</v>
      </c>
      <c r="H30" s="241">
        <f>SUM(H28, H19)</f>
        <v>0</v>
      </c>
      <c r="I30" s="241">
        <f t="shared" si="27"/>
        <v>0</v>
      </c>
      <c r="J30" s="241">
        <f t="shared" si="27"/>
        <v>0</v>
      </c>
      <c r="K30" s="241">
        <f>SUM(K28, K19)</f>
        <v>0</v>
      </c>
      <c r="L30" s="241">
        <f t="shared" si="27"/>
        <v>0</v>
      </c>
      <c r="M30" s="240">
        <f>SUM(M28, M19)</f>
        <v>0</v>
      </c>
      <c r="N30" s="223"/>
      <c r="P30" s="500" t="s">
        <v>187</v>
      </c>
      <c r="Q30" s="501"/>
      <c r="R30" s="501"/>
      <c r="S30" s="501"/>
      <c r="T30" s="501"/>
      <c r="U30" s="297">
        <f>SUM(U28, U19)</f>
        <v>0</v>
      </c>
      <c r="V30" s="297">
        <f>SUM(V28, V19)</f>
        <v>0</v>
      </c>
      <c r="W30" s="297">
        <f t="shared" ref="W30" si="28">SUM(W28, W19)</f>
        <v>0</v>
      </c>
      <c r="X30" s="297">
        <f>SUM(X28, X19)</f>
        <v>0</v>
      </c>
      <c r="Y30" s="297">
        <f t="shared" ref="Y30:AB30" si="29">SUM(Y28, Y19)</f>
        <v>0</v>
      </c>
      <c r="Z30" s="297">
        <f t="shared" si="29"/>
        <v>0</v>
      </c>
      <c r="AA30" s="297">
        <f t="shared" si="29"/>
        <v>0</v>
      </c>
      <c r="AB30" s="297">
        <f t="shared" si="29"/>
        <v>0</v>
      </c>
      <c r="AC30" s="297">
        <f>SUM(AC28, AC19)</f>
        <v>0</v>
      </c>
      <c r="AD30" s="298">
        <f>SUM(AD28, AD19)</f>
        <v>0</v>
      </c>
      <c r="AE30" s="223"/>
      <c r="AG30" s="500" t="s">
        <v>187</v>
      </c>
      <c r="AH30" s="501"/>
      <c r="AI30" s="501"/>
      <c r="AJ30" s="501"/>
      <c r="AK30" s="501"/>
      <c r="AL30" s="279">
        <f>SUM(AL28, AL19)</f>
        <v>0</v>
      </c>
      <c r="AM30" s="279">
        <f>SUM(AM28, AM19)</f>
        <v>0</v>
      </c>
      <c r="AN30" s="279">
        <f t="shared" ref="AN30" si="30">SUM(AN28, AN19)</f>
        <v>0</v>
      </c>
      <c r="AO30" s="279">
        <f>SUM(AO28, AO19)</f>
        <v>0</v>
      </c>
      <c r="AP30" s="279">
        <f t="shared" ref="AP30:AU30" si="31">SUM(AP28, AP19)</f>
        <v>0</v>
      </c>
      <c r="AQ30" s="279">
        <f t="shared" si="31"/>
        <v>0</v>
      </c>
      <c r="AR30" s="279">
        <f t="shared" si="31"/>
        <v>0</v>
      </c>
      <c r="AS30" s="279">
        <f t="shared" si="31"/>
        <v>0</v>
      </c>
      <c r="AT30" s="279">
        <f t="shared" si="31"/>
        <v>0</v>
      </c>
      <c r="AU30" s="280">
        <f t="shared" si="31"/>
        <v>0</v>
      </c>
    </row>
    <row r="31" spans="1:48" ht="16" thickBot="1" x14ac:dyDescent="0.4">
      <c r="F31" s="220"/>
      <c r="G31" s="220"/>
      <c r="AE31" s="221"/>
    </row>
    <row r="32" spans="1:48" s="242" customFormat="1" x14ac:dyDescent="0.35">
      <c r="A32" s="502" t="s">
        <v>98</v>
      </c>
      <c r="B32" s="503"/>
      <c r="C32" s="503"/>
      <c r="D32" s="503"/>
      <c r="E32" s="503"/>
      <c r="F32" s="503"/>
      <c r="G32" s="503"/>
      <c r="H32" s="503"/>
      <c r="I32" s="503"/>
      <c r="J32" s="503"/>
      <c r="K32" s="503"/>
      <c r="L32" s="503"/>
      <c r="M32" s="518"/>
      <c r="N32" s="232"/>
      <c r="P32" s="502" t="s">
        <v>98</v>
      </c>
      <c r="Q32" s="503"/>
      <c r="R32" s="503"/>
      <c r="S32" s="503"/>
      <c r="T32" s="503"/>
      <c r="U32" s="503"/>
      <c r="V32" s="503"/>
      <c r="W32" s="503"/>
      <c r="X32" s="503"/>
      <c r="Y32" s="503"/>
      <c r="Z32" s="503"/>
      <c r="AA32" s="503"/>
      <c r="AB32" s="503"/>
      <c r="AC32" s="503"/>
      <c r="AD32" s="248"/>
      <c r="AE32" s="232"/>
      <c r="AG32" s="502" t="s">
        <v>98</v>
      </c>
      <c r="AH32" s="503"/>
      <c r="AI32" s="503"/>
      <c r="AJ32" s="503"/>
      <c r="AK32" s="503"/>
      <c r="AL32" s="503"/>
      <c r="AM32" s="503"/>
      <c r="AN32" s="503"/>
      <c r="AO32" s="503"/>
      <c r="AP32" s="503"/>
      <c r="AQ32" s="503"/>
      <c r="AR32" s="503"/>
      <c r="AS32" s="503"/>
      <c r="AT32" s="503"/>
      <c r="AU32" s="248"/>
    </row>
    <row r="33" spans="1:47" s="242" customFormat="1" x14ac:dyDescent="0.35">
      <c r="A33" s="530" t="s">
        <v>24</v>
      </c>
      <c r="B33" s="531"/>
      <c r="C33" s="531"/>
      <c r="D33" s="531"/>
      <c r="E33" s="531"/>
      <c r="F33" s="531"/>
      <c r="G33" s="531"/>
      <c r="H33" s="531"/>
      <c r="I33" s="531"/>
      <c r="J33" s="256" t="s">
        <v>17</v>
      </c>
      <c r="K33" s="256" t="s">
        <v>15</v>
      </c>
      <c r="L33" s="256" t="s">
        <v>16</v>
      </c>
      <c r="M33" s="259" t="s">
        <v>18</v>
      </c>
      <c r="N33" s="232"/>
      <c r="P33" s="530" t="s">
        <v>24</v>
      </c>
      <c r="Q33" s="531"/>
      <c r="R33" s="531"/>
      <c r="S33" s="531"/>
      <c r="T33" s="531"/>
      <c r="U33" s="531"/>
      <c r="V33" s="531"/>
      <c r="W33" s="531"/>
      <c r="X33" s="531"/>
      <c r="Y33" s="255" t="s">
        <v>266</v>
      </c>
      <c r="Z33" s="328" t="s">
        <v>77</v>
      </c>
      <c r="AA33" s="256" t="s">
        <v>15</v>
      </c>
      <c r="AB33" s="256" t="s">
        <v>16</v>
      </c>
      <c r="AC33" s="255" t="s">
        <v>18</v>
      </c>
      <c r="AD33" s="267" t="s">
        <v>114</v>
      </c>
      <c r="AE33" s="232"/>
      <c r="AG33" s="530" t="s">
        <v>24</v>
      </c>
      <c r="AH33" s="531"/>
      <c r="AI33" s="531"/>
      <c r="AJ33" s="531"/>
      <c r="AK33" s="531"/>
      <c r="AL33" s="531"/>
      <c r="AM33" s="531"/>
      <c r="AN33" s="531"/>
      <c r="AO33" s="531"/>
      <c r="AP33" s="255" t="s">
        <v>266</v>
      </c>
      <c r="AQ33" s="328" t="s">
        <v>211</v>
      </c>
      <c r="AR33" s="256" t="s">
        <v>15</v>
      </c>
      <c r="AS33" s="256" t="s">
        <v>16</v>
      </c>
      <c r="AT33" s="255" t="s">
        <v>213</v>
      </c>
      <c r="AU33" s="267" t="s">
        <v>269</v>
      </c>
    </row>
    <row r="34" spans="1:47" x14ac:dyDescent="0.35">
      <c r="A34" s="257">
        <v>1</v>
      </c>
      <c r="B34" s="491"/>
      <c r="C34" s="491"/>
      <c r="D34" s="491"/>
      <c r="E34" s="491"/>
      <c r="F34" s="491"/>
      <c r="G34" s="491"/>
      <c r="H34" s="491"/>
      <c r="I34" s="491"/>
      <c r="J34" s="234">
        <v>0</v>
      </c>
      <c r="K34" s="234">
        <v>0</v>
      </c>
      <c r="L34" s="234">
        <v>0</v>
      </c>
      <c r="M34" s="236">
        <f>SUM(J34:L34)</f>
        <v>0</v>
      </c>
      <c r="N34" s="223"/>
      <c r="P34" s="257">
        <v>1</v>
      </c>
      <c r="Q34" s="491"/>
      <c r="R34" s="491"/>
      <c r="S34" s="491"/>
      <c r="T34" s="491"/>
      <c r="U34" s="491"/>
      <c r="V34" s="491"/>
      <c r="W34" s="491"/>
      <c r="X34" s="491"/>
      <c r="Y34" s="164">
        <f>'Year 5'!AU34</f>
        <v>0</v>
      </c>
      <c r="Z34" s="234">
        <v>0</v>
      </c>
      <c r="AA34" s="234">
        <v>0</v>
      </c>
      <c r="AB34" s="234">
        <v>0</v>
      </c>
      <c r="AC34" s="295">
        <f>SUM(Z34:AB34)</f>
        <v>0</v>
      </c>
      <c r="AD34" s="296">
        <f t="shared" ref="AD34:AD36" si="32">M34-AC34</f>
        <v>0</v>
      </c>
      <c r="AE34" s="223"/>
      <c r="AG34" s="257">
        <v>1</v>
      </c>
      <c r="AH34" s="491"/>
      <c r="AI34" s="491"/>
      <c r="AJ34" s="491"/>
      <c r="AK34" s="491"/>
      <c r="AL34" s="491"/>
      <c r="AM34" s="491"/>
      <c r="AN34" s="491"/>
      <c r="AO34" s="491"/>
      <c r="AP34" s="305">
        <f>'Year 5'!AU34</f>
        <v>0</v>
      </c>
      <c r="AQ34" s="234">
        <v>0</v>
      </c>
      <c r="AR34" s="234">
        <v>0</v>
      </c>
      <c r="AS34" s="234">
        <v>0</v>
      </c>
      <c r="AT34" s="277">
        <f>SUM(AQ34:AS34)</f>
        <v>0</v>
      </c>
      <c r="AU34" s="278">
        <f>IF($S$81&lt;&gt;0, AC34+AP34-AT34, M34+AP34-AT34)</f>
        <v>0</v>
      </c>
    </row>
    <row r="35" spans="1:47" x14ac:dyDescent="0.35">
      <c r="A35" s="257">
        <v>2</v>
      </c>
      <c r="B35" s="492"/>
      <c r="C35" s="492"/>
      <c r="D35" s="492"/>
      <c r="E35" s="492"/>
      <c r="F35" s="492"/>
      <c r="G35" s="492"/>
      <c r="H35" s="492"/>
      <c r="I35" s="492"/>
      <c r="J35" s="234">
        <v>0</v>
      </c>
      <c r="K35" s="234">
        <v>0</v>
      </c>
      <c r="L35" s="234">
        <v>0</v>
      </c>
      <c r="M35" s="236">
        <f>SUM(J35:L35)</f>
        <v>0</v>
      </c>
      <c r="N35" s="223"/>
      <c r="P35" s="257">
        <v>2</v>
      </c>
      <c r="Q35" s="492"/>
      <c r="R35" s="492"/>
      <c r="S35" s="492"/>
      <c r="T35" s="492"/>
      <c r="U35" s="492"/>
      <c r="V35" s="492"/>
      <c r="W35" s="492"/>
      <c r="X35" s="492"/>
      <c r="Y35" s="164">
        <f>'Year 5'!AU35</f>
        <v>0</v>
      </c>
      <c r="Z35" s="234">
        <v>0</v>
      </c>
      <c r="AA35" s="234">
        <v>0</v>
      </c>
      <c r="AB35" s="234">
        <v>0</v>
      </c>
      <c r="AC35" s="295">
        <f t="shared" ref="AC35:AC36" si="33">SUM(Z35:AB35)</f>
        <v>0</v>
      </c>
      <c r="AD35" s="296">
        <f t="shared" si="32"/>
        <v>0</v>
      </c>
      <c r="AE35" s="223"/>
      <c r="AG35" s="257">
        <v>2</v>
      </c>
      <c r="AH35" s="492"/>
      <c r="AI35" s="492"/>
      <c r="AJ35" s="492"/>
      <c r="AK35" s="492"/>
      <c r="AL35" s="492"/>
      <c r="AM35" s="492"/>
      <c r="AN35" s="492"/>
      <c r="AO35" s="492"/>
      <c r="AP35" s="305">
        <f>'Year 5'!AU35</f>
        <v>0</v>
      </c>
      <c r="AQ35" s="234">
        <v>0</v>
      </c>
      <c r="AR35" s="234">
        <v>0</v>
      </c>
      <c r="AS35" s="234">
        <v>0</v>
      </c>
      <c r="AT35" s="277">
        <f t="shared" ref="AT35:AT36" si="34">SUM(AQ35:AS35)</f>
        <v>0</v>
      </c>
      <c r="AU35" s="278">
        <f>IF($S$81&lt;&gt;0, AC35+AP35-AT35, M35+AP35-AT35)</f>
        <v>0</v>
      </c>
    </row>
    <row r="36" spans="1:47" x14ac:dyDescent="0.35">
      <c r="A36" s="257">
        <v>3</v>
      </c>
      <c r="B36" s="492"/>
      <c r="C36" s="492"/>
      <c r="D36" s="492"/>
      <c r="E36" s="492"/>
      <c r="F36" s="492"/>
      <c r="G36" s="492"/>
      <c r="H36" s="492"/>
      <c r="I36" s="492"/>
      <c r="J36" s="234">
        <v>0</v>
      </c>
      <c r="K36" s="234">
        <v>0</v>
      </c>
      <c r="L36" s="234">
        <v>0</v>
      </c>
      <c r="M36" s="236">
        <f t="shared" ref="M36:M70" si="35">SUM(J36:L36)</f>
        <v>0</v>
      </c>
      <c r="N36" s="223"/>
      <c r="P36" s="257">
        <v>3</v>
      </c>
      <c r="Q36" s="492"/>
      <c r="R36" s="492"/>
      <c r="S36" s="492"/>
      <c r="T36" s="492"/>
      <c r="U36" s="492"/>
      <c r="V36" s="492"/>
      <c r="W36" s="492"/>
      <c r="X36" s="492"/>
      <c r="Y36" s="164">
        <f>'Year 5'!AU36</f>
        <v>0</v>
      </c>
      <c r="Z36" s="234">
        <v>0</v>
      </c>
      <c r="AA36" s="234">
        <v>0</v>
      </c>
      <c r="AB36" s="234">
        <v>0</v>
      </c>
      <c r="AC36" s="295">
        <f t="shared" si="33"/>
        <v>0</v>
      </c>
      <c r="AD36" s="296">
        <f t="shared" si="32"/>
        <v>0</v>
      </c>
      <c r="AE36" s="223"/>
      <c r="AG36" s="257">
        <v>3</v>
      </c>
      <c r="AH36" s="492"/>
      <c r="AI36" s="492"/>
      <c r="AJ36" s="492"/>
      <c r="AK36" s="492"/>
      <c r="AL36" s="492"/>
      <c r="AM36" s="492"/>
      <c r="AN36" s="492"/>
      <c r="AO36" s="492"/>
      <c r="AP36" s="305">
        <f>'Year 5'!AU36</f>
        <v>0</v>
      </c>
      <c r="AQ36" s="234">
        <v>0</v>
      </c>
      <c r="AR36" s="234">
        <v>0</v>
      </c>
      <c r="AS36" s="234">
        <v>0</v>
      </c>
      <c r="AT36" s="277">
        <f t="shared" si="34"/>
        <v>0</v>
      </c>
      <c r="AU36" s="278">
        <f>IF($S$81&lt;&gt;0, AC36+AP36-AT36, M36+AP36-AT36)</f>
        <v>0</v>
      </c>
    </row>
    <row r="37" spans="1:47" ht="16" thickBot="1" x14ac:dyDescent="0.4">
      <c r="A37" s="504" t="s">
        <v>25</v>
      </c>
      <c r="B37" s="505"/>
      <c r="C37" s="505"/>
      <c r="D37" s="505"/>
      <c r="E37" s="505"/>
      <c r="F37" s="505"/>
      <c r="G37" s="505"/>
      <c r="H37" s="505"/>
      <c r="I37" s="505"/>
      <c r="J37" s="250">
        <f>SUM(J34:J36)</f>
        <v>0</v>
      </c>
      <c r="K37" s="250">
        <f t="shared" ref="K37:L37" si="36">SUM(K34:K36)</f>
        <v>0</v>
      </c>
      <c r="L37" s="250">
        <f t="shared" si="36"/>
        <v>0</v>
      </c>
      <c r="M37" s="237">
        <f t="shared" si="35"/>
        <v>0</v>
      </c>
      <c r="N37" s="223"/>
      <c r="P37" s="504" t="s">
        <v>25</v>
      </c>
      <c r="Q37" s="505"/>
      <c r="R37" s="505"/>
      <c r="S37" s="505"/>
      <c r="T37" s="505"/>
      <c r="U37" s="505"/>
      <c r="V37" s="505"/>
      <c r="W37" s="505"/>
      <c r="X37" s="505"/>
      <c r="Y37" s="293">
        <f>SUM(Y34:Y36)</f>
        <v>0</v>
      </c>
      <c r="Z37" s="293">
        <f>SUM(Z34:Z36)</f>
        <v>0</v>
      </c>
      <c r="AA37" s="293">
        <f t="shared" ref="AA37:AD37" si="37">SUM(AA34:AA36)</f>
        <v>0</v>
      </c>
      <c r="AB37" s="293">
        <f t="shared" si="37"/>
        <v>0</v>
      </c>
      <c r="AC37" s="293">
        <f t="shared" si="37"/>
        <v>0</v>
      </c>
      <c r="AD37" s="294">
        <f t="shared" si="37"/>
        <v>0</v>
      </c>
      <c r="AE37" s="223"/>
      <c r="AG37" s="504" t="s">
        <v>25</v>
      </c>
      <c r="AH37" s="505"/>
      <c r="AI37" s="505"/>
      <c r="AJ37" s="505"/>
      <c r="AK37" s="505"/>
      <c r="AL37" s="505"/>
      <c r="AM37" s="505"/>
      <c r="AN37" s="505"/>
      <c r="AO37" s="505"/>
      <c r="AP37" s="275">
        <f>SUM(AP34:AP36)</f>
        <v>0</v>
      </c>
      <c r="AQ37" s="275">
        <f>SUM(AQ34:AQ36)</f>
        <v>0</v>
      </c>
      <c r="AR37" s="275">
        <f t="shared" ref="AR37:AT37" si="38">SUM(AR34:AR36)</f>
        <v>0</v>
      </c>
      <c r="AS37" s="275">
        <f t="shared" si="38"/>
        <v>0</v>
      </c>
      <c r="AT37" s="275">
        <f t="shared" si="38"/>
        <v>0</v>
      </c>
      <c r="AU37" s="276">
        <f>IF($S$81&lt;&gt;0, AC37+AP37-AT37, M37+AP37-AT37)</f>
        <v>0</v>
      </c>
    </row>
    <row r="38" spans="1:47" s="221" customFormat="1" ht="3.75" customHeight="1" thickBot="1" x14ac:dyDescent="0.4">
      <c r="A38" s="232"/>
      <c r="B38" s="232"/>
      <c r="C38" s="232"/>
      <c r="D38" s="232"/>
      <c r="E38" s="232"/>
      <c r="F38" s="232"/>
      <c r="G38" s="232"/>
      <c r="H38" s="232"/>
      <c r="I38" s="232"/>
      <c r="J38" s="246"/>
      <c r="K38" s="246"/>
      <c r="L38" s="246"/>
      <c r="M38" s="246"/>
      <c r="N38" s="223"/>
      <c r="P38" s="232"/>
      <c r="Q38" s="232"/>
      <c r="R38" s="232"/>
      <c r="S38" s="232"/>
      <c r="T38" s="232"/>
      <c r="U38" s="232"/>
      <c r="V38" s="232"/>
      <c r="W38" s="232"/>
      <c r="X38" s="232"/>
      <c r="Y38" s="304"/>
      <c r="Z38" s="246"/>
      <c r="AA38" s="246"/>
      <c r="AB38" s="246"/>
      <c r="AC38" s="246"/>
      <c r="AD38" s="246"/>
      <c r="AE38" s="223"/>
      <c r="AG38" s="232"/>
      <c r="AH38" s="232"/>
      <c r="AI38" s="232"/>
      <c r="AJ38" s="232"/>
      <c r="AK38" s="232"/>
      <c r="AL38" s="232"/>
      <c r="AM38" s="232"/>
      <c r="AN38" s="232"/>
      <c r="AO38" s="232"/>
      <c r="AP38" s="304"/>
      <c r="AQ38" s="246"/>
      <c r="AR38" s="246"/>
      <c r="AS38" s="246"/>
      <c r="AT38" s="246"/>
      <c r="AU38" s="246"/>
    </row>
    <row r="39" spans="1:47" s="242" customFormat="1" x14ac:dyDescent="0.35">
      <c r="A39" s="502" t="s">
        <v>33</v>
      </c>
      <c r="B39" s="503"/>
      <c r="C39" s="503"/>
      <c r="D39" s="503"/>
      <c r="E39" s="503"/>
      <c r="F39" s="503"/>
      <c r="G39" s="503"/>
      <c r="H39" s="503"/>
      <c r="I39" s="503"/>
      <c r="J39" s="273" t="s">
        <v>17</v>
      </c>
      <c r="K39" s="273" t="s">
        <v>15</v>
      </c>
      <c r="L39" s="273" t="s">
        <v>16</v>
      </c>
      <c r="M39" s="248" t="s">
        <v>18</v>
      </c>
      <c r="N39" s="232"/>
      <c r="P39" s="502" t="s">
        <v>33</v>
      </c>
      <c r="Q39" s="503"/>
      <c r="R39" s="503"/>
      <c r="S39" s="503"/>
      <c r="T39" s="503"/>
      <c r="U39" s="503"/>
      <c r="V39" s="503"/>
      <c r="W39" s="503"/>
      <c r="X39" s="503"/>
      <c r="Y39" s="271" t="s">
        <v>266</v>
      </c>
      <c r="Z39" s="273" t="s">
        <v>77</v>
      </c>
      <c r="AA39" s="273" t="s">
        <v>15</v>
      </c>
      <c r="AB39" s="273" t="s">
        <v>16</v>
      </c>
      <c r="AC39" s="271" t="s">
        <v>18</v>
      </c>
      <c r="AD39" s="268" t="s">
        <v>114</v>
      </c>
      <c r="AE39" s="232"/>
      <c r="AG39" s="502" t="s">
        <v>33</v>
      </c>
      <c r="AH39" s="503"/>
      <c r="AI39" s="503"/>
      <c r="AJ39" s="503"/>
      <c r="AK39" s="503"/>
      <c r="AL39" s="503"/>
      <c r="AM39" s="503"/>
      <c r="AN39" s="503"/>
      <c r="AO39" s="503"/>
      <c r="AP39" s="271" t="s">
        <v>266</v>
      </c>
      <c r="AQ39" s="273" t="s">
        <v>211</v>
      </c>
      <c r="AR39" s="273" t="s">
        <v>15</v>
      </c>
      <c r="AS39" s="273" t="s">
        <v>16</v>
      </c>
      <c r="AT39" s="271" t="s">
        <v>213</v>
      </c>
      <c r="AU39" s="268" t="s">
        <v>269</v>
      </c>
    </row>
    <row r="40" spans="1:47" x14ac:dyDescent="0.35">
      <c r="A40" s="257">
        <v>1</v>
      </c>
      <c r="B40" s="492"/>
      <c r="C40" s="492"/>
      <c r="D40" s="492"/>
      <c r="E40" s="492"/>
      <c r="F40" s="492"/>
      <c r="G40" s="492"/>
      <c r="H40" s="492"/>
      <c r="I40" s="492"/>
      <c r="J40" s="234">
        <v>0</v>
      </c>
      <c r="K40" s="234">
        <v>0</v>
      </c>
      <c r="L40" s="234">
        <v>0</v>
      </c>
      <c r="M40" s="236">
        <f t="shared" si="35"/>
        <v>0</v>
      </c>
      <c r="N40" s="223"/>
      <c r="P40" s="257">
        <v>1</v>
      </c>
      <c r="Q40" s="492"/>
      <c r="R40" s="492"/>
      <c r="S40" s="492"/>
      <c r="T40" s="492"/>
      <c r="U40" s="492"/>
      <c r="V40" s="492"/>
      <c r="W40" s="492"/>
      <c r="X40" s="492"/>
      <c r="Y40" s="164">
        <f>'Year 5'!AU40</f>
        <v>0</v>
      </c>
      <c r="Z40" s="234">
        <v>0</v>
      </c>
      <c r="AA40" s="234">
        <v>0</v>
      </c>
      <c r="AB40" s="234">
        <v>0</v>
      </c>
      <c r="AC40" s="295">
        <f t="shared" ref="AC40:AC42" si="39">SUM(Z40:AB40)</f>
        <v>0</v>
      </c>
      <c r="AD40" s="296">
        <f t="shared" ref="AD40:AD42" si="40">M40-AC40</f>
        <v>0</v>
      </c>
      <c r="AE40" s="223"/>
      <c r="AG40" s="257">
        <v>1</v>
      </c>
      <c r="AH40" s="492"/>
      <c r="AI40" s="492"/>
      <c r="AJ40" s="492"/>
      <c r="AK40" s="492"/>
      <c r="AL40" s="492"/>
      <c r="AM40" s="492"/>
      <c r="AN40" s="492"/>
      <c r="AO40" s="492"/>
      <c r="AP40" s="305">
        <f>'Year 5'!AU40</f>
        <v>0</v>
      </c>
      <c r="AQ40" s="234">
        <v>0</v>
      </c>
      <c r="AR40" s="234">
        <v>0</v>
      </c>
      <c r="AS40" s="234">
        <v>0</v>
      </c>
      <c r="AT40" s="277">
        <f t="shared" ref="AT40:AT42" si="41">SUM(AQ40:AS40)</f>
        <v>0</v>
      </c>
      <c r="AU40" s="278">
        <f>IF($S$81&lt;&gt;0, AC40+AP40-AT40, M40+AP40-AT40)</f>
        <v>0</v>
      </c>
    </row>
    <row r="41" spans="1:47" x14ac:dyDescent="0.35">
      <c r="A41" s="257">
        <v>2</v>
      </c>
      <c r="B41" s="492"/>
      <c r="C41" s="492"/>
      <c r="D41" s="492"/>
      <c r="E41" s="492"/>
      <c r="F41" s="492"/>
      <c r="G41" s="492"/>
      <c r="H41" s="492"/>
      <c r="I41" s="492"/>
      <c r="J41" s="234">
        <v>0</v>
      </c>
      <c r="K41" s="234">
        <v>0</v>
      </c>
      <c r="L41" s="234">
        <v>0</v>
      </c>
      <c r="M41" s="236">
        <f t="shared" si="35"/>
        <v>0</v>
      </c>
      <c r="N41" s="223"/>
      <c r="P41" s="257">
        <v>2</v>
      </c>
      <c r="Q41" s="492"/>
      <c r="R41" s="492"/>
      <c r="S41" s="492"/>
      <c r="T41" s="492"/>
      <c r="U41" s="492"/>
      <c r="V41" s="492"/>
      <c r="W41" s="492"/>
      <c r="X41" s="492"/>
      <c r="Y41" s="164">
        <f>'Year 5'!AU41</f>
        <v>0</v>
      </c>
      <c r="Z41" s="234">
        <v>0</v>
      </c>
      <c r="AA41" s="234">
        <v>0</v>
      </c>
      <c r="AB41" s="234">
        <v>0</v>
      </c>
      <c r="AC41" s="295">
        <f t="shared" si="39"/>
        <v>0</v>
      </c>
      <c r="AD41" s="296">
        <f t="shared" si="40"/>
        <v>0</v>
      </c>
      <c r="AE41" s="223"/>
      <c r="AG41" s="257">
        <v>2</v>
      </c>
      <c r="AH41" s="492"/>
      <c r="AI41" s="492"/>
      <c r="AJ41" s="492"/>
      <c r="AK41" s="492"/>
      <c r="AL41" s="492"/>
      <c r="AM41" s="492"/>
      <c r="AN41" s="492"/>
      <c r="AO41" s="492"/>
      <c r="AP41" s="305">
        <f>'Year 5'!AU41</f>
        <v>0</v>
      </c>
      <c r="AQ41" s="234">
        <v>0</v>
      </c>
      <c r="AR41" s="234">
        <v>0</v>
      </c>
      <c r="AS41" s="234">
        <v>0</v>
      </c>
      <c r="AT41" s="277">
        <f t="shared" si="41"/>
        <v>0</v>
      </c>
      <c r="AU41" s="278">
        <f>IF($S$81&lt;&gt;0, AC41+AP41-AT41, M41+AP41-AT41)</f>
        <v>0</v>
      </c>
    </row>
    <row r="42" spans="1:47" x14ac:dyDescent="0.35">
      <c r="A42" s="257">
        <v>3</v>
      </c>
      <c r="B42" s="492"/>
      <c r="C42" s="492"/>
      <c r="D42" s="492"/>
      <c r="E42" s="492"/>
      <c r="F42" s="492"/>
      <c r="G42" s="492"/>
      <c r="H42" s="492"/>
      <c r="I42" s="492"/>
      <c r="J42" s="234">
        <v>0</v>
      </c>
      <c r="K42" s="234">
        <v>0</v>
      </c>
      <c r="L42" s="234">
        <v>0</v>
      </c>
      <c r="M42" s="236">
        <f>SUM(J42:L42)</f>
        <v>0</v>
      </c>
      <c r="N42" s="223"/>
      <c r="P42" s="257">
        <v>3</v>
      </c>
      <c r="Q42" s="492"/>
      <c r="R42" s="492"/>
      <c r="S42" s="492"/>
      <c r="T42" s="492"/>
      <c r="U42" s="492"/>
      <c r="V42" s="492"/>
      <c r="W42" s="492"/>
      <c r="X42" s="492"/>
      <c r="Y42" s="164">
        <f>'Year 5'!AU42</f>
        <v>0</v>
      </c>
      <c r="Z42" s="234">
        <v>0</v>
      </c>
      <c r="AA42" s="234">
        <v>0</v>
      </c>
      <c r="AB42" s="234">
        <v>0</v>
      </c>
      <c r="AC42" s="295">
        <f t="shared" si="39"/>
        <v>0</v>
      </c>
      <c r="AD42" s="296">
        <f t="shared" si="40"/>
        <v>0</v>
      </c>
      <c r="AE42" s="223"/>
      <c r="AG42" s="257">
        <v>3</v>
      </c>
      <c r="AH42" s="492"/>
      <c r="AI42" s="492"/>
      <c r="AJ42" s="492"/>
      <c r="AK42" s="492"/>
      <c r="AL42" s="492"/>
      <c r="AM42" s="492"/>
      <c r="AN42" s="492"/>
      <c r="AO42" s="492"/>
      <c r="AP42" s="305">
        <f>'Year 5'!AU42</f>
        <v>0</v>
      </c>
      <c r="AQ42" s="234">
        <v>0</v>
      </c>
      <c r="AR42" s="234">
        <v>0</v>
      </c>
      <c r="AS42" s="234">
        <v>0</v>
      </c>
      <c r="AT42" s="277">
        <f t="shared" si="41"/>
        <v>0</v>
      </c>
      <c r="AU42" s="278">
        <f>IF($S$81&lt;&gt;0, AC42+AP42-AT42, M42+AP42-AT42)</f>
        <v>0</v>
      </c>
    </row>
    <row r="43" spans="1:47" ht="16" thickBot="1" x14ac:dyDescent="0.4">
      <c r="A43" s="504" t="s">
        <v>26</v>
      </c>
      <c r="B43" s="505"/>
      <c r="C43" s="505"/>
      <c r="D43" s="505"/>
      <c r="E43" s="505"/>
      <c r="F43" s="505"/>
      <c r="G43" s="505"/>
      <c r="H43" s="505"/>
      <c r="I43" s="505"/>
      <c r="J43" s="250">
        <f>SUM(J40:J42)</f>
        <v>0</v>
      </c>
      <c r="K43" s="250">
        <f t="shared" ref="K43" si="42">SUM(K40:K42)</f>
        <v>0</v>
      </c>
      <c r="L43" s="250">
        <f>SUM(L40:L42)</f>
        <v>0</v>
      </c>
      <c r="M43" s="237">
        <f t="shared" si="35"/>
        <v>0</v>
      </c>
      <c r="N43" s="223"/>
      <c r="P43" s="504" t="s">
        <v>26</v>
      </c>
      <c r="Q43" s="505"/>
      <c r="R43" s="505"/>
      <c r="S43" s="505"/>
      <c r="T43" s="505"/>
      <c r="U43" s="505"/>
      <c r="V43" s="505"/>
      <c r="W43" s="505"/>
      <c r="X43" s="505"/>
      <c r="Y43" s="293">
        <f>SUM(Y40:Y42)</f>
        <v>0</v>
      </c>
      <c r="Z43" s="293">
        <f>SUM(Z40:Z42)</f>
        <v>0</v>
      </c>
      <c r="AA43" s="293">
        <f t="shared" ref="AA43:AD43" si="43">SUM(AA40:AA42)</f>
        <v>0</v>
      </c>
      <c r="AB43" s="293">
        <f t="shared" si="43"/>
        <v>0</v>
      </c>
      <c r="AC43" s="293">
        <f t="shared" si="43"/>
        <v>0</v>
      </c>
      <c r="AD43" s="294">
        <f t="shared" si="43"/>
        <v>0</v>
      </c>
      <c r="AE43" s="223"/>
      <c r="AG43" s="504" t="s">
        <v>26</v>
      </c>
      <c r="AH43" s="505"/>
      <c r="AI43" s="505"/>
      <c r="AJ43" s="505"/>
      <c r="AK43" s="505"/>
      <c r="AL43" s="505"/>
      <c r="AM43" s="505"/>
      <c r="AN43" s="505"/>
      <c r="AO43" s="505"/>
      <c r="AP43" s="275">
        <f>SUM(AP40:AP42)</f>
        <v>0</v>
      </c>
      <c r="AQ43" s="275">
        <f>SUM(AQ40:AQ42)</f>
        <v>0</v>
      </c>
      <c r="AR43" s="275">
        <f t="shared" ref="AR43:AT43" si="44">SUM(AR40:AR42)</f>
        <v>0</v>
      </c>
      <c r="AS43" s="275">
        <f t="shared" si="44"/>
        <v>0</v>
      </c>
      <c r="AT43" s="275">
        <f t="shared" si="44"/>
        <v>0</v>
      </c>
      <c r="AU43" s="276">
        <f>IF($S$81&lt;&gt;0, AC43+AP43-AT43, M43+AP43-AT43)</f>
        <v>0</v>
      </c>
    </row>
    <row r="44" spans="1:47" s="221" customFormat="1" ht="3.75" customHeight="1" thickBot="1" x14ac:dyDescent="0.4">
      <c r="A44" s="232"/>
      <c r="B44" s="232"/>
      <c r="C44" s="232"/>
      <c r="D44" s="232"/>
      <c r="E44" s="232"/>
      <c r="F44" s="232"/>
      <c r="G44" s="232"/>
      <c r="H44" s="232"/>
      <c r="I44" s="232"/>
      <c r="J44" s="246"/>
      <c r="K44" s="246"/>
      <c r="L44" s="246"/>
      <c r="M44" s="246"/>
      <c r="N44" s="223"/>
      <c r="P44" s="232"/>
      <c r="Q44" s="232"/>
      <c r="R44" s="232"/>
      <c r="S44" s="232"/>
      <c r="T44" s="232"/>
      <c r="U44" s="232"/>
      <c r="V44" s="232"/>
      <c r="W44" s="232"/>
      <c r="X44" s="232"/>
      <c r="Y44" s="246"/>
      <c r="Z44" s="246"/>
      <c r="AA44" s="246"/>
      <c r="AB44" s="246"/>
      <c r="AC44" s="246"/>
      <c r="AD44" s="246"/>
      <c r="AE44" s="223"/>
      <c r="AG44" s="232"/>
      <c r="AH44" s="232"/>
      <c r="AI44" s="232"/>
      <c r="AJ44" s="232"/>
      <c r="AK44" s="232"/>
      <c r="AL44" s="232"/>
      <c r="AM44" s="232"/>
      <c r="AN44" s="232"/>
      <c r="AO44" s="232"/>
      <c r="AP44" s="246"/>
      <c r="AQ44" s="246"/>
      <c r="AR44" s="246"/>
      <c r="AS44" s="246"/>
      <c r="AT44" s="246"/>
      <c r="AU44" s="246"/>
    </row>
    <row r="45" spans="1:47" s="242" customFormat="1" x14ac:dyDescent="0.35">
      <c r="A45" s="502" t="s">
        <v>27</v>
      </c>
      <c r="B45" s="503"/>
      <c r="C45" s="503"/>
      <c r="D45" s="503"/>
      <c r="E45" s="503"/>
      <c r="F45" s="503"/>
      <c r="G45" s="503"/>
      <c r="H45" s="503"/>
      <c r="I45" s="503"/>
      <c r="J45" s="273" t="s">
        <v>17</v>
      </c>
      <c r="K45" s="273" t="s">
        <v>15</v>
      </c>
      <c r="L45" s="273" t="s">
        <v>16</v>
      </c>
      <c r="M45" s="248" t="s">
        <v>18</v>
      </c>
      <c r="N45" s="232"/>
      <c r="P45" s="502" t="s">
        <v>27</v>
      </c>
      <c r="Q45" s="503"/>
      <c r="R45" s="503"/>
      <c r="S45" s="503"/>
      <c r="T45" s="503"/>
      <c r="U45" s="503"/>
      <c r="V45" s="503"/>
      <c r="W45" s="503"/>
      <c r="X45" s="503"/>
      <c r="Y45" s="271" t="s">
        <v>266</v>
      </c>
      <c r="Z45" s="273" t="s">
        <v>77</v>
      </c>
      <c r="AA45" s="273" t="s">
        <v>15</v>
      </c>
      <c r="AB45" s="273" t="s">
        <v>16</v>
      </c>
      <c r="AC45" s="271" t="s">
        <v>18</v>
      </c>
      <c r="AD45" s="268" t="s">
        <v>114</v>
      </c>
      <c r="AE45" s="232"/>
      <c r="AG45" s="502" t="s">
        <v>27</v>
      </c>
      <c r="AH45" s="503"/>
      <c r="AI45" s="503"/>
      <c r="AJ45" s="503"/>
      <c r="AK45" s="503"/>
      <c r="AL45" s="503"/>
      <c r="AM45" s="503"/>
      <c r="AN45" s="503"/>
      <c r="AO45" s="503"/>
      <c r="AP45" s="271" t="s">
        <v>266</v>
      </c>
      <c r="AQ45" s="273" t="s">
        <v>211</v>
      </c>
      <c r="AR45" s="273" t="s">
        <v>15</v>
      </c>
      <c r="AS45" s="273" t="s">
        <v>16</v>
      </c>
      <c r="AT45" s="271" t="s">
        <v>213</v>
      </c>
      <c r="AU45" s="268" t="s">
        <v>269</v>
      </c>
    </row>
    <row r="46" spans="1:47" x14ac:dyDescent="0.35">
      <c r="A46" s="257">
        <v>1</v>
      </c>
      <c r="B46" s="228" t="s">
        <v>28</v>
      </c>
      <c r="C46" s="492"/>
      <c r="D46" s="492"/>
      <c r="E46" s="492"/>
      <c r="F46" s="492"/>
      <c r="G46" s="492"/>
      <c r="H46" s="492"/>
      <c r="I46" s="492"/>
      <c r="J46" s="234">
        <v>0</v>
      </c>
      <c r="K46" s="234">
        <v>0</v>
      </c>
      <c r="L46" s="234">
        <v>0</v>
      </c>
      <c r="M46" s="236">
        <f t="shared" si="35"/>
        <v>0</v>
      </c>
      <c r="N46" s="223"/>
      <c r="P46" s="257">
        <v>1</v>
      </c>
      <c r="Q46" s="228" t="s">
        <v>28</v>
      </c>
      <c r="R46" s="492"/>
      <c r="S46" s="492"/>
      <c r="T46" s="492"/>
      <c r="U46" s="492"/>
      <c r="V46" s="492"/>
      <c r="W46" s="492"/>
      <c r="X46" s="492"/>
      <c r="Y46" s="164">
        <f>'Year 5'!AU46</f>
        <v>0</v>
      </c>
      <c r="Z46" s="234">
        <v>0</v>
      </c>
      <c r="AA46" s="234">
        <v>0</v>
      </c>
      <c r="AB46" s="234">
        <v>0</v>
      </c>
      <c r="AC46" s="295">
        <f t="shared" ref="AC46:AC55" si="45">SUM(Z46:AB46)</f>
        <v>0</v>
      </c>
      <c r="AD46" s="296">
        <f t="shared" ref="AD46:AD56" si="46">M46-AC46</f>
        <v>0</v>
      </c>
      <c r="AE46" s="223"/>
      <c r="AG46" s="257">
        <v>1</v>
      </c>
      <c r="AH46" s="228" t="s">
        <v>28</v>
      </c>
      <c r="AI46" s="492"/>
      <c r="AJ46" s="492"/>
      <c r="AK46" s="492"/>
      <c r="AL46" s="492"/>
      <c r="AM46" s="492"/>
      <c r="AN46" s="492"/>
      <c r="AO46" s="492"/>
      <c r="AP46" s="305">
        <f>'Year 5'!AU46</f>
        <v>0</v>
      </c>
      <c r="AQ46" s="234">
        <v>0</v>
      </c>
      <c r="AR46" s="234">
        <v>0</v>
      </c>
      <c r="AS46" s="234">
        <v>0</v>
      </c>
      <c r="AT46" s="277">
        <f t="shared" ref="AT46:AT55" si="47">SUM(AQ46:AS46)</f>
        <v>0</v>
      </c>
      <c r="AU46" s="278">
        <f t="shared" ref="AU46:AU57" si="48">IF($S$81&lt;&gt;0, AC46+AP46-AT46, M46+AP46-AT46)</f>
        <v>0</v>
      </c>
    </row>
    <row r="47" spans="1:47" x14ac:dyDescent="0.35">
      <c r="A47" s="257">
        <v>2</v>
      </c>
      <c r="B47" s="228" t="s">
        <v>31</v>
      </c>
      <c r="C47" s="492"/>
      <c r="D47" s="492"/>
      <c r="E47" s="492"/>
      <c r="F47" s="492"/>
      <c r="G47" s="492"/>
      <c r="H47" s="492"/>
      <c r="I47" s="492"/>
      <c r="J47" s="234">
        <v>0</v>
      </c>
      <c r="K47" s="234">
        <v>0</v>
      </c>
      <c r="L47" s="234">
        <v>0</v>
      </c>
      <c r="M47" s="236">
        <f t="shared" si="35"/>
        <v>0</v>
      </c>
      <c r="N47" s="223"/>
      <c r="P47" s="257">
        <v>2</v>
      </c>
      <c r="Q47" s="228" t="s">
        <v>31</v>
      </c>
      <c r="R47" s="492"/>
      <c r="S47" s="492"/>
      <c r="T47" s="492"/>
      <c r="U47" s="492"/>
      <c r="V47" s="492"/>
      <c r="W47" s="492"/>
      <c r="X47" s="492"/>
      <c r="Y47" s="164">
        <f>'Year 5'!AU47</f>
        <v>0</v>
      </c>
      <c r="Z47" s="234">
        <v>0</v>
      </c>
      <c r="AA47" s="234">
        <v>0</v>
      </c>
      <c r="AB47" s="234">
        <v>0</v>
      </c>
      <c r="AC47" s="295">
        <f t="shared" si="45"/>
        <v>0</v>
      </c>
      <c r="AD47" s="296">
        <f t="shared" si="46"/>
        <v>0</v>
      </c>
      <c r="AE47" s="223"/>
      <c r="AG47" s="257">
        <v>2</v>
      </c>
      <c r="AH47" s="228" t="s">
        <v>31</v>
      </c>
      <c r="AI47" s="492"/>
      <c r="AJ47" s="492"/>
      <c r="AK47" s="492"/>
      <c r="AL47" s="492"/>
      <c r="AM47" s="492"/>
      <c r="AN47" s="492"/>
      <c r="AO47" s="492"/>
      <c r="AP47" s="305">
        <f>'Year 5'!AU47</f>
        <v>0</v>
      </c>
      <c r="AQ47" s="234">
        <v>0</v>
      </c>
      <c r="AR47" s="234">
        <v>0</v>
      </c>
      <c r="AS47" s="234">
        <v>0</v>
      </c>
      <c r="AT47" s="277">
        <f t="shared" si="47"/>
        <v>0</v>
      </c>
      <c r="AU47" s="278">
        <f t="shared" si="48"/>
        <v>0</v>
      </c>
    </row>
    <row r="48" spans="1:47" x14ac:dyDescent="0.35">
      <c r="A48" s="257">
        <v>3</v>
      </c>
      <c r="B48" s="228" t="s">
        <v>32</v>
      </c>
      <c r="C48" s="492"/>
      <c r="D48" s="492"/>
      <c r="E48" s="492"/>
      <c r="F48" s="492"/>
      <c r="G48" s="492"/>
      <c r="H48" s="492"/>
      <c r="I48" s="492"/>
      <c r="J48" s="234">
        <v>0</v>
      </c>
      <c r="K48" s="234">
        <v>0</v>
      </c>
      <c r="L48" s="234">
        <v>0</v>
      </c>
      <c r="M48" s="236">
        <f t="shared" si="35"/>
        <v>0</v>
      </c>
      <c r="N48" s="223"/>
      <c r="P48" s="257">
        <v>3</v>
      </c>
      <c r="Q48" s="228" t="s">
        <v>32</v>
      </c>
      <c r="R48" s="492"/>
      <c r="S48" s="492"/>
      <c r="T48" s="492"/>
      <c r="U48" s="492"/>
      <c r="V48" s="492"/>
      <c r="W48" s="492"/>
      <c r="X48" s="492"/>
      <c r="Y48" s="164">
        <f>'Year 5'!AU48</f>
        <v>0</v>
      </c>
      <c r="Z48" s="234">
        <v>0</v>
      </c>
      <c r="AA48" s="234">
        <v>0</v>
      </c>
      <c r="AB48" s="234">
        <v>0</v>
      </c>
      <c r="AC48" s="295">
        <f t="shared" si="45"/>
        <v>0</v>
      </c>
      <c r="AD48" s="296">
        <f t="shared" si="46"/>
        <v>0</v>
      </c>
      <c r="AE48" s="223"/>
      <c r="AG48" s="257">
        <v>3</v>
      </c>
      <c r="AH48" s="228" t="s">
        <v>32</v>
      </c>
      <c r="AI48" s="492"/>
      <c r="AJ48" s="492"/>
      <c r="AK48" s="492"/>
      <c r="AL48" s="492"/>
      <c r="AM48" s="492"/>
      <c r="AN48" s="492"/>
      <c r="AO48" s="492"/>
      <c r="AP48" s="305">
        <f>'Year 5'!AU48</f>
        <v>0</v>
      </c>
      <c r="AQ48" s="234">
        <v>0</v>
      </c>
      <c r="AR48" s="234">
        <v>0</v>
      </c>
      <c r="AS48" s="234">
        <v>0</v>
      </c>
      <c r="AT48" s="277">
        <f t="shared" si="47"/>
        <v>0</v>
      </c>
      <c r="AU48" s="278">
        <f t="shared" si="48"/>
        <v>0</v>
      </c>
    </row>
    <row r="49" spans="1:134" s="221" customFormat="1" x14ac:dyDescent="0.35">
      <c r="A49" s="229">
        <v>4</v>
      </c>
      <c r="B49" s="228" t="s">
        <v>72</v>
      </c>
      <c r="C49" s="492"/>
      <c r="D49" s="492"/>
      <c r="E49" s="492"/>
      <c r="F49" s="492"/>
      <c r="G49" s="492"/>
      <c r="H49" s="492"/>
      <c r="I49" s="492"/>
      <c r="J49" s="234">
        <v>0</v>
      </c>
      <c r="K49" s="234">
        <v>0</v>
      </c>
      <c r="L49" s="234">
        <v>0</v>
      </c>
      <c r="M49" s="236">
        <f t="shared" si="35"/>
        <v>0</v>
      </c>
      <c r="N49" s="223"/>
      <c r="P49" s="229">
        <v>4</v>
      </c>
      <c r="Q49" s="228" t="s">
        <v>72</v>
      </c>
      <c r="R49" s="492"/>
      <c r="S49" s="492"/>
      <c r="T49" s="492"/>
      <c r="U49" s="492"/>
      <c r="V49" s="492"/>
      <c r="W49" s="492"/>
      <c r="X49" s="492"/>
      <c r="Y49" s="164">
        <f>'Year 5'!AU49</f>
        <v>0</v>
      </c>
      <c r="Z49" s="234">
        <v>0</v>
      </c>
      <c r="AA49" s="234">
        <v>0</v>
      </c>
      <c r="AB49" s="234">
        <v>0</v>
      </c>
      <c r="AC49" s="295">
        <f t="shared" si="45"/>
        <v>0</v>
      </c>
      <c r="AD49" s="296">
        <f t="shared" si="46"/>
        <v>0</v>
      </c>
      <c r="AE49" s="223"/>
      <c r="AG49" s="229">
        <v>4</v>
      </c>
      <c r="AH49" s="228" t="s">
        <v>72</v>
      </c>
      <c r="AI49" s="492"/>
      <c r="AJ49" s="492"/>
      <c r="AK49" s="492"/>
      <c r="AL49" s="492"/>
      <c r="AM49" s="492"/>
      <c r="AN49" s="492"/>
      <c r="AO49" s="492"/>
      <c r="AP49" s="305">
        <f>'Year 5'!AU49</f>
        <v>0</v>
      </c>
      <c r="AQ49" s="234">
        <v>0</v>
      </c>
      <c r="AR49" s="234">
        <v>0</v>
      </c>
      <c r="AS49" s="234">
        <v>0</v>
      </c>
      <c r="AT49" s="277">
        <f t="shared" si="47"/>
        <v>0</v>
      </c>
      <c r="AU49" s="278">
        <f t="shared" si="48"/>
        <v>0</v>
      </c>
    </row>
    <row r="50" spans="1:134" x14ac:dyDescent="0.35">
      <c r="A50" s="257">
        <v>5</v>
      </c>
      <c r="B50" s="228" t="s">
        <v>29</v>
      </c>
      <c r="C50" s="492"/>
      <c r="D50" s="492"/>
      <c r="E50" s="492"/>
      <c r="F50" s="492"/>
      <c r="G50" s="492"/>
      <c r="H50" s="492"/>
      <c r="I50" s="492"/>
      <c r="J50" s="234">
        <v>0</v>
      </c>
      <c r="K50" s="234">
        <v>0</v>
      </c>
      <c r="L50" s="234">
        <v>0</v>
      </c>
      <c r="M50" s="236">
        <f t="shared" si="35"/>
        <v>0</v>
      </c>
      <c r="N50" s="223"/>
      <c r="P50" s="257">
        <v>5</v>
      </c>
      <c r="Q50" s="228" t="s">
        <v>29</v>
      </c>
      <c r="R50" s="492"/>
      <c r="S50" s="492"/>
      <c r="T50" s="492"/>
      <c r="U50" s="492"/>
      <c r="V50" s="492"/>
      <c r="W50" s="492"/>
      <c r="X50" s="492"/>
      <c r="Y50" s="164">
        <f>'Year 5'!AU50</f>
        <v>0</v>
      </c>
      <c r="Z50" s="234">
        <v>0</v>
      </c>
      <c r="AA50" s="234">
        <v>0</v>
      </c>
      <c r="AB50" s="234">
        <v>0</v>
      </c>
      <c r="AC50" s="295">
        <f t="shared" si="45"/>
        <v>0</v>
      </c>
      <c r="AD50" s="296">
        <f t="shared" si="46"/>
        <v>0</v>
      </c>
      <c r="AE50" s="223"/>
      <c r="AG50" s="257">
        <v>5</v>
      </c>
      <c r="AH50" s="228" t="s">
        <v>29</v>
      </c>
      <c r="AI50" s="492"/>
      <c r="AJ50" s="492"/>
      <c r="AK50" s="492"/>
      <c r="AL50" s="492"/>
      <c r="AM50" s="492"/>
      <c r="AN50" s="492"/>
      <c r="AO50" s="492"/>
      <c r="AP50" s="305">
        <f>'Year 5'!AU50</f>
        <v>0</v>
      </c>
      <c r="AQ50" s="234">
        <v>0</v>
      </c>
      <c r="AR50" s="234">
        <v>0</v>
      </c>
      <c r="AS50" s="234">
        <v>0</v>
      </c>
      <c r="AT50" s="277">
        <f t="shared" si="47"/>
        <v>0</v>
      </c>
      <c r="AU50" s="278">
        <f t="shared" si="48"/>
        <v>0</v>
      </c>
    </row>
    <row r="51" spans="1:134" x14ac:dyDescent="0.35">
      <c r="A51" s="257">
        <v>6</v>
      </c>
      <c r="B51" s="228" t="s">
        <v>30</v>
      </c>
      <c r="C51" s="492"/>
      <c r="D51" s="492"/>
      <c r="E51" s="492"/>
      <c r="F51" s="492"/>
      <c r="G51" s="492"/>
      <c r="H51" s="492"/>
      <c r="I51" s="492"/>
      <c r="J51" s="234">
        <v>0</v>
      </c>
      <c r="K51" s="234">
        <v>0</v>
      </c>
      <c r="L51" s="234">
        <v>0</v>
      </c>
      <c r="M51" s="236">
        <f t="shared" si="35"/>
        <v>0</v>
      </c>
      <c r="N51" s="223"/>
      <c r="P51" s="257">
        <v>6</v>
      </c>
      <c r="Q51" s="228" t="s">
        <v>30</v>
      </c>
      <c r="R51" s="492"/>
      <c r="S51" s="492"/>
      <c r="T51" s="492"/>
      <c r="U51" s="492"/>
      <c r="V51" s="492"/>
      <c r="W51" s="492"/>
      <c r="X51" s="492"/>
      <c r="Y51" s="164">
        <f>'Year 5'!AU51</f>
        <v>0</v>
      </c>
      <c r="Z51" s="234">
        <v>0</v>
      </c>
      <c r="AA51" s="234">
        <v>0</v>
      </c>
      <c r="AB51" s="234">
        <v>0</v>
      </c>
      <c r="AC51" s="295">
        <f t="shared" si="45"/>
        <v>0</v>
      </c>
      <c r="AD51" s="296">
        <f t="shared" si="46"/>
        <v>0</v>
      </c>
      <c r="AE51" s="223"/>
      <c r="AG51" s="257">
        <v>6</v>
      </c>
      <c r="AH51" s="228" t="s">
        <v>30</v>
      </c>
      <c r="AI51" s="492"/>
      <c r="AJ51" s="492"/>
      <c r="AK51" s="492"/>
      <c r="AL51" s="492"/>
      <c r="AM51" s="492"/>
      <c r="AN51" s="492"/>
      <c r="AO51" s="492"/>
      <c r="AP51" s="305">
        <f>'Year 5'!AU51</f>
        <v>0</v>
      </c>
      <c r="AQ51" s="234">
        <v>0</v>
      </c>
      <c r="AR51" s="234">
        <v>0</v>
      </c>
      <c r="AS51" s="234">
        <v>0</v>
      </c>
      <c r="AT51" s="277">
        <f t="shared" si="47"/>
        <v>0</v>
      </c>
      <c r="AU51" s="278">
        <f t="shared" si="48"/>
        <v>0</v>
      </c>
    </row>
    <row r="52" spans="1:134" x14ac:dyDescent="0.35">
      <c r="A52" s="257">
        <v>7</v>
      </c>
      <c r="B52" s="228" t="s">
        <v>34</v>
      </c>
      <c r="C52" s="492"/>
      <c r="D52" s="492"/>
      <c r="E52" s="492"/>
      <c r="F52" s="492"/>
      <c r="G52" s="492"/>
      <c r="H52" s="492"/>
      <c r="I52" s="492"/>
      <c r="J52" s="234">
        <v>0</v>
      </c>
      <c r="K52" s="234">
        <v>0</v>
      </c>
      <c r="L52" s="234">
        <v>0</v>
      </c>
      <c r="M52" s="236">
        <f t="shared" si="35"/>
        <v>0</v>
      </c>
      <c r="N52" s="223"/>
      <c r="P52" s="257">
        <v>7</v>
      </c>
      <c r="Q52" s="228" t="s">
        <v>34</v>
      </c>
      <c r="R52" s="492"/>
      <c r="S52" s="492"/>
      <c r="T52" s="492"/>
      <c r="U52" s="492"/>
      <c r="V52" s="492"/>
      <c r="W52" s="492"/>
      <c r="X52" s="492"/>
      <c r="Y52" s="164">
        <f>'Year 5'!AU52</f>
        <v>0</v>
      </c>
      <c r="Z52" s="234">
        <v>0</v>
      </c>
      <c r="AA52" s="234">
        <v>0</v>
      </c>
      <c r="AB52" s="234">
        <v>0</v>
      </c>
      <c r="AC52" s="295">
        <f t="shared" si="45"/>
        <v>0</v>
      </c>
      <c r="AD52" s="296">
        <f t="shared" si="46"/>
        <v>0</v>
      </c>
      <c r="AE52" s="223"/>
      <c r="AG52" s="257">
        <v>7</v>
      </c>
      <c r="AH52" s="228" t="s">
        <v>34</v>
      </c>
      <c r="AI52" s="492"/>
      <c r="AJ52" s="492"/>
      <c r="AK52" s="492"/>
      <c r="AL52" s="492"/>
      <c r="AM52" s="492"/>
      <c r="AN52" s="492"/>
      <c r="AO52" s="492"/>
      <c r="AP52" s="305">
        <f>'Year 5'!AU52</f>
        <v>0</v>
      </c>
      <c r="AQ52" s="234">
        <v>0</v>
      </c>
      <c r="AR52" s="234">
        <v>0</v>
      </c>
      <c r="AS52" s="234">
        <v>0</v>
      </c>
      <c r="AT52" s="277">
        <f t="shared" si="47"/>
        <v>0</v>
      </c>
      <c r="AU52" s="278">
        <f t="shared" si="48"/>
        <v>0</v>
      </c>
    </row>
    <row r="53" spans="1:134" x14ac:dyDescent="0.35">
      <c r="A53" s="257">
        <v>8</v>
      </c>
      <c r="B53" s="228" t="s">
        <v>35</v>
      </c>
      <c r="C53" s="492"/>
      <c r="D53" s="492"/>
      <c r="E53" s="492"/>
      <c r="F53" s="492"/>
      <c r="G53" s="492"/>
      <c r="H53" s="492"/>
      <c r="I53" s="492"/>
      <c r="J53" s="234">
        <v>0</v>
      </c>
      <c r="K53" s="234">
        <v>0</v>
      </c>
      <c r="L53" s="234">
        <v>0</v>
      </c>
      <c r="M53" s="236">
        <f>SUM(J53:L53)</f>
        <v>0</v>
      </c>
      <c r="N53" s="223"/>
      <c r="P53" s="257">
        <v>8</v>
      </c>
      <c r="Q53" s="228" t="s">
        <v>35</v>
      </c>
      <c r="R53" s="492"/>
      <c r="S53" s="492"/>
      <c r="T53" s="492"/>
      <c r="U53" s="492"/>
      <c r="V53" s="492"/>
      <c r="W53" s="492"/>
      <c r="X53" s="492"/>
      <c r="Y53" s="164">
        <f>'Year 5'!AU53</f>
        <v>0</v>
      </c>
      <c r="Z53" s="234">
        <v>0</v>
      </c>
      <c r="AA53" s="234">
        <v>0</v>
      </c>
      <c r="AB53" s="234">
        <v>0</v>
      </c>
      <c r="AC53" s="295">
        <f t="shared" si="45"/>
        <v>0</v>
      </c>
      <c r="AD53" s="296">
        <f t="shared" si="46"/>
        <v>0</v>
      </c>
      <c r="AE53" s="223"/>
      <c r="AG53" s="257">
        <v>8</v>
      </c>
      <c r="AH53" s="228" t="s">
        <v>35</v>
      </c>
      <c r="AI53" s="492"/>
      <c r="AJ53" s="492"/>
      <c r="AK53" s="492"/>
      <c r="AL53" s="492"/>
      <c r="AM53" s="492"/>
      <c r="AN53" s="492"/>
      <c r="AO53" s="492"/>
      <c r="AP53" s="305">
        <f>'Year 5'!AU53</f>
        <v>0</v>
      </c>
      <c r="AQ53" s="234">
        <v>0</v>
      </c>
      <c r="AR53" s="234">
        <v>0</v>
      </c>
      <c r="AS53" s="234">
        <v>0</v>
      </c>
      <c r="AT53" s="277">
        <f t="shared" si="47"/>
        <v>0</v>
      </c>
      <c r="AU53" s="278">
        <f t="shared" si="48"/>
        <v>0</v>
      </c>
    </row>
    <row r="54" spans="1:134" x14ac:dyDescent="0.35">
      <c r="A54" s="257">
        <v>9</v>
      </c>
      <c r="B54" s="228" t="s">
        <v>50</v>
      </c>
      <c r="C54" s="492"/>
      <c r="D54" s="492"/>
      <c r="E54" s="492"/>
      <c r="F54" s="492"/>
      <c r="G54" s="492"/>
      <c r="H54" s="492"/>
      <c r="I54" s="492"/>
      <c r="J54" s="234">
        <v>0</v>
      </c>
      <c r="K54" s="234">
        <v>0</v>
      </c>
      <c r="L54" s="234">
        <v>0</v>
      </c>
      <c r="M54" s="236">
        <f t="shared" si="35"/>
        <v>0</v>
      </c>
      <c r="N54" s="223"/>
      <c r="P54" s="257">
        <v>9</v>
      </c>
      <c r="Q54" s="228" t="s">
        <v>50</v>
      </c>
      <c r="R54" s="492"/>
      <c r="S54" s="492"/>
      <c r="T54" s="492"/>
      <c r="U54" s="492"/>
      <c r="V54" s="492"/>
      <c r="W54" s="492"/>
      <c r="X54" s="492"/>
      <c r="Y54" s="164">
        <f>'Year 5'!AU54</f>
        <v>0</v>
      </c>
      <c r="Z54" s="234">
        <v>0</v>
      </c>
      <c r="AA54" s="234">
        <v>0</v>
      </c>
      <c r="AB54" s="234">
        <v>0</v>
      </c>
      <c r="AC54" s="295">
        <f t="shared" si="45"/>
        <v>0</v>
      </c>
      <c r="AD54" s="296">
        <f t="shared" si="46"/>
        <v>0</v>
      </c>
      <c r="AE54" s="223"/>
      <c r="AG54" s="257">
        <v>9</v>
      </c>
      <c r="AH54" s="228" t="s">
        <v>50</v>
      </c>
      <c r="AI54" s="492"/>
      <c r="AJ54" s="492"/>
      <c r="AK54" s="492"/>
      <c r="AL54" s="492"/>
      <c r="AM54" s="492"/>
      <c r="AN54" s="492"/>
      <c r="AO54" s="492"/>
      <c r="AP54" s="305">
        <f>'Year 5'!AU54</f>
        <v>0</v>
      </c>
      <c r="AQ54" s="234">
        <v>0</v>
      </c>
      <c r="AR54" s="234">
        <v>0</v>
      </c>
      <c r="AS54" s="234">
        <v>0</v>
      </c>
      <c r="AT54" s="277">
        <f t="shared" si="47"/>
        <v>0</v>
      </c>
      <c r="AU54" s="278">
        <f t="shared" si="48"/>
        <v>0</v>
      </c>
    </row>
    <row r="55" spans="1:134" x14ac:dyDescent="0.35">
      <c r="A55" s="229">
        <v>10</v>
      </c>
      <c r="B55" s="313" t="s">
        <v>205</v>
      </c>
      <c r="C55" s="623"/>
      <c r="D55" s="623"/>
      <c r="E55" s="623"/>
      <c r="F55" s="623"/>
      <c r="G55" s="623"/>
      <c r="H55" s="623"/>
      <c r="I55" s="623"/>
      <c r="J55" s="234">
        <v>0</v>
      </c>
      <c r="K55" s="234">
        <v>0</v>
      </c>
      <c r="L55" s="234">
        <v>0</v>
      </c>
      <c r="M55" s="236">
        <f t="shared" si="35"/>
        <v>0</v>
      </c>
      <c r="N55" s="223"/>
      <c r="P55" s="229">
        <v>10</v>
      </c>
      <c r="Q55" s="313" t="s">
        <v>205</v>
      </c>
      <c r="R55" s="623"/>
      <c r="S55" s="623"/>
      <c r="T55" s="623"/>
      <c r="U55" s="623"/>
      <c r="V55" s="623"/>
      <c r="W55" s="623"/>
      <c r="X55" s="623"/>
      <c r="Y55" s="164">
        <f>'Year 5'!AU55</f>
        <v>0</v>
      </c>
      <c r="Z55" s="234">
        <v>0</v>
      </c>
      <c r="AA55" s="234">
        <v>0</v>
      </c>
      <c r="AB55" s="234">
        <v>0</v>
      </c>
      <c r="AC55" s="295">
        <f t="shared" si="45"/>
        <v>0</v>
      </c>
      <c r="AD55" s="296">
        <f t="shared" si="46"/>
        <v>0</v>
      </c>
      <c r="AE55" s="223"/>
      <c r="AG55" s="229">
        <v>10</v>
      </c>
      <c r="AH55" s="313" t="s">
        <v>205</v>
      </c>
      <c r="AI55" s="623"/>
      <c r="AJ55" s="623"/>
      <c r="AK55" s="623"/>
      <c r="AL55" s="623"/>
      <c r="AM55" s="623"/>
      <c r="AN55" s="623"/>
      <c r="AO55" s="623"/>
      <c r="AP55" s="305">
        <f>'Year 5'!AU55</f>
        <v>0</v>
      </c>
      <c r="AQ55" s="234">
        <v>0</v>
      </c>
      <c r="AR55" s="234">
        <v>0</v>
      </c>
      <c r="AS55" s="234">
        <v>0</v>
      </c>
      <c r="AT55" s="277">
        <f t="shared" si="47"/>
        <v>0</v>
      </c>
      <c r="AU55" s="278">
        <f t="shared" si="48"/>
        <v>0</v>
      </c>
    </row>
    <row r="56" spans="1:134" x14ac:dyDescent="0.35">
      <c r="A56" s="229">
        <v>11</v>
      </c>
      <c r="B56" s="313" t="s">
        <v>205</v>
      </c>
      <c r="C56" s="623"/>
      <c r="D56" s="623"/>
      <c r="E56" s="623"/>
      <c r="F56" s="623"/>
      <c r="G56" s="623"/>
      <c r="H56" s="623"/>
      <c r="I56" s="623"/>
      <c r="J56" s="234">
        <v>0</v>
      </c>
      <c r="K56" s="234">
        <v>0</v>
      </c>
      <c r="L56" s="234">
        <v>0</v>
      </c>
      <c r="M56" s="236">
        <f>SUM(J56:L56)</f>
        <v>0</v>
      </c>
      <c r="N56" s="223"/>
      <c r="P56" s="229">
        <v>11</v>
      </c>
      <c r="Q56" s="313" t="s">
        <v>205</v>
      </c>
      <c r="R56" s="623"/>
      <c r="S56" s="623"/>
      <c r="T56" s="623"/>
      <c r="U56" s="623"/>
      <c r="V56" s="623"/>
      <c r="W56" s="623"/>
      <c r="X56" s="623"/>
      <c r="Y56" s="164">
        <f>'Year 5'!AU56</f>
        <v>0</v>
      </c>
      <c r="Z56" s="234">
        <v>0</v>
      </c>
      <c r="AA56" s="234">
        <v>0</v>
      </c>
      <c r="AB56" s="234">
        <v>0</v>
      </c>
      <c r="AC56" s="295">
        <f>SUM(Z56:AB56)</f>
        <v>0</v>
      </c>
      <c r="AD56" s="296">
        <f t="shared" si="46"/>
        <v>0</v>
      </c>
      <c r="AE56" s="223"/>
      <c r="AG56" s="229">
        <v>11</v>
      </c>
      <c r="AH56" s="313" t="s">
        <v>205</v>
      </c>
      <c r="AI56" s="623"/>
      <c r="AJ56" s="623"/>
      <c r="AK56" s="623"/>
      <c r="AL56" s="623"/>
      <c r="AM56" s="623"/>
      <c r="AN56" s="623"/>
      <c r="AO56" s="623"/>
      <c r="AP56" s="305">
        <f>'Year 5'!AU56</f>
        <v>0</v>
      </c>
      <c r="AQ56" s="234">
        <v>0</v>
      </c>
      <c r="AR56" s="234">
        <v>0</v>
      </c>
      <c r="AS56" s="234">
        <v>0</v>
      </c>
      <c r="AT56" s="277">
        <f>SUM(AQ56:AS56)</f>
        <v>0</v>
      </c>
      <c r="AU56" s="278">
        <f t="shared" si="48"/>
        <v>0</v>
      </c>
    </row>
    <row r="57" spans="1:134" ht="16" thickBot="1" x14ac:dyDescent="0.4">
      <c r="A57" s="578" t="s">
        <v>36</v>
      </c>
      <c r="B57" s="579"/>
      <c r="C57" s="579"/>
      <c r="D57" s="579"/>
      <c r="E57" s="579"/>
      <c r="F57" s="579"/>
      <c r="G57" s="579"/>
      <c r="H57" s="579"/>
      <c r="I57" s="579"/>
      <c r="J57" s="250">
        <f>SUM(J46:J56)</f>
        <v>0</v>
      </c>
      <c r="K57" s="250">
        <f t="shared" ref="K57:L57" si="49">SUM(K46:K56)</f>
        <v>0</v>
      </c>
      <c r="L57" s="250">
        <f t="shared" si="49"/>
        <v>0</v>
      </c>
      <c r="M57" s="237">
        <f>SUM(J57:L57)</f>
        <v>0</v>
      </c>
      <c r="N57" s="223"/>
      <c r="P57" s="578" t="s">
        <v>36</v>
      </c>
      <c r="Q57" s="579"/>
      <c r="R57" s="579"/>
      <c r="S57" s="579"/>
      <c r="T57" s="579"/>
      <c r="U57" s="579"/>
      <c r="V57" s="579"/>
      <c r="W57" s="579"/>
      <c r="X57" s="579"/>
      <c r="Y57" s="293">
        <f>SUM(Y46:Y56)</f>
        <v>0</v>
      </c>
      <c r="Z57" s="293">
        <f>SUM(Z46:Z56)</f>
        <v>0</v>
      </c>
      <c r="AA57" s="293">
        <f t="shared" ref="AA57" si="50">SUM(AA46:AA56)</f>
        <v>0</v>
      </c>
      <c r="AB57" s="293">
        <f>SUM(AB46:AB56)</f>
        <v>0</v>
      </c>
      <c r="AC57" s="293">
        <f t="shared" ref="AC57:AD57" si="51">SUM(AC46:AC56)</f>
        <v>0</v>
      </c>
      <c r="AD57" s="294">
        <f t="shared" si="51"/>
        <v>0</v>
      </c>
      <c r="AE57" s="223"/>
      <c r="AG57" s="578" t="s">
        <v>36</v>
      </c>
      <c r="AH57" s="579"/>
      <c r="AI57" s="579"/>
      <c r="AJ57" s="579"/>
      <c r="AK57" s="579"/>
      <c r="AL57" s="579"/>
      <c r="AM57" s="579"/>
      <c r="AN57" s="579"/>
      <c r="AO57" s="579"/>
      <c r="AP57" s="275">
        <f>SUM(AP46:AP56)</f>
        <v>0</v>
      </c>
      <c r="AQ57" s="275">
        <f>SUM(AQ46:AQ56)</f>
        <v>0</v>
      </c>
      <c r="AR57" s="275">
        <f t="shared" ref="AR57:AT57" si="52">SUM(AR46:AR56)</f>
        <v>0</v>
      </c>
      <c r="AS57" s="275">
        <f t="shared" si="52"/>
        <v>0</v>
      </c>
      <c r="AT57" s="275">
        <f t="shared" si="52"/>
        <v>0</v>
      </c>
      <c r="AU57" s="276">
        <f t="shared" si="48"/>
        <v>0</v>
      </c>
    </row>
    <row r="58" spans="1:134" s="221" customFormat="1" ht="3.75" customHeight="1" thickBot="1" x14ac:dyDescent="0.4">
      <c r="B58" s="281"/>
      <c r="C58" s="284"/>
      <c r="D58" s="284"/>
      <c r="E58" s="284"/>
      <c r="F58" s="284"/>
      <c r="G58" s="284"/>
      <c r="H58" s="284"/>
      <c r="I58" s="284"/>
      <c r="J58" s="283"/>
      <c r="K58" s="283"/>
      <c r="L58" s="283"/>
      <c r="M58" s="246"/>
      <c r="N58" s="223"/>
      <c r="Q58" s="281"/>
      <c r="R58" s="284"/>
      <c r="S58" s="284"/>
      <c r="T58" s="284"/>
      <c r="U58" s="284"/>
      <c r="V58" s="284"/>
      <c r="W58" s="284"/>
      <c r="X58" s="284"/>
      <c r="Y58" s="304"/>
      <c r="Z58" s="283"/>
      <c r="AA58" s="283"/>
      <c r="AB58" s="283"/>
      <c r="AC58" s="246"/>
      <c r="AD58" s="246"/>
      <c r="AE58" s="223"/>
      <c r="AH58" s="281"/>
      <c r="AI58" s="284"/>
      <c r="AJ58" s="284"/>
      <c r="AK58" s="284"/>
      <c r="AL58" s="284"/>
      <c r="AM58" s="284"/>
      <c r="AN58" s="284"/>
      <c r="AO58" s="284"/>
      <c r="AP58" s="304"/>
      <c r="AQ58" s="283"/>
      <c r="AR58" s="283"/>
      <c r="AS58" s="283"/>
      <c r="AT58" s="246"/>
      <c r="AU58" s="246"/>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row>
    <row r="59" spans="1:134" s="263" customFormat="1" x14ac:dyDescent="0.35">
      <c r="A59" s="506" t="s">
        <v>71</v>
      </c>
      <c r="B59" s="507"/>
      <c r="C59" s="507"/>
      <c r="D59" s="507"/>
      <c r="E59" s="507"/>
      <c r="F59" s="507"/>
      <c r="G59" s="507"/>
      <c r="H59" s="507"/>
      <c r="I59" s="507"/>
      <c r="J59" s="262" t="s">
        <v>17</v>
      </c>
      <c r="K59" s="262" t="s">
        <v>15</v>
      </c>
      <c r="L59" s="262" t="s">
        <v>16</v>
      </c>
      <c r="M59" s="248" t="s">
        <v>18</v>
      </c>
      <c r="N59" s="261"/>
      <c r="O59" s="242"/>
      <c r="P59" s="506" t="s">
        <v>71</v>
      </c>
      <c r="Q59" s="507"/>
      <c r="R59" s="507"/>
      <c r="S59" s="507"/>
      <c r="T59" s="507"/>
      <c r="U59" s="507"/>
      <c r="V59" s="507"/>
      <c r="W59" s="507"/>
      <c r="X59" s="507"/>
      <c r="Y59" s="274" t="s">
        <v>266</v>
      </c>
      <c r="Z59" s="262" t="s">
        <v>227</v>
      </c>
      <c r="AA59" s="262" t="s">
        <v>15</v>
      </c>
      <c r="AB59" s="262" t="s">
        <v>16</v>
      </c>
      <c r="AC59" s="271" t="s">
        <v>18</v>
      </c>
      <c r="AD59" s="268" t="s">
        <v>114</v>
      </c>
      <c r="AE59" s="261"/>
      <c r="AF59" s="242"/>
      <c r="AG59" s="506" t="s">
        <v>71</v>
      </c>
      <c r="AH59" s="507"/>
      <c r="AI59" s="507"/>
      <c r="AJ59" s="507"/>
      <c r="AK59" s="507"/>
      <c r="AL59" s="507"/>
      <c r="AM59" s="507"/>
      <c r="AN59" s="507"/>
      <c r="AO59" s="507"/>
      <c r="AP59" s="274" t="s">
        <v>266</v>
      </c>
      <c r="AQ59" s="262" t="s">
        <v>211</v>
      </c>
      <c r="AR59" s="262" t="s">
        <v>15</v>
      </c>
      <c r="AS59" s="262" t="s">
        <v>16</v>
      </c>
      <c r="AT59" s="271" t="s">
        <v>213</v>
      </c>
      <c r="AU59" s="268" t="s">
        <v>269</v>
      </c>
      <c r="AV59" s="242"/>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row>
    <row r="60" spans="1:134" s="224" customFormat="1" x14ac:dyDescent="0.35">
      <c r="A60" s="231">
        <v>1</v>
      </c>
      <c r="B60" s="508">
        <f>'Subaward 1'!$C$3</f>
        <v>0</v>
      </c>
      <c r="C60" s="508"/>
      <c r="D60" s="508"/>
      <c r="E60" s="508"/>
      <c r="F60" s="508"/>
      <c r="G60" s="508"/>
      <c r="H60" s="508"/>
      <c r="I60" s="508"/>
      <c r="J60" s="238">
        <f>'Subaward 1'!$D$473</f>
        <v>0</v>
      </c>
      <c r="K60" s="238">
        <f>'Subaward 1'!$D$474</f>
        <v>0</v>
      </c>
      <c r="L60" s="238">
        <f>'Subaward 1'!$D$475</f>
        <v>0</v>
      </c>
      <c r="M60" s="236">
        <f t="shared" si="35"/>
        <v>0</v>
      </c>
      <c r="N60" s="223"/>
      <c r="O60" s="220"/>
      <c r="P60" s="231">
        <v>1</v>
      </c>
      <c r="Q60" s="587">
        <f>'Subaward 1'!$C$3</f>
        <v>0</v>
      </c>
      <c r="R60" s="587"/>
      <c r="S60" s="587"/>
      <c r="T60" s="587"/>
      <c r="U60" s="587"/>
      <c r="V60" s="587"/>
      <c r="W60" s="587"/>
      <c r="X60" s="587"/>
      <c r="Y60" s="164">
        <f>'Year 5'!AU60</f>
        <v>0</v>
      </c>
      <c r="Z60" s="299">
        <f>'Subaward 1'!$S$473</f>
        <v>0</v>
      </c>
      <c r="AA60" s="299">
        <f>'Subaward 1'!$S$474</f>
        <v>0</v>
      </c>
      <c r="AB60" s="299">
        <f>'Subaward 1'!$S$475</f>
        <v>0</v>
      </c>
      <c r="AC60" s="295">
        <f t="shared" ref="AC60:AC69" si="53">SUM(Z60:AB60)</f>
        <v>0</v>
      </c>
      <c r="AD60" s="296">
        <f t="shared" ref="AD60:AD69" si="54">M60-AC60</f>
        <v>0</v>
      </c>
      <c r="AE60" s="223"/>
      <c r="AF60" s="220"/>
      <c r="AG60" s="231">
        <v>1</v>
      </c>
      <c r="AH60" s="546">
        <f>'Subaward 1'!$C$3</f>
        <v>0</v>
      </c>
      <c r="AI60" s="546"/>
      <c r="AJ60" s="546"/>
      <c r="AK60" s="546"/>
      <c r="AL60" s="546"/>
      <c r="AM60" s="546"/>
      <c r="AN60" s="546"/>
      <c r="AO60" s="546"/>
      <c r="AP60" s="305">
        <f>'Year 5'!AU60</f>
        <v>0</v>
      </c>
      <c r="AQ60" s="285">
        <f>'Subaward 1'!$AI$473</f>
        <v>0</v>
      </c>
      <c r="AR60" s="285">
        <f>'Subaward 1'!$AI$474</f>
        <v>0</v>
      </c>
      <c r="AS60" s="285">
        <f>'Subaward 1'!$AI$475</f>
        <v>0</v>
      </c>
      <c r="AT60" s="277">
        <f t="shared" ref="AT60:AT69" si="55">SUM(AQ60:AS60)</f>
        <v>0</v>
      </c>
      <c r="AU60" s="278">
        <f t="shared" ref="AU60:AU70" si="56">IF($S$81&lt;&gt;0, AC60+AP60-AT60, M60+AP60-AT60)</f>
        <v>0</v>
      </c>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row>
    <row r="61" spans="1:134" s="224" customFormat="1" x14ac:dyDescent="0.35">
      <c r="A61" s="231">
        <v>2</v>
      </c>
      <c r="B61" s="508">
        <f>'Subaward 2'!$C$3</f>
        <v>0</v>
      </c>
      <c r="C61" s="508"/>
      <c r="D61" s="508"/>
      <c r="E61" s="508"/>
      <c r="F61" s="508"/>
      <c r="G61" s="508"/>
      <c r="H61" s="508"/>
      <c r="I61" s="508"/>
      <c r="J61" s="238">
        <f>'Subaward 2'!$D$473</f>
        <v>0</v>
      </c>
      <c r="K61" s="238">
        <f>'Subaward 2'!$D$474</f>
        <v>0</v>
      </c>
      <c r="L61" s="238">
        <f>'Subaward 2'!$D$475</f>
        <v>0</v>
      </c>
      <c r="M61" s="236">
        <f t="shared" si="35"/>
        <v>0</v>
      </c>
      <c r="N61" s="223"/>
      <c r="O61" s="220"/>
      <c r="P61" s="231">
        <v>2</v>
      </c>
      <c r="Q61" s="587">
        <f>'Subaward 2'!$C$3</f>
        <v>0</v>
      </c>
      <c r="R61" s="587"/>
      <c r="S61" s="587"/>
      <c r="T61" s="587"/>
      <c r="U61" s="587"/>
      <c r="V61" s="587"/>
      <c r="W61" s="587"/>
      <c r="X61" s="587"/>
      <c r="Y61" s="164">
        <f>'Year 5'!AU61</f>
        <v>0</v>
      </c>
      <c r="Z61" s="299">
        <f>'Subaward 2'!$S$473</f>
        <v>0</v>
      </c>
      <c r="AA61" s="299">
        <f>'Subaward 2'!$S$474</f>
        <v>0</v>
      </c>
      <c r="AB61" s="299">
        <f>'Subaward 2'!$S$475</f>
        <v>0</v>
      </c>
      <c r="AC61" s="295">
        <f t="shared" si="53"/>
        <v>0</v>
      </c>
      <c r="AD61" s="296">
        <f t="shared" si="54"/>
        <v>0</v>
      </c>
      <c r="AE61" s="223"/>
      <c r="AF61" s="220"/>
      <c r="AG61" s="231">
        <v>2</v>
      </c>
      <c r="AH61" s="546">
        <f>'Subaward 2'!$C$3</f>
        <v>0</v>
      </c>
      <c r="AI61" s="546"/>
      <c r="AJ61" s="546"/>
      <c r="AK61" s="546"/>
      <c r="AL61" s="546"/>
      <c r="AM61" s="546"/>
      <c r="AN61" s="546"/>
      <c r="AO61" s="546"/>
      <c r="AP61" s="305">
        <f>'Year 5'!AU61</f>
        <v>0</v>
      </c>
      <c r="AQ61" s="285">
        <f>'Subaward 2'!$AI$473</f>
        <v>0</v>
      </c>
      <c r="AR61" s="285">
        <f>'Subaward 2'!$AI$474</f>
        <v>0</v>
      </c>
      <c r="AS61" s="285">
        <f>'Subaward 2'!$AI$475</f>
        <v>0</v>
      </c>
      <c r="AT61" s="277">
        <f t="shared" si="55"/>
        <v>0</v>
      </c>
      <c r="AU61" s="278">
        <f t="shared" si="56"/>
        <v>0</v>
      </c>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row>
    <row r="62" spans="1:134" s="224" customFormat="1" x14ac:dyDescent="0.35">
      <c r="A62" s="231">
        <v>3</v>
      </c>
      <c r="B62" s="508">
        <f>'Subaward 3'!$C$3</f>
        <v>0</v>
      </c>
      <c r="C62" s="508"/>
      <c r="D62" s="508"/>
      <c r="E62" s="508"/>
      <c r="F62" s="508"/>
      <c r="G62" s="508"/>
      <c r="H62" s="508"/>
      <c r="I62" s="508"/>
      <c r="J62" s="238">
        <f>'Subaward 3'!$D$473</f>
        <v>0</v>
      </c>
      <c r="K62" s="238">
        <f>'Subaward 3'!$D$474</f>
        <v>0</v>
      </c>
      <c r="L62" s="238">
        <f>'Subaward 3'!$D$475</f>
        <v>0</v>
      </c>
      <c r="M62" s="236">
        <f t="shared" si="35"/>
        <v>0</v>
      </c>
      <c r="N62" s="223"/>
      <c r="O62" s="220"/>
      <c r="P62" s="231">
        <v>3</v>
      </c>
      <c r="Q62" s="587">
        <f>'Subaward 3'!$C$3</f>
        <v>0</v>
      </c>
      <c r="R62" s="587"/>
      <c r="S62" s="587"/>
      <c r="T62" s="587"/>
      <c r="U62" s="587"/>
      <c r="V62" s="587"/>
      <c r="W62" s="587"/>
      <c r="X62" s="587"/>
      <c r="Y62" s="164">
        <f>'Year 5'!AU62</f>
        <v>0</v>
      </c>
      <c r="Z62" s="299">
        <f>'Subaward 3'!$S$473</f>
        <v>0</v>
      </c>
      <c r="AA62" s="299">
        <f>'Subaward 3'!$S$474</f>
        <v>0</v>
      </c>
      <c r="AB62" s="299">
        <f>'Subaward 3'!$S$475</f>
        <v>0</v>
      </c>
      <c r="AC62" s="295">
        <f t="shared" si="53"/>
        <v>0</v>
      </c>
      <c r="AD62" s="296">
        <f t="shared" si="54"/>
        <v>0</v>
      </c>
      <c r="AE62" s="223"/>
      <c r="AF62" s="220"/>
      <c r="AG62" s="231">
        <v>3</v>
      </c>
      <c r="AH62" s="546">
        <f>'Subaward 3'!$C$3</f>
        <v>0</v>
      </c>
      <c r="AI62" s="546"/>
      <c r="AJ62" s="546"/>
      <c r="AK62" s="546"/>
      <c r="AL62" s="546"/>
      <c r="AM62" s="546"/>
      <c r="AN62" s="546"/>
      <c r="AO62" s="546"/>
      <c r="AP62" s="305">
        <f>'Year 5'!AU62</f>
        <v>0</v>
      </c>
      <c r="AQ62" s="285">
        <f>'Subaward 3'!$AI$473</f>
        <v>0</v>
      </c>
      <c r="AR62" s="285">
        <f>'Subaward 3'!$AI$474</f>
        <v>0</v>
      </c>
      <c r="AS62" s="285">
        <f>'Subaward 3'!$AI$475</f>
        <v>0</v>
      </c>
      <c r="AT62" s="277">
        <f t="shared" si="55"/>
        <v>0</v>
      </c>
      <c r="AU62" s="278">
        <f t="shared" si="56"/>
        <v>0</v>
      </c>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row>
    <row r="63" spans="1:134" s="224" customFormat="1" x14ac:dyDescent="0.35">
      <c r="A63" s="231">
        <v>4</v>
      </c>
      <c r="B63" s="508">
        <f>'Subaward 4'!$C$3</f>
        <v>0</v>
      </c>
      <c r="C63" s="508"/>
      <c r="D63" s="508"/>
      <c r="E63" s="508"/>
      <c r="F63" s="508"/>
      <c r="G63" s="508"/>
      <c r="H63" s="508"/>
      <c r="I63" s="508"/>
      <c r="J63" s="238">
        <f>'Subaward 4'!$D$473</f>
        <v>0</v>
      </c>
      <c r="K63" s="238">
        <f>'Subaward 4'!$D$474</f>
        <v>0</v>
      </c>
      <c r="L63" s="238">
        <f>'Subaward 4'!$D$475</f>
        <v>0</v>
      </c>
      <c r="M63" s="236">
        <f t="shared" si="35"/>
        <v>0</v>
      </c>
      <c r="N63" s="223"/>
      <c r="O63" s="220"/>
      <c r="P63" s="231">
        <v>4</v>
      </c>
      <c r="Q63" s="587">
        <f>'Subaward 4'!$C$3</f>
        <v>0</v>
      </c>
      <c r="R63" s="587"/>
      <c r="S63" s="587"/>
      <c r="T63" s="587"/>
      <c r="U63" s="587"/>
      <c r="V63" s="587"/>
      <c r="W63" s="587"/>
      <c r="X63" s="587"/>
      <c r="Y63" s="164">
        <f>'Year 5'!AU63</f>
        <v>0</v>
      </c>
      <c r="Z63" s="299">
        <f>'Subaward 4'!$S$473</f>
        <v>0</v>
      </c>
      <c r="AA63" s="299">
        <f>'Subaward 4'!$S$474</f>
        <v>0</v>
      </c>
      <c r="AB63" s="299">
        <f>'Subaward 4'!$S$475</f>
        <v>0</v>
      </c>
      <c r="AC63" s="295">
        <f t="shared" si="53"/>
        <v>0</v>
      </c>
      <c r="AD63" s="296">
        <f t="shared" si="54"/>
        <v>0</v>
      </c>
      <c r="AE63" s="223"/>
      <c r="AF63" s="220"/>
      <c r="AG63" s="231">
        <v>4</v>
      </c>
      <c r="AH63" s="546">
        <f>'Subaward 4'!$C$3</f>
        <v>0</v>
      </c>
      <c r="AI63" s="546"/>
      <c r="AJ63" s="546"/>
      <c r="AK63" s="546"/>
      <c r="AL63" s="546"/>
      <c r="AM63" s="546"/>
      <c r="AN63" s="546"/>
      <c r="AO63" s="546"/>
      <c r="AP63" s="305">
        <f>'Year 5'!AU63</f>
        <v>0</v>
      </c>
      <c r="AQ63" s="285">
        <f>'Subaward 4'!$AI$473</f>
        <v>0</v>
      </c>
      <c r="AR63" s="285">
        <f>'Subaward 4'!$AI$474</f>
        <v>0</v>
      </c>
      <c r="AS63" s="285">
        <f>'Subaward 4'!$AI$475</f>
        <v>0</v>
      </c>
      <c r="AT63" s="277">
        <f t="shared" si="55"/>
        <v>0</v>
      </c>
      <c r="AU63" s="278">
        <f t="shared" si="56"/>
        <v>0</v>
      </c>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row>
    <row r="64" spans="1:134" s="224" customFormat="1" hidden="1" x14ac:dyDescent="0.35">
      <c r="A64" s="231">
        <v>5</v>
      </c>
      <c r="B64" s="508">
        <f>'Subaward 5'!$C$3</f>
        <v>0</v>
      </c>
      <c r="C64" s="508"/>
      <c r="D64" s="508"/>
      <c r="E64" s="508"/>
      <c r="F64" s="508"/>
      <c r="G64" s="508"/>
      <c r="H64" s="508"/>
      <c r="I64" s="508"/>
      <c r="J64" s="238">
        <f>'Subaward 5'!$D$473</f>
        <v>0</v>
      </c>
      <c r="K64" s="238">
        <f>'Subaward 5'!$D$474</f>
        <v>0</v>
      </c>
      <c r="L64" s="238">
        <f>'Subaward 5'!$D$475</f>
        <v>0</v>
      </c>
      <c r="M64" s="236">
        <f t="shared" si="35"/>
        <v>0</v>
      </c>
      <c r="N64" s="223"/>
      <c r="O64" s="220"/>
      <c r="P64" s="231">
        <v>5</v>
      </c>
      <c r="Q64" s="587">
        <f>'Subaward 5'!$C$3</f>
        <v>0</v>
      </c>
      <c r="R64" s="587"/>
      <c r="S64" s="587"/>
      <c r="T64" s="587"/>
      <c r="U64" s="587"/>
      <c r="V64" s="587"/>
      <c r="W64" s="587"/>
      <c r="X64" s="587"/>
      <c r="Y64" s="164">
        <f>'Year 5'!AU64</f>
        <v>0</v>
      </c>
      <c r="Z64" s="299">
        <f>'Subaward 5'!$S$473</f>
        <v>0</v>
      </c>
      <c r="AA64" s="299">
        <f>'Subaward 5'!$S$474</f>
        <v>0</v>
      </c>
      <c r="AB64" s="299">
        <f>'Subaward 5'!$S$475</f>
        <v>0</v>
      </c>
      <c r="AC64" s="295">
        <f t="shared" si="53"/>
        <v>0</v>
      </c>
      <c r="AD64" s="296">
        <f t="shared" si="54"/>
        <v>0</v>
      </c>
      <c r="AE64" s="223"/>
      <c r="AF64" s="220"/>
      <c r="AG64" s="231">
        <v>5</v>
      </c>
      <c r="AH64" s="546">
        <f>'Subaward 5'!$C$3</f>
        <v>0</v>
      </c>
      <c r="AI64" s="546"/>
      <c r="AJ64" s="546"/>
      <c r="AK64" s="546"/>
      <c r="AL64" s="546"/>
      <c r="AM64" s="546"/>
      <c r="AN64" s="546"/>
      <c r="AO64" s="546"/>
      <c r="AP64" s="305">
        <f>'Year 5'!AU64</f>
        <v>0</v>
      </c>
      <c r="AQ64" s="285">
        <f>'Subaward 5'!$AI$473</f>
        <v>0</v>
      </c>
      <c r="AR64" s="285">
        <f>'Subaward 5'!$AI$474</f>
        <v>0</v>
      </c>
      <c r="AS64" s="285">
        <f>'Subaward 5'!$AI$475</f>
        <v>0</v>
      </c>
      <c r="AT64" s="277">
        <f t="shared" si="55"/>
        <v>0</v>
      </c>
      <c r="AU64" s="278">
        <f t="shared" si="56"/>
        <v>0</v>
      </c>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row>
    <row r="65" spans="1:134" s="224" customFormat="1" hidden="1" x14ac:dyDescent="0.35">
      <c r="A65" s="231">
        <v>6</v>
      </c>
      <c r="B65" s="508">
        <f>'Subaward 6'!$C$3</f>
        <v>0</v>
      </c>
      <c r="C65" s="508"/>
      <c r="D65" s="508"/>
      <c r="E65" s="508"/>
      <c r="F65" s="508"/>
      <c r="G65" s="508"/>
      <c r="H65" s="508"/>
      <c r="I65" s="508"/>
      <c r="J65" s="238">
        <f>'Subaward 6'!$D$473</f>
        <v>0</v>
      </c>
      <c r="K65" s="238">
        <f>'Subaward 6'!$D$474</f>
        <v>0</v>
      </c>
      <c r="L65" s="238">
        <f>'Subaward 6'!$D$475</f>
        <v>0</v>
      </c>
      <c r="M65" s="236">
        <f t="shared" si="35"/>
        <v>0</v>
      </c>
      <c r="N65" s="223"/>
      <c r="O65" s="220"/>
      <c r="P65" s="231">
        <v>6</v>
      </c>
      <c r="Q65" s="587">
        <f>'Subaward 6'!$C$3</f>
        <v>0</v>
      </c>
      <c r="R65" s="587"/>
      <c r="S65" s="587"/>
      <c r="T65" s="587"/>
      <c r="U65" s="587"/>
      <c r="V65" s="587"/>
      <c r="W65" s="587"/>
      <c r="X65" s="587"/>
      <c r="Y65" s="164">
        <f>'Year 5'!AU65</f>
        <v>0</v>
      </c>
      <c r="Z65" s="299">
        <f>'Subaward 6'!$S$473</f>
        <v>0</v>
      </c>
      <c r="AA65" s="299">
        <f>'Subaward 6'!$S$474</f>
        <v>0</v>
      </c>
      <c r="AB65" s="299">
        <f>'Subaward 6'!$S$475</f>
        <v>0</v>
      </c>
      <c r="AC65" s="295">
        <f t="shared" si="53"/>
        <v>0</v>
      </c>
      <c r="AD65" s="296">
        <f t="shared" si="54"/>
        <v>0</v>
      </c>
      <c r="AE65" s="223"/>
      <c r="AF65" s="220"/>
      <c r="AG65" s="231">
        <v>6</v>
      </c>
      <c r="AH65" s="546">
        <f>'Subaward 6'!$C$3</f>
        <v>0</v>
      </c>
      <c r="AI65" s="546"/>
      <c r="AJ65" s="546"/>
      <c r="AK65" s="546"/>
      <c r="AL65" s="546"/>
      <c r="AM65" s="546"/>
      <c r="AN65" s="546"/>
      <c r="AO65" s="546"/>
      <c r="AP65" s="305">
        <f>'Year 5'!AU65</f>
        <v>0</v>
      </c>
      <c r="AQ65" s="285">
        <f>'Subaward 6'!$AI$473</f>
        <v>0</v>
      </c>
      <c r="AR65" s="285">
        <f>'Subaward 6'!$AI$474</f>
        <v>0</v>
      </c>
      <c r="AS65" s="285">
        <f>'Subaward 6'!$AI$475</f>
        <v>0</v>
      </c>
      <c r="AT65" s="277">
        <f t="shared" si="55"/>
        <v>0</v>
      </c>
      <c r="AU65" s="278">
        <f t="shared" si="56"/>
        <v>0</v>
      </c>
      <c r="AV65" s="220"/>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row>
    <row r="66" spans="1:134" s="224" customFormat="1" hidden="1" x14ac:dyDescent="0.35">
      <c r="A66" s="231">
        <v>7</v>
      </c>
      <c r="B66" s="508">
        <f>'Subaward 7'!$C$3</f>
        <v>0</v>
      </c>
      <c r="C66" s="508"/>
      <c r="D66" s="508"/>
      <c r="E66" s="508"/>
      <c r="F66" s="508"/>
      <c r="G66" s="508"/>
      <c r="H66" s="508"/>
      <c r="I66" s="508"/>
      <c r="J66" s="238">
        <f>'Subaward 7'!$D$473</f>
        <v>0</v>
      </c>
      <c r="K66" s="238">
        <f>'Subaward 7'!$D$474</f>
        <v>0</v>
      </c>
      <c r="L66" s="238">
        <f>'Subaward 7'!$D$475</f>
        <v>0</v>
      </c>
      <c r="M66" s="236">
        <f t="shared" si="35"/>
        <v>0</v>
      </c>
      <c r="N66" s="223"/>
      <c r="O66" s="220"/>
      <c r="P66" s="231">
        <v>7</v>
      </c>
      <c r="Q66" s="587">
        <f>'Subaward 7'!$C$3</f>
        <v>0</v>
      </c>
      <c r="R66" s="587"/>
      <c r="S66" s="587"/>
      <c r="T66" s="587"/>
      <c r="U66" s="587"/>
      <c r="V66" s="587"/>
      <c r="W66" s="587"/>
      <c r="X66" s="587"/>
      <c r="Y66" s="164">
        <f>'Year 5'!AU66</f>
        <v>0</v>
      </c>
      <c r="Z66" s="299">
        <f>'Subaward 7'!$S$473</f>
        <v>0</v>
      </c>
      <c r="AA66" s="299">
        <f>'Subaward 7'!$S$474</f>
        <v>0</v>
      </c>
      <c r="AB66" s="299">
        <f>'Subaward 7'!$S$475</f>
        <v>0</v>
      </c>
      <c r="AC66" s="295">
        <f t="shared" si="53"/>
        <v>0</v>
      </c>
      <c r="AD66" s="296">
        <f t="shared" si="54"/>
        <v>0</v>
      </c>
      <c r="AE66" s="223"/>
      <c r="AF66" s="220"/>
      <c r="AG66" s="231">
        <v>7</v>
      </c>
      <c r="AH66" s="546">
        <f>'Subaward 7'!$C$3</f>
        <v>0</v>
      </c>
      <c r="AI66" s="546"/>
      <c r="AJ66" s="546"/>
      <c r="AK66" s="546"/>
      <c r="AL66" s="546"/>
      <c r="AM66" s="546"/>
      <c r="AN66" s="546"/>
      <c r="AO66" s="546"/>
      <c r="AP66" s="305">
        <f>'Year 5'!AU66</f>
        <v>0</v>
      </c>
      <c r="AQ66" s="285">
        <f>'Subaward 7'!$AI$473</f>
        <v>0</v>
      </c>
      <c r="AR66" s="285">
        <f>'Subaward 7'!$AI$474</f>
        <v>0</v>
      </c>
      <c r="AS66" s="285">
        <f>'Subaward 7'!$AI$475</f>
        <v>0</v>
      </c>
      <c r="AT66" s="277">
        <f t="shared" si="55"/>
        <v>0</v>
      </c>
      <c r="AU66" s="278">
        <f t="shared" si="56"/>
        <v>0</v>
      </c>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row>
    <row r="67" spans="1:134" s="224" customFormat="1" hidden="1" x14ac:dyDescent="0.35">
      <c r="A67" s="231">
        <v>8</v>
      </c>
      <c r="B67" s="508">
        <f>'Subaward 8'!$C$3</f>
        <v>0</v>
      </c>
      <c r="C67" s="508"/>
      <c r="D67" s="508"/>
      <c r="E67" s="508"/>
      <c r="F67" s="508"/>
      <c r="G67" s="508"/>
      <c r="H67" s="508"/>
      <c r="I67" s="508"/>
      <c r="J67" s="238">
        <f>'Subaward 8'!$D$473</f>
        <v>0</v>
      </c>
      <c r="K67" s="238">
        <f>'Subaward 8'!$D$474</f>
        <v>0</v>
      </c>
      <c r="L67" s="238">
        <f>'Subaward 7'!$D$475</f>
        <v>0</v>
      </c>
      <c r="M67" s="236">
        <f t="shared" si="35"/>
        <v>0</v>
      </c>
      <c r="N67" s="223"/>
      <c r="O67" s="220"/>
      <c r="P67" s="231">
        <v>8</v>
      </c>
      <c r="Q67" s="587">
        <f>'Subaward 8'!$C$3</f>
        <v>0</v>
      </c>
      <c r="R67" s="587"/>
      <c r="S67" s="587"/>
      <c r="T67" s="587"/>
      <c r="U67" s="587"/>
      <c r="V67" s="587"/>
      <c r="W67" s="587"/>
      <c r="X67" s="587"/>
      <c r="Y67" s="164">
        <f>'Year 5'!AU67</f>
        <v>0</v>
      </c>
      <c r="Z67" s="299">
        <f>'Subaward 8'!$S$473</f>
        <v>0</v>
      </c>
      <c r="AA67" s="299">
        <f>'Subaward 8'!$S$474</f>
        <v>0</v>
      </c>
      <c r="AB67" s="299">
        <f>'Subaward 8'!$S$475</f>
        <v>0</v>
      </c>
      <c r="AC67" s="295">
        <f t="shared" si="53"/>
        <v>0</v>
      </c>
      <c r="AD67" s="296">
        <f t="shared" si="54"/>
        <v>0</v>
      </c>
      <c r="AE67" s="223"/>
      <c r="AF67" s="220"/>
      <c r="AG67" s="231">
        <v>8</v>
      </c>
      <c r="AH67" s="546">
        <f>'Subaward 8'!$C$3</f>
        <v>0</v>
      </c>
      <c r="AI67" s="546"/>
      <c r="AJ67" s="546"/>
      <c r="AK67" s="546"/>
      <c r="AL67" s="546"/>
      <c r="AM67" s="546"/>
      <c r="AN67" s="546"/>
      <c r="AO67" s="546"/>
      <c r="AP67" s="305">
        <f>'Year 5'!AU67</f>
        <v>0</v>
      </c>
      <c r="AQ67" s="285">
        <f>'Subaward 8'!$AI$473</f>
        <v>0</v>
      </c>
      <c r="AR67" s="285">
        <f>'Subaward 8'!$AI$474</f>
        <v>0</v>
      </c>
      <c r="AS67" s="285">
        <f>'Subaward 8'!$AI$475</f>
        <v>0</v>
      </c>
      <c r="AT67" s="277">
        <f t="shared" si="55"/>
        <v>0</v>
      </c>
      <c r="AU67" s="278">
        <f t="shared" si="56"/>
        <v>0</v>
      </c>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row>
    <row r="68" spans="1:134" s="224" customFormat="1" hidden="1" x14ac:dyDescent="0.35">
      <c r="A68" s="231">
        <v>9</v>
      </c>
      <c r="B68" s="508">
        <f>'Subaward 9'!$C$3</f>
        <v>0</v>
      </c>
      <c r="C68" s="508"/>
      <c r="D68" s="508"/>
      <c r="E68" s="508"/>
      <c r="F68" s="508"/>
      <c r="G68" s="508"/>
      <c r="H68" s="508"/>
      <c r="I68" s="508"/>
      <c r="J68" s="238">
        <f>'Subaward 9'!$D$473</f>
        <v>0</v>
      </c>
      <c r="K68" s="238">
        <f>'Subaward 9'!$D$474</f>
        <v>0</v>
      </c>
      <c r="L68" s="238">
        <f>'Subaward 9'!$D$475</f>
        <v>0</v>
      </c>
      <c r="M68" s="236">
        <f t="shared" si="35"/>
        <v>0</v>
      </c>
      <c r="N68" s="223"/>
      <c r="O68" s="220"/>
      <c r="P68" s="231">
        <v>9</v>
      </c>
      <c r="Q68" s="587">
        <f>'Subaward 9'!$C$3</f>
        <v>0</v>
      </c>
      <c r="R68" s="587"/>
      <c r="S68" s="587"/>
      <c r="T68" s="587"/>
      <c r="U68" s="587"/>
      <c r="V68" s="587"/>
      <c r="W68" s="587"/>
      <c r="X68" s="587"/>
      <c r="Y68" s="164">
        <f>'Year 5'!AU68</f>
        <v>0</v>
      </c>
      <c r="Z68" s="299">
        <f>'Subaward 9'!$S$473</f>
        <v>0</v>
      </c>
      <c r="AA68" s="299">
        <f>'Subaward 9'!$S$474</f>
        <v>0</v>
      </c>
      <c r="AB68" s="299">
        <f>'Subaward 9'!$S$475</f>
        <v>0</v>
      </c>
      <c r="AC68" s="295">
        <f t="shared" si="53"/>
        <v>0</v>
      </c>
      <c r="AD68" s="296">
        <f t="shared" si="54"/>
        <v>0</v>
      </c>
      <c r="AE68" s="223"/>
      <c r="AF68" s="220"/>
      <c r="AG68" s="231">
        <v>9</v>
      </c>
      <c r="AH68" s="546">
        <f>'Subaward 9'!$C$3</f>
        <v>0</v>
      </c>
      <c r="AI68" s="546"/>
      <c r="AJ68" s="546"/>
      <c r="AK68" s="546"/>
      <c r="AL68" s="546"/>
      <c r="AM68" s="546"/>
      <c r="AN68" s="546"/>
      <c r="AO68" s="546"/>
      <c r="AP68" s="305">
        <f>'Year 5'!AU68</f>
        <v>0</v>
      </c>
      <c r="AQ68" s="285">
        <f>'Subaward 9'!$AI$473</f>
        <v>0</v>
      </c>
      <c r="AR68" s="285">
        <f>'Subaward 9'!$AI$474</f>
        <v>0</v>
      </c>
      <c r="AS68" s="285">
        <f>'Subaward 9'!$AI$475</f>
        <v>0</v>
      </c>
      <c r="AT68" s="277">
        <f t="shared" si="55"/>
        <v>0</v>
      </c>
      <c r="AU68" s="278">
        <f t="shared" si="56"/>
        <v>0</v>
      </c>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row>
    <row r="69" spans="1:134" s="224" customFormat="1" hidden="1" x14ac:dyDescent="0.35">
      <c r="A69" s="231">
        <v>10</v>
      </c>
      <c r="B69" s="508">
        <f>'Subaward 10'!$C$3</f>
        <v>0</v>
      </c>
      <c r="C69" s="508"/>
      <c r="D69" s="508"/>
      <c r="E69" s="508"/>
      <c r="F69" s="508"/>
      <c r="G69" s="508"/>
      <c r="H69" s="508"/>
      <c r="I69" s="508"/>
      <c r="J69" s="238">
        <f>'Subaward 10'!$D$473</f>
        <v>0</v>
      </c>
      <c r="K69" s="238">
        <f>'Subaward 10'!$D$474</f>
        <v>0</v>
      </c>
      <c r="L69" s="238">
        <f>'Subaward 10'!$D$475</f>
        <v>0</v>
      </c>
      <c r="M69" s="236">
        <f t="shared" si="35"/>
        <v>0</v>
      </c>
      <c r="N69" s="223"/>
      <c r="O69" s="220"/>
      <c r="P69" s="231">
        <v>10</v>
      </c>
      <c r="Q69" s="587">
        <f>'Subaward 10'!$C$3</f>
        <v>0</v>
      </c>
      <c r="R69" s="587"/>
      <c r="S69" s="587"/>
      <c r="T69" s="587"/>
      <c r="U69" s="587"/>
      <c r="V69" s="587"/>
      <c r="W69" s="587"/>
      <c r="X69" s="587"/>
      <c r="Y69" s="164">
        <f>'Year 5'!AU69</f>
        <v>0</v>
      </c>
      <c r="Z69" s="299">
        <f>'Subaward 10'!$S$473</f>
        <v>0</v>
      </c>
      <c r="AA69" s="299">
        <f>'Subaward 10'!$S$474</f>
        <v>0</v>
      </c>
      <c r="AB69" s="299">
        <f>'Subaward 10'!$S$475</f>
        <v>0</v>
      </c>
      <c r="AC69" s="295">
        <f t="shared" si="53"/>
        <v>0</v>
      </c>
      <c r="AD69" s="296">
        <f t="shared" si="54"/>
        <v>0</v>
      </c>
      <c r="AE69" s="223"/>
      <c r="AF69" s="220"/>
      <c r="AG69" s="231">
        <v>10</v>
      </c>
      <c r="AH69" s="546">
        <f>'Subaward 10'!$C$3</f>
        <v>0</v>
      </c>
      <c r="AI69" s="546"/>
      <c r="AJ69" s="546"/>
      <c r="AK69" s="546"/>
      <c r="AL69" s="546"/>
      <c r="AM69" s="546"/>
      <c r="AN69" s="546"/>
      <c r="AO69" s="546"/>
      <c r="AP69" s="305">
        <f>'Year 5'!AU69</f>
        <v>0</v>
      </c>
      <c r="AQ69" s="285">
        <f>'Subaward 10'!$AI$473</f>
        <v>0</v>
      </c>
      <c r="AR69" s="285">
        <f>'Subaward 10'!$AI$474</f>
        <v>0</v>
      </c>
      <c r="AS69" s="285">
        <f>'Subaward 10'!$AI$475</f>
        <v>0</v>
      </c>
      <c r="AT69" s="277">
        <f t="shared" si="55"/>
        <v>0</v>
      </c>
      <c r="AU69" s="278">
        <f t="shared" si="56"/>
        <v>0</v>
      </c>
      <c r="AV69" s="220"/>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row>
    <row r="70" spans="1:134" s="224" customFormat="1" ht="16" thickBot="1" x14ac:dyDescent="0.4">
      <c r="A70" s="591" t="s">
        <v>143</v>
      </c>
      <c r="B70" s="592"/>
      <c r="C70" s="592"/>
      <c r="D70" s="592"/>
      <c r="E70" s="592"/>
      <c r="F70" s="592"/>
      <c r="G70" s="592"/>
      <c r="H70" s="592"/>
      <c r="I70" s="592"/>
      <c r="J70" s="321">
        <f>SUM(J60:J69)</f>
        <v>0</v>
      </c>
      <c r="K70" s="321">
        <f t="shared" ref="K70" si="57">SUM(K60:K69)</f>
        <v>0</v>
      </c>
      <c r="L70" s="321">
        <f>SUM(L60:L69)</f>
        <v>0</v>
      </c>
      <c r="M70" s="237">
        <f t="shared" si="35"/>
        <v>0</v>
      </c>
      <c r="N70" s="223"/>
      <c r="O70" s="220"/>
      <c r="P70" s="591" t="s">
        <v>143</v>
      </c>
      <c r="Q70" s="592"/>
      <c r="R70" s="592"/>
      <c r="S70" s="592"/>
      <c r="T70" s="592"/>
      <c r="U70" s="592"/>
      <c r="V70" s="592"/>
      <c r="W70" s="592"/>
      <c r="X70" s="592"/>
      <c r="Y70" s="323">
        <f t="shared" ref="Y70:AD70" si="58">SUM(Y60:Y69)</f>
        <v>0</v>
      </c>
      <c r="Z70" s="323">
        <f t="shared" si="58"/>
        <v>0</v>
      </c>
      <c r="AA70" s="323">
        <f t="shared" si="58"/>
        <v>0</v>
      </c>
      <c r="AB70" s="323">
        <f t="shared" si="58"/>
        <v>0</v>
      </c>
      <c r="AC70" s="323">
        <f t="shared" si="58"/>
        <v>0</v>
      </c>
      <c r="AD70" s="192">
        <f t="shared" si="58"/>
        <v>0</v>
      </c>
      <c r="AE70" s="223"/>
      <c r="AF70" s="220"/>
      <c r="AG70" s="591" t="s">
        <v>143</v>
      </c>
      <c r="AH70" s="592"/>
      <c r="AI70" s="592"/>
      <c r="AJ70" s="592"/>
      <c r="AK70" s="592"/>
      <c r="AL70" s="592"/>
      <c r="AM70" s="592"/>
      <c r="AN70" s="592"/>
      <c r="AO70" s="592"/>
      <c r="AP70" s="322">
        <f>SUM(AP60:AP69)</f>
        <v>0</v>
      </c>
      <c r="AQ70" s="322">
        <f>SUM(AQ60:AQ69)</f>
        <v>0</v>
      </c>
      <c r="AR70" s="322">
        <f>SUM(AR60:AR69)</f>
        <v>0</v>
      </c>
      <c r="AS70" s="322">
        <f t="shared" ref="AS70:AT70" si="59">SUM(AS60:AS69)</f>
        <v>0</v>
      </c>
      <c r="AT70" s="322">
        <f t="shared" si="59"/>
        <v>0</v>
      </c>
      <c r="AU70" s="276">
        <f t="shared" si="56"/>
        <v>0</v>
      </c>
      <c r="AV70" s="220"/>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row>
    <row r="71" spans="1:134" ht="3.75" customHeight="1" thickBot="1" x14ac:dyDescent="0.4">
      <c r="A71" s="242"/>
      <c r="B71" s="242"/>
      <c r="C71" s="242"/>
      <c r="D71" s="242"/>
      <c r="E71" s="242"/>
      <c r="F71" s="242"/>
      <c r="G71" s="242"/>
      <c r="H71" s="242"/>
      <c r="I71" s="232"/>
      <c r="J71" s="246"/>
      <c r="K71" s="246"/>
      <c r="L71" s="246"/>
      <c r="M71" s="246"/>
      <c r="N71" s="223"/>
      <c r="P71" s="242"/>
      <c r="Q71" s="242"/>
      <c r="R71" s="242"/>
      <c r="S71" s="242"/>
      <c r="T71" s="242"/>
      <c r="U71" s="242"/>
      <c r="V71" s="242"/>
      <c r="W71" s="242"/>
      <c r="X71" s="232"/>
      <c r="Y71" s="246"/>
      <c r="Z71" s="246"/>
      <c r="AA71" s="246"/>
      <c r="AB71" s="246"/>
      <c r="AC71" s="246"/>
      <c r="AD71" s="246"/>
      <c r="AE71" s="223"/>
      <c r="AG71" s="242"/>
      <c r="AH71" s="242"/>
      <c r="AI71" s="242"/>
      <c r="AJ71" s="242"/>
      <c r="AK71" s="242"/>
      <c r="AL71" s="242"/>
      <c r="AM71" s="242"/>
      <c r="AN71" s="242"/>
      <c r="AO71" s="232"/>
      <c r="AP71" s="246"/>
      <c r="AQ71" s="246"/>
      <c r="AR71" s="246"/>
      <c r="AS71" s="246"/>
      <c r="AT71" s="246"/>
      <c r="AU71" s="246"/>
    </row>
    <row r="72" spans="1:134" x14ac:dyDescent="0.35">
      <c r="A72" s="544" t="s">
        <v>189</v>
      </c>
      <c r="B72" s="545"/>
      <c r="C72" s="545"/>
      <c r="D72" s="545"/>
      <c r="E72" s="545"/>
      <c r="F72" s="545"/>
      <c r="G72" s="545"/>
      <c r="H72" s="545"/>
      <c r="I72" s="545"/>
      <c r="J72" s="244">
        <f>SUM(J70, J57, J43, J37, H30)</f>
        <v>0</v>
      </c>
      <c r="K72" s="244">
        <f>SUM(K70, K57, K43, K37, K30)</f>
        <v>0</v>
      </c>
      <c r="L72" s="244">
        <f>SUM(L70, L57, L43, L37, L30)</f>
        <v>0</v>
      </c>
      <c r="M72" s="245">
        <f>SUM(J72:L72)</f>
        <v>0</v>
      </c>
      <c r="N72" s="223"/>
      <c r="P72" s="544" t="s">
        <v>182</v>
      </c>
      <c r="Q72" s="545"/>
      <c r="R72" s="545"/>
      <c r="S72" s="545"/>
      <c r="T72" s="545"/>
      <c r="U72" s="545"/>
      <c r="V72" s="545"/>
      <c r="W72" s="545"/>
      <c r="X72" s="545"/>
      <c r="Y72" s="199">
        <f>'Year 5'!AU72</f>
        <v>0</v>
      </c>
      <c r="Z72" s="300">
        <f>SUM(Z70, Z57, Z43, Z37, X30)</f>
        <v>0</v>
      </c>
      <c r="AA72" s="300">
        <f>SUM(AA70, AA57, AA43, AA37, AA30)</f>
        <v>0</v>
      </c>
      <c r="AB72" s="300">
        <f>SUM(AB70, AB57, AB43, AB37, AB30, )</f>
        <v>0</v>
      </c>
      <c r="AC72" s="300">
        <f t="shared" ref="AC72" si="60">SUM(Z72:AB72)</f>
        <v>0</v>
      </c>
      <c r="AD72" s="301">
        <f>M72-AC72</f>
        <v>0</v>
      </c>
      <c r="AE72" s="246"/>
      <c r="AG72" s="544" t="s">
        <v>182</v>
      </c>
      <c r="AH72" s="545"/>
      <c r="AI72" s="545"/>
      <c r="AJ72" s="545"/>
      <c r="AK72" s="545"/>
      <c r="AL72" s="545"/>
      <c r="AM72" s="545"/>
      <c r="AN72" s="545"/>
      <c r="AO72" s="545"/>
      <c r="AP72" s="205">
        <f>'Year 5'!AU72</f>
        <v>0</v>
      </c>
      <c r="AQ72" s="286">
        <f>SUM(AQ70, AQ57, AQ43, AQ37, AO30)</f>
        <v>0</v>
      </c>
      <c r="AR72" s="286">
        <f>SUM(AR70, AR57, AR43, AR37, AR30)</f>
        <v>0</v>
      </c>
      <c r="AS72" s="286">
        <f>SUM(AS70, AS57, AS43, AS37, AS30, )</f>
        <v>0</v>
      </c>
      <c r="AT72" s="286">
        <f t="shared" ref="AT72" si="61">SUM(AQ72:AS72)</f>
        <v>0</v>
      </c>
      <c r="AU72" s="287">
        <f>IF($S$81&lt;&gt;0, AC72+AP72-AT72, M72+AP72-AT72)</f>
        <v>0</v>
      </c>
      <c r="AV72" s="246"/>
    </row>
    <row r="73" spans="1:134" ht="16" thickBot="1" x14ac:dyDescent="0.4">
      <c r="A73" s="540" t="s">
        <v>183</v>
      </c>
      <c r="B73" s="541"/>
      <c r="C73" s="541"/>
      <c r="D73" s="541"/>
      <c r="E73" s="541"/>
      <c r="F73" s="541"/>
      <c r="G73" s="541"/>
      <c r="H73" s="541"/>
      <c r="I73" s="541"/>
      <c r="J73" s="593">
        <f>SUM(K70, L70, K57, L57, K43, L43, K37, L37, K30, L30)</f>
        <v>0</v>
      </c>
      <c r="K73" s="593"/>
      <c r="L73" s="593"/>
      <c r="M73" s="594"/>
      <c r="N73" s="223"/>
      <c r="P73" s="540" t="s">
        <v>183</v>
      </c>
      <c r="Q73" s="541"/>
      <c r="R73" s="541"/>
      <c r="S73" s="541"/>
      <c r="T73" s="541"/>
      <c r="U73" s="541"/>
      <c r="V73" s="541"/>
      <c r="W73" s="541"/>
      <c r="X73" s="541"/>
      <c r="Y73" s="200">
        <f>'Year 5'!AU73</f>
        <v>0</v>
      </c>
      <c r="Z73" s="588">
        <f>SUM(AA70, AB70, AA57, AB57, AA43, AB43, AA37, AB37, AA30, AB30)</f>
        <v>0</v>
      </c>
      <c r="AA73" s="588"/>
      <c r="AB73" s="588"/>
      <c r="AC73" s="588"/>
      <c r="AD73" s="330">
        <f>M73-Z73</f>
        <v>0</v>
      </c>
      <c r="AE73" s="223"/>
      <c r="AG73" s="540" t="s">
        <v>183</v>
      </c>
      <c r="AH73" s="541"/>
      <c r="AI73" s="541"/>
      <c r="AJ73" s="541"/>
      <c r="AK73" s="541"/>
      <c r="AL73" s="541"/>
      <c r="AM73" s="541"/>
      <c r="AN73" s="541"/>
      <c r="AO73" s="541"/>
      <c r="AP73" s="306">
        <f>'Year 5'!AU73</f>
        <v>0</v>
      </c>
      <c r="AQ73" s="539">
        <f>SUM(AR70, AS70, AR57, AS57, AR43, AS43, AR37, AS37, AR30, AS30)</f>
        <v>0</v>
      </c>
      <c r="AR73" s="539"/>
      <c r="AS73" s="539"/>
      <c r="AT73" s="539"/>
      <c r="AU73" s="276">
        <f>IF($S$81&lt;&gt;0, AC73+AP73-AQ73, M73+AP73-AQ73)</f>
        <v>0</v>
      </c>
    </row>
    <row r="74" spans="1:134" s="224" customFormat="1" ht="16" thickBot="1" x14ac:dyDescent="0.4">
      <c r="A74" s="221"/>
      <c r="B74" s="232"/>
      <c r="C74" s="232"/>
      <c r="D74" s="232"/>
      <c r="E74" s="232"/>
      <c r="F74" s="232"/>
      <c r="G74" s="232"/>
      <c r="H74" s="232"/>
      <c r="I74" s="232"/>
      <c r="J74" s="258"/>
      <c r="K74" s="258"/>
      <c r="L74" s="258"/>
      <c r="M74" s="221"/>
      <c r="N74" s="223"/>
      <c r="O74" s="220"/>
      <c r="P74" s="221"/>
      <c r="Q74" s="232"/>
      <c r="R74" s="232"/>
      <c r="S74" s="232"/>
      <c r="T74" s="232"/>
      <c r="U74" s="232"/>
      <c r="V74" s="232"/>
      <c r="W74" s="232"/>
      <c r="X74" s="232"/>
      <c r="Y74" s="258"/>
      <c r="Z74" s="258"/>
      <c r="AA74" s="258"/>
      <c r="AB74" s="221"/>
      <c r="AC74" s="221"/>
      <c r="AD74" s="221"/>
      <c r="AE74" s="223"/>
      <c r="AF74" s="220"/>
      <c r="AG74" s="221"/>
      <c r="AH74" s="232"/>
      <c r="AI74" s="232"/>
      <c r="AJ74" s="232"/>
      <c r="AK74" s="232"/>
      <c r="AL74" s="232"/>
      <c r="AM74" s="232"/>
      <c r="AN74" s="232"/>
      <c r="AO74" s="232"/>
      <c r="AP74" s="258"/>
      <c r="AQ74" s="258"/>
      <c r="AR74" s="258"/>
      <c r="AS74" s="221"/>
      <c r="AT74" s="221"/>
      <c r="AU74" s="221"/>
      <c r="AV74" s="220"/>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row>
    <row r="75" spans="1:134" s="242" customFormat="1" x14ac:dyDescent="0.35">
      <c r="A75" s="502" t="s">
        <v>100</v>
      </c>
      <c r="B75" s="503"/>
      <c r="C75" s="503"/>
      <c r="D75" s="503"/>
      <c r="E75" s="503"/>
      <c r="F75" s="503"/>
      <c r="G75" s="503"/>
      <c r="H75" s="503"/>
      <c r="I75" s="503"/>
      <c r="J75" s="273" t="s">
        <v>17</v>
      </c>
      <c r="K75" s="542" t="s">
        <v>4</v>
      </c>
      <c r="L75" s="542"/>
      <c r="M75" s="248" t="s">
        <v>49</v>
      </c>
      <c r="N75" s="261"/>
      <c r="P75" s="502" t="s">
        <v>100</v>
      </c>
      <c r="Q75" s="503"/>
      <c r="R75" s="503"/>
      <c r="S75" s="503"/>
      <c r="T75" s="503"/>
      <c r="U75" s="503"/>
      <c r="V75" s="503"/>
      <c r="W75" s="503"/>
      <c r="X75" s="503"/>
      <c r="Y75" s="271" t="s">
        <v>266</v>
      </c>
      <c r="Z75" s="273" t="s">
        <v>77</v>
      </c>
      <c r="AA75" s="542" t="s">
        <v>4</v>
      </c>
      <c r="AB75" s="542"/>
      <c r="AC75" s="271" t="s">
        <v>18</v>
      </c>
      <c r="AD75" s="268" t="s">
        <v>114</v>
      </c>
      <c r="AE75" s="261"/>
      <c r="AG75" s="502" t="s">
        <v>100</v>
      </c>
      <c r="AH75" s="503"/>
      <c r="AI75" s="503"/>
      <c r="AJ75" s="503"/>
      <c r="AK75" s="503"/>
      <c r="AL75" s="503"/>
      <c r="AM75" s="503"/>
      <c r="AN75" s="503"/>
      <c r="AO75" s="503"/>
      <c r="AP75" s="271" t="s">
        <v>266</v>
      </c>
      <c r="AQ75" s="273" t="s">
        <v>212</v>
      </c>
      <c r="AR75" s="542" t="s">
        <v>4</v>
      </c>
      <c r="AS75" s="542"/>
      <c r="AT75" s="271" t="s">
        <v>214</v>
      </c>
      <c r="AU75" s="268" t="s">
        <v>269</v>
      </c>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row>
    <row r="76" spans="1:134" ht="16" thickBot="1" x14ac:dyDescent="0.4">
      <c r="A76" s="540" t="s">
        <v>37</v>
      </c>
      <c r="B76" s="541"/>
      <c r="C76" s="541"/>
      <c r="D76" s="541"/>
      <c r="E76" s="541"/>
      <c r="F76" s="541"/>
      <c r="G76" s="541"/>
      <c r="H76" s="541"/>
      <c r="I76" s="541"/>
      <c r="J76" s="243">
        <f>(SUM(J57, J43, J37, H30, J70))*'Cumulative Budget'!$G$36</f>
        <v>0</v>
      </c>
      <c r="K76" s="593">
        <f>(SUM(K70, L70, K57, L57, K43, L43, K37, L37, K30, L30))*'Cumulative Budget'!$G$36</f>
        <v>0</v>
      </c>
      <c r="L76" s="593"/>
      <c r="M76" s="237">
        <f t="shared" ref="M76" si="62">SUM(J76:L76)</f>
        <v>0</v>
      </c>
      <c r="N76" s="223"/>
      <c r="P76" s="540" t="s">
        <v>37</v>
      </c>
      <c r="Q76" s="541"/>
      <c r="R76" s="541"/>
      <c r="S76" s="541"/>
      <c r="T76" s="541"/>
      <c r="U76" s="541"/>
      <c r="V76" s="541"/>
      <c r="W76" s="541"/>
      <c r="X76" s="541"/>
      <c r="Y76" s="200">
        <f>'Year 5'!AU76</f>
        <v>0</v>
      </c>
      <c r="Z76" s="302">
        <f>(SUM(Z57, Z43, Z37, X30, Z70))*'Cumulative Budget'!$G$36</f>
        <v>0</v>
      </c>
      <c r="AA76" s="588">
        <f>(SUM(AA70, AB70, AA57, AB57, AA43, AB43, AA37, AB37, AA30, AB30))*'Cumulative Budget'!$G$36</f>
        <v>0</v>
      </c>
      <c r="AB76" s="588"/>
      <c r="AC76" s="293">
        <f t="shared" ref="AC76" si="63">SUM(Z76:AB76)</f>
        <v>0</v>
      </c>
      <c r="AD76" s="294">
        <f t="shared" ref="AD76" si="64">M76-AC76</f>
        <v>0</v>
      </c>
      <c r="AE76" s="223"/>
      <c r="AG76" s="540" t="s">
        <v>37</v>
      </c>
      <c r="AH76" s="541"/>
      <c r="AI76" s="541"/>
      <c r="AJ76" s="541"/>
      <c r="AK76" s="541"/>
      <c r="AL76" s="541"/>
      <c r="AM76" s="541"/>
      <c r="AN76" s="541"/>
      <c r="AO76" s="541"/>
      <c r="AP76" s="306">
        <f>'Year 5'!AU76</f>
        <v>0</v>
      </c>
      <c r="AQ76" s="443">
        <v>0</v>
      </c>
      <c r="AR76" s="563">
        <v>0</v>
      </c>
      <c r="AS76" s="563"/>
      <c r="AT76" s="275">
        <f>SUM(AQ76:AS76)</f>
        <v>0</v>
      </c>
      <c r="AU76" s="276">
        <f>IF($S$81&lt;&gt;0, AC76+AP76-AT76, M76+AP76-AT76)</f>
        <v>0</v>
      </c>
    </row>
    <row r="77" spans="1:134" s="221" customFormat="1" ht="16" thickBot="1" x14ac:dyDescent="0.4">
      <c r="A77" s="230" t="s">
        <v>99</v>
      </c>
      <c r="B77" s="230"/>
      <c r="J77" s="233"/>
      <c r="K77" s="233"/>
      <c r="L77" s="233"/>
      <c r="M77" s="233"/>
      <c r="N77" s="223"/>
      <c r="O77" s="220"/>
      <c r="P77" s="230" t="s">
        <v>99</v>
      </c>
      <c r="Q77" s="230"/>
      <c r="Z77" s="233"/>
      <c r="AA77" s="233"/>
      <c r="AB77" s="233"/>
      <c r="AC77" s="233"/>
      <c r="AD77" s="233"/>
      <c r="AE77" s="223"/>
      <c r="AG77" s="230" t="s">
        <v>99</v>
      </c>
      <c r="AH77" s="230"/>
      <c r="AQ77" s="233"/>
      <c r="AR77" s="233"/>
      <c r="AS77" s="233"/>
      <c r="AT77" s="233"/>
      <c r="AU77" s="233"/>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row>
    <row r="78" spans="1:134" s="331" customFormat="1" ht="16" thickBot="1" x14ac:dyDescent="0.4">
      <c r="A78" s="621" t="s">
        <v>101</v>
      </c>
      <c r="B78" s="622"/>
      <c r="C78" s="622"/>
      <c r="D78" s="622"/>
      <c r="E78" s="622"/>
      <c r="F78" s="622"/>
      <c r="G78" s="622"/>
      <c r="H78" s="622"/>
      <c r="I78" s="622"/>
      <c r="J78" s="239">
        <f>SUM(J76, J57, J43, J37, H30, J70)</f>
        <v>0</v>
      </c>
      <c r="K78" s="239">
        <f>SUM(K76, K57, K43, K37, K30, K70)</f>
        <v>0</v>
      </c>
      <c r="L78" s="239">
        <f>SUM(L57, L43, L37, L30, L70)</f>
        <v>0</v>
      </c>
      <c r="M78" s="240">
        <f>SUM(J78:L78)</f>
        <v>0</v>
      </c>
      <c r="N78" s="246"/>
      <c r="P78" s="589" t="s">
        <v>101</v>
      </c>
      <c r="Q78" s="590"/>
      <c r="R78" s="590"/>
      <c r="S78" s="590"/>
      <c r="T78" s="590"/>
      <c r="U78" s="590"/>
      <c r="V78" s="590"/>
      <c r="W78" s="590"/>
      <c r="X78" s="590"/>
      <c r="Y78" s="201">
        <f>'Year 5'!AU78</f>
        <v>0</v>
      </c>
      <c r="Z78" s="303">
        <f>SUM(Z76, Z57, Z43, Z37, X30, Z70)</f>
        <v>0</v>
      </c>
      <c r="AA78" s="303">
        <f>SUM(AA76, AA57, AA43, AA37, AA30, AA70)</f>
        <v>0</v>
      </c>
      <c r="AB78" s="303">
        <f>SUM(AB57, AB43, AB37, AB30, AB70)</f>
        <v>0</v>
      </c>
      <c r="AC78" s="297">
        <f>SUM(Z78:AB78)</f>
        <v>0</v>
      </c>
      <c r="AD78" s="298">
        <f t="shared" ref="AD78" si="65">M78-AC78</f>
        <v>0</v>
      </c>
      <c r="AE78" s="246"/>
      <c r="AG78" s="564" t="s">
        <v>101</v>
      </c>
      <c r="AH78" s="565"/>
      <c r="AI78" s="565"/>
      <c r="AJ78" s="565"/>
      <c r="AK78" s="565"/>
      <c r="AL78" s="565"/>
      <c r="AM78" s="565"/>
      <c r="AN78" s="565"/>
      <c r="AO78" s="565"/>
      <c r="AP78" s="206">
        <f>'Year 5'!AU78</f>
        <v>0</v>
      </c>
      <c r="AQ78" s="288">
        <f>SUM(AQ76, AQ57, AQ43, AQ37, AO30, AQ70)</f>
        <v>0</v>
      </c>
      <c r="AR78" s="288">
        <f>SUM(AR76, AR57, AR43, AR37, AR30, AR70)</f>
        <v>0</v>
      </c>
      <c r="AS78" s="288">
        <f>SUM(AS57, AS43, AS37, AS30, AS70)</f>
        <v>0</v>
      </c>
      <c r="AT78" s="279">
        <f>SUM(AQ78:AS78)</f>
        <v>0</v>
      </c>
      <c r="AU78" s="280">
        <f>IF($S$81&lt;&gt;0, AC78+AP78-AT78, M78+AP78-AT78)</f>
        <v>0</v>
      </c>
    </row>
    <row r="79" spans="1:134" x14ac:dyDescent="0.35">
      <c r="F79" s="220"/>
      <c r="G79" s="220"/>
      <c r="N79" s="223"/>
    </row>
    <row r="80" spans="1:134" ht="16" thickBot="1" x14ac:dyDescent="0.4">
      <c r="F80" s="220"/>
      <c r="G80" s="220"/>
      <c r="P80" s="270"/>
      <c r="Q80" s="270"/>
      <c r="R80" s="270"/>
      <c r="S80" s="270"/>
      <c r="T80" s="270"/>
      <c r="U80" s="270"/>
      <c r="V80" s="270"/>
      <c r="AG80" s="270"/>
      <c r="AH80" s="270"/>
      <c r="AI80" s="270"/>
      <c r="AJ80" s="270"/>
      <c r="AK80" s="270"/>
      <c r="AL80" s="270"/>
      <c r="AM80" s="270"/>
    </row>
    <row r="81" spans="2:47" x14ac:dyDescent="0.35">
      <c r="B81" s="576" t="s">
        <v>248</v>
      </c>
      <c r="C81" s="577"/>
      <c r="D81" s="264">
        <f>$J$78</f>
        <v>0</v>
      </c>
      <c r="F81" s="220"/>
      <c r="G81" s="220"/>
      <c r="O81" s="309"/>
      <c r="P81" s="583" t="s">
        <v>248</v>
      </c>
      <c r="Q81" s="584"/>
      <c r="R81" s="584"/>
      <c r="S81" s="202">
        <f>Z78</f>
        <v>0</v>
      </c>
      <c r="T81" s="583" t="s">
        <v>104</v>
      </c>
      <c r="U81" s="584"/>
      <c r="V81" s="160">
        <f>D81-S81</f>
        <v>0</v>
      </c>
      <c r="W81" s="332"/>
      <c r="X81" s="601"/>
      <c r="Y81" s="601"/>
      <c r="Z81" s="332"/>
      <c r="AA81" s="332"/>
      <c r="AF81" s="309"/>
      <c r="AG81" s="609" t="s">
        <v>191</v>
      </c>
      <c r="AH81" s="554"/>
      <c r="AI81" s="605">
        <f>AQ78</f>
        <v>0</v>
      </c>
      <c r="AJ81" s="605"/>
      <c r="AK81" s="609" t="s">
        <v>196</v>
      </c>
      <c r="AL81" s="554"/>
      <c r="AM81" s="287">
        <f>IF($S$81&lt;&gt;0, S81+'Year 5'!AM81-AI81, D81+'Year 5'!AM81-AI81)</f>
        <v>0</v>
      </c>
      <c r="AO81" s="315" t="s">
        <v>89</v>
      </c>
      <c r="AP81" s="556"/>
      <c r="AQ81" s="556"/>
      <c r="AR81" s="556" t="s">
        <v>90</v>
      </c>
      <c r="AS81" s="612"/>
    </row>
    <row r="82" spans="2:47" x14ac:dyDescent="0.35">
      <c r="B82" s="535" t="s">
        <v>249</v>
      </c>
      <c r="C82" s="536"/>
      <c r="D82" s="265">
        <f>$K$78</f>
        <v>0</v>
      </c>
      <c r="F82" s="220"/>
      <c r="G82" s="220"/>
      <c r="O82" s="309"/>
      <c r="P82" s="585" t="s">
        <v>249</v>
      </c>
      <c r="Q82" s="586"/>
      <c r="R82" s="586"/>
      <c r="S82" s="189">
        <f>AA78</f>
        <v>0</v>
      </c>
      <c r="T82" s="585" t="s">
        <v>105</v>
      </c>
      <c r="U82" s="586"/>
      <c r="V82" s="161">
        <f>D82-S82</f>
        <v>0</v>
      </c>
      <c r="W82" s="332"/>
      <c r="X82" s="604"/>
      <c r="Y82" s="604"/>
      <c r="Z82" s="604"/>
      <c r="AA82" s="604"/>
      <c r="AF82" s="309"/>
      <c r="AG82" s="549" t="s">
        <v>192</v>
      </c>
      <c r="AH82" s="550"/>
      <c r="AI82" s="606">
        <f>AR78</f>
        <v>0</v>
      </c>
      <c r="AJ82" s="606"/>
      <c r="AK82" s="549" t="s">
        <v>197</v>
      </c>
      <c r="AL82" s="550"/>
      <c r="AM82" s="278">
        <f>IF($S$81&lt;&gt;0, S82+'Year 5'!AM82-AI82, D82+'Year 5'!AM82-AI82)</f>
        <v>0</v>
      </c>
      <c r="AO82" s="314" t="s">
        <v>91</v>
      </c>
      <c r="AP82" s="532"/>
      <c r="AQ82" s="532"/>
      <c r="AR82" s="532"/>
      <c r="AS82" s="562"/>
    </row>
    <row r="83" spans="2:47" ht="16" thickBot="1" x14ac:dyDescent="0.4">
      <c r="B83" s="535" t="s">
        <v>224</v>
      </c>
      <c r="C83" s="536"/>
      <c r="D83" s="265">
        <f>$L$78</f>
        <v>0</v>
      </c>
      <c r="F83" s="220"/>
      <c r="G83" s="220"/>
      <c r="O83" s="309"/>
      <c r="P83" s="585" t="s">
        <v>224</v>
      </c>
      <c r="Q83" s="586"/>
      <c r="R83" s="586"/>
      <c r="S83" s="189">
        <f>AB78</f>
        <v>0</v>
      </c>
      <c r="T83" s="585" t="s">
        <v>106</v>
      </c>
      <c r="U83" s="586"/>
      <c r="V83" s="161">
        <f>D83-S83</f>
        <v>0</v>
      </c>
      <c r="W83" s="332"/>
      <c r="X83" s="601"/>
      <c r="Y83" s="601"/>
      <c r="Z83" s="332"/>
      <c r="AA83" s="332"/>
      <c r="AF83" s="309"/>
      <c r="AG83" s="549" t="s">
        <v>193</v>
      </c>
      <c r="AH83" s="550"/>
      <c r="AI83" s="606">
        <f>AS78</f>
        <v>0</v>
      </c>
      <c r="AJ83" s="606"/>
      <c r="AK83" s="549" t="s">
        <v>198</v>
      </c>
      <c r="AL83" s="550"/>
      <c r="AM83" s="278">
        <f>IF($S$81&lt;&gt;0, S83+'Year 5'!AM83-AI83, D83+'Year 5'!AM83-AI83)</f>
        <v>0</v>
      </c>
      <c r="AO83" s="318" t="s">
        <v>92</v>
      </c>
      <c r="AP83" s="557"/>
      <c r="AQ83" s="557"/>
      <c r="AR83" s="557" t="s">
        <v>90</v>
      </c>
      <c r="AS83" s="613"/>
    </row>
    <row r="84" spans="2:47" ht="16" thickBot="1" x14ac:dyDescent="0.4">
      <c r="B84" s="535" t="s">
        <v>250</v>
      </c>
      <c r="C84" s="536"/>
      <c r="D84" s="265">
        <f>$K$78+$L$78</f>
        <v>0</v>
      </c>
      <c r="F84" s="220"/>
      <c r="G84" s="220"/>
      <c r="O84" s="309"/>
      <c r="P84" s="585" t="s">
        <v>250</v>
      </c>
      <c r="Q84" s="586"/>
      <c r="R84" s="586"/>
      <c r="S84" s="189">
        <f>SUM(S82:S83)</f>
        <v>0</v>
      </c>
      <c r="T84" s="585" t="s">
        <v>107</v>
      </c>
      <c r="U84" s="586"/>
      <c r="V84" s="161">
        <f>D84-S84</f>
        <v>0</v>
      </c>
      <c r="W84" s="325"/>
      <c r="X84" s="325"/>
      <c r="Y84" s="325"/>
      <c r="Z84" s="325"/>
      <c r="AA84" s="325"/>
      <c r="AF84" s="309"/>
      <c r="AG84" s="549" t="s">
        <v>194</v>
      </c>
      <c r="AH84" s="550"/>
      <c r="AI84" s="606">
        <f>SUM(AI82:AI83)</f>
        <v>0</v>
      </c>
      <c r="AJ84" s="606"/>
      <c r="AK84" s="549" t="s">
        <v>200</v>
      </c>
      <c r="AL84" s="550"/>
      <c r="AM84" s="278">
        <f>IF($S$81&lt;&gt;0, S84+'Year 5'!AM84-AI84, D84+'Year 5'!AM84-AI84)</f>
        <v>0</v>
      </c>
      <c r="AO84" s="325"/>
      <c r="AP84" s="325"/>
      <c r="AQ84" s="325"/>
      <c r="AR84" s="325"/>
      <c r="AS84" s="325"/>
    </row>
    <row r="85" spans="2:47" ht="16" thickBot="1" x14ac:dyDescent="0.4">
      <c r="B85" s="535" t="s">
        <v>251</v>
      </c>
      <c r="C85" s="536"/>
      <c r="D85" s="265">
        <f>$M$78</f>
        <v>0</v>
      </c>
      <c r="F85" s="220"/>
      <c r="G85" s="220"/>
      <c r="O85" s="309"/>
      <c r="P85" s="585" t="s">
        <v>251</v>
      </c>
      <c r="Q85" s="586"/>
      <c r="R85" s="586"/>
      <c r="S85" s="189">
        <f>AC78</f>
        <v>0</v>
      </c>
      <c r="T85" s="580" t="s">
        <v>108</v>
      </c>
      <c r="U85" s="580"/>
      <c r="V85" s="196">
        <f>D85-S85</f>
        <v>0</v>
      </c>
      <c r="W85" s="602"/>
      <c r="X85" s="602"/>
      <c r="Y85" s="604"/>
      <c r="Z85" s="604"/>
      <c r="AA85" s="604"/>
      <c r="AB85" s="221"/>
      <c r="AC85" s="221"/>
      <c r="AD85" s="221"/>
      <c r="AF85" s="309"/>
      <c r="AG85" s="549" t="s">
        <v>281</v>
      </c>
      <c r="AH85" s="550"/>
      <c r="AI85" s="606">
        <f>AT78</f>
        <v>0</v>
      </c>
      <c r="AJ85" s="606"/>
      <c r="AK85" s="610" t="s">
        <v>282</v>
      </c>
      <c r="AL85" s="611"/>
      <c r="AM85" s="312">
        <f>IF($S$81&lt;&gt;0, S85+'Year 5'!AM85-AI85, D85+'Year 5'!AM85-AI85)</f>
        <v>0</v>
      </c>
      <c r="AO85" s="214" t="s">
        <v>93</v>
      </c>
      <c r="AP85" s="215"/>
      <c r="AQ85" s="209"/>
      <c r="AR85" s="209"/>
      <c r="AS85" s="210"/>
      <c r="AT85" s="221"/>
      <c r="AU85" s="221"/>
    </row>
    <row r="86" spans="2:47" x14ac:dyDescent="0.35">
      <c r="B86" s="535" t="s">
        <v>174</v>
      </c>
      <c r="C86" s="536"/>
      <c r="D86" s="324" t="e">
        <f>L78/K78</f>
        <v>#DIV/0!</v>
      </c>
      <c r="F86" s="220"/>
      <c r="G86" s="220"/>
      <c r="O86" s="309"/>
      <c r="P86" s="585" t="s">
        <v>174</v>
      </c>
      <c r="Q86" s="586"/>
      <c r="R86" s="586"/>
      <c r="S86" s="203" t="e">
        <f>S83/S82</f>
        <v>#DIV/0!</v>
      </c>
      <c r="T86" s="188"/>
      <c r="U86" s="188"/>
      <c r="V86" s="190"/>
      <c r="W86" s="221"/>
      <c r="X86" s="221"/>
      <c r="Y86" s="221"/>
      <c r="Z86" s="221"/>
      <c r="AA86" s="221"/>
      <c r="AF86" s="309"/>
      <c r="AG86" s="624" t="s">
        <v>208</v>
      </c>
      <c r="AH86" s="617"/>
      <c r="AI86" s="607" t="e">
        <f>AQ76/AQ78</f>
        <v>#DIV/0!</v>
      </c>
      <c r="AJ86" s="608"/>
      <c r="AK86" s="167"/>
      <c r="AL86" s="166"/>
      <c r="AM86" s="166"/>
      <c r="AO86" s="221"/>
      <c r="AP86" s="221"/>
      <c r="AQ86" s="221"/>
      <c r="AR86" s="221"/>
      <c r="AS86" s="221"/>
    </row>
    <row r="87" spans="2:47" ht="16" thickBot="1" x14ac:dyDescent="0.4">
      <c r="B87" s="537" t="s">
        <v>144</v>
      </c>
      <c r="C87" s="538"/>
      <c r="D87" s="266" t="e">
        <f>$D$90 &amp; $D$91 &amp; $D$92</f>
        <v>#DIV/0!</v>
      </c>
      <c r="F87" s="220"/>
      <c r="G87" s="220"/>
      <c r="O87" s="309"/>
      <c r="P87" s="629" t="s">
        <v>144</v>
      </c>
      <c r="Q87" s="580"/>
      <c r="R87" s="580"/>
      <c r="S87" s="204" t="e">
        <f>S90 &amp; S91 &amp; S92</f>
        <v>#DIV/0!</v>
      </c>
      <c r="T87" s="188"/>
      <c r="U87" s="188"/>
      <c r="V87" s="190"/>
      <c r="AF87" s="309"/>
      <c r="AG87" s="625" t="s">
        <v>209</v>
      </c>
      <c r="AH87" s="626"/>
      <c r="AI87" s="627" t="e">
        <f>AR76/(AR78+AS78)</f>
        <v>#DIV/0!</v>
      </c>
      <c r="AJ87" s="628"/>
    </row>
    <row r="88" spans="2:47" x14ac:dyDescent="0.35">
      <c r="F88" s="220"/>
      <c r="G88" s="220"/>
      <c r="S88" s="166"/>
      <c r="AG88" s="166"/>
      <c r="AH88" s="166"/>
      <c r="AI88" s="166"/>
      <c r="AJ88" s="166"/>
    </row>
    <row r="89" spans="2:47" x14ac:dyDescent="0.35">
      <c r="F89" s="220"/>
      <c r="G89" s="220"/>
    </row>
    <row r="90" spans="2:47" hidden="1" x14ac:dyDescent="0.35">
      <c r="D90" s="220" t="e">
        <f>D81/D81</f>
        <v>#DIV/0!</v>
      </c>
      <c r="F90" s="220"/>
      <c r="G90" s="220"/>
      <c r="S90" s="220" t="e">
        <f>S81/S81</f>
        <v>#DIV/0!</v>
      </c>
    </row>
    <row r="91" spans="2:47" hidden="1" x14ac:dyDescent="0.35">
      <c r="D91" s="220" t="s">
        <v>145</v>
      </c>
      <c r="F91" s="220"/>
      <c r="G91" s="220"/>
      <c r="S91" s="220" t="s">
        <v>145</v>
      </c>
    </row>
    <row r="92" spans="2:47" hidden="1" x14ac:dyDescent="0.35">
      <c r="D92" s="225" t="e">
        <f>D84/D81</f>
        <v>#DIV/0!</v>
      </c>
      <c r="F92" s="220"/>
      <c r="G92" s="220"/>
      <c r="S92" s="225" t="e">
        <f>S84/S81</f>
        <v>#DIV/0!</v>
      </c>
    </row>
    <row r="93" spans="2:47" x14ac:dyDescent="0.35">
      <c r="F93" s="220"/>
      <c r="G93" s="220"/>
    </row>
    <row r="94" spans="2:47" x14ac:dyDescent="0.35">
      <c r="F94" s="220"/>
      <c r="G94" s="220"/>
    </row>
    <row r="95" spans="2:47" x14ac:dyDescent="0.35">
      <c r="F95" s="220"/>
      <c r="G95" s="220"/>
    </row>
    <row r="96" spans="2:47" x14ac:dyDescent="0.35">
      <c r="F96" s="220"/>
      <c r="G96" s="220"/>
    </row>
    <row r="97" spans="6:7" x14ac:dyDescent="0.35">
      <c r="F97" s="220"/>
      <c r="G97" s="220"/>
    </row>
    <row r="98" spans="6:7" x14ac:dyDescent="0.35">
      <c r="F98" s="220"/>
      <c r="G98" s="220"/>
    </row>
    <row r="99" spans="6:7" x14ac:dyDescent="0.35">
      <c r="F99" s="220"/>
      <c r="G99" s="220"/>
    </row>
    <row r="100" spans="6:7" x14ac:dyDescent="0.35">
      <c r="F100" s="220"/>
      <c r="G100" s="220"/>
    </row>
    <row r="101" spans="6:7" x14ac:dyDescent="0.35">
      <c r="F101" s="220"/>
      <c r="G101" s="220"/>
    </row>
    <row r="102" spans="6:7" x14ac:dyDescent="0.35">
      <c r="F102" s="220"/>
      <c r="G102" s="220"/>
    </row>
    <row r="103" spans="6:7" x14ac:dyDescent="0.35">
      <c r="F103" s="220"/>
      <c r="G103" s="220"/>
    </row>
    <row r="104" spans="6:7" x14ac:dyDescent="0.35">
      <c r="F104" s="220"/>
      <c r="G104" s="220"/>
    </row>
    <row r="105" spans="6:7" x14ac:dyDescent="0.35">
      <c r="F105" s="220"/>
      <c r="G105" s="220"/>
    </row>
    <row r="106" spans="6:7" x14ac:dyDescent="0.35">
      <c r="F106" s="220"/>
      <c r="G106" s="220"/>
    </row>
    <row r="107" spans="6:7" x14ac:dyDescent="0.35">
      <c r="F107" s="220"/>
      <c r="G107" s="220"/>
    </row>
    <row r="108" spans="6:7" x14ac:dyDescent="0.35">
      <c r="F108" s="220"/>
      <c r="G108" s="220"/>
    </row>
    <row r="109" spans="6:7" x14ac:dyDescent="0.35">
      <c r="F109" s="220"/>
      <c r="G109" s="220"/>
    </row>
    <row r="110" spans="6:7" x14ac:dyDescent="0.35">
      <c r="F110" s="220"/>
      <c r="G110" s="220"/>
    </row>
    <row r="111" spans="6:7" x14ac:dyDescent="0.35">
      <c r="F111" s="220"/>
      <c r="G111" s="220"/>
    </row>
    <row r="112" spans="6:7" x14ac:dyDescent="0.35">
      <c r="F112" s="220"/>
      <c r="G112" s="220"/>
    </row>
    <row r="113" spans="6:7" x14ac:dyDescent="0.35">
      <c r="F113" s="220"/>
      <c r="G113" s="220"/>
    </row>
    <row r="114" spans="6:7" x14ac:dyDescent="0.35">
      <c r="F114" s="220"/>
      <c r="G114" s="220"/>
    </row>
    <row r="115" spans="6:7" x14ac:dyDescent="0.35">
      <c r="F115" s="220"/>
      <c r="G115" s="220"/>
    </row>
    <row r="116" spans="6:7" x14ac:dyDescent="0.35">
      <c r="F116" s="220"/>
      <c r="G116" s="220"/>
    </row>
    <row r="117" spans="6:7" x14ac:dyDescent="0.35">
      <c r="F117" s="220"/>
      <c r="G117" s="220"/>
    </row>
    <row r="118" spans="6:7" x14ac:dyDescent="0.35">
      <c r="F118" s="220"/>
      <c r="G118" s="220"/>
    </row>
    <row r="119" spans="6:7" x14ac:dyDescent="0.35">
      <c r="F119" s="220"/>
      <c r="G119" s="220"/>
    </row>
    <row r="120" spans="6:7" x14ac:dyDescent="0.35">
      <c r="F120" s="220"/>
      <c r="G120" s="220"/>
    </row>
    <row r="121" spans="6:7" x14ac:dyDescent="0.35">
      <c r="F121" s="220"/>
      <c r="G121" s="220"/>
    </row>
    <row r="122" spans="6:7" x14ac:dyDescent="0.35">
      <c r="F122" s="220"/>
      <c r="G122" s="220"/>
    </row>
    <row r="123" spans="6:7" x14ac:dyDescent="0.35">
      <c r="F123" s="220"/>
      <c r="G123" s="220"/>
    </row>
    <row r="124" spans="6:7" x14ac:dyDescent="0.35">
      <c r="F124" s="220"/>
      <c r="G124" s="220"/>
    </row>
    <row r="125" spans="6:7" x14ac:dyDescent="0.35">
      <c r="F125" s="220"/>
      <c r="G125" s="220"/>
    </row>
    <row r="126" spans="6:7" x14ac:dyDescent="0.35">
      <c r="F126" s="220"/>
      <c r="G126" s="220"/>
    </row>
    <row r="127" spans="6:7" x14ac:dyDescent="0.35">
      <c r="F127" s="220"/>
      <c r="G127" s="220"/>
    </row>
    <row r="128" spans="6:7" x14ac:dyDescent="0.35">
      <c r="F128" s="220"/>
      <c r="G128" s="220"/>
    </row>
    <row r="129" spans="6:7" x14ac:dyDescent="0.35">
      <c r="F129" s="220"/>
      <c r="G129" s="220"/>
    </row>
    <row r="130" spans="6:7" x14ac:dyDescent="0.35">
      <c r="F130" s="220"/>
      <c r="G130" s="220"/>
    </row>
    <row r="131" spans="6:7" x14ac:dyDescent="0.35">
      <c r="F131" s="220"/>
      <c r="G131" s="220"/>
    </row>
    <row r="132" spans="6:7" x14ac:dyDescent="0.35">
      <c r="F132" s="220"/>
      <c r="G132" s="220"/>
    </row>
    <row r="133" spans="6:7" x14ac:dyDescent="0.35">
      <c r="F133" s="220"/>
      <c r="G133" s="220"/>
    </row>
    <row r="134" spans="6:7" x14ac:dyDescent="0.35">
      <c r="F134" s="220"/>
      <c r="G134" s="220"/>
    </row>
    <row r="135" spans="6:7" x14ac:dyDescent="0.35">
      <c r="F135" s="220"/>
      <c r="G135" s="220"/>
    </row>
    <row r="136" spans="6:7" x14ac:dyDescent="0.35">
      <c r="F136" s="220"/>
      <c r="G136" s="220"/>
    </row>
    <row r="137" spans="6:7" x14ac:dyDescent="0.35">
      <c r="F137" s="220"/>
      <c r="G137" s="220"/>
    </row>
    <row r="138" spans="6:7" x14ac:dyDescent="0.35">
      <c r="F138" s="220"/>
      <c r="G138" s="220"/>
    </row>
    <row r="139" spans="6:7" x14ac:dyDescent="0.35">
      <c r="F139" s="220"/>
      <c r="G139" s="220"/>
    </row>
    <row r="140" spans="6:7" x14ac:dyDescent="0.35">
      <c r="F140" s="220"/>
      <c r="G140" s="220"/>
    </row>
    <row r="141" spans="6:7" x14ac:dyDescent="0.35">
      <c r="F141" s="220"/>
      <c r="G141" s="220"/>
    </row>
    <row r="142" spans="6:7" x14ac:dyDescent="0.35">
      <c r="F142" s="220"/>
      <c r="G142" s="220"/>
    </row>
    <row r="143" spans="6:7" x14ac:dyDescent="0.35">
      <c r="F143" s="220"/>
      <c r="G143" s="220"/>
    </row>
    <row r="144" spans="6:7" x14ac:dyDescent="0.35">
      <c r="F144" s="220"/>
      <c r="G144" s="220"/>
    </row>
    <row r="145" spans="6:7" x14ac:dyDescent="0.35">
      <c r="F145" s="220"/>
      <c r="G145" s="220"/>
    </row>
    <row r="146" spans="6:7" x14ac:dyDescent="0.35">
      <c r="F146" s="220"/>
      <c r="G146" s="220"/>
    </row>
    <row r="147" spans="6:7" x14ac:dyDescent="0.35">
      <c r="F147" s="220"/>
      <c r="G147" s="220"/>
    </row>
    <row r="148" spans="6:7" x14ac:dyDescent="0.35">
      <c r="F148" s="220"/>
      <c r="G148" s="220"/>
    </row>
    <row r="149" spans="6:7" x14ac:dyDescent="0.35">
      <c r="F149" s="220"/>
      <c r="G149" s="220"/>
    </row>
    <row r="150" spans="6:7" x14ac:dyDescent="0.35">
      <c r="F150" s="220"/>
      <c r="G150" s="220"/>
    </row>
    <row r="151" spans="6:7" x14ac:dyDescent="0.35">
      <c r="F151" s="220"/>
      <c r="G151" s="220"/>
    </row>
    <row r="152" spans="6:7" x14ac:dyDescent="0.35">
      <c r="F152" s="220"/>
      <c r="G152" s="220"/>
    </row>
    <row r="153" spans="6:7" x14ac:dyDescent="0.35">
      <c r="F153" s="220"/>
      <c r="G153" s="220"/>
    </row>
    <row r="154" spans="6:7" x14ac:dyDescent="0.35">
      <c r="F154" s="220"/>
      <c r="G154" s="220"/>
    </row>
    <row r="155" spans="6:7" x14ac:dyDescent="0.35">
      <c r="F155" s="220"/>
      <c r="G155" s="220"/>
    </row>
    <row r="156" spans="6:7" x14ac:dyDescent="0.35">
      <c r="F156" s="220"/>
      <c r="G156" s="220"/>
    </row>
    <row r="157" spans="6:7" x14ac:dyDescent="0.35">
      <c r="F157" s="220"/>
      <c r="G157" s="220"/>
    </row>
    <row r="158" spans="6:7" x14ac:dyDescent="0.35">
      <c r="F158" s="220"/>
      <c r="G158" s="220"/>
    </row>
    <row r="159" spans="6:7" x14ac:dyDescent="0.35">
      <c r="F159" s="220"/>
      <c r="G159" s="220"/>
    </row>
    <row r="160" spans="6:7" x14ac:dyDescent="0.35">
      <c r="F160" s="220"/>
      <c r="G160" s="220"/>
    </row>
    <row r="161" spans="6:7" x14ac:dyDescent="0.35">
      <c r="F161" s="220"/>
      <c r="G161" s="220"/>
    </row>
    <row r="162" spans="6:7" x14ac:dyDescent="0.35">
      <c r="F162" s="220"/>
      <c r="G162" s="220"/>
    </row>
    <row r="163" spans="6:7" x14ac:dyDescent="0.35">
      <c r="F163" s="220"/>
      <c r="G163" s="220"/>
    </row>
    <row r="164" spans="6:7" x14ac:dyDescent="0.35">
      <c r="F164" s="220"/>
      <c r="G164" s="220"/>
    </row>
    <row r="165" spans="6:7" x14ac:dyDescent="0.35">
      <c r="F165" s="220"/>
      <c r="G165" s="220"/>
    </row>
    <row r="166" spans="6:7" x14ac:dyDescent="0.35">
      <c r="F166" s="220"/>
      <c r="G166" s="220"/>
    </row>
    <row r="167" spans="6:7" x14ac:dyDescent="0.35">
      <c r="F167" s="220"/>
      <c r="G167" s="220"/>
    </row>
    <row r="168" spans="6:7" x14ac:dyDescent="0.35">
      <c r="F168" s="220"/>
      <c r="G168" s="220"/>
    </row>
    <row r="169" spans="6:7" x14ac:dyDescent="0.35">
      <c r="F169" s="220"/>
      <c r="G169" s="220"/>
    </row>
    <row r="170" spans="6:7" x14ac:dyDescent="0.35">
      <c r="F170" s="220"/>
      <c r="G170" s="220"/>
    </row>
    <row r="171" spans="6:7" x14ac:dyDescent="0.35">
      <c r="F171" s="220"/>
      <c r="G171" s="220"/>
    </row>
    <row r="172" spans="6:7" x14ac:dyDescent="0.35">
      <c r="F172" s="220"/>
      <c r="G172" s="220"/>
    </row>
    <row r="173" spans="6:7" x14ac:dyDescent="0.35">
      <c r="F173" s="220"/>
      <c r="G173" s="220"/>
    </row>
    <row r="174" spans="6:7" x14ac:dyDescent="0.35">
      <c r="F174" s="220"/>
      <c r="G174" s="220"/>
    </row>
    <row r="175" spans="6:7" x14ac:dyDescent="0.35">
      <c r="F175" s="220"/>
      <c r="G175" s="220"/>
    </row>
    <row r="176" spans="6:7" x14ac:dyDescent="0.35">
      <c r="F176" s="220"/>
      <c r="G176" s="220"/>
    </row>
    <row r="177" spans="6:7" x14ac:dyDescent="0.35">
      <c r="F177" s="220"/>
      <c r="G177" s="220"/>
    </row>
    <row r="178" spans="6:7" x14ac:dyDescent="0.35">
      <c r="F178" s="220"/>
      <c r="G178" s="220"/>
    </row>
    <row r="179" spans="6:7" x14ac:dyDescent="0.35">
      <c r="F179" s="220"/>
      <c r="G179" s="220"/>
    </row>
    <row r="180" spans="6:7" x14ac:dyDescent="0.35">
      <c r="F180" s="220"/>
      <c r="G180" s="220"/>
    </row>
    <row r="181" spans="6:7" x14ac:dyDescent="0.35">
      <c r="F181" s="220"/>
      <c r="G181" s="220"/>
    </row>
    <row r="182" spans="6:7" x14ac:dyDescent="0.35">
      <c r="F182" s="220"/>
      <c r="G182" s="220"/>
    </row>
    <row r="183" spans="6:7" x14ac:dyDescent="0.35">
      <c r="F183" s="220"/>
      <c r="G183" s="220"/>
    </row>
    <row r="184" spans="6:7" x14ac:dyDescent="0.35">
      <c r="F184" s="220"/>
      <c r="G184" s="220"/>
    </row>
    <row r="185" spans="6:7" x14ac:dyDescent="0.35">
      <c r="F185" s="220"/>
      <c r="G185" s="220"/>
    </row>
    <row r="186" spans="6:7" x14ac:dyDescent="0.35">
      <c r="F186" s="220"/>
      <c r="G186" s="220"/>
    </row>
    <row r="187" spans="6:7" x14ac:dyDescent="0.35">
      <c r="F187" s="220"/>
      <c r="G187" s="220"/>
    </row>
    <row r="188" spans="6:7" x14ac:dyDescent="0.35">
      <c r="F188" s="220"/>
      <c r="G188" s="220"/>
    </row>
    <row r="189" spans="6:7" x14ac:dyDescent="0.35">
      <c r="F189" s="220"/>
      <c r="G189" s="220"/>
    </row>
    <row r="190" spans="6:7" x14ac:dyDescent="0.35">
      <c r="F190" s="220"/>
      <c r="G190" s="220"/>
    </row>
    <row r="191" spans="6:7" x14ac:dyDescent="0.35">
      <c r="F191" s="220"/>
      <c r="G191" s="220"/>
    </row>
    <row r="192" spans="6:7" x14ac:dyDescent="0.35">
      <c r="F192" s="220"/>
      <c r="G192" s="220"/>
    </row>
    <row r="193" spans="6:7" x14ac:dyDescent="0.35">
      <c r="F193" s="220"/>
      <c r="G193" s="220"/>
    </row>
    <row r="194" spans="6:7" x14ac:dyDescent="0.35">
      <c r="F194" s="220"/>
      <c r="G194" s="220"/>
    </row>
    <row r="195" spans="6:7" x14ac:dyDescent="0.35">
      <c r="F195" s="220"/>
      <c r="G195" s="220"/>
    </row>
    <row r="196" spans="6:7" x14ac:dyDescent="0.35">
      <c r="F196" s="220"/>
      <c r="G196" s="220"/>
    </row>
    <row r="197" spans="6:7" x14ac:dyDescent="0.35">
      <c r="F197" s="220"/>
      <c r="G197" s="220"/>
    </row>
    <row r="198" spans="6:7" x14ac:dyDescent="0.35">
      <c r="F198" s="220"/>
      <c r="G198" s="220"/>
    </row>
    <row r="199" spans="6:7" x14ac:dyDescent="0.35">
      <c r="F199" s="220"/>
      <c r="G199" s="220"/>
    </row>
    <row r="200" spans="6:7" x14ac:dyDescent="0.35">
      <c r="F200" s="220"/>
      <c r="G200" s="220"/>
    </row>
    <row r="201" spans="6:7" x14ac:dyDescent="0.35">
      <c r="F201" s="220"/>
      <c r="G201" s="220"/>
    </row>
    <row r="202" spans="6:7" x14ac:dyDescent="0.35">
      <c r="F202" s="220"/>
      <c r="G202" s="220"/>
    </row>
    <row r="203" spans="6:7" x14ac:dyDescent="0.35">
      <c r="F203" s="220"/>
      <c r="G203" s="220"/>
    </row>
    <row r="204" spans="6:7" x14ac:dyDescent="0.35">
      <c r="F204" s="220"/>
      <c r="G204" s="220"/>
    </row>
    <row r="205" spans="6:7" x14ac:dyDescent="0.35">
      <c r="F205" s="220"/>
      <c r="G205" s="220"/>
    </row>
    <row r="206" spans="6:7" x14ac:dyDescent="0.35">
      <c r="F206" s="220"/>
      <c r="G206" s="220"/>
    </row>
    <row r="207" spans="6:7" x14ac:dyDescent="0.35">
      <c r="F207" s="220"/>
      <c r="G207" s="220"/>
    </row>
    <row r="208" spans="6:7" x14ac:dyDescent="0.35">
      <c r="F208" s="220"/>
      <c r="G208" s="220"/>
    </row>
    <row r="209" spans="6:7" x14ac:dyDescent="0.35">
      <c r="F209" s="220"/>
      <c r="G209" s="220"/>
    </row>
    <row r="210" spans="6:7" x14ac:dyDescent="0.35">
      <c r="F210" s="220"/>
      <c r="G210" s="220"/>
    </row>
    <row r="211" spans="6:7" x14ac:dyDescent="0.35">
      <c r="F211" s="220"/>
      <c r="G211" s="220"/>
    </row>
    <row r="212" spans="6:7" x14ac:dyDescent="0.35">
      <c r="F212" s="220"/>
      <c r="G212" s="220"/>
    </row>
    <row r="213" spans="6:7" x14ac:dyDescent="0.35">
      <c r="F213" s="220"/>
      <c r="G213" s="220"/>
    </row>
    <row r="214" spans="6:7" x14ac:dyDescent="0.35">
      <c r="F214" s="220"/>
      <c r="G214" s="220"/>
    </row>
    <row r="215" spans="6:7" x14ac:dyDescent="0.35">
      <c r="F215" s="220"/>
      <c r="G215" s="220"/>
    </row>
    <row r="216" spans="6:7" x14ac:dyDescent="0.35">
      <c r="F216" s="220"/>
      <c r="G216" s="220"/>
    </row>
    <row r="217" spans="6:7" x14ac:dyDescent="0.35">
      <c r="F217" s="220"/>
      <c r="G217" s="220"/>
    </row>
    <row r="218" spans="6:7" x14ac:dyDescent="0.35">
      <c r="F218" s="220"/>
      <c r="G218" s="220"/>
    </row>
    <row r="219" spans="6:7" x14ac:dyDescent="0.35">
      <c r="F219" s="220"/>
      <c r="G219" s="220"/>
    </row>
    <row r="220" spans="6:7" x14ac:dyDescent="0.35">
      <c r="F220" s="220"/>
      <c r="G220" s="220"/>
    </row>
    <row r="221" spans="6:7" x14ac:dyDescent="0.35">
      <c r="F221" s="220"/>
      <c r="G221" s="220"/>
    </row>
    <row r="222" spans="6:7" x14ac:dyDescent="0.35">
      <c r="F222" s="220"/>
      <c r="G222" s="220"/>
    </row>
    <row r="223" spans="6:7" x14ac:dyDescent="0.35">
      <c r="F223" s="220"/>
      <c r="G223" s="220"/>
    </row>
    <row r="224" spans="6:7" x14ac:dyDescent="0.35">
      <c r="F224" s="220"/>
      <c r="G224" s="220"/>
    </row>
    <row r="225" spans="6:7" x14ac:dyDescent="0.35">
      <c r="F225" s="220"/>
      <c r="G225" s="220"/>
    </row>
    <row r="226" spans="6:7" x14ac:dyDescent="0.35">
      <c r="F226" s="220"/>
      <c r="G226" s="220"/>
    </row>
    <row r="227" spans="6:7" x14ac:dyDescent="0.35">
      <c r="F227" s="220"/>
      <c r="G227" s="220"/>
    </row>
    <row r="228" spans="6:7" x14ac:dyDescent="0.35">
      <c r="F228" s="220"/>
      <c r="G228" s="220"/>
    </row>
    <row r="229" spans="6:7" x14ac:dyDescent="0.35">
      <c r="F229" s="220"/>
      <c r="G229" s="220"/>
    </row>
    <row r="230" spans="6:7" x14ac:dyDescent="0.35">
      <c r="F230" s="220"/>
      <c r="G230" s="220"/>
    </row>
    <row r="231" spans="6:7" x14ac:dyDescent="0.35">
      <c r="F231" s="220"/>
      <c r="G231" s="220"/>
    </row>
  </sheetData>
  <sheetProtection algorithmName="SHA-512" hashValue="hoq9+mSoidiV6n/EYzvzqSix56c3C7Ucg9hPyU4ZQu01EoFgxnW70DU+VffiKSUg10u+yZUh/wl4HJdB4MXwVw==" saltValue="cqwtDtt+jt9oaITycx2rPg==" spinCount="100000" sheet="1" objects="1" scenarios="1" formatCells="0" formatColumns="0" formatRows="0" insertColumns="0"/>
  <mergeCells count="297">
    <mergeCell ref="B87:C87"/>
    <mergeCell ref="P87:R87"/>
    <mergeCell ref="AG87:AH87"/>
    <mergeCell ref="AI87:AJ87"/>
    <mergeCell ref="AI85:AJ85"/>
    <mergeCell ref="AK85:AL85"/>
    <mergeCell ref="B86:C86"/>
    <mergeCell ref="P86:R86"/>
    <mergeCell ref="AG86:AH86"/>
    <mergeCell ref="AI86:AJ86"/>
    <mergeCell ref="B85:C85"/>
    <mergeCell ref="P85:R85"/>
    <mergeCell ref="T85:U85"/>
    <mergeCell ref="W85:X85"/>
    <mergeCell ref="Y85:AA85"/>
    <mergeCell ref="AG85:AH85"/>
    <mergeCell ref="AK83:AL83"/>
    <mergeCell ref="AP83:AQ83"/>
    <mergeCell ref="AR83:AS83"/>
    <mergeCell ref="B84:C84"/>
    <mergeCell ref="P84:R84"/>
    <mergeCell ref="T84:U84"/>
    <mergeCell ref="AG84:AH84"/>
    <mergeCell ref="AI84:AJ84"/>
    <mergeCell ref="AK84:AL84"/>
    <mergeCell ref="B83:C83"/>
    <mergeCell ref="P83:R83"/>
    <mergeCell ref="T83:U83"/>
    <mergeCell ref="X83:Y83"/>
    <mergeCell ref="AG83:AH83"/>
    <mergeCell ref="AI83:AJ83"/>
    <mergeCell ref="AP81:AQ81"/>
    <mergeCell ref="AR81:AS81"/>
    <mergeCell ref="B82:C82"/>
    <mergeCell ref="P82:R82"/>
    <mergeCell ref="T82:U82"/>
    <mergeCell ref="X82:AA82"/>
    <mergeCell ref="AG82:AH82"/>
    <mergeCell ref="AI82:AJ82"/>
    <mergeCell ref="AK82:AL82"/>
    <mergeCell ref="AP82:AS82"/>
    <mergeCell ref="A78:I78"/>
    <mergeCell ref="P78:X78"/>
    <mergeCell ref="AG78:AO78"/>
    <mergeCell ref="B81:C81"/>
    <mergeCell ref="P81:R81"/>
    <mergeCell ref="T81:U81"/>
    <mergeCell ref="X81:Y81"/>
    <mergeCell ref="AG81:AH81"/>
    <mergeCell ref="AI81:AJ81"/>
    <mergeCell ref="AK81:AL81"/>
    <mergeCell ref="A76:I76"/>
    <mergeCell ref="K76:L76"/>
    <mergeCell ref="P76:X76"/>
    <mergeCell ref="AA76:AB76"/>
    <mergeCell ref="AG76:AO76"/>
    <mergeCell ref="AR76:AS76"/>
    <mergeCell ref="A75:I75"/>
    <mergeCell ref="K75:L75"/>
    <mergeCell ref="P75:X75"/>
    <mergeCell ref="AA75:AB75"/>
    <mergeCell ref="AG75:AO75"/>
    <mergeCell ref="AR75:AS75"/>
    <mergeCell ref="A73:I73"/>
    <mergeCell ref="J73:M73"/>
    <mergeCell ref="P73:X73"/>
    <mergeCell ref="Z73:AC73"/>
    <mergeCell ref="AG73:AO73"/>
    <mergeCell ref="AQ73:AT73"/>
    <mergeCell ref="A70:I70"/>
    <mergeCell ref="P70:X70"/>
    <mergeCell ref="AG70:AO70"/>
    <mergeCell ref="A72:I72"/>
    <mergeCell ref="P72:X72"/>
    <mergeCell ref="AG72:AO72"/>
    <mergeCell ref="B68:I68"/>
    <mergeCell ref="Q68:X68"/>
    <mergeCell ref="AH68:AO68"/>
    <mergeCell ref="B69:I69"/>
    <mergeCell ref="Q69:X69"/>
    <mergeCell ref="AH69:AO69"/>
    <mergeCell ref="B66:I66"/>
    <mergeCell ref="Q66:X66"/>
    <mergeCell ref="AH66:AO66"/>
    <mergeCell ref="B67:I67"/>
    <mergeCell ref="Q67:X67"/>
    <mergeCell ref="AH67:AO67"/>
    <mergeCell ref="B64:I64"/>
    <mergeCell ref="Q64:X64"/>
    <mergeCell ref="AH64:AO64"/>
    <mergeCell ref="B65:I65"/>
    <mergeCell ref="Q65:X65"/>
    <mergeCell ref="AH65:AO65"/>
    <mergeCell ref="B62:I62"/>
    <mergeCell ref="Q62:X62"/>
    <mergeCell ref="AH62:AO62"/>
    <mergeCell ref="B63:I63"/>
    <mergeCell ref="Q63:X63"/>
    <mergeCell ref="AH63:AO63"/>
    <mergeCell ref="B60:I60"/>
    <mergeCell ref="Q60:X60"/>
    <mergeCell ref="AH60:AO60"/>
    <mergeCell ref="B61:I61"/>
    <mergeCell ref="Q61:X61"/>
    <mergeCell ref="AH61:AO61"/>
    <mergeCell ref="A57:I57"/>
    <mergeCell ref="P57:X57"/>
    <mergeCell ref="AG57:AO57"/>
    <mergeCell ref="A59:I59"/>
    <mergeCell ref="P59:X59"/>
    <mergeCell ref="AG59:AO59"/>
    <mergeCell ref="C55:I55"/>
    <mergeCell ref="R55:X55"/>
    <mergeCell ref="AI55:AO55"/>
    <mergeCell ref="C56:I56"/>
    <mergeCell ref="R56:X56"/>
    <mergeCell ref="AI56:AO56"/>
    <mergeCell ref="C53:I53"/>
    <mergeCell ref="R53:X53"/>
    <mergeCell ref="AI53:AO53"/>
    <mergeCell ref="C54:I54"/>
    <mergeCell ref="R54:X54"/>
    <mergeCell ref="AI54:AO54"/>
    <mergeCell ref="C51:I51"/>
    <mergeCell ref="R51:X51"/>
    <mergeCell ref="AI51:AO51"/>
    <mergeCell ref="C52:I52"/>
    <mergeCell ref="R52:X52"/>
    <mergeCell ref="AI52:AO52"/>
    <mergeCell ref="C49:I49"/>
    <mergeCell ref="R49:X49"/>
    <mergeCell ref="AI49:AO49"/>
    <mergeCell ref="C50:I50"/>
    <mergeCell ref="R50:X50"/>
    <mergeCell ref="AI50:AO50"/>
    <mergeCell ref="C47:I47"/>
    <mergeCell ref="R47:X47"/>
    <mergeCell ref="AI47:AO47"/>
    <mergeCell ref="C48:I48"/>
    <mergeCell ref="R48:X48"/>
    <mergeCell ref="AI48:AO48"/>
    <mergeCell ref="A45:I45"/>
    <mergeCell ref="P45:X45"/>
    <mergeCell ref="AG45:AO45"/>
    <mergeCell ref="C46:I46"/>
    <mergeCell ref="R46:X46"/>
    <mergeCell ref="AI46:AO46"/>
    <mergeCell ref="B42:I42"/>
    <mergeCell ref="Q42:X42"/>
    <mergeCell ref="AH42:AO42"/>
    <mergeCell ref="A43:I43"/>
    <mergeCell ref="P43:X43"/>
    <mergeCell ref="AG43:AO43"/>
    <mergeCell ref="B40:I40"/>
    <mergeCell ref="Q40:X40"/>
    <mergeCell ref="AH40:AO40"/>
    <mergeCell ref="B41:I41"/>
    <mergeCell ref="Q41:X41"/>
    <mergeCell ref="AH41:AO41"/>
    <mergeCell ref="A37:I37"/>
    <mergeCell ref="P37:X37"/>
    <mergeCell ref="AG37:AO37"/>
    <mergeCell ref="A39:I39"/>
    <mergeCell ref="P39:X39"/>
    <mergeCell ref="AG39:AO39"/>
    <mergeCell ref="B35:I35"/>
    <mergeCell ref="Q35:X35"/>
    <mergeCell ref="AH35:AO35"/>
    <mergeCell ref="B36:I36"/>
    <mergeCell ref="Q36:X36"/>
    <mergeCell ref="AH36:AO36"/>
    <mergeCell ref="A33:I33"/>
    <mergeCell ref="P33:X33"/>
    <mergeCell ref="AG33:AO33"/>
    <mergeCell ref="B34:I34"/>
    <mergeCell ref="Q34:X34"/>
    <mergeCell ref="AH34:AO34"/>
    <mergeCell ref="A30:E30"/>
    <mergeCell ref="P30:T30"/>
    <mergeCell ref="AG30:AK30"/>
    <mergeCell ref="A32:M32"/>
    <mergeCell ref="P32:AC32"/>
    <mergeCell ref="AG32:AT32"/>
    <mergeCell ref="C28:D28"/>
    <mergeCell ref="R28:S28"/>
    <mergeCell ref="AI28:AJ28"/>
    <mergeCell ref="A29:M29"/>
    <mergeCell ref="P29:AD29"/>
    <mergeCell ref="AG29:AU29"/>
    <mergeCell ref="A27:B27"/>
    <mergeCell ref="C27:D27"/>
    <mergeCell ref="P27:Q27"/>
    <mergeCell ref="R27:S27"/>
    <mergeCell ref="AG27:AH27"/>
    <mergeCell ref="AI27:AJ27"/>
    <mergeCell ref="A26:B26"/>
    <mergeCell ref="C26:D26"/>
    <mergeCell ref="P26:Q26"/>
    <mergeCell ref="R26:S26"/>
    <mergeCell ref="AG26:AH26"/>
    <mergeCell ref="AI26:AJ26"/>
    <mergeCell ref="A25:B25"/>
    <mergeCell ref="C25:D25"/>
    <mergeCell ref="P25:Q25"/>
    <mergeCell ref="R25:S25"/>
    <mergeCell ref="AG25:AH25"/>
    <mergeCell ref="AI25:AJ25"/>
    <mergeCell ref="A24:B24"/>
    <mergeCell ref="C24:D24"/>
    <mergeCell ref="P24:Q24"/>
    <mergeCell ref="R24:S24"/>
    <mergeCell ref="AG24:AH24"/>
    <mergeCell ref="AI24:AJ24"/>
    <mergeCell ref="A23:B23"/>
    <mergeCell ref="C23:D23"/>
    <mergeCell ref="P23:Q23"/>
    <mergeCell ref="R23:S23"/>
    <mergeCell ref="AG23:AH23"/>
    <mergeCell ref="AI23:AJ23"/>
    <mergeCell ref="A21:M21"/>
    <mergeCell ref="P21:AC21"/>
    <mergeCell ref="AG21:AT21"/>
    <mergeCell ref="A22:B22"/>
    <mergeCell ref="C22:D22"/>
    <mergeCell ref="P22:Q22"/>
    <mergeCell ref="R22:S22"/>
    <mergeCell ref="AG22:AH22"/>
    <mergeCell ref="AI22:AJ22"/>
    <mergeCell ref="A19:B19"/>
    <mergeCell ref="C19:D19"/>
    <mergeCell ref="P19:Q19"/>
    <mergeCell ref="R19:S19"/>
    <mergeCell ref="AG19:AH19"/>
    <mergeCell ref="AI19:AJ19"/>
    <mergeCell ref="A18:B18"/>
    <mergeCell ref="C18:D18"/>
    <mergeCell ref="P18:Q18"/>
    <mergeCell ref="R18:S18"/>
    <mergeCell ref="AG18:AH18"/>
    <mergeCell ref="AI18:AJ18"/>
    <mergeCell ref="C16:D16"/>
    <mergeCell ref="R16:S16"/>
    <mergeCell ref="AI16:AJ16"/>
    <mergeCell ref="C17:D17"/>
    <mergeCell ref="R17:S17"/>
    <mergeCell ref="AI17:AJ17"/>
    <mergeCell ref="C14:D14"/>
    <mergeCell ref="R14:S14"/>
    <mergeCell ref="AI14:AJ14"/>
    <mergeCell ref="C15:D15"/>
    <mergeCell ref="R15:S15"/>
    <mergeCell ref="AI15:AJ15"/>
    <mergeCell ref="C12:D12"/>
    <mergeCell ref="R12:S12"/>
    <mergeCell ref="AI12:AJ12"/>
    <mergeCell ref="C13:D13"/>
    <mergeCell ref="R13:S13"/>
    <mergeCell ref="AI13:AJ13"/>
    <mergeCell ref="A10:M10"/>
    <mergeCell ref="P10:AD10"/>
    <mergeCell ref="AG10:AU10"/>
    <mergeCell ref="C11:D11"/>
    <mergeCell ref="R11:S11"/>
    <mergeCell ref="AI11:AJ11"/>
    <mergeCell ref="A8:B8"/>
    <mergeCell ref="C8:M8"/>
    <mergeCell ref="P8:Q8"/>
    <mergeCell ref="R8:AD8"/>
    <mergeCell ref="AG8:AH8"/>
    <mergeCell ref="AI8:AU8"/>
    <mergeCell ref="A7:B7"/>
    <mergeCell ref="C7:M7"/>
    <mergeCell ref="P7:Q7"/>
    <mergeCell ref="R7:AD7"/>
    <mergeCell ref="AG7:AH7"/>
    <mergeCell ref="AI7:AU7"/>
    <mergeCell ref="A6:B6"/>
    <mergeCell ref="C6:M6"/>
    <mergeCell ref="P6:Q6"/>
    <mergeCell ref="R6:AD6"/>
    <mergeCell ref="AG6:AH6"/>
    <mergeCell ref="AI6:AU6"/>
    <mergeCell ref="A5:B5"/>
    <mergeCell ref="C5:F5"/>
    <mergeCell ref="H5:M5"/>
    <mergeCell ref="P5:Q5"/>
    <mergeCell ref="R5:V5"/>
    <mergeCell ref="X5:AD5"/>
    <mergeCell ref="A3:M3"/>
    <mergeCell ref="P3:AD3"/>
    <mergeCell ref="AG3:AU3"/>
    <mergeCell ref="A4:M4"/>
    <mergeCell ref="P4:AD4"/>
    <mergeCell ref="AG4:AU4"/>
    <mergeCell ref="AG5:AH5"/>
    <mergeCell ref="AI5:AM5"/>
    <mergeCell ref="AO5:AU5"/>
  </mergeCells>
  <dataValidations count="1">
    <dataValidation allowBlank="1" showErrorMessage="1" sqref="C18:D18 AI18:AJ18 R18:S18" xr:uid="{9356A0A4-E4F4-4121-9B03-180F11EDFCBF}"/>
  </dataValidations>
  <printOptions horizontalCentered="1"/>
  <pageMargins left="0.25" right="0.25" top="0.75" bottom="0.75" header="0.3" footer="0.3"/>
  <pageSetup scale="37" orientation="landscape" horizontalDpi="4294967293" r:id="rId1"/>
  <colBreaks count="2" manualBreakCount="2">
    <brk id="14" max="87" man="1"/>
    <brk id="31" max="87"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506-C298-4C62-8054-3F18859B93FD}">
  <sheetPr>
    <tabColor theme="9"/>
  </sheetPr>
  <dimension ref="A1:ED231"/>
  <sheetViews>
    <sheetView zoomScale="60" zoomScaleNormal="60" workbookViewId="0">
      <selection activeCell="C5" sqref="C5:F5"/>
    </sheetView>
  </sheetViews>
  <sheetFormatPr defaultColWidth="8.54296875" defaultRowHeight="15.5" x14ac:dyDescent="0.35"/>
  <cols>
    <col min="1" max="1" width="3.81640625" style="220" customWidth="1"/>
    <col min="2" max="2" width="46.453125" style="220" bestFit="1" customWidth="1"/>
    <col min="3" max="3" width="14.54296875" style="220" customWidth="1"/>
    <col min="4" max="4" width="22.81640625" style="220" bestFit="1" customWidth="1"/>
    <col min="5" max="5" width="20.453125" style="220" bestFit="1" customWidth="1"/>
    <col min="6" max="7" width="22.1796875" style="224" bestFit="1" customWidth="1"/>
    <col min="8" max="8" width="22.81640625" style="220" bestFit="1" customWidth="1"/>
    <col min="9" max="9" width="22.1796875" style="220" bestFit="1" customWidth="1"/>
    <col min="10" max="10" width="24.81640625" style="220" bestFit="1" customWidth="1"/>
    <col min="11" max="11" width="22.81640625" style="220" bestFit="1" customWidth="1"/>
    <col min="12" max="12" width="22.1796875" style="220" customWidth="1"/>
    <col min="13" max="13" width="22.81640625" style="220" bestFit="1" customWidth="1"/>
    <col min="14" max="14" width="5.81640625" style="221" customWidth="1"/>
    <col min="15" max="15" width="5.81640625" style="220" hidden="1" customWidth="1"/>
    <col min="16" max="16" width="5.54296875" style="220" hidden="1" customWidth="1"/>
    <col min="17" max="17" width="37.1796875" style="220" hidden="1" customWidth="1"/>
    <col min="18" max="18" width="10.1796875" style="220" hidden="1" customWidth="1"/>
    <col min="19" max="19" width="22.90625" style="220" hidden="1" customWidth="1"/>
    <col min="20" max="20" width="20.453125" style="220" hidden="1" customWidth="1"/>
    <col min="21" max="21" width="23.1796875" style="220" hidden="1" customWidth="1"/>
    <col min="22" max="23" width="22.1796875" style="220" hidden="1" customWidth="1"/>
    <col min="24" max="24" width="22.81640625" style="220" hidden="1" customWidth="1"/>
    <col min="25" max="25" width="25.1796875" style="220" hidden="1" customWidth="1"/>
    <col min="26" max="26" width="24.81640625" style="220" hidden="1" customWidth="1"/>
    <col min="27" max="27" width="22.81640625" style="220" hidden="1" customWidth="1"/>
    <col min="28" max="28" width="22.1796875" style="220" hidden="1" customWidth="1"/>
    <col min="29" max="29" width="32.81640625" style="220" hidden="1" customWidth="1"/>
    <col min="30" max="30" width="23.81640625" style="220" hidden="1" customWidth="1"/>
    <col min="31" max="32" width="0" style="220" hidden="1" customWidth="1"/>
    <col min="33" max="33" width="5.54296875" style="220" hidden="1" customWidth="1"/>
    <col min="34" max="34" width="46.1796875" style="220" hidden="1" customWidth="1"/>
    <col min="35" max="35" width="22.81640625" style="220" hidden="1" customWidth="1"/>
    <col min="36" max="36" width="11.81640625" style="220" hidden="1" customWidth="1"/>
    <col min="37" max="37" width="20.453125" style="220" hidden="1" customWidth="1"/>
    <col min="38" max="38" width="23.1796875" style="220" hidden="1" customWidth="1"/>
    <col min="39" max="40" width="22.1796875" style="220" hidden="1" customWidth="1"/>
    <col min="41" max="41" width="22.81640625" style="220" hidden="1" customWidth="1"/>
    <col min="42" max="42" width="25.1796875" style="220" hidden="1" customWidth="1"/>
    <col min="43" max="43" width="24.81640625" style="220" hidden="1" customWidth="1"/>
    <col min="44" max="44" width="22.81640625" style="220" hidden="1" customWidth="1"/>
    <col min="45" max="45" width="22.1796875" style="220" hidden="1" customWidth="1"/>
    <col min="46" max="46" width="32.81640625" style="220" hidden="1" customWidth="1"/>
    <col min="47" max="47" width="23.81640625" style="220" hidden="1" customWidth="1"/>
    <col min="48" max="48" width="9.453125" style="220" hidden="1" customWidth="1"/>
    <col min="49" max="16384" width="8.54296875" style="220"/>
  </cols>
  <sheetData>
    <row r="1" spans="1:47" x14ac:dyDescent="0.35">
      <c r="F1" s="220"/>
      <c r="G1" s="220"/>
    </row>
    <row r="2" spans="1:47" ht="16" thickBot="1" x14ac:dyDescent="0.4">
      <c r="F2" s="220"/>
      <c r="G2" s="220"/>
    </row>
    <row r="3" spans="1:47" s="242" customFormat="1" x14ac:dyDescent="0.35">
      <c r="A3" s="519" t="s">
        <v>97</v>
      </c>
      <c r="B3" s="520"/>
      <c r="C3" s="520"/>
      <c r="D3" s="520"/>
      <c r="E3" s="520"/>
      <c r="F3" s="520"/>
      <c r="G3" s="520"/>
      <c r="H3" s="520"/>
      <c r="I3" s="520"/>
      <c r="J3" s="520"/>
      <c r="K3" s="520"/>
      <c r="L3" s="520"/>
      <c r="M3" s="521"/>
      <c r="N3" s="232"/>
      <c r="P3" s="573" t="s">
        <v>267</v>
      </c>
      <c r="Q3" s="574"/>
      <c r="R3" s="574"/>
      <c r="S3" s="574"/>
      <c r="T3" s="574"/>
      <c r="U3" s="574"/>
      <c r="V3" s="574"/>
      <c r="W3" s="574"/>
      <c r="X3" s="574"/>
      <c r="Y3" s="574"/>
      <c r="Z3" s="574"/>
      <c r="AA3" s="574"/>
      <c r="AB3" s="574"/>
      <c r="AC3" s="574"/>
      <c r="AD3" s="575"/>
      <c r="AG3" s="614" t="s">
        <v>283</v>
      </c>
      <c r="AH3" s="615"/>
      <c r="AI3" s="615"/>
      <c r="AJ3" s="615"/>
      <c r="AK3" s="615"/>
      <c r="AL3" s="615"/>
      <c r="AM3" s="615"/>
      <c r="AN3" s="615"/>
      <c r="AO3" s="615"/>
      <c r="AP3" s="615"/>
      <c r="AQ3" s="615"/>
      <c r="AR3" s="615"/>
      <c r="AS3" s="615"/>
      <c r="AT3" s="615"/>
      <c r="AU3" s="616"/>
    </row>
    <row r="4" spans="1:47" s="242" customFormat="1" x14ac:dyDescent="0.35">
      <c r="A4" s="522" t="s">
        <v>218</v>
      </c>
      <c r="B4" s="496"/>
      <c r="C4" s="496"/>
      <c r="D4" s="496"/>
      <c r="E4" s="496"/>
      <c r="F4" s="496"/>
      <c r="G4" s="496"/>
      <c r="H4" s="496"/>
      <c r="I4" s="496"/>
      <c r="J4" s="496"/>
      <c r="K4" s="496"/>
      <c r="L4" s="496"/>
      <c r="M4" s="523"/>
      <c r="N4" s="232"/>
      <c r="P4" s="522" t="s">
        <v>267</v>
      </c>
      <c r="Q4" s="496"/>
      <c r="R4" s="496"/>
      <c r="S4" s="496"/>
      <c r="T4" s="496"/>
      <c r="U4" s="496"/>
      <c r="V4" s="496"/>
      <c r="W4" s="496"/>
      <c r="X4" s="496"/>
      <c r="Y4" s="496"/>
      <c r="Z4" s="496"/>
      <c r="AA4" s="496"/>
      <c r="AB4" s="496"/>
      <c r="AC4" s="496"/>
      <c r="AD4" s="523"/>
      <c r="AG4" s="522" t="s">
        <v>283</v>
      </c>
      <c r="AH4" s="496"/>
      <c r="AI4" s="496"/>
      <c r="AJ4" s="496"/>
      <c r="AK4" s="496"/>
      <c r="AL4" s="496"/>
      <c r="AM4" s="496"/>
      <c r="AN4" s="496"/>
      <c r="AO4" s="496"/>
      <c r="AP4" s="496"/>
      <c r="AQ4" s="496"/>
      <c r="AR4" s="496"/>
      <c r="AS4" s="496"/>
      <c r="AT4" s="496"/>
      <c r="AU4" s="523"/>
    </row>
    <row r="5" spans="1:47" s="165" customFormat="1" x14ac:dyDescent="0.35">
      <c r="A5" s="495" t="s">
        <v>252</v>
      </c>
      <c r="B5" s="491"/>
      <c r="C5" s="525"/>
      <c r="D5" s="525"/>
      <c r="E5" s="525"/>
      <c r="F5" s="525"/>
      <c r="G5" s="251" t="s">
        <v>253</v>
      </c>
      <c r="H5" s="525"/>
      <c r="I5" s="525"/>
      <c r="J5" s="525"/>
      <c r="K5" s="525"/>
      <c r="L5" s="525"/>
      <c r="M5" s="526"/>
      <c r="N5" s="216"/>
      <c r="P5" s="495" t="s">
        <v>252</v>
      </c>
      <c r="Q5" s="491"/>
      <c r="R5" s="525"/>
      <c r="S5" s="525"/>
      <c r="T5" s="525"/>
      <c r="U5" s="525"/>
      <c r="V5" s="525"/>
      <c r="W5" s="251" t="s">
        <v>253</v>
      </c>
      <c r="X5" s="525"/>
      <c r="Y5" s="525"/>
      <c r="Z5" s="525"/>
      <c r="AA5" s="525"/>
      <c r="AB5" s="525"/>
      <c r="AC5" s="525"/>
      <c r="AD5" s="526"/>
      <c r="AG5" s="495" t="s">
        <v>252</v>
      </c>
      <c r="AH5" s="491"/>
      <c r="AI5" s="525"/>
      <c r="AJ5" s="525"/>
      <c r="AK5" s="525"/>
      <c r="AL5" s="525"/>
      <c r="AM5" s="525"/>
      <c r="AN5" s="251" t="s">
        <v>253</v>
      </c>
      <c r="AO5" s="525"/>
      <c r="AP5" s="525"/>
      <c r="AQ5" s="525"/>
      <c r="AR5" s="525"/>
      <c r="AS5" s="525"/>
      <c r="AT5" s="525"/>
      <c r="AU5" s="526"/>
    </row>
    <row r="6" spans="1:47" x14ac:dyDescent="0.35">
      <c r="A6" s="522" t="s">
        <v>0</v>
      </c>
      <c r="B6" s="496"/>
      <c r="C6" s="512"/>
      <c r="D6" s="512"/>
      <c r="E6" s="512"/>
      <c r="F6" s="512"/>
      <c r="G6" s="512"/>
      <c r="H6" s="512"/>
      <c r="I6" s="512"/>
      <c r="J6" s="512"/>
      <c r="K6" s="512"/>
      <c r="L6" s="512"/>
      <c r="M6" s="527"/>
      <c r="P6" s="522" t="s">
        <v>0</v>
      </c>
      <c r="Q6" s="496"/>
      <c r="R6" s="617"/>
      <c r="S6" s="617"/>
      <c r="T6" s="617"/>
      <c r="U6" s="617"/>
      <c r="V6" s="617"/>
      <c r="W6" s="617"/>
      <c r="X6" s="617"/>
      <c r="Y6" s="617"/>
      <c r="Z6" s="617"/>
      <c r="AA6" s="617"/>
      <c r="AB6" s="617"/>
      <c r="AC6" s="617"/>
      <c r="AD6" s="618"/>
      <c r="AG6" s="522" t="s">
        <v>0</v>
      </c>
      <c r="AH6" s="496"/>
      <c r="AI6" s="617"/>
      <c r="AJ6" s="617"/>
      <c r="AK6" s="617"/>
      <c r="AL6" s="617"/>
      <c r="AM6" s="617"/>
      <c r="AN6" s="617"/>
      <c r="AO6" s="617"/>
      <c r="AP6" s="617"/>
      <c r="AQ6" s="617"/>
      <c r="AR6" s="617"/>
      <c r="AS6" s="617"/>
      <c r="AT6" s="617"/>
      <c r="AU6" s="618"/>
    </row>
    <row r="7" spans="1:47" x14ac:dyDescent="0.35">
      <c r="A7" s="522" t="s">
        <v>96</v>
      </c>
      <c r="B7" s="496"/>
      <c r="C7" s="512"/>
      <c r="D7" s="512"/>
      <c r="E7" s="512"/>
      <c r="F7" s="512"/>
      <c r="G7" s="512"/>
      <c r="H7" s="512"/>
      <c r="I7" s="512"/>
      <c r="J7" s="512"/>
      <c r="K7" s="512"/>
      <c r="L7" s="512"/>
      <c r="M7" s="527"/>
      <c r="P7" s="522" t="s">
        <v>96</v>
      </c>
      <c r="Q7" s="496"/>
      <c r="R7" s="617"/>
      <c r="S7" s="617"/>
      <c r="T7" s="617"/>
      <c r="U7" s="617"/>
      <c r="V7" s="617"/>
      <c r="W7" s="617"/>
      <c r="X7" s="617"/>
      <c r="Y7" s="617"/>
      <c r="Z7" s="617"/>
      <c r="AA7" s="617"/>
      <c r="AB7" s="617"/>
      <c r="AC7" s="617"/>
      <c r="AD7" s="618"/>
      <c r="AG7" s="522" t="s">
        <v>96</v>
      </c>
      <c r="AH7" s="496"/>
      <c r="AI7" s="617"/>
      <c r="AJ7" s="617"/>
      <c r="AK7" s="617"/>
      <c r="AL7" s="617"/>
      <c r="AM7" s="617"/>
      <c r="AN7" s="617"/>
      <c r="AO7" s="617"/>
      <c r="AP7" s="617"/>
      <c r="AQ7" s="617"/>
      <c r="AR7" s="617"/>
      <c r="AS7" s="617"/>
      <c r="AT7" s="617"/>
      <c r="AU7" s="618"/>
    </row>
    <row r="8" spans="1:47" ht="16" thickBot="1" x14ac:dyDescent="0.4">
      <c r="A8" s="540" t="s">
        <v>2</v>
      </c>
      <c r="B8" s="541"/>
      <c r="C8" s="528"/>
      <c r="D8" s="528"/>
      <c r="E8" s="528"/>
      <c r="F8" s="528"/>
      <c r="G8" s="528"/>
      <c r="H8" s="528"/>
      <c r="I8" s="528"/>
      <c r="J8" s="528"/>
      <c r="K8" s="528"/>
      <c r="L8" s="528"/>
      <c r="M8" s="529"/>
      <c r="P8" s="540" t="s">
        <v>2</v>
      </c>
      <c r="Q8" s="541"/>
      <c r="R8" s="494"/>
      <c r="S8" s="494"/>
      <c r="T8" s="494"/>
      <c r="U8" s="494"/>
      <c r="V8" s="494"/>
      <c r="W8" s="494"/>
      <c r="X8" s="494"/>
      <c r="Y8" s="494"/>
      <c r="Z8" s="494"/>
      <c r="AA8" s="494"/>
      <c r="AB8" s="494"/>
      <c r="AC8" s="494"/>
      <c r="AD8" s="619"/>
      <c r="AG8" s="540" t="s">
        <v>2</v>
      </c>
      <c r="AH8" s="541"/>
      <c r="AI8" s="494"/>
      <c r="AJ8" s="494"/>
      <c r="AK8" s="494"/>
      <c r="AL8" s="494"/>
      <c r="AM8" s="494"/>
      <c r="AN8" s="494"/>
      <c r="AO8" s="494"/>
      <c r="AP8" s="494"/>
      <c r="AQ8" s="494"/>
      <c r="AR8" s="494"/>
      <c r="AS8" s="494"/>
      <c r="AT8" s="494"/>
      <c r="AU8" s="619"/>
    </row>
    <row r="9" spans="1:47" ht="16" thickBot="1" x14ac:dyDescent="0.4">
      <c r="F9" s="220"/>
      <c r="G9" s="220"/>
    </row>
    <row r="10" spans="1:47" s="242" customFormat="1" x14ac:dyDescent="0.35">
      <c r="A10" s="502" t="s">
        <v>84</v>
      </c>
      <c r="B10" s="503"/>
      <c r="C10" s="503"/>
      <c r="D10" s="503"/>
      <c r="E10" s="503"/>
      <c r="F10" s="503"/>
      <c r="G10" s="503"/>
      <c r="H10" s="503"/>
      <c r="I10" s="503"/>
      <c r="J10" s="503"/>
      <c r="K10" s="503"/>
      <c r="L10" s="503"/>
      <c r="M10" s="518"/>
      <c r="N10" s="232"/>
      <c r="P10" s="502" t="s">
        <v>84</v>
      </c>
      <c r="Q10" s="503"/>
      <c r="R10" s="503"/>
      <c r="S10" s="503"/>
      <c r="T10" s="503"/>
      <c r="U10" s="503"/>
      <c r="V10" s="503"/>
      <c r="W10" s="503"/>
      <c r="X10" s="503"/>
      <c r="Y10" s="503"/>
      <c r="Z10" s="503"/>
      <c r="AA10" s="503"/>
      <c r="AB10" s="503"/>
      <c r="AC10" s="503"/>
      <c r="AD10" s="518"/>
      <c r="AE10" s="232"/>
      <c r="AG10" s="502" t="s">
        <v>84</v>
      </c>
      <c r="AH10" s="503"/>
      <c r="AI10" s="503"/>
      <c r="AJ10" s="503"/>
      <c r="AK10" s="503"/>
      <c r="AL10" s="503"/>
      <c r="AM10" s="503"/>
      <c r="AN10" s="503"/>
      <c r="AO10" s="503"/>
      <c r="AP10" s="503"/>
      <c r="AQ10" s="503"/>
      <c r="AR10" s="503"/>
      <c r="AS10" s="503"/>
      <c r="AT10" s="503"/>
      <c r="AU10" s="518"/>
    </row>
    <row r="11" spans="1:47" s="242" customFormat="1" x14ac:dyDescent="0.35">
      <c r="A11" s="254"/>
      <c r="B11" s="252" t="s">
        <v>85</v>
      </c>
      <c r="C11" s="496" t="s">
        <v>13</v>
      </c>
      <c r="D11" s="496"/>
      <c r="E11" s="256" t="s">
        <v>14</v>
      </c>
      <c r="F11" s="252" t="s">
        <v>171</v>
      </c>
      <c r="G11" s="252" t="s">
        <v>68</v>
      </c>
      <c r="H11" s="255" t="s">
        <v>151</v>
      </c>
      <c r="I11" s="252" t="s">
        <v>80</v>
      </c>
      <c r="J11" s="252" t="s">
        <v>81</v>
      </c>
      <c r="K11" s="255" t="s">
        <v>82</v>
      </c>
      <c r="L11" s="252" t="s">
        <v>150</v>
      </c>
      <c r="M11" s="259" t="s">
        <v>18</v>
      </c>
      <c r="N11" s="232"/>
      <c r="P11" s="254"/>
      <c r="Q11" s="252" t="s">
        <v>85</v>
      </c>
      <c r="R11" s="496" t="s">
        <v>13</v>
      </c>
      <c r="S11" s="496"/>
      <c r="T11" s="256" t="s">
        <v>14</v>
      </c>
      <c r="U11" s="260" t="s">
        <v>269</v>
      </c>
      <c r="V11" s="256" t="s">
        <v>171</v>
      </c>
      <c r="W11" s="256" t="s">
        <v>68</v>
      </c>
      <c r="X11" s="260" t="s">
        <v>151</v>
      </c>
      <c r="Y11" s="256" t="s">
        <v>80</v>
      </c>
      <c r="Z11" s="256" t="s">
        <v>81</v>
      </c>
      <c r="AA11" s="260" t="s">
        <v>82</v>
      </c>
      <c r="AB11" s="256" t="s">
        <v>150</v>
      </c>
      <c r="AC11" s="260" t="s">
        <v>18</v>
      </c>
      <c r="AD11" s="267" t="s">
        <v>114</v>
      </c>
      <c r="AE11" s="232"/>
      <c r="AG11" s="254"/>
      <c r="AH11" s="252" t="s">
        <v>85</v>
      </c>
      <c r="AI11" s="496" t="s">
        <v>13</v>
      </c>
      <c r="AJ11" s="496"/>
      <c r="AK11" s="256" t="s">
        <v>14</v>
      </c>
      <c r="AL11" s="260" t="s">
        <v>269</v>
      </c>
      <c r="AM11" s="256" t="s">
        <v>171</v>
      </c>
      <c r="AN11" s="256" t="s">
        <v>68</v>
      </c>
      <c r="AO11" s="260" t="s">
        <v>151</v>
      </c>
      <c r="AP11" s="256" t="s">
        <v>80</v>
      </c>
      <c r="AQ11" s="256" t="s">
        <v>81</v>
      </c>
      <c r="AR11" s="260" t="s">
        <v>82</v>
      </c>
      <c r="AS11" s="256" t="s">
        <v>150</v>
      </c>
      <c r="AT11" s="260" t="s">
        <v>213</v>
      </c>
      <c r="AU11" s="267" t="s">
        <v>284</v>
      </c>
    </row>
    <row r="12" spans="1:47" x14ac:dyDescent="0.35">
      <c r="A12" s="257">
        <v>1</v>
      </c>
      <c r="B12" s="253"/>
      <c r="C12" s="491"/>
      <c r="D12" s="491"/>
      <c r="E12" s="311"/>
      <c r="F12" s="234">
        <v>0</v>
      </c>
      <c r="G12" s="234">
        <v>0</v>
      </c>
      <c r="H12" s="235">
        <f>SUM(F12:G12)</f>
        <v>0</v>
      </c>
      <c r="I12" s="234">
        <v>0</v>
      </c>
      <c r="J12" s="234">
        <v>0</v>
      </c>
      <c r="K12" s="235">
        <f>SUM(I12:J12)</f>
        <v>0</v>
      </c>
      <c r="L12" s="234">
        <v>0</v>
      </c>
      <c r="M12" s="236">
        <f>SUM(H12, K12, L12)</f>
        <v>0</v>
      </c>
      <c r="N12" s="222"/>
      <c r="P12" s="257">
        <v>1</v>
      </c>
      <c r="Q12" s="253"/>
      <c r="R12" s="491"/>
      <c r="S12" s="491"/>
      <c r="T12" s="251"/>
      <c r="U12" s="162">
        <f>'Year 6'!AU12</f>
        <v>0</v>
      </c>
      <c r="V12" s="234">
        <v>0</v>
      </c>
      <c r="W12" s="234">
        <v>0</v>
      </c>
      <c r="X12" s="295">
        <f>SUM(V12:W12)</f>
        <v>0</v>
      </c>
      <c r="Y12" s="234">
        <v>0</v>
      </c>
      <c r="Z12" s="234">
        <v>0</v>
      </c>
      <c r="AA12" s="295">
        <f>SUM(Y12:Z12)</f>
        <v>0</v>
      </c>
      <c r="AB12" s="234">
        <v>0</v>
      </c>
      <c r="AC12" s="295">
        <f>SUM(X12, AA12, AB12)</f>
        <v>0</v>
      </c>
      <c r="AD12" s="296">
        <f>M12-AC12</f>
        <v>0</v>
      </c>
      <c r="AE12" s="222"/>
      <c r="AG12" s="257">
        <v>1</v>
      </c>
      <c r="AH12" s="253"/>
      <c r="AI12" s="491"/>
      <c r="AJ12" s="491"/>
      <c r="AK12" s="251"/>
      <c r="AL12" s="307">
        <f>'Year 6'!AU12</f>
        <v>0</v>
      </c>
      <c r="AM12" s="234">
        <v>0</v>
      </c>
      <c r="AN12" s="234">
        <v>0</v>
      </c>
      <c r="AO12" s="277">
        <f>SUM(AM12:AN12)</f>
        <v>0</v>
      </c>
      <c r="AP12" s="234">
        <v>0</v>
      </c>
      <c r="AQ12" s="234">
        <v>0</v>
      </c>
      <c r="AR12" s="277">
        <f>SUM(AP12:AQ12)</f>
        <v>0</v>
      </c>
      <c r="AS12" s="234">
        <v>0</v>
      </c>
      <c r="AT12" s="277">
        <f>SUM(AO12, AR12, AS12)</f>
        <v>0</v>
      </c>
      <c r="AU12" s="278">
        <f t="shared" ref="AU12:AU18" si="0">IF($S$81&lt;&gt;0, AC12+AL12-AT12, M12+AL12-AT12)</f>
        <v>0</v>
      </c>
    </row>
    <row r="13" spans="1:47" x14ac:dyDescent="0.35">
      <c r="A13" s="257">
        <v>2</v>
      </c>
      <c r="B13" s="253"/>
      <c r="C13" s="491"/>
      <c r="D13" s="491"/>
      <c r="E13" s="311"/>
      <c r="F13" s="234">
        <v>0</v>
      </c>
      <c r="G13" s="234">
        <v>0</v>
      </c>
      <c r="H13" s="235">
        <f t="shared" ref="H13:H18" si="1">SUM(F13:G13)</f>
        <v>0</v>
      </c>
      <c r="I13" s="234">
        <v>0</v>
      </c>
      <c r="J13" s="234">
        <v>0</v>
      </c>
      <c r="K13" s="235">
        <f t="shared" ref="K13:K18" si="2">SUM(I13:J13)</f>
        <v>0</v>
      </c>
      <c r="L13" s="234">
        <v>0</v>
      </c>
      <c r="M13" s="236">
        <f t="shared" ref="M13:M18" si="3">SUM(H13, K13, L13)</f>
        <v>0</v>
      </c>
      <c r="N13" s="222"/>
      <c r="P13" s="257">
        <v>2</v>
      </c>
      <c r="Q13" s="253"/>
      <c r="R13" s="491"/>
      <c r="S13" s="491"/>
      <c r="T13" s="251"/>
      <c r="U13" s="162">
        <f>'Year 6'!AU13</f>
        <v>0</v>
      </c>
      <c r="V13" s="234">
        <v>0</v>
      </c>
      <c r="W13" s="234">
        <v>0</v>
      </c>
      <c r="X13" s="295">
        <f t="shared" ref="X13:X18" si="4">SUM(V13:W13)</f>
        <v>0</v>
      </c>
      <c r="Y13" s="234">
        <v>0</v>
      </c>
      <c r="Z13" s="234">
        <v>0</v>
      </c>
      <c r="AA13" s="295">
        <f t="shared" ref="AA13:AA18" si="5">SUM(Y13:Z13)</f>
        <v>0</v>
      </c>
      <c r="AB13" s="234">
        <v>0</v>
      </c>
      <c r="AC13" s="295">
        <f t="shared" ref="AC13:AC18" si="6">SUM(X13, AA13, AB13)</f>
        <v>0</v>
      </c>
      <c r="AD13" s="296">
        <f t="shared" ref="AD13:AD18" si="7">M13-AC13</f>
        <v>0</v>
      </c>
      <c r="AE13" s="222"/>
      <c r="AG13" s="257">
        <v>2</v>
      </c>
      <c r="AH13" s="253"/>
      <c r="AI13" s="491"/>
      <c r="AJ13" s="491"/>
      <c r="AK13" s="251"/>
      <c r="AL13" s="307">
        <f>'Year 6'!AU13</f>
        <v>0</v>
      </c>
      <c r="AM13" s="234">
        <v>0</v>
      </c>
      <c r="AN13" s="234">
        <v>0</v>
      </c>
      <c r="AO13" s="277">
        <f t="shared" ref="AO13:AO18" si="8">SUM(AM13:AN13)</f>
        <v>0</v>
      </c>
      <c r="AP13" s="234">
        <v>0</v>
      </c>
      <c r="AQ13" s="234">
        <v>0</v>
      </c>
      <c r="AR13" s="277">
        <f t="shared" ref="AR13:AR18" si="9">SUM(AP13:AQ13)</f>
        <v>0</v>
      </c>
      <c r="AS13" s="234">
        <v>0</v>
      </c>
      <c r="AT13" s="277">
        <f t="shared" ref="AT13:AT18" si="10">SUM(AO13, AR13, AS13)</f>
        <v>0</v>
      </c>
      <c r="AU13" s="278">
        <f t="shared" si="0"/>
        <v>0</v>
      </c>
    </row>
    <row r="14" spans="1:47" x14ac:dyDescent="0.35">
      <c r="A14" s="257">
        <v>3</v>
      </c>
      <c r="B14" s="253"/>
      <c r="C14" s="491"/>
      <c r="D14" s="491"/>
      <c r="E14" s="311"/>
      <c r="F14" s="234">
        <v>0</v>
      </c>
      <c r="G14" s="234">
        <v>0</v>
      </c>
      <c r="H14" s="235">
        <f t="shared" si="1"/>
        <v>0</v>
      </c>
      <c r="I14" s="234">
        <v>0</v>
      </c>
      <c r="J14" s="234">
        <v>0</v>
      </c>
      <c r="K14" s="235">
        <f t="shared" si="2"/>
        <v>0</v>
      </c>
      <c r="L14" s="234">
        <v>0</v>
      </c>
      <c r="M14" s="236">
        <f t="shared" si="3"/>
        <v>0</v>
      </c>
      <c r="N14" s="222"/>
      <c r="P14" s="257">
        <v>3</v>
      </c>
      <c r="Q14" s="253"/>
      <c r="R14" s="491"/>
      <c r="S14" s="491"/>
      <c r="T14" s="251"/>
      <c r="U14" s="162">
        <f>'Year 6'!AU14</f>
        <v>0</v>
      </c>
      <c r="V14" s="234">
        <v>0</v>
      </c>
      <c r="W14" s="234">
        <v>0</v>
      </c>
      <c r="X14" s="295">
        <f t="shared" si="4"/>
        <v>0</v>
      </c>
      <c r="Y14" s="234">
        <v>0</v>
      </c>
      <c r="Z14" s="234">
        <v>0</v>
      </c>
      <c r="AA14" s="295">
        <f t="shared" si="5"/>
        <v>0</v>
      </c>
      <c r="AB14" s="234">
        <v>0</v>
      </c>
      <c r="AC14" s="295">
        <f t="shared" si="6"/>
        <v>0</v>
      </c>
      <c r="AD14" s="296">
        <f t="shared" si="7"/>
        <v>0</v>
      </c>
      <c r="AE14" s="222"/>
      <c r="AG14" s="257">
        <v>3</v>
      </c>
      <c r="AH14" s="253"/>
      <c r="AI14" s="491"/>
      <c r="AJ14" s="491"/>
      <c r="AK14" s="251"/>
      <c r="AL14" s="307">
        <f>'Year 6'!AU14</f>
        <v>0</v>
      </c>
      <c r="AM14" s="234">
        <v>0</v>
      </c>
      <c r="AN14" s="234">
        <v>0</v>
      </c>
      <c r="AO14" s="277">
        <f t="shared" si="8"/>
        <v>0</v>
      </c>
      <c r="AP14" s="234">
        <v>0</v>
      </c>
      <c r="AQ14" s="234">
        <v>0</v>
      </c>
      <c r="AR14" s="277">
        <f t="shared" si="9"/>
        <v>0</v>
      </c>
      <c r="AS14" s="234">
        <v>0</v>
      </c>
      <c r="AT14" s="277">
        <f t="shared" si="10"/>
        <v>0</v>
      </c>
      <c r="AU14" s="278">
        <f t="shared" si="0"/>
        <v>0</v>
      </c>
    </row>
    <row r="15" spans="1:47" x14ac:dyDescent="0.35">
      <c r="A15" s="257">
        <v>4</v>
      </c>
      <c r="B15" s="253"/>
      <c r="C15" s="491"/>
      <c r="D15" s="491"/>
      <c r="E15" s="311"/>
      <c r="F15" s="234">
        <v>0</v>
      </c>
      <c r="G15" s="234">
        <v>0</v>
      </c>
      <c r="H15" s="235">
        <f>SUM(F15:G15)</f>
        <v>0</v>
      </c>
      <c r="I15" s="234">
        <v>0</v>
      </c>
      <c r="J15" s="234">
        <v>0</v>
      </c>
      <c r="K15" s="235">
        <f>SUM(I15:J15)</f>
        <v>0</v>
      </c>
      <c r="L15" s="234">
        <v>0</v>
      </c>
      <c r="M15" s="236">
        <f>SUM(H15, K15, L15)</f>
        <v>0</v>
      </c>
      <c r="N15" s="222"/>
      <c r="P15" s="257">
        <v>4</v>
      </c>
      <c r="Q15" s="253"/>
      <c r="R15" s="491"/>
      <c r="S15" s="491"/>
      <c r="T15" s="251"/>
      <c r="U15" s="162">
        <f>'Year 6'!AU15</f>
        <v>0</v>
      </c>
      <c r="V15" s="234">
        <v>0</v>
      </c>
      <c r="W15" s="234">
        <v>0</v>
      </c>
      <c r="X15" s="295">
        <f t="shared" si="4"/>
        <v>0</v>
      </c>
      <c r="Y15" s="234">
        <v>0</v>
      </c>
      <c r="Z15" s="234">
        <v>0</v>
      </c>
      <c r="AA15" s="295">
        <f t="shared" si="5"/>
        <v>0</v>
      </c>
      <c r="AB15" s="234">
        <v>0</v>
      </c>
      <c r="AC15" s="295">
        <f t="shared" si="6"/>
        <v>0</v>
      </c>
      <c r="AD15" s="296">
        <f t="shared" si="7"/>
        <v>0</v>
      </c>
      <c r="AE15" s="222"/>
      <c r="AG15" s="257">
        <v>4</v>
      </c>
      <c r="AH15" s="253"/>
      <c r="AI15" s="491"/>
      <c r="AJ15" s="491"/>
      <c r="AK15" s="251"/>
      <c r="AL15" s="307">
        <f>'Year 6'!AU15</f>
        <v>0</v>
      </c>
      <c r="AM15" s="234">
        <v>0</v>
      </c>
      <c r="AN15" s="234">
        <v>0</v>
      </c>
      <c r="AO15" s="277">
        <f t="shared" si="8"/>
        <v>0</v>
      </c>
      <c r="AP15" s="234">
        <v>0</v>
      </c>
      <c r="AQ15" s="234">
        <v>0</v>
      </c>
      <c r="AR15" s="277">
        <f t="shared" si="9"/>
        <v>0</v>
      </c>
      <c r="AS15" s="234">
        <v>0</v>
      </c>
      <c r="AT15" s="277">
        <f t="shared" si="10"/>
        <v>0</v>
      </c>
      <c r="AU15" s="278">
        <f t="shared" si="0"/>
        <v>0</v>
      </c>
    </row>
    <row r="16" spans="1:47" x14ac:dyDescent="0.35">
      <c r="A16" s="257">
        <v>5</v>
      </c>
      <c r="B16" s="253"/>
      <c r="C16" s="491"/>
      <c r="D16" s="491"/>
      <c r="E16" s="311"/>
      <c r="F16" s="234">
        <v>0</v>
      </c>
      <c r="G16" s="234">
        <v>0</v>
      </c>
      <c r="H16" s="235">
        <f t="shared" si="1"/>
        <v>0</v>
      </c>
      <c r="I16" s="234">
        <v>0</v>
      </c>
      <c r="J16" s="234">
        <v>0</v>
      </c>
      <c r="K16" s="235">
        <f t="shared" si="2"/>
        <v>0</v>
      </c>
      <c r="L16" s="234">
        <v>0</v>
      </c>
      <c r="M16" s="236">
        <f t="shared" si="3"/>
        <v>0</v>
      </c>
      <c r="N16" s="222"/>
      <c r="P16" s="257">
        <v>5</v>
      </c>
      <c r="Q16" s="253"/>
      <c r="R16" s="491"/>
      <c r="S16" s="491"/>
      <c r="T16" s="251"/>
      <c r="U16" s="162">
        <f>'Year 6'!AU16</f>
        <v>0</v>
      </c>
      <c r="V16" s="234">
        <v>0</v>
      </c>
      <c r="W16" s="234">
        <v>0</v>
      </c>
      <c r="X16" s="295">
        <f t="shared" si="4"/>
        <v>0</v>
      </c>
      <c r="Y16" s="234">
        <v>0</v>
      </c>
      <c r="Z16" s="234">
        <v>0</v>
      </c>
      <c r="AA16" s="295">
        <f t="shared" si="5"/>
        <v>0</v>
      </c>
      <c r="AB16" s="234">
        <v>0</v>
      </c>
      <c r="AC16" s="295">
        <f t="shared" si="6"/>
        <v>0</v>
      </c>
      <c r="AD16" s="296">
        <f t="shared" si="7"/>
        <v>0</v>
      </c>
      <c r="AE16" s="222"/>
      <c r="AG16" s="257">
        <v>5</v>
      </c>
      <c r="AH16" s="253"/>
      <c r="AI16" s="491"/>
      <c r="AJ16" s="491"/>
      <c r="AK16" s="251"/>
      <c r="AL16" s="307">
        <f>'Year 6'!AU16</f>
        <v>0</v>
      </c>
      <c r="AM16" s="234">
        <v>0</v>
      </c>
      <c r="AN16" s="234">
        <v>0</v>
      </c>
      <c r="AO16" s="277">
        <f t="shared" si="8"/>
        <v>0</v>
      </c>
      <c r="AP16" s="234">
        <v>0</v>
      </c>
      <c r="AQ16" s="234">
        <v>0</v>
      </c>
      <c r="AR16" s="277">
        <f t="shared" si="9"/>
        <v>0</v>
      </c>
      <c r="AS16" s="234">
        <v>0</v>
      </c>
      <c r="AT16" s="277">
        <f t="shared" si="10"/>
        <v>0</v>
      </c>
      <c r="AU16" s="278">
        <f t="shared" si="0"/>
        <v>0</v>
      </c>
    </row>
    <row r="17" spans="1:48" x14ac:dyDescent="0.35">
      <c r="A17" s="257">
        <v>6</v>
      </c>
      <c r="B17" s="253"/>
      <c r="C17" s="491"/>
      <c r="D17" s="491"/>
      <c r="E17" s="311"/>
      <c r="F17" s="234">
        <v>0</v>
      </c>
      <c r="G17" s="234">
        <v>0</v>
      </c>
      <c r="H17" s="235">
        <f t="shared" si="1"/>
        <v>0</v>
      </c>
      <c r="I17" s="234">
        <v>0</v>
      </c>
      <c r="J17" s="234">
        <v>0</v>
      </c>
      <c r="K17" s="235">
        <f t="shared" si="2"/>
        <v>0</v>
      </c>
      <c r="L17" s="234">
        <v>0</v>
      </c>
      <c r="M17" s="236">
        <f t="shared" si="3"/>
        <v>0</v>
      </c>
      <c r="N17" s="222"/>
      <c r="P17" s="257">
        <v>6</v>
      </c>
      <c r="Q17" s="253"/>
      <c r="R17" s="491"/>
      <c r="S17" s="491"/>
      <c r="T17" s="251"/>
      <c r="U17" s="162">
        <f>'Year 6'!AU17</f>
        <v>0</v>
      </c>
      <c r="V17" s="234">
        <v>0</v>
      </c>
      <c r="W17" s="234">
        <v>0</v>
      </c>
      <c r="X17" s="295">
        <f t="shared" si="4"/>
        <v>0</v>
      </c>
      <c r="Y17" s="234">
        <v>0</v>
      </c>
      <c r="Z17" s="234">
        <v>0</v>
      </c>
      <c r="AA17" s="295">
        <f t="shared" si="5"/>
        <v>0</v>
      </c>
      <c r="AB17" s="234">
        <v>0</v>
      </c>
      <c r="AC17" s="295">
        <f t="shared" si="6"/>
        <v>0</v>
      </c>
      <c r="AD17" s="296">
        <f t="shared" si="7"/>
        <v>0</v>
      </c>
      <c r="AE17" s="222"/>
      <c r="AG17" s="257">
        <v>6</v>
      </c>
      <c r="AH17" s="253"/>
      <c r="AI17" s="491"/>
      <c r="AJ17" s="491"/>
      <c r="AK17" s="251"/>
      <c r="AL17" s="307">
        <f>'Year 6'!AU17</f>
        <v>0</v>
      </c>
      <c r="AM17" s="234">
        <v>0</v>
      </c>
      <c r="AN17" s="234">
        <v>0</v>
      </c>
      <c r="AO17" s="277">
        <f t="shared" si="8"/>
        <v>0</v>
      </c>
      <c r="AP17" s="234">
        <v>0</v>
      </c>
      <c r="AQ17" s="234">
        <v>0</v>
      </c>
      <c r="AR17" s="277">
        <f t="shared" si="9"/>
        <v>0</v>
      </c>
      <c r="AS17" s="234">
        <v>0</v>
      </c>
      <c r="AT17" s="277">
        <f t="shared" si="10"/>
        <v>0</v>
      </c>
      <c r="AU17" s="278">
        <f t="shared" si="0"/>
        <v>0</v>
      </c>
    </row>
    <row r="18" spans="1:48" x14ac:dyDescent="0.35">
      <c r="A18" s="620" t="s">
        <v>180</v>
      </c>
      <c r="B18" s="617"/>
      <c r="C18" s="532">
        <v>0</v>
      </c>
      <c r="D18" s="532"/>
      <c r="E18" s="311"/>
      <c r="F18" s="234">
        <v>0</v>
      </c>
      <c r="G18" s="234">
        <v>0</v>
      </c>
      <c r="H18" s="235">
        <f t="shared" si="1"/>
        <v>0</v>
      </c>
      <c r="I18" s="234">
        <v>0</v>
      </c>
      <c r="J18" s="234">
        <v>0</v>
      </c>
      <c r="K18" s="235">
        <f t="shared" si="2"/>
        <v>0</v>
      </c>
      <c r="L18" s="234">
        <v>0</v>
      </c>
      <c r="M18" s="236">
        <f t="shared" si="3"/>
        <v>0</v>
      </c>
      <c r="N18" s="222"/>
      <c r="P18" s="620" t="s">
        <v>180</v>
      </c>
      <c r="Q18" s="617"/>
      <c r="R18" s="532">
        <v>0</v>
      </c>
      <c r="S18" s="532"/>
      <c r="T18" s="251"/>
      <c r="U18" s="162">
        <f>'Year 6'!AU18</f>
        <v>0</v>
      </c>
      <c r="V18" s="234">
        <v>0</v>
      </c>
      <c r="W18" s="234">
        <v>0</v>
      </c>
      <c r="X18" s="295">
        <f t="shared" si="4"/>
        <v>0</v>
      </c>
      <c r="Y18" s="234">
        <v>0</v>
      </c>
      <c r="Z18" s="234">
        <v>0</v>
      </c>
      <c r="AA18" s="295">
        <f t="shared" si="5"/>
        <v>0</v>
      </c>
      <c r="AB18" s="234">
        <v>0</v>
      </c>
      <c r="AC18" s="295">
        <f t="shared" si="6"/>
        <v>0</v>
      </c>
      <c r="AD18" s="296">
        <f t="shared" si="7"/>
        <v>0</v>
      </c>
      <c r="AE18" s="222"/>
      <c r="AG18" s="620" t="s">
        <v>180</v>
      </c>
      <c r="AH18" s="617"/>
      <c r="AI18" s="532">
        <v>0</v>
      </c>
      <c r="AJ18" s="532"/>
      <c r="AK18" s="251"/>
      <c r="AL18" s="307">
        <f>'Year 6'!AU18</f>
        <v>0</v>
      </c>
      <c r="AM18" s="234">
        <v>0</v>
      </c>
      <c r="AN18" s="234">
        <v>0</v>
      </c>
      <c r="AO18" s="277">
        <f t="shared" si="8"/>
        <v>0</v>
      </c>
      <c r="AP18" s="234">
        <v>0</v>
      </c>
      <c r="AQ18" s="234">
        <v>0</v>
      </c>
      <c r="AR18" s="277">
        <f t="shared" si="9"/>
        <v>0</v>
      </c>
      <c r="AS18" s="234">
        <v>0</v>
      </c>
      <c r="AT18" s="277">
        <f t="shared" si="10"/>
        <v>0</v>
      </c>
      <c r="AU18" s="278">
        <f t="shared" si="0"/>
        <v>0</v>
      </c>
    </row>
    <row r="19" spans="1:48" ht="16" thickBot="1" x14ac:dyDescent="0.4">
      <c r="A19" s="493" t="s">
        <v>207</v>
      </c>
      <c r="B19" s="494"/>
      <c r="C19" s="497">
        <f>COUNTA(B12:B17)+C18</f>
        <v>0</v>
      </c>
      <c r="D19" s="497"/>
      <c r="E19" s="227"/>
      <c r="F19" s="250">
        <f>SUM(F12:F18)</f>
        <v>0</v>
      </c>
      <c r="G19" s="250">
        <f>SUM(G12:G18)</f>
        <v>0</v>
      </c>
      <c r="H19" s="250">
        <f t="shared" ref="H19:L19" si="11">SUM(H12:H18)</f>
        <v>0</v>
      </c>
      <c r="I19" s="250">
        <f t="shared" si="11"/>
        <v>0</v>
      </c>
      <c r="J19" s="250">
        <f>SUM(J12:J18)</f>
        <v>0</v>
      </c>
      <c r="K19" s="250">
        <f t="shared" si="11"/>
        <v>0</v>
      </c>
      <c r="L19" s="250">
        <f t="shared" si="11"/>
        <v>0</v>
      </c>
      <c r="M19" s="237">
        <f>SUM(M12:M18)</f>
        <v>0</v>
      </c>
      <c r="N19" s="222"/>
      <c r="P19" s="493" t="s">
        <v>207</v>
      </c>
      <c r="Q19" s="494"/>
      <c r="R19" s="498">
        <f>COUNTA(Q12:Q17)+R18</f>
        <v>0</v>
      </c>
      <c r="S19" s="498"/>
      <c r="T19" s="227"/>
      <c r="U19" s="293">
        <f>SUM(U12:U18)</f>
        <v>0</v>
      </c>
      <c r="V19" s="293">
        <f>SUM(V12:V18)</f>
        <v>0</v>
      </c>
      <c r="W19" s="293">
        <f>SUM(W12:W18)</f>
        <v>0</v>
      </c>
      <c r="X19" s="293">
        <f t="shared" ref="X19:AB19" si="12">SUM(X12:X18)</f>
        <v>0</v>
      </c>
      <c r="Y19" s="293">
        <f t="shared" si="12"/>
        <v>0</v>
      </c>
      <c r="Z19" s="293">
        <f t="shared" si="12"/>
        <v>0</v>
      </c>
      <c r="AA19" s="293">
        <f t="shared" si="12"/>
        <v>0</v>
      </c>
      <c r="AB19" s="293">
        <f t="shared" si="12"/>
        <v>0</v>
      </c>
      <c r="AC19" s="293">
        <f>SUM(AC12:AC18)</f>
        <v>0</v>
      </c>
      <c r="AD19" s="294">
        <f>SUM(AD12:AD18)</f>
        <v>0</v>
      </c>
      <c r="AE19" s="222"/>
      <c r="AG19" s="493" t="s">
        <v>207</v>
      </c>
      <c r="AH19" s="494"/>
      <c r="AI19" s="543">
        <f>COUNTA(AH12:AH17)+AI18</f>
        <v>0</v>
      </c>
      <c r="AJ19" s="543"/>
      <c r="AK19" s="227"/>
      <c r="AL19" s="275">
        <f>SUM(AL12:AL18)</f>
        <v>0</v>
      </c>
      <c r="AM19" s="275">
        <f>SUM(AM12:AM18)</f>
        <v>0</v>
      </c>
      <c r="AN19" s="275">
        <f>SUM(AN12:AN18)</f>
        <v>0</v>
      </c>
      <c r="AO19" s="275">
        <f t="shared" ref="AO19:AU19" si="13">SUM(AO12:AO18)</f>
        <v>0</v>
      </c>
      <c r="AP19" s="275">
        <f t="shared" si="13"/>
        <v>0</v>
      </c>
      <c r="AQ19" s="275">
        <f t="shared" si="13"/>
        <v>0</v>
      </c>
      <c r="AR19" s="275">
        <f t="shared" si="13"/>
        <v>0</v>
      </c>
      <c r="AS19" s="275">
        <f t="shared" si="13"/>
        <v>0</v>
      </c>
      <c r="AT19" s="275">
        <f t="shared" si="13"/>
        <v>0</v>
      </c>
      <c r="AU19" s="276">
        <f t="shared" si="13"/>
        <v>0</v>
      </c>
      <c r="AV19" s="221"/>
    </row>
    <row r="20" spans="1:48" ht="3.75" customHeight="1" thickBot="1" x14ac:dyDescent="0.4">
      <c r="F20" s="220"/>
      <c r="G20" s="220"/>
      <c r="Y20" s="163"/>
      <c r="Z20" s="163"/>
      <c r="AA20" s="163"/>
      <c r="AB20" s="163"/>
      <c r="AC20" s="163"/>
      <c r="AD20" s="163"/>
      <c r="AE20" s="221"/>
    </row>
    <row r="21" spans="1:48" s="242" customFormat="1" x14ac:dyDescent="0.35">
      <c r="A21" s="502" t="s">
        <v>186</v>
      </c>
      <c r="B21" s="503"/>
      <c r="C21" s="503"/>
      <c r="D21" s="503"/>
      <c r="E21" s="503"/>
      <c r="F21" s="503"/>
      <c r="G21" s="503"/>
      <c r="H21" s="503"/>
      <c r="I21" s="503"/>
      <c r="J21" s="503"/>
      <c r="K21" s="503"/>
      <c r="L21" s="503"/>
      <c r="M21" s="518"/>
      <c r="N21" s="232"/>
      <c r="P21" s="502" t="s">
        <v>186</v>
      </c>
      <c r="Q21" s="503"/>
      <c r="R21" s="503"/>
      <c r="S21" s="503"/>
      <c r="T21" s="503"/>
      <c r="U21" s="503"/>
      <c r="V21" s="503"/>
      <c r="W21" s="503"/>
      <c r="X21" s="503"/>
      <c r="Y21" s="503"/>
      <c r="Z21" s="503"/>
      <c r="AA21" s="503"/>
      <c r="AB21" s="503"/>
      <c r="AC21" s="503"/>
      <c r="AD21" s="248"/>
      <c r="AE21" s="232"/>
      <c r="AG21" s="502" t="s">
        <v>186</v>
      </c>
      <c r="AH21" s="503"/>
      <c r="AI21" s="503"/>
      <c r="AJ21" s="503"/>
      <c r="AK21" s="503"/>
      <c r="AL21" s="503"/>
      <c r="AM21" s="503"/>
      <c r="AN21" s="503"/>
      <c r="AO21" s="503"/>
      <c r="AP21" s="503"/>
      <c r="AQ21" s="503"/>
      <c r="AR21" s="503"/>
      <c r="AS21" s="503"/>
      <c r="AT21" s="503"/>
      <c r="AU21" s="248"/>
    </row>
    <row r="22" spans="1:48" s="242" customFormat="1" ht="31.5" customHeight="1" x14ac:dyDescent="0.35">
      <c r="A22" s="534" t="s">
        <v>188</v>
      </c>
      <c r="B22" s="533"/>
      <c r="C22" s="533" t="s">
        <v>13</v>
      </c>
      <c r="D22" s="533"/>
      <c r="E22" s="256" t="s">
        <v>14</v>
      </c>
      <c r="F22" s="252" t="s">
        <v>171</v>
      </c>
      <c r="G22" s="252" t="s">
        <v>68</v>
      </c>
      <c r="H22" s="255" t="s">
        <v>151</v>
      </c>
      <c r="I22" s="252" t="s">
        <v>80</v>
      </c>
      <c r="J22" s="252" t="s">
        <v>81</v>
      </c>
      <c r="K22" s="255" t="s">
        <v>82</v>
      </c>
      <c r="L22" s="252" t="s">
        <v>150</v>
      </c>
      <c r="M22" s="259" t="s">
        <v>18</v>
      </c>
      <c r="N22" s="232"/>
      <c r="P22" s="534" t="s">
        <v>188</v>
      </c>
      <c r="Q22" s="533"/>
      <c r="R22" s="533" t="s">
        <v>13</v>
      </c>
      <c r="S22" s="533"/>
      <c r="T22" s="256" t="s">
        <v>14</v>
      </c>
      <c r="U22" s="260" t="s">
        <v>269</v>
      </c>
      <c r="V22" s="256" t="s">
        <v>171</v>
      </c>
      <c r="W22" s="256" t="s">
        <v>68</v>
      </c>
      <c r="X22" s="260" t="s">
        <v>151</v>
      </c>
      <c r="Y22" s="256" t="s">
        <v>80</v>
      </c>
      <c r="Z22" s="256" t="s">
        <v>81</v>
      </c>
      <c r="AA22" s="260" t="s">
        <v>82</v>
      </c>
      <c r="AB22" s="256" t="s">
        <v>150</v>
      </c>
      <c r="AC22" s="260" t="s">
        <v>18</v>
      </c>
      <c r="AD22" s="267" t="s">
        <v>114</v>
      </c>
      <c r="AE22" s="232"/>
      <c r="AG22" s="534" t="s">
        <v>188</v>
      </c>
      <c r="AH22" s="533"/>
      <c r="AI22" s="533" t="s">
        <v>13</v>
      </c>
      <c r="AJ22" s="533"/>
      <c r="AK22" s="256" t="s">
        <v>14</v>
      </c>
      <c r="AL22" s="260" t="s">
        <v>269</v>
      </c>
      <c r="AM22" s="256" t="s">
        <v>171</v>
      </c>
      <c r="AN22" s="256" t="s">
        <v>68</v>
      </c>
      <c r="AO22" s="260" t="s">
        <v>151</v>
      </c>
      <c r="AP22" s="256" t="s">
        <v>80</v>
      </c>
      <c r="AQ22" s="256" t="s">
        <v>81</v>
      </c>
      <c r="AR22" s="260" t="s">
        <v>82</v>
      </c>
      <c r="AS22" s="256" t="s">
        <v>150</v>
      </c>
      <c r="AT22" s="260" t="s">
        <v>213</v>
      </c>
      <c r="AU22" s="267" t="s">
        <v>284</v>
      </c>
    </row>
    <row r="23" spans="1:48" x14ac:dyDescent="0.35">
      <c r="A23" s="495">
        <v>0</v>
      </c>
      <c r="B23" s="491"/>
      <c r="C23" s="496" t="s">
        <v>19</v>
      </c>
      <c r="D23" s="496"/>
      <c r="E23" s="251"/>
      <c r="F23" s="234">
        <v>0</v>
      </c>
      <c r="G23" s="234">
        <v>0</v>
      </c>
      <c r="H23" s="235">
        <f>SUM(F23:G23)</f>
        <v>0</v>
      </c>
      <c r="I23" s="234">
        <v>0</v>
      </c>
      <c r="J23" s="234">
        <v>0</v>
      </c>
      <c r="K23" s="235">
        <f>SUM(I23:J23)</f>
        <v>0</v>
      </c>
      <c r="L23" s="234">
        <v>0</v>
      </c>
      <c r="M23" s="236">
        <f>SUM(H23, K23, L23)</f>
        <v>0</v>
      </c>
      <c r="N23" s="223"/>
      <c r="P23" s="495">
        <v>0</v>
      </c>
      <c r="Q23" s="491"/>
      <c r="R23" s="496" t="s">
        <v>19</v>
      </c>
      <c r="S23" s="496"/>
      <c r="T23" s="251"/>
      <c r="U23" s="162">
        <f>'Year 6'!AU23</f>
        <v>0</v>
      </c>
      <c r="V23" s="234">
        <v>0</v>
      </c>
      <c r="W23" s="234">
        <v>0</v>
      </c>
      <c r="X23" s="295">
        <f>SUM(V23:W23)</f>
        <v>0</v>
      </c>
      <c r="Y23" s="234">
        <v>0</v>
      </c>
      <c r="Z23" s="234">
        <v>0</v>
      </c>
      <c r="AA23" s="295">
        <f>SUM(Y23:Z23)</f>
        <v>0</v>
      </c>
      <c r="AB23" s="234">
        <v>0</v>
      </c>
      <c r="AC23" s="295">
        <f>SUM(X23, AA23, AB23)</f>
        <v>0</v>
      </c>
      <c r="AD23" s="296">
        <f t="shared" ref="AD23:AD27" si="14">M23-AC23</f>
        <v>0</v>
      </c>
      <c r="AE23" s="223"/>
      <c r="AG23" s="495">
        <v>0</v>
      </c>
      <c r="AH23" s="491"/>
      <c r="AI23" s="496" t="s">
        <v>19</v>
      </c>
      <c r="AJ23" s="496"/>
      <c r="AK23" s="251"/>
      <c r="AL23" s="307">
        <f>'Year 6'!AU23</f>
        <v>0</v>
      </c>
      <c r="AM23" s="234">
        <v>0</v>
      </c>
      <c r="AN23" s="234">
        <v>0</v>
      </c>
      <c r="AO23" s="277">
        <f>SUM(AM23:AN23)</f>
        <v>0</v>
      </c>
      <c r="AP23" s="234">
        <v>0</v>
      </c>
      <c r="AQ23" s="234">
        <v>0</v>
      </c>
      <c r="AR23" s="277">
        <f>SUM(AP23:AQ23)</f>
        <v>0</v>
      </c>
      <c r="AS23" s="234">
        <v>0</v>
      </c>
      <c r="AT23" s="277">
        <f>SUM(AO23, AR23, AS23)</f>
        <v>0</v>
      </c>
      <c r="AU23" s="278">
        <f>IF($S$81&lt;&gt;0, AC23+AL23-AT23, M23+AL23-AT23)</f>
        <v>0</v>
      </c>
    </row>
    <row r="24" spans="1:48" x14ac:dyDescent="0.35">
      <c r="A24" s="495">
        <v>0</v>
      </c>
      <c r="B24" s="491"/>
      <c r="C24" s="496" t="s">
        <v>20</v>
      </c>
      <c r="D24" s="496"/>
      <c r="E24" s="251"/>
      <c r="F24" s="234">
        <v>0</v>
      </c>
      <c r="G24" s="234">
        <v>0</v>
      </c>
      <c r="H24" s="235">
        <f t="shared" ref="H24:H27" si="15">SUM(F24:G24)</f>
        <v>0</v>
      </c>
      <c r="I24" s="234">
        <v>0</v>
      </c>
      <c r="J24" s="234">
        <v>0</v>
      </c>
      <c r="K24" s="235">
        <f t="shared" ref="K24:K27" si="16">SUM(I24:J24)</f>
        <v>0</v>
      </c>
      <c r="L24" s="234">
        <v>0</v>
      </c>
      <c r="M24" s="236">
        <f t="shared" ref="M24:M27" si="17">SUM(H24, K24, L24)</f>
        <v>0</v>
      </c>
      <c r="N24" s="223"/>
      <c r="P24" s="495">
        <v>0</v>
      </c>
      <c r="Q24" s="491"/>
      <c r="R24" s="496" t="s">
        <v>20</v>
      </c>
      <c r="S24" s="496"/>
      <c r="T24" s="251"/>
      <c r="U24" s="162">
        <f>'Year 6'!AU24</f>
        <v>0</v>
      </c>
      <c r="V24" s="234">
        <v>0</v>
      </c>
      <c r="W24" s="234">
        <v>0</v>
      </c>
      <c r="X24" s="295">
        <f t="shared" ref="X24:X27" si="18">SUM(V24:W24)</f>
        <v>0</v>
      </c>
      <c r="Y24" s="234">
        <v>0</v>
      </c>
      <c r="Z24" s="234">
        <v>0</v>
      </c>
      <c r="AA24" s="295">
        <f t="shared" ref="AA24:AA27" si="19">SUM(Y24:Z24)</f>
        <v>0</v>
      </c>
      <c r="AB24" s="234">
        <v>0</v>
      </c>
      <c r="AC24" s="295">
        <f t="shared" ref="AC24:AC27" si="20">SUM(X24, AA24, AB24)</f>
        <v>0</v>
      </c>
      <c r="AD24" s="296">
        <f t="shared" si="14"/>
        <v>0</v>
      </c>
      <c r="AE24" s="223"/>
      <c r="AG24" s="495">
        <v>0</v>
      </c>
      <c r="AH24" s="491"/>
      <c r="AI24" s="496" t="s">
        <v>20</v>
      </c>
      <c r="AJ24" s="496"/>
      <c r="AK24" s="251"/>
      <c r="AL24" s="307">
        <f>'Year 6'!AU24</f>
        <v>0</v>
      </c>
      <c r="AM24" s="234">
        <v>0</v>
      </c>
      <c r="AN24" s="234">
        <v>0</v>
      </c>
      <c r="AO24" s="277">
        <f t="shared" ref="AO24:AO27" si="21">SUM(AM24:AN24)</f>
        <v>0</v>
      </c>
      <c r="AP24" s="234">
        <v>0</v>
      </c>
      <c r="AQ24" s="234">
        <v>0</v>
      </c>
      <c r="AR24" s="277">
        <f t="shared" ref="AR24:AR27" si="22">SUM(AP24:AQ24)</f>
        <v>0</v>
      </c>
      <c r="AS24" s="234">
        <v>0</v>
      </c>
      <c r="AT24" s="277">
        <f t="shared" ref="AT24:AT27" si="23">SUM(AO24, AR24, AS24)</f>
        <v>0</v>
      </c>
      <c r="AU24" s="278">
        <f>IF($S$81&lt;&gt;0, AC24+AL24-AT24, M24+AL24-AT24)</f>
        <v>0</v>
      </c>
    </row>
    <row r="25" spans="1:48" x14ac:dyDescent="0.35">
      <c r="A25" s="495">
        <v>0</v>
      </c>
      <c r="B25" s="491"/>
      <c r="C25" s="496" t="s">
        <v>21</v>
      </c>
      <c r="D25" s="496"/>
      <c r="E25" s="251"/>
      <c r="F25" s="234">
        <v>0</v>
      </c>
      <c r="G25" s="234">
        <v>0</v>
      </c>
      <c r="H25" s="235">
        <f>SUM(F25:G25)</f>
        <v>0</v>
      </c>
      <c r="I25" s="234">
        <v>0</v>
      </c>
      <c r="J25" s="234">
        <v>0</v>
      </c>
      <c r="K25" s="235">
        <f t="shared" si="16"/>
        <v>0</v>
      </c>
      <c r="L25" s="234">
        <v>0</v>
      </c>
      <c r="M25" s="236">
        <f t="shared" si="17"/>
        <v>0</v>
      </c>
      <c r="N25" s="223"/>
      <c r="P25" s="495">
        <v>0</v>
      </c>
      <c r="Q25" s="491"/>
      <c r="R25" s="496" t="s">
        <v>21</v>
      </c>
      <c r="S25" s="496"/>
      <c r="T25" s="251"/>
      <c r="U25" s="162">
        <f>'Year 6'!AU25</f>
        <v>0</v>
      </c>
      <c r="V25" s="234">
        <v>0</v>
      </c>
      <c r="W25" s="234">
        <v>0</v>
      </c>
      <c r="X25" s="295">
        <f t="shared" si="18"/>
        <v>0</v>
      </c>
      <c r="Y25" s="234">
        <v>0</v>
      </c>
      <c r="Z25" s="234">
        <v>0</v>
      </c>
      <c r="AA25" s="295">
        <f t="shared" si="19"/>
        <v>0</v>
      </c>
      <c r="AB25" s="234">
        <v>0</v>
      </c>
      <c r="AC25" s="295">
        <f t="shared" si="20"/>
        <v>0</v>
      </c>
      <c r="AD25" s="296">
        <f t="shared" si="14"/>
        <v>0</v>
      </c>
      <c r="AE25" s="223"/>
      <c r="AG25" s="495">
        <v>0</v>
      </c>
      <c r="AH25" s="491"/>
      <c r="AI25" s="496" t="s">
        <v>21</v>
      </c>
      <c r="AJ25" s="496"/>
      <c r="AK25" s="251"/>
      <c r="AL25" s="307">
        <f>'Year 6'!AU25</f>
        <v>0</v>
      </c>
      <c r="AM25" s="234">
        <v>0</v>
      </c>
      <c r="AN25" s="234">
        <v>0</v>
      </c>
      <c r="AO25" s="277">
        <f t="shared" si="21"/>
        <v>0</v>
      </c>
      <c r="AP25" s="234">
        <v>0</v>
      </c>
      <c r="AQ25" s="234">
        <v>0</v>
      </c>
      <c r="AR25" s="277">
        <f t="shared" si="22"/>
        <v>0</v>
      </c>
      <c r="AS25" s="234">
        <v>0</v>
      </c>
      <c r="AT25" s="277">
        <f t="shared" si="23"/>
        <v>0</v>
      </c>
      <c r="AU25" s="278">
        <f>IF($S$81&lt;&gt;0, AC25+AL25-AT25, M25+AL25-AT25)</f>
        <v>0</v>
      </c>
    </row>
    <row r="26" spans="1:48" x14ac:dyDescent="0.35">
      <c r="A26" s="495">
        <v>0</v>
      </c>
      <c r="B26" s="491"/>
      <c r="C26" s="496" t="s">
        <v>22</v>
      </c>
      <c r="D26" s="496"/>
      <c r="E26" s="251"/>
      <c r="F26" s="234">
        <v>0</v>
      </c>
      <c r="G26" s="234">
        <v>0</v>
      </c>
      <c r="H26" s="235">
        <f t="shared" si="15"/>
        <v>0</v>
      </c>
      <c r="I26" s="234">
        <v>0</v>
      </c>
      <c r="J26" s="234">
        <v>0</v>
      </c>
      <c r="K26" s="235">
        <f t="shared" si="16"/>
        <v>0</v>
      </c>
      <c r="L26" s="234">
        <v>0</v>
      </c>
      <c r="M26" s="236">
        <f t="shared" si="17"/>
        <v>0</v>
      </c>
      <c r="N26" s="223"/>
      <c r="P26" s="495">
        <v>0</v>
      </c>
      <c r="Q26" s="491"/>
      <c r="R26" s="496" t="s">
        <v>22</v>
      </c>
      <c r="S26" s="496"/>
      <c r="T26" s="251"/>
      <c r="U26" s="162">
        <f>'Year 6'!AU26</f>
        <v>0</v>
      </c>
      <c r="V26" s="234">
        <v>0</v>
      </c>
      <c r="W26" s="234">
        <v>0</v>
      </c>
      <c r="X26" s="295">
        <f t="shared" si="18"/>
        <v>0</v>
      </c>
      <c r="Y26" s="234">
        <v>0</v>
      </c>
      <c r="Z26" s="234">
        <v>0</v>
      </c>
      <c r="AA26" s="295">
        <f t="shared" si="19"/>
        <v>0</v>
      </c>
      <c r="AB26" s="234">
        <v>0</v>
      </c>
      <c r="AC26" s="295">
        <f t="shared" si="20"/>
        <v>0</v>
      </c>
      <c r="AD26" s="296">
        <f t="shared" si="14"/>
        <v>0</v>
      </c>
      <c r="AE26" s="223"/>
      <c r="AG26" s="495">
        <v>0</v>
      </c>
      <c r="AH26" s="491"/>
      <c r="AI26" s="496" t="s">
        <v>22</v>
      </c>
      <c r="AJ26" s="496"/>
      <c r="AK26" s="251"/>
      <c r="AL26" s="307">
        <f>'Year 6'!AU26</f>
        <v>0</v>
      </c>
      <c r="AM26" s="234">
        <v>0</v>
      </c>
      <c r="AN26" s="234">
        <v>0</v>
      </c>
      <c r="AO26" s="277">
        <f t="shared" si="21"/>
        <v>0</v>
      </c>
      <c r="AP26" s="234">
        <v>0</v>
      </c>
      <c r="AQ26" s="234">
        <v>0</v>
      </c>
      <c r="AR26" s="277">
        <f t="shared" si="22"/>
        <v>0</v>
      </c>
      <c r="AS26" s="234">
        <v>0</v>
      </c>
      <c r="AT26" s="277">
        <f t="shared" si="23"/>
        <v>0</v>
      </c>
      <c r="AU26" s="278">
        <f>IF($S$81&lt;&gt;0, AC26+AL26-AT26, M26+AL26-AT26)</f>
        <v>0</v>
      </c>
    </row>
    <row r="27" spans="1:48" x14ac:dyDescent="0.35">
      <c r="A27" s="495">
        <v>0</v>
      </c>
      <c r="B27" s="491"/>
      <c r="C27" s="491" t="s">
        <v>23</v>
      </c>
      <c r="D27" s="491"/>
      <c r="E27" s="251"/>
      <c r="F27" s="234">
        <v>0</v>
      </c>
      <c r="G27" s="234">
        <v>0</v>
      </c>
      <c r="H27" s="235">
        <f t="shared" si="15"/>
        <v>0</v>
      </c>
      <c r="I27" s="234">
        <v>0</v>
      </c>
      <c r="J27" s="234">
        <v>0</v>
      </c>
      <c r="K27" s="235">
        <f t="shared" si="16"/>
        <v>0</v>
      </c>
      <c r="L27" s="234">
        <v>0</v>
      </c>
      <c r="M27" s="236">
        <f t="shared" si="17"/>
        <v>0</v>
      </c>
      <c r="N27" s="223"/>
      <c r="P27" s="495">
        <v>0</v>
      </c>
      <c r="Q27" s="491"/>
      <c r="R27" s="496" t="s">
        <v>23</v>
      </c>
      <c r="S27" s="496"/>
      <c r="T27" s="251"/>
      <c r="U27" s="162">
        <f>'Year 6'!AU27</f>
        <v>0</v>
      </c>
      <c r="V27" s="234">
        <v>0</v>
      </c>
      <c r="W27" s="234">
        <v>0</v>
      </c>
      <c r="X27" s="295">
        <f t="shared" si="18"/>
        <v>0</v>
      </c>
      <c r="Y27" s="234">
        <v>0</v>
      </c>
      <c r="Z27" s="234">
        <v>0</v>
      </c>
      <c r="AA27" s="295">
        <f t="shared" si="19"/>
        <v>0</v>
      </c>
      <c r="AB27" s="234">
        <v>0</v>
      </c>
      <c r="AC27" s="295">
        <f t="shared" si="20"/>
        <v>0</v>
      </c>
      <c r="AD27" s="296">
        <f t="shared" si="14"/>
        <v>0</v>
      </c>
      <c r="AE27" s="223"/>
      <c r="AG27" s="495">
        <v>0</v>
      </c>
      <c r="AH27" s="491"/>
      <c r="AI27" s="496" t="s">
        <v>23</v>
      </c>
      <c r="AJ27" s="496"/>
      <c r="AK27" s="251"/>
      <c r="AL27" s="307">
        <f>'Year 6'!AU27</f>
        <v>0</v>
      </c>
      <c r="AM27" s="234">
        <v>0</v>
      </c>
      <c r="AN27" s="234">
        <v>0</v>
      </c>
      <c r="AO27" s="277">
        <f t="shared" si="21"/>
        <v>0</v>
      </c>
      <c r="AP27" s="234">
        <v>0</v>
      </c>
      <c r="AQ27" s="234">
        <v>0</v>
      </c>
      <c r="AR27" s="277">
        <f t="shared" si="22"/>
        <v>0</v>
      </c>
      <c r="AS27" s="234">
        <v>0</v>
      </c>
      <c r="AT27" s="277">
        <f t="shared" si="23"/>
        <v>0</v>
      </c>
      <c r="AU27" s="278">
        <f>IF($S$81&lt;&gt;0, AC27+AL27-AT27, M27+AL27-AT27)</f>
        <v>0</v>
      </c>
    </row>
    <row r="28" spans="1:48" ht="16" thickBot="1" x14ac:dyDescent="0.4">
      <c r="A28" s="226" t="s">
        <v>181</v>
      </c>
      <c r="B28" s="227"/>
      <c r="C28" s="497">
        <f>SUM(A23:B27)</f>
        <v>0</v>
      </c>
      <c r="D28" s="497"/>
      <c r="E28" s="227"/>
      <c r="F28" s="250">
        <f>SUM(F23:F27)</f>
        <v>0</v>
      </c>
      <c r="G28" s="250">
        <f t="shared" ref="G28:L28" si="24">SUM(G23:G27)</f>
        <v>0</v>
      </c>
      <c r="H28" s="250">
        <f t="shared" si="24"/>
        <v>0</v>
      </c>
      <c r="I28" s="250">
        <f t="shared" si="24"/>
        <v>0</v>
      </c>
      <c r="J28" s="250">
        <f t="shared" si="24"/>
        <v>0</v>
      </c>
      <c r="K28" s="250">
        <f t="shared" si="24"/>
        <v>0</v>
      </c>
      <c r="L28" s="250">
        <f t="shared" si="24"/>
        <v>0</v>
      </c>
      <c r="M28" s="237">
        <f>SUM(M23:M27)</f>
        <v>0</v>
      </c>
      <c r="N28" s="223"/>
      <c r="P28" s="226" t="s">
        <v>181</v>
      </c>
      <c r="Q28" s="227"/>
      <c r="R28" s="498">
        <f>SUM(P23:Q27)</f>
        <v>0</v>
      </c>
      <c r="S28" s="498"/>
      <c r="T28" s="269"/>
      <c r="U28" s="293">
        <f>SUM(U23:U27)</f>
        <v>0</v>
      </c>
      <c r="V28" s="293">
        <f>SUM(V23:V27)</f>
        <v>0</v>
      </c>
      <c r="W28" s="293">
        <f t="shared" ref="W28:AB28" si="25">SUM(W23:W27)</f>
        <v>0</v>
      </c>
      <c r="X28" s="293">
        <f t="shared" si="25"/>
        <v>0</v>
      </c>
      <c r="Y28" s="293">
        <f t="shared" si="25"/>
        <v>0</v>
      </c>
      <c r="Z28" s="293">
        <f t="shared" si="25"/>
        <v>0</v>
      </c>
      <c r="AA28" s="293">
        <f t="shared" si="25"/>
        <v>0</v>
      </c>
      <c r="AB28" s="293">
        <f t="shared" si="25"/>
        <v>0</v>
      </c>
      <c r="AC28" s="293">
        <f>SUM(AC23:AC27)</f>
        <v>0</v>
      </c>
      <c r="AD28" s="294">
        <f>SUM(AD23:AD27)</f>
        <v>0</v>
      </c>
      <c r="AE28" s="223"/>
      <c r="AG28" s="226" t="s">
        <v>181</v>
      </c>
      <c r="AH28" s="227"/>
      <c r="AI28" s="543">
        <f>SUM(AG23:AH27)</f>
        <v>0</v>
      </c>
      <c r="AJ28" s="543"/>
      <c r="AK28" s="269"/>
      <c r="AL28" s="275">
        <f>SUM(AL23:AL27)</f>
        <v>0</v>
      </c>
      <c r="AM28" s="275">
        <f>SUM(AM23:AM27)</f>
        <v>0</v>
      </c>
      <c r="AN28" s="275">
        <f t="shared" ref="AN28:AU28" si="26">SUM(AN23:AN27)</f>
        <v>0</v>
      </c>
      <c r="AO28" s="275">
        <f t="shared" si="26"/>
        <v>0</v>
      </c>
      <c r="AP28" s="275">
        <f t="shared" si="26"/>
        <v>0</v>
      </c>
      <c r="AQ28" s="275">
        <f t="shared" si="26"/>
        <v>0</v>
      </c>
      <c r="AR28" s="275">
        <f t="shared" si="26"/>
        <v>0</v>
      </c>
      <c r="AS28" s="275">
        <f t="shared" si="26"/>
        <v>0</v>
      </c>
      <c r="AT28" s="275">
        <f t="shared" si="26"/>
        <v>0</v>
      </c>
      <c r="AU28" s="276">
        <f t="shared" si="26"/>
        <v>0</v>
      </c>
    </row>
    <row r="29" spans="1:48" s="221" customFormat="1" ht="3.75" customHeight="1" thickBot="1" x14ac:dyDescent="0.4">
      <c r="A29" s="499"/>
      <c r="B29" s="499"/>
      <c r="C29" s="499"/>
      <c r="D29" s="499"/>
      <c r="E29" s="499"/>
      <c r="F29" s="499"/>
      <c r="G29" s="499"/>
      <c r="H29" s="499"/>
      <c r="I29" s="499"/>
      <c r="J29" s="499"/>
      <c r="K29" s="499"/>
      <c r="L29" s="499"/>
      <c r="M29" s="499"/>
      <c r="N29" s="223"/>
      <c r="P29" s="499"/>
      <c r="Q29" s="499"/>
      <c r="R29" s="499"/>
      <c r="S29" s="499"/>
      <c r="T29" s="499"/>
      <c r="U29" s="499"/>
      <c r="V29" s="499"/>
      <c r="W29" s="499"/>
      <c r="X29" s="499"/>
      <c r="Y29" s="499"/>
      <c r="Z29" s="499"/>
      <c r="AA29" s="499"/>
      <c r="AB29" s="499"/>
      <c r="AC29" s="499"/>
      <c r="AD29" s="499"/>
      <c r="AE29" s="223"/>
      <c r="AG29" s="499"/>
      <c r="AH29" s="499"/>
      <c r="AI29" s="499"/>
      <c r="AJ29" s="499"/>
      <c r="AK29" s="499"/>
      <c r="AL29" s="499"/>
      <c r="AM29" s="499"/>
      <c r="AN29" s="499"/>
      <c r="AO29" s="499"/>
      <c r="AP29" s="499"/>
      <c r="AQ29" s="499"/>
      <c r="AR29" s="499"/>
      <c r="AS29" s="499"/>
      <c r="AT29" s="499"/>
      <c r="AU29" s="499"/>
    </row>
    <row r="30" spans="1:48" ht="16" thickBot="1" x14ac:dyDescent="0.4">
      <c r="A30" s="500" t="s">
        <v>187</v>
      </c>
      <c r="B30" s="501"/>
      <c r="C30" s="501"/>
      <c r="D30" s="501"/>
      <c r="E30" s="501"/>
      <c r="F30" s="241">
        <f>SUM(F28, F19)</f>
        <v>0</v>
      </c>
      <c r="G30" s="241">
        <f t="shared" ref="G30:L30" si="27">SUM(G28, G19)</f>
        <v>0</v>
      </c>
      <c r="H30" s="241">
        <f>SUM(H28, H19)</f>
        <v>0</v>
      </c>
      <c r="I30" s="241">
        <f t="shared" si="27"/>
        <v>0</v>
      </c>
      <c r="J30" s="241">
        <f t="shared" si="27"/>
        <v>0</v>
      </c>
      <c r="K30" s="241">
        <f>SUM(K28, K19)</f>
        <v>0</v>
      </c>
      <c r="L30" s="241">
        <f t="shared" si="27"/>
        <v>0</v>
      </c>
      <c r="M30" s="240">
        <f>SUM(M28, M19)</f>
        <v>0</v>
      </c>
      <c r="N30" s="223"/>
      <c r="P30" s="500" t="s">
        <v>187</v>
      </c>
      <c r="Q30" s="501"/>
      <c r="R30" s="501"/>
      <c r="S30" s="501"/>
      <c r="T30" s="501"/>
      <c r="U30" s="297">
        <f>SUM(U28, U19)</f>
        <v>0</v>
      </c>
      <c r="V30" s="297">
        <f>SUM(V28, V19)</f>
        <v>0</v>
      </c>
      <c r="W30" s="297">
        <f t="shared" ref="W30" si="28">SUM(W28, W19)</f>
        <v>0</v>
      </c>
      <c r="X30" s="297">
        <f>SUM(X28, X19)</f>
        <v>0</v>
      </c>
      <c r="Y30" s="297">
        <f t="shared" ref="Y30:AB30" si="29">SUM(Y28, Y19)</f>
        <v>0</v>
      </c>
      <c r="Z30" s="297">
        <f t="shared" si="29"/>
        <v>0</v>
      </c>
      <c r="AA30" s="297">
        <f t="shared" si="29"/>
        <v>0</v>
      </c>
      <c r="AB30" s="297">
        <f t="shared" si="29"/>
        <v>0</v>
      </c>
      <c r="AC30" s="297">
        <f>SUM(AC28, AC19)</f>
        <v>0</v>
      </c>
      <c r="AD30" s="298">
        <f>SUM(AD28, AD19)</f>
        <v>0</v>
      </c>
      <c r="AE30" s="223"/>
      <c r="AG30" s="500" t="s">
        <v>187</v>
      </c>
      <c r="AH30" s="501"/>
      <c r="AI30" s="501"/>
      <c r="AJ30" s="501"/>
      <c r="AK30" s="501"/>
      <c r="AL30" s="279">
        <f>SUM(AL28, AL19)</f>
        <v>0</v>
      </c>
      <c r="AM30" s="279">
        <f>SUM(AM28, AM19)</f>
        <v>0</v>
      </c>
      <c r="AN30" s="279">
        <f t="shared" ref="AN30" si="30">SUM(AN28, AN19)</f>
        <v>0</v>
      </c>
      <c r="AO30" s="279">
        <f>SUM(AO28, AO19)</f>
        <v>0</v>
      </c>
      <c r="AP30" s="279">
        <f t="shared" ref="AP30:AU30" si="31">SUM(AP28, AP19)</f>
        <v>0</v>
      </c>
      <c r="AQ30" s="279">
        <f t="shared" si="31"/>
        <v>0</v>
      </c>
      <c r="AR30" s="279">
        <f t="shared" si="31"/>
        <v>0</v>
      </c>
      <c r="AS30" s="279">
        <f t="shared" si="31"/>
        <v>0</v>
      </c>
      <c r="AT30" s="279">
        <f t="shared" si="31"/>
        <v>0</v>
      </c>
      <c r="AU30" s="280">
        <f t="shared" si="31"/>
        <v>0</v>
      </c>
    </row>
    <row r="31" spans="1:48" ht="16" thickBot="1" x14ac:dyDescent="0.4">
      <c r="F31" s="220"/>
      <c r="G31" s="220"/>
      <c r="AE31" s="221"/>
    </row>
    <row r="32" spans="1:48" s="242" customFormat="1" x14ac:dyDescent="0.35">
      <c r="A32" s="502" t="s">
        <v>98</v>
      </c>
      <c r="B32" s="503"/>
      <c r="C32" s="503"/>
      <c r="D32" s="503"/>
      <c r="E32" s="503"/>
      <c r="F32" s="503"/>
      <c r="G32" s="503"/>
      <c r="H32" s="503"/>
      <c r="I32" s="503"/>
      <c r="J32" s="503"/>
      <c r="K32" s="503"/>
      <c r="L32" s="503"/>
      <c r="M32" s="518"/>
      <c r="N32" s="232"/>
      <c r="P32" s="502" t="s">
        <v>98</v>
      </c>
      <c r="Q32" s="503"/>
      <c r="R32" s="503"/>
      <c r="S32" s="503"/>
      <c r="T32" s="503"/>
      <c r="U32" s="503"/>
      <c r="V32" s="503"/>
      <c r="W32" s="503"/>
      <c r="X32" s="503"/>
      <c r="Y32" s="503"/>
      <c r="Z32" s="503"/>
      <c r="AA32" s="503"/>
      <c r="AB32" s="503"/>
      <c r="AC32" s="503"/>
      <c r="AD32" s="248"/>
      <c r="AE32" s="232"/>
      <c r="AG32" s="502" t="s">
        <v>98</v>
      </c>
      <c r="AH32" s="503"/>
      <c r="AI32" s="503"/>
      <c r="AJ32" s="503"/>
      <c r="AK32" s="503"/>
      <c r="AL32" s="503"/>
      <c r="AM32" s="503"/>
      <c r="AN32" s="503"/>
      <c r="AO32" s="503"/>
      <c r="AP32" s="503"/>
      <c r="AQ32" s="503"/>
      <c r="AR32" s="503"/>
      <c r="AS32" s="503"/>
      <c r="AT32" s="503"/>
      <c r="AU32" s="248"/>
    </row>
    <row r="33" spans="1:47" s="242" customFormat="1" x14ac:dyDescent="0.35">
      <c r="A33" s="530" t="s">
        <v>24</v>
      </c>
      <c r="B33" s="531"/>
      <c r="C33" s="531"/>
      <c r="D33" s="531"/>
      <c r="E33" s="531"/>
      <c r="F33" s="531"/>
      <c r="G33" s="531"/>
      <c r="H33" s="531"/>
      <c r="I33" s="531"/>
      <c r="J33" s="256" t="s">
        <v>17</v>
      </c>
      <c r="K33" s="256" t="s">
        <v>15</v>
      </c>
      <c r="L33" s="256" t="s">
        <v>16</v>
      </c>
      <c r="M33" s="259" t="s">
        <v>18</v>
      </c>
      <c r="N33" s="232"/>
      <c r="P33" s="530" t="s">
        <v>24</v>
      </c>
      <c r="Q33" s="531"/>
      <c r="R33" s="531"/>
      <c r="S33" s="531"/>
      <c r="T33" s="531"/>
      <c r="U33" s="531"/>
      <c r="V33" s="531"/>
      <c r="W33" s="531"/>
      <c r="X33" s="531"/>
      <c r="Y33" s="255" t="s">
        <v>269</v>
      </c>
      <c r="Z33" s="328" t="s">
        <v>77</v>
      </c>
      <c r="AA33" s="256" t="s">
        <v>15</v>
      </c>
      <c r="AB33" s="256" t="s">
        <v>16</v>
      </c>
      <c r="AC33" s="255" t="s">
        <v>18</v>
      </c>
      <c r="AD33" s="267" t="s">
        <v>114</v>
      </c>
      <c r="AE33" s="232"/>
      <c r="AG33" s="530" t="s">
        <v>24</v>
      </c>
      <c r="AH33" s="531"/>
      <c r="AI33" s="531"/>
      <c r="AJ33" s="531"/>
      <c r="AK33" s="531"/>
      <c r="AL33" s="531"/>
      <c r="AM33" s="531"/>
      <c r="AN33" s="531"/>
      <c r="AO33" s="531"/>
      <c r="AP33" s="255" t="s">
        <v>269</v>
      </c>
      <c r="AQ33" s="328" t="s">
        <v>211</v>
      </c>
      <c r="AR33" s="256" t="s">
        <v>15</v>
      </c>
      <c r="AS33" s="256" t="s">
        <v>16</v>
      </c>
      <c r="AT33" s="255" t="s">
        <v>213</v>
      </c>
      <c r="AU33" s="267" t="s">
        <v>284</v>
      </c>
    </row>
    <row r="34" spans="1:47" x14ac:dyDescent="0.35">
      <c r="A34" s="257">
        <v>1</v>
      </c>
      <c r="B34" s="491"/>
      <c r="C34" s="491"/>
      <c r="D34" s="491"/>
      <c r="E34" s="491"/>
      <c r="F34" s="491"/>
      <c r="G34" s="491"/>
      <c r="H34" s="491"/>
      <c r="I34" s="491"/>
      <c r="J34" s="234">
        <v>0</v>
      </c>
      <c r="K34" s="234">
        <v>0</v>
      </c>
      <c r="L34" s="234">
        <v>0</v>
      </c>
      <c r="M34" s="236">
        <f>SUM(J34:L34)</f>
        <v>0</v>
      </c>
      <c r="N34" s="223"/>
      <c r="P34" s="257">
        <v>1</v>
      </c>
      <c r="Q34" s="491"/>
      <c r="R34" s="491"/>
      <c r="S34" s="491"/>
      <c r="T34" s="491"/>
      <c r="U34" s="491"/>
      <c r="V34" s="491"/>
      <c r="W34" s="491"/>
      <c r="X34" s="491"/>
      <c r="Y34" s="164">
        <f>'Year 6'!AU34</f>
        <v>0</v>
      </c>
      <c r="Z34" s="234">
        <v>0</v>
      </c>
      <c r="AA34" s="234">
        <v>0</v>
      </c>
      <c r="AB34" s="234">
        <v>0</v>
      </c>
      <c r="AC34" s="295">
        <f>SUM(Z34:AB34)</f>
        <v>0</v>
      </c>
      <c r="AD34" s="296">
        <f t="shared" ref="AD34:AD36" si="32">M34-AC34</f>
        <v>0</v>
      </c>
      <c r="AE34" s="223"/>
      <c r="AG34" s="257">
        <v>1</v>
      </c>
      <c r="AH34" s="491"/>
      <c r="AI34" s="491"/>
      <c r="AJ34" s="491"/>
      <c r="AK34" s="491"/>
      <c r="AL34" s="491"/>
      <c r="AM34" s="491"/>
      <c r="AN34" s="491"/>
      <c r="AO34" s="491"/>
      <c r="AP34" s="305">
        <f>'Year 6'!AU34</f>
        <v>0</v>
      </c>
      <c r="AQ34" s="234">
        <v>0</v>
      </c>
      <c r="AR34" s="234">
        <v>0</v>
      </c>
      <c r="AS34" s="234">
        <v>0</v>
      </c>
      <c r="AT34" s="277">
        <f>SUM(AQ34:AS34)</f>
        <v>0</v>
      </c>
      <c r="AU34" s="278">
        <f>IF($S$81&lt;&gt;0, AC34+AP34-AT34, M34+AP34-AT34)</f>
        <v>0</v>
      </c>
    </row>
    <row r="35" spans="1:47" x14ac:dyDescent="0.35">
      <c r="A35" s="257">
        <v>2</v>
      </c>
      <c r="B35" s="492"/>
      <c r="C35" s="492"/>
      <c r="D35" s="492"/>
      <c r="E35" s="492"/>
      <c r="F35" s="492"/>
      <c r="G35" s="492"/>
      <c r="H35" s="492"/>
      <c r="I35" s="492"/>
      <c r="J35" s="234">
        <v>0</v>
      </c>
      <c r="K35" s="234">
        <v>0</v>
      </c>
      <c r="L35" s="234">
        <v>0</v>
      </c>
      <c r="M35" s="236">
        <f>SUM(J35:L35)</f>
        <v>0</v>
      </c>
      <c r="N35" s="223"/>
      <c r="P35" s="257">
        <v>2</v>
      </c>
      <c r="Q35" s="492"/>
      <c r="R35" s="492"/>
      <c r="S35" s="492"/>
      <c r="T35" s="492"/>
      <c r="U35" s="492"/>
      <c r="V35" s="492"/>
      <c r="W35" s="492"/>
      <c r="X35" s="492"/>
      <c r="Y35" s="164">
        <f>'Year 6'!AU35</f>
        <v>0</v>
      </c>
      <c r="Z35" s="234">
        <v>0</v>
      </c>
      <c r="AA35" s="234">
        <v>0</v>
      </c>
      <c r="AB35" s="234">
        <v>0</v>
      </c>
      <c r="AC35" s="295">
        <f t="shared" ref="AC35:AC36" si="33">SUM(Z35:AB35)</f>
        <v>0</v>
      </c>
      <c r="AD35" s="296">
        <f t="shared" si="32"/>
        <v>0</v>
      </c>
      <c r="AE35" s="223"/>
      <c r="AG35" s="257">
        <v>2</v>
      </c>
      <c r="AH35" s="492"/>
      <c r="AI35" s="492"/>
      <c r="AJ35" s="492"/>
      <c r="AK35" s="492"/>
      <c r="AL35" s="492"/>
      <c r="AM35" s="492"/>
      <c r="AN35" s="492"/>
      <c r="AO35" s="492"/>
      <c r="AP35" s="305">
        <f>'Year 6'!AU35</f>
        <v>0</v>
      </c>
      <c r="AQ35" s="234">
        <v>0</v>
      </c>
      <c r="AR35" s="234">
        <v>0</v>
      </c>
      <c r="AS35" s="234">
        <v>0</v>
      </c>
      <c r="AT35" s="277">
        <f t="shared" ref="AT35:AT36" si="34">SUM(AQ35:AS35)</f>
        <v>0</v>
      </c>
      <c r="AU35" s="278">
        <f>IF($S$81&lt;&gt;0, AC35+AP35-AT35, M35+AP35-AT35)</f>
        <v>0</v>
      </c>
    </row>
    <row r="36" spans="1:47" x14ac:dyDescent="0.35">
      <c r="A36" s="257">
        <v>3</v>
      </c>
      <c r="B36" s="492"/>
      <c r="C36" s="492"/>
      <c r="D36" s="492"/>
      <c r="E36" s="492"/>
      <c r="F36" s="492"/>
      <c r="G36" s="492"/>
      <c r="H36" s="492"/>
      <c r="I36" s="492"/>
      <c r="J36" s="234">
        <v>0</v>
      </c>
      <c r="K36" s="234">
        <v>0</v>
      </c>
      <c r="L36" s="234">
        <v>0</v>
      </c>
      <c r="M36" s="236">
        <f t="shared" ref="M36:M70" si="35">SUM(J36:L36)</f>
        <v>0</v>
      </c>
      <c r="N36" s="223"/>
      <c r="P36" s="257">
        <v>3</v>
      </c>
      <c r="Q36" s="492"/>
      <c r="R36" s="492"/>
      <c r="S36" s="492"/>
      <c r="T36" s="492"/>
      <c r="U36" s="492"/>
      <c r="V36" s="492"/>
      <c r="W36" s="492"/>
      <c r="X36" s="492"/>
      <c r="Y36" s="164">
        <f>'Year 6'!AU36</f>
        <v>0</v>
      </c>
      <c r="Z36" s="234">
        <v>0</v>
      </c>
      <c r="AA36" s="234">
        <v>0</v>
      </c>
      <c r="AB36" s="234">
        <v>0</v>
      </c>
      <c r="AC36" s="295">
        <f t="shared" si="33"/>
        <v>0</v>
      </c>
      <c r="AD36" s="296">
        <f t="shared" si="32"/>
        <v>0</v>
      </c>
      <c r="AE36" s="223"/>
      <c r="AG36" s="257">
        <v>3</v>
      </c>
      <c r="AH36" s="492"/>
      <c r="AI36" s="492"/>
      <c r="AJ36" s="492"/>
      <c r="AK36" s="492"/>
      <c r="AL36" s="492"/>
      <c r="AM36" s="492"/>
      <c r="AN36" s="492"/>
      <c r="AO36" s="492"/>
      <c r="AP36" s="305">
        <f>'Year 6'!AU36</f>
        <v>0</v>
      </c>
      <c r="AQ36" s="234">
        <v>0</v>
      </c>
      <c r="AR36" s="234">
        <v>0</v>
      </c>
      <c r="AS36" s="234">
        <v>0</v>
      </c>
      <c r="AT36" s="277">
        <f t="shared" si="34"/>
        <v>0</v>
      </c>
      <c r="AU36" s="278">
        <f>IF($S$81&lt;&gt;0, AC36+AP36-AT36, M36+AP36-AT36)</f>
        <v>0</v>
      </c>
    </row>
    <row r="37" spans="1:47" ht="16" thickBot="1" x14ac:dyDescent="0.4">
      <c r="A37" s="504" t="s">
        <v>25</v>
      </c>
      <c r="B37" s="505"/>
      <c r="C37" s="505"/>
      <c r="D37" s="505"/>
      <c r="E37" s="505"/>
      <c r="F37" s="505"/>
      <c r="G37" s="505"/>
      <c r="H37" s="505"/>
      <c r="I37" s="505"/>
      <c r="J37" s="250">
        <f>SUM(J34:J36)</f>
        <v>0</v>
      </c>
      <c r="K37" s="250">
        <f t="shared" ref="K37:L37" si="36">SUM(K34:K36)</f>
        <v>0</v>
      </c>
      <c r="L37" s="250">
        <f t="shared" si="36"/>
        <v>0</v>
      </c>
      <c r="M37" s="237">
        <f t="shared" si="35"/>
        <v>0</v>
      </c>
      <c r="N37" s="223"/>
      <c r="P37" s="504" t="s">
        <v>25</v>
      </c>
      <c r="Q37" s="505"/>
      <c r="R37" s="505"/>
      <c r="S37" s="505"/>
      <c r="T37" s="505"/>
      <c r="U37" s="505"/>
      <c r="V37" s="505"/>
      <c r="W37" s="505"/>
      <c r="X37" s="505"/>
      <c r="Y37" s="293">
        <f>SUM(Y34:Y36)</f>
        <v>0</v>
      </c>
      <c r="Z37" s="293">
        <f>SUM(Z34:Z36)</f>
        <v>0</v>
      </c>
      <c r="AA37" s="293">
        <f t="shared" ref="AA37:AD37" si="37">SUM(AA34:AA36)</f>
        <v>0</v>
      </c>
      <c r="AB37" s="293">
        <f t="shared" si="37"/>
        <v>0</v>
      </c>
      <c r="AC37" s="293">
        <f t="shared" si="37"/>
        <v>0</v>
      </c>
      <c r="AD37" s="294">
        <f t="shared" si="37"/>
        <v>0</v>
      </c>
      <c r="AE37" s="223"/>
      <c r="AG37" s="504" t="s">
        <v>25</v>
      </c>
      <c r="AH37" s="505"/>
      <c r="AI37" s="505"/>
      <c r="AJ37" s="505"/>
      <c r="AK37" s="505"/>
      <c r="AL37" s="505"/>
      <c r="AM37" s="505"/>
      <c r="AN37" s="505"/>
      <c r="AO37" s="505"/>
      <c r="AP37" s="275">
        <f>SUM(AP34:AP36)</f>
        <v>0</v>
      </c>
      <c r="AQ37" s="275">
        <f>SUM(AQ34:AQ36)</f>
        <v>0</v>
      </c>
      <c r="AR37" s="275">
        <f t="shared" ref="AR37:AT37" si="38">SUM(AR34:AR36)</f>
        <v>0</v>
      </c>
      <c r="AS37" s="275">
        <f t="shared" si="38"/>
        <v>0</v>
      </c>
      <c r="AT37" s="275">
        <f t="shared" si="38"/>
        <v>0</v>
      </c>
      <c r="AU37" s="276">
        <f>IF($S$81&lt;&gt;0, AC37+AP37-AT37, M37+AP37-AT37)</f>
        <v>0</v>
      </c>
    </row>
    <row r="38" spans="1:47" s="221" customFormat="1" ht="3.75" customHeight="1" thickBot="1" x14ac:dyDescent="0.4">
      <c r="A38" s="232"/>
      <c r="B38" s="232"/>
      <c r="C38" s="232"/>
      <c r="D38" s="232"/>
      <c r="E38" s="232"/>
      <c r="F38" s="232"/>
      <c r="G38" s="232"/>
      <c r="H38" s="232"/>
      <c r="I38" s="232"/>
      <c r="J38" s="246"/>
      <c r="K38" s="246"/>
      <c r="L38" s="246"/>
      <c r="M38" s="246"/>
      <c r="N38" s="223"/>
      <c r="P38" s="232"/>
      <c r="Q38" s="232"/>
      <c r="R38" s="232"/>
      <c r="S38" s="232"/>
      <c r="T38" s="232"/>
      <c r="U38" s="232"/>
      <c r="V38" s="232"/>
      <c r="W38" s="232"/>
      <c r="X38" s="232"/>
      <c r="Y38" s="304"/>
      <c r="Z38" s="246"/>
      <c r="AA38" s="246"/>
      <c r="AB38" s="246"/>
      <c r="AC38" s="246"/>
      <c r="AD38" s="246"/>
      <c r="AE38" s="223"/>
      <c r="AG38" s="232"/>
      <c r="AH38" s="232"/>
      <c r="AI38" s="232"/>
      <c r="AJ38" s="232"/>
      <c r="AK38" s="232"/>
      <c r="AL38" s="232"/>
      <c r="AM38" s="232"/>
      <c r="AN38" s="232"/>
      <c r="AO38" s="232"/>
      <c r="AP38" s="304"/>
      <c r="AQ38" s="246"/>
      <c r="AR38" s="246"/>
      <c r="AS38" s="246"/>
      <c r="AT38" s="246"/>
      <c r="AU38" s="246"/>
    </row>
    <row r="39" spans="1:47" s="242" customFormat="1" x14ac:dyDescent="0.35">
      <c r="A39" s="502" t="s">
        <v>33</v>
      </c>
      <c r="B39" s="503"/>
      <c r="C39" s="503"/>
      <c r="D39" s="503"/>
      <c r="E39" s="503"/>
      <c r="F39" s="503"/>
      <c r="G39" s="503"/>
      <c r="H39" s="503"/>
      <c r="I39" s="503"/>
      <c r="J39" s="273" t="s">
        <v>17</v>
      </c>
      <c r="K39" s="273" t="s">
        <v>15</v>
      </c>
      <c r="L39" s="273" t="s">
        <v>16</v>
      </c>
      <c r="M39" s="248" t="s">
        <v>18</v>
      </c>
      <c r="N39" s="232"/>
      <c r="P39" s="502" t="s">
        <v>33</v>
      </c>
      <c r="Q39" s="503"/>
      <c r="R39" s="503"/>
      <c r="S39" s="503"/>
      <c r="T39" s="503"/>
      <c r="U39" s="503"/>
      <c r="V39" s="503"/>
      <c r="W39" s="503"/>
      <c r="X39" s="503"/>
      <c r="Y39" s="271" t="s">
        <v>269</v>
      </c>
      <c r="Z39" s="273" t="s">
        <v>77</v>
      </c>
      <c r="AA39" s="273" t="s">
        <v>15</v>
      </c>
      <c r="AB39" s="273" t="s">
        <v>16</v>
      </c>
      <c r="AC39" s="271" t="s">
        <v>18</v>
      </c>
      <c r="AD39" s="268" t="s">
        <v>114</v>
      </c>
      <c r="AE39" s="232"/>
      <c r="AG39" s="502" t="s">
        <v>33</v>
      </c>
      <c r="AH39" s="503"/>
      <c r="AI39" s="503"/>
      <c r="AJ39" s="503"/>
      <c r="AK39" s="503"/>
      <c r="AL39" s="503"/>
      <c r="AM39" s="503"/>
      <c r="AN39" s="503"/>
      <c r="AO39" s="503"/>
      <c r="AP39" s="271" t="s">
        <v>269</v>
      </c>
      <c r="AQ39" s="273" t="s">
        <v>211</v>
      </c>
      <c r="AR39" s="273" t="s">
        <v>15</v>
      </c>
      <c r="AS39" s="273" t="s">
        <v>16</v>
      </c>
      <c r="AT39" s="271" t="s">
        <v>213</v>
      </c>
      <c r="AU39" s="268" t="s">
        <v>284</v>
      </c>
    </row>
    <row r="40" spans="1:47" x14ac:dyDescent="0.35">
      <c r="A40" s="257">
        <v>1</v>
      </c>
      <c r="B40" s="492"/>
      <c r="C40" s="492"/>
      <c r="D40" s="492"/>
      <c r="E40" s="492"/>
      <c r="F40" s="492"/>
      <c r="G40" s="492"/>
      <c r="H40" s="492"/>
      <c r="I40" s="492"/>
      <c r="J40" s="234">
        <v>0</v>
      </c>
      <c r="K40" s="234">
        <v>0</v>
      </c>
      <c r="L40" s="234">
        <v>0</v>
      </c>
      <c r="M40" s="236">
        <f t="shared" si="35"/>
        <v>0</v>
      </c>
      <c r="N40" s="223"/>
      <c r="P40" s="257">
        <v>1</v>
      </c>
      <c r="Q40" s="492"/>
      <c r="R40" s="492"/>
      <c r="S40" s="492"/>
      <c r="T40" s="492"/>
      <c r="U40" s="492"/>
      <c r="V40" s="492"/>
      <c r="W40" s="492"/>
      <c r="X40" s="492"/>
      <c r="Y40" s="164">
        <f>'Year 6'!AU40</f>
        <v>0</v>
      </c>
      <c r="Z40" s="234">
        <v>0</v>
      </c>
      <c r="AA40" s="234">
        <v>0</v>
      </c>
      <c r="AB40" s="234">
        <v>0</v>
      </c>
      <c r="AC40" s="295">
        <f t="shared" ref="AC40:AC42" si="39">SUM(Z40:AB40)</f>
        <v>0</v>
      </c>
      <c r="AD40" s="296">
        <f t="shared" ref="AD40:AD42" si="40">M40-AC40</f>
        <v>0</v>
      </c>
      <c r="AE40" s="223"/>
      <c r="AG40" s="257">
        <v>1</v>
      </c>
      <c r="AH40" s="492"/>
      <c r="AI40" s="492"/>
      <c r="AJ40" s="492"/>
      <c r="AK40" s="492"/>
      <c r="AL40" s="492"/>
      <c r="AM40" s="492"/>
      <c r="AN40" s="492"/>
      <c r="AO40" s="492"/>
      <c r="AP40" s="305">
        <f>'Year 6'!AU40</f>
        <v>0</v>
      </c>
      <c r="AQ40" s="234">
        <v>0</v>
      </c>
      <c r="AR40" s="234">
        <v>0</v>
      </c>
      <c r="AS40" s="234">
        <v>0</v>
      </c>
      <c r="AT40" s="277">
        <f t="shared" ref="AT40:AT42" si="41">SUM(AQ40:AS40)</f>
        <v>0</v>
      </c>
      <c r="AU40" s="278">
        <f>IF($S$81&lt;&gt;0, AC40+AP40-AT40, M40+AP40-AT40)</f>
        <v>0</v>
      </c>
    </row>
    <row r="41" spans="1:47" x14ac:dyDescent="0.35">
      <c r="A41" s="257">
        <v>2</v>
      </c>
      <c r="B41" s="492"/>
      <c r="C41" s="492"/>
      <c r="D41" s="492"/>
      <c r="E41" s="492"/>
      <c r="F41" s="492"/>
      <c r="G41" s="492"/>
      <c r="H41" s="492"/>
      <c r="I41" s="492"/>
      <c r="J41" s="234">
        <v>0</v>
      </c>
      <c r="K41" s="234">
        <v>0</v>
      </c>
      <c r="L41" s="234">
        <v>0</v>
      </c>
      <c r="M41" s="236">
        <f t="shared" si="35"/>
        <v>0</v>
      </c>
      <c r="N41" s="223"/>
      <c r="P41" s="257">
        <v>2</v>
      </c>
      <c r="Q41" s="492"/>
      <c r="R41" s="492"/>
      <c r="S41" s="492"/>
      <c r="T41" s="492"/>
      <c r="U41" s="492"/>
      <c r="V41" s="492"/>
      <c r="W41" s="492"/>
      <c r="X41" s="492"/>
      <c r="Y41" s="164">
        <f>'Year 6'!AU41</f>
        <v>0</v>
      </c>
      <c r="Z41" s="234">
        <v>0</v>
      </c>
      <c r="AA41" s="234">
        <v>0</v>
      </c>
      <c r="AB41" s="234">
        <v>0</v>
      </c>
      <c r="AC41" s="295">
        <f t="shared" si="39"/>
        <v>0</v>
      </c>
      <c r="AD41" s="296">
        <f t="shared" si="40"/>
        <v>0</v>
      </c>
      <c r="AE41" s="223"/>
      <c r="AG41" s="257">
        <v>2</v>
      </c>
      <c r="AH41" s="492"/>
      <c r="AI41" s="492"/>
      <c r="AJ41" s="492"/>
      <c r="AK41" s="492"/>
      <c r="AL41" s="492"/>
      <c r="AM41" s="492"/>
      <c r="AN41" s="492"/>
      <c r="AO41" s="492"/>
      <c r="AP41" s="305">
        <f>'Year 6'!AU41</f>
        <v>0</v>
      </c>
      <c r="AQ41" s="234">
        <v>0</v>
      </c>
      <c r="AR41" s="234">
        <v>0</v>
      </c>
      <c r="AS41" s="234">
        <v>0</v>
      </c>
      <c r="AT41" s="277">
        <f t="shared" si="41"/>
        <v>0</v>
      </c>
      <c r="AU41" s="278">
        <f>IF($S$81&lt;&gt;0, AC41+AP41-AT41, M41+AP41-AT41)</f>
        <v>0</v>
      </c>
    </row>
    <row r="42" spans="1:47" x14ac:dyDescent="0.35">
      <c r="A42" s="257">
        <v>3</v>
      </c>
      <c r="B42" s="492"/>
      <c r="C42" s="492"/>
      <c r="D42" s="492"/>
      <c r="E42" s="492"/>
      <c r="F42" s="492"/>
      <c r="G42" s="492"/>
      <c r="H42" s="492"/>
      <c r="I42" s="492"/>
      <c r="J42" s="234">
        <v>0</v>
      </c>
      <c r="K42" s="234">
        <v>0</v>
      </c>
      <c r="L42" s="234">
        <v>0</v>
      </c>
      <c r="M42" s="236">
        <f>SUM(J42:L42)</f>
        <v>0</v>
      </c>
      <c r="N42" s="223"/>
      <c r="P42" s="257">
        <v>3</v>
      </c>
      <c r="Q42" s="492"/>
      <c r="R42" s="492"/>
      <c r="S42" s="492"/>
      <c r="T42" s="492"/>
      <c r="U42" s="492"/>
      <c r="V42" s="492"/>
      <c r="W42" s="492"/>
      <c r="X42" s="492"/>
      <c r="Y42" s="164">
        <f>'Year 6'!AU42</f>
        <v>0</v>
      </c>
      <c r="Z42" s="234">
        <v>0</v>
      </c>
      <c r="AA42" s="234">
        <v>0</v>
      </c>
      <c r="AB42" s="234">
        <v>0</v>
      </c>
      <c r="AC42" s="295">
        <f t="shared" si="39"/>
        <v>0</v>
      </c>
      <c r="AD42" s="296">
        <f t="shared" si="40"/>
        <v>0</v>
      </c>
      <c r="AE42" s="223"/>
      <c r="AG42" s="257">
        <v>3</v>
      </c>
      <c r="AH42" s="492"/>
      <c r="AI42" s="492"/>
      <c r="AJ42" s="492"/>
      <c r="AK42" s="492"/>
      <c r="AL42" s="492"/>
      <c r="AM42" s="492"/>
      <c r="AN42" s="492"/>
      <c r="AO42" s="492"/>
      <c r="AP42" s="305">
        <f>'Year 6'!AU42</f>
        <v>0</v>
      </c>
      <c r="AQ42" s="234">
        <v>0</v>
      </c>
      <c r="AR42" s="234">
        <v>0</v>
      </c>
      <c r="AS42" s="234">
        <v>0</v>
      </c>
      <c r="AT42" s="277">
        <f t="shared" si="41"/>
        <v>0</v>
      </c>
      <c r="AU42" s="278">
        <f>IF($S$81&lt;&gt;0, AC42+AP42-AT42, M42+AP42-AT42)</f>
        <v>0</v>
      </c>
    </row>
    <row r="43" spans="1:47" ht="16" thickBot="1" x14ac:dyDescent="0.4">
      <c r="A43" s="504" t="s">
        <v>26</v>
      </c>
      <c r="B43" s="505"/>
      <c r="C43" s="505"/>
      <c r="D43" s="505"/>
      <c r="E43" s="505"/>
      <c r="F43" s="505"/>
      <c r="G43" s="505"/>
      <c r="H43" s="505"/>
      <c r="I43" s="505"/>
      <c r="J43" s="250">
        <f>SUM(J40:J42)</f>
        <v>0</v>
      </c>
      <c r="K43" s="250">
        <f t="shared" ref="K43" si="42">SUM(K40:K42)</f>
        <v>0</v>
      </c>
      <c r="L43" s="250">
        <f>SUM(L40:L42)</f>
        <v>0</v>
      </c>
      <c r="M43" s="237">
        <f t="shared" si="35"/>
        <v>0</v>
      </c>
      <c r="N43" s="223"/>
      <c r="P43" s="504" t="s">
        <v>26</v>
      </c>
      <c r="Q43" s="505"/>
      <c r="R43" s="505"/>
      <c r="S43" s="505"/>
      <c r="T43" s="505"/>
      <c r="U43" s="505"/>
      <c r="V43" s="505"/>
      <c r="W43" s="505"/>
      <c r="X43" s="505"/>
      <c r="Y43" s="293">
        <f>SUM(Y40:Y42)</f>
        <v>0</v>
      </c>
      <c r="Z43" s="293">
        <f>SUM(Z40:Z42)</f>
        <v>0</v>
      </c>
      <c r="AA43" s="293">
        <f t="shared" ref="AA43:AD43" si="43">SUM(AA40:AA42)</f>
        <v>0</v>
      </c>
      <c r="AB43" s="293">
        <f t="shared" si="43"/>
        <v>0</v>
      </c>
      <c r="AC43" s="293">
        <f t="shared" si="43"/>
        <v>0</v>
      </c>
      <c r="AD43" s="294">
        <f t="shared" si="43"/>
        <v>0</v>
      </c>
      <c r="AE43" s="223"/>
      <c r="AG43" s="504" t="s">
        <v>26</v>
      </c>
      <c r="AH43" s="505"/>
      <c r="AI43" s="505"/>
      <c r="AJ43" s="505"/>
      <c r="AK43" s="505"/>
      <c r="AL43" s="505"/>
      <c r="AM43" s="505"/>
      <c r="AN43" s="505"/>
      <c r="AO43" s="505"/>
      <c r="AP43" s="275">
        <f>SUM(AP40:AP42)</f>
        <v>0</v>
      </c>
      <c r="AQ43" s="275">
        <f>SUM(AQ40:AQ42)</f>
        <v>0</v>
      </c>
      <c r="AR43" s="275">
        <f t="shared" ref="AR43:AT43" si="44">SUM(AR40:AR42)</f>
        <v>0</v>
      </c>
      <c r="AS43" s="275">
        <f t="shared" si="44"/>
        <v>0</v>
      </c>
      <c r="AT43" s="275">
        <f t="shared" si="44"/>
        <v>0</v>
      </c>
      <c r="AU43" s="276">
        <f>IF($S$81&lt;&gt;0, AC43+AP43-AT43, M43+AP43-AT43)</f>
        <v>0</v>
      </c>
    </row>
    <row r="44" spans="1:47" s="221" customFormat="1" ht="3.75" customHeight="1" thickBot="1" x14ac:dyDescent="0.4">
      <c r="A44" s="232"/>
      <c r="B44" s="232"/>
      <c r="C44" s="232"/>
      <c r="D44" s="232"/>
      <c r="E44" s="232"/>
      <c r="F44" s="232"/>
      <c r="G44" s="232"/>
      <c r="H44" s="232"/>
      <c r="I44" s="232"/>
      <c r="J44" s="246"/>
      <c r="K44" s="246"/>
      <c r="L44" s="246"/>
      <c r="M44" s="246"/>
      <c r="N44" s="223"/>
      <c r="P44" s="232"/>
      <c r="Q44" s="232"/>
      <c r="R44" s="232"/>
      <c r="S44" s="232"/>
      <c r="T44" s="232"/>
      <c r="U44" s="232"/>
      <c r="V44" s="232"/>
      <c r="W44" s="232"/>
      <c r="X44" s="232"/>
      <c r="Y44" s="246"/>
      <c r="Z44" s="246"/>
      <c r="AA44" s="246"/>
      <c r="AB44" s="246"/>
      <c r="AC44" s="246"/>
      <c r="AD44" s="246"/>
      <c r="AE44" s="223"/>
      <c r="AG44" s="232"/>
      <c r="AH44" s="232"/>
      <c r="AI44" s="232"/>
      <c r="AJ44" s="232"/>
      <c r="AK44" s="232"/>
      <c r="AL44" s="232"/>
      <c r="AM44" s="232"/>
      <c r="AN44" s="232"/>
      <c r="AO44" s="232"/>
      <c r="AP44" s="246"/>
      <c r="AQ44" s="246"/>
      <c r="AR44" s="246"/>
      <c r="AS44" s="246"/>
      <c r="AT44" s="246"/>
      <c r="AU44" s="246"/>
    </row>
    <row r="45" spans="1:47" s="242" customFormat="1" x14ac:dyDescent="0.35">
      <c r="A45" s="502" t="s">
        <v>27</v>
      </c>
      <c r="B45" s="503"/>
      <c r="C45" s="503"/>
      <c r="D45" s="503"/>
      <c r="E45" s="503"/>
      <c r="F45" s="503"/>
      <c r="G45" s="503"/>
      <c r="H45" s="503"/>
      <c r="I45" s="503"/>
      <c r="J45" s="273" t="s">
        <v>17</v>
      </c>
      <c r="K45" s="273" t="s">
        <v>15</v>
      </c>
      <c r="L45" s="273" t="s">
        <v>16</v>
      </c>
      <c r="M45" s="248" t="s">
        <v>18</v>
      </c>
      <c r="N45" s="232"/>
      <c r="P45" s="502" t="s">
        <v>27</v>
      </c>
      <c r="Q45" s="503"/>
      <c r="R45" s="503"/>
      <c r="S45" s="503"/>
      <c r="T45" s="503"/>
      <c r="U45" s="503"/>
      <c r="V45" s="503"/>
      <c r="W45" s="503"/>
      <c r="X45" s="503"/>
      <c r="Y45" s="271" t="s">
        <v>269</v>
      </c>
      <c r="Z45" s="273" t="s">
        <v>77</v>
      </c>
      <c r="AA45" s="273" t="s">
        <v>15</v>
      </c>
      <c r="AB45" s="273" t="s">
        <v>16</v>
      </c>
      <c r="AC45" s="271" t="s">
        <v>18</v>
      </c>
      <c r="AD45" s="268" t="s">
        <v>114</v>
      </c>
      <c r="AE45" s="232"/>
      <c r="AG45" s="502" t="s">
        <v>27</v>
      </c>
      <c r="AH45" s="503"/>
      <c r="AI45" s="503"/>
      <c r="AJ45" s="503"/>
      <c r="AK45" s="503"/>
      <c r="AL45" s="503"/>
      <c r="AM45" s="503"/>
      <c r="AN45" s="503"/>
      <c r="AO45" s="503"/>
      <c r="AP45" s="271" t="s">
        <v>269</v>
      </c>
      <c r="AQ45" s="273" t="s">
        <v>211</v>
      </c>
      <c r="AR45" s="273" t="s">
        <v>15</v>
      </c>
      <c r="AS45" s="273" t="s">
        <v>16</v>
      </c>
      <c r="AT45" s="271" t="s">
        <v>213</v>
      </c>
      <c r="AU45" s="268" t="s">
        <v>284</v>
      </c>
    </row>
    <row r="46" spans="1:47" x14ac:dyDescent="0.35">
      <c r="A46" s="257">
        <v>1</v>
      </c>
      <c r="B46" s="228" t="s">
        <v>28</v>
      </c>
      <c r="C46" s="492"/>
      <c r="D46" s="492"/>
      <c r="E46" s="492"/>
      <c r="F46" s="492"/>
      <c r="G46" s="492"/>
      <c r="H46" s="492"/>
      <c r="I46" s="492"/>
      <c r="J46" s="234">
        <v>0</v>
      </c>
      <c r="K46" s="234">
        <v>0</v>
      </c>
      <c r="L46" s="234">
        <v>0</v>
      </c>
      <c r="M46" s="236">
        <f t="shared" si="35"/>
        <v>0</v>
      </c>
      <c r="N46" s="223"/>
      <c r="P46" s="257">
        <v>1</v>
      </c>
      <c r="Q46" s="228" t="s">
        <v>28</v>
      </c>
      <c r="R46" s="492"/>
      <c r="S46" s="492"/>
      <c r="T46" s="492"/>
      <c r="U46" s="492"/>
      <c r="V46" s="492"/>
      <c r="W46" s="492"/>
      <c r="X46" s="492"/>
      <c r="Y46" s="164">
        <f>'Year 6'!AU46</f>
        <v>0</v>
      </c>
      <c r="Z46" s="234">
        <v>0</v>
      </c>
      <c r="AA46" s="234">
        <v>0</v>
      </c>
      <c r="AB46" s="234">
        <v>0</v>
      </c>
      <c r="AC46" s="295">
        <f t="shared" ref="AC46:AC55" si="45">SUM(Z46:AB46)</f>
        <v>0</v>
      </c>
      <c r="AD46" s="296">
        <f t="shared" ref="AD46:AD56" si="46">M46-AC46</f>
        <v>0</v>
      </c>
      <c r="AE46" s="223"/>
      <c r="AG46" s="257">
        <v>1</v>
      </c>
      <c r="AH46" s="228" t="s">
        <v>28</v>
      </c>
      <c r="AI46" s="492"/>
      <c r="AJ46" s="492"/>
      <c r="AK46" s="492"/>
      <c r="AL46" s="492"/>
      <c r="AM46" s="492"/>
      <c r="AN46" s="492"/>
      <c r="AO46" s="492"/>
      <c r="AP46" s="305">
        <f>'Year 6'!AU46</f>
        <v>0</v>
      </c>
      <c r="AQ46" s="234">
        <v>0</v>
      </c>
      <c r="AR46" s="234">
        <v>0</v>
      </c>
      <c r="AS46" s="234">
        <v>0</v>
      </c>
      <c r="AT46" s="277">
        <f t="shared" ref="AT46:AT55" si="47">SUM(AQ46:AS46)</f>
        <v>0</v>
      </c>
      <c r="AU46" s="278">
        <f t="shared" ref="AU46:AU57" si="48">IF($S$81&lt;&gt;0, AC46+AP46-AT46, M46+AP46-AT46)</f>
        <v>0</v>
      </c>
    </row>
    <row r="47" spans="1:47" x14ac:dyDescent="0.35">
      <c r="A47" s="257">
        <v>2</v>
      </c>
      <c r="B47" s="228" t="s">
        <v>31</v>
      </c>
      <c r="C47" s="492"/>
      <c r="D47" s="492"/>
      <c r="E47" s="492"/>
      <c r="F47" s="492"/>
      <c r="G47" s="492"/>
      <c r="H47" s="492"/>
      <c r="I47" s="492"/>
      <c r="J47" s="234">
        <v>0</v>
      </c>
      <c r="K47" s="234">
        <v>0</v>
      </c>
      <c r="L47" s="234">
        <v>0</v>
      </c>
      <c r="M47" s="236">
        <f t="shared" si="35"/>
        <v>0</v>
      </c>
      <c r="N47" s="223"/>
      <c r="P47" s="257">
        <v>2</v>
      </c>
      <c r="Q47" s="228" t="s">
        <v>31</v>
      </c>
      <c r="R47" s="492"/>
      <c r="S47" s="492"/>
      <c r="T47" s="492"/>
      <c r="U47" s="492"/>
      <c r="V47" s="492"/>
      <c r="W47" s="492"/>
      <c r="X47" s="492"/>
      <c r="Y47" s="164">
        <f>'Year 6'!AU47</f>
        <v>0</v>
      </c>
      <c r="Z47" s="234">
        <v>0</v>
      </c>
      <c r="AA47" s="234">
        <v>0</v>
      </c>
      <c r="AB47" s="234">
        <v>0</v>
      </c>
      <c r="AC47" s="295">
        <f t="shared" si="45"/>
        <v>0</v>
      </c>
      <c r="AD47" s="296">
        <f t="shared" si="46"/>
        <v>0</v>
      </c>
      <c r="AE47" s="223"/>
      <c r="AG47" s="257">
        <v>2</v>
      </c>
      <c r="AH47" s="228" t="s">
        <v>31</v>
      </c>
      <c r="AI47" s="492"/>
      <c r="AJ47" s="492"/>
      <c r="AK47" s="492"/>
      <c r="AL47" s="492"/>
      <c r="AM47" s="492"/>
      <c r="AN47" s="492"/>
      <c r="AO47" s="492"/>
      <c r="AP47" s="305">
        <f>'Year 6'!AU47</f>
        <v>0</v>
      </c>
      <c r="AQ47" s="234">
        <v>0</v>
      </c>
      <c r="AR47" s="234">
        <v>0</v>
      </c>
      <c r="AS47" s="234">
        <v>0</v>
      </c>
      <c r="AT47" s="277">
        <f t="shared" si="47"/>
        <v>0</v>
      </c>
      <c r="AU47" s="278">
        <f t="shared" si="48"/>
        <v>0</v>
      </c>
    </row>
    <row r="48" spans="1:47" x14ac:dyDescent="0.35">
      <c r="A48" s="257">
        <v>3</v>
      </c>
      <c r="B48" s="228" t="s">
        <v>32</v>
      </c>
      <c r="C48" s="492"/>
      <c r="D48" s="492"/>
      <c r="E48" s="492"/>
      <c r="F48" s="492"/>
      <c r="G48" s="492"/>
      <c r="H48" s="492"/>
      <c r="I48" s="492"/>
      <c r="J48" s="234">
        <v>0</v>
      </c>
      <c r="K48" s="234">
        <v>0</v>
      </c>
      <c r="L48" s="234">
        <v>0</v>
      </c>
      <c r="M48" s="236">
        <f t="shared" si="35"/>
        <v>0</v>
      </c>
      <c r="N48" s="223"/>
      <c r="P48" s="257">
        <v>3</v>
      </c>
      <c r="Q48" s="228" t="s">
        <v>32</v>
      </c>
      <c r="R48" s="492"/>
      <c r="S48" s="492"/>
      <c r="T48" s="492"/>
      <c r="U48" s="492"/>
      <c r="V48" s="492"/>
      <c r="W48" s="492"/>
      <c r="X48" s="492"/>
      <c r="Y48" s="164">
        <f>'Year 6'!AU48</f>
        <v>0</v>
      </c>
      <c r="Z48" s="234">
        <v>0</v>
      </c>
      <c r="AA48" s="234">
        <v>0</v>
      </c>
      <c r="AB48" s="234">
        <v>0</v>
      </c>
      <c r="AC48" s="295">
        <f t="shared" si="45"/>
        <v>0</v>
      </c>
      <c r="AD48" s="296">
        <f t="shared" si="46"/>
        <v>0</v>
      </c>
      <c r="AE48" s="223"/>
      <c r="AG48" s="257">
        <v>3</v>
      </c>
      <c r="AH48" s="228" t="s">
        <v>32</v>
      </c>
      <c r="AI48" s="492"/>
      <c r="AJ48" s="492"/>
      <c r="AK48" s="492"/>
      <c r="AL48" s="492"/>
      <c r="AM48" s="492"/>
      <c r="AN48" s="492"/>
      <c r="AO48" s="492"/>
      <c r="AP48" s="305">
        <f>'Year 6'!AU48</f>
        <v>0</v>
      </c>
      <c r="AQ48" s="234">
        <v>0</v>
      </c>
      <c r="AR48" s="234">
        <v>0</v>
      </c>
      <c r="AS48" s="234">
        <v>0</v>
      </c>
      <c r="AT48" s="277">
        <f t="shared" si="47"/>
        <v>0</v>
      </c>
      <c r="AU48" s="278">
        <f t="shared" si="48"/>
        <v>0</v>
      </c>
    </row>
    <row r="49" spans="1:134" s="221" customFormat="1" x14ac:dyDescent="0.35">
      <c r="A49" s="229">
        <v>4</v>
      </c>
      <c r="B49" s="228" t="s">
        <v>72</v>
      </c>
      <c r="C49" s="492"/>
      <c r="D49" s="492"/>
      <c r="E49" s="492"/>
      <c r="F49" s="492"/>
      <c r="G49" s="492"/>
      <c r="H49" s="492"/>
      <c r="I49" s="492"/>
      <c r="J49" s="234">
        <v>0</v>
      </c>
      <c r="K49" s="234">
        <v>0</v>
      </c>
      <c r="L49" s="234">
        <v>0</v>
      </c>
      <c r="M49" s="236">
        <f t="shared" si="35"/>
        <v>0</v>
      </c>
      <c r="N49" s="223"/>
      <c r="P49" s="229">
        <v>4</v>
      </c>
      <c r="Q49" s="228" t="s">
        <v>72</v>
      </c>
      <c r="R49" s="492"/>
      <c r="S49" s="492"/>
      <c r="T49" s="492"/>
      <c r="U49" s="492"/>
      <c r="V49" s="492"/>
      <c r="W49" s="492"/>
      <c r="X49" s="492"/>
      <c r="Y49" s="164">
        <f>'Year 6'!AU49</f>
        <v>0</v>
      </c>
      <c r="Z49" s="234">
        <v>0</v>
      </c>
      <c r="AA49" s="234">
        <v>0</v>
      </c>
      <c r="AB49" s="234">
        <v>0</v>
      </c>
      <c r="AC49" s="295">
        <f t="shared" si="45"/>
        <v>0</v>
      </c>
      <c r="AD49" s="296">
        <f t="shared" si="46"/>
        <v>0</v>
      </c>
      <c r="AE49" s="223"/>
      <c r="AG49" s="229">
        <v>4</v>
      </c>
      <c r="AH49" s="228" t="s">
        <v>72</v>
      </c>
      <c r="AI49" s="492"/>
      <c r="AJ49" s="492"/>
      <c r="AK49" s="492"/>
      <c r="AL49" s="492"/>
      <c r="AM49" s="492"/>
      <c r="AN49" s="492"/>
      <c r="AO49" s="492"/>
      <c r="AP49" s="305">
        <f>'Year 6'!AU49</f>
        <v>0</v>
      </c>
      <c r="AQ49" s="234">
        <v>0</v>
      </c>
      <c r="AR49" s="234">
        <v>0</v>
      </c>
      <c r="AS49" s="234">
        <v>0</v>
      </c>
      <c r="AT49" s="277">
        <f t="shared" si="47"/>
        <v>0</v>
      </c>
      <c r="AU49" s="278">
        <f t="shared" si="48"/>
        <v>0</v>
      </c>
    </row>
    <row r="50" spans="1:134" x14ac:dyDescent="0.35">
      <c r="A50" s="257">
        <v>5</v>
      </c>
      <c r="B50" s="228" t="s">
        <v>29</v>
      </c>
      <c r="C50" s="492"/>
      <c r="D50" s="492"/>
      <c r="E50" s="492"/>
      <c r="F50" s="492"/>
      <c r="G50" s="492"/>
      <c r="H50" s="492"/>
      <c r="I50" s="492"/>
      <c r="J50" s="234">
        <v>0</v>
      </c>
      <c r="K50" s="234">
        <v>0</v>
      </c>
      <c r="L50" s="234">
        <v>0</v>
      </c>
      <c r="M50" s="236">
        <f t="shared" si="35"/>
        <v>0</v>
      </c>
      <c r="N50" s="223"/>
      <c r="P50" s="257">
        <v>5</v>
      </c>
      <c r="Q50" s="228" t="s">
        <v>29</v>
      </c>
      <c r="R50" s="492"/>
      <c r="S50" s="492"/>
      <c r="T50" s="492"/>
      <c r="U50" s="492"/>
      <c r="V50" s="492"/>
      <c r="W50" s="492"/>
      <c r="X50" s="492"/>
      <c r="Y50" s="164">
        <f>'Year 6'!AU50</f>
        <v>0</v>
      </c>
      <c r="Z50" s="234">
        <v>0</v>
      </c>
      <c r="AA50" s="234">
        <v>0</v>
      </c>
      <c r="AB50" s="234">
        <v>0</v>
      </c>
      <c r="AC50" s="295">
        <f t="shared" si="45"/>
        <v>0</v>
      </c>
      <c r="AD50" s="296">
        <f t="shared" si="46"/>
        <v>0</v>
      </c>
      <c r="AE50" s="223"/>
      <c r="AG50" s="257">
        <v>5</v>
      </c>
      <c r="AH50" s="228" t="s">
        <v>29</v>
      </c>
      <c r="AI50" s="492"/>
      <c r="AJ50" s="492"/>
      <c r="AK50" s="492"/>
      <c r="AL50" s="492"/>
      <c r="AM50" s="492"/>
      <c r="AN50" s="492"/>
      <c r="AO50" s="492"/>
      <c r="AP50" s="305">
        <f>'Year 6'!AU50</f>
        <v>0</v>
      </c>
      <c r="AQ50" s="234">
        <v>0</v>
      </c>
      <c r="AR50" s="234">
        <v>0</v>
      </c>
      <c r="AS50" s="234">
        <v>0</v>
      </c>
      <c r="AT50" s="277">
        <f t="shared" si="47"/>
        <v>0</v>
      </c>
      <c r="AU50" s="278">
        <f t="shared" si="48"/>
        <v>0</v>
      </c>
    </row>
    <row r="51" spans="1:134" x14ac:dyDescent="0.35">
      <c r="A51" s="257">
        <v>6</v>
      </c>
      <c r="B51" s="228" t="s">
        <v>30</v>
      </c>
      <c r="C51" s="492"/>
      <c r="D51" s="492"/>
      <c r="E51" s="492"/>
      <c r="F51" s="492"/>
      <c r="G51" s="492"/>
      <c r="H51" s="492"/>
      <c r="I51" s="492"/>
      <c r="J51" s="234">
        <v>0</v>
      </c>
      <c r="K51" s="234">
        <v>0</v>
      </c>
      <c r="L51" s="234">
        <v>0</v>
      </c>
      <c r="M51" s="236">
        <f t="shared" si="35"/>
        <v>0</v>
      </c>
      <c r="N51" s="223"/>
      <c r="P51" s="257">
        <v>6</v>
      </c>
      <c r="Q51" s="228" t="s">
        <v>30</v>
      </c>
      <c r="R51" s="492"/>
      <c r="S51" s="492"/>
      <c r="T51" s="492"/>
      <c r="U51" s="492"/>
      <c r="V51" s="492"/>
      <c r="W51" s="492"/>
      <c r="X51" s="492"/>
      <c r="Y51" s="164">
        <f>'Year 6'!AU51</f>
        <v>0</v>
      </c>
      <c r="Z51" s="234">
        <v>0</v>
      </c>
      <c r="AA51" s="234">
        <v>0</v>
      </c>
      <c r="AB51" s="234">
        <v>0</v>
      </c>
      <c r="AC51" s="295">
        <f t="shared" si="45"/>
        <v>0</v>
      </c>
      <c r="AD51" s="296">
        <f t="shared" si="46"/>
        <v>0</v>
      </c>
      <c r="AE51" s="223"/>
      <c r="AG51" s="257">
        <v>6</v>
      </c>
      <c r="AH51" s="228" t="s">
        <v>30</v>
      </c>
      <c r="AI51" s="492"/>
      <c r="AJ51" s="492"/>
      <c r="AK51" s="492"/>
      <c r="AL51" s="492"/>
      <c r="AM51" s="492"/>
      <c r="AN51" s="492"/>
      <c r="AO51" s="492"/>
      <c r="AP51" s="305">
        <f>'Year 6'!AU51</f>
        <v>0</v>
      </c>
      <c r="AQ51" s="234">
        <v>0</v>
      </c>
      <c r="AR51" s="234">
        <v>0</v>
      </c>
      <c r="AS51" s="234">
        <v>0</v>
      </c>
      <c r="AT51" s="277">
        <f t="shared" si="47"/>
        <v>0</v>
      </c>
      <c r="AU51" s="278">
        <f t="shared" si="48"/>
        <v>0</v>
      </c>
    </row>
    <row r="52" spans="1:134" x14ac:dyDescent="0.35">
      <c r="A52" s="257">
        <v>7</v>
      </c>
      <c r="B52" s="228" t="s">
        <v>34</v>
      </c>
      <c r="C52" s="492"/>
      <c r="D52" s="492"/>
      <c r="E52" s="492"/>
      <c r="F52" s="492"/>
      <c r="G52" s="492"/>
      <c r="H52" s="492"/>
      <c r="I52" s="492"/>
      <c r="J52" s="234">
        <v>0</v>
      </c>
      <c r="K52" s="234">
        <v>0</v>
      </c>
      <c r="L52" s="234">
        <v>0</v>
      </c>
      <c r="M52" s="236">
        <f t="shared" si="35"/>
        <v>0</v>
      </c>
      <c r="N52" s="223"/>
      <c r="P52" s="257">
        <v>7</v>
      </c>
      <c r="Q52" s="228" t="s">
        <v>34</v>
      </c>
      <c r="R52" s="492"/>
      <c r="S52" s="492"/>
      <c r="T52" s="492"/>
      <c r="U52" s="492"/>
      <c r="V52" s="492"/>
      <c r="W52" s="492"/>
      <c r="X52" s="492"/>
      <c r="Y52" s="164">
        <f>'Year 6'!AU52</f>
        <v>0</v>
      </c>
      <c r="Z52" s="234">
        <v>0</v>
      </c>
      <c r="AA52" s="234">
        <v>0</v>
      </c>
      <c r="AB52" s="234">
        <v>0</v>
      </c>
      <c r="AC52" s="295">
        <f t="shared" si="45"/>
        <v>0</v>
      </c>
      <c r="AD52" s="296">
        <f t="shared" si="46"/>
        <v>0</v>
      </c>
      <c r="AE52" s="223"/>
      <c r="AG52" s="257">
        <v>7</v>
      </c>
      <c r="AH52" s="228" t="s">
        <v>34</v>
      </c>
      <c r="AI52" s="492"/>
      <c r="AJ52" s="492"/>
      <c r="AK52" s="492"/>
      <c r="AL52" s="492"/>
      <c r="AM52" s="492"/>
      <c r="AN52" s="492"/>
      <c r="AO52" s="492"/>
      <c r="AP52" s="305">
        <f>'Year 6'!AU52</f>
        <v>0</v>
      </c>
      <c r="AQ52" s="234">
        <v>0</v>
      </c>
      <c r="AR52" s="234">
        <v>0</v>
      </c>
      <c r="AS52" s="234">
        <v>0</v>
      </c>
      <c r="AT52" s="277">
        <f t="shared" si="47"/>
        <v>0</v>
      </c>
      <c r="AU52" s="278">
        <f t="shared" si="48"/>
        <v>0</v>
      </c>
    </row>
    <row r="53" spans="1:134" x14ac:dyDescent="0.35">
      <c r="A53" s="257">
        <v>8</v>
      </c>
      <c r="B53" s="228" t="s">
        <v>35</v>
      </c>
      <c r="C53" s="492"/>
      <c r="D53" s="492"/>
      <c r="E53" s="492"/>
      <c r="F53" s="492"/>
      <c r="G53" s="492"/>
      <c r="H53" s="492"/>
      <c r="I53" s="492"/>
      <c r="J53" s="234">
        <v>0</v>
      </c>
      <c r="K53" s="234">
        <v>0</v>
      </c>
      <c r="L53" s="234">
        <v>0</v>
      </c>
      <c r="M53" s="236">
        <f>SUM(J53:L53)</f>
        <v>0</v>
      </c>
      <c r="N53" s="223"/>
      <c r="P53" s="257">
        <v>8</v>
      </c>
      <c r="Q53" s="228" t="s">
        <v>35</v>
      </c>
      <c r="R53" s="492"/>
      <c r="S53" s="492"/>
      <c r="T53" s="492"/>
      <c r="U53" s="492"/>
      <c r="V53" s="492"/>
      <c r="W53" s="492"/>
      <c r="X53" s="492"/>
      <c r="Y53" s="164">
        <f>'Year 6'!AU53</f>
        <v>0</v>
      </c>
      <c r="Z53" s="234">
        <v>0</v>
      </c>
      <c r="AA53" s="234">
        <v>0</v>
      </c>
      <c r="AB53" s="234">
        <v>0</v>
      </c>
      <c r="AC53" s="295">
        <f t="shared" si="45"/>
        <v>0</v>
      </c>
      <c r="AD53" s="296">
        <f t="shared" si="46"/>
        <v>0</v>
      </c>
      <c r="AE53" s="223"/>
      <c r="AG53" s="257">
        <v>8</v>
      </c>
      <c r="AH53" s="228" t="s">
        <v>35</v>
      </c>
      <c r="AI53" s="492"/>
      <c r="AJ53" s="492"/>
      <c r="AK53" s="492"/>
      <c r="AL53" s="492"/>
      <c r="AM53" s="492"/>
      <c r="AN53" s="492"/>
      <c r="AO53" s="492"/>
      <c r="AP53" s="305">
        <f>'Year 6'!AU53</f>
        <v>0</v>
      </c>
      <c r="AQ53" s="234">
        <v>0</v>
      </c>
      <c r="AR53" s="234">
        <v>0</v>
      </c>
      <c r="AS53" s="234">
        <v>0</v>
      </c>
      <c r="AT53" s="277">
        <f t="shared" si="47"/>
        <v>0</v>
      </c>
      <c r="AU53" s="278">
        <f t="shared" si="48"/>
        <v>0</v>
      </c>
    </row>
    <row r="54" spans="1:134" x14ac:dyDescent="0.35">
      <c r="A54" s="257">
        <v>9</v>
      </c>
      <c r="B54" s="228" t="s">
        <v>50</v>
      </c>
      <c r="C54" s="492"/>
      <c r="D54" s="492"/>
      <c r="E54" s="492"/>
      <c r="F54" s="492"/>
      <c r="G54" s="492"/>
      <c r="H54" s="492"/>
      <c r="I54" s="492"/>
      <c r="J54" s="234">
        <v>0</v>
      </c>
      <c r="K54" s="234">
        <v>0</v>
      </c>
      <c r="L54" s="234">
        <v>0</v>
      </c>
      <c r="M54" s="236">
        <f t="shared" si="35"/>
        <v>0</v>
      </c>
      <c r="N54" s="223"/>
      <c r="P54" s="257">
        <v>9</v>
      </c>
      <c r="Q54" s="228" t="s">
        <v>50</v>
      </c>
      <c r="R54" s="492"/>
      <c r="S54" s="492"/>
      <c r="T54" s="492"/>
      <c r="U54" s="492"/>
      <c r="V54" s="492"/>
      <c r="W54" s="492"/>
      <c r="X54" s="492"/>
      <c r="Y54" s="164">
        <f>'Year 6'!AU54</f>
        <v>0</v>
      </c>
      <c r="Z54" s="234">
        <v>0</v>
      </c>
      <c r="AA54" s="234">
        <v>0</v>
      </c>
      <c r="AB54" s="234">
        <v>0</v>
      </c>
      <c r="AC54" s="295">
        <f t="shared" si="45"/>
        <v>0</v>
      </c>
      <c r="AD54" s="296">
        <f t="shared" si="46"/>
        <v>0</v>
      </c>
      <c r="AE54" s="223"/>
      <c r="AG54" s="257">
        <v>9</v>
      </c>
      <c r="AH54" s="228" t="s">
        <v>50</v>
      </c>
      <c r="AI54" s="492"/>
      <c r="AJ54" s="492"/>
      <c r="AK54" s="492"/>
      <c r="AL54" s="492"/>
      <c r="AM54" s="492"/>
      <c r="AN54" s="492"/>
      <c r="AO54" s="492"/>
      <c r="AP54" s="305">
        <f>'Year 6'!AU54</f>
        <v>0</v>
      </c>
      <c r="AQ54" s="234">
        <v>0</v>
      </c>
      <c r="AR54" s="234">
        <v>0</v>
      </c>
      <c r="AS54" s="234">
        <v>0</v>
      </c>
      <c r="AT54" s="277">
        <f t="shared" si="47"/>
        <v>0</v>
      </c>
      <c r="AU54" s="278">
        <f t="shared" si="48"/>
        <v>0</v>
      </c>
    </row>
    <row r="55" spans="1:134" x14ac:dyDescent="0.35">
      <c r="A55" s="229">
        <v>10</v>
      </c>
      <c r="B55" s="313" t="s">
        <v>205</v>
      </c>
      <c r="C55" s="623"/>
      <c r="D55" s="623"/>
      <c r="E55" s="623"/>
      <c r="F55" s="623"/>
      <c r="G55" s="623"/>
      <c r="H55" s="623"/>
      <c r="I55" s="623"/>
      <c r="J55" s="234">
        <v>0</v>
      </c>
      <c r="K55" s="234">
        <v>0</v>
      </c>
      <c r="L55" s="234">
        <v>0</v>
      </c>
      <c r="M55" s="236">
        <f t="shared" si="35"/>
        <v>0</v>
      </c>
      <c r="N55" s="223"/>
      <c r="P55" s="229">
        <v>10</v>
      </c>
      <c r="Q55" s="313" t="s">
        <v>205</v>
      </c>
      <c r="R55" s="623"/>
      <c r="S55" s="623"/>
      <c r="T55" s="623"/>
      <c r="U55" s="623"/>
      <c r="V55" s="623"/>
      <c r="W55" s="623"/>
      <c r="X55" s="623"/>
      <c r="Y55" s="164">
        <f>'Year 6'!AU55</f>
        <v>0</v>
      </c>
      <c r="Z55" s="234">
        <v>0</v>
      </c>
      <c r="AA55" s="234">
        <v>0</v>
      </c>
      <c r="AB55" s="234">
        <v>0</v>
      </c>
      <c r="AC55" s="295">
        <f t="shared" si="45"/>
        <v>0</v>
      </c>
      <c r="AD55" s="296">
        <f t="shared" si="46"/>
        <v>0</v>
      </c>
      <c r="AE55" s="223"/>
      <c r="AG55" s="229">
        <v>10</v>
      </c>
      <c r="AH55" s="313" t="s">
        <v>205</v>
      </c>
      <c r="AI55" s="623"/>
      <c r="AJ55" s="623"/>
      <c r="AK55" s="623"/>
      <c r="AL55" s="623"/>
      <c r="AM55" s="623"/>
      <c r="AN55" s="623"/>
      <c r="AO55" s="623"/>
      <c r="AP55" s="305">
        <f>'Year 6'!AU55</f>
        <v>0</v>
      </c>
      <c r="AQ55" s="234">
        <v>0</v>
      </c>
      <c r="AR55" s="234">
        <v>0</v>
      </c>
      <c r="AS55" s="234">
        <v>0</v>
      </c>
      <c r="AT55" s="277">
        <f t="shared" si="47"/>
        <v>0</v>
      </c>
      <c r="AU55" s="278">
        <f t="shared" si="48"/>
        <v>0</v>
      </c>
    </row>
    <row r="56" spans="1:134" x14ac:dyDescent="0.35">
      <c r="A56" s="229">
        <v>11</v>
      </c>
      <c r="B56" s="313" t="s">
        <v>205</v>
      </c>
      <c r="C56" s="623"/>
      <c r="D56" s="623"/>
      <c r="E56" s="623"/>
      <c r="F56" s="623"/>
      <c r="G56" s="623"/>
      <c r="H56" s="623"/>
      <c r="I56" s="623"/>
      <c r="J56" s="234">
        <v>0</v>
      </c>
      <c r="K56" s="234">
        <v>0</v>
      </c>
      <c r="L56" s="234">
        <v>0</v>
      </c>
      <c r="M56" s="236">
        <f>SUM(J56:L56)</f>
        <v>0</v>
      </c>
      <c r="N56" s="223"/>
      <c r="P56" s="229">
        <v>11</v>
      </c>
      <c r="Q56" s="313" t="s">
        <v>205</v>
      </c>
      <c r="R56" s="623"/>
      <c r="S56" s="623"/>
      <c r="T56" s="623"/>
      <c r="U56" s="623"/>
      <c r="V56" s="623"/>
      <c r="W56" s="623"/>
      <c r="X56" s="623"/>
      <c r="Y56" s="164">
        <f>'Year 6'!AU56</f>
        <v>0</v>
      </c>
      <c r="Z56" s="234">
        <v>0</v>
      </c>
      <c r="AA56" s="234">
        <v>0</v>
      </c>
      <c r="AB56" s="234">
        <v>0</v>
      </c>
      <c r="AC56" s="295">
        <f>SUM(Z56:AB56)</f>
        <v>0</v>
      </c>
      <c r="AD56" s="296">
        <f t="shared" si="46"/>
        <v>0</v>
      </c>
      <c r="AE56" s="223"/>
      <c r="AG56" s="229">
        <v>11</v>
      </c>
      <c r="AH56" s="313" t="s">
        <v>205</v>
      </c>
      <c r="AI56" s="623"/>
      <c r="AJ56" s="623"/>
      <c r="AK56" s="623"/>
      <c r="AL56" s="623"/>
      <c r="AM56" s="623"/>
      <c r="AN56" s="623"/>
      <c r="AO56" s="623"/>
      <c r="AP56" s="305">
        <f>'Year 6'!AU56</f>
        <v>0</v>
      </c>
      <c r="AQ56" s="234">
        <v>0</v>
      </c>
      <c r="AR56" s="234">
        <v>0</v>
      </c>
      <c r="AS56" s="234">
        <v>0</v>
      </c>
      <c r="AT56" s="277">
        <f>SUM(AQ56:AS56)</f>
        <v>0</v>
      </c>
      <c r="AU56" s="278">
        <f t="shared" si="48"/>
        <v>0</v>
      </c>
    </row>
    <row r="57" spans="1:134" ht="16" thickBot="1" x14ac:dyDescent="0.4">
      <c r="A57" s="578" t="s">
        <v>36</v>
      </c>
      <c r="B57" s="579"/>
      <c r="C57" s="579"/>
      <c r="D57" s="579"/>
      <c r="E57" s="579"/>
      <c r="F57" s="579"/>
      <c r="G57" s="579"/>
      <c r="H57" s="579"/>
      <c r="I57" s="579"/>
      <c r="J57" s="250">
        <f>SUM(J46:J56)</f>
        <v>0</v>
      </c>
      <c r="K57" s="250">
        <f t="shared" ref="K57:L57" si="49">SUM(K46:K56)</f>
        <v>0</v>
      </c>
      <c r="L57" s="250">
        <f t="shared" si="49"/>
        <v>0</v>
      </c>
      <c r="M57" s="237">
        <f>SUM(J57:L57)</f>
        <v>0</v>
      </c>
      <c r="N57" s="223"/>
      <c r="P57" s="578" t="s">
        <v>36</v>
      </c>
      <c r="Q57" s="579"/>
      <c r="R57" s="579"/>
      <c r="S57" s="579"/>
      <c r="T57" s="579"/>
      <c r="U57" s="579"/>
      <c r="V57" s="579"/>
      <c r="W57" s="579"/>
      <c r="X57" s="579"/>
      <c r="Y57" s="293">
        <f>SUM(Y46:Y56)</f>
        <v>0</v>
      </c>
      <c r="Z57" s="293">
        <f>SUM(Z46:Z56)</f>
        <v>0</v>
      </c>
      <c r="AA57" s="293">
        <f t="shared" ref="AA57" si="50">SUM(AA46:AA56)</f>
        <v>0</v>
      </c>
      <c r="AB57" s="293">
        <f>SUM(AB46:AB56)</f>
        <v>0</v>
      </c>
      <c r="AC57" s="293">
        <f t="shared" ref="AC57:AD57" si="51">SUM(AC46:AC56)</f>
        <v>0</v>
      </c>
      <c r="AD57" s="294">
        <f t="shared" si="51"/>
        <v>0</v>
      </c>
      <c r="AE57" s="223"/>
      <c r="AG57" s="578" t="s">
        <v>36</v>
      </c>
      <c r="AH57" s="579"/>
      <c r="AI57" s="579"/>
      <c r="AJ57" s="579"/>
      <c r="AK57" s="579"/>
      <c r="AL57" s="579"/>
      <c r="AM57" s="579"/>
      <c r="AN57" s="579"/>
      <c r="AO57" s="579"/>
      <c r="AP57" s="275">
        <f>SUM(AP46:AP56)</f>
        <v>0</v>
      </c>
      <c r="AQ57" s="275">
        <f>SUM(AQ46:AQ56)</f>
        <v>0</v>
      </c>
      <c r="AR57" s="275">
        <f t="shared" ref="AR57:AT57" si="52">SUM(AR46:AR56)</f>
        <v>0</v>
      </c>
      <c r="AS57" s="275">
        <f t="shared" si="52"/>
        <v>0</v>
      </c>
      <c r="AT57" s="275">
        <f t="shared" si="52"/>
        <v>0</v>
      </c>
      <c r="AU57" s="276">
        <f t="shared" si="48"/>
        <v>0</v>
      </c>
    </row>
    <row r="58" spans="1:134" s="221" customFormat="1" ht="3.75" customHeight="1" thickBot="1" x14ac:dyDescent="0.4">
      <c r="B58" s="281"/>
      <c r="C58" s="284"/>
      <c r="D58" s="284"/>
      <c r="E58" s="284"/>
      <c r="F58" s="284"/>
      <c r="G58" s="284"/>
      <c r="H58" s="284"/>
      <c r="I58" s="284"/>
      <c r="J58" s="283"/>
      <c r="K58" s="283"/>
      <c r="L58" s="283"/>
      <c r="M58" s="246"/>
      <c r="N58" s="223"/>
      <c r="Q58" s="281"/>
      <c r="R58" s="284"/>
      <c r="S58" s="284"/>
      <c r="T58" s="284"/>
      <c r="U58" s="284"/>
      <c r="V58" s="284"/>
      <c r="W58" s="284"/>
      <c r="X58" s="284"/>
      <c r="Y58" s="304"/>
      <c r="Z58" s="283"/>
      <c r="AA58" s="283"/>
      <c r="AB58" s="283"/>
      <c r="AC58" s="246"/>
      <c r="AD58" s="246"/>
      <c r="AE58" s="223"/>
      <c r="AH58" s="281"/>
      <c r="AI58" s="284"/>
      <c r="AJ58" s="284"/>
      <c r="AK58" s="284"/>
      <c r="AL58" s="284"/>
      <c r="AM58" s="284"/>
      <c r="AN58" s="284"/>
      <c r="AO58" s="284"/>
      <c r="AP58" s="304"/>
      <c r="AQ58" s="283"/>
      <c r="AR58" s="283"/>
      <c r="AS58" s="283"/>
      <c r="AT58" s="246"/>
      <c r="AU58" s="246"/>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row>
    <row r="59" spans="1:134" s="263" customFormat="1" x14ac:dyDescent="0.35">
      <c r="A59" s="506" t="s">
        <v>71</v>
      </c>
      <c r="B59" s="507"/>
      <c r="C59" s="507"/>
      <c r="D59" s="507"/>
      <c r="E59" s="507"/>
      <c r="F59" s="507"/>
      <c r="G59" s="507"/>
      <c r="H59" s="507"/>
      <c r="I59" s="507"/>
      <c r="J59" s="262" t="s">
        <v>17</v>
      </c>
      <c r="K59" s="262" t="s">
        <v>15</v>
      </c>
      <c r="L59" s="262" t="s">
        <v>16</v>
      </c>
      <c r="M59" s="248" t="s">
        <v>18</v>
      </c>
      <c r="N59" s="261"/>
      <c r="O59" s="242"/>
      <c r="P59" s="506" t="s">
        <v>71</v>
      </c>
      <c r="Q59" s="507"/>
      <c r="R59" s="507"/>
      <c r="S59" s="507"/>
      <c r="T59" s="507"/>
      <c r="U59" s="507"/>
      <c r="V59" s="507"/>
      <c r="W59" s="507"/>
      <c r="X59" s="507"/>
      <c r="Y59" s="274" t="s">
        <v>269</v>
      </c>
      <c r="Z59" s="262" t="s">
        <v>227</v>
      </c>
      <c r="AA59" s="262" t="s">
        <v>15</v>
      </c>
      <c r="AB59" s="262" t="s">
        <v>16</v>
      </c>
      <c r="AC59" s="271" t="s">
        <v>18</v>
      </c>
      <c r="AD59" s="268" t="s">
        <v>114</v>
      </c>
      <c r="AE59" s="261"/>
      <c r="AF59" s="242"/>
      <c r="AG59" s="506" t="s">
        <v>71</v>
      </c>
      <c r="AH59" s="507"/>
      <c r="AI59" s="507"/>
      <c r="AJ59" s="507"/>
      <c r="AK59" s="507"/>
      <c r="AL59" s="507"/>
      <c r="AM59" s="507"/>
      <c r="AN59" s="507"/>
      <c r="AO59" s="507"/>
      <c r="AP59" s="274" t="s">
        <v>269</v>
      </c>
      <c r="AQ59" s="262" t="s">
        <v>211</v>
      </c>
      <c r="AR59" s="262" t="s">
        <v>15</v>
      </c>
      <c r="AS59" s="262" t="s">
        <v>16</v>
      </c>
      <c r="AT59" s="271" t="s">
        <v>213</v>
      </c>
      <c r="AU59" s="268" t="s">
        <v>284</v>
      </c>
      <c r="AV59" s="242"/>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row>
    <row r="60" spans="1:134" s="224" customFormat="1" x14ac:dyDescent="0.35">
      <c r="A60" s="231">
        <v>1</v>
      </c>
      <c r="B60" s="508">
        <f>'Subaward 1'!$C$3</f>
        <v>0</v>
      </c>
      <c r="C60" s="508"/>
      <c r="D60" s="508"/>
      <c r="E60" s="508"/>
      <c r="F60" s="508"/>
      <c r="G60" s="508"/>
      <c r="H60" s="508"/>
      <c r="I60" s="508"/>
      <c r="J60" s="238">
        <f>'Subaward 1'!$D$553</f>
        <v>0</v>
      </c>
      <c r="K60" s="238">
        <f>'Subaward 1'!$D$554</f>
        <v>0</v>
      </c>
      <c r="L60" s="238">
        <f>'Subaward 1'!$D$555</f>
        <v>0</v>
      </c>
      <c r="M60" s="236">
        <f t="shared" si="35"/>
        <v>0</v>
      </c>
      <c r="N60" s="223"/>
      <c r="O60" s="220"/>
      <c r="P60" s="231">
        <v>1</v>
      </c>
      <c r="Q60" s="587">
        <f>'Subaward 1'!$C$3</f>
        <v>0</v>
      </c>
      <c r="R60" s="587"/>
      <c r="S60" s="587"/>
      <c r="T60" s="587"/>
      <c r="U60" s="587"/>
      <c r="V60" s="587"/>
      <c r="W60" s="587"/>
      <c r="X60" s="587"/>
      <c r="Y60" s="164">
        <f>'Year 6'!AU60</f>
        <v>0</v>
      </c>
      <c r="Z60" s="299">
        <f>'Subaward 1'!$S$553</f>
        <v>0</v>
      </c>
      <c r="AA60" s="299">
        <f>'Subaward 1'!$S$554</f>
        <v>0</v>
      </c>
      <c r="AB60" s="299">
        <f>'Subaward 1'!$S$555</f>
        <v>0</v>
      </c>
      <c r="AC60" s="295">
        <f t="shared" ref="AC60:AC69" si="53">SUM(Z60:AB60)</f>
        <v>0</v>
      </c>
      <c r="AD60" s="296">
        <f t="shared" ref="AD60:AD69" si="54">M60-AC60</f>
        <v>0</v>
      </c>
      <c r="AE60" s="223"/>
      <c r="AF60" s="220"/>
      <c r="AG60" s="231">
        <v>1</v>
      </c>
      <c r="AH60" s="546">
        <f>'Subaward 1'!$C$3</f>
        <v>0</v>
      </c>
      <c r="AI60" s="546"/>
      <c r="AJ60" s="546"/>
      <c r="AK60" s="546"/>
      <c r="AL60" s="546"/>
      <c r="AM60" s="546"/>
      <c r="AN60" s="546"/>
      <c r="AO60" s="546"/>
      <c r="AP60" s="305">
        <f>'Year 6'!AU60</f>
        <v>0</v>
      </c>
      <c r="AQ60" s="285">
        <f>'Subaward 1'!$AI$553</f>
        <v>0</v>
      </c>
      <c r="AR60" s="285">
        <f>'Subaward 1'!$AI$554</f>
        <v>0</v>
      </c>
      <c r="AS60" s="285">
        <f>'Subaward 1'!$AI$555</f>
        <v>0</v>
      </c>
      <c r="AT60" s="277">
        <f t="shared" ref="AT60:AT69" si="55">SUM(AQ60:AS60)</f>
        <v>0</v>
      </c>
      <c r="AU60" s="278">
        <f t="shared" ref="AU60:AU70" si="56">IF($S$81&lt;&gt;0, AC60+AP60-AT60, M60+AP60-AT60)</f>
        <v>0</v>
      </c>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row>
    <row r="61" spans="1:134" s="224" customFormat="1" x14ac:dyDescent="0.35">
      <c r="A61" s="231">
        <v>2</v>
      </c>
      <c r="B61" s="508">
        <f>'Subaward 2'!$C$3</f>
        <v>0</v>
      </c>
      <c r="C61" s="508"/>
      <c r="D61" s="508"/>
      <c r="E61" s="508"/>
      <c r="F61" s="508"/>
      <c r="G61" s="508"/>
      <c r="H61" s="508"/>
      <c r="I61" s="508"/>
      <c r="J61" s="238">
        <f>'Subaward 2'!$D$553</f>
        <v>0</v>
      </c>
      <c r="K61" s="238">
        <f>'Subaward 2'!$D$554</f>
        <v>0</v>
      </c>
      <c r="L61" s="238">
        <f>'Subaward 2'!$D$555</f>
        <v>0</v>
      </c>
      <c r="M61" s="236">
        <f t="shared" si="35"/>
        <v>0</v>
      </c>
      <c r="N61" s="223"/>
      <c r="O61" s="220"/>
      <c r="P61" s="231">
        <v>2</v>
      </c>
      <c r="Q61" s="587">
        <f>'Subaward 2'!$C$3</f>
        <v>0</v>
      </c>
      <c r="R61" s="587"/>
      <c r="S61" s="587"/>
      <c r="T61" s="587"/>
      <c r="U61" s="587"/>
      <c r="V61" s="587"/>
      <c r="W61" s="587"/>
      <c r="X61" s="587"/>
      <c r="Y61" s="164">
        <f>'Year 6'!AU61</f>
        <v>0</v>
      </c>
      <c r="Z61" s="299">
        <f>'Subaward 2'!$S$553</f>
        <v>0</v>
      </c>
      <c r="AA61" s="299">
        <f>'Subaward 2'!$S$554</f>
        <v>0</v>
      </c>
      <c r="AB61" s="299">
        <f>'Subaward 2'!$S$555</f>
        <v>0</v>
      </c>
      <c r="AC61" s="295">
        <f t="shared" si="53"/>
        <v>0</v>
      </c>
      <c r="AD61" s="296">
        <f t="shared" si="54"/>
        <v>0</v>
      </c>
      <c r="AE61" s="223"/>
      <c r="AF61" s="220"/>
      <c r="AG61" s="231">
        <v>2</v>
      </c>
      <c r="AH61" s="546">
        <f>'Subaward 2'!$C$3</f>
        <v>0</v>
      </c>
      <c r="AI61" s="546"/>
      <c r="AJ61" s="546"/>
      <c r="AK61" s="546"/>
      <c r="AL61" s="546"/>
      <c r="AM61" s="546"/>
      <c r="AN61" s="546"/>
      <c r="AO61" s="546"/>
      <c r="AP61" s="305">
        <f>'Year 6'!AU61</f>
        <v>0</v>
      </c>
      <c r="AQ61" s="285">
        <f>'Subaward 2'!$AI$553</f>
        <v>0</v>
      </c>
      <c r="AR61" s="285">
        <f>'Subaward 2'!$AI$554</f>
        <v>0</v>
      </c>
      <c r="AS61" s="285">
        <f>'Subaward 2'!$AI$555</f>
        <v>0</v>
      </c>
      <c r="AT61" s="277">
        <f t="shared" si="55"/>
        <v>0</v>
      </c>
      <c r="AU61" s="278">
        <f t="shared" si="56"/>
        <v>0</v>
      </c>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row>
    <row r="62" spans="1:134" s="224" customFormat="1" x14ac:dyDescent="0.35">
      <c r="A62" s="231">
        <v>3</v>
      </c>
      <c r="B62" s="508">
        <f>'Subaward 3'!$C$3</f>
        <v>0</v>
      </c>
      <c r="C62" s="508"/>
      <c r="D62" s="508"/>
      <c r="E62" s="508"/>
      <c r="F62" s="508"/>
      <c r="G62" s="508"/>
      <c r="H62" s="508"/>
      <c r="I62" s="508"/>
      <c r="J62" s="238">
        <f>'Subaward 3'!$D$553</f>
        <v>0</v>
      </c>
      <c r="K62" s="238">
        <f>'Subaward 3'!$D$554</f>
        <v>0</v>
      </c>
      <c r="L62" s="238">
        <f>'Subaward 3'!$D$555</f>
        <v>0</v>
      </c>
      <c r="M62" s="236">
        <f t="shared" si="35"/>
        <v>0</v>
      </c>
      <c r="N62" s="223"/>
      <c r="O62" s="220"/>
      <c r="P62" s="231">
        <v>3</v>
      </c>
      <c r="Q62" s="587">
        <f>'Subaward 3'!$C$3</f>
        <v>0</v>
      </c>
      <c r="R62" s="587"/>
      <c r="S62" s="587"/>
      <c r="T62" s="587"/>
      <c r="U62" s="587"/>
      <c r="V62" s="587"/>
      <c r="W62" s="587"/>
      <c r="X62" s="587"/>
      <c r="Y62" s="164">
        <f>'Year 6'!AU62</f>
        <v>0</v>
      </c>
      <c r="Z62" s="299">
        <f>'Subaward 3'!$S$553</f>
        <v>0</v>
      </c>
      <c r="AA62" s="299">
        <f>'Subaward 3'!$S$554</f>
        <v>0</v>
      </c>
      <c r="AB62" s="299">
        <f>'Subaward 3'!$S$555</f>
        <v>0</v>
      </c>
      <c r="AC62" s="295">
        <f t="shared" si="53"/>
        <v>0</v>
      </c>
      <c r="AD62" s="296">
        <f t="shared" si="54"/>
        <v>0</v>
      </c>
      <c r="AE62" s="223"/>
      <c r="AF62" s="220"/>
      <c r="AG62" s="231">
        <v>3</v>
      </c>
      <c r="AH62" s="546">
        <f>'Subaward 3'!$C$3</f>
        <v>0</v>
      </c>
      <c r="AI62" s="546"/>
      <c r="AJ62" s="546"/>
      <c r="AK62" s="546"/>
      <c r="AL62" s="546"/>
      <c r="AM62" s="546"/>
      <c r="AN62" s="546"/>
      <c r="AO62" s="546"/>
      <c r="AP62" s="305">
        <f>'Year 6'!AU62</f>
        <v>0</v>
      </c>
      <c r="AQ62" s="285">
        <f>'Subaward 3'!$AI$553</f>
        <v>0</v>
      </c>
      <c r="AR62" s="285">
        <f>'Subaward 3'!$AI$554</f>
        <v>0</v>
      </c>
      <c r="AS62" s="285">
        <f>'Subaward 3'!$AI$555</f>
        <v>0</v>
      </c>
      <c r="AT62" s="277">
        <f t="shared" si="55"/>
        <v>0</v>
      </c>
      <c r="AU62" s="278">
        <f t="shared" si="56"/>
        <v>0</v>
      </c>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row>
    <row r="63" spans="1:134" s="224" customFormat="1" x14ac:dyDescent="0.35">
      <c r="A63" s="231">
        <v>4</v>
      </c>
      <c r="B63" s="508">
        <f>'Subaward 4'!$C$3</f>
        <v>0</v>
      </c>
      <c r="C63" s="508"/>
      <c r="D63" s="508"/>
      <c r="E63" s="508"/>
      <c r="F63" s="508"/>
      <c r="G63" s="508"/>
      <c r="H63" s="508"/>
      <c r="I63" s="508"/>
      <c r="J63" s="238">
        <f>'Subaward 4'!$D$553</f>
        <v>0</v>
      </c>
      <c r="K63" s="238">
        <f>'Subaward 4'!$D$554</f>
        <v>0</v>
      </c>
      <c r="L63" s="238">
        <f>'Subaward 4'!$D$555</f>
        <v>0</v>
      </c>
      <c r="M63" s="236">
        <f t="shared" si="35"/>
        <v>0</v>
      </c>
      <c r="N63" s="223"/>
      <c r="O63" s="220"/>
      <c r="P63" s="231">
        <v>4</v>
      </c>
      <c r="Q63" s="587">
        <f>'Subaward 4'!$C$3</f>
        <v>0</v>
      </c>
      <c r="R63" s="587"/>
      <c r="S63" s="587"/>
      <c r="T63" s="587"/>
      <c r="U63" s="587"/>
      <c r="V63" s="587"/>
      <c r="W63" s="587"/>
      <c r="X63" s="587"/>
      <c r="Y63" s="164">
        <f>'Year 6'!AU63</f>
        <v>0</v>
      </c>
      <c r="Z63" s="299">
        <f>'Subaward 4'!$S$553</f>
        <v>0</v>
      </c>
      <c r="AA63" s="299">
        <f>'Subaward 4'!$S$554</f>
        <v>0</v>
      </c>
      <c r="AB63" s="299">
        <f>'Subaward 4'!$S$555</f>
        <v>0</v>
      </c>
      <c r="AC63" s="295">
        <f t="shared" si="53"/>
        <v>0</v>
      </c>
      <c r="AD63" s="296">
        <f t="shared" si="54"/>
        <v>0</v>
      </c>
      <c r="AE63" s="223"/>
      <c r="AF63" s="220"/>
      <c r="AG63" s="231">
        <v>4</v>
      </c>
      <c r="AH63" s="546">
        <f>'Subaward 4'!$C$3</f>
        <v>0</v>
      </c>
      <c r="AI63" s="546"/>
      <c r="AJ63" s="546"/>
      <c r="AK63" s="546"/>
      <c r="AL63" s="546"/>
      <c r="AM63" s="546"/>
      <c r="AN63" s="546"/>
      <c r="AO63" s="546"/>
      <c r="AP63" s="305">
        <f>'Year 6'!AU63</f>
        <v>0</v>
      </c>
      <c r="AQ63" s="285">
        <f>'Subaward 4'!$AI$553</f>
        <v>0</v>
      </c>
      <c r="AR63" s="285">
        <f>'Subaward 4'!$AI$554</f>
        <v>0</v>
      </c>
      <c r="AS63" s="285">
        <f>'Subaward 4'!$AI$555</f>
        <v>0</v>
      </c>
      <c r="AT63" s="277">
        <f t="shared" si="55"/>
        <v>0</v>
      </c>
      <c r="AU63" s="278">
        <f t="shared" si="56"/>
        <v>0</v>
      </c>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row>
    <row r="64" spans="1:134" s="224" customFormat="1" hidden="1" x14ac:dyDescent="0.35">
      <c r="A64" s="231">
        <v>5</v>
      </c>
      <c r="B64" s="508">
        <f>'Subaward 5'!$C$3</f>
        <v>0</v>
      </c>
      <c r="C64" s="508"/>
      <c r="D64" s="508"/>
      <c r="E64" s="508"/>
      <c r="F64" s="508"/>
      <c r="G64" s="508"/>
      <c r="H64" s="508"/>
      <c r="I64" s="508"/>
      <c r="J64" s="238">
        <f>'Subaward 5'!$D$553</f>
        <v>0</v>
      </c>
      <c r="K64" s="238">
        <f>'Subaward 5'!$D$554</f>
        <v>0</v>
      </c>
      <c r="L64" s="238">
        <f>'Subaward 5'!$D$555</f>
        <v>0</v>
      </c>
      <c r="M64" s="236">
        <f t="shared" si="35"/>
        <v>0</v>
      </c>
      <c r="N64" s="223"/>
      <c r="O64" s="220"/>
      <c r="P64" s="231">
        <v>5</v>
      </c>
      <c r="Q64" s="587">
        <f>'Subaward 5'!$C$3</f>
        <v>0</v>
      </c>
      <c r="R64" s="587"/>
      <c r="S64" s="587"/>
      <c r="T64" s="587"/>
      <c r="U64" s="587"/>
      <c r="V64" s="587"/>
      <c r="W64" s="587"/>
      <c r="X64" s="587"/>
      <c r="Y64" s="164">
        <f>'Year 6'!AU64</f>
        <v>0</v>
      </c>
      <c r="Z64" s="299">
        <f>'Subaward 5'!$S$553</f>
        <v>0</v>
      </c>
      <c r="AA64" s="299">
        <f>'Subaward 5'!$S$554</f>
        <v>0</v>
      </c>
      <c r="AB64" s="299">
        <f>'Subaward 5'!$S$555</f>
        <v>0</v>
      </c>
      <c r="AC64" s="295">
        <f t="shared" si="53"/>
        <v>0</v>
      </c>
      <c r="AD64" s="296">
        <f t="shared" si="54"/>
        <v>0</v>
      </c>
      <c r="AE64" s="223"/>
      <c r="AF64" s="220"/>
      <c r="AG64" s="231">
        <v>5</v>
      </c>
      <c r="AH64" s="546">
        <f>'Subaward 5'!$C$3</f>
        <v>0</v>
      </c>
      <c r="AI64" s="546"/>
      <c r="AJ64" s="546"/>
      <c r="AK64" s="546"/>
      <c r="AL64" s="546"/>
      <c r="AM64" s="546"/>
      <c r="AN64" s="546"/>
      <c r="AO64" s="546"/>
      <c r="AP64" s="305">
        <f>'Year 6'!AU64</f>
        <v>0</v>
      </c>
      <c r="AQ64" s="285">
        <f>'Subaward 5'!$AI$553</f>
        <v>0</v>
      </c>
      <c r="AR64" s="285">
        <f>'Subaward 5'!$AI$554</f>
        <v>0</v>
      </c>
      <c r="AS64" s="285">
        <f>'Subaward 5'!$AI$555</f>
        <v>0</v>
      </c>
      <c r="AT64" s="277">
        <f t="shared" si="55"/>
        <v>0</v>
      </c>
      <c r="AU64" s="278">
        <f t="shared" si="56"/>
        <v>0</v>
      </c>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row>
    <row r="65" spans="1:134" s="224" customFormat="1" hidden="1" x14ac:dyDescent="0.35">
      <c r="A65" s="231">
        <v>6</v>
      </c>
      <c r="B65" s="508">
        <f>'Subaward 6'!$C$3</f>
        <v>0</v>
      </c>
      <c r="C65" s="508"/>
      <c r="D65" s="508"/>
      <c r="E65" s="508"/>
      <c r="F65" s="508"/>
      <c r="G65" s="508"/>
      <c r="H65" s="508"/>
      <c r="I65" s="508"/>
      <c r="J65" s="238">
        <f>'Subaward 6'!$D$553</f>
        <v>0</v>
      </c>
      <c r="K65" s="238">
        <f>'Subaward 6'!$D$554</f>
        <v>0</v>
      </c>
      <c r="L65" s="238">
        <f>'Subaward 6'!$D$555</f>
        <v>0</v>
      </c>
      <c r="M65" s="236">
        <f t="shared" si="35"/>
        <v>0</v>
      </c>
      <c r="N65" s="223"/>
      <c r="O65" s="220"/>
      <c r="P65" s="231">
        <v>6</v>
      </c>
      <c r="Q65" s="587">
        <f>'Subaward 6'!$C$3</f>
        <v>0</v>
      </c>
      <c r="R65" s="587"/>
      <c r="S65" s="587"/>
      <c r="T65" s="587"/>
      <c r="U65" s="587"/>
      <c r="V65" s="587"/>
      <c r="W65" s="587"/>
      <c r="X65" s="587"/>
      <c r="Y65" s="164">
        <f>'Year 6'!AU65</f>
        <v>0</v>
      </c>
      <c r="Z65" s="299">
        <f>'Subaward 6'!$S$553</f>
        <v>0</v>
      </c>
      <c r="AA65" s="299">
        <f>'Subaward 6'!$S$554</f>
        <v>0</v>
      </c>
      <c r="AB65" s="299">
        <f>'Subaward 6'!$S$555</f>
        <v>0</v>
      </c>
      <c r="AC65" s="295">
        <f t="shared" si="53"/>
        <v>0</v>
      </c>
      <c r="AD65" s="296">
        <f t="shared" si="54"/>
        <v>0</v>
      </c>
      <c r="AE65" s="223"/>
      <c r="AF65" s="220"/>
      <c r="AG65" s="231">
        <v>6</v>
      </c>
      <c r="AH65" s="546">
        <f>'Subaward 6'!$C$3</f>
        <v>0</v>
      </c>
      <c r="AI65" s="546"/>
      <c r="AJ65" s="546"/>
      <c r="AK65" s="546"/>
      <c r="AL65" s="546"/>
      <c r="AM65" s="546"/>
      <c r="AN65" s="546"/>
      <c r="AO65" s="546"/>
      <c r="AP65" s="305">
        <f>'Year 6'!AU65</f>
        <v>0</v>
      </c>
      <c r="AQ65" s="285">
        <f>'Subaward 6'!$AI$553</f>
        <v>0</v>
      </c>
      <c r="AR65" s="285">
        <f>'Subaward 6'!$AI$554</f>
        <v>0</v>
      </c>
      <c r="AS65" s="285">
        <f>'Subaward 6'!$AI$555</f>
        <v>0</v>
      </c>
      <c r="AT65" s="277">
        <f t="shared" si="55"/>
        <v>0</v>
      </c>
      <c r="AU65" s="278">
        <f t="shared" si="56"/>
        <v>0</v>
      </c>
      <c r="AV65" s="220"/>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row>
    <row r="66" spans="1:134" s="224" customFormat="1" hidden="1" x14ac:dyDescent="0.35">
      <c r="A66" s="231">
        <v>7</v>
      </c>
      <c r="B66" s="508">
        <f>'Subaward 7'!$C$3</f>
        <v>0</v>
      </c>
      <c r="C66" s="508"/>
      <c r="D66" s="508"/>
      <c r="E66" s="508"/>
      <c r="F66" s="508"/>
      <c r="G66" s="508"/>
      <c r="H66" s="508"/>
      <c r="I66" s="508"/>
      <c r="J66" s="238">
        <f>'Subaward 7'!$D$553</f>
        <v>0</v>
      </c>
      <c r="K66" s="238">
        <f>'Subaward 7'!$D$554</f>
        <v>0</v>
      </c>
      <c r="L66" s="238">
        <f>'Subaward 7'!$D$555</f>
        <v>0</v>
      </c>
      <c r="M66" s="236">
        <f t="shared" si="35"/>
        <v>0</v>
      </c>
      <c r="N66" s="223"/>
      <c r="O66" s="220"/>
      <c r="P66" s="231">
        <v>7</v>
      </c>
      <c r="Q66" s="587">
        <f>'Subaward 7'!$C$3</f>
        <v>0</v>
      </c>
      <c r="R66" s="587"/>
      <c r="S66" s="587"/>
      <c r="T66" s="587"/>
      <c r="U66" s="587"/>
      <c r="V66" s="587"/>
      <c r="W66" s="587"/>
      <c r="X66" s="587"/>
      <c r="Y66" s="164">
        <f>'Year 6'!AU66</f>
        <v>0</v>
      </c>
      <c r="Z66" s="299">
        <f>'Subaward 7'!$S$553</f>
        <v>0</v>
      </c>
      <c r="AA66" s="299">
        <f>'Subaward 7'!$S$554</f>
        <v>0</v>
      </c>
      <c r="AB66" s="299">
        <f>'Subaward 7'!$S$555</f>
        <v>0</v>
      </c>
      <c r="AC66" s="295">
        <f t="shared" si="53"/>
        <v>0</v>
      </c>
      <c r="AD66" s="296">
        <f t="shared" si="54"/>
        <v>0</v>
      </c>
      <c r="AE66" s="223"/>
      <c r="AF66" s="220"/>
      <c r="AG66" s="231">
        <v>7</v>
      </c>
      <c r="AH66" s="546">
        <f>'Subaward 7'!$C$3</f>
        <v>0</v>
      </c>
      <c r="AI66" s="546"/>
      <c r="AJ66" s="546"/>
      <c r="AK66" s="546"/>
      <c r="AL66" s="546"/>
      <c r="AM66" s="546"/>
      <c r="AN66" s="546"/>
      <c r="AO66" s="546"/>
      <c r="AP66" s="305">
        <f>'Year 6'!AU66</f>
        <v>0</v>
      </c>
      <c r="AQ66" s="285">
        <f>'Subaward 7'!$AI$553</f>
        <v>0</v>
      </c>
      <c r="AR66" s="285">
        <f>'Subaward 7'!$AI$554</f>
        <v>0</v>
      </c>
      <c r="AS66" s="285">
        <f>'Subaward 7'!$AI$555</f>
        <v>0</v>
      </c>
      <c r="AT66" s="277">
        <f t="shared" si="55"/>
        <v>0</v>
      </c>
      <c r="AU66" s="278">
        <f t="shared" si="56"/>
        <v>0</v>
      </c>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row>
    <row r="67" spans="1:134" s="224" customFormat="1" hidden="1" x14ac:dyDescent="0.35">
      <c r="A67" s="231">
        <v>8</v>
      </c>
      <c r="B67" s="508">
        <f>'Subaward 8'!$C$3</f>
        <v>0</v>
      </c>
      <c r="C67" s="508"/>
      <c r="D67" s="508"/>
      <c r="E67" s="508"/>
      <c r="F67" s="508"/>
      <c r="G67" s="508"/>
      <c r="H67" s="508"/>
      <c r="I67" s="508"/>
      <c r="J67" s="238">
        <f>'Subaward 8'!$D$553</f>
        <v>0</v>
      </c>
      <c r="K67" s="238">
        <f>'Subaward 8'!$D$554</f>
        <v>0</v>
      </c>
      <c r="L67" s="238">
        <f>'Subaward 8'!$D$555</f>
        <v>0</v>
      </c>
      <c r="M67" s="236">
        <f t="shared" si="35"/>
        <v>0</v>
      </c>
      <c r="N67" s="223"/>
      <c r="O67" s="220"/>
      <c r="P67" s="231">
        <v>8</v>
      </c>
      <c r="Q67" s="587">
        <f>'Subaward 8'!$C$3</f>
        <v>0</v>
      </c>
      <c r="R67" s="587"/>
      <c r="S67" s="587"/>
      <c r="T67" s="587"/>
      <c r="U67" s="587"/>
      <c r="V67" s="587"/>
      <c r="W67" s="587"/>
      <c r="X67" s="587"/>
      <c r="Y67" s="164">
        <f>'Year 6'!AU67</f>
        <v>0</v>
      </c>
      <c r="Z67" s="299">
        <f>'Subaward 8'!$S$553</f>
        <v>0</v>
      </c>
      <c r="AA67" s="299">
        <f>'Subaward 8'!$S$554</f>
        <v>0</v>
      </c>
      <c r="AB67" s="299">
        <f>'Subaward 8'!$S$555</f>
        <v>0</v>
      </c>
      <c r="AC67" s="295">
        <f t="shared" si="53"/>
        <v>0</v>
      </c>
      <c r="AD67" s="296">
        <f t="shared" si="54"/>
        <v>0</v>
      </c>
      <c r="AE67" s="223"/>
      <c r="AF67" s="220"/>
      <c r="AG67" s="231">
        <v>8</v>
      </c>
      <c r="AH67" s="546">
        <f>'Subaward 8'!$C$3</f>
        <v>0</v>
      </c>
      <c r="AI67" s="546"/>
      <c r="AJ67" s="546"/>
      <c r="AK67" s="546"/>
      <c r="AL67" s="546"/>
      <c r="AM67" s="546"/>
      <c r="AN67" s="546"/>
      <c r="AO67" s="546"/>
      <c r="AP67" s="305">
        <f>'Year 6'!AU67</f>
        <v>0</v>
      </c>
      <c r="AQ67" s="285">
        <f>'Subaward 8'!$AI$553</f>
        <v>0</v>
      </c>
      <c r="AR67" s="285">
        <f>'Subaward 8'!$AI$554</f>
        <v>0</v>
      </c>
      <c r="AS67" s="285">
        <f>'Subaward 8'!$AI$555</f>
        <v>0</v>
      </c>
      <c r="AT67" s="277">
        <f t="shared" si="55"/>
        <v>0</v>
      </c>
      <c r="AU67" s="278">
        <f>IF($S$81&lt;&gt;0, AC67+AP67-AT67, M67+AP67-AT67)</f>
        <v>0</v>
      </c>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row>
    <row r="68" spans="1:134" s="224" customFormat="1" hidden="1" x14ac:dyDescent="0.35">
      <c r="A68" s="231">
        <v>9</v>
      </c>
      <c r="B68" s="508">
        <f>'Subaward 9'!$C$3</f>
        <v>0</v>
      </c>
      <c r="C68" s="508"/>
      <c r="D68" s="508"/>
      <c r="E68" s="508"/>
      <c r="F68" s="508"/>
      <c r="G68" s="508"/>
      <c r="H68" s="508"/>
      <c r="I68" s="508"/>
      <c r="J68" s="238">
        <f>'Subaward 9'!$D$553</f>
        <v>0</v>
      </c>
      <c r="K68" s="238">
        <f>'Subaward 9'!$D$554</f>
        <v>0</v>
      </c>
      <c r="L68" s="238">
        <f>'Subaward 9'!$D$555</f>
        <v>0</v>
      </c>
      <c r="M68" s="236">
        <f t="shared" si="35"/>
        <v>0</v>
      </c>
      <c r="N68" s="223"/>
      <c r="O68" s="220"/>
      <c r="P68" s="231">
        <v>9</v>
      </c>
      <c r="Q68" s="587">
        <f>'Subaward 9'!$C$3</f>
        <v>0</v>
      </c>
      <c r="R68" s="587"/>
      <c r="S68" s="587"/>
      <c r="T68" s="587"/>
      <c r="U68" s="587"/>
      <c r="V68" s="587"/>
      <c r="W68" s="587"/>
      <c r="X68" s="587"/>
      <c r="Y68" s="164">
        <f>'Year 6'!AU68</f>
        <v>0</v>
      </c>
      <c r="Z68" s="299">
        <f>'Subaward 9'!$S$553</f>
        <v>0</v>
      </c>
      <c r="AA68" s="299">
        <f>'Subaward 9'!$S$554</f>
        <v>0</v>
      </c>
      <c r="AB68" s="299">
        <f>'Subaward 9'!$S$555</f>
        <v>0</v>
      </c>
      <c r="AC68" s="295">
        <f t="shared" si="53"/>
        <v>0</v>
      </c>
      <c r="AD68" s="296">
        <f t="shared" si="54"/>
        <v>0</v>
      </c>
      <c r="AE68" s="223"/>
      <c r="AF68" s="220"/>
      <c r="AG68" s="231">
        <v>9</v>
      </c>
      <c r="AH68" s="546">
        <f>'Subaward 9'!$C$3</f>
        <v>0</v>
      </c>
      <c r="AI68" s="546"/>
      <c r="AJ68" s="546"/>
      <c r="AK68" s="546"/>
      <c r="AL68" s="546"/>
      <c r="AM68" s="546"/>
      <c r="AN68" s="546"/>
      <c r="AO68" s="546"/>
      <c r="AP68" s="305">
        <f>'Year 6'!AU68</f>
        <v>0</v>
      </c>
      <c r="AQ68" s="285">
        <f>'Subaward 9'!$AI$553</f>
        <v>0</v>
      </c>
      <c r="AR68" s="285">
        <f>'Subaward 9'!$AI$554</f>
        <v>0</v>
      </c>
      <c r="AS68" s="285">
        <f>'Subaward 9'!$AI$555</f>
        <v>0</v>
      </c>
      <c r="AT68" s="277">
        <f t="shared" si="55"/>
        <v>0</v>
      </c>
      <c r="AU68" s="278">
        <f t="shared" si="56"/>
        <v>0</v>
      </c>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row>
    <row r="69" spans="1:134" s="224" customFormat="1" hidden="1" x14ac:dyDescent="0.35">
      <c r="A69" s="231">
        <v>10</v>
      </c>
      <c r="B69" s="508">
        <f>'Subaward 10'!$C$3</f>
        <v>0</v>
      </c>
      <c r="C69" s="508"/>
      <c r="D69" s="508"/>
      <c r="E69" s="508"/>
      <c r="F69" s="508"/>
      <c r="G69" s="508"/>
      <c r="H69" s="508"/>
      <c r="I69" s="508"/>
      <c r="J69" s="238">
        <f>'Subaward 10'!$D$553</f>
        <v>0</v>
      </c>
      <c r="K69" s="238">
        <f>'Subaward 10'!$D$554</f>
        <v>0</v>
      </c>
      <c r="L69" s="238">
        <f>'Subaward 10'!$D$555</f>
        <v>0</v>
      </c>
      <c r="M69" s="236">
        <f t="shared" si="35"/>
        <v>0</v>
      </c>
      <c r="N69" s="223"/>
      <c r="O69" s="220"/>
      <c r="P69" s="231">
        <v>10</v>
      </c>
      <c r="Q69" s="587">
        <f>'Subaward 10'!$C$3</f>
        <v>0</v>
      </c>
      <c r="R69" s="587"/>
      <c r="S69" s="587"/>
      <c r="T69" s="587"/>
      <c r="U69" s="587"/>
      <c r="V69" s="587"/>
      <c r="W69" s="587"/>
      <c r="X69" s="587"/>
      <c r="Y69" s="164">
        <f>'Year 6'!AU69</f>
        <v>0</v>
      </c>
      <c r="Z69" s="299">
        <f>'Subaward 10'!$S$553</f>
        <v>0</v>
      </c>
      <c r="AA69" s="299">
        <f>'Subaward 10'!$S$554</f>
        <v>0</v>
      </c>
      <c r="AB69" s="299">
        <f>'Subaward 10'!$S$555</f>
        <v>0</v>
      </c>
      <c r="AC69" s="295">
        <f t="shared" si="53"/>
        <v>0</v>
      </c>
      <c r="AD69" s="296">
        <f t="shared" si="54"/>
        <v>0</v>
      </c>
      <c r="AE69" s="223"/>
      <c r="AF69" s="220"/>
      <c r="AG69" s="231">
        <v>10</v>
      </c>
      <c r="AH69" s="546">
        <f>'Subaward 10'!$C$3</f>
        <v>0</v>
      </c>
      <c r="AI69" s="546"/>
      <c r="AJ69" s="546"/>
      <c r="AK69" s="546"/>
      <c r="AL69" s="546"/>
      <c r="AM69" s="546"/>
      <c r="AN69" s="546"/>
      <c r="AO69" s="546"/>
      <c r="AP69" s="305">
        <f>'Year 6'!AU69</f>
        <v>0</v>
      </c>
      <c r="AQ69" s="285">
        <f>'Subaward 10'!$AI$553</f>
        <v>0</v>
      </c>
      <c r="AR69" s="285">
        <f>'Subaward 10'!$AI$554</f>
        <v>0</v>
      </c>
      <c r="AS69" s="285">
        <f>'Subaward 10'!$AI$555</f>
        <v>0</v>
      </c>
      <c r="AT69" s="277">
        <f t="shared" si="55"/>
        <v>0</v>
      </c>
      <c r="AU69" s="278">
        <f t="shared" si="56"/>
        <v>0</v>
      </c>
      <c r="AV69" s="220"/>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row>
    <row r="70" spans="1:134" s="224" customFormat="1" ht="16" thickBot="1" x14ac:dyDescent="0.4">
      <c r="A70" s="591" t="s">
        <v>143</v>
      </c>
      <c r="B70" s="592"/>
      <c r="C70" s="592"/>
      <c r="D70" s="592"/>
      <c r="E70" s="592"/>
      <c r="F70" s="592"/>
      <c r="G70" s="592"/>
      <c r="H70" s="592"/>
      <c r="I70" s="592"/>
      <c r="J70" s="321">
        <f>SUM(J60:J69)</f>
        <v>0</v>
      </c>
      <c r="K70" s="321">
        <f t="shared" ref="K70:L70" si="57">SUM(K60:K69)</f>
        <v>0</v>
      </c>
      <c r="L70" s="321">
        <f t="shared" si="57"/>
        <v>0</v>
      </c>
      <c r="M70" s="237">
        <f t="shared" si="35"/>
        <v>0</v>
      </c>
      <c r="N70" s="223"/>
      <c r="O70" s="220"/>
      <c r="P70" s="591" t="s">
        <v>143</v>
      </c>
      <c r="Q70" s="592"/>
      <c r="R70" s="592"/>
      <c r="S70" s="592"/>
      <c r="T70" s="592"/>
      <c r="U70" s="592"/>
      <c r="V70" s="592"/>
      <c r="W70" s="592"/>
      <c r="X70" s="592"/>
      <c r="Y70" s="323">
        <f t="shared" ref="Y70:AD70" si="58">SUM(Y60:Y69)</f>
        <v>0</v>
      </c>
      <c r="Z70" s="323">
        <f t="shared" si="58"/>
        <v>0</v>
      </c>
      <c r="AA70" s="323">
        <f t="shared" si="58"/>
        <v>0</v>
      </c>
      <c r="AB70" s="323">
        <f t="shared" si="58"/>
        <v>0</v>
      </c>
      <c r="AC70" s="323">
        <f t="shared" si="58"/>
        <v>0</v>
      </c>
      <c r="AD70" s="192">
        <f t="shared" si="58"/>
        <v>0</v>
      </c>
      <c r="AE70" s="223"/>
      <c r="AF70" s="220"/>
      <c r="AG70" s="591" t="s">
        <v>143</v>
      </c>
      <c r="AH70" s="592"/>
      <c r="AI70" s="592"/>
      <c r="AJ70" s="592"/>
      <c r="AK70" s="592"/>
      <c r="AL70" s="592"/>
      <c r="AM70" s="592"/>
      <c r="AN70" s="592"/>
      <c r="AO70" s="592"/>
      <c r="AP70" s="322">
        <f>SUM(AP60:AP69)</f>
        <v>0</v>
      </c>
      <c r="AQ70" s="322">
        <f>SUM(AQ60:AQ69)</f>
        <v>0</v>
      </c>
      <c r="AR70" s="322">
        <f t="shared" ref="AR70:AT70" si="59">SUM(AR60:AR69)</f>
        <v>0</v>
      </c>
      <c r="AS70" s="322">
        <f t="shared" si="59"/>
        <v>0</v>
      </c>
      <c r="AT70" s="322">
        <f t="shared" si="59"/>
        <v>0</v>
      </c>
      <c r="AU70" s="276">
        <f t="shared" si="56"/>
        <v>0</v>
      </c>
      <c r="AV70" s="220"/>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row>
    <row r="71" spans="1:134" ht="3.75" customHeight="1" thickBot="1" x14ac:dyDescent="0.4">
      <c r="A71" s="242"/>
      <c r="B71" s="242"/>
      <c r="C71" s="242"/>
      <c r="D71" s="242"/>
      <c r="E71" s="242"/>
      <c r="F71" s="242"/>
      <c r="G71" s="242"/>
      <c r="H71" s="242"/>
      <c r="I71" s="232"/>
      <c r="J71" s="246"/>
      <c r="K71" s="246"/>
      <c r="L71" s="246"/>
      <c r="M71" s="246"/>
      <c r="N71" s="223"/>
      <c r="P71" s="242"/>
      <c r="Q71" s="242"/>
      <c r="R71" s="242"/>
      <c r="S71" s="242"/>
      <c r="T71" s="242"/>
      <c r="U71" s="242"/>
      <c r="V71" s="242"/>
      <c r="W71" s="242"/>
      <c r="X71" s="232"/>
      <c r="Y71" s="246"/>
      <c r="Z71" s="246"/>
      <c r="AA71" s="246"/>
      <c r="AB71" s="246"/>
      <c r="AC71" s="246"/>
      <c r="AD71" s="246"/>
      <c r="AE71" s="223"/>
      <c r="AG71" s="242"/>
      <c r="AH71" s="242"/>
      <c r="AI71" s="242"/>
      <c r="AJ71" s="242"/>
      <c r="AK71" s="242"/>
      <c r="AL71" s="242"/>
      <c r="AM71" s="242"/>
      <c r="AN71" s="242"/>
      <c r="AO71" s="232"/>
      <c r="AP71" s="246"/>
      <c r="AQ71" s="246"/>
      <c r="AR71" s="246"/>
      <c r="AS71" s="246"/>
      <c r="AT71" s="246"/>
      <c r="AU71" s="246"/>
    </row>
    <row r="72" spans="1:134" x14ac:dyDescent="0.35">
      <c r="A72" s="544" t="s">
        <v>189</v>
      </c>
      <c r="B72" s="545"/>
      <c r="C72" s="545"/>
      <c r="D72" s="545"/>
      <c r="E72" s="545"/>
      <c r="F72" s="545"/>
      <c r="G72" s="545"/>
      <c r="H72" s="545"/>
      <c r="I72" s="545"/>
      <c r="J72" s="244">
        <f>SUM(J70, J57, J43, J37, H30)</f>
        <v>0</v>
      </c>
      <c r="K72" s="244">
        <f>SUM(K70, K57, K43, K37, K30)</f>
        <v>0</v>
      </c>
      <c r="L72" s="244">
        <f>SUM(L70, L57, L43, L37, L30)</f>
        <v>0</v>
      </c>
      <c r="M72" s="245">
        <f>SUM(J72:L72)</f>
        <v>0</v>
      </c>
      <c r="N72" s="223"/>
      <c r="P72" s="544" t="s">
        <v>182</v>
      </c>
      <c r="Q72" s="545"/>
      <c r="R72" s="545"/>
      <c r="S72" s="545"/>
      <c r="T72" s="545"/>
      <c r="U72" s="545"/>
      <c r="V72" s="545"/>
      <c r="W72" s="545"/>
      <c r="X72" s="545"/>
      <c r="Y72" s="199">
        <f>'Year 6'!AU72</f>
        <v>0</v>
      </c>
      <c r="Z72" s="300">
        <f>SUM(Z70, Z57, Z43, Z37, X30)</f>
        <v>0</v>
      </c>
      <c r="AA72" s="300">
        <f>SUM(AA70, AA57, AA43, AA37, AA30)</f>
        <v>0</v>
      </c>
      <c r="AB72" s="300">
        <f>SUM(AB70, AB57, AB43, AB37, AB30, )</f>
        <v>0</v>
      </c>
      <c r="AC72" s="300">
        <f t="shared" ref="AC72" si="60">SUM(Z72:AB72)</f>
        <v>0</v>
      </c>
      <c r="AD72" s="301">
        <f>M72-AC72</f>
        <v>0</v>
      </c>
      <c r="AE72" s="246"/>
      <c r="AG72" s="544" t="s">
        <v>182</v>
      </c>
      <c r="AH72" s="545"/>
      <c r="AI72" s="545"/>
      <c r="AJ72" s="545"/>
      <c r="AK72" s="545"/>
      <c r="AL72" s="545"/>
      <c r="AM72" s="545"/>
      <c r="AN72" s="545"/>
      <c r="AO72" s="545"/>
      <c r="AP72" s="205">
        <f>'Year 6'!AU72</f>
        <v>0</v>
      </c>
      <c r="AQ72" s="286">
        <f>SUM(AQ70, AQ57, AQ43, AQ37, AO30)</f>
        <v>0</v>
      </c>
      <c r="AR72" s="286">
        <f>SUM(AR70, AR57, AR43, AR37, AR30)</f>
        <v>0</v>
      </c>
      <c r="AS72" s="286">
        <f>SUM(AS70, AS57, AS43, AS37, AS30, )</f>
        <v>0</v>
      </c>
      <c r="AT72" s="286">
        <f t="shared" ref="AT72" si="61">SUM(AQ72:AS72)</f>
        <v>0</v>
      </c>
      <c r="AU72" s="287">
        <f>IF($S$81&lt;&gt;0, AC72+AP72-AT72, M72+AP72-AT72)</f>
        <v>0</v>
      </c>
      <c r="AV72" s="246"/>
    </row>
    <row r="73" spans="1:134" ht="16" thickBot="1" x14ac:dyDescent="0.4">
      <c r="A73" s="540" t="s">
        <v>183</v>
      </c>
      <c r="B73" s="541"/>
      <c r="C73" s="541"/>
      <c r="D73" s="541"/>
      <c r="E73" s="541"/>
      <c r="F73" s="541"/>
      <c r="G73" s="541"/>
      <c r="H73" s="541"/>
      <c r="I73" s="541"/>
      <c r="J73" s="593">
        <f>SUM(K70, L70, K57, L57, K43, L43, K37, L37, K30, L30)</f>
        <v>0</v>
      </c>
      <c r="K73" s="593"/>
      <c r="L73" s="593"/>
      <c r="M73" s="594"/>
      <c r="N73" s="223"/>
      <c r="P73" s="540" t="s">
        <v>183</v>
      </c>
      <c r="Q73" s="541"/>
      <c r="R73" s="541"/>
      <c r="S73" s="541"/>
      <c r="T73" s="541"/>
      <c r="U73" s="541"/>
      <c r="V73" s="541"/>
      <c r="W73" s="541"/>
      <c r="X73" s="541"/>
      <c r="Y73" s="200">
        <f>'Year 6'!AU73</f>
        <v>0</v>
      </c>
      <c r="Z73" s="588">
        <f>SUM(AA70, AB70, AA57, AB57, AA43, AB43, AA37, AB37, AA30, AB30)</f>
        <v>0</v>
      </c>
      <c r="AA73" s="588"/>
      <c r="AB73" s="588"/>
      <c r="AC73" s="588"/>
      <c r="AD73" s="330">
        <f>M73-Z73</f>
        <v>0</v>
      </c>
      <c r="AE73" s="223"/>
      <c r="AG73" s="540" t="s">
        <v>183</v>
      </c>
      <c r="AH73" s="541"/>
      <c r="AI73" s="541"/>
      <c r="AJ73" s="541"/>
      <c r="AK73" s="541"/>
      <c r="AL73" s="541"/>
      <c r="AM73" s="541"/>
      <c r="AN73" s="541"/>
      <c r="AO73" s="541"/>
      <c r="AP73" s="306">
        <f>'Year 6'!AU73</f>
        <v>0</v>
      </c>
      <c r="AQ73" s="539">
        <f>SUM(AR70, AS70, AR57, AS57, AR43, AS43, AR37, AS37, AR30, AS30)</f>
        <v>0</v>
      </c>
      <c r="AR73" s="539"/>
      <c r="AS73" s="539"/>
      <c r="AT73" s="539"/>
      <c r="AU73" s="276">
        <f>IF($S$81&lt;&gt;0, AC73+AP73-AQ73, M73+AP73-AQ73)</f>
        <v>0</v>
      </c>
    </row>
    <row r="74" spans="1:134" s="224" customFormat="1" ht="16" thickBot="1" x14ac:dyDescent="0.4">
      <c r="A74" s="221"/>
      <c r="B74" s="232"/>
      <c r="C74" s="232"/>
      <c r="D74" s="232"/>
      <c r="E74" s="232"/>
      <c r="F74" s="232"/>
      <c r="G74" s="232"/>
      <c r="H74" s="232"/>
      <c r="I74" s="232"/>
      <c r="J74" s="258"/>
      <c r="K74" s="258"/>
      <c r="L74" s="258"/>
      <c r="M74" s="221"/>
      <c r="N74" s="223"/>
      <c r="O74" s="220"/>
      <c r="P74" s="221"/>
      <c r="Q74" s="232"/>
      <c r="R74" s="232"/>
      <c r="S74" s="232"/>
      <c r="T74" s="232"/>
      <c r="U74" s="232"/>
      <c r="V74" s="232"/>
      <c r="W74" s="232"/>
      <c r="X74" s="232"/>
      <c r="Y74" s="258"/>
      <c r="Z74" s="258"/>
      <c r="AA74" s="258"/>
      <c r="AB74" s="221"/>
      <c r="AC74" s="221"/>
      <c r="AD74" s="221"/>
      <c r="AE74" s="223"/>
      <c r="AF74" s="220"/>
      <c r="AG74" s="221"/>
      <c r="AH74" s="232"/>
      <c r="AI74" s="232"/>
      <c r="AJ74" s="232"/>
      <c r="AK74" s="232"/>
      <c r="AL74" s="232"/>
      <c r="AM74" s="232"/>
      <c r="AN74" s="232"/>
      <c r="AO74" s="232"/>
      <c r="AP74" s="258"/>
      <c r="AQ74" s="258"/>
      <c r="AR74" s="258"/>
      <c r="AS74" s="221"/>
      <c r="AT74" s="221"/>
      <c r="AU74" s="221"/>
      <c r="AV74" s="220"/>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row>
    <row r="75" spans="1:134" s="242" customFormat="1" x14ac:dyDescent="0.35">
      <c r="A75" s="502" t="s">
        <v>100</v>
      </c>
      <c r="B75" s="503"/>
      <c r="C75" s="503"/>
      <c r="D75" s="503"/>
      <c r="E75" s="503"/>
      <c r="F75" s="503"/>
      <c r="G75" s="503"/>
      <c r="H75" s="503"/>
      <c r="I75" s="503"/>
      <c r="J75" s="273" t="s">
        <v>17</v>
      </c>
      <c r="K75" s="542" t="s">
        <v>4</v>
      </c>
      <c r="L75" s="542"/>
      <c r="M75" s="248" t="s">
        <v>49</v>
      </c>
      <c r="N75" s="261"/>
      <c r="P75" s="502" t="s">
        <v>100</v>
      </c>
      <c r="Q75" s="503"/>
      <c r="R75" s="503"/>
      <c r="S75" s="503"/>
      <c r="T75" s="503"/>
      <c r="U75" s="503"/>
      <c r="V75" s="503"/>
      <c r="W75" s="503"/>
      <c r="X75" s="503"/>
      <c r="Y75" s="271" t="s">
        <v>269</v>
      </c>
      <c r="Z75" s="273" t="s">
        <v>77</v>
      </c>
      <c r="AA75" s="542" t="s">
        <v>4</v>
      </c>
      <c r="AB75" s="542"/>
      <c r="AC75" s="271" t="s">
        <v>18</v>
      </c>
      <c r="AD75" s="268" t="s">
        <v>114</v>
      </c>
      <c r="AE75" s="261"/>
      <c r="AG75" s="502" t="s">
        <v>100</v>
      </c>
      <c r="AH75" s="503"/>
      <c r="AI75" s="503"/>
      <c r="AJ75" s="503"/>
      <c r="AK75" s="503"/>
      <c r="AL75" s="503"/>
      <c r="AM75" s="503"/>
      <c r="AN75" s="503"/>
      <c r="AO75" s="503"/>
      <c r="AP75" s="271" t="s">
        <v>269</v>
      </c>
      <c r="AQ75" s="273" t="s">
        <v>212</v>
      </c>
      <c r="AR75" s="542" t="s">
        <v>4</v>
      </c>
      <c r="AS75" s="542"/>
      <c r="AT75" s="271" t="s">
        <v>214</v>
      </c>
      <c r="AU75" s="268" t="s">
        <v>284</v>
      </c>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row>
    <row r="76" spans="1:134" ht="16" thickBot="1" x14ac:dyDescent="0.4">
      <c r="A76" s="540" t="s">
        <v>37</v>
      </c>
      <c r="B76" s="541"/>
      <c r="C76" s="541"/>
      <c r="D76" s="541"/>
      <c r="E76" s="541"/>
      <c r="F76" s="541"/>
      <c r="G76" s="541"/>
      <c r="H76" s="541"/>
      <c r="I76" s="541"/>
      <c r="J76" s="243">
        <f>(SUM(J57, J43, J37, H30, J70))*'Cumulative Budget'!$G$36</f>
        <v>0</v>
      </c>
      <c r="K76" s="593">
        <f>(SUM(K70, L70, K57, L57, K43, L43, K37, L37, K30, L30))*'Cumulative Budget'!$G$36</f>
        <v>0</v>
      </c>
      <c r="L76" s="593"/>
      <c r="M76" s="237">
        <f t="shared" ref="M76" si="62">SUM(J76:L76)</f>
        <v>0</v>
      </c>
      <c r="N76" s="223"/>
      <c r="P76" s="540" t="s">
        <v>37</v>
      </c>
      <c r="Q76" s="541"/>
      <c r="R76" s="541"/>
      <c r="S76" s="541"/>
      <c r="T76" s="541"/>
      <c r="U76" s="541"/>
      <c r="V76" s="541"/>
      <c r="W76" s="541"/>
      <c r="X76" s="541"/>
      <c r="Y76" s="200">
        <f>'Year 6'!AU76</f>
        <v>0</v>
      </c>
      <c r="Z76" s="302">
        <f>(SUM(Z57, Z43, Z37, X30, Z70))*'Cumulative Budget'!$G$36</f>
        <v>0</v>
      </c>
      <c r="AA76" s="588">
        <f>(SUM(AA70, AB70, AA57, AB57, AA43, AB43, AA37, AB37, AA30, AB30))*'Cumulative Budget'!$G$36</f>
        <v>0</v>
      </c>
      <c r="AB76" s="588"/>
      <c r="AC76" s="293">
        <f t="shared" ref="AC76" si="63">SUM(Z76:AB76)</f>
        <v>0</v>
      </c>
      <c r="AD76" s="294">
        <f t="shared" ref="AD76" si="64">M76-AC76</f>
        <v>0</v>
      </c>
      <c r="AE76" s="223"/>
      <c r="AG76" s="540" t="s">
        <v>37</v>
      </c>
      <c r="AH76" s="541"/>
      <c r="AI76" s="541"/>
      <c r="AJ76" s="541"/>
      <c r="AK76" s="541"/>
      <c r="AL76" s="541"/>
      <c r="AM76" s="541"/>
      <c r="AN76" s="541"/>
      <c r="AO76" s="541"/>
      <c r="AP76" s="306">
        <f>'Year 6'!AU76</f>
        <v>0</v>
      </c>
      <c r="AQ76" s="443">
        <v>0</v>
      </c>
      <c r="AR76" s="563">
        <v>0</v>
      </c>
      <c r="AS76" s="563"/>
      <c r="AT76" s="275">
        <f>SUM(AQ76:AS76)</f>
        <v>0</v>
      </c>
      <c r="AU76" s="276">
        <f>IF($S$81&lt;&gt;0, AC76+AP76-AT76, M76+AP76-AT76)</f>
        <v>0</v>
      </c>
    </row>
    <row r="77" spans="1:134" s="221" customFormat="1" ht="16" thickBot="1" x14ac:dyDescent="0.4">
      <c r="A77" s="230" t="s">
        <v>99</v>
      </c>
      <c r="B77" s="230"/>
      <c r="J77" s="233"/>
      <c r="K77" s="233"/>
      <c r="L77" s="233"/>
      <c r="M77" s="233"/>
      <c r="N77" s="223"/>
      <c r="O77" s="220"/>
      <c r="P77" s="230" t="s">
        <v>99</v>
      </c>
      <c r="Q77" s="230"/>
      <c r="Z77" s="233"/>
      <c r="AA77" s="233"/>
      <c r="AB77" s="233"/>
      <c r="AC77" s="233"/>
      <c r="AD77" s="233"/>
      <c r="AE77" s="223"/>
      <c r="AG77" s="230" t="s">
        <v>99</v>
      </c>
      <c r="AH77" s="230"/>
      <c r="AQ77" s="233"/>
      <c r="AR77" s="233"/>
      <c r="AS77" s="233"/>
      <c r="AT77" s="233"/>
      <c r="AU77" s="233"/>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row>
    <row r="78" spans="1:134" s="331" customFormat="1" ht="16" thickBot="1" x14ac:dyDescent="0.4">
      <c r="A78" s="621" t="s">
        <v>101</v>
      </c>
      <c r="B78" s="622"/>
      <c r="C78" s="622"/>
      <c r="D78" s="622"/>
      <c r="E78" s="622"/>
      <c r="F78" s="622"/>
      <c r="G78" s="622"/>
      <c r="H78" s="622"/>
      <c r="I78" s="622"/>
      <c r="J78" s="239">
        <f>SUM(J76, J57, J43, J37, H30, J70)</f>
        <v>0</v>
      </c>
      <c r="K78" s="239">
        <f>SUM(K76, K57, K43, K37, K30, K70)</f>
        <v>0</v>
      </c>
      <c r="L78" s="239">
        <f>SUM(L57, L43, L37, L30, L70)</f>
        <v>0</v>
      </c>
      <c r="M78" s="240">
        <f>SUM(J78:L78)</f>
        <v>0</v>
      </c>
      <c r="N78" s="246"/>
      <c r="P78" s="589" t="s">
        <v>101</v>
      </c>
      <c r="Q78" s="590"/>
      <c r="R78" s="590"/>
      <c r="S78" s="590"/>
      <c r="T78" s="590"/>
      <c r="U78" s="590"/>
      <c r="V78" s="590"/>
      <c r="W78" s="590"/>
      <c r="X78" s="590"/>
      <c r="Y78" s="201">
        <f>'Year 6'!AU78</f>
        <v>0</v>
      </c>
      <c r="Z78" s="303">
        <f>SUM(Z76, Z57, Z43, Z37, X30, Z70)</f>
        <v>0</v>
      </c>
      <c r="AA78" s="303">
        <f>SUM(AA76, AA57, AA43, AA37, AA30, AA70)</f>
        <v>0</v>
      </c>
      <c r="AB78" s="303">
        <f>SUM(AB57, AB43, AB37, AB30, AB70)</f>
        <v>0</v>
      </c>
      <c r="AC78" s="297">
        <f>SUM(Z78:AB78)</f>
        <v>0</v>
      </c>
      <c r="AD78" s="298">
        <f t="shared" ref="AD78" si="65">M78-AC78</f>
        <v>0</v>
      </c>
      <c r="AE78" s="246"/>
      <c r="AG78" s="564" t="s">
        <v>101</v>
      </c>
      <c r="AH78" s="565"/>
      <c r="AI78" s="565"/>
      <c r="AJ78" s="565"/>
      <c r="AK78" s="565"/>
      <c r="AL78" s="565"/>
      <c r="AM78" s="565"/>
      <c r="AN78" s="565"/>
      <c r="AO78" s="565"/>
      <c r="AP78" s="206">
        <f>'Year 6'!AU78</f>
        <v>0</v>
      </c>
      <c r="AQ78" s="288">
        <f>SUM(AQ76, AQ57, AQ43, AQ37, AO30, AQ70)</f>
        <v>0</v>
      </c>
      <c r="AR78" s="288">
        <f>SUM(AR76, AR57, AR43, AR37, AR30, AR70)</f>
        <v>0</v>
      </c>
      <c r="AS78" s="288">
        <f>SUM(AS57, AS43, AS37, AS30, AS70)</f>
        <v>0</v>
      </c>
      <c r="AT78" s="279">
        <f>SUM(AQ78:AS78)</f>
        <v>0</v>
      </c>
      <c r="AU78" s="280">
        <f>IF($S$81&lt;&gt;0, AC78+AP78-AT78, M78+AP78-AT78)</f>
        <v>0</v>
      </c>
    </row>
    <row r="79" spans="1:134" x14ac:dyDescent="0.35">
      <c r="F79" s="220"/>
      <c r="G79" s="220"/>
      <c r="N79" s="223"/>
    </row>
    <row r="80" spans="1:134" ht="16" thickBot="1" x14ac:dyDescent="0.4">
      <c r="F80" s="220"/>
      <c r="G80" s="220"/>
      <c r="P80" s="270"/>
      <c r="Q80" s="270"/>
      <c r="R80" s="270"/>
      <c r="S80" s="270"/>
      <c r="T80" s="270"/>
      <c r="U80" s="270"/>
      <c r="V80" s="270"/>
      <c r="AG80" s="270"/>
      <c r="AH80" s="270"/>
      <c r="AI80" s="270"/>
      <c r="AJ80" s="270"/>
      <c r="AK80" s="270"/>
      <c r="AL80" s="270"/>
      <c r="AM80" s="270"/>
    </row>
    <row r="81" spans="2:47" x14ac:dyDescent="0.35">
      <c r="B81" s="576" t="s">
        <v>254</v>
      </c>
      <c r="C81" s="577"/>
      <c r="D81" s="264">
        <f>$J$78</f>
        <v>0</v>
      </c>
      <c r="F81" s="220"/>
      <c r="G81" s="220"/>
      <c r="O81" s="309"/>
      <c r="P81" s="583" t="s">
        <v>254</v>
      </c>
      <c r="Q81" s="584"/>
      <c r="R81" s="584"/>
      <c r="S81" s="202">
        <f>Z78</f>
        <v>0</v>
      </c>
      <c r="T81" s="583" t="s">
        <v>104</v>
      </c>
      <c r="U81" s="584"/>
      <c r="V81" s="160">
        <f>D81-S81</f>
        <v>0</v>
      </c>
      <c r="W81" s="332"/>
      <c r="X81" s="601"/>
      <c r="Y81" s="601"/>
      <c r="Z81" s="332"/>
      <c r="AA81" s="332"/>
      <c r="AF81" s="309"/>
      <c r="AG81" s="609" t="s">
        <v>191</v>
      </c>
      <c r="AH81" s="554"/>
      <c r="AI81" s="605">
        <f>AQ78</f>
        <v>0</v>
      </c>
      <c r="AJ81" s="605"/>
      <c r="AK81" s="609" t="s">
        <v>196</v>
      </c>
      <c r="AL81" s="554"/>
      <c r="AM81" s="287">
        <f>IF($S$81&lt;&gt;0, S81+'Year 6'!AM81-AI81, D81+'Year 6'!AM81-AI81)</f>
        <v>0</v>
      </c>
      <c r="AO81" s="315" t="s">
        <v>89</v>
      </c>
      <c r="AP81" s="556"/>
      <c r="AQ81" s="556"/>
      <c r="AR81" s="556" t="s">
        <v>90</v>
      </c>
      <c r="AS81" s="612"/>
    </row>
    <row r="82" spans="2:47" x14ac:dyDescent="0.35">
      <c r="B82" s="535" t="s">
        <v>255</v>
      </c>
      <c r="C82" s="536"/>
      <c r="D82" s="265">
        <f>$K$78</f>
        <v>0</v>
      </c>
      <c r="F82" s="220"/>
      <c r="G82" s="220"/>
      <c r="O82" s="309"/>
      <c r="P82" s="585" t="s">
        <v>255</v>
      </c>
      <c r="Q82" s="586"/>
      <c r="R82" s="586"/>
      <c r="S82" s="189">
        <f>AA78</f>
        <v>0</v>
      </c>
      <c r="T82" s="585" t="s">
        <v>105</v>
      </c>
      <c r="U82" s="586"/>
      <c r="V82" s="161">
        <f>D82-S82</f>
        <v>0</v>
      </c>
      <c r="W82" s="332"/>
      <c r="X82" s="604"/>
      <c r="Y82" s="604"/>
      <c r="Z82" s="604"/>
      <c r="AA82" s="604"/>
      <c r="AF82" s="309"/>
      <c r="AG82" s="549" t="s">
        <v>192</v>
      </c>
      <c r="AH82" s="550"/>
      <c r="AI82" s="606">
        <f>AR78</f>
        <v>0</v>
      </c>
      <c r="AJ82" s="606"/>
      <c r="AK82" s="549" t="s">
        <v>197</v>
      </c>
      <c r="AL82" s="550"/>
      <c r="AM82" s="278">
        <f>IF($S$81&lt;&gt;0, S82+'Year 6'!AM82-AI82, D82+'Year 6'!AM82-AI82)</f>
        <v>0</v>
      </c>
      <c r="AO82" s="314" t="s">
        <v>91</v>
      </c>
      <c r="AP82" s="532"/>
      <c r="AQ82" s="532"/>
      <c r="AR82" s="532"/>
      <c r="AS82" s="562"/>
    </row>
    <row r="83" spans="2:47" ht="16" thickBot="1" x14ac:dyDescent="0.4">
      <c r="B83" s="535" t="s">
        <v>226</v>
      </c>
      <c r="C83" s="536"/>
      <c r="D83" s="265">
        <f>$L$78</f>
        <v>0</v>
      </c>
      <c r="F83" s="220"/>
      <c r="G83" s="220"/>
      <c r="O83" s="309"/>
      <c r="P83" s="585" t="s">
        <v>226</v>
      </c>
      <c r="Q83" s="586"/>
      <c r="R83" s="586"/>
      <c r="S83" s="189">
        <f>AB78</f>
        <v>0</v>
      </c>
      <c r="T83" s="585" t="s">
        <v>106</v>
      </c>
      <c r="U83" s="586"/>
      <c r="V83" s="161">
        <f>D83-S83</f>
        <v>0</v>
      </c>
      <c r="W83" s="332"/>
      <c r="X83" s="601"/>
      <c r="Y83" s="601"/>
      <c r="Z83" s="332"/>
      <c r="AA83" s="332"/>
      <c r="AF83" s="309"/>
      <c r="AG83" s="549" t="s">
        <v>193</v>
      </c>
      <c r="AH83" s="550"/>
      <c r="AI83" s="606">
        <f>AS78</f>
        <v>0</v>
      </c>
      <c r="AJ83" s="606"/>
      <c r="AK83" s="549" t="s">
        <v>198</v>
      </c>
      <c r="AL83" s="550"/>
      <c r="AM83" s="278">
        <f>IF($S$81&lt;&gt;0, S83+'Year 6'!AM83-AI83, D83+'Year 6'!AM83-AI83)</f>
        <v>0</v>
      </c>
      <c r="AO83" s="318" t="s">
        <v>92</v>
      </c>
      <c r="AP83" s="557"/>
      <c r="AQ83" s="557"/>
      <c r="AR83" s="557" t="s">
        <v>90</v>
      </c>
      <c r="AS83" s="613"/>
    </row>
    <row r="84" spans="2:47" ht="16" thickBot="1" x14ac:dyDescent="0.4">
      <c r="B84" s="535" t="s">
        <v>256</v>
      </c>
      <c r="C84" s="536"/>
      <c r="D84" s="265">
        <f>$K$78+$L$78</f>
        <v>0</v>
      </c>
      <c r="F84" s="220"/>
      <c r="G84" s="220"/>
      <c r="O84" s="309"/>
      <c r="P84" s="585" t="s">
        <v>256</v>
      </c>
      <c r="Q84" s="586"/>
      <c r="R84" s="586"/>
      <c r="S84" s="189">
        <f>SUM(S82:S83)</f>
        <v>0</v>
      </c>
      <c r="T84" s="585" t="s">
        <v>107</v>
      </c>
      <c r="U84" s="586"/>
      <c r="V84" s="161">
        <f>D84-S84</f>
        <v>0</v>
      </c>
      <c r="W84" s="325"/>
      <c r="X84" s="325"/>
      <c r="Y84" s="325"/>
      <c r="Z84" s="325"/>
      <c r="AA84" s="325"/>
      <c r="AF84" s="309"/>
      <c r="AG84" s="549" t="s">
        <v>194</v>
      </c>
      <c r="AH84" s="550"/>
      <c r="AI84" s="606">
        <f>SUM(AI82:AI83)</f>
        <v>0</v>
      </c>
      <c r="AJ84" s="606"/>
      <c r="AK84" s="549" t="s">
        <v>200</v>
      </c>
      <c r="AL84" s="550"/>
      <c r="AM84" s="278">
        <f>IF($S$81&lt;&gt;0, S84+'Year 6'!AM84-AI84, D84+'Year 6'!AM84-AI84)</f>
        <v>0</v>
      </c>
      <c r="AO84" s="325"/>
      <c r="AP84" s="325"/>
      <c r="AQ84" s="325"/>
      <c r="AR84" s="325"/>
      <c r="AS84" s="325"/>
    </row>
    <row r="85" spans="2:47" ht="16" thickBot="1" x14ac:dyDescent="0.4">
      <c r="B85" s="535" t="s">
        <v>257</v>
      </c>
      <c r="C85" s="536"/>
      <c r="D85" s="265">
        <f>$M$78</f>
        <v>0</v>
      </c>
      <c r="F85" s="220"/>
      <c r="G85" s="220"/>
      <c r="O85" s="309"/>
      <c r="P85" s="585" t="s">
        <v>257</v>
      </c>
      <c r="Q85" s="586"/>
      <c r="R85" s="586"/>
      <c r="S85" s="189">
        <f>AC78</f>
        <v>0</v>
      </c>
      <c r="T85" s="580" t="s">
        <v>108</v>
      </c>
      <c r="U85" s="580"/>
      <c r="V85" s="196">
        <f>D85-S85</f>
        <v>0</v>
      </c>
      <c r="W85" s="602"/>
      <c r="X85" s="602"/>
      <c r="Y85" s="604"/>
      <c r="Z85" s="604"/>
      <c r="AA85" s="604"/>
      <c r="AB85" s="221"/>
      <c r="AC85" s="221"/>
      <c r="AD85" s="221"/>
      <c r="AF85" s="309"/>
      <c r="AG85" s="549" t="s">
        <v>285</v>
      </c>
      <c r="AH85" s="550"/>
      <c r="AI85" s="606">
        <f>AT78</f>
        <v>0</v>
      </c>
      <c r="AJ85" s="606"/>
      <c r="AK85" s="610" t="s">
        <v>286</v>
      </c>
      <c r="AL85" s="611"/>
      <c r="AM85" s="312">
        <f>IF($S$81&lt;&gt;0, S85+'Year 6'!AM85-AI85, D85+'Year 6'!AM85-AI85)</f>
        <v>0</v>
      </c>
      <c r="AO85" s="214" t="s">
        <v>93</v>
      </c>
      <c r="AP85" s="215"/>
      <c r="AQ85" s="209"/>
      <c r="AR85" s="209"/>
      <c r="AS85" s="210"/>
      <c r="AT85" s="221"/>
      <c r="AU85" s="221"/>
    </row>
    <row r="86" spans="2:47" x14ac:dyDescent="0.35">
      <c r="B86" s="535" t="s">
        <v>174</v>
      </c>
      <c r="C86" s="536"/>
      <c r="D86" s="324" t="e">
        <f>L78/K78</f>
        <v>#DIV/0!</v>
      </c>
      <c r="F86" s="220"/>
      <c r="G86" s="220"/>
      <c r="O86" s="309"/>
      <c r="P86" s="585" t="s">
        <v>174</v>
      </c>
      <c r="Q86" s="586"/>
      <c r="R86" s="586"/>
      <c r="S86" s="203" t="e">
        <f>S83/S82</f>
        <v>#DIV/0!</v>
      </c>
      <c r="T86" s="188"/>
      <c r="U86" s="188"/>
      <c r="V86" s="190"/>
      <c r="W86" s="221"/>
      <c r="X86" s="221"/>
      <c r="Y86" s="221"/>
      <c r="Z86" s="221"/>
      <c r="AA86" s="221"/>
      <c r="AF86" s="309"/>
      <c r="AG86" s="624" t="s">
        <v>208</v>
      </c>
      <c r="AH86" s="617"/>
      <c r="AI86" s="607" t="e">
        <f>AQ76/AQ78</f>
        <v>#DIV/0!</v>
      </c>
      <c r="AJ86" s="608"/>
      <c r="AK86" s="167"/>
      <c r="AL86" s="166"/>
      <c r="AM86" s="166"/>
      <c r="AO86" s="221"/>
      <c r="AP86" s="221"/>
      <c r="AQ86" s="221"/>
      <c r="AR86" s="221"/>
      <c r="AS86" s="221"/>
    </row>
    <row r="87" spans="2:47" ht="16" thickBot="1" x14ac:dyDescent="0.4">
      <c r="B87" s="537" t="s">
        <v>144</v>
      </c>
      <c r="C87" s="538"/>
      <c r="D87" s="266" t="e">
        <f>$D$90 &amp; $D$91 &amp; $D$92</f>
        <v>#DIV/0!</v>
      </c>
      <c r="F87" s="220"/>
      <c r="G87" s="220"/>
      <c r="O87" s="309"/>
      <c r="P87" s="629" t="s">
        <v>144</v>
      </c>
      <c r="Q87" s="580"/>
      <c r="R87" s="580"/>
      <c r="S87" s="204" t="e">
        <f>S90 &amp; S91 &amp; S92</f>
        <v>#DIV/0!</v>
      </c>
      <c r="T87" s="188"/>
      <c r="U87" s="188"/>
      <c r="V87" s="190"/>
      <c r="AF87" s="309"/>
      <c r="AG87" s="625" t="s">
        <v>209</v>
      </c>
      <c r="AH87" s="626"/>
      <c r="AI87" s="627" t="e">
        <f>AR76/(AR78+AS78)</f>
        <v>#DIV/0!</v>
      </c>
      <c r="AJ87" s="628"/>
    </row>
    <row r="88" spans="2:47" x14ac:dyDescent="0.35">
      <c r="F88" s="220"/>
      <c r="G88" s="220"/>
      <c r="S88" s="166"/>
      <c r="AG88" s="166"/>
      <c r="AH88" s="166"/>
      <c r="AI88" s="166"/>
      <c r="AJ88" s="166"/>
    </row>
    <row r="89" spans="2:47" x14ac:dyDescent="0.35">
      <c r="F89" s="220"/>
      <c r="G89" s="220"/>
    </row>
    <row r="90" spans="2:47" hidden="1" x14ac:dyDescent="0.35">
      <c r="D90" s="220" t="e">
        <f>D81/D81</f>
        <v>#DIV/0!</v>
      </c>
      <c r="F90" s="220"/>
      <c r="G90" s="220"/>
      <c r="S90" s="220" t="e">
        <f>S81/S81</f>
        <v>#DIV/0!</v>
      </c>
    </row>
    <row r="91" spans="2:47" hidden="1" x14ac:dyDescent="0.35">
      <c r="D91" s="220" t="s">
        <v>145</v>
      </c>
      <c r="F91" s="220"/>
      <c r="G91" s="220"/>
      <c r="S91" s="220" t="s">
        <v>145</v>
      </c>
    </row>
    <row r="92" spans="2:47" hidden="1" x14ac:dyDescent="0.35">
      <c r="D92" s="225" t="e">
        <f>D84/D81</f>
        <v>#DIV/0!</v>
      </c>
      <c r="F92" s="220"/>
      <c r="G92" s="220"/>
      <c r="S92" s="225" t="e">
        <f>S84/S81</f>
        <v>#DIV/0!</v>
      </c>
    </row>
    <row r="93" spans="2:47" x14ac:dyDescent="0.35">
      <c r="F93" s="220"/>
      <c r="G93" s="220"/>
    </row>
    <row r="94" spans="2:47" x14ac:dyDescent="0.35">
      <c r="F94" s="220"/>
      <c r="G94" s="220"/>
    </row>
    <row r="95" spans="2:47" x14ac:dyDescent="0.35">
      <c r="F95" s="220"/>
      <c r="G95" s="220"/>
    </row>
    <row r="96" spans="2:47" x14ac:dyDescent="0.35">
      <c r="F96" s="220"/>
      <c r="G96" s="220"/>
    </row>
    <row r="97" spans="6:7" x14ac:dyDescent="0.35">
      <c r="F97" s="220"/>
      <c r="G97" s="220"/>
    </row>
    <row r="98" spans="6:7" x14ac:dyDescent="0.35">
      <c r="F98" s="220"/>
      <c r="G98" s="220"/>
    </row>
    <row r="99" spans="6:7" x14ac:dyDescent="0.35">
      <c r="F99" s="220"/>
      <c r="G99" s="220"/>
    </row>
    <row r="100" spans="6:7" x14ac:dyDescent="0.35">
      <c r="F100" s="220"/>
      <c r="G100" s="220"/>
    </row>
    <row r="101" spans="6:7" x14ac:dyDescent="0.35">
      <c r="F101" s="220"/>
      <c r="G101" s="220"/>
    </row>
    <row r="102" spans="6:7" x14ac:dyDescent="0.35">
      <c r="F102" s="220"/>
      <c r="G102" s="220"/>
    </row>
    <row r="103" spans="6:7" x14ac:dyDescent="0.35">
      <c r="F103" s="220"/>
      <c r="G103" s="220"/>
    </row>
    <row r="104" spans="6:7" x14ac:dyDescent="0.35">
      <c r="F104" s="220"/>
      <c r="G104" s="220"/>
    </row>
    <row r="105" spans="6:7" x14ac:dyDescent="0.35">
      <c r="F105" s="220"/>
      <c r="G105" s="220"/>
    </row>
    <row r="106" spans="6:7" x14ac:dyDescent="0.35">
      <c r="F106" s="220"/>
      <c r="G106" s="220"/>
    </row>
    <row r="107" spans="6:7" x14ac:dyDescent="0.35">
      <c r="F107" s="220"/>
      <c r="G107" s="220"/>
    </row>
    <row r="108" spans="6:7" x14ac:dyDescent="0.35">
      <c r="F108" s="220"/>
      <c r="G108" s="220"/>
    </row>
    <row r="109" spans="6:7" x14ac:dyDescent="0.35">
      <c r="F109" s="220"/>
      <c r="G109" s="220"/>
    </row>
    <row r="110" spans="6:7" x14ac:dyDescent="0.35">
      <c r="F110" s="220"/>
      <c r="G110" s="220"/>
    </row>
    <row r="111" spans="6:7" x14ac:dyDescent="0.35">
      <c r="F111" s="220"/>
      <c r="G111" s="220"/>
    </row>
    <row r="112" spans="6:7" x14ac:dyDescent="0.35">
      <c r="F112" s="220"/>
      <c r="G112" s="220"/>
    </row>
    <row r="113" spans="6:7" x14ac:dyDescent="0.35">
      <c r="F113" s="220"/>
      <c r="G113" s="220"/>
    </row>
    <row r="114" spans="6:7" x14ac:dyDescent="0.35">
      <c r="F114" s="220"/>
      <c r="G114" s="220"/>
    </row>
    <row r="115" spans="6:7" x14ac:dyDescent="0.35">
      <c r="F115" s="220"/>
      <c r="G115" s="220"/>
    </row>
    <row r="116" spans="6:7" x14ac:dyDescent="0.35">
      <c r="F116" s="220"/>
      <c r="G116" s="220"/>
    </row>
    <row r="117" spans="6:7" x14ac:dyDescent="0.35">
      <c r="F117" s="220"/>
      <c r="G117" s="220"/>
    </row>
    <row r="118" spans="6:7" x14ac:dyDescent="0.35">
      <c r="F118" s="220"/>
      <c r="G118" s="220"/>
    </row>
    <row r="119" spans="6:7" x14ac:dyDescent="0.35">
      <c r="F119" s="220"/>
      <c r="G119" s="220"/>
    </row>
    <row r="120" spans="6:7" x14ac:dyDescent="0.35">
      <c r="F120" s="220"/>
      <c r="G120" s="220"/>
    </row>
    <row r="121" spans="6:7" x14ac:dyDescent="0.35">
      <c r="F121" s="220"/>
      <c r="G121" s="220"/>
    </row>
    <row r="122" spans="6:7" x14ac:dyDescent="0.35">
      <c r="F122" s="220"/>
      <c r="G122" s="220"/>
    </row>
    <row r="123" spans="6:7" x14ac:dyDescent="0.35">
      <c r="F123" s="220"/>
      <c r="G123" s="220"/>
    </row>
    <row r="124" spans="6:7" x14ac:dyDescent="0.35">
      <c r="F124" s="220"/>
      <c r="G124" s="220"/>
    </row>
    <row r="125" spans="6:7" x14ac:dyDescent="0.35">
      <c r="F125" s="220"/>
      <c r="G125" s="220"/>
    </row>
    <row r="126" spans="6:7" x14ac:dyDescent="0.35">
      <c r="F126" s="220"/>
      <c r="G126" s="220"/>
    </row>
    <row r="127" spans="6:7" x14ac:dyDescent="0.35">
      <c r="F127" s="220"/>
      <c r="G127" s="220"/>
    </row>
    <row r="128" spans="6:7" x14ac:dyDescent="0.35">
      <c r="F128" s="220"/>
      <c r="G128" s="220"/>
    </row>
    <row r="129" spans="6:7" x14ac:dyDescent="0.35">
      <c r="F129" s="220"/>
      <c r="G129" s="220"/>
    </row>
    <row r="130" spans="6:7" x14ac:dyDescent="0.35">
      <c r="F130" s="220"/>
      <c r="G130" s="220"/>
    </row>
    <row r="131" spans="6:7" x14ac:dyDescent="0.35">
      <c r="F131" s="220"/>
      <c r="G131" s="220"/>
    </row>
    <row r="132" spans="6:7" x14ac:dyDescent="0.35">
      <c r="F132" s="220"/>
      <c r="G132" s="220"/>
    </row>
    <row r="133" spans="6:7" x14ac:dyDescent="0.35">
      <c r="F133" s="220"/>
      <c r="G133" s="220"/>
    </row>
    <row r="134" spans="6:7" x14ac:dyDescent="0.35">
      <c r="F134" s="220"/>
      <c r="G134" s="220"/>
    </row>
    <row r="135" spans="6:7" x14ac:dyDescent="0.35">
      <c r="F135" s="220"/>
      <c r="G135" s="220"/>
    </row>
    <row r="136" spans="6:7" x14ac:dyDescent="0.35">
      <c r="F136" s="220"/>
      <c r="G136" s="220"/>
    </row>
    <row r="137" spans="6:7" x14ac:dyDescent="0.35">
      <c r="F137" s="220"/>
      <c r="G137" s="220"/>
    </row>
    <row r="138" spans="6:7" x14ac:dyDescent="0.35">
      <c r="F138" s="220"/>
      <c r="G138" s="220"/>
    </row>
    <row r="139" spans="6:7" x14ac:dyDescent="0.35">
      <c r="F139" s="220"/>
      <c r="G139" s="220"/>
    </row>
    <row r="140" spans="6:7" x14ac:dyDescent="0.35">
      <c r="F140" s="220"/>
      <c r="G140" s="220"/>
    </row>
    <row r="141" spans="6:7" x14ac:dyDescent="0.35">
      <c r="F141" s="220"/>
      <c r="G141" s="220"/>
    </row>
    <row r="142" spans="6:7" x14ac:dyDescent="0.35">
      <c r="F142" s="220"/>
      <c r="G142" s="220"/>
    </row>
    <row r="143" spans="6:7" x14ac:dyDescent="0.35">
      <c r="F143" s="220"/>
      <c r="G143" s="220"/>
    </row>
    <row r="144" spans="6:7" x14ac:dyDescent="0.35">
      <c r="F144" s="220"/>
      <c r="G144" s="220"/>
    </row>
    <row r="145" spans="6:7" x14ac:dyDescent="0.35">
      <c r="F145" s="220"/>
      <c r="G145" s="220"/>
    </row>
    <row r="146" spans="6:7" x14ac:dyDescent="0.35">
      <c r="F146" s="220"/>
      <c r="G146" s="220"/>
    </row>
    <row r="147" spans="6:7" x14ac:dyDescent="0.35">
      <c r="F147" s="220"/>
      <c r="G147" s="220"/>
    </row>
    <row r="148" spans="6:7" x14ac:dyDescent="0.35">
      <c r="F148" s="220"/>
      <c r="G148" s="220"/>
    </row>
    <row r="149" spans="6:7" x14ac:dyDescent="0.35">
      <c r="F149" s="220"/>
      <c r="G149" s="220"/>
    </row>
    <row r="150" spans="6:7" x14ac:dyDescent="0.35">
      <c r="F150" s="220"/>
      <c r="G150" s="220"/>
    </row>
    <row r="151" spans="6:7" x14ac:dyDescent="0.35">
      <c r="F151" s="220"/>
      <c r="G151" s="220"/>
    </row>
    <row r="152" spans="6:7" x14ac:dyDescent="0.35">
      <c r="F152" s="220"/>
      <c r="G152" s="220"/>
    </row>
    <row r="153" spans="6:7" x14ac:dyDescent="0.35">
      <c r="F153" s="220"/>
      <c r="G153" s="220"/>
    </row>
    <row r="154" spans="6:7" x14ac:dyDescent="0.35">
      <c r="F154" s="220"/>
      <c r="G154" s="220"/>
    </row>
    <row r="155" spans="6:7" x14ac:dyDescent="0.35">
      <c r="F155" s="220"/>
      <c r="G155" s="220"/>
    </row>
    <row r="156" spans="6:7" x14ac:dyDescent="0.35">
      <c r="F156" s="220"/>
      <c r="G156" s="220"/>
    </row>
    <row r="157" spans="6:7" x14ac:dyDescent="0.35">
      <c r="F157" s="220"/>
      <c r="G157" s="220"/>
    </row>
    <row r="158" spans="6:7" x14ac:dyDescent="0.35">
      <c r="F158" s="220"/>
      <c r="G158" s="220"/>
    </row>
    <row r="159" spans="6:7" x14ac:dyDescent="0.35">
      <c r="F159" s="220"/>
      <c r="G159" s="220"/>
    </row>
    <row r="160" spans="6:7" x14ac:dyDescent="0.35">
      <c r="F160" s="220"/>
      <c r="G160" s="220"/>
    </row>
    <row r="161" spans="6:7" x14ac:dyDescent="0.35">
      <c r="F161" s="220"/>
      <c r="G161" s="220"/>
    </row>
    <row r="162" spans="6:7" x14ac:dyDescent="0.35">
      <c r="F162" s="220"/>
      <c r="G162" s="220"/>
    </row>
    <row r="163" spans="6:7" x14ac:dyDescent="0.35">
      <c r="F163" s="220"/>
      <c r="G163" s="220"/>
    </row>
    <row r="164" spans="6:7" x14ac:dyDescent="0.35">
      <c r="F164" s="220"/>
      <c r="G164" s="220"/>
    </row>
    <row r="165" spans="6:7" x14ac:dyDescent="0.35">
      <c r="F165" s="220"/>
      <c r="G165" s="220"/>
    </row>
    <row r="166" spans="6:7" x14ac:dyDescent="0.35">
      <c r="F166" s="220"/>
      <c r="G166" s="220"/>
    </row>
    <row r="167" spans="6:7" x14ac:dyDescent="0.35">
      <c r="F167" s="220"/>
      <c r="G167" s="220"/>
    </row>
    <row r="168" spans="6:7" x14ac:dyDescent="0.35">
      <c r="F168" s="220"/>
      <c r="G168" s="220"/>
    </row>
    <row r="169" spans="6:7" x14ac:dyDescent="0.35">
      <c r="F169" s="220"/>
      <c r="G169" s="220"/>
    </row>
    <row r="170" spans="6:7" x14ac:dyDescent="0.35">
      <c r="F170" s="220"/>
      <c r="G170" s="220"/>
    </row>
    <row r="171" spans="6:7" x14ac:dyDescent="0.35">
      <c r="F171" s="220"/>
      <c r="G171" s="220"/>
    </row>
    <row r="172" spans="6:7" x14ac:dyDescent="0.35">
      <c r="F172" s="220"/>
      <c r="G172" s="220"/>
    </row>
    <row r="173" spans="6:7" x14ac:dyDescent="0.35">
      <c r="F173" s="220"/>
      <c r="G173" s="220"/>
    </row>
    <row r="174" spans="6:7" x14ac:dyDescent="0.35">
      <c r="F174" s="220"/>
      <c r="G174" s="220"/>
    </row>
    <row r="175" spans="6:7" x14ac:dyDescent="0.35">
      <c r="F175" s="220"/>
      <c r="G175" s="220"/>
    </row>
    <row r="176" spans="6:7" x14ac:dyDescent="0.35">
      <c r="F176" s="220"/>
      <c r="G176" s="220"/>
    </row>
    <row r="177" spans="6:7" x14ac:dyDescent="0.35">
      <c r="F177" s="220"/>
      <c r="G177" s="220"/>
    </row>
    <row r="178" spans="6:7" x14ac:dyDescent="0.35">
      <c r="F178" s="220"/>
      <c r="G178" s="220"/>
    </row>
    <row r="179" spans="6:7" x14ac:dyDescent="0.35">
      <c r="F179" s="220"/>
      <c r="G179" s="220"/>
    </row>
    <row r="180" spans="6:7" x14ac:dyDescent="0.35">
      <c r="F180" s="220"/>
      <c r="G180" s="220"/>
    </row>
    <row r="181" spans="6:7" x14ac:dyDescent="0.35">
      <c r="F181" s="220"/>
      <c r="G181" s="220"/>
    </row>
    <row r="182" spans="6:7" x14ac:dyDescent="0.35">
      <c r="F182" s="220"/>
      <c r="G182" s="220"/>
    </row>
    <row r="183" spans="6:7" x14ac:dyDescent="0.35">
      <c r="F183" s="220"/>
      <c r="G183" s="220"/>
    </row>
    <row r="184" spans="6:7" x14ac:dyDescent="0.35">
      <c r="F184" s="220"/>
      <c r="G184" s="220"/>
    </row>
    <row r="185" spans="6:7" x14ac:dyDescent="0.35">
      <c r="F185" s="220"/>
      <c r="G185" s="220"/>
    </row>
    <row r="186" spans="6:7" x14ac:dyDescent="0.35">
      <c r="F186" s="220"/>
      <c r="G186" s="220"/>
    </row>
    <row r="187" spans="6:7" x14ac:dyDescent="0.35">
      <c r="F187" s="220"/>
      <c r="G187" s="220"/>
    </row>
    <row r="188" spans="6:7" x14ac:dyDescent="0.35">
      <c r="F188" s="220"/>
      <c r="G188" s="220"/>
    </row>
    <row r="189" spans="6:7" x14ac:dyDescent="0.35">
      <c r="F189" s="220"/>
      <c r="G189" s="220"/>
    </row>
    <row r="190" spans="6:7" x14ac:dyDescent="0.35">
      <c r="F190" s="220"/>
      <c r="G190" s="220"/>
    </row>
    <row r="191" spans="6:7" x14ac:dyDescent="0.35">
      <c r="F191" s="220"/>
      <c r="G191" s="220"/>
    </row>
    <row r="192" spans="6:7" x14ac:dyDescent="0.35">
      <c r="F192" s="220"/>
      <c r="G192" s="220"/>
    </row>
    <row r="193" spans="6:7" x14ac:dyDescent="0.35">
      <c r="F193" s="220"/>
      <c r="G193" s="220"/>
    </row>
    <row r="194" spans="6:7" x14ac:dyDescent="0.35">
      <c r="F194" s="220"/>
      <c r="G194" s="220"/>
    </row>
    <row r="195" spans="6:7" x14ac:dyDescent="0.35">
      <c r="F195" s="220"/>
      <c r="G195" s="220"/>
    </row>
    <row r="196" spans="6:7" x14ac:dyDescent="0.35">
      <c r="F196" s="220"/>
      <c r="G196" s="220"/>
    </row>
    <row r="197" spans="6:7" x14ac:dyDescent="0.35">
      <c r="F197" s="220"/>
      <c r="G197" s="220"/>
    </row>
    <row r="198" spans="6:7" x14ac:dyDescent="0.35">
      <c r="F198" s="220"/>
      <c r="G198" s="220"/>
    </row>
    <row r="199" spans="6:7" x14ac:dyDescent="0.35">
      <c r="F199" s="220"/>
      <c r="G199" s="220"/>
    </row>
    <row r="200" spans="6:7" x14ac:dyDescent="0.35">
      <c r="F200" s="220"/>
      <c r="G200" s="220"/>
    </row>
    <row r="201" spans="6:7" x14ac:dyDescent="0.35">
      <c r="F201" s="220"/>
      <c r="G201" s="220"/>
    </row>
    <row r="202" spans="6:7" x14ac:dyDescent="0.35">
      <c r="F202" s="220"/>
      <c r="G202" s="220"/>
    </row>
    <row r="203" spans="6:7" x14ac:dyDescent="0.35">
      <c r="F203" s="220"/>
      <c r="G203" s="220"/>
    </row>
    <row r="204" spans="6:7" x14ac:dyDescent="0.35">
      <c r="F204" s="220"/>
      <c r="G204" s="220"/>
    </row>
    <row r="205" spans="6:7" x14ac:dyDescent="0.35">
      <c r="F205" s="220"/>
      <c r="G205" s="220"/>
    </row>
    <row r="206" spans="6:7" x14ac:dyDescent="0.35">
      <c r="F206" s="220"/>
      <c r="G206" s="220"/>
    </row>
    <row r="207" spans="6:7" x14ac:dyDescent="0.35">
      <c r="F207" s="220"/>
      <c r="G207" s="220"/>
    </row>
    <row r="208" spans="6:7" x14ac:dyDescent="0.35">
      <c r="F208" s="220"/>
      <c r="G208" s="220"/>
    </row>
    <row r="209" spans="6:7" x14ac:dyDescent="0.35">
      <c r="F209" s="220"/>
      <c r="G209" s="220"/>
    </row>
    <row r="210" spans="6:7" x14ac:dyDescent="0.35">
      <c r="F210" s="220"/>
      <c r="G210" s="220"/>
    </row>
    <row r="211" spans="6:7" x14ac:dyDescent="0.35">
      <c r="F211" s="220"/>
      <c r="G211" s="220"/>
    </row>
    <row r="212" spans="6:7" x14ac:dyDescent="0.35">
      <c r="F212" s="220"/>
      <c r="G212" s="220"/>
    </row>
    <row r="213" spans="6:7" x14ac:dyDescent="0.35">
      <c r="F213" s="220"/>
      <c r="G213" s="220"/>
    </row>
    <row r="214" spans="6:7" x14ac:dyDescent="0.35">
      <c r="F214" s="220"/>
      <c r="G214" s="220"/>
    </row>
    <row r="215" spans="6:7" x14ac:dyDescent="0.35">
      <c r="F215" s="220"/>
      <c r="G215" s="220"/>
    </row>
    <row r="216" spans="6:7" x14ac:dyDescent="0.35">
      <c r="F216" s="220"/>
      <c r="G216" s="220"/>
    </row>
    <row r="217" spans="6:7" x14ac:dyDescent="0.35">
      <c r="F217" s="220"/>
      <c r="G217" s="220"/>
    </row>
    <row r="218" spans="6:7" x14ac:dyDescent="0.35">
      <c r="F218" s="220"/>
      <c r="G218" s="220"/>
    </row>
    <row r="219" spans="6:7" x14ac:dyDescent="0.35">
      <c r="F219" s="220"/>
      <c r="G219" s="220"/>
    </row>
    <row r="220" spans="6:7" x14ac:dyDescent="0.35">
      <c r="F220" s="220"/>
      <c r="G220" s="220"/>
    </row>
    <row r="221" spans="6:7" x14ac:dyDescent="0.35">
      <c r="F221" s="220"/>
      <c r="G221" s="220"/>
    </row>
    <row r="222" spans="6:7" x14ac:dyDescent="0.35">
      <c r="F222" s="220"/>
      <c r="G222" s="220"/>
    </row>
    <row r="223" spans="6:7" x14ac:dyDescent="0.35">
      <c r="F223" s="220"/>
      <c r="G223" s="220"/>
    </row>
    <row r="224" spans="6:7" x14ac:dyDescent="0.35">
      <c r="F224" s="220"/>
      <c r="G224" s="220"/>
    </row>
    <row r="225" spans="6:7" x14ac:dyDescent="0.35">
      <c r="F225" s="220"/>
      <c r="G225" s="220"/>
    </row>
    <row r="226" spans="6:7" x14ac:dyDescent="0.35">
      <c r="F226" s="220"/>
      <c r="G226" s="220"/>
    </row>
    <row r="227" spans="6:7" x14ac:dyDescent="0.35">
      <c r="F227" s="220"/>
      <c r="G227" s="220"/>
    </row>
    <row r="228" spans="6:7" x14ac:dyDescent="0.35">
      <c r="F228" s="220"/>
      <c r="G228" s="220"/>
    </row>
    <row r="229" spans="6:7" x14ac:dyDescent="0.35">
      <c r="F229" s="220"/>
      <c r="G229" s="220"/>
    </row>
    <row r="230" spans="6:7" x14ac:dyDescent="0.35">
      <c r="F230" s="220"/>
      <c r="G230" s="220"/>
    </row>
    <row r="231" spans="6:7" x14ac:dyDescent="0.35">
      <c r="F231" s="220"/>
      <c r="G231" s="220"/>
    </row>
  </sheetData>
  <sheetProtection algorithmName="SHA-512" hashValue="aQmWyEAqytvH1YJADMmcve6oThUznvLdfxr5cSbb92SVGVIoCpvMC7x7QWZdQGktc+EKyx2X1QrlTAv6sxoBFw==" saltValue="oaxzOHX2XqVPgFSh/829/A==" spinCount="100000" sheet="1" objects="1" scenarios="1" formatCells="0" formatColumns="0" formatRows="0" insertColumns="0"/>
  <mergeCells count="297">
    <mergeCell ref="B87:C87"/>
    <mergeCell ref="P87:R87"/>
    <mergeCell ref="AG87:AH87"/>
    <mergeCell ref="AI87:AJ87"/>
    <mergeCell ref="AI85:AJ85"/>
    <mergeCell ref="AK85:AL85"/>
    <mergeCell ref="B86:C86"/>
    <mergeCell ref="P86:R86"/>
    <mergeCell ref="AG86:AH86"/>
    <mergeCell ref="AI86:AJ86"/>
    <mergeCell ref="B85:C85"/>
    <mergeCell ref="P85:R85"/>
    <mergeCell ref="T85:U85"/>
    <mergeCell ref="W85:X85"/>
    <mergeCell ref="Y85:AA85"/>
    <mergeCell ref="AG85:AH85"/>
    <mergeCell ref="AK83:AL83"/>
    <mergeCell ref="AP83:AQ83"/>
    <mergeCell ref="AR83:AS83"/>
    <mergeCell ref="B84:C84"/>
    <mergeCell ref="P84:R84"/>
    <mergeCell ref="T84:U84"/>
    <mergeCell ref="AG84:AH84"/>
    <mergeCell ref="AI84:AJ84"/>
    <mergeCell ref="AK84:AL84"/>
    <mergeCell ref="B83:C83"/>
    <mergeCell ref="P83:R83"/>
    <mergeCell ref="T83:U83"/>
    <mergeCell ref="X83:Y83"/>
    <mergeCell ref="AG83:AH83"/>
    <mergeCell ref="AI83:AJ83"/>
    <mergeCell ref="AP81:AQ81"/>
    <mergeCell ref="AR81:AS81"/>
    <mergeCell ref="B82:C82"/>
    <mergeCell ref="P82:R82"/>
    <mergeCell ref="T82:U82"/>
    <mergeCell ref="X82:AA82"/>
    <mergeCell ref="AG82:AH82"/>
    <mergeCell ref="AI82:AJ82"/>
    <mergeCell ref="AK82:AL82"/>
    <mergeCell ref="AP82:AS82"/>
    <mergeCell ref="A78:I78"/>
    <mergeCell ref="P78:X78"/>
    <mergeCell ref="AG78:AO78"/>
    <mergeCell ref="B81:C81"/>
    <mergeCell ref="P81:R81"/>
    <mergeCell ref="T81:U81"/>
    <mergeCell ref="X81:Y81"/>
    <mergeCell ref="AG81:AH81"/>
    <mergeCell ref="AI81:AJ81"/>
    <mergeCell ref="AK81:AL81"/>
    <mergeCell ref="A76:I76"/>
    <mergeCell ref="K76:L76"/>
    <mergeCell ref="P76:X76"/>
    <mergeCell ref="AA76:AB76"/>
    <mergeCell ref="AG76:AO76"/>
    <mergeCell ref="AR76:AS76"/>
    <mergeCell ref="A75:I75"/>
    <mergeCell ref="K75:L75"/>
    <mergeCell ref="P75:X75"/>
    <mergeCell ref="AA75:AB75"/>
    <mergeCell ref="AG75:AO75"/>
    <mergeCell ref="AR75:AS75"/>
    <mergeCell ref="A73:I73"/>
    <mergeCell ref="J73:M73"/>
    <mergeCell ref="P73:X73"/>
    <mergeCell ref="Z73:AC73"/>
    <mergeCell ref="AG73:AO73"/>
    <mergeCell ref="AQ73:AT73"/>
    <mergeCell ref="A70:I70"/>
    <mergeCell ref="P70:X70"/>
    <mergeCell ref="AG70:AO70"/>
    <mergeCell ref="A72:I72"/>
    <mergeCell ref="P72:X72"/>
    <mergeCell ref="AG72:AO72"/>
    <mergeCell ref="B68:I68"/>
    <mergeCell ref="Q68:X68"/>
    <mergeCell ref="AH68:AO68"/>
    <mergeCell ref="B69:I69"/>
    <mergeCell ref="Q69:X69"/>
    <mergeCell ref="AH69:AO69"/>
    <mergeCell ref="B66:I66"/>
    <mergeCell ref="Q66:X66"/>
    <mergeCell ref="AH66:AO66"/>
    <mergeCell ref="B67:I67"/>
    <mergeCell ref="Q67:X67"/>
    <mergeCell ref="AH67:AO67"/>
    <mergeCell ref="B64:I64"/>
    <mergeCell ref="Q64:X64"/>
    <mergeCell ref="AH64:AO64"/>
    <mergeCell ref="B65:I65"/>
    <mergeCell ref="Q65:X65"/>
    <mergeCell ref="AH65:AO65"/>
    <mergeCell ref="B62:I62"/>
    <mergeCell ref="Q62:X62"/>
    <mergeCell ref="AH62:AO62"/>
    <mergeCell ref="B63:I63"/>
    <mergeCell ref="Q63:X63"/>
    <mergeCell ref="AH63:AO63"/>
    <mergeCell ref="B60:I60"/>
    <mergeCell ref="Q60:X60"/>
    <mergeCell ref="AH60:AO60"/>
    <mergeCell ref="B61:I61"/>
    <mergeCell ref="Q61:X61"/>
    <mergeCell ref="AH61:AO61"/>
    <mergeCell ref="A57:I57"/>
    <mergeCell ref="P57:X57"/>
    <mergeCell ref="AG57:AO57"/>
    <mergeCell ref="A59:I59"/>
    <mergeCell ref="P59:X59"/>
    <mergeCell ref="AG59:AO59"/>
    <mergeCell ref="C55:I55"/>
    <mergeCell ref="R55:X55"/>
    <mergeCell ref="AI55:AO55"/>
    <mergeCell ref="C56:I56"/>
    <mergeCell ref="R56:X56"/>
    <mergeCell ref="AI56:AO56"/>
    <mergeCell ref="C53:I53"/>
    <mergeCell ref="R53:X53"/>
    <mergeCell ref="AI53:AO53"/>
    <mergeCell ref="C54:I54"/>
    <mergeCell ref="R54:X54"/>
    <mergeCell ref="AI54:AO54"/>
    <mergeCell ref="C51:I51"/>
    <mergeCell ref="R51:X51"/>
    <mergeCell ref="AI51:AO51"/>
    <mergeCell ref="C52:I52"/>
    <mergeCell ref="R52:X52"/>
    <mergeCell ref="AI52:AO52"/>
    <mergeCell ref="C49:I49"/>
    <mergeCell ref="R49:X49"/>
    <mergeCell ref="AI49:AO49"/>
    <mergeCell ref="C50:I50"/>
    <mergeCell ref="R50:X50"/>
    <mergeCell ref="AI50:AO50"/>
    <mergeCell ref="C47:I47"/>
    <mergeCell ref="R47:X47"/>
    <mergeCell ref="AI47:AO47"/>
    <mergeCell ref="C48:I48"/>
    <mergeCell ref="R48:X48"/>
    <mergeCell ref="AI48:AO48"/>
    <mergeCell ref="A45:I45"/>
    <mergeCell ref="P45:X45"/>
    <mergeCell ref="AG45:AO45"/>
    <mergeCell ref="C46:I46"/>
    <mergeCell ref="R46:X46"/>
    <mergeCell ref="AI46:AO46"/>
    <mergeCell ref="B42:I42"/>
    <mergeCell ref="Q42:X42"/>
    <mergeCell ref="AH42:AO42"/>
    <mergeCell ref="A43:I43"/>
    <mergeCell ref="P43:X43"/>
    <mergeCell ref="AG43:AO43"/>
    <mergeCell ref="B40:I40"/>
    <mergeCell ref="Q40:X40"/>
    <mergeCell ref="AH40:AO40"/>
    <mergeCell ref="B41:I41"/>
    <mergeCell ref="Q41:X41"/>
    <mergeCell ref="AH41:AO41"/>
    <mergeCell ref="A37:I37"/>
    <mergeCell ref="P37:X37"/>
    <mergeCell ref="AG37:AO37"/>
    <mergeCell ref="A39:I39"/>
    <mergeCell ref="P39:X39"/>
    <mergeCell ref="AG39:AO39"/>
    <mergeCell ref="B35:I35"/>
    <mergeCell ref="Q35:X35"/>
    <mergeCell ref="AH35:AO35"/>
    <mergeCell ref="B36:I36"/>
    <mergeCell ref="Q36:X36"/>
    <mergeCell ref="AH36:AO36"/>
    <mergeCell ref="A33:I33"/>
    <mergeCell ref="P33:X33"/>
    <mergeCell ref="AG33:AO33"/>
    <mergeCell ref="B34:I34"/>
    <mergeCell ref="Q34:X34"/>
    <mergeCell ref="AH34:AO34"/>
    <mergeCell ref="A30:E30"/>
    <mergeCell ref="P30:T30"/>
    <mergeCell ref="AG30:AK30"/>
    <mergeCell ref="A32:M32"/>
    <mergeCell ref="P32:AC32"/>
    <mergeCell ref="AG32:AT32"/>
    <mergeCell ref="C28:D28"/>
    <mergeCell ref="R28:S28"/>
    <mergeCell ref="AI28:AJ28"/>
    <mergeCell ref="A29:M29"/>
    <mergeCell ref="P29:AD29"/>
    <mergeCell ref="AG29:AU29"/>
    <mergeCell ref="A27:B27"/>
    <mergeCell ref="C27:D27"/>
    <mergeCell ref="P27:Q27"/>
    <mergeCell ref="R27:S27"/>
    <mergeCell ref="AG27:AH27"/>
    <mergeCell ref="AI27:AJ27"/>
    <mergeCell ref="A26:B26"/>
    <mergeCell ref="C26:D26"/>
    <mergeCell ref="P26:Q26"/>
    <mergeCell ref="R26:S26"/>
    <mergeCell ref="AG26:AH26"/>
    <mergeCell ref="AI26:AJ26"/>
    <mergeCell ref="A25:B25"/>
    <mergeCell ref="C25:D25"/>
    <mergeCell ref="P25:Q25"/>
    <mergeCell ref="R25:S25"/>
    <mergeCell ref="AG25:AH25"/>
    <mergeCell ref="AI25:AJ25"/>
    <mergeCell ref="A24:B24"/>
    <mergeCell ref="C24:D24"/>
    <mergeCell ref="P24:Q24"/>
    <mergeCell ref="R24:S24"/>
    <mergeCell ref="AG24:AH24"/>
    <mergeCell ref="AI24:AJ24"/>
    <mergeCell ref="A23:B23"/>
    <mergeCell ref="C23:D23"/>
    <mergeCell ref="P23:Q23"/>
    <mergeCell ref="R23:S23"/>
    <mergeCell ref="AG23:AH23"/>
    <mergeCell ref="AI23:AJ23"/>
    <mergeCell ref="A21:M21"/>
    <mergeCell ref="P21:AC21"/>
    <mergeCell ref="AG21:AT21"/>
    <mergeCell ref="A22:B22"/>
    <mergeCell ref="C22:D22"/>
    <mergeCell ref="P22:Q22"/>
    <mergeCell ref="R22:S22"/>
    <mergeCell ref="AG22:AH22"/>
    <mergeCell ref="AI22:AJ22"/>
    <mergeCell ref="A19:B19"/>
    <mergeCell ref="C19:D19"/>
    <mergeCell ref="P19:Q19"/>
    <mergeCell ref="R19:S19"/>
    <mergeCell ref="AG19:AH19"/>
    <mergeCell ref="AI19:AJ19"/>
    <mergeCell ref="A18:B18"/>
    <mergeCell ref="C18:D18"/>
    <mergeCell ref="P18:Q18"/>
    <mergeCell ref="R18:S18"/>
    <mergeCell ref="AG18:AH18"/>
    <mergeCell ref="AI18:AJ18"/>
    <mergeCell ref="C16:D16"/>
    <mergeCell ref="R16:S16"/>
    <mergeCell ref="AI16:AJ16"/>
    <mergeCell ref="C17:D17"/>
    <mergeCell ref="R17:S17"/>
    <mergeCell ref="AI17:AJ17"/>
    <mergeCell ref="C14:D14"/>
    <mergeCell ref="R14:S14"/>
    <mergeCell ref="AI14:AJ14"/>
    <mergeCell ref="C15:D15"/>
    <mergeCell ref="R15:S15"/>
    <mergeCell ref="AI15:AJ15"/>
    <mergeCell ref="C12:D12"/>
    <mergeCell ref="R12:S12"/>
    <mergeCell ref="AI12:AJ12"/>
    <mergeCell ref="C13:D13"/>
    <mergeCell ref="R13:S13"/>
    <mergeCell ref="AI13:AJ13"/>
    <mergeCell ref="A10:M10"/>
    <mergeCell ref="P10:AD10"/>
    <mergeCell ref="AG10:AU10"/>
    <mergeCell ref="C11:D11"/>
    <mergeCell ref="R11:S11"/>
    <mergeCell ref="AI11:AJ11"/>
    <mergeCell ref="A8:B8"/>
    <mergeCell ref="C8:M8"/>
    <mergeCell ref="P8:Q8"/>
    <mergeCell ref="R8:AD8"/>
    <mergeCell ref="AG8:AH8"/>
    <mergeCell ref="AI8:AU8"/>
    <mergeCell ref="A7:B7"/>
    <mergeCell ref="C7:M7"/>
    <mergeCell ref="P7:Q7"/>
    <mergeCell ref="R7:AD7"/>
    <mergeCell ref="AG7:AH7"/>
    <mergeCell ref="AI7:AU7"/>
    <mergeCell ref="A6:B6"/>
    <mergeCell ref="C6:M6"/>
    <mergeCell ref="P6:Q6"/>
    <mergeCell ref="R6:AD6"/>
    <mergeCell ref="AG6:AH6"/>
    <mergeCell ref="AI6:AU6"/>
    <mergeCell ref="A5:B5"/>
    <mergeCell ref="C5:F5"/>
    <mergeCell ref="H5:M5"/>
    <mergeCell ref="P5:Q5"/>
    <mergeCell ref="R5:V5"/>
    <mergeCell ref="X5:AD5"/>
    <mergeCell ref="A3:M3"/>
    <mergeCell ref="P3:AD3"/>
    <mergeCell ref="AG3:AU3"/>
    <mergeCell ref="A4:M4"/>
    <mergeCell ref="P4:AD4"/>
    <mergeCell ref="AG4:AU4"/>
    <mergeCell ref="AG5:AH5"/>
    <mergeCell ref="AI5:AM5"/>
    <mergeCell ref="AO5:AU5"/>
  </mergeCells>
  <dataValidations count="1">
    <dataValidation allowBlank="1" showErrorMessage="1" sqref="C18:D18 AI18:AJ18 R18:S18" xr:uid="{F7F1200F-DCDA-49D8-9DF4-72679F0ABC14}"/>
  </dataValidations>
  <printOptions horizontalCentered="1"/>
  <pageMargins left="0.25" right="0.25" top="0.75" bottom="0.75" header="0.3" footer="0.3"/>
  <pageSetup scale="37" orientation="landscape" horizontalDpi="4294967293" r:id="rId1"/>
  <colBreaks count="2" manualBreakCount="2">
    <brk id="14" min="2" max="87" man="1"/>
    <brk id="31" min="2" max="87"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21</vt:i4>
      </vt:variant>
    </vt:vector>
  </HeadingPairs>
  <TitlesOfParts>
    <vt:vector size="42" baseType="lpstr">
      <vt:lpstr>FAQs</vt:lpstr>
      <vt:lpstr>Cumulative Budget</vt:lpstr>
      <vt:lpstr>Year 1</vt:lpstr>
      <vt:lpstr>Year 2</vt:lpstr>
      <vt:lpstr>Year 3</vt:lpstr>
      <vt:lpstr>Year 4</vt:lpstr>
      <vt:lpstr>Year 5</vt:lpstr>
      <vt:lpstr>Year 6</vt:lpstr>
      <vt:lpstr>Year 7</vt:lpstr>
      <vt:lpstr>Subaward 1</vt:lpstr>
      <vt:lpstr>Subaward 2</vt:lpstr>
      <vt:lpstr>Subaward 3</vt:lpstr>
      <vt:lpstr>Subaward 4</vt:lpstr>
      <vt:lpstr>Subaward 5</vt:lpstr>
      <vt:lpstr>Subaward 6</vt:lpstr>
      <vt:lpstr>Subaward 7</vt:lpstr>
      <vt:lpstr>Subaward 8</vt:lpstr>
      <vt:lpstr>Subaward 9</vt:lpstr>
      <vt:lpstr>Subaward 10</vt:lpstr>
      <vt:lpstr>Matching Details</vt:lpstr>
      <vt:lpstr>Match Status</vt:lpstr>
      <vt:lpstr>MatchStatus</vt:lpstr>
      <vt:lpstr>'Cumulative Budget'!Print_Area</vt:lpstr>
      <vt:lpstr>'Matching Details'!Print_Area</vt:lpstr>
      <vt:lpstr>'Year 1'!Print_Area</vt:lpstr>
      <vt:lpstr>'Year 2'!Print_Area</vt:lpstr>
      <vt:lpstr>'Year 3'!Print_Area</vt:lpstr>
      <vt:lpstr>'Year 4'!Print_Area</vt:lpstr>
      <vt:lpstr>'Year 5'!Print_Area</vt:lpstr>
      <vt:lpstr>'Year 6'!Print_Area</vt:lpstr>
      <vt:lpstr>'Year 7'!Print_Area</vt:lpstr>
      <vt:lpstr>'Subaward 1'!Print_Titles</vt:lpstr>
      <vt:lpstr>'Subaward 10'!Print_Titles</vt:lpstr>
      <vt:lpstr>'Subaward 2'!Print_Titles</vt:lpstr>
      <vt:lpstr>'Subaward 3'!Print_Titles</vt:lpstr>
      <vt:lpstr>'Subaward 4'!Print_Titles</vt:lpstr>
      <vt:lpstr>'Subaward 5'!Print_Titles</vt:lpstr>
      <vt:lpstr>'Subaward 6'!Print_Titles</vt:lpstr>
      <vt:lpstr>'Subaward 7'!Print_Titles</vt:lpstr>
      <vt:lpstr>'Subaward 8'!Print_Titles</vt:lpstr>
      <vt:lpstr>'Subaward 9'!Print_Titles</vt:lpstr>
      <vt:lpstr>TypeofMatchingFunder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Koroma-Tommy</dc:creator>
  <cp:lastModifiedBy>Marina Middleton</cp:lastModifiedBy>
  <cp:lastPrinted>2022-01-24T19:42:21Z</cp:lastPrinted>
  <dcterms:created xsi:type="dcterms:W3CDTF">2017-05-29T18:50:10Z</dcterms:created>
  <dcterms:modified xsi:type="dcterms:W3CDTF">2022-08-26T14:57:05Z</dcterms:modified>
  <cp:contentStatus/>
</cp:coreProperties>
</file>